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2.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seanjackson\Desktop\"/>
    </mc:Choice>
  </mc:AlternateContent>
  <bookViews>
    <workbookView xWindow="0" yWindow="48" windowWidth="6108" windowHeight="7800" tabRatio="767" firstSheet="5" activeTab="6"/>
  </bookViews>
  <sheets>
    <sheet name="League Table" sheetId="12" r:id="rId1"/>
    <sheet name="Overview" sheetId="11" r:id="rId2"/>
    <sheet name="ScoreSummary" sheetId="10" r:id="rId3"/>
    <sheet name="Summaries" sheetId="13" r:id="rId4"/>
    <sheet name="Graphs" sheetId="14" r:id="rId5"/>
    <sheet name="Cost Detail" sheetId="7" r:id="rId6"/>
    <sheet name="Functional Requirements Scores" sheetId="1" r:id="rId7"/>
    <sheet name="ITT Scores" sheetId="5" r:id="rId8"/>
    <sheet name="IT and Infrastructure Scores" sheetId="6" r:id="rId9"/>
    <sheet name="RefSiteScores" sheetId="9" r:id="rId10"/>
    <sheet name="SYSTEMS" sheetId="2" r:id="rId11"/>
    <sheet name="Reqs x System" sheetId="15" r:id="rId12"/>
    <sheet name="Benefits Reporting" sheetId="17" r:id="rId13"/>
    <sheet name="Data" sheetId="18" r:id="rId14"/>
  </sheets>
  <externalReferences>
    <externalReference r:id="rId15"/>
  </externalReferences>
  <definedNames>
    <definedName name="_xlnm._FilterDatabase" localSheetId="11" hidden="1">'Reqs x System'!$A$2:$P$311</definedName>
    <definedName name="_Ref401759405" localSheetId="7">'ITT Scores'!$D$45</definedName>
    <definedName name="_Toc418869921" localSheetId="7">'ITT Scores'!$D$42</definedName>
    <definedName name="Costs">Overview!$E$10,Overview!$G$10,Overview!$I$10,Overview!$K$10,Overview!$M$10,Overview!$O$10</definedName>
    <definedName name="High" localSheetId="9">RefSiteScores!$F$1</definedName>
    <definedName name="High">Data!$B$1</definedName>
    <definedName name="HighCost" localSheetId="5">'Cost Detail'!#REF!</definedName>
    <definedName name="ITTHigh">'ITT Scores'!$G$1</definedName>
    <definedName name="ITTLow">'ITT Scores'!$G$3</definedName>
    <definedName name="ITTMed">'ITT Scores'!$G$2</definedName>
    <definedName name="Low" localSheetId="9">RefSiteScores!$F$3</definedName>
    <definedName name="Low">Data!$B$3</definedName>
    <definedName name="LowCost" localSheetId="5">'Cost Detail'!#REF!</definedName>
    <definedName name="Medium" localSheetId="9">RefSiteScores!$F$2</definedName>
    <definedName name="Medium">Data!$B$2</definedName>
    <definedName name="_xlnm.Print_Titles" localSheetId="7">'ITT Scores'!$6:$6</definedName>
    <definedName name="RQTImportant">'Functional Requirements Scores'!$G$2</definedName>
    <definedName name="RQTMustHave">'Functional Requirements Scores'!$G$1</definedName>
    <definedName name="RQTNiceToHave">'Functional Requirements Scores'!$G$4</definedName>
    <definedName name="RQTStandard">'Functional Requirements Scores'!$G$3</definedName>
    <definedName name="System01">SYSTEMS!$B$1</definedName>
    <definedName name="System02">SYSTEMS!$B$2</definedName>
    <definedName name="System03">SYSTEMS!$B$3</definedName>
    <definedName name="System04">SYSTEMS!$B$4</definedName>
    <definedName name="System05">SYSTEMS!$B$5</definedName>
    <definedName name="System06">SYSTEMS!$B$6</definedName>
    <definedName name="System07">SYSTEMS!$B$7</definedName>
    <definedName name="System08">SYSTEMS!$B$8</definedName>
    <definedName name="TECHHigh">'IT and Infrastructure Scores'!$G$1</definedName>
    <definedName name="TechLow">'IT and Infrastructure Scores'!$G$3</definedName>
    <definedName name="TECHMed">'IT and Infrastructure Scores'!$G$2</definedName>
    <definedName name="Total_Weighting">Data!$B$4</definedName>
  </definedNames>
  <calcPr calcId="152511"/>
</workbook>
</file>

<file path=xl/calcChain.xml><?xml version="1.0" encoding="utf-8"?>
<calcChain xmlns="http://schemas.openxmlformats.org/spreadsheetml/2006/main">
  <c r="C4" i="17" l="1"/>
  <c r="R7" i="15" l="1"/>
  <c r="S7" i="15"/>
  <c r="T7" i="15"/>
  <c r="W7" i="15"/>
  <c r="R8" i="15"/>
  <c r="S8" i="15"/>
  <c r="T8" i="15"/>
  <c r="W8" i="15"/>
  <c r="R9" i="15"/>
  <c r="S9" i="15"/>
  <c r="T9" i="15"/>
  <c r="W9" i="15"/>
  <c r="R10" i="15"/>
  <c r="S10" i="15"/>
  <c r="T10" i="15"/>
  <c r="W10" i="15"/>
  <c r="R11" i="15"/>
  <c r="S11" i="15"/>
  <c r="T11" i="15"/>
  <c r="U11" i="15"/>
  <c r="V11" i="15"/>
  <c r="W11" i="15"/>
  <c r="R12" i="15"/>
  <c r="S12" i="15"/>
  <c r="W12" i="15"/>
  <c r="R13" i="15"/>
  <c r="S13" i="15"/>
  <c r="W13" i="15"/>
  <c r="R14" i="15"/>
  <c r="S14" i="15"/>
  <c r="T14" i="15"/>
  <c r="U14" i="15"/>
  <c r="V14" i="15"/>
  <c r="W14" i="15"/>
  <c r="R15" i="15"/>
  <c r="S15" i="15"/>
  <c r="T15" i="15"/>
  <c r="U15" i="15"/>
  <c r="V15" i="15"/>
  <c r="W15" i="15"/>
  <c r="R16" i="15"/>
  <c r="S16" i="15"/>
  <c r="U16" i="15"/>
  <c r="V16" i="15"/>
  <c r="W16" i="15"/>
  <c r="R17" i="15"/>
  <c r="S17" i="15"/>
  <c r="U17" i="15"/>
  <c r="V17" i="15"/>
  <c r="W17" i="15"/>
  <c r="R18" i="15"/>
  <c r="S18" i="15"/>
  <c r="U18" i="15"/>
  <c r="V18" i="15"/>
  <c r="W18" i="15"/>
  <c r="R19" i="15"/>
  <c r="S19" i="15"/>
  <c r="U19" i="15"/>
  <c r="V19" i="15"/>
  <c r="W19" i="15"/>
  <c r="R20" i="15"/>
  <c r="S20" i="15"/>
  <c r="T20" i="15"/>
  <c r="U20" i="15"/>
  <c r="V20" i="15"/>
  <c r="W20" i="15"/>
  <c r="R21" i="15"/>
  <c r="S21" i="15"/>
  <c r="U21" i="15"/>
  <c r="V21" i="15"/>
  <c r="W21" i="15"/>
  <c r="R22" i="15"/>
  <c r="S22" i="15"/>
  <c r="U22" i="15"/>
  <c r="V22" i="15"/>
  <c r="W22" i="15"/>
  <c r="R23" i="15"/>
  <c r="S23" i="15"/>
  <c r="T23" i="15"/>
  <c r="U23" i="15"/>
  <c r="V23" i="15"/>
  <c r="W23" i="15"/>
  <c r="R24" i="15"/>
  <c r="S24" i="15"/>
  <c r="T24" i="15"/>
  <c r="U24" i="15"/>
  <c r="V24" i="15"/>
  <c r="W24" i="15"/>
  <c r="R25" i="15"/>
  <c r="S25" i="15"/>
  <c r="U25" i="15"/>
  <c r="V25" i="15"/>
  <c r="W25" i="15"/>
  <c r="R26" i="15"/>
  <c r="S26" i="15"/>
  <c r="U26" i="15"/>
  <c r="V26" i="15"/>
  <c r="W26" i="15"/>
  <c r="R27" i="15"/>
  <c r="S27" i="15"/>
  <c r="T27" i="15"/>
  <c r="U27" i="15"/>
  <c r="V27" i="15"/>
  <c r="W27" i="15"/>
  <c r="R28" i="15"/>
  <c r="S28" i="15"/>
  <c r="U28" i="15"/>
  <c r="V28" i="15"/>
  <c r="W28" i="15"/>
  <c r="R29" i="15"/>
  <c r="S29" i="15"/>
  <c r="T29" i="15"/>
  <c r="U29" i="15"/>
  <c r="V29" i="15"/>
  <c r="W29" i="15"/>
  <c r="R30" i="15"/>
  <c r="S30" i="15"/>
  <c r="T30" i="15"/>
  <c r="U30" i="15"/>
  <c r="V30" i="15"/>
  <c r="W30" i="15"/>
  <c r="R31" i="15"/>
  <c r="S31" i="15"/>
  <c r="T31" i="15"/>
  <c r="U31" i="15"/>
  <c r="V31" i="15"/>
  <c r="W31" i="15"/>
  <c r="R32" i="15"/>
  <c r="S32" i="15"/>
  <c r="T32" i="15"/>
  <c r="U32" i="15"/>
  <c r="V32" i="15"/>
  <c r="W32" i="15"/>
  <c r="R33" i="15"/>
  <c r="S33" i="15"/>
  <c r="T33" i="15"/>
  <c r="U33" i="15"/>
  <c r="V33" i="15"/>
  <c r="W33" i="15"/>
  <c r="R34" i="15"/>
  <c r="S34" i="15"/>
  <c r="T34" i="15"/>
  <c r="U34" i="15"/>
  <c r="V34" i="15"/>
  <c r="W34" i="15"/>
  <c r="R35" i="15"/>
  <c r="S35" i="15"/>
  <c r="T35" i="15"/>
  <c r="U35" i="15"/>
  <c r="V35" i="15"/>
  <c r="W35" i="15"/>
  <c r="R36" i="15"/>
  <c r="S36" i="15"/>
  <c r="T36" i="15"/>
  <c r="U36" i="15"/>
  <c r="V36" i="15"/>
  <c r="W36" i="15"/>
  <c r="R37" i="15"/>
  <c r="S37" i="15"/>
  <c r="T37" i="15"/>
  <c r="U37" i="15"/>
  <c r="V37" i="15"/>
  <c r="W37" i="15"/>
  <c r="R38" i="15"/>
  <c r="S38" i="15"/>
  <c r="T38" i="15"/>
  <c r="U38" i="15"/>
  <c r="V38" i="15"/>
  <c r="W38" i="15"/>
  <c r="R39" i="15"/>
  <c r="S39" i="15"/>
  <c r="U39" i="15"/>
  <c r="V39" i="15"/>
  <c r="W39" i="15"/>
  <c r="R40" i="15"/>
  <c r="S40" i="15"/>
  <c r="T40" i="15"/>
  <c r="U40" i="15"/>
  <c r="V40" i="15"/>
  <c r="W40" i="15"/>
  <c r="R41" i="15"/>
  <c r="S41" i="15"/>
  <c r="T41" i="15"/>
  <c r="U41" i="15"/>
  <c r="V41" i="15"/>
  <c r="W41" i="15"/>
  <c r="R42" i="15"/>
  <c r="S42" i="15"/>
  <c r="T42" i="15"/>
  <c r="U42" i="15"/>
  <c r="V42" i="15"/>
  <c r="W42" i="15"/>
  <c r="R43" i="15"/>
  <c r="S43" i="15"/>
  <c r="T43" i="15"/>
  <c r="U43" i="15"/>
  <c r="V43" i="15"/>
  <c r="W43" i="15"/>
  <c r="R44" i="15"/>
  <c r="S44" i="15"/>
  <c r="T44" i="15"/>
  <c r="U44" i="15"/>
  <c r="V44" i="15"/>
  <c r="W44" i="15"/>
  <c r="R45" i="15"/>
  <c r="S45" i="15"/>
  <c r="T45" i="15"/>
  <c r="U45" i="15"/>
  <c r="V45" i="15"/>
  <c r="W45" i="15"/>
  <c r="R46" i="15"/>
  <c r="S46" i="15"/>
  <c r="T46" i="15"/>
  <c r="U46" i="15"/>
  <c r="V46" i="15"/>
  <c r="W46" i="15"/>
  <c r="R47" i="15"/>
  <c r="S47" i="15"/>
  <c r="T47" i="15"/>
  <c r="U47" i="15"/>
  <c r="V47" i="15"/>
  <c r="W47" i="15"/>
  <c r="R48" i="15"/>
  <c r="S48" i="15"/>
  <c r="T48" i="15"/>
  <c r="U48" i="15"/>
  <c r="V48" i="15"/>
  <c r="R49" i="15"/>
  <c r="S49" i="15"/>
  <c r="T49" i="15"/>
  <c r="U49" i="15"/>
  <c r="V49" i="15"/>
  <c r="R50" i="15"/>
  <c r="S50" i="15"/>
  <c r="T50" i="15"/>
  <c r="U50" i="15"/>
  <c r="V50" i="15"/>
  <c r="W50" i="15"/>
  <c r="R51" i="15"/>
  <c r="S51" i="15"/>
  <c r="T51" i="15"/>
  <c r="U51" i="15"/>
  <c r="V51" i="15"/>
  <c r="W51" i="15"/>
  <c r="R52" i="15"/>
  <c r="S52" i="15"/>
  <c r="T52" i="15"/>
  <c r="U52" i="15"/>
  <c r="V52" i="15"/>
  <c r="W52" i="15"/>
  <c r="R53" i="15"/>
  <c r="S53" i="15"/>
  <c r="T53" i="15"/>
  <c r="U53" i="15"/>
  <c r="V53" i="15"/>
  <c r="R54" i="15"/>
  <c r="S54" i="15"/>
  <c r="T54" i="15"/>
  <c r="U54" i="15"/>
  <c r="V54" i="15"/>
  <c r="W54" i="15"/>
  <c r="R55" i="15"/>
  <c r="S55" i="15"/>
  <c r="T55" i="15"/>
  <c r="U55" i="15"/>
  <c r="V55" i="15"/>
  <c r="W55" i="15"/>
  <c r="R56" i="15"/>
  <c r="S56" i="15"/>
  <c r="T56" i="15"/>
  <c r="U56" i="15"/>
  <c r="V56" i="15"/>
  <c r="W56" i="15"/>
  <c r="R57" i="15"/>
  <c r="S57" i="15"/>
  <c r="T57" i="15"/>
  <c r="U57" i="15"/>
  <c r="V57" i="15"/>
  <c r="W57" i="15"/>
  <c r="R58" i="15"/>
  <c r="S58" i="15"/>
  <c r="T58" i="15"/>
  <c r="U58" i="15"/>
  <c r="V58" i="15"/>
  <c r="W58" i="15"/>
  <c r="R59" i="15"/>
  <c r="S59" i="15"/>
  <c r="T59" i="15"/>
  <c r="U59" i="15"/>
  <c r="V59" i="15"/>
  <c r="W59" i="15"/>
  <c r="R60" i="15"/>
  <c r="S60" i="15"/>
  <c r="U60" i="15"/>
  <c r="V60" i="15"/>
  <c r="W60" i="15"/>
  <c r="R61" i="15"/>
  <c r="S61" i="15"/>
  <c r="T61" i="15"/>
  <c r="U61" i="15"/>
  <c r="V61" i="15"/>
  <c r="W61" i="15"/>
  <c r="R62" i="15"/>
  <c r="S62" i="15"/>
  <c r="T62" i="15"/>
  <c r="U62" i="15"/>
  <c r="V62" i="15"/>
  <c r="W62" i="15"/>
  <c r="R63" i="15"/>
  <c r="S63" i="15"/>
  <c r="T63" i="15"/>
  <c r="U63" i="15"/>
  <c r="V63" i="15"/>
  <c r="W63" i="15"/>
  <c r="R64" i="15"/>
  <c r="S64" i="15"/>
  <c r="T64" i="15"/>
  <c r="U64" i="15"/>
  <c r="V64" i="15"/>
  <c r="W64" i="15"/>
  <c r="R65" i="15"/>
  <c r="S65" i="15"/>
  <c r="T65" i="15"/>
  <c r="U65" i="15"/>
  <c r="V65" i="15"/>
  <c r="W65" i="15"/>
  <c r="R66" i="15"/>
  <c r="S66" i="15"/>
  <c r="T66" i="15"/>
  <c r="U66" i="15"/>
  <c r="V66" i="15"/>
  <c r="W66" i="15"/>
  <c r="R67" i="15"/>
  <c r="S67" i="15"/>
  <c r="T67" i="15"/>
  <c r="U67" i="15"/>
  <c r="V67" i="15"/>
  <c r="W67" i="15"/>
  <c r="R68" i="15"/>
  <c r="S68" i="15"/>
  <c r="T68" i="15"/>
  <c r="U68" i="15"/>
  <c r="V68" i="15"/>
  <c r="W68" i="15"/>
  <c r="R69" i="15"/>
  <c r="S69" i="15"/>
  <c r="T69" i="15"/>
  <c r="U69" i="15"/>
  <c r="V69" i="15"/>
  <c r="W69" i="15"/>
  <c r="R70" i="15"/>
  <c r="S70" i="15"/>
  <c r="T70" i="15"/>
  <c r="U70" i="15"/>
  <c r="V70" i="15"/>
  <c r="W70" i="15"/>
  <c r="R71" i="15"/>
  <c r="S71" i="15"/>
  <c r="T71" i="15"/>
  <c r="U71" i="15"/>
  <c r="V71" i="15"/>
  <c r="W71" i="15"/>
  <c r="R72" i="15"/>
  <c r="S72" i="15"/>
  <c r="T72" i="15"/>
  <c r="U72" i="15"/>
  <c r="V72" i="15"/>
  <c r="W72" i="15"/>
  <c r="R73" i="15"/>
  <c r="S73" i="15"/>
  <c r="T73" i="15"/>
  <c r="U73" i="15"/>
  <c r="V73" i="15"/>
  <c r="W73" i="15"/>
  <c r="R74" i="15"/>
  <c r="S74" i="15"/>
  <c r="T74" i="15"/>
  <c r="U74" i="15"/>
  <c r="V74" i="15"/>
  <c r="W74" i="15"/>
  <c r="R75" i="15"/>
  <c r="S75" i="15"/>
  <c r="T75" i="15"/>
  <c r="U75" i="15"/>
  <c r="V75" i="15"/>
  <c r="W75" i="15"/>
  <c r="R76" i="15"/>
  <c r="S76" i="15"/>
  <c r="T76" i="15"/>
  <c r="U76" i="15"/>
  <c r="V76" i="15"/>
  <c r="W76" i="15"/>
  <c r="R77" i="15"/>
  <c r="S77" i="15"/>
  <c r="T77" i="15"/>
  <c r="U77" i="15"/>
  <c r="V77" i="15"/>
  <c r="R78" i="15"/>
  <c r="S78" i="15"/>
  <c r="T78" i="15"/>
  <c r="U78" i="15"/>
  <c r="V78" i="15"/>
  <c r="W78" i="15"/>
  <c r="R79" i="15"/>
  <c r="S79" i="15"/>
  <c r="T79" i="15"/>
  <c r="U79" i="15"/>
  <c r="V79" i="15"/>
  <c r="R80" i="15"/>
  <c r="S80" i="15"/>
  <c r="T80" i="15"/>
  <c r="U80" i="15"/>
  <c r="V80" i="15"/>
  <c r="R81" i="15"/>
  <c r="S81" i="15"/>
  <c r="T81" i="15"/>
  <c r="U81" i="15"/>
  <c r="V81" i="15"/>
  <c r="W81" i="15"/>
  <c r="R82" i="15"/>
  <c r="S82" i="15"/>
  <c r="T82" i="15"/>
  <c r="U82" i="15"/>
  <c r="V82" i="15"/>
  <c r="W82" i="15"/>
  <c r="R83" i="15"/>
  <c r="S83" i="15"/>
  <c r="T83" i="15"/>
  <c r="U83" i="15"/>
  <c r="V83" i="15"/>
  <c r="W83" i="15"/>
  <c r="R84" i="15"/>
  <c r="S84" i="15"/>
  <c r="T84" i="15"/>
  <c r="U84" i="15"/>
  <c r="V84" i="15"/>
  <c r="W84" i="15"/>
  <c r="R85" i="15"/>
  <c r="S85" i="15"/>
  <c r="T85" i="15"/>
  <c r="U85" i="15"/>
  <c r="V85" i="15"/>
  <c r="W85" i="15"/>
  <c r="R86" i="15"/>
  <c r="S86" i="15"/>
  <c r="T86" i="15"/>
  <c r="U86" i="15"/>
  <c r="V86" i="15"/>
  <c r="W86" i="15"/>
  <c r="R87" i="15"/>
  <c r="S87" i="15"/>
  <c r="T87" i="15"/>
  <c r="U87" i="15"/>
  <c r="V87" i="15"/>
  <c r="W87" i="15"/>
  <c r="R88" i="15"/>
  <c r="S88" i="15"/>
  <c r="T88" i="15"/>
  <c r="U88" i="15"/>
  <c r="V88" i="15"/>
  <c r="W88" i="15"/>
  <c r="R89" i="15"/>
  <c r="S89" i="15"/>
  <c r="T89" i="15"/>
  <c r="U89" i="15"/>
  <c r="V89" i="15"/>
  <c r="W89" i="15"/>
  <c r="R90" i="15"/>
  <c r="S90" i="15"/>
  <c r="T90" i="15"/>
  <c r="U90" i="15"/>
  <c r="V90" i="15"/>
  <c r="W90" i="15"/>
  <c r="R91" i="15"/>
  <c r="S91" i="15"/>
  <c r="T91" i="15"/>
  <c r="U91" i="15"/>
  <c r="V91" i="15"/>
  <c r="W91" i="15"/>
  <c r="R92" i="15"/>
  <c r="S92" i="15"/>
  <c r="T92" i="15"/>
  <c r="U92" i="15"/>
  <c r="V92" i="15"/>
  <c r="W92" i="15"/>
  <c r="R93" i="15"/>
  <c r="S93" i="15"/>
  <c r="T93" i="15"/>
  <c r="U93" i="15"/>
  <c r="V93" i="15"/>
  <c r="W93" i="15"/>
  <c r="R94" i="15"/>
  <c r="S94" i="15"/>
  <c r="T94" i="15"/>
  <c r="U94" i="15"/>
  <c r="V94" i="15"/>
  <c r="W94" i="15"/>
  <c r="R95" i="15"/>
  <c r="S95" i="15"/>
  <c r="T95" i="15"/>
  <c r="U95" i="15"/>
  <c r="V95" i="15"/>
  <c r="W95" i="15"/>
  <c r="R96" i="15"/>
  <c r="S96" i="15"/>
  <c r="T96" i="15"/>
  <c r="U96" i="15"/>
  <c r="V96" i="15"/>
  <c r="W96" i="15"/>
  <c r="R97" i="15"/>
  <c r="S97" i="15"/>
  <c r="T97" i="15"/>
  <c r="U97" i="15"/>
  <c r="V97" i="15"/>
  <c r="W97" i="15"/>
  <c r="R98" i="15"/>
  <c r="S98" i="15"/>
  <c r="T98" i="15"/>
  <c r="U98" i="15"/>
  <c r="V98" i="15"/>
  <c r="W98" i="15"/>
  <c r="R99" i="15"/>
  <c r="S99" i="15"/>
  <c r="T99" i="15"/>
  <c r="U99" i="15"/>
  <c r="V99" i="15"/>
  <c r="W99" i="15"/>
  <c r="R100" i="15"/>
  <c r="S100" i="15"/>
  <c r="T100" i="15"/>
  <c r="U100" i="15"/>
  <c r="V100" i="15"/>
  <c r="W100" i="15"/>
  <c r="R101" i="15"/>
  <c r="S101" i="15"/>
  <c r="T101" i="15"/>
  <c r="U101" i="15"/>
  <c r="V101" i="15"/>
  <c r="W101" i="15"/>
  <c r="R102" i="15"/>
  <c r="S102" i="15"/>
  <c r="T102" i="15"/>
  <c r="U102" i="15"/>
  <c r="V102" i="15"/>
  <c r="W102" i="15"/>
  <c r="R103" i="15"/>
  <c r="S103" i="15"/>
  <c r="T103" i="15"/>
  <c r="U103" i="15"/>
  <c r="V103" i="15"/>
  <c r="W103" i="15"/>
  <c r="R104" i="15"/>
  <c r="S104" i="15"/>
  <c r="T104" i="15"/>
  <c r="U104" i="15"/>
  <c r="V104" i="15"/>
  <c r="W104" i="15"/>
  <c r="R105" i="15"/>
  <c r="S105" i="15"/>
  <c r="T105" i="15"/>
  <c r="U105" i="15"/>
  <c r="V105" i="15"/>
  <c r="W105" i="15"/>
  <c r="R106" i="15"/>
  <c r="S106" i="15"/>
  <c r="T106" i="15"/>
  <c r="U106" i="15"/>
  <c r="V106" i="15"/>
  <c r="W106" i="15"/>
  <c r="R107" i="15"/>
  <c r="S107" i="15"/>
  <c r="T107" i="15"/>
  <c r="U107" i="15"/>
  <c r="V107" i="15"/>
  <c r="W107" i="15"/>
  <c r="R108" i="15"/>
  <c r="S108" i="15"/>
  <c r="T108" i="15"/>
  <c r="U108" i="15"/>
  <c r="V108" i="15"/>
  <c r="W108" i="15"/>
  <c r="R109" i="15"/>
  <c r="S109" i="15"/>
  <c r="T109" i="15"/>
  <c r="U109" i="15"/>
  <c r="V109" i="15"/>
  <c r="W109" i="15"/>
  <c r="R110" i="15"/>
  <c r="S110" i="15"/>
  <c r="T110" i="15"/>
  <c r="U110" i="15"/>
  <c r="V110" i="15"/>
  <c r="W110" i="15"/>
  <c r="R111" i="15"/>
  <c r="S111" i="15"/>
  <c r="T111" i="15"/>
  <c r="U111" i="15"/>
  <c r="V111" i="15"/>
  <c r="W111" i="15"/>
  <c r="R112" i="15"/>
  <c r="S112" i="15"/>
  <c r="T112" i="15"/>
  <c r="U112" i="15"/>
  <c r="V112" i="15"/>
  <c r="W112" i="15"/>
  <c r="R113" i="15"/>
  <c r="S113" i="15"/>
  <c r="T113" i="15"/>
  <c r="U113" i="15"/>
  <c r="V113" i="15"/>
  <c r="W113" i="15"/>
  <c r="R114" i="15"/>
  <c r="S114" i="15"/>
  <c r="T114" i="15"/>
  <c r="U114" i="15"/>
  <c r="V114" i="15"/>
  <c r="W114" i="15"/>
  <c r="R115" i="15"/>
  <c r="S115" i="15"/>
  <c r="T115" i="15"/>
  <c r="U115" i="15"/>
  <c r="V115" i="15"/>
  <c r="W115" i="15"/>
  <c r="R116" i="15"/>
  <c r="S116" i="15"/>
  <c r="T116" i="15"/>
  <c r="U116" i="15"/>
  <c r="V116" i="15"/>
  <c r="W116" i="15"/>
  <c r="R117" i="15"/>
  <c r="S117" i="15"/>
  <c r="T117" i="15"/>
  <c r="U117" i="15"/>
  <c r="V117" i="15"/>
  <c r="W117" i="15"/>
  <c r="R118" i="15"/>
  <c r="S118" i="15"/>
  <c r="T118" i="15"/>
  <c r="U118" i="15"/>
  <c r="V118" i="15"/>
  <c r="W118" i="15"/>
  <c r="R119" i="15"/>
  <c r="S119" i="15"/>
  <c r="T119" i="15"/>
  <c r="U119" i="15"/>
  <c r="V119" i="15"/>
  <c r="W119" i="15"/>
  <c r="R120" i="15"/>
  <c r="S120" i="15"/>
  <c r="T120" i="15"/>
  <c r="U120" i="15"/>
  <c r="V120" i="15"/>
  <c r="W120" i="15"/>
  <c r="R121" i="15"/>
  <c r="S121" i="15"/>
  <c r="T121" i="15"/>
  <c r="U121" i="15"/>
  <c r="V121" i="15"/>
  <c r="W121" i="15"/>
  <c r="R122" i="15"/>
  <c r="S122" i="15"/>
  <c r="T122" i="15"/>
  <c r="U122" i="15"/>
  <c r="V122" i="15"/>
  <c r="W122" i="15"/>
  <c r="R123" i="15"/>
  <c r="S123" i="15"/>
  <c r="T123" i="15"/>
  <c r="U123" i="15"/>
  <c r="V123" i="15"/>
  <c r="W123" i="15"/>
  <c r="R124" i="15"/>
  <c r="S124" i="15"/>
  <c r="T124" i="15"/>
  <c r="U124" i="15"/>
  <c r="V124" i="15"/>
  <c r="W124" i="15"/>
  <c r="R125" i="15"/>
  <c r="S125" i="15"/>
  <c r="T125" i="15"/>
  <c r="U125" i="15"/>
  <c r="V125" i="15"/>
  <c r="W125" i="15"/>
  <c r="R126" i="15"/>
  <c r="S126" i="15"/>
  <c r="T126" i="15"/>
  <c r="U126" i="15"/>
  <c r="V126" i="15"/>
  <c r="W126" i="15"/>
  <c r="R127" i="15"/>
  <c r="S127" i="15"/>
  <c r="T127" i="15"/>
  <c r="U127" i="15"/>
  <c r="V127" i="15"/>
  <c r="W127" i="15"/>
  <c r="R128" i="15"/>
  <c r="S128" i="15"/>
  <c r="T128" i="15"/>
  <c r="U128" i="15"/>
  <c r="V128" i="15"/>
  <c r="W128" i="15"/>
  <c r="R129" i="15"/>
  <c r="S129" i="15"/>
  <c r="T129" i="15"/>
  <c r="U129" i="15"/>
  <c r="V129" i="15"/>
  <c r="W129" i="15"/>
  <c r="R130" i="15"/>
  <c r="S130" i="15"/>
  <c r="T130" i="15"/>
  <c r="U130" i="15"/>
  <c r="V130" i="15"/>
  <c r="W130" i="15"/>
  <c r="R131" i="15"/>
  <c r="S131" i="15"/>
  <c r="T131" i="15"/>
  <c r="U131" i="15"/>
  <c r="V131" i="15"/>
  <c r="W131" i="15"/>
  <c r="R132" i="15"/>
  <c r="S132" i="15"/>
  <c r="T132" i="15"/>
  <c r="U132" i="15"/>
  <c r="V132" i="15"/>
  <c r="W132" i="15"/>
  <c r="R133" i="15"/>
  <c r="S133" i="15"/>
  <c r="T133" i="15"/>
  <c r="U133" i="15"/>
  <c r="V133" i="15"/>
  <c r="W133" i="15"/>
  <c r="R134" i="15"/>
  <c r="S134" i="15"/>
  <c r="T134" i="15"/>
  <c r="U134" i="15"/>
  <c r="V134" i="15"/>
  <c r="W134" i="15"/>
  <c r="R135" i="15"/>
  <c r="S135" i="15"/>
  <c r="T135" i="15"/>
  <c r="U135" i="15"/>
  <c r="V135" i="15"/>
  <c r="W135" i="15"/>
  <c r="R136" i="15"/>
  <c r="S136" i="15"/>
  <c r="T136" i="15"/>
  <c r="U136" i="15"/>
  <c r="V136" i="15"/>
  <c r="W136" i="15"/>
  <c r="R137" i="15"/>
  <c r="S137" i="15"/>
  <c r="T137" i="15"/>
  <c r="U137" i="15"/>
  <c r="V137" i="15"/>
  <c r="W137" i="15"/>
  <c r="R138" i="15"/>
  <c r="S138" i="15"/>
  <c r="T138" i="15"/>
  <c r="U138" i="15"/>
  <c r="V138" i="15"/>
  <c r="W138" i="15"/>
  <c r="R139" i="15"/>
  <c r="S139" i="15"/>
  <c r="T139" i="15"/>
  <c r="U139" i="15"/>
  <c r="V139" i="15"/>
  <c r="W139" i="15"/>
  <c r="R140" i="15"/>
  <c r="S140" i="15"/>
  <c r="T140" i="15"/>
  <c r="U140" i="15"/>
  <c r="V140" i="15"/>
  <c r="W140" i="15"/>
  <c r="R141" i="15"/>
  <c r="S141" i="15"/>
  <c r="T141" i="15"/>
  <c r="U141" i="15"/>
  <c r="V141" i="15"/>
  <c r="W141" i="15"/>
  <c r="R142" i="15"/>
  <c r="S142" i="15"/>
  <c r="T142" i="15"/>
  <c r="U142" i="15"/>
  <c r="V142" i="15"/>
  <c r="W142" i="15"/>
  <c r="R143" i="15"/>
  <c r="S143" i="15"/>
  <c r="T143" i="15"/>
  <c r="U143" i="15"/>
  <c r="V143" i="15"/>
  <c r="W143" i="15"/>
  <c r="R144" i="15"/>
  <c r="S144" i="15"/>
  <c r="T144" i="15"/>
  <c r="U144" i="15"/>
  <c r="V144" i="15"/>
  <c r="W144" i="15"/>
  <c r="R145" i="15"/>
  <c r="S145" i="15"/>
  <c r="T145" i="15"/>
  <c r="U145" i="15"/>
  <c r="V145" i="15"/>
  <c r="W145" i="15"/>
  <c r="R146" i="15"/>
  <c r="S146" i="15"/>
  <c r="T146" i="15"/>
  <c r="U146" i="15"/>
  <c r="V146" i="15"/>
  <c r="W146" i="15"/>
  <c r="R147" i="15"/>
  <c r="S147" i="15"/>
  <c r="T147" i="15"/>
  <c r="U147" i="15"/>
  <c r="V147" i="15"/>
  <c r="W147" i="15"/>
  <c r="R148" i="15"/>
  <c r="S148" i="15"/>
  <c r="T148" i="15"/>
  <c r="U148" i="15"/>
  <c r="V148" i="15"/>
  <c r="W148" i="15"/>
  <c r="R149" i="15"/>
  <c r="S149" i="15"/>
  <c r="T149" i="15"/>
  <c r="U149" i="15"/>
  <c r="V149" i="15"/>
  <c r="W149" i="15"/>
  <c r="R150" i="15"/>
  <c r="S150" i="15"/>
  <c r="T150" i="15"/>
  <c r="U150" i="15"/>
  <c r="V150" i="15"/>
  <c r="W150" i="15"/>
  <c r="R151" i="15"/>
  <c r="S151" i="15"/>
  <c r="T151" i="15"/>
  <c r="U151" i="15"/>
  <c r="V151" i="15"/>
  <c r="W151" i="15"/>
  <c r="R152" i="15"/>
  <c r="S152" i="15"/>
  <c r="T152" i="15"/>
  <c r="U152" i="15"/>
  <c r="V152" i="15"/>
  <c r="W152" i="15"/>
  <c r="R153" i="15"/>
  <c r="S153" i="15"/>
  <c r="T153" i="15"/>
  <c r="U153" i="15"/>
  <c r="V153" i="15"/>
  <c r="W153" i="15"/>
  <c r="R154" i="15"/>
  <c r="S154" i="15"/>
  <c r="T154" i="15"/>
  <c r="U154" i="15"/>
  <c r="V154" i="15"/>
  <c r="W154" i="15"/>
  <c r="R155" i="15"/>
  <c r="S155" i="15"/>
  <c r="T155" i="15"/>
  <c r="U155" i="15"/>
  <c r="V155" i="15"/>
  <c r="W155" i="15"/>
  <c r="R156" i="15"/>
  <c r="S156" i="15"/>
  <c r="T156" i="15"/>
  <c r="U156" i="15"/>
  <c r="V156" i="15"/>
  <c r="W156" i="15"/>
  <c r="R157" i="15"/>
  <c r="S157" i="15"/>
  <c r="T157" i="15"/>
  <c r="U157" i="15"/>
  <c r="V157" i="15"/>
  <c r="W157" i="15"/>
  <c r="R158" i="15"/>
  <c r="S158" i="15"/>
  <c r="T158" i="15"/>
  <c r="U158" i="15"/>
  <c r="V158" i="15"/>
  <c r="W158" i="15"/>
  <c r="R159" i="15"/>
  <c r="S159" i="15"/>
  <c r="T159" i="15"/>
  <c r="U159" i="15"/>
  <c r="V159" i="15"/>
  <c r="W159" i="15"/>
  <c r="R160" i="15"/>
  <c r="S160" i="15"/>
  <c r="T160" i="15"/>
  <c r="U160" i="15"/>
  <c r="V160" i="15"/>
  <c r="W160" i="15"/>
  <c r="R161" i="15"/>
  <c r="S161" i="15"/>
  <c r="T161" i="15"/>
  <c r="U161" i="15"/>
  <c r="V161" i="15"/>
  <c r="W161" i="15"/>
  <c r="R162" i="15"/>
  <c r="S162" i="15"/>
  <c r="T162" i="15"/>
  <c r="U162" i="15"/>
  <c r="V162" i="15"/>
  <c r="W162" i="15"/>
  <c r="R163" i="15"/>
  <c r="S163" i="15"/>
  <c r="T163" i="15"/>
  <c r="U163" i="15"/>
  <c r="V163" i="15"/>
  <c r="W163" i="15"/>
  <c r="R164" i="15"/>
  <c r="S164" i="15"/>
  <c r="T164" i="15"/>
  <c r="U164" i="15"/>
  <c r="V164" i="15"/>
  <c r="W164" i="15"/>
  <c r="R165" i="15"/>
  <c r="S165" i="15"/>
  <c r="T165" i="15"/>
  <c r="U165" i="15"/>
  <c r="V165" i="15"/>
  <c r="W165" i="15"/>
  <c r="R166" i="15"/>
  <c r="S166" i="15"/>
  <c r="T166" i="15"/>
  <c r="U166" i="15"/>
  <c r="V166" i="15"/>
  <c r="W166" i="15"/>
  <c r="R167" i="15"/>
  <c r="S167" i="15"/>
  <c r="T167" i="15"/>
  <c r="U167" i="15"/>
  <c r="V167" i="15"/>
  <c r="W167" i="15"/>
  <c r="S168" i="15"/>
  <c r="T168" i="15"/>
  <c r="U168" i="15"/>
  <c r="V168" i="15"/>
  <c r="W168" i="15"/>
  <c r="R169" i="15"/>
  <c r="S169" i="15"/>
  <c r="T169" i="15"/>
  <c r="U169" i="15"/>
  <c r="V169" i="15"/>
  <c r="W169" i="15"/>
  <c r="R170" i="15"/>
  <c r="S170" i="15"/>
  <c r="T170" i="15"/>
  <c r="U170" i="15"/>
  <c r="V170" i="15"/>
  <c r="W170" i="15"/>
  <c r="R171" i="15"/>
  <c r="S171" i="15"/>
  <c r="T171" i="15"/>
  <c r="U171" i="15"/>
  <c r="V171" i="15"/>
  <c r="W171" i="15"/>
  <c r="R172" i="15"/>
  <c r="S172" i="15"/>
  <c r="T172" i="15"/>
  <c r="U172" i="15"/>
  <c r="V172" i="15"/>
  <c r="W172" i="15"/>
  <c r="R173" i="15"/>
  <c r="S173" i="15"/>
  <c r="T173" i="15"/>
  <c r="U173" i="15"/>
  <c r="V173" i="15"/>
  <c r="W173" i="15"/>
  <c r="R174" i="15"/>
  <c r="S174" i="15"/>
  <c r="T174" i="15"/>
  <c r="U174" i="15"/>
  <c r="V174" i="15"/>
  <c r="W174" i="15"/>
  <c r="R175" i="15"/>
  <c r="S175" i="15"/>
  <c r="T175" i="15"/>
  <c r="U175" i="15"/>
  <c r="V175" i="15"/>
  <c r="W175" i="15"/>
  <c r="R176" i="15"/>
  <c r="S176" i="15"/>
  <c r="T176" i="15"/>
  <c r="U176" i="15"/>
  <c r="V176" i="15"/>
  <c r="W176" i="15"/>
  <c r="R177" i="15"/>
  <c r="S177" i="15"/>
  <c r="T177" i="15"/>
  <c r="U177" i="15"/>
  <c r="V177" i="15"/>
  <c r="W177" i="15"/>
  <c r="R178" i="15"/>
  <c r="S178" i="15"/>
  <c r="T178" i="15"/>
  <c r="U178" i="15"/>
  <c r="V178" i="15"/>
  <c r="W178" i="15"/>
  <c r="R179" i="15"/>
  <c r="S179" i="15"/>
  <c r="T179" i="15"/>
  <c r="U179" i="15"/>
  <c r="V179" i="15"/>
  <c r="W179" i="15"/>
  <c r="R180" i="15"/>
  <c r="S180" i="15"/>
  <c r="T180" i="15"/>
  <c r="U180" i="15"/>
  <c r="V180" i="15"/>
  <c r="W180" i="15"/>
  <c r="R181" i="15"/>
  <c r="S181" i="15"/>
  <c r="T181" i="15"/>
  <c r="U181" i="15"/>
  <c r="V181" i="15"/>
  <c r="W181" i="15"/>
  <c r="R182" i="15"/>
  <c r="S182" i="15"/>
  <c r="T182" i="15"/>
  <c r="U182" i="15"/>
  <c r="V182" i="15"/>
  <c r="W182" i="15"/>
  <c r="R183" i="15"/>
  <c r="S183" i="15"/>
  <c r="T183" i="15"/>
  <c r="U183" i="15"/>
  <c r="V183" i="15"/>
  <c r="W183" i="15"/>
  <c r="R184" i="15"/>
  <c r="S184" i="15"/>
  <c r="T184" i="15"/>
  <c r="U184" i="15"/>
  <c r="V184" i="15"/>
  <c r="W184" i="15"/>
  <c r="R185" i="15"/>
  <c r="S185" i="15"/>
  <c r="T185" i="15"/>
  <c r="U185" i="15"/>
  <c r="V185" i="15"/>
  <c r="W185" i="15"/>
  <c r="R186" i="15"/>
  <c r="S186" i="15"/>
  <c r="T186" i="15"/>
  <c r="U186" i="15"/>
  <c r="V186" i="15"/>
  <c r="W186" i="15"/>
  <c r="R187" i="15"/>
  <c r="S187" i="15"/>
  <c r="T187" i="15"/>
  <c r="U187" i="15"/>
  <c r="V187" i="15"/>
  <c r="W187" i="15"/>
  <c r="R188" i="15"/>
  <c r="S188" i="15"/>
  <c r="T188" i="15"/>
  <c r="U188" i="15"/>
  <c r="V188" i="15"/>
  <c r="W188" i="15"/>
  <c r="R189" i="15"/>
  <c r="S189" i="15"/>
  <c r="T189" i="15"/>
  <c r="U189" i="15"/>
  <c r="V189" i="15"/>
  <c r="W189" i="15"/>
  <c r="R190" i="15"/>
  <c r="S190" i="15"/>
  <c r="T190" i="15"/>
  <c r="U190" i="15"/>
  <c r="V190" i="15"/>
  <c r="W190" i="15"/>
  <c r="R191" i="15"/>
  <c r="S191" i="15"/>
  <c r="T191" i="15"/>
  <c r="U191" i="15"/>
  <c r="V191" i="15"/>
  <c r="W191" i="15"/>
  <c r="R192" i="15"/>
  <c r="S192" i="15"/>
  <c r="T192" i="15"/>
  <c r="U192" i="15"/>
  <c r="V192" i="15"/>
  <c r="W192" i="15"/>
  <c r="R193" i="15"/>
  <c r="S193" i="15"/>
  <c r="T193" i="15"/>
  <c r="U193" i="15"/>
  <c r="V193" i="15"/>
  <c r="W193" i="15"/>
  <c r="R194" i="15"/>
  <c r="S194" i="15"/>
  <c r="T194" i="15"/>
  <c r="U194" i="15"/>
  <c r="V194" i="15"/>
  <c r="W194" i="15"/>
  <c r="R195" i="15"/>
  <c r="S195" i="15"/>
  <c r="T195" i="15"/>
  <c r="U195" i="15"/>
  <c r="V195" i="15"/>
  <c r="W195" i="15"/>
  <c r="R196" i="15"/>
  <c r="S196" i="15"/>
  <c r="T196" i="15"/>
  <c r="U196" i="15"/>
  <c r="V196" i="15"/>
  <c r="W196" i="15"/>
  <c r="R197" i="15"/>
  <c r="S197" i="15"/>
  <c r="T197" i="15"/>
  <c r="U197" i="15"/>
  <c r="V197" i="15"/>
  <c r="W197" i="15"/>
  <c r="R198" i="15"/>
  <c r="S198" i="15"/>
  <c r="T198" i="15"/>
  <c r="U198" i="15"/>
  <c r="V198" i="15"/>
  <c r="W198" i="15"/>
  <c r="R199" i="15"/>
  <c r="S199" i="15"/>
  <c r="T199" i="15"/>
  <c r="U199" i="15"/>
  <c r="V199" i="15"/>
  <c r="W199" i="15"/>
  <c r="R200" i="15"/>
  <c r="S200" i="15"/>
  <c r="T200" i="15"/>
  <c r="U200" i="15"/>
  <c r="V200" i="15"/>
  <c r="W200" i="15"/>
  <c r="R201" i="15"/>
  <c r="S201" i="15"/>
  <c r="T201" i="15"/>
  <c r="U201" i="15"/>
  <c r="V201" i="15"/>
  <c r="W201" i="15"/>
  <c r="R202" i="15"/>
  <c r="S202" i="15"/>
  <c r="T202" i="15"/>
  <c r="U202" i="15"/>
  <c r="V202" i="15"/>
  <c r="W202" i="15"/>
  <c r="R203" i="15"/>
  <c r="S203" i="15"/>
  <c r="T203" i="15"/>
  <c r="U203" i="15"/>
  <c r="V203" i="15"/>
  <c r="W203" i="15"/>
  <c r="R204" i="15"/>
  <c r="S204" i="15"/>
  <c r="T204" i="15"/>
  <c r="U204" i="15"/>
  <c r="V204" i="15"/>
  <c r="W204" i="15"/>
  <c r="R205" i="15"/>
  <c r="S205" i="15"/>
  <c r="T205" i="15"/>
  <c r="U205" i="15"/>
  <c r="V205" i="15"/>
  <c r="W205" i="15"/>
  <c r="R206" i="15"/>
  <c r="S206" i="15"/>
  <c r="T206" i="15"/>
  <c r="U206" i="15"/>
  <c r="V206" i="15"/>
  <c r="W206" i="15"/>
  <c r="R207" i="15"/>
  <c r="S207" i="15"/>
  <c r="T207" i="15"/>
  <c r="U207" i="15"/>
  <c r="V207" i="15"/>
  <c r="W207" i="15"/>
  <c r="R208" i="15"/>
  <c r="S208" i="15"/>
  <c r="T208" i="15"/>
  <c r="U208" i="15"/>
  <c r="V208" i="15"/>
  <c r="W208" i="15"/>
  <c r="R209" i="15"/>
  <c r="S209" i="15"/>
  <c r="T209" i="15"/>
  <c r="U209" i="15"/>
  <c r="V209" i="15"/>
  <c r="W209" i="15"/>
  <c r="R210" i="15"/>
  <c r="S210" i="15"/>
  <c r="T210" i="15"/>
  <c r="U210" i="15"/>
  <c r="V210" i="15"/>
  <c r="R211" i="15"/>
  <c r="S211" i="15"/>
  <c r="T211" i="15"/>
  <c r="U211" i="15"/>
  <c r="V211" i="15"/>
  <c r="R212" i="15"/>
  <c r="S212" i="15"/>
  <c r="T212" i="15"/>
  <c r="U212" i="15"/>
  <c r="V212" i="15"/>
  <c r="W212" i="15"/>
  <c r="R213" i="15"/>
  <c r="S213" i="15"/>
  <c r="T213" i="15"/>
  <c r="U213" i="15"/>
  <c r="V213" i="15"/>
  <c r="R214" i="15"/>
  <c r="S214" i="15"/>
  <c r="T214" i="15"/>
  <c r="U214" i="15"/>
  <c r="V214" i="15"/>
  <c r="R215" i="15"/>
  <c r="S215" i="15"/>
  <c r="T215" i="15"/>
  <c r="U215" i="15"/>
  <c r="V215" i="15"/>
  <c r="R216" i="15"/>
  <c r="S216" i="15"/>
  <c r="T216" i="15"/>
  <c r="U216" i="15"/>
  <c r="V216" i="15"/>
  <c r="R217" i="15"/>
  <c r="S217" i="15"/>
  <c r="T217" i="15"/>
  <c r="U217" i="15"/>
  <c r="V217" i="15"/>
  <c r="R218" i="15"/>
  <c r="S218" i="15"/>
  <c r="T218" i="15"/>
  <c r="U218" i="15"/>
  <c r="V218" i="15"/>
  <c r="R219" i="15"/>
  <c r="S219" i="15"/>
  <c r="T219" i="15"/>
  <c r="U219" i="15"/>
  <c r="V219" i="15"/>
  <c r="R220" i="15"/>
  <c r="S220" i="15"/>
  <c r="T220" i="15"/>
  <c r="U220" i="15"/>
  <c r="V220" i="15"/>
  <c r="W220" i="15"/>
  <c r="R221" i="15"/>
  <c r="S221" i="15"/>
  <c r="T221" i="15"/>
  <c r="U221" i="15"/>
  <c r="V221" i="15"/>
  <c r="W221" i="15"/>
  <c r="R222" i="15"/>
  <c r="S222" i="15"/>
  <c r="T222" i="15"/>
  <c r="U222" i="15"/>
  <c r="V222" i="15"/>
  <c r="W222" i="15"/>
  <c r="R223" i="15"/>
  <c r="S223" i="15"/>
  <c r="T223" i="15"/>
  <c r="U223" i="15"/>
  <c r="V223" i="15"/>
  <c r="W223" i="15"/>
  <c r="R224" i="15"/>
  <c r="S224" i="15"/>
  <c r="T224" i="15"/>
  <c r="U224" i="15"/>
  <c r="V224" i="15"/>
  <c r="W224" i="15"/>
  <c r="R225" i="15"/>
  <c r="S225" i="15"/>
  <c r="T225" i="15"/>
  <c r="U225" i="15"/>
  <c r="V225" i="15"/>
  <c r="W225" i="15"/>
  <c r="R226" i="15"/>
  <c r="S226" i="15"/>
  <c r="T226" i="15"/>
  <c r="U226" i="15"/>
  <c r="V226" i="15"/>
  <c r="W226" i="15"/>
  <c r="R227" i="15"/>
  <c r="S227" i="15"/>
  <c r="T227" i="15"/>
  <c r="U227" i="15"/>
  <c r="V227" i="15"/>
  <c r="W227" i="15"/>
  <c r="R228" i="15"/>
  <c r="S228" i="15"/>
  <c r="T228" i="15"/>
  <c r="U228" i="15"/>
  <c r="V228" i="15"/>
  <c r="W228" i="15"/>
  <c r="R229" i="15"/>
  <c r="S229" i="15"/>
  <c r="T229" i="15"/>
  <c r="U229" i="15"/>
  <c r="V229" i="15"/>
  <c r="W229" i="15"/>
  <c r="R230" i="15"/>
  <c r="S230" i="15"/>
  <c r="T230" i="15"/>
  <c r="U230" i="15"/>
  <c r="V230" i="15"/>
  <c r="W230" i="15"/>
  <c r="R231" i="15"/>
  <c r="S231" i="15"/>
  <c r="T231" i="15"/>
  <c r="U231" i="15"/>
  <c r="V231" i="15"/>
  <c r="W231" i="15"/>
  <c r="R232" i="15"/>
  <c r="S232" i="15"/>
  <c r="T232" i="15"/>
  <c r="U232" i="15"/>
  <c r="V232" i="15"/>
  <c r="W232" i="15"/>
  <c r="R233" i="15"/>
  <c r="S233" i="15"/>
  <c r="T233" i="15"/>
  <c r="U233" i="15"/>
  <c r="V233" i="15"/>
  <c r="R234" i="15"/>
  <c r="S234" i="15"/>
  <c r="T234" i="15"/>
  <c r="U234" i="15"/>
  <c r="V234" i="15"/>
  <c r="W234" i="15"/>
  <c r="R235" i="15"/>
  <c r="S235" i="15"/>
  <c r="T235" i="15"/>
  <c r="U235" i="15"/>
  <c r="V235" i="15"/>
  <c r="W235" i="15"/>
  <c r="R236" i="15"/>
  <c r="S236" i="15"/>
  <c r="T236" i="15"/>
  <c r="U236" i="15"/>
  <c r="V236" i="15"/>
  <c r="W236" i="15"/>
  <c r="R237" i="15"/>
  <c r="S237" i="15"/>
  <c r="T237" i="15"/>
  <c r="U237" i="15"/>
  <c r="V237" i="15"/>
  <c r="W237" i="15"/>
  <c r="R238" i="15"/>
  <c r="S238" i="15"/>
  <c r="T238" i="15"/>
  <c r="U238" i="15"/>
  <c r="V238" i="15"/>
  <c r="W238" i="15"/>
  <c r="R239" i="15"/>
  <c r="S239" i="15"/>
  <c r="T239" i="15"/>
  <c r="U239" i="15"/>
  <c r="V239" i="15"/>
  <c r="W239" i="15"/>
  <c r="R240" i="15"/>
  <c r="S240" i="15"/>
  <c r="T240" i="15"/>
  <c r="U240" i="15"/>
  <c r="V240" i="15"/>
  <c r="W240" i="15"/>
  <c r="R241" i="15"/>
  <c r="S241" i="15"/>
  <c r="T241" i="15"/>
  <c r="U241" i="15"/>
  <c r="V241" i="15"/>
  <c r="W241" i="15"/>
  <c r="R242" i="15"/>
  <c r="S242" i="15"/>
  <c r="T242" i="15"/>
  <c r="U242" i="15"/>
  <c r="V242" i="15"/>
  <c r="W242" i="15"/>
  <c r="R243" i="15"/>
  <c r="S243" i="15"/>
  <c r="T243" i="15"/>
  <c r="U243" i="15"/>
  <c r="V243" i="15"/>
  <c r="W243" i="15"/>
  <c r="R244" i="15"/>
  <c r="S244" i="15"/>
  <c r="T244" i="15"/>
  <c r="U244" i="15"/>
  <c r="V244" i="15"/>
  <c r="W244" i="15"/>
  <c r="R245" i="15"/>
  <c r="S245" i="15"/>
  <c r="T245" i="15"/>
  <c r="U245" i="15"/>
  <c r="V245" i="15"/>
  <c r="W245" i="15"/>
  <c r="R246" i="15"/>
  <c r="S246" i="15"/>
  <c r="T246" i="15"/>
  <c r="U246" i="15"/>
  <c r="V246" i="15"/>
  <c r="W246" i="15"/>
  <c r="R247" i="15"/>
  <c r="S247" i="15"/>
  <c r="T247" i="15"/>
  <c r="U247" i="15"/>
  <c r="V247" i="15"/>
  <c r="W247" i="15"/>
  <c r="R248" i="15"/>
  <c r="S248" i="15"/>
  <c r="T248" i="15"/>
  <c r="U248" i="15"/>
  <c r="V248" i="15"/>
  <c r="W248" i="15"/>
  <c r="R249" i="15"/>
  <c r="S249" i="15"/>
  <c r="T249" i="15"/>
  <c r="U249" i="15"/>
  <c r="V249" i="15"/>
  <c r="W249" i="15"/>
  <c r="R250" i="15"/>
  <c r="S250" i="15"/>
  <c r="T250" i="15"/>
  <c r="U250" i="15"/>
  <c r="V250" i="15"/>
  <c r="W250" i="15"/>
  <c r="R251" i="15"/>
  <c r="S251" i="15"/>
  <c r="T251" i="15"/>
  <c r="U251" i="15"/>
  <c r="V251" i="15"/>
  <c r="W251" i="15"/>
  <c r="R252" i="15"/>
  <c r="S252" i="15"/>
  <c r="T252" i="15"/>
  <c r="U252" i="15"/>
  <c r="V252" i="15"/>
  <c r="W252" i="15"/>
  <c r="R253" i="15"/>
  <c r="S253" i="15"/>
  <c r="T253" i="15"/>
  <c r="U253" i="15"/>
  <c r="V253" i="15"/>
  <c r="W253" i="15"/>
  <c r="R254" i="15"/>
  <c r="S254" i="15"/>
  <c r="T254" i="15"/>
  <c r="U254" i="15"/>
  <c r="V254" i="15"/>
  <c r="W254" i="15"/>
  <c r="R255" i="15"/>
  <c r="S255" i="15"/>
  <c r="T255" i="15"/>
  <c r="U255" i="15"/>
  <c r="V255" i="15"/>
  <c r="W255" i="15"/>
  <c r="R256" i="15"/>
  <c r="S256" i="15"/>
  <c r="T256" i="15"/>
  <c r="U256" i="15"/>
  <c r="V256" i="15"/>
  <c r="W256" i="15"/>
  <c r="R257" i="15"/>
  <c r="S257" i="15"/>
  <c r="T257" i="15"/>
  <c r="U257" i="15"/>
  <c r="V257" i="15"/>
  <c r="W257" i="15"/>
  <c r="R258" i="15"/>
  <c r="S258" i="15"/>
  <c r="T258" i="15"/>
  <c r="U258" i="15"/>
  <c r="V258" i="15"/>
  <c r="W258" i="15"/>
  <c r="R259" i="15"/>
  <c r="S259" i="15"/>
  <c r="T259" i="15"/>
  <c r="U259" i="15"/>
  <c r="V259" i="15"/>
  <c r="W259" i="15"/>
  <c r="R260" i="15"/>
  <c r="S260" i="15"/>
  <c r="T260" i="15"/>
  <c r="U260" i="15"/>
  <c r="V260" i="15"/>
  <c r="W260" i="15"/>
  <c r="R261" i="15"/>
  <c r="S261" i="15"/>
  <c r="T261" i="15"/>
  <c r="U261" i="15"/>
  <c r="V261" i="15"/>
  <c r="W261" i="15"/>
  <c r="R262" i="15"/>
  <c r="S262" i="15"/>
  <c r="T262" i="15"/>
  <c r="U262" i="15"/>
  <c r="V262" i="15"/>
  <c r="W262" i="15"/>
  <c r="R263" i="15"/>
  <c r="S263" i="15"/>
  <c r="T263" i="15"/>
  <c r="U263" i="15"/>
  <c r="V263" i="15"/>
  <c r="W263" i="15"/>
  <c r="R264" i="15"/>
  <c r="S264" i="15"/>
  <c r="T264" i="15"/>
  <c r="U264" i="15"/>
  <c r="V264" i="15"/>
  <c r="W264" i="15"/>
  <c r="R265" i="15"/>
  <c r="S265" i="15"/>
  <c r="T265" i="15"/>
  <c r="U265" i="15"/>
  <c r="V265" i="15"/>
  <c r="W265" i="15"/>
  <c r="R266" i="15"/>
  <c r="S266" i="15"/>
  <c r="T266" i="15"/>
  <c r="U266" i="15"/>
  <c r="V266" i="15"/>
  <c r="W266" i="15"/>
  <c r="R267" i="15"/>
  <c r="S267" i="15"/>
  <c r="T267" i="15"/>
  <c r="U267" i="15"/>
  <c r="V267" i="15"/>
  <c r="W267" i="15"/>
  <c r="R268" i="15"/>
  <c r="S268" i="15"/>
  <c r="T268" i="15"/>
  <c r="U268" i="15"/>
  <c r="V268" i="15"/>
  <c r="W268" i="15"/>
  <c r="R269" i="15"/>
  <c r="S269" i="15"/>
  <c r="T269" i="15"/>
  <c r="U269" i="15"/>
  <c r="V269" i="15"/>
  <c r="W269" i="15"/>
  <c r="R270" i="15"/>
  <c r="S270" i="15"/>
  <c r="T270" i="15"/>
  <c r="U270" i="15"/>
  <c r="V270" i="15"/>
  <c r="W270" i="15"/>
  <c r="R271" i="15"/>
  <c r="S271" i="15"/>
  <c r="T271" i="15"/>
  <c r="U271" i="15"/>
  <c r="V271" i="15"/>
  <c r="W271" i="15"/>
  <c r="R272" i="15"/>
  <c r="S272" i="15"/>
  <c r="T272" i="15"/>
  <c r="U272" i="15"/>
  <c r="V272" i="15"/>
  <c r="W272" i="15"/>
  <c r="R273" i="15"/>
  <c r="S273" i="15"/>
  <c r="T273" i="15"/>
  <c r="U273" i="15"/>
  <c r="V273" i="15"/>
  <c r="W273" i="15"/>
  <c r="S274" i="15"/>
  <c r="T274" i="15"/>
  <c r="U274" i="15"/>
  <c r="V274" i="15"/>
  <c r="W274" i="15"/>
  <c r="R275" i="15"/>
  <c r="S275" i="15"/>
  <c r="T275" i="15"/>
  <c r="U275" i="15"/>
  <c r="V275" i="15"/>
  <c r="W275" i="15"/>
  <c r="S276" i="15"/>
  <c r="T276" i="15"/>
  <c r="U276" i="15"/>
  <c r="V276" i="15"/>
  <c r="W276" i="15"/>
  <c r="S277" i="15"/>
  <c r="T277" i="15"/>
  <c r="U277" i="15"/>
  <c r="V277" i="15"/>
  <c r="W277" i="15"/>
  <c r="S278" i="15"/>
  <c r="T278" i="15"/>
  <c r="U278" i="15"/>
  <c r="V278" i="15"/>
  <c r="W278" i="15"/>
  <c r="S279" i="15"/>
  <c r="T279" i="15"/>
  <c r="U279" i="15"/>
  <c r="V279" i="15"/>
  <c r="W279" i="15"/>
  <c r="S280" i="15"/>
  <c r="T280" i="15"/>
  <c r="U280" i="15"/>
  <c r="V280" i="15"/>
  <c r="W280" i="15"/>
  <c r="R281" i="15"/>
  <c r="S281" i="15"/>
  <c r="T281" i="15"/>
  <c r="U281" i="15"/>
  <c r="V281" i="15"/>
  <c r="W281" i="15"/>
  <c r="R282" i="15"/>
  <c r="S282" i="15"/>
  <c r="T282" i="15"/>
  <c r="U282" i="15"/>
  <c r="V282" i="15"/>
  <c r="W282" i="15"/>
  <c r="R283" i="15"/>
  <c r="S283" i="15"/>
  <c r="T283" i="15"/>
  <c r="U283" i="15"/>
  <c r="V283" i="15"/>
  <c r="W283" i="15"/>
  <c r="R284" i="15"/>
  <c r="S284" i="15"/>
  <c r="T284" i="15"/>
  <c r="U284" i="15"/>
  <c r="V284" i="15"/>
  <c r="W284" i="15"/>
  <c r="R285" i="15"/>
  <c r="S285" i="15"/>
  <c r="T285" i="15"/>
  <c r="U285" i="15"/>
  <c r="V285" i="15"/>
  <c r="W285" i="15"/>
  <c r="R286" i="15"/>
  <c r="S286" i="15"/>
  <c r="T286" i="15"/>
  <c r="U286" i="15"/>
  <c r="V286" i="15"/>
  <c r="W286" i="15"/>
  <c r="R287" i="15"/>
  <c r="T287" i="15"/>
  <c r="U287" i="15"/>
  <c r="V287" i="15"/>
  <c r="W287" i="15"/>
  <c r="R288" i="15"/>
  <c r="T288" i="15"/>
  <c r="U288" i="15"/>
  <c r="V288" i="15"/>
  <c r="W288" i="15"/>
  <c r="R289" i="15"/>
  <c r="T289" i="15"/>
  <c r="U289" i="15"/>
  <c r="V289" i="15"/>
  <c r="W289" i="15"/>
  <c r="R290" i="15"/>
  <c r="S290" i="15"/>
  <c r="T290" i="15"/>
  <c r="U290" i="15"/>
  <c r="V290" i="15"/>
  <c r="W290" i="15"/>
  <c r="R291" i="15"/>
  <c r="S291" i="15"/>
  <c r="T291" i="15"/>
  <c r="U291" i="15"/>
  <c r="V291" i="15"/>
  <c r="W291" i="15"/>
  <c r="R292" i="15"/>
  <c r="S292" i="15"/>
  <c r="T292" i="15"/>
  <c r="U292" i="15"/>
  <c r="V292" i="15"/>
  <c r="W292" i="15"/>
  <c r="R293" i="15"/>
  <c r="S293" i="15"/>
  <c r="T293" i="15"/>
  <c r="U293" i="15"/>
  <c r="V293" i="15"/>
  <c r="W293" i="15"/>
  <c r="R294" i="15"/>
  <c r="T294" i="15"/>
  <c r="U294" i="15"/>
  <c r="V294" i="15"/>
  <c r="W294" i="15"/>
  <c r="R295" i="15"/>
  <c r="S295" i="15"/>
  <c r="T295" i="15"/>
  <c r="U295" i="15"/>
  <c r="V295" i="15"/>
  <c r="W295" i="15"/>
  <c r="R296" i="15"/>
  <c r="S296" i="15"/>
  <c r="T296" i="15"/>
  <c r="U296" i="15"/>
  <c r="V296" i="15"/>
  <c r="W296" i="15"/>
  <c r="R297" i="15"/>
  <c r="S297" i="15"/>
  <c r="T297" i="15"/>
  <c r="U297" i="15"/>
  <c r="V297" i="15"/>
  <c r="W297" i="15"/>
  <c r="R298" i="15"/>
  <c r="U298" i="15"/>
  <c r="W298" i="15"/>
  <c r="R299" i="15"/>
  <c r="S299" i="15"/>
  <c r="U299" i="15"/>
  <c r="W299" i="15"/>
  <c r="R300" i="15"/>
  <c r="T300" i="15"/>
  <c r="U300" i="15"/>
  <c r="V300" i="15"/>
  <c r="W300" i="15"/>
  <c r="S301" i="15"/>
  <c r="T301" i="15"/>
  <c r="U301" i="15"/>
  <c r="V301" i="15"/>
  <c r="W301" i="15"/>
  <c r="S302" i="15"/>
  <c r="T302" i="15"/>
  <c r="U302" i="15"/>
  <c r="V302" i="15"/>
  <c r="W302" i="15"/>
  <c r="R303" i="15"/>
  <c r="S303" i="15"/>
  <c r="T303" i="15"/>
  <c r="U303" i="15"/>
  <c r="V303" i="15"/>
  <c r="W303" i="15"/>
  <c r="R304" i="15"/>
  <c r="S304" i="15"/>
  <c r="T304" i="15"/>
  <c r="U304" i="15"/>
  <c r="V304" i="15"/>
  <c r="W304" i="15"/>
  <c r="S305" i="15"/>
  <c r="T305" i="15"/>
  <c r="U305" i="15"/>
  <c r="V305" i="15"/>
  <c r="W305" i="15"/>
  <c r="R306" i="15"/>
  <c r="S306" i="15"/>
  <c r="T306" i="15"/>
  <c r="U306" i="15"/>
  <c r="V306" i="15"/>
  <c r="W306" i="15"/>
  <c r="R307" i="15"/>
  <c r="S307" i="15"/>
  <c r="T307" i="15"/>
  <c r="U307" i="15"/>
  <c r="V307" i="15"/>
  <c r="W307" i="15"/>
  <c r="R308" i="15"/>
  <c r="S308" i="15"/>
  <c r="T308" i="15"/>
  <c r="U308" i="15"/>
  <c r="V308" i="15"/>
  <c r="W308" i="15"/>
  <c r="R4" i="15"/>
  <c r="S4" i="15"/>
  <c r="T4" i="15"/>
  <c r="W4" i="15"/>
  <c r="R5" i="15"/>
  <c r="S5" i="15"/>
  <c r="T5" i="15"/>
  <c r="U5" i="15"/>
  <c r="V5" i="15"/>
  <c r="W5" i="15"/>
  <c r="R6" i="15"/>
  <c r="S6" i="15"/>
  <c r="T6" i="15"/>
  <c r="W6" i="15"/>
  <c r="S3" i="15"/>
  <c r="T3" i="15"/>
  <c r="W3" i="15"/>
  <c r="R3" i="15"/>
  <c r="B4" i="18"/>
  <c r="O309" i="15"/>
  <c r="W216" i="15" s="1"/>
  <c r="O310" i="15"/>
  <c r="W77" i="15" s="1"/>
  <c r="O311" i="15"/>
  <c r="K309" i="15"/>
  <c r="S287" i="15" s="1"/>
  <c r="L309" i="15"/>
  <c r="M309" i="15"/>
  <c r="U3" i="15" s="1"/>
  <c r="N309" i="15"/>
  <c r="K310" i="15"/>
  <c r="S298" i="15" s="1"/>
  <c r="L310" i="15"/>
  <c r="T39" i="15" s="1"/>
  <c r="M310" i="15"/>
  <c r="N310" i="15"/>
  <c r="K311" i="15"/>
  <c r="S289" i="15" s="1"/>
  <c r="L311" i="15"/>
  <c r="T13" i="15" s="1"/>
  <c r="M311" i="15"/>
  <c r="U9" i="15" s="1"/>
  <c r="N311" i="15"/>
  <c r="J311" i="15"/>
  <c r="R301" i="15" s="1"/>
  <c r="J310" i="15"/>
  <c r="R277" i="15" s="1"/>
  <c r="J309" i="15"/>
  <c r="R276" i="15" s="1"/>
  <c r="B74" i="17"/>
  <c r="B70" i="17"/>
  <c r="B59" i="17"/>
  <c r="B55" i="17"/>
  <c r="H54" i="17"/>
  <c r="H69" i="17" s="1"/>
  <c r="G54" i="17"/>
  <c r="G69" i="17" s="1"/>
  <c r="F54" i="17"/>
  <c r="F69" i="17" s="1"/>
  <c r="E54" i="17"/>
  <c r="E69" i="17" s="1"/>
  <c r="D54" i="17"/>
  <c r="D69" i="17" s="1"/>
  <c r="C54" i="17"/>
  <c r="C69" i="17" s="1"/>
  <c r="B44" i="17"/>
  <c r="B29" i="17"/>
  <c r="B15" i="17"/>
  <c r="B40" i="17"/>
  <c r="B25" i="17"/>
  <c r="B11" i="17"/>
  <c r="H39" i="17"/>
  <c r="G39" i="17"/>
  <c r="F39" i="17"/>
  <c r="E39" i="17"/>
  <c r="D39" i="17"/>
  <c r="C39" i="17"/>
  <c r="H38" i="17"/>
  <c r="G38" i="17"/>
  <c r="F38" i="17"/>
  <c r="E38" i="17"/>
  <c r="D38" i="17"/>
  <c r="C38" i="17"/>
  <c r="H37" i="17"/>
  <c r="G37" i="17"/>
  <c r="F37" i="17"/>
  <c r="E37" i="17"/>
  <c r="D37" i="17"/>
  <c r="C37" i="17"/>
  <c r="H36" i="17"/>
  <c r="G36" i="17"/>
  <c r="F36" i="17"/>
  <c r="E36" i="17"/>
  <c r="D36" i="17"/>
  <c r="C36" i="17"/>
  <c r="H35" i="17"/>
  <c r="G35" i="17"/>
  <c r="F35" i="17"/>
  <c r="E35" i="17"/>
  <c r="D35" i="17"/>
  <c r="C35" i="17"/>
  <c r="H34" i="17"/>
  <c r="G34" i="17"/>
  <c r="F34" i="17"/>
  <c r="E34" i="17"/>
  <c r="D34" i="17"/>
  <c r="C34" i="17"/>
  <c r="H33" i="17"/>
  <c r="G33" i="17"/>
  <c r="F33" i="17"/>
  <c r="E33" i="17"/>
  <c r="D33" i="17"/>
  <c r="C33" i="17"/>
  <c r="H23" i="17"/>
  <c r="G23" i="17"/>
  <c r="F23" i="17"/>
  <c r="E23" i="17"/>
  <c r="D23" i="17"/>
  <c r="C23" i="17"/>
  <c r="H22" i="17"/>
  <c r="G22" i="17"/>
  <c r="F22" i="17"/>
  <c r="E22" i="17"/>
  <c r="D22" i="17"/>
  <c r="C22" i="17"/>
  <c r="H21" i="17"/>
  <c r="G21" i="17"/>
  <c r="F21" i="17"/>
  <c r="E21" i="17"/>
  <c r="D21" i="17"/>
  <c r="C21" i="17"/>
  <c r="H20" i="17"/>
  <c r="G20" i="17"/>
  <c r="F20" i="17"/>
  <c r="E20" i="17"/>
  <c r="D20" i="17"/>
  <c r="C20" i="17"/>
  <c r="H19" i="17"/>
  <c r="G19" i="17"/>
  <c r="F19" i="17"/>
  <c r="E19" i="17"/>
  <c r="D19" i="17"/>
  <c r="C19" i="17"/>
  <c r="H18" i="17"/>
  <c r="G18" i="17"/>
  <c r="F18" i="17"/>
  <c r="E18" i="17"/>
  <c r="D18" i="17"/>
  <c r="C18" i="17"/>
  <c r="D10" i="17"/>
  <c r="E10" i="17"/>
  <c r="F10" i="17"/>
  <c r="G10" i="17"/>
  <c r="H10" i="17"/>
  <c r="C10" i="17"/>
  <c r="D9" i="17"/>
  <c r="E9" i="17"/>
  <c r="F9" i="17"/>
  <c r="G9" i="17"/>
  <c r="H9" i="17"/>
  <c r="C9" i="17"/>
  <c r="D8" i="17"/>
  <c r="E8" i="17"/>
  <c r="F8" i="17"/>
  <c r="G8" i="17"/>
  <c r="H8" i="17"/>
  <c r="C8" i="17"/>
  <c r="D7" i="17"/>
  <c r="E7" i="17"/>
  <c r="F7" i="17"/>
  <c r="G7" i="17"/>
  <c r="H7" i="17"/>
  <c r="C7" i="17"/>
  <c r="D6" i="17"/>
  <c r="E6" i="17"/>
  <c r="F6" i="17"/>
  <c r="G6" i="17"/>
  <c r="H6" i="17"/>
  <c r="C6" i="17"/>
  <c r="D5" i="17"/>
  <c r="E5" i="17"/>
  <c r="F5" i="17"/>
  <c r="G5" i="17"/>
  <c r="H5" i="17"/>
  <c r="C5" i="17"/>
  <c r="D4" i="17"/>
  <c r="E4" i="17"/>
  <c r="F4" i="17"/>
  <c r="G4" i="17"/>
  <c r="H4" i="17"/>
  <c r="C11" i="17" l="1"/>
  <c r="S294" i="15"/>
  <c r="H294" i="15" s="1"/>
  <c r="F11" i="17"/>
  <c r="D40" i="17"/>
  <c r="H40" i="17"/>
  <c r="E11" i="17"/>
  <c r="E40" i="17"/>
  <c r="D24" i="17"/>
  <c r="D25" i="17" s="1"/>
  <c r="H24" i="17"/>
  <c r="H25" i="17" s="1"/>
  <c r="E24" i="17"/>
  <c r="E25" i="17" s="1"/>
  <c r="H276" i="15"/>
  <c r="H11" i="17"/>
  <c r="D11" i="17"/>
  <c r="F24" i="17"/>
  <c r="F25" i="17"/>
  <c r="F40" i="17"/>
  <c r="G11" i="17"/>
  <c r="C24" i="17"/>
  <c r="C25" i="17"/>
  <c r="G24" i="17"/>
  <c r="G25" i="17" s="1"/>
  <c r="C40" i="17"/>
  <c r="G40" i="17"/>
  <c r="T18" i="15"/>
  <c r="H18" i="15" s="1"/>
  <c r="R168" i="15"/>
  <c r="H168" i="15" s="1"/>
  <c r="H14" i="15"/>
  <c r="H11" i="15"/>
  <c r="H259" i="15"/>
  <c r="H291" i="15"/>
  <c r="W218" i="15"/>
  <c r="S300" i="15"/>
  <c r="H300" i="15" s="1"/>
  <c r="T299" i="15"/>
  <c r="H282" i="15"/>
  <c r="H270" i="15"/>
  <c r="H226" i="15"/>
  <c r="H222" i="15"/>
  <c r="H203" i="15"/>
  <c r="H187" i="15"/>
  <c r="H179" i="15"/>
  <c r="H75" i="15"/>
  <c r="H74" i="15"/>
  <c r="H66" i="15"/>
  <c r="H62" i="15"/>
  <c r="W48" i="15"/>
  <c r="H48" i="15" s="1"/>
  <c r="T22" i="15"/>
  <c r="H22" i="15" s="1"/>
  <c r="H15" i="15"/>
  <c r="U10" i="15"/>
  <c r="H307" i="15"/>
  <c r="R305" i="15"/>
  <c r="T298" i="15"/>
  <c r="S288" i="15"/>
  <c r="H288" i="15" s="1"/>
  <c r="H286" i="15"/>
  <c r="H266" i="15"/>
  <c r="H258" i="15"/>
  <c r="H254" i="15"/>
  <c r="H246" i="15"/>
  <c r="H234" i="15"/>
  <c r="W210" i="15"/>
  <c r="H210" i="15" s="1"/>
  <c r="H195" i="15"/>
  <c r="H163" i="15"/>
  <c r="H155" i="15"/>
  <c r="H131" i="15"/>
  <c r="H123" i="15"/>
  <c r="H99" i="15"/>
  <c r="H91" i="15"/>
  <c r="W80" i="15"/>
  <c r="H80" i="15" s="1"/>
  <c r="H35" i="15"/>
  <c r="U4" i="15"/>
  <c r="R279" i="15"/>
  <c r="H279" i="15" s="1"/>
  <c r="U6" i="15"/>
  <c r="H227" i="15"/>
  <c r="H67" i="15"/>
  <c r="H59" i="15"/>
  <c r="H51" i="15"/>
  <c r="V10" i="15"/>
  <c r="V9" i="15"/>
  <c r="H9" i="15" s="1"/>
  <c r="V299" i="15"/>
  <c r="V6" i="15"/>
  <c r="V8" i="15"/>
  <c r="V12" i="15"/>
  <c r="V13" i="15"/>
  <c r="V7" i="15"/>
  <c r="V4" i="15"/>
  <c r="V3" i="15"/>
  <c r="H3" i="15" s="1"/>
  <c r="V298" i="15"/>
  <c r="W79" i="15"/>
  <c r="H79" i="15" s="1"/>
  <c r="W213" i="15"/>
  <c r="H213" i="15" s="1"/>
  <c r="W217" i="15"/>
  <c r="H217" i="15" s="1"/>
  <c r="W219" i="15"/>
  <c r="H219" i="15" s="1"/>
  <c r="H78" i="15"/>
  <c r="H10" i="15"/>
  <c r="H306" i="15"/>
  <c r="H218" i="15"/>
  <c r="H206" i="15"/>
  <c r="H198" i="15"/>
  <c r="H186" i="15"/>
  <c r="H178" i="15"/>
  <c r="H174" i="15"/>
  <c r="H166" i="15"/>
  <c r="H154" i="15"/>
  <c r="H146" i="15"/>
  <c r="H142" i="15"/>
  <c r="H134" i="15"/>
  <c r="H122" i="15"/>
  <c r="H114" i="15"/>
  <c r="H110" i="15"/>
  <c r="H102" i="15"/>
  <c r="H90" i="15"/>
  <c r="H82" i="15"/>
  <c r="H46" i="15"/>
  <c r="H44" i="15"/>
  <c r="H42" i="15"/>
  <c r="H40" i="15"/>
  <c r="H38" i="15"/>
  <c r="H36" i="15"/>
  <c r="H34" i="15"/>
  <c r="H32" i="15"/>
  <c r="H30" i="15"/>
  <c r="H27" i="15"/>
  <c r="H290" i="15"/>
  <c r="H283" i="15"/>
  <c r="H267" i="15"/>
  <c r="H251" i="15"/>
  <c r="H243" i="15"/>
  <c r="H235" i="15"/>
  <c r="H230" i="15"/>
  <c r="H202" i="15"/>
  <c r="H194" i="15"/>
  <c r="H190" i="15"/>
  <c r="H182" i="15"/>
  <c r="H171" i="15"/>
  <c r="H170" i="15"/>
  <c r="H162" i="15"/>
  <c r="H158" i="15"/>
  <c r="H150" i="15"/>
  <c r="H139" i="15"/>
  <c r="H138" i="15"/>
  <c r="H130" i="15"/>
  <c r="H126" i="15"/>
  <c r="H118" i="15"/>
  <c r="H107" i="15"/>
  <c r="H106" i="15"/>
  <c r="H98" i="15"/>
  <c r="H94" i="15"/>
  <c r="H86" i="15"/>
  <c r="H52" i="15"/>
  <c r="H50" i="15"/>
  <c r="H43" i="15"/>
  <c r="H301" i="15"/>
  <c r="H275" i="15"/>
  <c r="H262" i="15"/>
  <c r="H250" i="15"/>
  <c r="H242" i="15"/>
  <c r="H238" i="15"/>
  <c r="W214" i="15"/>
  <c r="H214" i="15" s="1"/>
  <c r="H147" i="15"/>
  <c r="H115" i="15"/>
  <c r="H83" i="15"/>
  <c r="H70" i="15"/>
  <c r="H58" i="15"/>
  <c r="H56" i="15"/>
  <c r="H54" i="15"/>
  <c r="U7" i="15"/>
  <c r="U13" i="15"/>
  <c r="H13" i="15" s="1"/>
  <c r="U12" i="15"/>
  <c r="H5" i="15"/>
  <c r="H308" i="15"/>
  <c r="H304" i="15"/>
  <c r="R302" i="15"/>
  <c r="H302" i="15" s="1"/>
  <c r="H296" i="15"/>
  <c r="H292" i="15"/>
  <c r="H284" i="15"/>
  <c r="R280" i="15"/>
  <c r="H280" i="15" s="1"/>
  <c r="R278" i="15"/>
  <c r="H278" i="15" s="1"/>
  <c r="R274" i="15"/>
  <c r="H274" i="15" s="1"/>
  <c r="H272" i="15"/>
  <c r="H268" i="15"/>
  <c r="H264" i="15"/>
  <c r="H260" i="15"/>
  <c r="H256" i="15"/>
  <c r="H252" i="15"/>
  <c r="H248" i="15"/>
  <c r="H244" i="15"/>
  <c r="H240" i="15"/>
  <c r="H236" i="15"/>
  <c r="H232" i="15"/>
  <c r="H228" i="15"/>
  <c r="H224" i="15"/>
  <c r="H220" i="15"/>
  <c r="H216" i="15"/>
  <c r="H212" i="15"/>
  <c r="H208" i="15"/>
  <c r="H204" i="15"/>
  <c r="H200" i="15"/>
  <c r="H196" i="15"/>
  <c r="H192" i="15"/>
  <c r="H188" i="15"/>
  <c r="H184" i="15"/>
  <c r="H180" i="15"/>
  <c r="H176" i="15"/>
  <c r="H172" i="15"/>
  <c r="H164" i="15"/>
  <c r="H160" i="15"/>
  <c r="H156" i="15"/>
  <c r="H152" i="15"/>
  <c r="H148" i="15"/>
  <c r="H144" i="15"/>
  <c r="H140" i="15"/>
  <c r="H136" i="15"/>
  <c r="H132" i="15"/>
  <c r="H128" i="15"/>
  <c r="H124" i="15"/>
  <c r="H120" i="15"/>
  <c r="H116" i="15"/>
  <c r="H112" i="15"/>
  <c r="H108" i="15"/>
  <c r="H104" i="15"/>
  <c r="H100" i="15"/>
  <c r="H96" i="15"/>
  <c r="H92" i="15"/>
  <c r="H88" i="15"/>
  <c r="H84" i="15"/>
  <c r="H76" i="15"/>
  <c r="H72" i="15"/>
  <c r="H68" i="15"/>
  <c r="H64" i="15"/>
  <c r="W53" i="15"/>
  <c r="H53" i="15" s="1"/>
  <c r="W49" i="15"/>
  <c r="H49" i="15" s="1"/>
  <c r="H24" i="15"/>
  <c r="U8" i="15"/>
  <c r="T19" i="15"/>
  <c r="H19" i="15" s="1"/>
  <c r="T28" i="15"/>
  <c r="H28" i="15" s="1"/>
  <c r="T60" i="15"/>
  <c r="H60" i="15" s="1"/>
  <c r="T17" i="15"/>
  <c r="H17" i="15" s="1"/>
  <c r="T21" i="15"/>
  <c r="H21" i="15" s="1"/>
  <c r="T25" i="15"/>
  <c r="H25" i="15" s="1"/>
  <c r="T16" i="15"/>
  <c r="H16" i="15" s="1"/>
  <c r="T26" i="15"/>
  <c r="H26" i="15" s="1"/>
  <c r="W233" i="15"/>
  <c r="H233" i="15" s="1"/>
  <c r="W215" i="15"/>
  <c r="H215" i="15" s="1"/>
  <c r="W211" i="15"/>
  <c r="H211" i="15" s="1"/>
  <c r="H55" i="15"/>
  <c r="H47" i="15"/>
  <c r="H39" i="15"/>
  <c r="H31" i="15"/>
  <c r="T12" i="15"/>
  <c r="H305" i="15"/>
  <c r="H303" i="15"/>
  <c r="H297" i="15"/>
  <c r="H295" i="15"/>
  <c r="H293" i="15"/>
  <c r="H289" i="15"/>
  <c r="H287" i="15"/>
  <c r="H285" i="15"/>
  <c r="H281" i="15"/>
  <c r="H277" i="15"/>
  <c r="H273" i="15"/>
  <c r="H271" i="15"/>
  <c r="H269" i="15"/>
  <c r="H265" i="15"/>
  <c r="H263" i="15"/>
  <c r="H261" i="15"/>
  <c r="H257" i="15"/>
  <c r="H255" i="15"/>
  <c r="H253" i="15"/>
  <c r="H249" i="15"/>
  <c r="H247" i="15"/>
  <c r="H245" i="15"/>
  <c r="H241" i="15"/>
  <c r="H239" i="15"/>
  <c r="H237" i="15"/>
  <c r="H231" i="15"/>
  <c r="H229" i="15"/>
  <c r="H225" i="15"/>
  <c r="H223" i="15"/>
  <c r="H221" i="15"/>
  <c r="H209" i="15"/>
  <c r="H207" i="15"/>
  <c r="H205" i="15"/>
  <c r="H201" i="15"/>
  <c r="H199" i="15"/>
  <c r="H197" i="15"/>
  <c r="H193" i="15"/>
  <c r="H191" i="15"/>
  <c r="H189" i="15"/>
  <c r="H185" i="15"/>
  <c r="H183" i="15"/>
  <c r="H181" i="15"/>
  <c r="H177" i="15"/>
  <c r="H175" i="15"/>
  <c r="H167" i="15"/>
  <c r="H159" i="15"/>
  <c r="H151" i="15"/>
  <c r="H143" i="15"/>
  <c r="H135" i="15"/>
  <c r="H127" i="15"/>
  <c r="H119" i="15"/>
  <c r="H111" i="15"/>
  <c r="H103" i="15"/>
  <c r="H95" i="15"/>
  <c r="H87" i="15"/>
  <c r="H71" i="15"/>
  <c r="H63" i="15"/>
  <c r="H23" i="15"/>
  <c r="H173" i="15"/>
  <c r="H169" i="15"/>
  <c r="H165" i="15"/>
  <c r="H161" i="15"/>
  <c r="H157" i="15"/>
  <c r="H153" i="15"/>
  <c r="H149" i="15"/>
  <c r="H145" i="15"/>
  <c r="H141" i="15"/>
  <c r="H137" i="15"/>
  <c r="H133" i="15"/>
  <c r="H129" i="15"/>
  <c r="H125" i="15"/>
  <c r="H121" i="15"/>
  <c r="H117" i="15"/>
  <c r="H113" i="15"/>
  <c r="H109" i="15"/>
  <c r="H105" i="15"/>
  <c r="H101" i="15"/>
  <c r="H97" i="15"/>
  <c r="H93" i="15"/>
  <c r="H89" i="15"/>
  <c r="H85" i="15"/>
  <c r="H81" i="15"/>
  <c r="H77" i="15"/>
  <c r="H73" i="15"/>
  <c r="H69" i="15"/>
  <c r="H65" i="15"/>
  <c r="H61" i="15"/>
  <c r="H57" i="15"/>
  <c r="H45" i="15"/>
  <c r="H41" i="15"/>
  <c r="H37" i="15"/>
  <c r="H33" i="15"/>
  <c r="H29" i="15"/>
  <c r="H20" i="15"/>
  <c r="C48" i="17"/>
  <c r="E48" i="17"/>
  <c r="G49" i="17"/>
  <c r="G64" i="17" s="1"/>
  <c r="C50" i="17"/>
  <c r="C65" i="17" s="1"/>
  <c r="E50" i="17"/>
  <c r="E65" i="17" s="1"/>
  <c r="G51" i="17"/>
  <c r="G66" i="17" s="1"/>
  <c r="C52" i="17"/>
  <c r="C67" i="17" s="1"/>
  <c r="E52" i="17"/>
  <c r="E67" i="17" s="1"/>
  <c r="G53" i="17"/>
  <c r="G68" i="17" s="1"/>
  <c r="F48" i="17"/>
  <c r="H49" i="17"/>
  <c r="H64" i="17" s="1"/>
  <c r="D49" i="17"/>
  <c r="D64" i="17" s="1"/>
  <c r="F50" i="17"/>
  <c r="F65" i="17" s="1"/>
  <c r="H51" i="17"/>
  <c r="H66" i="17" s="1"/>
  <c r="D51" i="17"/>
  <c r="D66" i="17" s="1"/>
  <c r="F52" i="17"/>
  <c r="F67" i="17" s="1"/>
  <c r="H53" i="17"/>
  <c r="H68" i="17" s="1"/>
  <c r="D53" i="17"/>
  <c r="D68" i="17" s="1"/>
  <c r="H48" i="17"/>
  <c r="D48" i="17"/>
  <c r="F49" i="17"/>
  <c r="F64" i="17" s="1"/>
  <c r="H50" i="17"/>
  <c r="H65" i="17" s="1"/>
  <c r="D50" i="17"/>
  <c r="D65" i="17" s="1"/>
  <c r="F51" i="17"/>
  <c r="F66" i="17" s="1"/>
  <c r="H52" i="17"/>
  <c r="H67" i="17" s="1"/>
  <c r="D52" i="17"/>
  <c r="D67" i="17" s="1"/>
  <c r="F53" i="17"/>
  <c r="F68" i="17" s="1"/>
  <c r="G48" i="17"/>
  <c r="C49" i="17"/>
  <c r="C64" i="17" s="1"/>
  <c r="E49" i="17"/>
  <c r="E64" i="17" s="1"/>
  <c r="G50" i="17"/>
  <c r="C51" i="17"/>
  <c r="C66" i="17" s="1"/>
  <c r="E51" i="17"/>
  <c r="E66" i="17" s="1"/>
  <c r="G52" i="17"/>
  <c r="G67" i="17" s="1"/>
  <c r="C53" i="17"/>
  <c r="C68" i="17" s="1"/>
  <c r="E53" i="17"/>
  <c r="E68" i="17" s="1"/>
  <c r="H299" i="15" l="1"/>
  <c r="H4" i="15"/>
  <c r="H6" i="15"/>
  <c r="H63" i="17"/>
  <c r="H70" i="17" s="1"/>
  <c r="H55" i="17"/>
  <c r="F63" i="17"/>
  <c r="F70" i="17" s="1"/>
  <c r="F55" i="17"/>
  <c r="E63" i="17"/>
  <c r="E70" i="17" s="1"/>
  <c r="E55" i="17"/>
  <c r="C63" i="17"/>
  <c r="C70" i="17" s="1"/>
  <c r="C55" i="17"/>
  <c r="H7" i="15"/>
  <c r="H298" i="15"/>
  <c r="G63" i="17"/>
  <c r="G55" i="17"/>
  <c r="D63" i="17"/>
  <c r="D55" i="17"/>
  <c r="H12" i="15"/>
  <c r="H8" i="15"/>
  <c r="H26" i="17"/>
  <c r="H80" i="17" s="1"/>
  <c r="G65" i="17"/>
  <c r="D70" i="17"/>
  <c r="G26" i="17"/>
  <c r="G80" i="17" s="1"/>
  <c r="D26" i="17"/>
  <c r="D80" i="17" s="1"/>
  <c r="F26" i="17"/>
  <c r="F80" i="17" s="1"/>
  <c r="E26" i="17"/>
  <c r="E80" i="17" s="1"/>
  <c r="C26" i="17"/>
  <c r="C80" i="17" s="1"/>
  <c r="G41" i="17"/>
  <c r="G81" i="17" s="1"/>
  <c r="F41" i="17"/>
  <c r="F81" i="17" s="1"/>
  <c r="D41" i="17"/>
  <c r="D81" i="17" s="1"/>
  <c r="C41" i="17"/>
  <c r="C81" i="17" s="1"/>
  <c r="E41" i="17"/>
  <c r="E81" i="17" s="1"/>
  <c r="H41" i="17"/>
  <c r="H81" i="17" s="1"/>
  <c r="C12" i="17"/>
  <c r="C79" i="17" s="1"/>
  <c r="D12" i="17"/>
  <c r="D79" i="17" s="1"/>
  <c r="F12" i="17"/>
  <c r="F79" i="17" s="1"/>
  <c r="H12" i="17"/>
  <c r="H79" i="17" s="1"/>
  <c r="G12" i="17"/>
  <c r="G79" i="17" s="1"/>
  <c r="E12" i="17"/>
  <c r="E79" i="17" s="1"/>
  <c r="G70" i="17" l="1"/>
  <c r="G71" i="17" s="1"/>
  <c r="G83" i="17" s="1"/>
  <c r="F56" i="17"/>
  <c r="F82" i="17" s="1"/>
  <c r="C56" i="17"/>
  <c r="C82" i="17" s="1"/>
  <c r="D56" i="17"/>
  <c r="D82" i="17" s="1"/>
  <c r="E71" i="17"/>
  <c r="E83" i="17" s="1"/>
  <c r="H56" i="17"/>
  <c r="H82" i="17" s="1"/>
  <c r="E56" i="17"/>
  <c r="E82" i="17" s="1"/>
  <c r="G56" i="17"/>
  <c r="G82" i="17" s="1"/>
  <c r="D71" i="17"/>
  <c r="D83" i="17" s="1"/>
  <c r="F71" i="17" l="1"/>
  <c r="F83" i="17" s="1"/>
  <c r="C71" i="17"/>
  <c r="C83" i="17" s="1"/>
  <c r="H71" i="17"/>
  <c r="H83" i="17" s="1"/>
  <c r="ES579" i="1"/>
  <c r="EQ579" i="1"/>
  <c r="EP579" i="1"/>
  <c r="EO579" i="1"/>
  <c r="EN579" i="1"/>
  <c r="ES576" i="1"/>
  <c r="EQ576" i="1"/>
  <c r="EP576" i="1"/>
  <c r="EO576" i="1"/>
  <c r="EN576" i="1"/>
  <c r="ES569" i="1"/>
  <c r="EQ569" i="1"/>
  <c r="EP569" i="1"/>
  <c r="EO569" i="1"/>
  <c r="EN569" i="1"/>
  <c r="ES561" i="1"/>
  <c r="EQ561" i="1"/>
  <c r="EP561" i="1"/>
  <c r="EO561" i="1"/>
  <c r="EN561" i="1"/>
  <c r="ES558" i="1"/>
  <c r="EQ558" i="1"/>
  <c r="EP558" i="1"/>
  <c r="EO558" i="1"/>
  <c r="EN558" i="1"/>
  <c r="ES554" i="1"/>
  <c r="EQ554" i="1"/>
  <c r="EP554" i="1"/>
  <c r="EO554" i="1"/>
  <c r="EN554" i="1"/>
  <c r="ES551" i="1"/>
  <c r="EQ551" i="1"/>
  <c r="EP551" i="1"/>
  <c r="EO551" i="1"/>
  <c r="EN551" i="1"/>
  <c r="ES547" i="1"/>
  <c r="EQ547" i="1"/>
  <c r="EP547" i="1"/>
  <c r="EO547" i="1"/>
  <c r="EN547" i="1"/>
  <c r="ES539" i="1"/>
  <c r="EQ539" i="1"/>
  <c r="EP539" i="1"/>
  <c r="EO539" i="1"/>
  <c r="EN539" i="1"/>
  <c r="ES532" i="1"/>
  <c r="EQ532" i="1"/>
  <c r="EP532" i="1"/>
  <c r="EO532" i="1"/>
  <c r="EN532" i="1"/>
  <c r="ES528" i="1"/>
  <c r="EQ528" i="1"/>
  <c r="EP528" i="1"/>
  <c r="EO528" i="1"/>
  <c r="EN528" i="1"/>
  <c r="ES520" i="1"/>
  <c r="EQ520" i="1"/>
  <c r="EP520" i="1"/>
  <c r="EO520" i="1"/>
  <c r="EN520" i="1"/>
  <c r="ES515" i="1"/>
  <c r="EQ515" i="1"/>
  <c r="EP515" i="1"/>
  <c r="EO515" i="1"/>
  <c r="EN515" i="1"/>
  <c r="ES509" i="1"/>
  <c r="EQ509" i="1"/>
  <c r="EP509" i="1"/>
  <c r="EO509" i="1"/>
  <c r="EN509" i="1"/>
  <c r="ES505" i="1"/>
  <c r="EQ505" i="1"/>
  <c r="EP505" i="1"/>
  <c r="EO505" i="1"/>
  <c r="EN505" i="1"/>
  <c r="ES501" i="1"/>
  <c r="EQ501" i="1"/>
  <c r="EP501" i="1"/>
  <c r="EO501" i="1"/>
  <c r="EN501" i="1"/>
  <c r="ES495" i="1"/>
  <c r="EQ495" i="1"/>
  <c r="EP495" i="1"/>
  <c r="EO495" i="1"/>
  <c r="EN495" i="1"/>
  <c r="ES489" i="1"/>
  <c r="EQ489" i="1"/>
  <c r="EP489" i="1"/>
  <c r="EO489" i="1"/>
  <c r="EN489" i="1"/>
  <c r="ES486" i="1"/>
  <c r="EQ486" i="1"/>
  <c r="EP486" i="1"/>
  <c r="EO486" i="1"/>
  <c r="EN486" i="1"/>
  <c r="ES483" i="1"/>
  <c r="EQ483" i="1"/>
  <c r="EP483" i="1"/>
  <c r="EO483" i="1"/>
  <c r="EN483" i="1"/>
  <c r="ES476" i="1"/>
  <c r="EQ476" i="1"/>
  <c r="EP476" i="1"/>
  <c r="EO476" i="1"/>
  <c r="EN476" i="1"/>
  <c r="ES466" i="1"/>
  <c r="EQ466" i="1"/>
  <c r="EP466" i="1"/>
  <c r="EO466" i="1"/>
  <c r="EN466" i="1"/>
  <c r="ES457" i="1"/>
  <c r="EQ457" i="1"/>
  <c r="EP457" i="1"/>
  <c r="EO457" i="1"/>
  <c r="EN457" i="1"/>
  <c r="ES449" i="1"/>
  <c r="EQ449" i="1"/>
  <c r="EP449" i="1"/>
  <c r="EO449" i="1"/>
  <c r="EN449" i="1"/>
  <c r="ES442" i="1"/>
  <c r="EQ442" i="1"/>
  <c r="EP442" i="1"/>
  <c r="EO442" i="1"/>
  <c r="EN442" i="1"/>
  <c r="ES438" i="1"/>
  <c r="EQ438" i="1"/>
  <c r="EP438" i="1"/>
  <c r="EO438" i="1"/>
  <c r="EN438" i="1"/>
  <c r="ES435" i="1"/>
  <c r="EQ435" i="1"/>
  <c r="EP435" i="1"/>
  <c r="EO435" i="1"/>
  <c r="EN435" i="1"/>
  <c r="ES430" i="1"/>
  <c r="EQ430" i="1"/>
  <c r="EP430" i="1"/>
  <c r="EO430" i="1"/>
  <c r="EN430" i="1"/>
  <c r="ES416" i="1"/>
  <c r="EQ416" i="1"/>
  <c r="EP416" i="1"/>
  <c r="EO416" i="1"/>
  <c r="EN416" i="1"/>
  <c r="ES409" i="1"/>
  <c r="EQ409" i="1"/>
  <c r="EP409" i="1"/>
  <c r="EO409" i="1"/>
  <c r="EN409" i="1"/>
  <c r="ES403" i="1"/>
  <c r="EQ403" i="1"/>
  <c r="EP403" i="1"/>
  <c r="EO403" i="1"/>
  <c r="EN403" i="1"/>
  <c r="ES399" i="1"/>
  <c r="EQ399" i="1"/>
  <c r="EP399" i="1"/>
  <c r="EO399" i="1"/>
  <c r="EN399" i="1"/>
  <c r="ES392" i="1"/>
  <c r="EQ392" i="1"/>
  <c r="EP392" i="1"/>
  <c r="EO392" i="1"/>
  <c r="EN392" i="1"/>
  <c r="ES388" i="1"/>
  <c r="EQ388" i="1"/>
  <c r="EP388" i="1"/>
  <c r="EO388" i="1"/>
  <c r="EN388" i="1"/>
  <c r="ES381" i="1"/>
  <c r="EQ381" i="1"/>
  <c r="EP381" i="1"/>
  <c r="EO381" i="1"/>
  <c r="EN381" i="1"/>
  <c r="ES378" i="1"/>
  <c r="EQ378" i="1"/>
  <c r="EP378" i="1"/>
  <c r="EO378" i="1"/>
  <c r="EN378" i="1"/>
  <c r="ES373" i="1"/>
  <c r="EQ373" i="1"/>
  <c r="EP373" i="1"/>
  <c r="EO373" i="1"/>
  <c r="EN373" i="1"/>
  <c r="ES370" i="1"/>
  <c r="EQ370" i="1"/>
  <c r="EP370" i="1"/>
  <c r="EO370" i="1"/>
  <c r="EN370" i="1"/>
  <c r="ES367" i="1"/>
  <c r="EQ367" i="1"/>
  <c r="EP367" i="1"/>
  <c r="EO367" i="1"/>
  <c r="EN367" i="1"/>
  <c r="ES363" i="1"/>
  <c r="EQ363" i="1"/>
  <c r="EP363" i="1"/>
  <c r="EO363" i="1"/>
  <c r="EN363" i="1"/>
  <c r="ES356" i="1"/>
  <c r="EQ356" i="1"/>
  <c r="EP356" i="1"/>
  <c r="EO356" i="1"/>
  <c r="EN356" i="1"/>
  <c r="ES351" i="1"/>
  <c r="EQ351" i="1"/>
  <c r="EP351" i="1"/>
  <c r="EO351" i="1"/>
  <c r="EN351" i="1"/>
  <c r="ES346" i="1"/>
  <c r="ER346" i="1"/>
  <c r="EQ346" i="1"/>
  <c r="EP346" i="1"/>
  <c r="EO346" i="1"/>
  <c r="EN346" i="1"/>
  <c r="ES338" i="1"/>
  <c r="EQ338" i="1"/>
  <c r="EP338" i="1"/>
  <c r="EO338" i="1"/>
  <c r="EN338" i="1"/>
  <c r="ES335" i="1"/>
  <c r="EQ335" i="1"/>
  <c r="EP335" i="1"/>
  <c r="EO335" i="1"/>
  <c r="EN335" i="1"/>
  <c r="ES327" i="1"/>
  <c r="EQ327" i="1"/>
  <c r="EP327" i="1"/>
  <c r="EO327" i="1"/>
  <c r="EN327" i="1"/>
  <c r="ES324" i="1"/>
  <c r="EQ324" i="1"/>
  <c r="EP324" i="1"/>
  <c r="EO324" i="1"/>
  <c r="EN324" i="1"/>
  <c r="ES321" i="1"/>
  <c r="EQ321" i="1"/>
  <c r="EP321" i="1"/>
  <c r="EO321" i="1"/>
  <c r="EN321" i="1"/>
  <c r="ES317" i="1"/>
  <c r="EQ317" i="1"/>
  <c r="EP317" i="1"/>
  <c r="EO317" i="1"/>
  <c r="EN317" i="1"/>
  <c r="ES313" i="1"/>
  <c r="EQ313" i="1"/>
  <c r="EP313" i="1"/>
  <c r="EO313" i="1"/>
  <c r="EN313" i="1"/>
  <c r="ES307" i="1"/>
  <c r="EQ307" i="1"/>
  <c r="EP307" i="1"/>
  <c r="EO307" i="1"/>
  <c r="EN307" i="1"/>
  <c r="ES304" i="1"/>
  <c r="EQ304" i="1"/>
  <c r="EP304" i="1"/>
  <c r="EO304" i="1"/>
  <c r="EN304" i="1"/>
  <c r="ES298" i="1"/>
  <c r="EQ298" i="1"/>
  <c r="EP298" i="1"/>
  <c r="EO298" i="1"/>
  <c r="EN298" i="1"/>
  <c r="ES288" i="1"/>
  <c r="EQ288" i="1"/>
  <c r="EP288" i="1"/>
  <c r="EO288" i="1"/>
  <c r="EN288" i="1"/>
  <c r="ES283" i="1"/>
  <c r="EQ283" i="1"/>
  <c r="EP283" i="1"/>
  <c r="EO283" i="1"/>
  <c r="EN283" i="1"/>
  <c r="ES272" i="1"/>
  <c r="EQ272" i="1"/>
  <c r="EP272" i="1"/>
  <c r="EO272" i="1"/>
  <c r="EN272" i="1"/>
  <c r="ES268" i="1"/>
  <c r="EQ268" i="1"/>
  <c r="EP268" i="1"/>
  <c r="EO268" i="1"/>
  <c r="EN268" i="1"/>
  <c r="ES265" i="1"/>
  <c r="EQ265" i="1"/>
  <c r="EP265" i="1"/>
  <c r="EO265" i="1"/>
  <c r="EN265" i="1"/>
  <c r="ES258" i="1"/>
  <c r="EQ258" i="1"/>
  <c r="EP258" i="1"/>
  <c r="EO258" i="1"/>
  <c r="EN258" i="1"/>
  <c r="ES253" i="1"/>
  <c r="EQ253" i="1"/>
  <c r="EP253" i="1"/>
  <c r="EO253" i="1"/>
  <c r="EN253" i="1"/>
  <c r="ES250" i="1"/>
  <c r="EQ250" i="1"/>
  <c r="EP250" i="1"/>
  <c r="EO250" i="1"/>
  <c r="EN250" i="1"/>
  <c r="ES246" i="1"/>
  <c r="EQ246" i="1"/>
  <c r="EP246" i="1"/>
  <c r="EO246" i="1"/>
  <c r="EN246" i="1"/>
  <c r="ES243" i="1"/>
  <c r="EQ243" i="1"/>
  <c r="EP243" i="1"/>
  <c r="EO243" i="1"/>
  <c r="EN243" i="1"/>
  <c r="ES239" i="1"/>
  <c r="EQ239" i="1"/>
  <c r="EP239" i="1"/>
  <c r="EO239" i="1"/>
  <c r="EN239" i="1"/>
  <c r="ES230" i="1"/>
  <c r="EQ230" i="1"/>
  <c r="EP230" i="1"/>
  <c r="EO230" i="1"/>
  <c r="EN230" i="1"/>
  <c r="ES224" i="1"/>
  <c r="EQ224" i="1"/>
  <c r="EP224" i="1"/>
  <c r="EO224" i="1"/>
  <c r="EN224" i="1"/>
  <c r="ES218" i="1"/>
  <c r="EQ218" i="1"/>
  <c r="EP218" i="1"/>
  <c r="EO218" i="1"/>
  <c r="EN218" i="1"/>
  <c r="ES214" i="1"/>
  <c r="EQ214" i="1"/>
  <c r="EP214" i="1"/>
  <c r="EO214" i="1"/>
  <c r="EN214" i="1"/>
  <c r="ES211" i="1"/>
  <c r="EQ211" i="1"/>
  <c r="EP211" i="1"/>
  <c r="EO211" i="1"/>
  <c r="EN211" i="1"/>
  <c r="ES207" i="1"/>
  <c r="EQ207" i="1"/>
  <c r="EP207" i="1"/>
  <c r="EO207" i="1"/>
  <c r="EN207" i="1"/>
  <c r="ES203" i="1"/>
  <c r="EQ203" i="1"/>
  <c r="EP203" i="1"/>
  <c r="EO203" i="1"/>
  <c r="EN203" i="1"/>
  <c r="ES200" i="1"/>
  <c r="EQ200" i="1"/>
  <c r="EP200" i="1"/>
  <c r="EO200" i="1"/>
  <c r="EN200" i="1"/>
  <c r="ES189" i="1"/>
  <c r="ER189" i="1"/>
  <c r="EQ189" i="1"/>
  <c r="EP189" i="1"/>
  <c r="EO189" i="1"/>
  <c r="EN189" i="1"/>
  <c r="ES186" i="1"/>
  <c r="EQ186" i="1"/>
  <c r="EP186" i="1"/>
  <c r="EO186" i="1"/>
  <c r="EN186" i="1"/>
  <c r="ES181" i="1"/>
  <c r="ER181" i="1"/>
  <c r="EQ181" i="1"/>
  <c r="EP181" i="1"/>
  <c r="EO181" i="1"/>
  <c r="EN181" i="1"/>
  <c r="ES176" i="1"/>
  <c r="ER176" i="1"/>
  <c r="EQ176" i="1"/>
  <c r="EP176" i="1"/>
  <c r="EO176" i="1"/>
  <c r="EN176" i="1"/>
  <c r="ES173" i="1"/>
  <c r="ER173" i="1"/>
  <c r="EQ173" i="1"/>
  <c r="EP173" i="1"/>
  <c r="EO173" i="1"/>
  <c r="EN173" i="1"/>
  <c r="ES169" i="1"/>
  <c r="ER169" i="1"/>
  <c r="EQ169" i="1"/>
  <c r="EP169" i="1"/>
  <c r="EO169" i="1"/>
  <c r="EN169" i="1"/>
  <c r="ES164" i="1"/>
  <c r="ER164" i="1"/>
  <c r="EQ164" i="1"/>
  <c r="EP164" i="1"/>
  <c r="EO164" i="1"/>
  <c r="EN164" i="1"/>
  <c r="ES151" i="1"/>
  <c r="EQ151" i="1"/>
  <c r="EP151" i="1"/>
  <c r="EO151" i="1"/>
  <c r="EN151" i="1"/>
  <c r="ES147" i="1"/>
  <c r="EQ147" i="1"/>
  <c r="EP147" i="1"/>
  <c r="EO147" i="1"/>
  <c r="EN147" i="1"/>
  <c r="ES140" i="1"/>
  <c r="EQ140" i="1"/>
  <c r="EP140" i="1"/>
  <c r="EO140" i="1"/>
  <c r="EN140" i="1"/>
  <c r="ES137" i="1"/>
  <c r="EQ137" i="1"/>
  <c r="EP137" i="1"/>
  <c r="EO137" i="1"/>
  <c r="EN137" i="1"/>
  <c r="ES133" i="1"/>
  <c r="EQ133" i="1"/>
  <c r="EP133" i="1"/>
  <c r="EO133" i="1"/>
  <c r="EN133" i="1"/>
  <c r="ES130" i="1"/>
  <c r="EQ130" i="1"/>
  <c r="EP130" i="1"/>
  <c r="EO130" i="1"/>
  <c r="EN130" i="1"/>
  <c r="ES127" i="1"/>
  <c r="EQ127" i="1"/>
  <c r="EP127" i="1"/>
  <c r="EO127" i="1"/>
  <c r="EN127" i="1"/>
  <c r="ES122" i="1"/>
  <c r="EQ122" i="1"/>
  <c r="EP122" i="1"/>
  <c r="EO122" i="1"/>
  <c r="EN122" i="1"/>
  <c r="ES119" i="1"/>
  <c r="EQ119" i="1"/>
  <c r="EP119" i="1"/>
  <c r="EO119" i="1"/>
  <c r="EN119" i="1"/>
  <c r="ES116" i="1"/>
  <c r="EQ116" i="1"/>
  <c r="EP116" i="1"/>
  <c r="EO116" i="1"/>
  <c r="EN116" i="1"/>
  <c r="ES112" i="1"/>
  <c r="EQ112" i="1"/>
  <c r="EP112" i="1"/>
  <c r="EO112" i="1"/>
  <c r="EN112" i="1"/>
  <c r="ES98" i="1"/>
  <c r="EQ98" i="1"/>
  <c r="EP98" i="1"/>
  <c r="EO98" i="1"/>
  <c r="EN98" i="1"/>
  <c r="ES94" i="1"/>
  <c r="EQ94" i="1"/>
  <c r="EP94" i="1"/>
  <c r="EO94" i="1"/>
  <c r="EN94" i="1"/>
  <c r="ES83" i="1"/>
  <c r="ER83" i="1"/>
  <c r="EQ83" i="1"/>
  <c r="EP83" i="1"/>
  <c r="EO83" i="1"/>
  <c r="EN83" i="1"/>
  <c r="ES71" i="1"/>
  <c r="ER71" i="1"/>
  <c r="EQ71" i="1"/>
  <c r="EP71" i="1"/>
  <c r="EO71" i="1"/>
  <c r="EN71" i="1"/>
  <c r="ES67" i="1"/>
  <c r="ER67" i="1"/>
  <c r="EQ67" i="1"/>
  <c r="EP67" i="1"/>
  <c r="EO67" i="1"/>
  <c r="EN67" i="1"/>
  <c r="ES61" i="1"/>
  <c r="ER61" i="1"/>
  <c r="EQ61" i="1"/>
  <c r="EP61" i="1"/>
  <c r="EO61" i="1"/>
  <c r="EN61" i="1"/>
  <c r="ES52" i="1"/>
  <c r="ER52" i="1"/>
  <c r="EQ52" i="1"/>
  <c r="EP52" i="1"/>
  <c r="EO52" i="1"/>
  <c r="EN52" i="1"/>
  <c r="ES44" i="1"/>
  <c r="ER44" i="1"/>
  <c r="EQ44" i="1"/>
  <c r="EP44" i="1"/>
  <c r="EO44" i="1"/>
  <c r="EN44" i="1"/>
  <c r="ES37" i="1"/>
  <c r="ER37" i="1"/>
  <c r="EQ37" i="1"/>
  <c r="EP37" i="1"/>
  <c r="EO37" i="1"/>
  <c r="EN37" i="1"/>
  <c r="ES27" i="1"/>
  <c r="ER27" i="1"/>
  <c r="EQ27" i="1"/>
  <c r="EP27" i="1"/>
  <c r="EO27" i="1"/>
  <c r="EN27" i="1"/>
  <c r="ES20" i="1"/>
  <c r="ER20" i="1"/>
  <c r="EQ20" i="1"/>
  <c r="EP20" i="1"/>
  <c r="EO20" i="1"/>
  <c r="EN20" i="1"/>
  <c r="ES6" i="1"/>
  <c r="ER6" i="1"/>
  <c r="EQ6" i="1"/>
  <c r="EP6" i="1"/>
  <c r="EO6" i="1"/>
  <c r="EN6" i="1"/>
  <c r="EJ579" i="1" l="1"/>
  <c r="EH579" i="1"/>
  <c r="EG579" i="1"/>
  <c r="EF579" i="1"/>
  <c r="EE579" i="1"/>
  <c r="EJ576" i="1"/>
  <c r="EH576" i="1"/>
  <c r="EG576" i="1"/>
  <c r="EF576" i="1"/>
  <c r="EE576" i="1"/>
  <c r="EJ569" i="1"/>
  <c r="EH569" i="1"/>
  <c r="EG569" i="1"/>
  <c r="EF569" i="1"/>
  <c r="EE569" i="1"/>
  <c r="EJ561" i="1"/>
  <c r="EH561" i="1"/>
  <c r="EG561" i="1"/>
  <c r="EF561" i="1"/>
  <c r="EE561" i="1"/>
  <c r="EJ558" i="1"/>
  <c r="EH558" i="1"/>
  <c r="EG558" i="1"/>
  <c r="EF558" i="1"/>
  <c r="EE558" i="1"/>
  <c r="EJ554" i="1"/>
  <c r="EH554" i="1"/>
  <c r="EG554" i="1"/>
  <c r="EF554" i="1"/>
  <c r="EE554" i="1"/>
  <c r="EJ551" i="1"/>
  <c r="EH551" i="1"/>
  <c r="EG551" i="1"/>
  <c r="EF551" i="1"/>
  <c r="EE551" i="1"/>
  <c r="EJ547" i="1"/>
  <c r="EH547" i="1"/>
  <c r="EG547" i="1"/>
  <c r="EF547" i="1"/>
  <c r="EE547" i="1"/>
  <c r="EJ539" i="1"/>
  <c r="EH539" i="1"/>
  <c r="EG539" i="1"/>
  <c r="EF539" i="1"/>
  <c r="EE539" i="1"/>
  <c r="EJ532" i="1"/>
  <c r="EH532" i="1"/>
  <c r="EG532" i="1"/>
  <c r="EF532" i="1"/>
  <c r="EE532" i="1"/>
  <c r="EJ528" i="1"/>
  <c r="EH528" i="1"/>
  <c r="EG528" i="1"/>
  <c r="EF528" i="1"/>
  <c r="EE528" i="1"/>
  <c r="EJ520" i="1"/>
  <c r="EH520" i="1"/>
  <c r="EG520" i="1"/>
  <c r="EF520" i="1"/>
  <c r="EE520" i="1"/>
  <c r="EJ515" i="1"/>
  <c r="EH515" i="1"/>
  <c r="EG515" i="1"/>
  <c r="EF515" i="1"/>
  <c r="EE515" i="1"/>
  <c r="EJ509" i="1"/>
  <c r="EH509" i="1"/>
  <c r="EG509" i="1"/>
  <c r="EF509" i="1"/>
  <c r="EE509" i="1"/>
  <c r="EJ505" i="1"/>
  <c r="EH505" i="1"/>
  <c r="EG505" i="1"/>
  <c r="EF505" i="1"/>
  <c r="EE505" i="1"/>
  <c r="EJ501" i="1"/>
  <c r="EH501" i="1"/>
  <c r="EG501" i="1"/>
  <c r="EF501" i="1"/>
  <c r="EE501" i="1"/>
  <c r="EJ495" i="1"/>
  <c r="EH495" i="1"/>
  <c r="EG495" i="1"/>
  <c r="EF495" i="1"/>
  <c r="EE495" i="1"/>
  <c r="EJ489" i="1"/>
  <c r="EH489" i="1"/>
  <c r="EG489" i="1"/>
  <c r="EF489" i="1"/>
  <c r="EE489" i="1"/>
  <c r="EJ486" i="1"/>
  <c r="EH486" i="1"/>
  <c r="EG486" i="1"/>
  <c r="EF486" i="1"/>
  <c r="EE486" i="1"/>
  <c r="EJ483" i="1"/>
  <c r="EH483" i="1"/>
  <c r="EG483" i="1"/>
  <c r="EF483" i="1"/>
  <c r="EE483" i="1"/>
  <c r="EJ476" i="1"/>
  <c r="EH476" i="1"/>
  <c r="EG476" i="1"/>
  <c r="EF476" i="1"/>
  <c r="EE476" i="1"/>
  <c r="EJ466" i="1"/>
  <c r="EH466" i="1"/>
  <c r="EG466" i="1"/>
  <c r="EF466" i="1"/>
  <c r="EE466" i="1"/>
  <c r="EJ457" i="1"/>
  <c r="EH457" i="1"/>
  <c r="EG457" i="1"/>
  <c r="EF457" i="1"/>
  <c r="EE457" i="1"/>
  <c r="EJ449" i="1"/>
  <c r="EH449" i="1"/>
  <c r="EG449" i="1"/>
  <c r="EF449" i="1"/>
  <c r="EE449" i="1"/>
  <c r="EJ442" i="1"/>
  <c r="EH442" i="1"/>
  <c r="EG442" i="1"/>
  <c r="EF442" i="1"/>
  <c r="EE442" i="1"/>
  <c r="EJ438" i="1"/>
  <c r="EH438" i="1"/>
  <c r="EG438" i="1"/>
  <c r="EF438" i="1"/>
  <c r="EE438" i="1"/>
  <c r="EJ435" i="1"/>
  <c r="EH435" i="1"/>
  <c r="EG435" i="1"/>
  <c r="EF435" i="1"/>
  <c r="EE435" i="1"/>
  <c r="EJ430" i="1"/>
  <c r="EH430" i="1"/>
  <c r="EG430" i="1"/>
  <c r="EF430" i="1"/>
  <c r="EE430" i="1"/>
  <c r="EJ416" i="1"/>
  <c r="EH416" i="1"/>
  <c r="EG416" i="1"/>
  <c r="EF416" i="1"/>
  <c r="EE416" i="1"/>
  <c r="EJ409" i="1"/>
  <c r="EH409" i="1"/>
  <c r="EG409" i="1"/>
  <c r="EF409" i="1"/>
  <c r="EE409" i="1"/>
  <c r="EJ403" i="1"/>
  <c r="EH403" i="1"/>
  <c r="EG403" i="1"/>
  <c r="EF403" i="1"/>
  <c r="EE403" i="1"/>
  <c r="EJ399" i="1"/>
  <c r="EH399" i="1"/>
  <c r="EG399" i="1"/>
  <c r="EF399" i="1"/>
  <c r="EE399" i="1"/>
  <c r="EJ392" i="1"/>
  <c r="EH392" i="1"/>
  <c r="EG392" i="1"/>
  <c r="EF392" i="1"/>
  <c r="EE392" i="1"/>
  <c r="EJ388" i="1"/>
  <c r="EH388" i="1"/>
  <c r="EG388" i="1"/>
  <c r="EF388" i="1"/>
  <c r="EE388" i="1"/>
  <c r="EJ381" i="1"/>
  <c r="EH381" i="1"/>
  <c r="EG381" i="1"/>
  <c r="EF381" i="1"/>
  <c r="EE381" i="1"/>
  <c r="EJ378" i="1"/>
  <c r="EH378" i="1"/>
  <c r="EG378" i="1"/>
  <c r="EF378" i="1"/>
  <c r="EE378" i="1"/>
  <c r="EJ373" i="1"/>
  <c r="EH373" i="1"/>
  <c r="EG373" i="1"/>
  <c r="EF373" i="1"/>
  <c r="EE373" i="1"/>
  <c r="EJ370" i="1"/>
  <c r="EH370" i="1"/>
  <c r="EG370" i="1"/>
  <c r="EF370" i="1"/>
  <c r="EE370" i="1"/>
  <c r="EJ367" i="1"/>
  <c r="EH367" i="1"/>
  <c r="EG367" i="1"/>
  <c r="EF367" i="1"/>
  <c r="EE367" i="1"/>
  <c r="EJ363" i="1"/>
  <c r="EH363" i="1"/>
  <c r="EG363" i="1"/>
  <c r="EF363" i="1"/>
  <c r="EE363" i="1"/>
  <c r="EJ356" i="1"/>
  <c r="EH356" i="1"/>
  <c r="EG356" i="1"/>
  <c r="EF356" i="1"/>
  <c r="EE356" i="1"/>
  <c r="EJ351" i="1"/>
  <c r="EH351" i="1"/>
  <c r="EG351" i="1"/>
  <c r="EF351" i="1"/>
  <c r="EE351" i="1"/>
  <c r="EJ346" i="1"/>
  <c r="EH346" i="1"/>
  <c r="EG346" i="1"/>
  <c r="EF346" i="1"/>
  <c r="EE346" i="1"/>
  <c r="EJ338" i="1"/>
  <c r="EH338" i="1"/>
  <c r="EG338" i="1"/>
  <c r="EF338" i="1"/>
  <c r="EE338" i="1"/>
  <c r="EJ335" i="1"/>
  <c r="EH335" i="1"/>
  <c r="EG335" i="1"/>
  <c r="EF335" i="1"/>
  <c r="EE335" i="1"/>
  <c r="EJ327" i="1"/>
  <c r="EH327" i="1"/>
  <c r="EG327" i="1"/>
  <c r="EF327" i="1"/>
  <c r="EE327" i="1"/>
  <c r="EJ324" i="1"/>
  <c r="EH324" i="1"/>
  <c r="EG324" i="1"/>
  <c r="EF324" i="1"/>
  <c r="EE324" i="1"/>
  <c r="EJ321" i="1"/>
  <c r="EH321" i="1"/>
  <c r="EG321" i="1"/>
  <c r="EF321" i="1"/>
  <c r="EE321" i="1"/>
  <c r="EJ317" i="1"/>
  <c r="EH317" i="1"/>
  <c r="EG317" i="1"/>
  <c r="EF317" i="1"/>
  <c r="EE317" i="1"/>
  <c r="EJ313" i="1"/>
  <c r="EH313" i="1"/>
  <c r="EG313" i="1"/>
  <c r="EF313" i="1"/>
  <c r="EE313" i="1"/>
  <c r="EJ307" i="1"/>
  <c r="EH307" i="1"/>
  <c r="EG307" i="1"/>
  <c r="EF307" i="1"/>
  <c r="EE307" i="1"/>
  <c r="EJ304" i="1"/>
  <c r="EH304" i="1"/>
  <c r="EG304" i="1"/>
  <c r="EF304" i="1"/>
  <c r="EE304" i="1"/>
  <c r="EJ298" i="1"/>
  <c r="EH298" i="1"/>
  <c r="EG298" i="1"/>
  <c r="EF298" i="1"/>
  <c r="EE298" i="1"/>
  <c r="EJ288" i="1"/>
  <c r="EH288" i="1"/>
  <c r="EG288" i="1"/>
  <c r="EF288" i="1"/>
  <c r="EE288" i="1"/>
  <c r="EJ283" i="1"/>
  <c r="EH283" i="1"/>
  <c r="EG283" i="1"/>
  <c r="EF283" i="1"/>
  <c r="EE283" i="1"/>
  <c r="EJ272" i="1"/>
  <c r="EH272" i="1"/>
  <c r="EG272" i="1"/>
  <c r="EF272" i="1"/>
  <c r="EE272" i="1"/>
  <c r="EJ268" i="1"/>
  <c r="EH268" i="1"/>
  <c r="EG268" i="1"/>
  <c r="EF268" i="1"/>
  <c r="EE268" i="1"/>
  <c r="EJ265" i="1"/>
  <c r="EH265" i="1"/>
  <c r="EG265" i="1"/>
  <c r="EF265" i="1"/>
  <c r="EE265" i="1"/>
  <c r="EJ258" i="1"/>
  <c r="EH258" i="1"/>
  <c r="EG258" i="1"/>
  <c r="EF258" i="1"/>
  <c r="EE258" i="1"/>
  <c r="EJ253" i="1"/>
  <c r="EH253" i="1"/>
  <c r="EG253" i="1"/>
  <c r="EF253" i="1"/>
  <c r="EE253" i="1"/>
  <c r="EJ250" i="1"/>
  <c r="EH250" i="1"/>
  <c r="EG250" i="1"/>
  <c r="EF250" i="1"/>
  <c r="EE250" i="1"/>
  <c r="EJ246" i="1"/>
  <c r="EH246" i="1"/>
  <c r="EG246" i="1"/>
  <c r="EF246" i="1"/>
  <c r="EE246" i="1"/>
  <c r="EJ243" i="1"/>
  <c r="EH243" i="1"/>
  <c r="EG243" i="1"/>
  <c r="EF243" i="1"/>
  <c r="EE243" i="1"/>
  <c r="EJ239" i="1"/>
  <c r="EH239" i="1"/>
  <c r="EG239" i="1"/>
  <c r="EF239" i="1"/>
  <c r="EE239" i="1"/>
  <c r="EJ230" i="1"/>
  <c r="EH230" i="1"/>
  <c r="EG230" i="1"/>
  <c r="EF230" i="1"/>
  <c r="EE230" i="1"/>
  <c r="EJ224" i="1"/>
  <c r="EH224" i="1"/>
  <c r="EG224" i="1"/>
  <c r="EF224" i="1"/>
  <c r="EE224" i="1"/>
  <c r="EJ218" i="1"/>
  <c r="EH218" i="1"/>
  <c r="EG218" i="1"/>
  <c r="EF218" i="1"/>
  <c r="EE218" i="1"/>
  <c r="EJ214" i="1"/>
  <c r="EH214" i="1"/>
  <c r="EG214" i="1"/>
  <c r="EF214" i="1"/>
  <c r="EE214" i="1"/>
  <c r="EJ211" i="1"/>
  <c r="EH211" i="1"/>
  <c r="EG211" i="1"/>
  <c r="EF211" i="1"/>
  <c r="EE211" i="1"/>
  <c r="EJ207" i="1"/>
  <c r="EH207" i="1"/>
  <c r="EG207" i="1"/>
  <c r="EF207" i="1"/>
  <c r="EE207" i="1"/>
  <c r="EJ203" i="1"/>
  <c r="EH203" i="1"/>
  <c r="EG203" i="1"/>
  <c r="EF203" i="1"/>
  <c r="EE203" i="1"/>
  <c r="EJ200" i="1"/>
  <c r="EH200" i="1"/>
  <c r="EG200" i="1"/>
  <c r="EF200" i="1"/>
  <c r="EE200" i="1"/>
  <c r="EJ189" i="1"/>
  <c r="EI189" i="1"/>
  <c r="EH189" i="1"/>
  <c r="EG189" i="1"/>
  <c r="EF189" i="1"/>
  <c r="EE189" i="1"/>
  <c r="EJ186" i="1"/>
  <c r="EI186" i="1"/>
  <c r="EH186" i="1"/>
  <c r="EG186" i="1"/>
  <c r="EF186" i="1"/>
  <c r="EE186" i="1"/>
  <c r="EJ181" i="1"/>
  <c r="EI181" i="1"/>
  <c r="EH181" i="1"/>
  <c r="EG181" i="1"/>
  <c r="EF181" i="1"/>
  <c r="EE181" i="1"/>
  <c r="EJ176" i="1"/>
  <c r="EI176" i="1"/>
  <c r="EH176" i="1"/>
  <c r="EG176" i="1"/>
  <c r="EF176" i="1"/>
  <c r="EE176" i="1"/>
  <c r="EJ173" i="1"/>
  <c r="EI173" i="1"/>
  <c r="EH173" i="1"/>
  <c r="EG173" i="1"/>
  <c r="EF173" i="1"/>
  <c r="EE173" i="1"/>
  <c r="EJ169" i="1"/>
  <c r="EI169" i="1"/>
  <c r="EH169" i="1"/>
  <c r="EG169" i="1"/>
  <c r="EF169" i="1"/>
  <c r="EE169" i="1"/>
  <c r="EJ164" i="1"/>
  <c r="EI164" i="1"/>
  <c r="EH164" i="1"/>
  <c r="EG164" i="1"/>
  <c r="EF164" i="1"/>
  <c r="EE164" i="1"/>
  <c r="EJ151" i="1"/>
  <c r="EH151" i="1"/>
  <c r="EG151" i="1"/>
  <c r="EF151" i="1"/>
  <c r="EE151" i="1"/>
  <c r="EJ147" i="1"/>
  <c r="EH147" i="1"/>
  <c r="EG147" i="1"/>
  <c r="EF147" i="1"/>
  <c r="EE147" i="1"/>
  <c r="EJ140" i="1"/>
  <c r="EH140" i="1"/>
  <c r="EG140" i="1"/>
  <c r="EF140" i="1"/>
  <c r="EE140" i="1"/>
  <c r="EJ137" i="1"/>
  <c r="EH137" i="1"/>
  <c r="EG137" i="1"/>
  <c r="EF137" i="1"/>
  <c r="EE137" i="1"/>
  <c r="EJ133" i="1"/>
  <c r="EH133" i="1"/>
  <c r="EG133" i="1"/>
  <c r="EF133" i="1"/>
  <c r="EE133" i="1"/>
  <c r="EJ130" i="1"/>
  <c r="EH130" i="1"/>
  <c r="EG130" i="1"/>
  <c r="EF130" i="1"/>
  <c r="EE130" i="1"/>
  <c r="EJ127" i="1"/>
  <c r="EH127" i="1"/>
  <c r="EG127" i="1"/>
  <c r="EF127" i="1"/>
  <c r="EE127" i="1"/>
  <c r="EJ122" i="1"/>
  <c r="EH122" i="1"/>
  <c r="EG122" i="1"/>
  <c r="EF122" i="1"/>
  <c r="EE122" i="1"/>
  <c r="EJ119" i="1"/>
  <c r="EH119" i="1"/>
  <c r="EG119" i="1"/>
  <c r="EF119" i="1"/>
  <c r="EE119" i="1"/>
  <c r="EJ116" i="1"/>
  <c r="EH116" i="1"/>
  <c r="EG116" i="1"/>
  <c r="EF116" i="1"/>
  <c r="EE116" i="1"/>
  <c r="EJ112" i="1"/>
  <c r="EH112" i="1"/>
  <c r="EG112" i="1"/>
  <c r="EF112" i="1"/>
  <c r="EE112" i="1"/>
  <c r="EJ98" i="1"/>
  <c r="EH98" i="1"/>
  <c r="EG98" i="1"/>
  <c r="EF98" i="1"/>
  <c r="EE98" i="1"/>
  <c r="EJ94" i="1"/>
  <c r="EH94" i="1"/>
  <c r="EG94" i="1"/>
  <c r="EF94" i="1"/>
  <c r="EE94" i="1"/>
  <c r="EJ83" i="1"/>
  <c r="EH83" i="1"/>
  <c r="EG83" i="1"/>
  <c r="EF83" i="1"/>
  <c r="EE83" i="1"/>
  <c r="EJ71" i="1"/>
  <c r="EH71" i="1"/>
  <c r="EG71" i="1"/>
  <c r="EF71" i="1"/>
  <c r="EE71" i="1"/>
  <c r="EJ67" i="1"/>
  <c r="EH67" i="1"/>
  <c r="EG67" i="1"/>
  <c r="EF67" i="1"/>
  <c r="EE67" i="1"/>
  <c r="EJ61" i="1"/>
  <c r="EH61" i="1"/>
  <c r="EG61" i="1"/>
  <c r="EF61" i="1"/>
  <c r="EE61" i="1"/>
  <c r="EJ52" i="1"/>
  <c r="EH52" i="1"/>
  <c r="EG52" i="1"/>
  <c r="EF52" i="1"/>
  <c r="EE52" i="1"/>
  <c r="EJ44" i="1"/>
  <c r="EH44" i="1"/>
  <c r="EG44" i="1"/>
  <c r="EF44" i="1"/>
  <c r="EE44" i="1"/>
  <c r="EJ37" i="1"/>
  <c r="EH37" i="1"/>
  <c r="EG37" i="1"/>
  <c r="EF37" i="1"/>
  <c r="EE37" i="1"/>
  <c r="EJ27" i="1"/>
  <c r="EH27" i="1"/>
  <c r="EG27" i="1"/>
  <c r="EF27" i="1"/>
  <c r="EE27" i="1"/>
  <c r="EJ20" i="1"/>
  <c r="EH20" i="1"/>
  <c r="EG20" i="1"/>
  <c r="EF20" i="1"/>
  <c r="EE20" i="1"/>
  <c r="EJ6" i="1"/>
  <c r="EI6" i="1"/>
  <c r="EH6" i="1"/>
  <c r="EG6" i="1"/>
  <c r="EF6" i="1"/>
  <c r="EE6" i="1"/>
  <c r="AX6" i="1"/>
  <c r="AW6" i="1"/>
  <c r="AV6" i="1"/>
  <c r="AU6" i="1"/>
  <c r="AT6" i="1"/>
  <c r="AS6" i="1"/>
  <c r="AX579" i="1"/>
  <c r="AX576" i="1"/>
  <c r="AX569" i="1"/>
  <c r="AX561" i="1"/>
  <c r="AX558" i="1"/>
  <c r="AX554" i="1"/>
  <c r="AX551" i="1"/>
  <c r="AX547" i="1"/>
  <c r="AX539" i="1"/>
  <c r="AX532" i="1"/>
  <c r="AX528" i="1"/>
  <c r="AX519" i="1"/>
  <c r="AX514" i="1"/>
  <c r="AX508" i="1"/>
  <c r="AX504" i="1"/>
  <c r="AX500" i="1"/>
  <c r="AX494" i="1"/>
  <c r="AX488" i="1"/>
  <c r="AX485" i="1"/>
  <c r="AX482" i="1"/>
  <c r="AX476" i="1"/>
  <c r="AX466" i="1"/>
  <c r="AX457" i="1"/>
  <c r="AX449" i="1"/>
  <c r="AX442" i="1"/>
  <c r="AX438" i="1"/>
  <c r="AX435" i="1"/>
  <c r="AX430" i="1"/>
  <c r="AX416" i="1"/>
  <c r="AX409" i="1"/>
  <c r="AX403" i="1"/>
  <c r="AX399" i="1"/>
  <c r="AX392" i="1"/>
  <c r="AX388" i="1"/>
  <c r="AX381" i="1"/>
  <c r="AX378" i="1"/>
  <c r="AX373" i="1"/>
  <c r="AX370" i="1"/>
  <c r="AX367" i="1"/>
  <c r="AX363" i="1"/>
  <c r="AX356" i="1"/>
  <c r="AX351" i="1"/>
  <c r="AX346" i="1"/>
  <c r="AX338" i="1"/>
  <c r="AX335" i="1"/>
  <c r="AX327" i="1"/>
  <c r="AX324" i="1"/>
  <c r="AX321" i="1"/>
  <c r="AX317" i="1"/>
  <c r="AX313" i="1"/>
  <c r="AX307" i="1"/>
  <c r="AX304" i="1"/>
  <c r="AX298" i="1"/>
  <c r="AX288" i="1"/>
  <c r="AX283" i="1"/>
  <c r="AX272" i="1"/>
  <c r="AX268" i="1"/>
  <c r="AX265" i="1"/>
  <c r="AX258" i="1"/>
  <c r="AX253" i="1"/>
  <c r="AX250" i="1"/>
  <c r="AX246" i="1"/>
  <c r="AX243" i="1"/>
  <c r="AX239" i="1"/>
  <c r="AX230" i="1"/>
  <c r="AX224" i="1"/>
  <c r="AX218" i="1"/>
  <c r="AX214" i="1"/>
  <c r="AX211" i="1"/>
  <c r="AX207" i="1"/>
  <c r="AX203" i="1"/>
  <c r="AX200" i="1"/>
  <c r="AX189" i="1"/>
  <c r="AX186" i="1"/>
  <c r="AX181" i="1"/>
  <c r="AX176" i="1"/>
  <c r="AX173" i="1"/>
  <c r="AX169" i="1"/>
  <c r="AX164" i="1"/>
  <c r="AX151" i="1"/>
  <c r="AX147" i="1"/>
  <c r="AX140" i="1"/>
  <c r="AX137" i="1"/>
  <c r="AX133" i="1"/>
  <c r="AX130" i="1"/>
  <c r="AX127" i="1"/>
  <c r="AX122" i="1"/>
  <c r="AX119" i="1"/>
  <c r="AX116" i="1"/>
  <c r="AX112" i="1"/>
  <c r="AX98" i="1"/>
  <c r="AX94" i="1"/>
  <c r="AX83" i="1"/>
  <c r="AX71" i="1"/>
  <c r="AX67" i="1"/>
  <c r="AX61" i="1"/>
  <c r="AX52" i="1"/>
  <c r="AX44" i="1"/>
  <c r="AX37" i="1"/>
  <c r="AX27" i="1"/>
  <c r="AX20" i="1"/>
  <c r="AW579" i="1"/>
  <c r="AW576" i="1"/>
  <c r="AW569" i="1"/>
  <c r="AW561" i="1"/>
  <c r="AW558" i="1"/>
  <c r="AW554" i="1"/>
  <c r="AW551" i="1"/>
  <c r="AW547" i="1"/>
  <c r="AW539" i="1"/>
  <c r="AW532" i="1"/>
  <c r="AW528" i="1"/>
  <c r="AW519" i="1"/>
  <c r="AW514" i="1"/>
  <c r="AW508" i="1"/>
  <c r="AW504" i="1"/>
  <c r="AW500" i="1"/>
  <c r="AW494" i="1"/>
  <c r="AW488" i="1"/>
  <c r="AW485" i="1"/>
  <c r="AW482" i="1"/>
  <c r="AW476" i="1"/>
  <c r="AW466" i="1"/>
  <c r="AW457" i="1"/>
  <c r="AW449" i="1"/>
  <c r="AW442" i="1"/>
  <c r="AW438" i="1"/>
  <c r="AW435" i="1"/>
  <c r="AW430" i="1"/>
  <c r="AW416" i="1"/>
  <c r="AW409" i="1"/>
  <c r="AW403" i="1"/>
  <c r="AW399" i="1"/>
  <c r="AW392" i="1"/>
  <c r="AW388" i="1"/>
  <c r="AW381" i="1"/>
  <c r="AW378" i="1"/>
  <c r="AW373" i="1"/>
  <c r="AW370" i="1"/>
  <c r="AW367" i="1"/>
  <c r="AW363" i="1"/>
  <c r="AW356" i="1"/>
  <c r="AW351" i="1"/>
  <c r="AW346" i="1"/>
  <c r="AW338" i="1"/>
  <c r="AW335" i="1"/>
  <c r="AW327" i="1"/>
  <c r="AW324" i="1"/>
  <c r="AW321" i="1"/>
  <c r="AW317" i="1"/>
  <c r="AW313" i="1"/>
  <c r="AW307" i="1"/>
  <c r="AW304" i="1"/>
  <c r="AW298" i="1"/>
  <c r="AW288" i="1"/>
  <c r="AW283" i="1"/>
  <c r="AW272" i="1"/>
  <c r="AW268" i="1"/>
  <c r="AW265" i="1"/>
  <c r="AW258" i="1"/>
  <c r="AW253" i="1"/>
  <c r="AW250" i="1"/>
  <c r="AW246" i="1"/>
  <c r="AW243" i="1"/>
  <c r="AW239" i="1"/>
  <c r="AW230" i="1"/>
  <c r="AW224" i="1"/>
  <c r="AW218" i="1"/>
  <c r="AW214" i="1"/>
  <c r="AW211" i="1"/>
  <c r="AW207" i="1"/>
  <c r="AW203" i="1"/>
  <c r="AW200" i="1"/>
  <c r="AW189" i="1"/>
  <c r="AW186" i="1"/>
  <c r="AW181" i="1"/>
  <c r="AW176" i="1"/>
  <c r="AW173" i="1"/>
  <c r="AW169" i="1"/>
  <c r="AW164" i="1"/>
  <c r="AW151" i="1"/>
  <c r="AW147" i="1"/>
  <c r="AW140" i="1"/>
  <c r="AW137" i="1"/>
  <c r="AW133" i="1"/>
  <c r="AW130" i="1"/>
  <c r="AW127" i="1"/>
  <c r="AW122" i="1"/>
  <c r="AW119" i="1"/>
  <c r="AW116" i="1"/>
  <c r="AW112" i="1"/>
  <c r="AW98" i="1"/>
  <c r="AW94" i="1"/>
  <c r="AW83" i="1"/>
  <c r="AW71" i="1"/>
  <c r="AW67" i="1"/>
  <c r="AW61" i="1"/>
  <c r="AW52" i="1"/>
  <c r="AW44" i="1"/>
  <c r="AW37" i="1"/>
  <c r="AW27" i="1"/>
  <c r="AW20" i="1"/>
  <c r="AV579" i="1"/>
  <c r="AV576" i="1"/>
  <c r="AV569" i="1"/>
  <c r="AV561" i="1"/>
  <c r="AV558" i="1"/>
  <c r="AV554" i="1"/>
  <c r="AV551" i="1"/>
  <c r="AV547" i="1"/>
  <c r="AV539" i="1"/>
  <c r="AV532" i="1"/>
  <c r="AV528" i="1"/>
  <c r="AV519" i="1"/>
  <c r="AV514" i="1"/>
  <c r="AV508" i="1"/>
  <c r="AV504" i="1"/>
  <c r="AV500" i="1"/>
  <c r="AV494" i="1"/>
  <c r="AV488" i="1"/>
  <c r="AV485" i="1"/>
  <c r="AV482" i="1"/>
  <c r="AV476" i="1"/>
  <c r="AV466" i="1"/>
  <c r="AV457" i="1"/>
  <c r="AV449" i="1"/>
  <c r="AV442" i="1"/>
  <c r="AV438" i="1"/>
  <c r="AV435" i="1"/>
  <c r="AV430" i="1"/>
  <c r="AV416" i="1"/>
  <c r="AV409" i="1"/>
  <c r="AV403" i="1"/>
  <c r="AV399" i="1"/>
  <c r="AV392" i="1"/>
  <c r="AV388" i="1"/>
  <c r="AV381" i="1"/>
  <c r="AV378" i="1"/>
  <c r="AV373" i="1"/>
  <c r="AV370" i="1"/>
  <c r="AV367" i="1"/>
  <c r="AV363" i="1"/>
  <c r="AV356" i="1"/>
  <c r="AV351" i="1"/>
  <c r="AV346" i="1"/>
  <c r="AV338" i="1"/>
  <c r="AV335" i="1"/>
  <c r="AV327" i="1"/>
  <c r="AV324" i="1"/>
  <c r="AV321" i="1"/>
  <c r="AV317" i="1"/>
  <c r="AV313" i="1"/>
  <c r="AV307" i="1"/>
  <c r="AV304" i="1"/>
  <c r="AV298" i="1"/>
  <c r="AV288" i="1"/>
  <c r="AV283" i="1"/>
  <c r="AV272" i="1"/>
  <c r="AV268" i="1"/>
  <c r="AV265" i="1"/>
  <c r="AV258" i="1"/>
  <c r="AV253" i="1"/>
  <c r="AV250" i="1"/>
  <c r="AV246" i="1"/>
  <c r="AV243" i="1"/>
  <c r="AV239" i="1"/>
  <c r="AV230" i="1"/>
  <c r="AV224" i="1"/>
  <c r="AV218" i="1"/>
  <c r="AV214" i="1"/>
  <c r="AV211" i="1"/>
  <c r="AV207" i="1"/>
  <c r="AV203" i="1"/>
  <c r="AV200" i="1"/>
  <c r="AV189" i="1"/>
  <c r="AV186" i="1"/>
  <c r="AV181" i="1"/>
  <c r="AV176" i="1"/>
  <c r="AV173" i="1"/>
  <c r="AV169" i="1"/>
  <c r="AV164" i="1"/>
  <c r="AV151" i="1"/>
  <c r="AV147" i="1"/>
  <c r="AV140" i="1"/>
  <c r="AV137" i="1"/>
  <c r="AV133" i="1"/>
  <c r="AV130" i="1"/>
  <c r="AV127" i="1"/>
  <c r="AV122" i="1"/>
  <c r="AV119" i="1"/>
  <c r="AV116" i="1"/>
  <c r="AV112" i="1"/>
  <c r="AV98" i="1"/>
  <c r="AV94" i="1"/>
  <c r="AV83" i="1"/>
  <c r="AV71" i="1"/>
  <c r="AV67" i="1"/>
  <c r="AV61" i="1"/>
  <c r="AV52" i="1"/>
  <c r="AV44" i="1"/>
  <c r="AV37" i="1"/>
  <c r="AV27" i="1"/>
  <c r="AV20" i="1"/>
  <c r="AU579" i="1"/>
  <c r="AU576" i="1"/>
  <c r="AU569" i="1"/>
  <c r="AU561" i="1"/>
  <c r="AU558" i="1"/>
  <c r="AU554" i="1"/>
  <c r="AU551" i="1"/>
  <c r="AU547" i="1"/>
  <c r="AU539" i="1"/>
  <c r="AU532" i="1"/>
  <c r="AU528" i="1"/>
  <c r="AU519" i="1"/>
  <c r="AU514" i="1"/>
  <c r="AU508" i="1"/>
  <c r="AU504" i="1"/>
  <c r="AU500" i="1"/>
  <c r="AU494" i="1"/>
  <c r="AU488" i="1"/>
  <c r="AU485" i="1"/>
  <c r="AU482" i="1"/>
  <c r="AU476" i="1"/>
  <c r="AU466" i="1"/>
  <c r="AU457" i="1"/>
  <c r="AU449" i="1"/>
  <c r="AU442" i="1"/>
  <c r="AU438" i="1"/>
  <c r="AU435" i="1"/>
  <c r="AU430" i="1"/>
  <c r="AU416" i="1"/>
  <c r="AU409" i="1"/>
  <c r="AU403" i="1"/>
  <c r="AU399" i="1"/>
  <c r="AU392" i="1"/>
  <c r="AU388" i="1"/>
  <c r="AU381" i="1"/>
  <c r="AU378" i="1"/>
  <c r="AU373" i="1"/>
  <c r="AU370" i="1"/>
  <c r="AU367" i="1"/>
  <c r="AU363" i="1"/>
  <c r="AU356" i="1"/>
  <c r="AU351" i="1"/>
  <c r="AU346" i="1"/>
  <c r="AU338" i="1"/>
  <c r="AU335" i="1"/>
  <c r="AU327" i="1"/>
  <c r="AU324" i="1"/>
  <c r="AU321" i="1"/>
  <c r="AU317" i="1"/>
  <c r="AU313" i="1"/>
  <c r="AU307" i="1"/>
  <c r="AU304" i="1"/>
  <c r="AU298" i="1"/>
  <c r="AU288" i="1"/>
  <c r="AU283" i="1"/>
  <c r="AU272" i="1"/>
  <c r="AU268" i="1"/>
  <c r="AU265" i="1"/>
  <c r="AU258" i="1"/>
  <c r="AU253" i="1"/>
  <c r="AU250" i="1"/>
  <c r="AU246" i="1"/>
  <c r="AU243" i="1"/>
  <c r="AU239" i="1"/>
  <c r="AU230" i="1"/>
  <c r="AU224" i="1"/>
  <c r="AU218" i="1"/>
  <c r="AU214" i="1"/>
  <c r="AU211" i="1"/>
  <c r="AU207" i="1"/>
  <c r="AU203" i="1"/>
  <c r="AU200" i="1"/>
  <c r="AU189" i="1"/>
  <c r="AU186" i="1"/>
  <c r="AU181" i="1"/>
  <c r="AU176" i="1"/>
  <c r="AU173" i="1"/>
  <c r="AU169" i="1"/>
  <c r="AU164" i="1"/>
  <c r="AU151" i="1"/>
  <c r="AU147" i="1"/>
  <c r="AU140" i="1"/>
  <c r="AU137" i="1"/>
  <c r="AU133" i="1"/>
  <c r="AU130" i="1"/>
  <c r="AU127" i="1"/>
  <c r="AU122" i="1"/>
  <c r="AU119" i="1"/>
  <c r="AU116" i="1"/>
  <c r="AU112" i="1"/>
  <c r="AU98" i="1"/>
  <c r="AU94" i="1"/>
  <c r="AU83" i="1"/>
  <c r="AU71" i="1"/>
  <c r="AU67" i="1"/>
  <c r="AU61" i="1"/>
  <c r="AU52" i="1"/>
  <c r="AU44" i="1"/>
  <c r="AU37" i="1"/>
  <c r="AU27" i="1"/>
  <c r="AU20" i="1"/>
  <c r="AT579" i="1"/>
  <c r="AT576" i="1"/>
  <c r="AT569" i="1"/>
  <c r="AT561" i="1"/>
  <c r="AT558" i="1"/>
  <c r="AT554" i="1"/>
  <c r="AT551" i="1"/>
  <c r="AT547" i="1"/>
  <c r="AT539" i="1"/>
  <c r="AT532" i="1"/>
  <c r="AT528" i="1"/>
  <c r="AT519" i="1"/>
  <c r="AT514" i="1"/>
  <c r="AT508" i="1"/>
  <c r="AT504" i="1"/>
  <c r="AT500" i="1"/>
  <c r="AT494" i="1"/>
  <c r="AT488" i="1"/>
  <c r="AT485" i="1"/>
  <c r="AT482" i="1"/>
  <c r="AT476" i="1"/>
  <c r="AT466" i="1"/>
  <c r="AT457" i="1"/>
  <c r="AT449" i="1"/>
  <c r="AT442" i="1"/>
  <c r="AT438" i="1"/>
  <c r="AT435" i="1"/>
  <c r="AT430" i="1"/>
  <c r="AT416" i="1"/>
  <c r="AT409" i="1"/>
  <c r="AT403" i="1"/>
  <c r="AT399" i="1"/>
  <c r="AT392" i="1"/>
  <c r="AT388" i="1"/>
  <c r="AT381" i="1"/>
  <c r="AT378" i="1"/>
  <c r="AT373" i="1"/>
  <c r="AT370" i="1"/>
  <c r="AT367" i="1"/>
  <c r="AT363" i="1"/>
  <c r="AT356" i="1"/>
  <c r="AT351" i="1"/>
  <c r="AT346" i="1"/>
  <c r="AT338" i="1"/>
  <c r="AT335" i="1"/>
  <c r="AT327" i="1"/>
  <c r="AT324" i="1"/>
  <c r="AT321" i="1"/>
  <c r="AT317" i="1"/>
  <c r="AT313" i="1"/>
  <c r="AT307" i="1"/>
  <c r="AT304" i="1"/>
  <c r="AT298" i="1"/>
  <c r="AT288" i="1"/>
  <c r="AT283" i="1"/>
  <c r="AT272" i="1"/>
  <c r="AT268" i="1"/>
  <c r="AT265" i="1"/>
  <c r="AT258" i="1"/>
  <c r="AT253" i="1"/>
  <c r="AT250" i="1"/>
  <c r="AT246" i="1"/>
  <c r="AT243" i="1"/>
  <c r="AT239" i="1"/>
  <c r="AT230" i="1"/>
  <c r="AT224" i="1"/>
  <c r="AT218" i="1"/>
  <c r="AT214" i="1"/>
  <c r="AT211" i="1"/>
  <c r="AT207" i="1"/>
  <c r="AT203" i="1"/>
  <c r="AT200" i="1"/>
  <c r="AT189" i="1"/>
  <c r="AT186" i="1"/>
  <c r="AT181" i="1"/>
  <c r="AT176" i="1"/>
  <c r="AT173" i="1"/>
  <c r="AT169" i="1"/>
  <c r="AT164" i="1"/>
  <c r="AT151" i="1"/>
  <c r="AT147" i="1"/>
  <c r="AT140" i="1"/>
  <c r="AT137" i="1"/>
  <c r="AT133" i="1"/>
  <c r="AT130" i="1"/>
  <c r="AT127" i="1"/>
  <c r="AT122" i="1"/>
  <c r="AT119" i="1"/>
  <c r="AT116" i="1"/>
  <c r="AT112" i="1"/>
  <c r="AT98" i="1"/>
  <c r="AT94" i="1"/>
  <c r="AT83" i="1"/>
  <c r="AT71" i="1"/>
  <c r="AT67" i="1"/>
  <c r="AT61" i="1"/>
  <c r="AT52" i="1"/>
  <c r="AT44" i="1"/>
  <c r="AT37" i="1"/>
  <c r="AT27" i="1"/>
  <c r="AT20" i="1"/>
  <c r="AS230" i="1"/>
  <c r="AS224" i="1"/>
  <c r="AS218" i="1"/>
  <c r="AS214" i="1"/>
  <c r="AS211" i="1"/>
  <c r="AS207" i="1"/>
  <c r="AS203" i="1"/>
  <c r="AS200" i="1"/>
  <c r="BH6" i="1" l="1"/>
  <c r="BG6" i="1"/>
  <c r="BF6" i="1"/>
  <c r="BE6" i="1"/>
  <c r="BD6" i="1"/>
  <c r="BC6" i="1"/>
  <c r="BH580" i="1"/>
  <c r="BH577" i="1"/>
  <c r="BH570" i="1"/>
  <c r="BH562" i="1"/>
  <c r="BH559" i="1"/>
  <c r="BH555" i="1"/>
  <c r="BH552" i="1"/>
  <c r="BH548" i="1"/>
  <c r="BH540" i="1"/>
  <c r="BH533" i="1"/>
  <c r="BH529" i="1"/>
  <c r="BH520" i="1"/>
  <c r="BH515" i="1"/>
  <c r="BH509" i="1"/>
  <c r="BH505" i="1"/>
  <c r="BH501" i="1"/>
  <c r="BH495" i="1"/>
  <c r="BH489" i="1"/>
  <c r="BH486" i="1"/>
  <c r="BH483" i="1"/>
  <c r="BH476" i="1"/>
  <c r="BH466" i="1"/>
  <c r="BH457" i="1"/>
  <c r="BH449" i="1"/>
  <c r="BH442" i="1"/>
  <c r="BH438" i="1"/>
  <c r="BH435" i="1"/>
  <c r="BH430" i="1"/>
  <c r="BH416" i="1"/>
  <c r="BH409" i="1"/>
  <c r="BH403" i="1"/>
  <c r="BH399" i="1"/>
  <c r="BH392" i="1"/>
  <c r="BH388" i="1"/>
  <c r="BH381" i="1"/>
  <c r="BH378" i="1"/>
  <c r="BH373" i="1"/>
  <c r="BH370" i="1"/>
  <c r="BH367" i="1"/>
  <c r="BH363" i="1"/>
  <c r="BH356" i="1"/>
  <c r="BH351" i="1"/>
  <c r="BH346" i="1"/>
  <c r="BH338" i="1"/>
  <c r="BH335" i="1"/>
  <c r="BH327" i="1"/>
  <c r="BH324" i="1"/>
  <c r="BH321" i="1"/>
  <c r="BH317" i="1"/>
  <c r="BH313" i="1"/>
  <c r="BH307" i="1"/>
  <c r="BH304" i="1"/>
  <c r="BH298" i="1"/>
  <c r="BH288" i="1"/>
  <c r="BH283" i="1"/>
  <c r="BH272" i="1"/>
  <c r="BH268" i="1"/>
  <c r="BH265" i="1"/>
  <c r="BH258" i="1"/>
  <c r="BH253" i="1"/>
  <c r="BH250" i="1"/>
  <c r="BH246" i="1"/>
  <c r="BH243" i="1"/>
  <c r="BH239" i="1"/>
  <c r="BH230" i="1"/>
  <c r="BH224" i="1"/>
  <c r="BH218" i="1"/>
  <c r="BH214" i="1"/>
  <c r="BH211" i="1"/>
  <c r="BH207" i="1"/>
  <c r="BH203" i="1"/>
  <c r="BH200" i="1"/>
  <c r="BH189" i="1"/>
  <c r="BH186" i="1"/>
  <c r="BH181" i="1"/>
  <c r="BH176" i="1"/>
  <c r="BH173" i="1"/>
  <c r="BH169" i="1"/>
  <c r="BH164" i="1"/>
  <c r="BH151" i="1"/>
  <c r="BH147" i="1"/>
  <c r="BH140" i="1"/>
  <c r="BH137" i="1"/>
  <c r="BH133" i="1"/>
  <c r="BH130" i="1"/>
  <c r="BH127" i="1"/>
  <c r="BH122" i="1"/>
  <c r="BH119" i="1"/>
  <c r="BH116" i="1"/>
  <c r="BH112" i="1"/>
  <c r="BH98" i="1"/>
  <c r="BH94" i="1"/>
  <c r="BH83" i="1"/>
  <c r="BH71" i="1"/>
  <c r="BH67" i="1"/>
  <c r="BH61" i="1"/>
  <c r="BH52" i="1"/>
  <c r="BH44" i="1"/>
  <c r="BH37" i="1"/>
  <c r="BH27" i="1"/>
  <c r="BH20" i="1"/>
  <c r="BG580" i="1"/>
  <c r="BG577" i="1"/>
  <c r="BG570" i="1"/>
  <c r="BG562" i="1"/>
  <c r="BG559" i="1"/>
  <c r="BG555" i="1"/>
  <c r="BG552" i="1"/>
  <c r="BG548" i="1"/>
  <c r="BG540" i="1"/>
  <c r="BG533" i="1"/>
  <c r="BG529" i="1"/>
  <c r="BG520" i="1"/>
  <c r="BG515" i="1"/>
  <c r="BG509" i="1"/>
  <c r="BG505" i="1"/>
  <c r="BG501" i="1"/>
  <c r="BG495" i="1"/>
  <c r="BG489" i="1"/>
  <c r="BG486" i="1"/>
  <c r="BG483" i="1"/>
  <c r="BG476" i="1"/>
  <c r="BG466" i="1"/>
  <c r="BG457" i="1"/>
  <c r="BG449" i="1"/>
  <c r="BG442" i="1"/>
  <c r="BG438" i="1"/>
  <c r="BG435" i="1"/>
  <c r="BG430" i="1"/>
  <c r="BG416" i="1"/>
  <c r="BG409" i="1"/>
  <c r="BG403" i="1"/>
  <c r="BG399" i="1"/>
  <c r="BG392" i="1"/>
  <c r="BG388" i="1"/>
  <c r="BG381" i="1"/>
  <c r="BG378" i="1"/>
  <c r="BG373" i="1"/>
  <c r="BG370" i="1"/>
  <c r="BG367" i="1"/>
  <c r="BG363" i="1"/>
  <c r="BG356" i="1"/>
  <c r="BG351" i="1"/>
  <c r="BG346" i="1"/>
  <c r="BG338" i="1"/>
  <c r="BG335" i="1"/>
  <c r="BG327" i="1"/>
  <c r="BG324" i="1"/>
  <c r="BG321" i="1"/>
  <c r="BG317" i="1"/>
  <c r="BG313" i="1"/>
  <c r="BG307" i="1"/>
  <c r="BG304" i="1"/>
  <c r="BG298" i="1"/>
  <c r="BG288" i="1"/>
  <c r="BG283" i="1"/>
  <c r="BG272" i="1"/>
  <c r="BG268" i="1"/>
  <c r="BG265" i="1"/>
  <c r="BG258" i="1"/>
  <c r="BG253" i="1"/>
  <c r="BG250" i="1"/>
  <c r="BG246" i="1"/>
  <c r="BG243" i="1"/>
  <c r="BG239" i="1"/>
  <c r="BG230" i="1"/>
  <c r="BG224" i="1"/>
  <c r="BG218" i="1"/>
  <c r="BG214" i="1"/>
  <c r="BG211" i="1"/>
  <c r="BG207" i="1"/>
  <c r="BG203" i="1"/>
  <c r="BG200" i="1"/>
  <c r="BG189" i="1"/>
  <c r="BG186" i="1"/>
  <c r="BG181" i="1"/>
  <c r="BG176" i="1"/>
  <c r="BG173" i="1"/>
  <c r="BG169" i="1"/>
  <c r="BG164" i="1"/>
  <c r="BG151" i="1"/>
  <c r="BG147" i="1"/>
  <c r="BG140" i="1"/>
  <c r="BG137" i="1"/>
  <c r="BG133" i="1"/>
  <c r="BG130" i="1"/>
  <c r="BG127" i="1"/>
  <c r="BG122" i="1"/>
  <c r="BG119" i="1"/>
  <c r="BG116" i="1"/>
  <c r="BG112" i="1"/>
  <c r="BG98" i="1"/>
  <c r="BG94" i="1"/>
  <c r="BG83" i="1"/>
  <c r="BG71" i="1"/>
  <c r="BG67" i="1"/>
  <c r="BG61" i="1"/>
  <c r="BG52" i="1"/>
  <c r="BG44" i="1"/>
  <c r="BG37" i="1"/>
  <c r="BG27" i="1"/>
  <c r="BG20" i="1"/>
  <c r="BF580" i="1"/>
  <c r="BF577" i="1"/>
  <c r="BF570" i="1"/>
  <c r="BF562" i="1"/>
  <c r="BF559" i="1"/>
  <c r="BF555" i="1"/>
  <c r="BF552" i="1"/>
  <c r="BF548" i="1"/>
  <c r="BF540" i="1"/>
  <c r="BF533" i="1"/>
  <c r="BF529" i="1"/>
  <c r="BF520" i="1"/>
  <c r="BF515" i="1"/>
  <c r="BF509" i="1"/>
  <c r="BF505" i="1"/>
  <c r="BF501" i="1"/>
  <c r="BF495" i="1"/>
  <c r="BF489" i="1"/>
  <c r="BF486" i="1"/>
  <c r="BF483" i="1"/>
  <c r="BF466" i="1"/>
  <c r="BF457" i="1"/>
  <c r="BF449" i="1"/>
  <c r="BF442" i="1"/>
  <c r="BF438" i="1"/>
  <c r="BF435" i="1"/>
  <c r="BF430" i="1"/>
  <c r="BF416" i="1"/>
  <c r="BF409" i="1"/>
  <c r="BF403" i="1"/>
  <c r="BF399" i="1"/>
  <c r="BF392" i="1"/>
  <c r="BF388" i="1"/>
  <c r="BF381" i="1"/>
  <c r="BF378" i="1"/>
  <c r="BF373" i="1"/>
  <c r="BF370" i="1"/>
  <c r="BF367" i="1"/>
  <c r="BF363" i="1"/>
  <c r="BF356" i="1"/>
  <c r="BF351" i="1"/>
  <c r="BF346" i="1"/>
  <c r="BF338" i="1"/>
  <c r="BF335" i="1"/>
  <c r="BF327" i="1"/>
  <c r="BF324" i="1"/>
  <c r="BF321" i="1"/>
  <c r="BF317" i="1"/>
  <c r="BF313" i="1"/>
  <c r="BF307" i="1"/>
  <c r="BF304" i="1"/>
  <c r="BF298" i="1"/>
  <c r="BF288" i="1"/>
  <c r="BF283" i="1"/>
  <c r="BF272" i="1"/>
  <c r="BF268" i="1"/>
  <c r="BF265" i="1"/>
  <c r="BF258" i="1"/>
  <c r="BF253" i="1"/>
  <c r="BF250" i="1"/>
  <c r="BF246" i="1"/>
  <c r="BF243" i="1"/>
  <c r="BF239" i="1"/>
  <c r="BF230" i="1"/>
  <c r="BF224" i="1"/>
  <c r="BF218" i="1"/>
  <c r="BF214" i="1"/>
  <c r="BF211" i="1"/>
  <c r="BF207" i="1"/>
  <c r="BF203" i="1"/>
  <c r="BF200" i="1"/>
  <c r="BF189" i="1"/>
  <c r="BF186" i="1"/>
  <c r="BF181" i="1"/>
  <c r="BF176" i="1"/>
  <c r="BF173" i="1"/>
  <c r="BF169" i="1"/>
  <c r="BF164" i="1"/>
  <c r="BF151" i="1"/>
  <c r="BF147" i="1"/>
  <c r="BF140" i="1"/>
  <c r="BF137" i="1"/>
  <c r="BF133" i="1"/>
  <c r="BF130" i="1"/>
  <c r="BF127" i="1"/>
  <c r="BF122" i="1"/>
  <c r="BF119" i="1"/>
  <c r="BF116" i="1"/>
  <c r="BF112" i="1"/>
  <c r="BF98" i="1"/>
  <c r="BF94" i="1"/>
  <c r="BF83" i="1"/>
  <c r="BF71" i="1"/>
  <c r="BF67" i="1"/>
  <c r="BF61" i="1"/>
  <c r="BF52" i="1"/>
  <c r="BF44" i="1"/>
  <c r="BF37" i="1"/>
  <c r="BF27" i="1"/>
  <c r="BF20" i="1"/>
  <c r="BE580" i="1"/>
  <c r="BE577" i="1"/>
  <c r="BE570" i="1"/>
  <c r="BE562" i="1"/>
  <c r="BE559" i="1"/>
  <c r="BE555" i="1"/>
  <c r="BE552" i="1"/>
  <c r="BE548" i="1"/>
  <c r="BE540" i="1"/>
  <c r="BE533" i="1"/>
  <c r="BE529" i="1"/>
  <c r="BE520" i="1"/>
  <c r="BE515" i="1"/>
  <c r="BE509" i="1"/>
  <c r="BE505" i="1"/>
  <c r="BE501" i="1"/>
  <c r="BE495" i="1"/>
  <c r="BE489" i="1"/>
  <c r="BE486" i="1"/>
  <c r="BE483" i="1"/>
  <c r="BE476" i="1"/>
  <c r="BE466" i="1"/>
  <c r="BE457" i="1"/>
  <c r="BE449" i="1"/>
  <c r="BE442" i="1"/>
  <c r="BE438" i="1"/>
  <c r="BE435" i="1"/>
  <c r="BE430" i="1"/>
  <c r="BE416" i="1"/>
  <c r="BE409" i="1"/>
  <c r="BE403" i="1"/>
  <c r="BE399" i="1"/>
  <c r="BE392" i="1"/>
  <c r="BE388" i="1"/>
  <c r="BE381" i="1"/>
  <c r="BE378" i="1"/>
  <c r="BE373" i="1"/>
  <c r="BE370" i="1"/>
  <c r="BE367" i="1"/>
  <c r="BE363" i="1"/>
  <c r="BE356" i="1"/>
  <c r="BE351" i="1"/>
  <c r="BE346" i="1"/>
  <c r="BE338" i="1"/>
  <c r="BE335" i="1"/>
  <c r="BE327" i="1"/>
  <c r="BE324" i="1"/>
  <c r="BE321" i="1"/>
  <c r="BE317" i="1"/>
  <c r="BE313" i="1"/>
  <c r="BE307" i="1"/>
  <c r="BE304" i="1"/>
  <c r="BE298" i="1"/>
  <c r="BE288" i="1"/>
  <c r="BE283" i="1"/>
  <c r="BE272" i="1"/>
  <c r="BE268" i="1"/>
  <c r="BE265" i="1"/>
  <c r="BE258" i="1"/>
  <c r="BE253" i="1"/>
  <c r="BE250" i="1"/>
  <c r="BE246" i="1"/>
  <c r="BE243" i="1"/>
  <c r="BE239" i="1"/>
  <c r="BE230" i="1"/>
  <c r="BE224" i="1"/>
  <c r="BE218" i="1"/>
  <c r="BE214" i="1"/>
  <c r="BE211" i="1"/>
  <c r="BE207" i="1"/>
  <c r="BE203" i="1"/>
  <c r="BE200" i="1"/>
  <c r="BE189" i="1"/>
  <c r="BE186" i="1"/>
  <c r="BE181" i="1"/>
  <c r="BE176" i="1"/>
  <c r="BE173" i="1"/>
  <c r="BE169" i="1"/>
  <c r="BE164" i="1"/>
  <c r="BE151" i="1"/>
  <c r="BE147" i="1"/>
  <c r="BE140" i="1"/>
  <c r="BE137" i="1"/>
  <c r="BE133" i="1"/>
  <c r="BE130" i="1"/>
  <c r="BE127" i="1"/>
  <c r="BE122" i="1"/>
  <c r="BE119" i="1"/>
  <c r="BE116" i="1"/>
  <c r="BE112" i="1"/>
  <c r="BE98" i="1"/>
  <c r="BE94" i="1"/>
  <c r="BE83" i="1"/>
  <c r="BE71" i="1"/>
  <c r="BE67" i="1"/>
  <c r="BE61" i="1"/>
  <c r="BE52" i="1"/>
  <c r="BE44" i="1"/>
  <c r="BE37" i="1"/>
  <c r="BE27" i="1"/>
  <c r="BE20" i="1"/>
  <c r="BD580" i="1"/>
  <c r="BD577" i="1"/>
  <c r="BD570" i="1"/>
  <c r="BD562" i="1"/>
  <c r="BD559" i="1"/>
  <c r="BD555" i="1"/>
  <c r="BD552" i="1"/>
  <c r="BD548" i="1"/>
  <c r="BD540" i="1"/>
  <c r="BD533" i="1"/>
  <c r="BD529" i="1"/>
  <c r="BD520" i="1"/>
  <c r="BD515" i="1"/>
  <c r="BD509" i="1"/>
  <c r="BD505" i="1"/>
  <c r="BD501" i="1"/>
  <c r="BD495" i="1"/>
  <c r="BD489" i="1"/>
  <c r="BD486" i="1"/>
  <c r="BD483" i="1"/>
  <c r="BD476" i="1"/>
  <c r="BD466" i="1"/>
  <c r="BD457" i="1"/>
  <c r="BD449" i="1"/>
  <c r="BD442" i="1"/>
  <c r="BD438" i="1"/>
  <c r="BD435" i="1"/>
  <c r="BD430" i="1"/>
  <c r="BD416" i="1"/>
  <c r="BD409" i="1"/>
  <c r="BD403" i="1"/>
  <c r="BD399" i="1"/>
  <c r="BD392" i="1"/>
  <c r="BD388" i="1"/>
  <c r="BD381" i="1"/>
  <c r="BD378" i="1"/>
  <c r="BD373" i="1"/>
  <c r="BD370" i="1"/>
  <c r="BD367" i="1"/>
  <c r="BD363" i="1"/>
  <c r="BD356" i="1"/>
  <c r="BD351" i="1"/>
  <c r="BD346" i="1"/>
  <c r="BD338" i="1"/>
  <c r="BD335" i="1"/>
  <c r="BD327" i="1"/>
  <c r="BD324" i="1"/>
  <c r="BD321" i="1"/>
  <c r="BD317" i="1"/>
  <c r="BD313" i="1"/>
  <c r="BD307" i="1"/>
  <c r="BD304" i="1"/>
  <c r="BD298" i="1"/>
  <c r="BD288" i="1"/>
  <c r="BD283" i="1"/>
  <c r="BD272" i="1"/>
  <c r="BD268" i="1"/>
  <c r="BD265" i="1"/>
  <c r="BD258" i="1"/>
  <c r="BD253" i="1"/>
  <c r="BD250" i="1"/>
  <c r="BD246" i="1"/>
  <c r="BD243" i="1"/>
  <c r="BD239" i="1"/>
  <c r="BD230" i="1"/>
  <c r="BD224" i="1"/>
  <c r="BD218" i="1"/>
  <c r="BD214" i="1"/>
  <c r="BD211" i="1"/>
  <c r="BD207" i="1"/>
  <c r="BD203" i="1"/>
  <c r="BD200" i="1"/>
  <c r="BD189" i="1"/>
  <c r="BD186" i="1"/>
  <c r="BD181" i="1"/>
  <c r="BD176" i="1"/>
  <c r="BD173" i="1"/>
  <c r="BD169" i="1"/>
  <c r="BD164" i="1"/>
  <c r="BD151" i="1"/>
  <c r="BD147" i="1"/>
  <c r="BD140" i="1"/>
  <c r="BD137" i="1"/>
  <c r="BD133" i="1"/>
  <c r="BD130" i="1"/>
  <c r="BD127" i="1"/>
  <c r="BD122" i="1"/>
  <c r="BD119" i="1"/>
  <c r="BD116" i="1"/>
  <c r="BD112" i="1"/>
  <c r="BD98" i="1"/>
  <c r="BD94" i="1"/>
  <c r="BD83" i="1"/>
  <c r="BD71" i="1"/>
  <c r="BD67" i="1"/>
  <c r="BD61" i="1"/>
  <c r="BD52" i="1"/>
  <c r="BD44" i="1"/>
  <c r="BD37" i="1"/>
  <c r="BD27" i="1"/>
  <c r="BD20" i="1"/>
  <c r="BC533" i="1"/>
  <c r="BC529" i="1"/>
  <c r="BC515" i="1"/>
  <c r="BC509" i="1"/>
  <c r="BC505" i="1"/>
  <c r="BC501" i="1"/>
  <c r="BC495" i="1"/>
  <c r="BC483" i="1"/>
  <c r="BC476" i="1"/>
  <c r="BC466" i="1"/>
  <c r="BC457" i="1"/>
  <c r="BR6" i="1" l="1"/>
  <c r="BQ6" i="1"/>
  <c r="BP6" i="1"/>
  <c r="BO6" i="1"/>
  <c r="BN6" i="1"/>
  <c r="BM6" i="1"/>
  <c r="BR580" i="1"/>
  <c r="BR577" i="1"/>
  <c r="BR570" i="1"/>
  <c r="BR562" i="1"/>
  <c r="BR559" i="1"/>
  <c r="BR555" i="1"/>
  <c r="BR552" i="1"/>
  <c r="BR548" i="1"/>
  <c r="BR540" i="1"/>
  <c r="BR533" i="1"/>
  <c r="BR529" i="1"/>
  <c r="BR520" i="1"/>
  <c r="BR515" i="1"/>
  <c r="BR509" i="1"/>
  <c r="BR505" i="1"/>
  <c r="BR501" i="1"/>
  <c r="BR495" i="1"/>
  <c r="BR489" i="1"/>
  <c r="BR486" i="1"/>
  <c r="BR483" i="1"/>
  <c r="BR477" i="1"/>
  <c r="BR467" i="1"/>
  <c r="BR458" i="1"/>
  <c r="BR450" i="1"/>
  <c r="BR443" i="1"/>
  <c r="BR439" i="1"/>
  <c r="BR436" i="1"/>
  <c r="BR431" i="1"/>
  <c r="BR417" i="1"/>
  <c r="BR410" i="1"/>
  <c r="BR404" i="1"/>
  <c r="BR400" i="1"/>
  <c r="BR393" i="1"/>
  <c r="BR389" i="1"/>
  <c r="BR382" i="1"/>
  <c r="BR379" i="1"/>
  <c r="BR374" i="1"/>
  <c r="BR371" i="1"/>
  <c r="BR368" i="1"/>
  <c r="BR364" i="1"/>
  <c r="BR357" i="1"/>
  <c r="BR352" i="1"/>
  <c r="BR347" i="1"/>
  <c r="BR339" i="1"/>
  <c r="BR336" i="1"/>
  <c r="BR328" i="1"/>
  <c r="BR325" i="1"/>
  <c r="BR322" i="1"/>
  <c r="BR318" i="1"/>
  <c r="BR314" i="1"/>
  <c r="BR308" i="1"/>
  <c r="BR305" i="1"/>
  <c r="BR299" i="1"/>
  <c r="BR289" i="1"/>
  <c r="BR284" i="1"/>
  <c r="BR273" i="1"/>
  <c r="BR269" i="1"/>
  <c r="BR266" i="1"/>
  <c r="BR259" i="1"/>
  <c r="BR254" i="1"/>
  <c r="BR251" i="1"/>
  <c r="BR247" i="1"/>
  <c r="BR244" i="1"/>
  <c r="BR240" i="1"/>
  <c r="BR231" i="1"/>
  <c r="BR225" i="1"/>
  <c r="BR219" i="1"/>
  <c r="BR215" i="1"/>
  <c r="BR212" i="1"/>
  <c r="BR208" i="1"/>
  <c r="BR204" i="1"/>
  <c r="BR201" i="1"/>
  <c r="BR190" i="1"/>
  <c r="BR187" i="1"/>
  <c r="BR182" i="1"/>
  <c r="BR177" i="1"/>
  <c r="BR174" i="1"/>
  <c r="BR170" i="1"/>
  <c r="BR165" i="1"/>
  <c r="BR152" i="1"/>
  <c r="BR148" i="1"/>
  <c r="BR141" i="1"/>
  <c r="BR138" i="1"/>
  <c r="BR134" i="1"/>
  <c r="BR131" i="1"/>
  <c r="BR128" i="1"/>
  <c r="BR123" i="1"/>
  <c r="BR120" i="1"/>
  <c r="BR117" i="1"/>
  <c r="BR113" i="1"/>
  <c r="BR99" i="1"/>
  <c r="BR95" i="1"/>
  <c r="BR84" i="1"/>
  <c r="BR72" i="1"/>
  <c r="BR68" i="1"/>
  <c r="BR62" i="1"/>
  <c r="BR52" i="1"/>
  <c r="BR44" i="1"/>
  <c r="BR37" i="1"/>
  <c r="BR27" i="1"/>
  <c r="BR20" i="1"/>
  <c r="BQ580" i="1"/>
  <c r="BQ577" i="1"/>
  <c r="BQ570" i="1"/>
  <c r="BQ562" i="1"/>
  <c r="BQ559" i="1"/>
  <c r="BQ555" i="1"/>
  <c r="BQ552" i="1"/>
  <c r="BQ548" i="1"/>
  <c r="BQ540" i="1"/>
  <c r="BQ533" i="1"/>
  <c r="BQ529" i="1"/>
  <c r="BQ520" i="1"/>
  <c r="BQ515" i="1"/>
  <c r="BQ509" i="1"/>
  <c r="BQ505" i="1"/>
  <c r="BQ501" i="1"/>
  <c r="BQ495" i="1"/>
  <c r="BQ489" i="1"/>
  <c r="BQ486" i="1"/>
  <c r="BQ483" i="1"/>
  <c r="BQ477" i="1"/>
  <c r="BQ467" i="1"/>
  <c r="BQ458" i="1"/>
  <c r="BQ450" i="1"/>
  <c r="BQ443" i="1"/>
  <c r="BQ439" i="1"/>
  <c r="BQ436" i="1"/>
  <c r="BQ431" i="1"/>
  <c r="BQ417" i="1"/>
  <c r="BQ410" i="1"/>
  <c r="BQ404" i="1"/>
  <c r="BQ400" i="1"/>
  <c r="BQ393" i="1"/>
  <c r="BQ389" i="1"/>
  <c r="BQ382" i="1"/>
  <c r="BQ379" i="1"/>
  <c r="BQ374" i="1"/>
  <c r="BQ371" i="1"/>
  <c r="BQ368" i="1"/>
  <c r="BQ364" i="1"/>
  <c r="BQ357" i="1"/>
  <c r="BQ352" i="1"/>
  <c r="BQ347" i="1"/>
  <c r="BQ339" i="1"/>
  <c r="BQ336" i="1"/>
  <c r="BQ328" i="1"/>
  <c r="BQ325" i="1"/>
  <c r="BQ322" i="1"/>
  <c r="BQ318" i="1"/>
  <c r="BQ314" i="1"/>
  <c r="BQ308" i="1"/>
  <c r="BQ305" i="1"/>
  <c r="BQ299" i="1"/>
  <c r="BQ289" i="1"/>
  <c r="BQ284" i="1"/>
  <c r="BQ273" i="1"/>
  <c r="BQ269" i="1"/>
  <c r="BQ266" i="1"/>
  <c r="BQ259" i="1"/>
  <c r="BQ254" i="1"/>
  <c r="BQ251" i="1"/>
  <c r="BQ247" i="1"/>
  <c r="BQ244" i="1"/>
  <c r="BQ240" i="1"/>
  <c r="BQ231" i="1"/>
  <c r="BQ225" i="1"/>
  <c r="BQ219" i="1"/>
  <c r="BQ215" i="1"/>
  <c r="BQ212" i="1"/>
  <c r="BQ208" i="1"/>
  <c r="BQ204" i="1"/>
  <c r="BQ201" i="1"/>
  <c r="BQ190" i="1"/>
  <c r="BQ187" i="1"/>
  <c r="BQ182" i="1"/>
  <c r="BQ177" i="1"/>
  <c r="BQ174" i="1"/>
  <c r="BQ170" i="1"/>
  <c r="BQ165" i="1"/>
  <c r="BQ152" i="1"/>
  <c r="BQ148" i="1"/>
  <c r="BQ141" i="1"/>
  <c r="BQ138" i="1"/>
  <c r="BQ134" i="1"/>
  <c r="BQ131" i="1"/>
  <c r="BQ128" i="1"/>
  <c r="BQ123" i="1"/>
  <c r="BQ120" i="1"/>
  <c r="BQ117" i="1"/>
  <c r="BQ113" i="1"/>
  <c r="BQ99" i="1"/>
  <c r="BQ95" i="1"/>
  <c r="BQ84" i="1"/>
  <c r="BQ72" i="1"/>
  <c r="BQ68" i="1"/>
  <c r="BQ62" i="1"/>
  <c r="BQ52" i="1"/>
  <c r="BQ44" i="1"/>
  <c r="BQ37" i="1"/>
  <c r="BQ27" i="1"/>
  <c r="BQ20" i="1"/>
  <c r="BP580" i="1"/>
  <c r="BP577" i="1"/>
  <c r="BP570" i="1"/>
  <c r="BP562" i="1"/>
  <c r="BP559" i="1"/>
  <c r="BP555" i="1"/>
  <c r="BP552" i="1"/>
  <c r="BP548" i="1"/>
  <c r="BP540" i="1"/>
  <c r="BP533" i="1"/>
  <c r="BP529" i="1"/>
  <c r="BP520" i="1"/>
  <c r="BP515" i="1"/>
  <c r="BP509" i="1"/>
  <c r="BP505" i="1"/>
  <c r="BP501" i="1"/>
  <c r="BP495" i="1"/>
  <c r="BP489" i="1"/>
  <c r="BP486" i="1"/>
  <c r="BP483" i="1"/>
  <c r="BP477" i="1"/>
  <c r="BP467" i="1"/>
  <c r="BP458" i="1"/>
  <c r="BP450" i="1"/>
  <c r="BP443" i="1"/>
  <c r="BP439" i="1"/>
  <c r="BP436" i="1"/>
  <c r="BP431" i="1"/>
  <c r="BP417" i="1"/>
  <c r="BP410" i="1"/>
  <c r="BP404" i="1"/>
  <c r="BP400" i="1"/>
  <c r="BP393" i="1"/>
  <c r="BP389" i="1"/>
  <c r="BP382" i="1"/>
  <c r="BP379" i="1"/>
  <c r="BP374" i="1"/>
  <c r="BP371" i="1"/>
  <c r="BP368" i="1"/>
  <c r="BP364" i="1"/>
  <c r="BP357" i="1"/>
  <c r="BP352" i="1"/>
  <c r="BP347" i="1"/>
  <c r="BP339" i="1"/>
  <c r="BP336" i="1"/>
  <c r="BP328" i="1"/>
  <c r="BP325" i="1"/>
  <c r="BP322" i="1"/>
  <c r="BP318" i="1"/>
  <c r="BP314" i="1"/>
  <c r="BP308" i="1"/>
  <c r="BP305" i="1"/>
  <c r="BP299" i="1"/>
  <c r="BP289" i="1"/>
  <c r="BP284" i="1"/>
  <c r="BP273" i="1"/>
  <c r="BP269" i="1"/>
  <c r="BP266" i="1"/>
  <c r="BP259" i="1"/>
  <c r="BP254" i="1"/>
  <c r="BP251" i="1"/>
  <c r="BP247" i="1"/>
  <c r="BP244" i="1"/>
  <c r="BP240" i="1"/>
  <c r="BP231" i="1"/>
  <c r="BP225" i="1"/>
  <c r="BP219" i="1"/>
  <c r="BP215" i="1"/>
  <c r="BP212" i="1"/>
  <c r="BP208" i="1"/>
  <c r="BP204" i="1"/>
  <c r="BP201" i="1"/>
  <c r="BP190" i="1"/>
  <c r="BP187" i="1"/>
  <c r="BP182" i="1"/>
  <c r="BP177" i="1"/>
  <c r="BP174" i="1"/>
  <c r="BP170" i="1"/>
  <c r="BP165" i="1"/>
  <c r="BP152" i="1"/>
  <c r="BP148" i="1"/>
  <c r="BP141" i="1"/>
  <c r="BP138" i="1"/>
  <c r="BP134" i="1"/>
  <c r="BP131" i="1"/>
  <c r="BP128" i="1"/>
  <c r="BP123" i="1"/>
  <c r="BP120" i="1"/>
  <c r="BP117" i="1"/>
  <c r="BP113" i="1"/>
  <c r="BP99" i="1"/>
  <c r="BP95" i="1"/>
  <c r="BP84" i="1"/>
  <c r="BP72" i="1"/>
  <c r="BP68" i="1"/>
  <c r="BP62" i="1"/>
  <c r="BP52" i="1"/>
  <c r="BP44" i="1"/>
  <c r="BP37" i="1"/>
  <c r="BP27" i="1"/>
  <c r="BP20" i="1"/>
  <c r="BO580" i="1"/>
  <c r="BO577" i="1"/>
  <c r="BO570" i="1"/>
  <c r="BO562" i="1"/>
  <c r="BO559" i="1"/>
  <c r="BO555" i="1"/>
  <c r="BO552" i="1"/>
  <c r="BO548" i="1"/>
  <c r="BO540" i="1"/>
  <c r="BO533" i="1"/>
  <c r="BO529" i="1"/>
  <c r="BO520" i="1"/>
  <c r="BO515" i="1"/>
  <c r="BO509" i="1"/>
  <c r="BO505" i="1"/>
  <c r="BO501" i="1"/>
  <c r="BO495" i="1"/>
  <c r="BO489" i="1"/>
  <c r="BO486" i="1"/>
  <c r="BO483" i="1"/>
  <c r="BO477" i="1"/>
  <c r="BO467" i="1"/>
  <c r="BO458" i="1"/>
  <c r="BO450" i="1"/>
  <c r="BO443" i="1"/>
  <c r="BO439" i="1"/>
  <c r="BO436" i="1"/>
  <c r="BO431" i="1"/>
  <c r="BO417" i="1"/>
  <c r="BO410" i="1"/>
  <c r="BO404" i="1"/>
  <c r="BO400" i="1"/>
  <c r="BO393" i="1"/>
  <c r="BO389" i="1"/>
  <c r="BO382" i="1"/>
  <c r="BO379" i="1"/>
  <c r="BO374" i="1"/>
  <c r="BO371" i="1"/>
  <c r="BO368" i="1"/>
  <c r="BO364" i="1"/>
  <c r="BO357" i="1"/>
  <c r="BO352" i="1"/>
  <c r="BO347" i="1"/>
  <c r="BO339" i="1"/>
  <c r="BO336" i="1"/>
  <c r="BO328" i="1"/>
  <c r="BO325" i="1"/>
  <c r="BO322" i="1"/>
  <c r="BO318" i="1"/>
  <c r="BO314" i="1"/>
  <c r="BO308" i="1"/>
  <c r="BO305" i="1"/>
  <c r="BO299" i="1"/>
  <c r="BO289" i="1"/>
  <c r="BO284" i="1"/>
  <c r="BO273" i="1"/>
  <c r="BO269" i="1"/>
  <c r="BO266" i="1"/>
  <c r="BO259" i="1"/>
  <c r="BO254" i="1"/>
  <c r="BO251" i="1"/>
  <c r="BO247" i="1"/>
  <c r="BO244" i="1"/>
  <c r="BO240" i="1"/>
  <c r="BO231" i="1"/>
  <c r="BO225" i="1"/>
  <c r="BO219" i="1"/>
  <c r="BO215" i="1"/>
  <c r="BO212" i="1"/>
  <c r="BO208" i="1"/>
  <c r="BO204" i="1"/>
  <c r="BO201" i="1"/>
  <c r="BO190" i="1"/>
  <c r="BO187" i="1"/>
  <c r="BO182" i="1"/>
  <c r="BO177" i="1"/>
  <c r="BO174" i="1"/>
  <c r="BO170" i="1"/>
  <c r="BO165" i="1"/>
  <c r="BO152" i="1"/>
  <c r="BO148" i="1"/>
  <c r="BO141" i="1"/>
  <c r="BO138" i="1"/>
  <c r="BO134" i="1"/>
  <c r="BO131" i="1"/>
  <c r="BO128" i="1"/>
  <c r="BO123" i="1"/>
  <c r="BO120" i="1"/>
  <c r="BO117" i="1"/>
  <c r="BO113" i="1"/>
  <c r="BO99" i="1"/>
  <c r="BO95" i="1"/>
  <c r="BO84" i="1"/>
  <c r="BO72" i="1"/>
  <c r="BO68" i="1"/>
  <c r="BO62" i="1"/>
  <c r="BO52" i="1"/>
  <c r="BO44" i="1"/>
  <c r="BO37" i="1"/>
  <c r="BO27" i="1"/>
  <c r="BO20" i="1"/>
  <c r="BN580" i="1"/>
  <c r="BN577" i="1"/>
  <c r="BN570" i="1"/>
  <c r="BN562" i="1"/>
  <c r="BN559" i="1"/>
  <c r="BN555" i="1"/>
  <c r="BN552" i="1"/>
  <c r="BN548" i="1"/>
  <c r="BN540" i="1"/>
  <c r="BN533" i="1"/>
  <c r="BN529" i="1"/>
  <c r="BN520" i="1"/>
  <c r="BN515" i="1"/>
  <c r="BN509" i="1"/>
  <c r="BN505" i="1"/>
  <c r="BN501" i="1"/>
  <c r="BN495" i="1"/>
  <c r="BN489" i="1"/>
  <c r="BN486" i="1"/>
  <c r="BN483" i="1"/>
  <c r="BN477" i="1"/>
  <c r="BN467" i="1"/>
  <c r="BN458" i="1"/>
  <c r="BN450" i="1"/>
  <c r="BN443" i="1"/>
  <c r="BN439" i="1"/>
  <c r="BN436" i="1"/>
  <c r="BN431" i="1"/>
  <c r="BN417" i="1"/>
  <c r="BN410" i="1"/>
  <c r="BN404" i="1"/>
  <c r="BN400" i="1"/>
  <c r="BN393" i="1"/>
  <c r="BN389" i="1"/>
  <c r="BN382" i="1"/>
  <c r="BN379" i="1"/>
  <c r="BN374" i="1"/>
  <c r="BN371" i="1"/>
  <c r="BN368" i="1"/>
  <c r="BN364" i="1"/>
  <c r="BN357" i="1"/>
  <c r="BN352" i="1"/>
  <c r="BN347" i="1"/>
  <c r="BN339" i="1"/>
  <c r="BN336" i="1"/>
  <c r="BN328" i="1"/>
  <c r="BN325" i="1"/>
  <c r="BN322" i="1"/>
  <c r="BN318" i="1"/>
  <c r="BN314" i="1"/>
  <c r="BN308" i="1"/>
  <c r="BN305" i="1"/>
  <c r="BN299" i="1"/>
  <c r="BN289" i="1"/>
  <c r="BN284" i="1"/>
  <c r="BN273" i="1"/>
  <c r="BN269" i="1"/>
  <c r="BN266" i="1"/>
  <c r="BN259" i="1"/>
  <c r="BN254" i="1"/>
  <c r="BN251" i="1"/>
  <c r="BN247" i="1"/>
  <c r="BN244" i="1"/>
  <c r="BN240" i="1"/>
  <c r="BN231" i="1"/>
  <c r="BN225" i="1"/>
  <c r="BN219" i="1"/>
  <c r="BN215" i="1"/>
  <c r="BN212" i="1"/>
  <c r="BN208" i="1"/>
  <c r="BN204" i="1"/>
  <c r="BN201" i="1"/>
  <c r="BN190" i="1"/>
  <c r="BN187" i="1"/>
  <c r="BN182" i="1"/>
  <c r="BN177" i="1"/>
  <c r="BN174" i="1"/>
  <c r="BN170" i="1"/>
  <c r="BN165" i="1"/>
  <c r="BN152" i="1"/>
  <c r="BN148" i="1"/>
  <c r="BN141" i="1"/>
  <c r="BN138" i="1"/>
  <c r="BN134" i="1"/>
  <c r="BN131" i="1"/>
  <c r="BN128" i="1"/>
  <c r="BN123" i="1"/>
  <c r="BN120" i="1"/>
  <c r="BN117" i="1"/>
  <c r="BN113" i="1"/>
  <c r="BN99" i="1"/>
  <c r="BN95" i="1"/>
  <c r="BN84" i="1"/>
  <c r="BN72" i="1"/>
  <c r="BN68" i="1"/>
  <c r="BN62" i="1"/>
  <c r="BN52" i="1"/>
  <c r="BN44" i="1"/>
  <c r="BN37" i="1"/>
  <c r="BN27" i="1"/>
  <c r="BN20" i="1"/>
  <c r="F175" i="1" l="1"/>
  <c r="E175" i="1"/>
  <c r="J175" i="1"/>
  <c r="I175" i="1"/>
  <c r="H175" i="1"/>
  <c r="G175" i="1"/>
  <c r="I167" i="7" l="1"/>
  <c r="Z68" i="5" l="1"/>
  <c r="Z64" i="5"/>
  <c r="Z60" i="5"/>
  <c r="Q84" i="9"/>
  <c r="P84" i="9"/>
  <c r="O84" i="9"/>
  <c r="N84" i="9"/>
  <c r="M84" i="9"/>
  <c r="L84" i="9"/>
  <c r="Q76" i="9"/>
  <c r="P76" i="9"/>
  <c r="O76" i="9"/>
  <c r="N76" i="9"/>
  <c r="M76" i="9"/>
  <c r="L76" i="9"/>
  <c r="Q68" i="9"/>
  <c r="P68" i="9"/>
  <c r="O68" i="9"/>
  <c r="N68" i="9"/>
  <c r="M68" i="9"/>
  <c r="L68" i="9"/>
  <c r="Q60" i="9"/>
  <c r="P60" i="9"/>
  <c r="O60" i="9"/>
  <c r="N60" i="9"/>
  <c r="M60" i="9"/>
  <c r="L60" i="9"/>
  <c r="Q52" i="9"/>
  <c r="P52" i="9"/>
  <c r="O52" i="9"/>
  <c r="N52" i="9"/>
  <c r="M52" i="9"/>
  <c r="L52" i="9"/>
  <c r="Q43" i="9"/>
  <c r="O43" i="9"/>
  <c r="N43" i="9"/>
  <c r="M43" i="9"/>
  <c r="L43" i="9"/>
  <c r="Q36" i="9"/>
  <c r="O36" i="9"/>
  <c r="N36" i="9"/>
  <c r="M36" i="9"/>
  <c r="L36" i="9"/>
  <c r="Q29" i="9"/>
  <c r="O29" i="9"/>
  <c r="N29" i="9"/>
  <c r="M29" i="9"/>
  <c r="L29" i="9"/>
  <c r="Q22" i="9"/>
  <c r="O22" i="9"/>
  <c r="N22" i="9"/>
  <c r="M22" i="9"/>
  <c r="L22" i="9"/>
  <c r="Q15" i="9"/>
  <c r="O15" i="9"/>
  <c r="N15" i="9"/>
  <c r="M15" i="9"/>
  <c r="L15" i="9"/>
  <c r="Q6" i="9"/>
  <c r="P6" i="9"/>
  <c r="O6" i="9"/>
  <c r="N6" i="9"/>
  <c r="M6" i="9"/>
  <c r="L6" i="9"/>
  <c r="S11" i="5" l="1"/>
  <c r="J578" i="1"/>
  <c r="I578" i="1"/>
  <c r="H578" i="1"/>
  <c r="G578" i="1"/>
  <c r="F578" i="1"/>
  <c r="E578" i="1"/>
  <c r="E574" i="1"/>
  <c r="F574" i="1"/>
  <c r="G574" i="1"/>
  <c r="H574" i="1"/>
  <c r="I574" i="1"/>
  <c r="J574" i="1"/>
  <c r="E575" i="1"/>
  <c r="F575" i="1"/>
  <c r="G575" i="1"/>
  <c r="H575" i="1"/>
  <c r="I575" i="1"/>
  <c r="J575" i="1"/>
  <c r="J573" i="1"/>
  <c r="I573" i="1"/>
  <c r="H573" i="1"/>
  <c r="G573" i="1"/>
  <c r="F573" i="1"/>
  <c r="E573" i="1"/>
  <c r="E566" i="1"/>
  <c r="F566" i="1"/>
  <c r="G566" i="1"/>
  <c r="H566" i="1"/>
  <c r="I566" i="1"/>
  <c r="J566" i="1"/>
  <c r="E567" i="1"/>
  <c r="F567" i="1"/>
  <c r="G567" i="1"/>
  <c r="H567" i="1"/>
  <c r="I567" i="1"/>
  <c r="J567" i="1"/>
  <c r="E568" i="1"/>
  <c r="F568" i="1"/>
  <c r="G568" i="1"/>
  <c r="H568" i="1"/>
  <c r="I568" i="1"/>
  <c r="J568" i="1"/>
  <c r="J565" i="1"/>
  <c r="I565" i="1"/>
  <c r="H565" i="1"/>
  <c r="G565" i="1"/>
  <c r="F565" i="1"/>
  <c r="E565" i="1"/>
  <c r="J560" i="1"/>
  <c r="I560" i="1"/>
  <c r="H560" i="1"/>
  <c r="G560" i="1"/>
  <c r="F560" i="1"/>
  <c r="E560" i="1"/>
  <c r="J557" i="1"/>
  <c r="I557" i="1"/>
  <c r="H557" i="1"/>
  <c r="G557" i="1"/>
  <c r="F557" i="1"/>
  <c r="E557" i="1"/>
  <c r="J556" i="1"/>
  <c r="I556" i="1"/>
  <c r="H556" i="1"/>
  <c r="G556" i="1"/>
  <c r="F556" i="1"/>
  <c r="E556" i="1"/>
  <c r="J553" i="1"/>
  <c r="I553" i="1"/>
  <c r="H553" i="1"/>
  <c r="G553" i="1"/>
  <c r="F553" i="1"/>
  <c r="E553" i="1"/>
  <c r="J550" i="1"/>
  <c r="I550" i="1"/>
  <c r="H550" i="1"/>
  <c r="G550" i="1"/>
  <c r="F550" i="1"/>
  <c r="E550" i="1"/>
  <c r="J549" i="1"/>
  <c r="I549" i="1"/>
  <c r="H549" i="1"/>
  <c r="G549" i="1"/>
  <c r="F549" i="1"/>
  <c r="E549" i="1"/>
  <c r="E542" i="1"/>
  <c r="F542" i="1"/>
  <c r="G542" i="1"/>
  <c r="H542" i="1"/>
  <c r="I542" i="1"/>
  <c r="J542" i="1"/>
  <c r="E543" i="1"/>
  <c r="F543" i="1"/>
  <c r="G543" i="1"/>
  <c r="H543" i="1"/>
  <c r="I543" i="1"/>
  <c r="J543" i="1"/>
  <c r="E544" i="1"/>
  <c r="F544" i="1"/>
  <c r="G544" i="1"/>
  <c r="H544" i="1"/>
  <c r="I544" i="1"/>
  <c r="J544" i="1"/>
  <c r="E545" i="1"/>
  <c r="F545" i="1"/>
  <c r="G545" i="1"/>
  <c r="H545" i="1"/>
  <c r="I545" i="1"/>
  <c r="J545" i="1"/>
  <c r="E546" i="1"/>
  <c r="F546" i="1"/>
  <c r="G546" i="1"/>
  <c r="H546" i="1"/>
  <c r="I546" i="1"/>
  <c r="J546" i="1"/>
  <c r="J541" i="1"/>
  <c r="I541" i="1"/>
  <c r="H541" i="1"/>
  <c r="G541" i="1"/>
  <c r="F541" i="1"/>
  <c r="E541" i="1"/>
  <c r="J538" i="1"/>
  <c r="I538" i="1"/>
  <c r="H538" i="1"/>
  <c r="G538" i="1"/>
  <c r="F538" i="1"/>
  <c r="E538" i="1"/>
  <c r="J537" i="1"/>
  <c r="I537" i="1"/>
  <c r="H537" i="1"/>
  <c r="G537" i="1"/>
  <c r="F537" i="1"/>
  <c r="E537" i="1"/>
  <c r="J531" i="1"/>
  <c r="I531" i="1"/>
  <c r="H531" i="1"/>
  <c r="G531" i="1"/>
  <c r="F531" i="1"/>
  <c r="E531" i="1"/>
  <c r="J530" i="1"/>
  <c r="I530" i="1"/>
  <c r="H530" i="1"/>
  <c r="G530" i="1"/>
  <c r="F530" i="1"/>
  <c r="E530" i="1"/>
  <c r="J527" i="1"/>
  <c r="I527" i="1"/>
  <c r="H527" i="1"/>
  <c r="G527" i="1"/>
  <c r="F527" i="1"/>
  <c r="E527" i="1"/>
  <c r="J526" i="1"/>
  <c r="I526" i="1"/>
  <c r="H526" i="1"/>
  <c r="G526" i="1"/>
  <c r="F526" i="1"/>
  <c r="E526" i="1"/>
  <c r="J525" i="1"/>
  <c r="I525" i="1"/>
  <c r="H525" i="1"/>
  <c r="G525" i="1"/>
  <c r="F525" i="1"/>
  <c r="E525" i="1"/>
  <c r="J524" i="1"/>
  <c r="I524" i="1"/>
  <c r="H524" i="1"/>
  <c r="G524" i="1"/>
  <c r="F524" i="1"/>
  <c r="E524" i="1"/>
  <c r="J519" i="1"/>
  <c r="I519" i="1"/>
  <c r="H519" i="1"/>
  <c r="G519" i="1"/>
  <c r="F519" i="1"/>
  <c r="E519" i="1"/>
  <c r="J518" i="1"/>
  <c r="I518" i="1"/>
  <c r="H518" i="1"/>
  <c r="G518" i="1"/>
  <c r="F518" i="1"/>
  <c r="E518" i="1"/>
  <c r="J517" i="1"/>
  <c r="I517" i="1"/>
  <c r="H517" i="1"/>
  <c r="G517" i="1"/>
  <c r="F517" i="1"/>
  <c r="E517" i="1"/>
  <c r="J514" i="1"/>
  <c r="I514" i="1"/>
  <c r="H514" i="1"/>
  <c r="G514" i="1"/>
  <c r="F514" i="1"/>
  <c r="E514" i="1"/>
  <c r="J513" i="1"/>
  <c r="I513" i="1"/>
  <c r="H513" i="1"/>
  <c r="G513" i="1"/>
  <c r="F513" i="1"/>
  <c r="E513" i="1"/>
  <c r="J508" i="1"/>
  <c r="I508" i="1"/>
  <c r="H508" i="1"/>
  <c r="G508" i="1"/>
  <c r="F508" i="1"/>
  <c r="E508" i="1"/>
  <c r="J507" i="1"/>
  <c r="I507" i="1"/>
  <c r="H507" i="1"/>
  <c r="G507" i="1"/>
  <c r="F507" i="1"/>
  <c r="E507" i="1"/>
  <c r="J504" i="1"/>
  <c r="I504" i="1"/>
  <c r="H504" i="1"/>
  <c r="G504" i="1"/>
  <c r="F504" i="1"/>
  <c r="E504" i="1"/>
  <c r="J503" i="1"/>
  <c r="I503" i="1"/>
  <c r="H503" i="1"/>
  <c r="G503" i="1"/>
  <c r="F503" i="1"/>
  <c r="E503" i="1"/>
  <c r="J500" i="1"/>
  <c r="I500" i="1"/>
  <c r="H500" i="1"/>
  <c r="G500" i="1"/>
  <c r="F500" i="1"/>
  <c r="E500" i="1"/>
  <c r="J499" i="1"/>
  <c r="I499" i="1"/>
  <c r="H499" i="1"/>
  <c r="G499" i="1"/>
  <c r="F499" i="1"/>
  <c r="E499" i="1"/>
  <c r="J494" i="1"/>
  <c r="I494" i="1"/>
  <c r="H494" i="1"/>
  <c r="G494" i="1"/>
  <c r="F494" i="1"/>
  <c r="E494" i="1"/>
  <c r="J493" i="1"/>
  <c r="I493" i="1"/>
  <c r="H493" i="1"/>
  <c r="G493" i="1"/>
  <c r="F493" i="1"/>
  <c r="E493" i="1"/>
  <c r="J492" i="1"/>
  <c r="I492" i="1"/>
  <c r="H492" i="1"/>
  <c r="G492" i="1"/>
  <c r="F492" i="1"/>
  <c r="E492" i="1"/>
  <c r="J491" i="1"/>
  <c r="I491" i="1"/>
  <c r="H491" i="1"/>
  <c r="G491" i="1"/>
  <c r="F491" i="1"/>
  <c r="E491" i="1"/>
  <c r="J488" i="1"/>
  <c r="I488" i="1"/>
  <c r="H488" i="1"/>
  <c r="G488" i="1"/>
  <c r="F488" i="1"/>
  <c r="E488" i="1"/>
  <c r="J485" i="1"/>
  <c r="I485" i="1"/>
  <c r="H485" i="1"/>
  <c r="G485" i="1"/>
  <c r="F485" i="1"/>
  <c r="E485" i="1"/>
  <c r="E481" i="1"/>
  <c r="F481" i="1"/>
  <c r="G481" i="1"/>
  <c r="H481" i="1"/>
  <c r="I481" i="1"/>
  <c r="J481" i="1"/>
  <c r="E482" i="1"/>
  <c r="F482" i="1"/>
  <c r="G482" i="1"/>
  <c r="H482" i="1"/>
  <c r="I482" i="1"/>
  <c r="J482" i="1"/>
  <c r="J480" i="1"/>
  <c r="I480" i="1"/>
  <c r="H480" i="1"/>
  <c r="G480" i="1"/>
  <c r="F480" i="1"/>
  <c r="E480" i="1"/>
  <c r="J479" i="1"/>
  <c r="I479" i="1"/>
  <c r="H479" i="1"/>
  <c r="G479" i="1"/>
  <c r="F479" i="1"/>
  <c r="E479" i="1"/>
  <c r="J478" i="1"/>
  <c r="I478" i="1"/>
  <c r="H478" i="1"/>
  <c r="G478" i="1"/>
  <c r="F478" i="1"/>
  <c r="E478" i="1"/>
  <c r="E474" i="1"/>
  <c r="F474" i="1"/>
  <c r="G474" i="1"/>
  <c r="H474" i="1"/>
  <c r="I474" i="1"/>
  <c r="J474" i="1"/>
  <c r="E475" i="1"/>
  <c r="F475" i="1"/>
  <c r="G475" i="1"/>
  <c r="H475" i="1"/>
  <c r="I475" i="1"/>
  <c r="J475" i="1"/>
  <c r="J473" i="1"/>
  <c r="I473" i="1"/>
  <c r="H473" i="1"/>
  <c r="G473" i="1"/>
  <c r="F473" i="1"/>
  <c r="E473" i="1"/>
  <c r="J472" i="1"/>
  <c r="I472" i="1"/>
  <c r="H472" i="1"/>
  <c r="G472" i="1"/>
  <c r="F472" i="1"/>
  <c r="E472" i="1"/>
  <c r="J471" i="1"/>
  <c r="I471" i="1"/>
  <c r="H471" i="1"/>
  <c r="G471" i="1"/>
  <c r="F471" i="1"/>
  <c r="E471" i="1"/>
  <c r="J470" i="1"/>
  <c r="I470" i="1"/>
  <c r="H470" i="1"/>
  <c r="G470" i="1"/>
  <c r="F470" i="1"/>
  <c r="E470" i="1"/>
  <c r="J469" i="1"/>
  <c r="I469" i="1"/>
  <c r="H469" i="1"/>
  <c r="G469" i="1"/>
  <c r="F469" i="1"/>
  <c r="E469" i="1"/>
  <c r="J468" i="1"/>
  <c r="I468" i="1"/>
  <c r="H468" i="1"/>
  <c r="G468" i="1"/>
  <c r="F468" i="1"/>
  <c r="E468" i="1"/>
  <c r="E463" i="1"/>
  <c r="F463" i="1"/>
  <c r="G463" i="1"/>
  <c r="H463" i="1"/>
  <c r="I463" i="1"/>
  <c r="J463" i="1"/>
  <c r="E464" i="1"/>
  <c r="F464" i="1"/>
  <c r="G464" i="1"/>
  <c r="H464" i="1"/>
  <c r="I464" i="1"/>
  <c r="J464" i="1"/>
  <c r="E465" i="1"/>
  <c r="F465" i="1"/>
  <c r="G465" i="1"/>
  <c r="H465" i="1"/>
  <c r="I465" i="1"/>
  <c r="J465" i="1"/>
  <c r="J462" i="1"/>
  <c r="I462" i="1"/>
  <c r="H462" i="1"/>
  <c r="G462" i="1"/>
  <c r="F462" i="1"/>
  <c r="E462" i="1"/>
  <c r="J461" i="1"/>
  <c r="I461" i="1"/>
  <c r="H461" i="1"/>
  <c r="G461" i="1"/>
  <c r="F461" i="1"/>
  <c r="E461" i="1"/>
  <c r="J460" i="1"/>
  <c r="I460" i="1"/>
  <c r="H460" i="1"/>
  <c r="G460" i="1"/>
  <c r="F460" i="1"/>
  <c r="E460" i="1"/>
  <c r="E455" i="1"/>
  <c r="F455" i="1"/>
  <c r="G455" i="1"/>
  <c r="H455" i="1"/>
  <c r="I455" i="1"/>
  <c r="J455" i="1"/>
  <c r="E456" i="1"/>
  <c r="F456" i="1"/>
  <c r="G456" i="1"/>
  <c r="H456" i="1"/>
  <c r="I456" i="1"/>
  <c r="J456" i="1"/>
  <c r="J454" i="1"/>
  <c r="I454" i="1"/>
  <c r="H454" i="1"/>
  <c r="G454" i="1"/>
  <c r="F454" i="1"/>
  <c r="E454" i="1"/>
  <c r="E445" i="1"/>
  <c r="F445" i="1"/>
  <c r="G445" i="1"/>
  <c r="H445" i="1"/>
  <c r="I445" i="1"/>
  <c r="J445" i="1"/>
  <c r="E446" i="1"/>
  <c r="F446" i="1"/>
  <c r="G446" i="1"/>
  <c r="H446" i="1"/>
  <c r="I446" i="1"/>
  <c r="J446" i="1"/>
  <c r="E447" i="1"/>
  <c r="F447" i="1"/>
  <c r="G447" i="1"/>
  <c r="H447" i="1"/>
  <c r="I447" i="1"/>
  <c r="J447" i="1"/>
  <c r="E448" i="1"/>
  <c r="F448" i="1"/>
  <c r="G448" i="1"/>
  <c r="H448" i="1"/>
  <c r="I448" i="1"/>
  <c r="J448" i="1"/>
  <c r="J444" i="1"/>
  <c r="I444" i="1"/>
  <c r="H444" i="1"/>
  <c r="G444" i="1"/>
  <c r="F444" i="1"/>
  <c r="E444" i="1"/>
  <c r="J441" i="1"/>
  <c r="I441" i="1"/>
  <c r="H441" i="1"/>
  <c r="G441" i="1"/>
  <c r="F441" i="1"/>
  <c r="E441" i="1"/>
  <c r="J440" i="1"/>
  <c r="I440" i="1"/>
  <c r="H440" i="1"/>
  <c r="G440" i="1"/>
  <c r="F440" i="1"/>
  <c r="E440" i="1"/>
  <c r="J437" i="1"/>
  <c r="I437" i="1"/>
  <c r="H437" i="1"/>
  <c r="G437" i="1"/>
  <c r="F437" i="1"/>
  <c r="E437" i="1"/>
  <c r="J434" i="1"/>
  <c r="I434" i="1"/>
  <c r="H434" i="1"/>
  <c r="G434" i="1"/>
  <c r="F434" i="1"/>
  <c r="E434" i="1"/>
  <c r="E429" i="1"/>
  <c r="F429" i="1"/>
  <c r="G429" i="1"/>
  <c r="H429" i="1"/>
  <c r="I429" i="1"/>
  <c r="J429" i="1"/>
  <c r="E423" i="1"/>
  <c r="F423" i="1"/>
  <c r="G423" i="1"/>
  <c r="H423" i="1"/>
  <c r="I423" i="1"/>
  <c r="J423" i="1"/>
  <c r="E424" i="1"/>
  <c r="F424" i="1"/>
  <c r="G424" i="1"/>
  <c r="H424" i="1"/>
  <c r="I424" i="1"/>
  <c r="J424" i="1"/>
  <c r="E425" i="1"/>
  <c r="F425" i="1"/>
  <c r="G425" i="1"/>
  <c r="H425" i="1"/>
  <c r="I425" i="1"/>
  <c r="J425" i="1"/>
  <c r="E426" i="1"/>
  <c r="F426" i="1"/>
  <c r="G426" i="1"/>
  <c r="H426" i="1"/>
  <c r="I426" i="1"/>
  <c r="J426" i="1"/>
  <c r="E427" i="1"/>
  <c r="F427" i="1"/>
  <c r="G427" i="1"/>
  <c r="H427" i="1"/>
  <c r="I427" i="1"/>
  <c r="J427" i="1"/>
  <c r="E428" i="1"/>
  <c r="F428" i="1"/>
  <c r="G428" i="1"/>
  <c r="H428" i="1"/>
  <c r="I428" i="1"/>
  <c r="J428" i="1"/>
  <c r="J422" i="1"/>
  <c r="I422" i="1"/>
  <c r="H422" i="1"/>
  <c r="G422" i="1"/>
  <c r="F422" i="1"/>
  <c r="E422" i="1"/>
  <c r="J421" i="1"/>
  <c r="I421" i="1"/>
  <c r="H421" i="1"/>
  <c r="G421" i="1"/>
  <c r="F421" i="1"/>
  <c r="E421" i="1"/>
  <c r="J420" i="1"/>
  <c r="I420" i="1"/>
  <c r="H420" i="1"/>
  <c r="G420" i="1"/>
  <c r="F420" i="1"/>
  <c r="E420" i="1"/>
  <c r="J419" i="1"/>
  <c r="I419" i="1"/>
  <c r="H419" i="1"/>
  <c r="G419" i="1"/>
  <c r="F419" i="1"/>
  <c r="E419" i="1"/>
  <c r="J418" i="1"/>
  <c r="I418" i="1"/>
  <c r="H418" i="1"/>
  <c r="G418" i="1"/>
  <c r="F418" i="1"/>
  <c r="E418" i="1"/>
  <c r="E415" i="1"/>
  <c r="F415" i="1"/>
  <c r="G415" i="1"/>
  <c r="H415" i="1"/>
  <c r="I415" i="1"/>
  <c r="J415" i="1"/>
  <c r="J414" i="1"/>
  <c r="I414" i="1"/>
  <c r="H414" i="1"/>
  <c r="G414" i="1"/>
  <c r="F414" i="1"/>
  <c r="E414" i="1"/>
  <c r="J413" i="1"/>
  <c r="I413" i="1"/>
  <c r="H413" i="1"/>
  <c r="G413" i="1"/>
  <c r="F413" i="1"/>
  <c r="E413" i="1"/>
  <c r="J412" i="1"/>
  <c r="I412" i="1"/>
  <c r="H412" i="1"/>
  <c r="G412" i="1"/>
  <c r="F412" i="1"/>
  <c r="E412" i="1"/>
  <c r="J411" i="1"/>
  <c r="I411" i="1"/>
  <c r="H411" i="1"/>
  <c r="G411" i="1"/>
  <c r="F411" i="1"/>
  <c r="E411" i="1"/>
  <c r="E407" i="1"/>
  <c r="F407" i="1"/>
  <c r="G407" i="1"/>
  <c r="H407" i="1"/>
  <c r="I407" i="1"/>
  <c r="J407" i="1"/>
  <c r="E408" i="1"/>
  <c r="F408" i="1"/>
  <c r="G408" i="1"/>
  <c r="H408" i="1"/>
  <c r="I408" i="1"/>
  <c r="J408" i="1"/>
  <c r="J406" i="1"/>
  <c r="I406" i="1"/>
  <c r="H406" i="1"/>
  <c r="G406" i="1"/>
  <c r="F406" i="1"/>
  <c r="E406" i="1"/>
  <c r="J405" i="1"/>
  <c r="I405" i="1"/>
  <c r="H405" i="1"/>
  <c r="G405" i="1"/>
  <c r="F405" i="1"/>
  <c r="E405" i="1"/>
  <c r="J402" i="1"/>
  <c r="I402" i="1"/>
  <c r="H402" i="1"/>
  <c r="G402" i="1"/>
  <c r="F402" i="1"/>
  <c r="E402" i="1"/>
  <c r="J401" i="1"/>
  <c r="I401" i="1"/>
  <c r="H401" i="1"/>
  <c r="G401" i="1"/>
  <c r="F401" i="1"/>
  <c r="E401" i="1"/>
  <c r="E397" i="1"/>
  <c r="F397" i="1"/>
  <c r="G397" i="1"/>
  <c r="H397" i="1"/>
  <c r="I397" i="1"/>
  <c r="J397" i="1"/>
  <c r="E398" i="1"/>
  <c r="F398" i="1"/>
  <c r="G398" i="1"/>
  <c r="H398" i="1"/>
  <c r="I398" i="1"/>
  <c r="J398" i="1"/>
  <c r="J396" i="1"/>
  <c r="I396" i="1"/>
  <c r="H396" i="1"/>
  <c r="G396" i="1"/>
  <c r="F396" i="1"/>
  <c r="E396" i="1"/>
  <c r="J395" i="1"/>
  <c r="I395" i="1"/>
  <c r="H395" i="1"/>
  <c r="G395" i="1"/>
  <c r="F395" i="1"/>
  <c r="E395" i="1"/>
  <c r="J394" i="1"/>
  <c r="I394" i="1"/>
  <c r="H394" i="1"/>
  <c r="G394" i="1"/>
  <c r="F394" i="1"/>
  <c r="E394" i="1"/>
  <c r="J391" i="1"/>
  <c r="I391" i="1"/>
  <c r="H391" i="1"/>
  <c r="G391" i="1"/>
  <c r="F391" i="1"/>
  <c r="E391" i="1"/>
  <c r="J390" i="1"/>
  <c r="I390" i="1"/>
  <c r="H390" i="1"/>
  <c r="G390" i="1"/>
  <c r="F390" i="1"/>
  <c r="E390" i="1"/>
  <c r="J387" i="1"/>
  <c r="I387" i="1"/>
  <c r="H387" i="1"/>
  <c r="G387" i="1"/>
  <c r="F387" i="1"/>
  <c r="E387" i="1"/>
  <c r="J386" i="1"/>
  <c r="I386" i="1"/>
  <c r="H386" i="1"/>
  <c r="G386" i="1"/>
  <c r="F386" i="1"/>
  <c r="E386" i="1"/>
  <c r="J380" i="1"/>
  <c r="I380" i="1"/>
  <c r="H380" i="1"/>
  <c r="G380" i="1"/>
  <c r="F380" i="1"/>
  <c r="E380" i="1"/>
  <c r="J377" i="1"/>
  <c r="I377" i="1"/>
  <c r="H377" i="1"/>
  <c r="G377" i="1"/>
  <c r="F377" i="1"/>
  <c r="E377" i="1"/>
  <c r="J372" i="1"/>
  <c r="I372" i="1"/>
  <c r="H372" i="1"/>
  <c r="G372" i="1"/>
  <c r="F372" i="1"/>
  <c r="E372" i="1"/>
  <c r="J369" i="1"/>
  <c r="I369" i="1"/>
  <c r="H369" i="1"/>
  <c r="G369" i="1"/>
  <c r="F369" i="1"/>
  <c r="E369" i="1"/>
  <c r="J366" i="1"/>
  <c r="I366" i="1"/>
  <c r="H366" i="1"/>
  <c r="G366" i="1"/>
  <c r="F366" i="1"/>
  <c r="E366" i="1"/>
  <c r="J365" i="1"/>
  <c r="I365" i="1"/>
  <c r="H365" i="1"/>
  <c r="G365" i="1"/>
  <c r="F365" i="1"/>
  <c r="E365" i="1"/>
  <c r="J362" i="1"/>
  <c r="I362" i="1"/>
  <c r="H362" i="1"/>
  <c r="G362" i="1"/>
  <c r="F362" i="1"/>
  <c r="E362" i="1"/>
  <c r="J361" i="1"/>
  <c r="I361" i="1"/>
  <c r="H361" i="1"/>
  <c r="G361" i="1"/>
  <c r="F361" i="1"/>
  <c r="E361" i="1"/>
  <c r="J360" i="1"/>
  <c r="I360" i="1"/>
  <c r="H360" i="1"/>
  <c r="G360" i="1"/>
  <c r="F360" i="1"/>
  <c r="E360" i="1"/>
  <c r="J355" i="1"/>
  <c r="I355" i="1"/>
  <c r="H355" i="1"/>
  <c r="G355" i="1"/>
  <c r="F355" i="1"/>
  <c r="E355" i="1"/>
  <c r="J354" i="1"/>
  <c r="I354" i="1"/>
  <c r="H354" i="1"/>
  <c r="G354" i="1"/>
  <c r="F354" i="1"/>
  <c r="E354" i="1"/>
  <c r="J353" i="1"/>
  <c r="I353" i="1"/>
  <c r="H353" i="1"/>
  <c r="G353" i="1"/>
  <c r="F353" i="1"/>
  <c r="E353" i="1"/>
  <c r="J350" i="1"/>
  <c r="I350" i="1"/>
  <c r="H350" i="1"/>
  <c r="G350" i="1"/>
  <c r="F350" i="1"/>
  <c r="E350" i="1"/>
  <c r="J349" i="1"/>
  <c r="I349" i="1"/>
  <c r="H349" i="1"/>
  <c r="G349" i="1"/>
  <c r="F349" i="1"/>
  <c r="E349" i="1"/>
  <c r="J348" i="1"/>
  <c r="I348" i="1"/>
  <c r="H348" i="1"/>
  <c r="G348" i="1"/>
  <c r="F348" i="1"/>
  <c r="E348" i="1"/>
  <c r="E341" i="1"/>
  <c r="F341" i="1"/>
  <c r="G341" i="1"/>
  <c r="H341" i="1"/>
  <c r="I341" i="1"/>
  <c r="J341" i="1"/>
  <c r="E342" i="1"/>
  <c r="F342" i="1"/>
  <c r="G342" i="1"/>
  <c r="H342" i="1"/>
  <c r="I342" i="1"/>
  <c r="J342" i="1"/>
  <c r="E343" i="1"/>
  <c r="F343" i="1"/>
  <c r="G343" i="1"/>
  <c r="H343" i="1"/>
  <c r="I343" i="1"/>
  <c r="J343" i="1"/>
  <c r="E344" i="1"/>
  <c r="F344" i="1"/>
  <c r="G344" i="1"/>
  <c r="H344" i="1"/>
  <c r="I344" i="1"/>
  <c r="J344" i="1"/>
  <c r="E345" i="1"/>
  <c r="F345" i="1"/>
  <c r="G345" i="1"/>
  <c r="H345" i="1"/>
  <c r="I345" i="1"/>
  <c r="J345" i="1"/>
  <c r="J340" i="1"/>
  <c r="I340" i="1"/>
  <c r="H340" i="1"/>
  <c r="G340" i="1"/>
  <c r="F340" i="1"/>
  <c r="E340" i="1"/>
  <c r="J337" i="1"/>
  <c r="I337" i="1"/>
  <c r="H337" i="1"/>
  <c r="G337" i="1"/>
  <c r="F337" i="1"/>
  <c r="E337" i="1"/>
  <c r="J334" i="1"/>
  <c r="I334" i="1"/>
  <c r="H334" i="1"/>
  <c r="G334" i="1"/>
  <c r="F334" i="1"/>
  <c r="E334" i="1"/>
  <c r="J333" i="1"/>
  <c r="I333" i="1"/>
  <c r="H333" i="1"/>
  <c r="G333" i="1"/>
  <c r="F333" i="1"/>
  <c r="E333" i="1"/>
  <c r="J332" i="1"/>
  <c r="I332" i="1"/>
  <c r="H332" i="1"/>
  <c r="G332" i="1"/>
  <c r="F332" i="1"/>
  <c r="E332" i="1"/>
  <c r="J331" i="1"/>
  <c r="I331" i="1"/>
  <c r="H331" i="1"/>
  <c r="G331" i="1"/>
  <c r="F331" i="1"/>
  <c r="E331" i="1"/>
  <c r="J326" i="1"/>
  <c r="I326" i="1"/>
  <c r="H326" i="1"/>
  <c r="G326" i="1"/>
  <c r="F326" i="1"/>
  <c r="E326" i="1"/>
  <c r="J323" i="1"/>
  <c r="I323" i="1"/>
  <c r="H323" i="1"/>
  <c r="G323" i="1"/>
  <c r="F323" i="1"/>
  <c r="E323" i="1"/>
  <c r="J320" i="1"/>
  <c r="I320" i="1"/>
  <c r="H320" i="1"/>
  <c r="G320" i="1"/>
  <c r="F320" i="1"/>
  <c r="E320" i="1"/>
  <c r="J319" i="1"/>
  <c r="I319" i="1"/>
  <c r="H319" i="1"/>
  <c r="G319" i="1"/>
  <c r="F319" i="1"/>
  <c r="E319" i="1"/>
  <c r="J316" i="1"/>
  <c r="I316" i="1"/>
  <c r="H316" i="1"/>
  <c r="G316" i="1"/>
  <c r="F316" i="1"/>
  <c r="E316" i="1"/>
  <c r="J315" i="1"/>
  <c r="I315" i="1"/>
  <c r="H315" i="1"/>
  <c r="G315" i="1"/>
  <c r="F315" i="1"/>
  <c r="E315" i="1"/>
  <c r="J312" i="1"/>
  <c r="I312" i="1"/>
  <c r="H312" i="1"/>
  <c r="G312" i="1"/>
  <c r="F312" i="1"/>
  <c r="E312" i="1"/>
  <c r="J311" i="1"/>
  <c r="I311" i="1"/>
  <c r="H311" i="1"/>
  <c r="G311" i="1"/>
  <c r="F311" i="1"/>
  <c r="E311" i="1"/>
  <c r="J310" i="1"/>
  <c r="I310" i="1"/>
  <c r="H310" i="1"/>
  <c r="G310" i="1"/>
  <c r="F310" i="1"/>
  <c r="E310" i="1"/>
  <c r="J309" i="1"/>
  <c r="I309" i="1"/>
  <c r="H309" i="1"/>
  <c r="G309" i="1"/>
  <c r="F309" i="1"/>
  <c r="E309" i="1"/>
  <c r="J306" i="1"/>
  <c r="I306" i="1"/>
  <c r="H306" i="1"/>
  <c r="G306" i="1"/>
  <c r="F306" i="1"/>
  <c r="E306" i="1"/>
  <c r="J303" i="1"/>
  <c r="I303" i="1"/>
  <c r="H303" i="1"/>
  <c r="G303" i="1"/>
  <c r="F303" i="1"/>
  <c r="E303" i="1"/>
  <c r="J302" i="1"/>
  <c r="I302" i="1"/>
  <c r="H302" i="1"/>
  <c r="G302" i="1"/>
  <c r="F302" i="1"/>
  <c r="E302" i="1"/>
  <c r="E291" i="1"/>
  <c r="F291" i="1"/>
  <c r="G291" i="1"/>
  <c r="H291" i="1"/>
  <c r="I291" i="1"/>
  <c r="J291" i="1"/>
  <c r="E292" i="1"/>
  <c r="F292" i="1"/>
  <c r="G292" i="1"/>
  <c r="H292" i="1"/>
  <c r="I292" i="1"/>
  <c r="J292" i="1"/>
  <c r="E293" i="1"/>
  <c r="F293" i="1"/>
  <c r="G293" i="1"/>
  <c r="H293" i="1"/>
  <c r="I293" i="1"/>
  <c r="J293" i="1"/>
  <c r="E294" i="1"/>
  <c r="F294" i="1"/>
  <c r="G294" i="1"/>
  <c r="H294" i="1"/>
  <c r="I294" i="1"/>
  <c r="J294" i="1"/>
  <c r="E295" i="1"/>
  <c r="F295" i="1"/>
  <c r="G295" i="1"/>
  <c r="H295" i="1"/>
  <c r="I295" i="1"/>
  <c r="J295" i="1"/>
  <c r="E296" i="1"/>
  <c r="F296" i="1"/>
  <c r="G296" i="1"/>
  <c r="H296" i="1"/>
  <c r="I296" i="1"/>
  <c r="J296" i="1"/>
  <c r="E297" i="1"/>
  <c r="F297" i="1"/>
  <c r="G297" i="1"/>
  <c r="H297" i="1"/>
  <c r="I297" i="1"/>
  <c r="J297" i="1"/>
  <c r="J290" i="1"/>
  <c r="I290" i="1"/>
  <c r="H290" i="1"/>
  <c r="G290" i="1"/>
  <c r="F290" i="1"/>
  <c r="E290" i="1"/>
  <c r="J287" i="1"/>
  <c r="I287" i="1"/>
  <c r="H287" i="1"/>
  <c r="G287" i="1"/>
  <c r="F287" i="1"/>
  <c r="E287" i="1"/>
  <c r="J286" i="1"/>
  <c r="I286" i="1"/>
  <c r="H286" i="1"/>
  <c r="G286" i="1"/>
  <c r="F286" i="1"/>
  <c r="E286" i="1"/>
  <c r="J285" i="1"/>
  <c r="I285" i="1"/>
  <c r="H285" i="1"/>
  <c r="G285" i="1"/>
  <c r="F285" i="1"/>
  <c r="E285" i="1"/>
  <c r="J282" i="1"/>
  <c r="I282" i="1"/>
  <c r="H282" i="1"/>
  <c r="G282" i="1"/>
  <c r="F282" i="1"/>
  <c r="E282" i="1"/>
  <c r="J281" i="1"/>
  <c r="I281" i="1"/>
  <c r="H281" i="1"/>
  <c r="G281" i="1"/>
  <c r="F281" i="1"/>
  <c r="E281" i="1"/>
  <c r="J280" i="1"/>
  <c r="I280" i="1"/>
  <c r="H280" i="1"/>
  <c r="G280" i="1"/>
  <c r="F280" i="1"/>
  <c r="E280" i="1"/>
  <c r="J279" i="1"/>
  <c r="I279" i="1"/>
  <c r="H279" i="1"/>
  <c r="G279" i="1"/>
  <c r="F279" i="1"/>
  <c r="E279" i="1"/>
  <c r="J278" i="1"/>
  <c r="I278" i="1"/>
  <c r="H278" i="1"/>
  <c r="G278" i="1"/>
  <c r="F278" i="1"/>
  <c r="E278" i="1"/>
  <c r="J277" i="1"/>
  <c r="I277" i="1"/>
  <c r="H277" i="1"/>
  <c r="G277" i="1"/>
  <c r="F277" i="1"/>
  <c r="E277" i="1"/>
  <c r="J271" i="1"/>
  <c r="I271" i="1"/>
  <c r="H271" i="1"/>
  <c r="G271" i="1"/>
  <c r="F271" i="1"/>
  <c r="E271" i="1"/>
  <c r="J270" i="1"/>
  <c r="I270" i="1"/>
  <c r="H270" i="1"/>
  <c r="G270" i="1"/>
  <c r="F270" i="1"/>
  <c r="E270" i="1"/>
  <c r="J267" i="1"/>
  <c r="I267" i="1"/>
  <c r="H267" i="1"/>
  <c r="G267" i="1"/>
  <c r="F267" i="1"/>
  <c r="E267" i="1"/>
  <c r="J276" i="1"/>
  <c r="I276" i="1"/>
  <c r="H276" i="1"/>
  <c r="G276" i="1"/>
  <c r="F276" i="1"/>
  <c r="E276" i="1"/>
  <c r="J275" i="1"/>
  <c r="I275" i="1"/>
  <c r="H275" i="1"/>
  <c r="G275" i="1"/>
  <c r="F275" i="1"/>
  <c r="E275" i="1"/>
  <c r="J274" i="1"/>
  <c r="I274" i="1"/>
  <c r="H274" i="1"/>
  <c r="G274" i="1"/>
  <c r="F274" i="1"/>
  <c r="E274" i="1"/>
  <c r="J264" i="1"/>
  <c r="I264" i="1"/>
  <c r="H264" i="1"/>
  <c r="G264" i="1"/>
  <c r="F264" i="1"/>
  <c r="E264" i="1"/>
  <c r="J263" i="1"/>
  <c r="I263" i="1"/>
  <c r="H263" i="1"/>
  <c r="G263" i="1"/>
  <c r="F263" i="1"/>
  <c r="E263" i="1"/>
  <c r="J262" i="1"/>
  <c r="I262" i="1"/>
  <c r="H262" i="1"/>
  <c r="G262" i="1"/>
  <c r="F262" i="1"/>
  <c r="E262" i="1"/>
  <c r="J257" i="1"/>
  <c r="I257" i="1"/>
  <c r="H257" i="1"/>
  <c r="G257" i="1"/>
  <c r="F257" i="1"/>
  <c r="E257" i="1"/>
  <c r="J256" i="1"/>
  <c r="I256" i="1"/>
  <c r="H256" i="1"/>
  <c r="G256" i="1"/>
  <c r="F256" i="1"/>
  <c r="E256" i="1"/>
  <c r="J255" i="1"/>
  <c r="I255" i="1"/>
  <c r="H255" i="1"/>
  <c r="G255" i="1"/>
  <c r="F255" i="1"/>
  <c r="E255" i="1"/>
  <c r="J252" i="1"/>
  <c r="I252" i="1"/>
  <c r="H252" i="1"/>
  <c r="G252" i="1"/>
  <c r="F252" i="1"/>
  <c r="E252" i="1"/>
  <c r="J249" i="1"/>
  <c r="I249" i="1"/>
  <c r="H249" i="1"/>
  <c r="G249" i="1"/>
  <c r="F249" i="1"/>
  <c r="E249" i="1"/>
  <c r="J248" i="1"/>
  <c r="I248" i="1"/>
  <c r="H248" i="1"/>
  <c r="G248" i="1"/>
  <c r="F248" i="1"/>
  <c r="E248" i="1"/>
  <c r="J245" i="1"/>
  <c r="I245" i="1"/>
  <c r="H245" i="1"/>
  <c r="G245" i="1"/>
  <c r="F245" i="1"/>
  <c r="E245" i="1"/>
  <c r="J242" i="1"/>
  <c r="I242" i="1"/>
  <c r="H242" i="1"/>
  <c r="G242" i="1"/>
  <c r="F242" i="1"/>
  <c r="E242" i="1"/>
  <c r="J241" i="1"/>
  <c r="I241" i="1"/>
  <c r="H241" i="1"/>
  <c r="G241" i="1"/>
  <c r="F241" i="1"/>
  <c r="E241" i="1"/>
  <c r="J238" i="1"/>
  <c r="I238" i="1"/>
  <c r="H238" i="1"/>
  <c r="G238" i="1"/>
  <c r="F238" i="1"/>
  <c r="E238" i="1"/>
  <c r="J237" i="1"/>
  <c r="I237" i="1"/>
  <c r="H237" i="1"/>
  <c r="G237" i="1"/>
  <c r="F237" i="1"/>
  <c r="E237" i="1"/>
  <c r="J229" i="1"/>
  <c r="I229" i="1"/>
  <c r="H229" i="1"/>
  <c r="G229" i="1"/>
  <c r="F229" i="1"/>
  <c r="E229" i="1"/>
  <c r="J228" i="1"/>
  <c r="I228" i="1"/>
  <c r="H228" i="1"/>
  <c r="G228" i="1"/>
  <c r="F228" i="1"/>
  <c r="E228" i="1"/>
  <c r="J227" i="1"/>
  <c r="I227" i="1"/>
  <c r="H227" i="1"/>
  <c r="G227" i="1"/>
  <c r="F227" i="1"/>
  <c r="E227" i="1"/>
  <c r="J226" i="1"/>
  <c r="I226" i="1"/>
  <c r="H226" i="1"/>
  <c r="G226" i="1"/>
  <c r="F226" i="1"/>
  <c r="E226" i="1"/>
  <c r="J223" i="1"/>
  <c r="I223" i="1"/>
  <c r="H223" i="1"/>
  <c r="G223" i="1"/>
  <c r="F223" i="1"/>
  <c r="E223" i="1"/>
  <c r="J222" i="1"/>
  <c r="I222" i="1"/>
  <c r="H222" i="1"/>
  <c r="G222" i="1"/>
  <c r="F222" i="1"/>
  <c r="E222" i="1"/>
  <c r="J221" i="1"/>
  <c r="I221" i="1"/>
  <c r="H221" i="1"/>
  <c r="G221" i="1"/>
  <c r="F221" i="1"/>
  <c r="E221" i="1"/>
  <c r="J220" i="1"/>
  <c r="I220" i="1"/>
  <c r="H220" i="1"/>
  <c r="G220" i="1"/>
  <c r="F220" i="1"/>
  <c r="E220" i="1"/>
  <c r="J217" i="1"/>
  <c r="I217" i="1"/>
  <c r="H217" i="1"/>
  <c r="G217" i="1"/>
  <c r="F217" i="1"/>
  <c r="E217" i="1"/>
  <c r="J216" i="1"/>
  <c r="I216" i="1"/>
  <c r="H216" i="1"/>
  <c r="G216" i="1"/>
  <c r="F216" i="1"/>
  <c r="E216" i="1"/>
  <c r="J213" i="1"/>
  <c r="I213" i="1"/>
  <c r="H213" i="1"/>
  <c r="G213" i="1"/>
  <c r="F213" i="1"/>
  <c r="E213" i="1"/>
  <c r="J210" i="1"/>
  <c r="I210" i="1"/>
  <c r="H210" i="1"/>
  <c r="G210" i="1"/>
  <c r="F210" i="1"/>
  <c r="E210" i="1"/>
  <c r="J209" i="1"/>
  <c r="I209" i="1"/>
  <c r="H209" i="1"/>
  <c r="G209" i="1"/>
  <c r="F209" i="1"/>
  <c r="E209" i="1"/>
  <c r="J206" i="1"/>
  <c r="I206" i="1"/>
  <c r="H206" i="1"/>
  <c r="G206" i="1"/>
  <c r="F206" i="1"/>
  <c r="E206" i="1"/>
  <c r="J205" i="1"/>
  <c r="I205" i="1"/>
  <c r="H205" i="1"/>
  <c r="G205" i="1"/>
  <c r="F205" i="1"/>
  <c r="E205" i="1"/>
  <c r="J202" i="1"/>
  <c r="I202" i="1"/>
  <c r="H202" i="1"/>
  <c r="G202" i="1"/>
  <c r="F202" i="1"/>
  <c r="E202" i="1"/>
  <c r="E16" i="1"/>
  <c r="F16" i="1"/>
  <c r="G16" i="1"/>
  <c r="H16" i="1"/>
  <c r="I16" i="1"/>
  <c r="J16" i="1"/>
  <c r="E17" i="1"/>
  <c r="F17" i="1"/>
  <c r="G17" i="1"/>
  <c r="H17" i="1"/>
  <c r="I17" i="1"/>
  <c r="J17" i="1"/>
  <c r="E18" i="1"/>
  <c r="F18" i="1"/>
  <c r="G18" i="1"/>
  <c r="H18" i="1"/>
  <c r="I18" i="1"/>
  <c r="J18" i="1"/>
  <c r="E19" i="1"/>
  <c r="F19" i="1"/>
  <c r="G19" i="1"/>
  <c r="H19" i="1"/>
  <c r="I19" i="1"/>
  <c r="J19" i="1"/>
  <c r="J15" i="1"/>
  <c r="I15" i="1"/>
  <c r="H15" i="1"/>
  <c r="G15" i="1"/>
  <c r="F15" i="1"/>
  <c r="E15" i="1"/>
  <c r="J14" i="1"/>
  <c r="I14" i="1"/>
  <c r="H14" i="1"/>
  <c r="G14" i="1"/>
  <c r="F14" i="1"/>
  <c r="E14" i="1"/>
  <c r="J13" i="1"/>
  <c r="I13" i="1"/>
  <c r="H13" i="1"/>
  <c r="G13" i="1"/>
  <c r="F13" i="1"/>
  <c r="E13" i="1"/>
  <c r="J12" i="1"/>
  <c r="I12" i="1"/>
  <c r="H12" i="1"/>
  <c r="G12" i="1"/>
  <c r="F12" i="1"/>
  <c r="E12" i="1"/>
  <c r="J11" i="1"/>
  <c r="I11" i="1"/>
  <c r="H11" i="1"/>
  <c r="G11" i="1"/>
  <c r="F11" i="1"/>
  <c r="E11" i="1"/>
  <c r="E23" i="1"/>
  <c r="F23" i="1"/>
  <c r="G23" i="1"/>
  <c r="H23" i="1"/>
  <c r="I23" i="1"/>
  <c r="J23" i="1"/>
  <c r="E24" i="1"/>
  <c r="F24" i="1"/>
  <c r="G24" i="1"/>
  <c r="H24" i="1"/>
  <c r="I24" i="1"/>
  <c r="J24" i="1"/>
  <c r="E25" i="1"/>
  <c r="F25" i="1"/>
  <c r="G25" i="1"/>
  <c r="H25" i="1"/>
  <c r="I25" i="1"/>
  <c r="J25" i="1"/>
  <c r="E26" i="1"/>
  <c r="F26" i="1"/>
  <c r="G26" i="1"/>
  <c r="H26" i="1"/>
  <c r="I26" i="1"/>
  <c r="J26" i="1"/>
  <c r="J22" i="1"/>
  <c r="I22" i="1"/>
  <c r="H22" i="1"/>
  <c r="G22" i="1"/>
  <c r="F22" i="1"/>
  <c r="E22" i="1"/>
  <c r="E36" i="1"/>
  <c r="F36" i="1"/>
  <c r="G36" i="1"/>
  <c r="H36" i="1"/>
  <c r="I36" i="1"/>
  <c r="J36" i="1"/>
  <c r="E30" i="1"/>
  <c r="F30" i="1"/>
  <c r="G30" i="1"/>
  <c r="H30" i="1"/>
  <c r="I30" i="1"/>
  <c r="J30" i="1"/>
  <c r="E31" i="1"/>
  <c r="F31" i="1"/>
  <c r="G31" i="1"/>
  <c r="H31" i="1"/>
  <c r="I31" i="1"/>
  <c r="J31" i="1"/>
  <c r="E32" i="1"/>
  <c r="F32" i="1"/>
  <c r="G32" i="1"/>
  <c r="H32" i="1"/>
  <c r="I32" i="1"/>
  <c r="J32" i="1"/>
  <c r="E33" i="1"/>
  <c r="F33" i="1"/>
  <c r="G33" i="1"/>
  <c r="H33" i="1"/>
  <c r="I33" i="1"/>
  <c r="J33" i="1"/>
  <c r="E34" i="1"/>
  <c r="F34" i="1"/>
  <c r="G34" i="1"/>
  <c r="H34" i="1"/>
  <c r="I34" i="1"/>
  <c r="J34" i="1"/>
  <c r="E35" i="1"/>
  <c r="F35" i="1"/>
  <c r="G35" i="1"/>
  <c r="H35" i="1"/>
  <c r="I35" i="1"/>
  <c r="J35" i="1"/>
  <c r="J29" i="1"/>
  <c r="I29" i="1"/>
  <c r="H29" i="1"/>
  <c r="G29" i="1"/>
  <c r="F29" i="1"/>
  <c r="E29" i="1"/>
  <c r="E43" i="1"/>
  <c r="F43" i="1"/>
  <c r="G43" i="1"/>
  <c r="H43" i="1"/>
  <c r="I43" i="1"/>
  <c r="J43" i="1"/>
  <c r="J42" i="1"/>
  <c r="I42" i="1"/>
  <c r="H42" i="1"/>
  <c r="G42" i="1"/>
  <c r="F42" i="1"/>
  <c r="E42" i="1"/>
  <c r="J41" i="1"/>
  <c r="I41" i="1"/>
  <c r="H41" i="1"/>
  <c r="G41" i="1"/>
  <c r="F41" i="1"/>
  <c r="E41" i="1"/>
  <c r="J40" i="1"/>
  <c r="I40" i="1"/>
  <c r="H40" i="1"/>
  <c r="G40" i="1"/>
  <c r="F40" i="1"/>
  <c r="E40" i="1"/>
  <c r="J39" i="1"/>
  <c r="I39" i="1"/>
  <c r="H39" i="1"/>
  <c r="G39" i="1"/>
  <c r="F39" i="1"/>
  <c r="E39" i="1"/>
  <c r="J51" i="1"/>
  <c r="I51" i="1"/>
  <c r="H51" i="1"/>
  <c r="G51" i="1"/>
  <c r="F51" i="1"/>
  <c r="E51" i="1"/>
  <c r="J50" i="1"/>
  <c r="I50" i="1"/>
  <c r="H50" i="1"/>
  <c r="G50" i="1"/>
  <c r="F50" i="1"/>
  <c r="E50" i="1"/>
  <c r="J49" i="1"/>
  <c r="I49" i="1"/>
  <c r="H49" i="1"/>
  <c r="G49" i="1"/>
  <c r="F49" i="1"/>
  <c r="E49" i="1"/>
  <c r="J48" i="1"/>
  <c r="I48" i="1"/>
  <c r="H48" i="1"/>
  <c r="G48" i="1"/>
  <c r="F48" i="1"/>
  <c r="E48" i="1"/>
  <c r="E56" i="1"/>
  <c r="F56" i="1"/>
  <c r="G56" i="1"/>
  <c r="H56" i="1"/>
  <c r="I56" i="1"/>
  <c r="J56" i="1"/>
  <c r="E57" i="1"/>
  <c r="F57" i="1"/>
  <c r="G57" i="1"/>
  <c r="H57" i="1"/>
  <c r="I57" i="1"/>
  <c r="J57" i="1"/>
  <c r="E58" i="1"/>
  <c r="F58" i="1"/>
  <c r="G58" i="1"/>
  <c r="H58" i="1"/>
  <c r="I58" i="1"/>
  <c r="J58" i="1"/>
  <c r="E59" i="1"/>
  <c r="F59" i="1"/>
  <c r="G59" i="1"/>
  <c r="H59" i="1"/>
  <c r="I59" i="1"/>
  <c r="J59" i="1"/>
  <c r="E60" i="1"/>
  <c r="F60" i="1"/>
  <c r="G60" i="1"/>
  <c r="H60" i="1"/>
  <c r="I60" i="1"/>
  <c r="J60" i="1"/>
  <c r="J55" i="1"/>
  <c r="I55" i="1"/>
  <c r="H55" i="1"/>
  <c r="G55" i="1"/>
  <c r="F55" i="1"/>
  <c r="E55" i="1"/>
  <c r="J54" i="1"/>
  <c r="I54" i="1"/>
  <c r="H54" i="1"/>
  <c r="G54" i="1"/>
  <c r="F54" i="1"/>
  <c r="E54" i="1"/>
  <c r="E70" i="1"/>
  <c r="F70" i="1"/>
  <c r="G70" i="1"/>
  <c r="H70" i="1"/>
  <c r="I70" i="1"/>
  <c r="J70" i="1"/>
  <c r="E66" i="1"/>
  <c r="F66" i="1"/>
  <c r="G66" i="1"/>
  <c r="H66" i="1"/>
  <c r="I66" i="1"/>
  <c r="J66" i="1"/>
  <c r="J65" i="1"/>
  <c r="I65" i="1"/>
  <c r="H65" i="1"/>
  <c r="G65" i="1"/>
  <c r="F65" i="1"/>
  <c r="E65" i="1"/>
  <c r="J69" i="1"/>
  <c r="I69" i="1"/>
  <c r="H69" i="1"/>
  <c r="G69" i="1"/>
  <c r="F69" i="1"/>
  <c r="E69" i="1"/>
  <c r="E78" i="1"/>
  <c r="F78" i="1"/>
  <c r="G78" i="1"/>
  <c r="H78" i="1"/>
  <c r="I78" i="1"/>
  <c r="J78" i="1"/>
  <c r="E79" i="1"/>
  <c r="F79" i="1"/>
  <c r="G79" i="1"/>
  <c r="H79" i="1"/>
  <c r="I79" i="1"/>
  <c r="J79" i="1"/>
  <c r="E80" i="1"/>
  <c r="F80" i="1"/>
  <c r="G80" i="1"/>
  <c r="H80" i="1"/>
  <c r="I80" i="1"/>
  <c r="J80" i="1"/>
  <c r="E81" i="1"/>
  <c r="F81" i="1"/>
  <c r="G81" i="1"/>
  <c r="H81" i="1"/>
  <c r="I81" i="1"/>
  <c r="J81" i="1"/>
  <c r="E82" i="1"/>
  <c r="F82" i="1"/>
  <c r="G82" i="1"/>
  <c r="H82" i="1"/>
  <c r="I82" i="1"/>
  <c r="J82" i="1"/>
  <c r="J77" i="1"/>
  <c r="I77" i="1"/>
  <c r="H77" i="1"/>
  <c r="G77" i="1"/>
  <c r="F77" i="1"/>
  <c r="E77" i="1"/>
  <c r="E86" i="1"/>
  <c r="F86" i="1"/>
  <c r="G86" i="1"/>
  <c r="H86" i="1"/>
  <c r="I86" i="1"/>
  <c r="J86" i="1"/>
  <c r="E87" i="1"/>
  <c r="F87" i="1"/>
  <c r="G87" i="1"/>
  <c r="H87" i="1"/>
  <c r="I87" i="1"/>
  <c r="J87" i="1"/>
  <c r="E88" i="1"/>
  <c r="F88" i="1"/>
  <c r="G88" i="1"/>
  <c r="H88" i="1"/>
  <c r="I88" i="1"/>
  <c r="J88" i="1"/>
  <c r="E89" i="1"/>
  <c r="F89" i="1"/>
  <c r="G89" i="1"/>
  <c r="H89" i="1"/>
  <c r="I89" i="1"/>
  <c r="J89" i="1"/>
  <c r="E90" i="1"/>
  <c r="F90" i="1"/>
  <c r="G90" i="1"/>
  <c r="H90" i="1"/>
  <c r="I90" i="1"/>
  <c r="J90" i="1"/>
  <c r="E91" i="1"/>
  <c r="F91" i="1"/>
  <c r="G91" i="1"/>
  <c r="H91" i="1"/>
  <c r="I91" i="1"/>
  <c r="J91" i="1"/>
  <c r="E92" i="1"/>
  <c r="F92" i="1"/>
  <c r="G92" i="1"/>
  <c r="H92" i="1"/>
  <c r="I92" i="1"/>
  <c r="J92" i="1"/>
  <c r="E93" i="1"/>
  <c r="F93" i="1"/>
  <c r="G93" i="1"/>
  <c r="H93" i="1"/>
  <c r="I93" i="1"/>
  <c r="J93" i="1"/>
  <c r="J85" i="1"/>
  <c r="I85" i="1"/>
  <c r="H85" i="1"/>
  <c r="G85" i="1"/>
  <c r="F85" i="1"/>
  <c r="E85" i="1"/>
  <c r="J96" i="1"/>
  <c r="I96" i="1"/>
  <c r="H96" i="1"/>
  <c r="G96" i="1"/>
  <c r="F96" i="1"/>
  <c r="E96" i="1"/>
  <c r="J97" i="1"/>
  <c r="I97" i="1"/>
  <c r="H97" i="1"/>
  <c r="G97" i="1"/>
  <c r="F97" i="1"/>
  <c r="E97" i="1"/>
  <c r="E109" i="1"/>
  <c r="F109" i="1"/>
  <c r="G109" i="1"/>
  <c r="H109" i="1"/>
  <c r="I109" i="1"/>
  <c r="J109" i="1"/>
  <c r="E110" i="1"/>
  <c r="F110" i="1"/>
  <c r="G110" i="1"/>
  <c r="H110" i="1"/>
  <c r="I110" i="1"/>
  <c r="J110" i="1"/>
  <c r="E111" i="1"/>
  <c r="F111" i="1"/>
  <c r="G111" i="1"/>
  <c r="H111" i="1"/>
  <c r="I111" i="1"/>
  <c r="J111" i="1"/>
  <c r="J108" i="1"/>
  <c r="I108" i="1"/>
  <c r="H108" i="1"/>
  <c r="G108" i="1"/>
  <c r="F108" i="1"/>
  <c r="E108" i="1"/>
  <c r="J107" i="1"/>
  <c r="I107" i="1"/>
  <c r="H107" i="1"/>
  <c r="G107" i="1"/>
  <c r="F107" i="1"/>
  <c r="E107" i="1"/>
  <c r="E115" i="1"/>
  <c r="F115" i="1"/>
  <c r="G115" i="1"/>
  <c r="H115" i="1"/>
  <c r="I115" i="1"/>
  <c r="J115" i="1"/>
  <c r="J114" i="1"/>
  <c r="I114" i="1"/>
  <c r="H114" i="1"/>
  <c r="G114" i="1"/>
  <c r="F114" i="1"/>
  <c r="E114" i="1"/>
  <c r="J118" i="1"/>
  <c r="I118" i="1"/>
  <c r="H118" i="1"/>
  <c r="G118" i="1"/>
  <c r="F118" i="1"/>
  <c r="E118" i="1"/>
  <c r="J121" i="1"/>
  <c r="I121" i="1"/>
  <c r="H121" i="1"/>
  <c r="G121" i="1"/>
  <c r="F121" i="1"/>
  <c r="E121" i="1"/>
  <c r="J126" i="1"/>
  <c r="I126" i="1"/>
  <c r="H126" i="1"/>
  <c r="G126" i="1"/>
  <c r="F126" i="1"/>
  <c r="E126" i="1"/>
  <c r="J129" i="1"/>
  <c r="I129" i="1"/>
  <c r="H129" i="1"/>
  <c r="G129" i="1"/>
  <c r="F129" i="1"/>
  <c r="E129" i="1"/>
  <c r="J132" i="1"/>
  <c r="I132" i="1"/>
  <c r="H132" i="1"/>
  <c r="G132" i="1"/>
  <c r="F132" i="1"/>
  <c r="E132" i="1"/>
  <c r="E136" i="1"/>
  <c r="F136" i="1"/>
  <c r="G136" i="1"/>
  <c r="H136" i="1"/>
  <c r="I136" i="1"/>
  <c r="J136" i="1"/>
  <c r="J135" i="1"/>
  <c r="I135" i="1"/>
  <c r="H135" i="1"/>
  <c r="G135" i="1"/>
  <c r="F135" i="1"/>
  <c r="E135" i="1"/>
  <c r="J139" i="1"/>
  <c r="I139" i="1"/>
  <c r="H139" i="1"/>
  <c r="G139" i="1"/>
  <c r="F139" i="1"/>
  <c r="E139" i="1"/>
  <c r="E143" i="1"/>
  <c r="F143" i="1"/>
  <c r="G143" i="1"/>
  <c r="H143" i="1"/>
  <c r="I143" i="1"/>
  <c r="J143" i="1"/>
  <c r="E144" i="1"/>
  <c r="F144" i="1"/>
  <c r="G144" i="1"/>
  <c r="H144" i="1"/>
  <c r="I144" i="1"/>
  <c r="J144" i="1"/>
  <c r="E145" i="1"/>
  <c r="F145" i="1"/>
  <c r="G145" i="1"/>
  <c r="H145" i="1"/>
  <c r="I145" i="1"/>
  <c r="J145" i="1"/>
  <c r="E146" i="1"/>
  <c r="F146" i="1"/>
  <c r="G146" i="1"/>
  <c r="H146" i="1"/>
  <c r="I146" i="1"/>
  <c r="J146" i="1"/>
  <c r="J142" i="1"/>
  <c r="I142" i="1"/>
  <c r="H142" i="1"/>
  <c r="G142" i="1"/>
  <c r="F142" i="1"/>
  <c r="E142" i="1"/>
  <c r="J150" i="1"/>
  <c r="I150" i="1"/>
  <c r="H150" i="1"/>
  <c r="G150" i="1"/>
  <c r="F150" i="1"/>
  <c r="E150" i="1"/>
  <c r="J149" i="1"/>
  <c r="I149" i="1"/>
  <c r="H149" i="1"/>
  <c r="G149" i="1"/>
  <c r="F149" i="1"/>
  <c r="E149" i="1"/>
  <c r="E155" i="1"/>
  <c r="F155" i="1"/>
  <c r="G155" i="1"/>
  <c r="H155" i="1"/>
  <c r="I155" i="1"/>
  <c r="J155" i="1"/>
  <c r="E156" i="1"/>
  <c r="F156" i="1"/>
  <c r="G156" i="1"/>
  <c r="H156" i="1"/>
  <c r="I156" i="1"/>
  <c r="J156" i="1"/>
  <c r="E157" i="1"/>
  <c r="F157" i="1"/>
  <c r="G157" i="1"/>
  <c r="H157" i="1"/>
  <c r="I157" i="1"/>
  <c r="J157" i="1"/>
  <c r="E158" i="1"/>
  <c r="F158" i="1"/>
  <c r="G158" i="1"/>
  <c r="H158" i="1"/>
  <c r="I158" i="1"/>
  <c r="J158" i="1"/>
  <c r="E159" i="1"/>
  <c r="F159" i="1"/>
  <c r="G159" i="1"/>
  <c r="H159" i="1"/>
  <c r="I159" i="1"/>
  <c r="J159" i="1"/>
  <c r="E160" i="1"/>
  <c r="F160" i="1"/>
  <c r="G160" i="1"/>
  <c r="H160" i="1"/>
  <c r="I160" i="1"/>
  <c r="J160" i="1"/>
  <c r="E161" i="1"/>
  <c r="F161" i="1"/>
  <c r="G161" i="1"/>
  <c r="H161" i="1"/>
  <c r="I161" i="1"/>
  <c r="J161" i="1"/>
  <c r="E162" i="1"/>
  <c r="F162" i="1"/>
  <c r="G162" i="1"/>
  <c r="H162" i="1"/>
  <c r="I162" i="1"/>
  <c r="J162" i="1"/>
  <c r="E163" i="1"/>
  <c r="F163" i="1"/>
  <c r="G163" i="1"/>
  <c r="H163" i="1"/>
  <c r="I163" i="1"/>
  <c r="J163" i="1"/>
  <c r="J154" i="1"/>
  <c r="I154" i="1"/>
  <c r="H154" i="1"/>
  <c r="G154" i="1"/>
  <c r="F154" i="1"/>
  <c r="E154" i="1"/>
  <c r="J168" i="1"/>
  <c r="I168" i="1"/>
  <c r="H168" i="1"/>
  <c r="G168" i="1"/>
  <c r="F168" i="1"/>
  <c r="E168" i="1"/>
  <c r="J167" i="1"/>
  <c r="I167" i="1"/>
  <c r="H167" i="1"/>
  <c r="G167" i="1"/>
  <c r="F167" i="1"/>
  <c r="E167" i="1"/>
  <c r="J166" i="1"/>
  <c r="I166" i="1"/>
  <c r="H166" i="1"/>
  <c r="G166" i="1"/>
  <c r="F166" i="1"/>
  <c r="E166" i="1"/>
  <c r="J172" i="1"/>
  <c r="I172" i="1"/>
  <c r="H172" i="1"/>
  <c r="G172" i="1"/>
  <c r="F172" i="1"/>
  <c r="E172" i="1"/>
  <c r="J171" i="1"/>
  <c r="I171" i="1"/>
  <c r="H171" i="1"/>
  <c r="G171" i="1"/>
  <c r="F171" i="1"/>
  <c r="E171" i="1"/>
  <c r="J180" i="1"/>
  <c r="I180" i="1"/>
  <c r="H180" i="1"/>
  <c r="G180" i="1"/>
  <c r="F180" i="1"/>
  <c r="E180" i="1"/>
  <c r="J179" i="1"/>
  <c r="I179" i="1"/>
  <c r="H179" i="1"/>
  <c r="G179" i="1"/>
  <c r="F179" i="1"/>
  <c r="E179" i="1"/>
  <c r="J178" i="1"/>
  <c r="I178" i="1"/>
  <c r="H178" i="1"/>
  <c r="G178" i="1"/>
  <c r="F178" i="1"/>
  <c r="E178" i="1"/>
  <c r="J185" i="1"/>
  <c r="I185" i="1"/>
  <c r="H185" i="1"/>
  <c r="G185" i="1"/>
  <c r="F185" i="1"/>
  <c r="E185" i="1"/>
  <c r="J188" i="1"/>
  <c r="I188" i="1"/>
  <c r="H188" i="1"/>
  <c r="G188" i="1"/>
  <c r="F188" i="1"/>
  <c r="E188" i="1"/>
  <c r="E197" i="1"/>
  <c r="F197" i="1"/>
  <c r="G197" i="1"/>
  <c r="H197" i="1"/>
  <c r="I197" i="1"/>
  <c r="J197" i="1"/>
  <c r="E198" i="1"/>
  <c r="F198" i="1"/>
  <c r="G198" i="1"/>
  <c r="H198" i="1"/>
  <c r="I198" i="1"/>
  <c r="J198" i="1"/>
  <c r="E199" i="1"/>
  <c r="F199" i="1"/>
  <c r="G199" i="1"/>
  <c r="H199" i="1"/>
  <c r="I199" i="1"/>
  <c r="J199" i="1"/>
  <c r="J196" i="1"/>
  <c r="I196" i="1"/>
  <c r="H196" i="1"/>
  <c r="G196" i="1"/>
  <c r="F196" i="1"/>
  <c r="E196" i="1"/>
  <c r="DZ579" i="1" l="1"/>
  <c r="DX579" i="1"/>
  <c r="DW579" i="1"/>
  <c r="DV579" i="1"/>
  <c r="DU579" i="1"/>
  <c r="DZ576" i="1"/>
  <c r="DX576" i="1"/>
  <c r="DW576" i="1"/>
  <c r="DV576" i="1"/>
  <c r="DU576" i="1"/>
  <c r="DZ569" i="1"/>
  <c r="DX569" i="1"/>
  <c r="DW569" i="1"/>
  <c r="DV569" i="1"/>
  <c r="DU569" i="1"/>
  <c r="DZ561" i="1"/>
  <c r="DX561" i="1"/>
  <c r="DW561" i="1"/>
  <c r="DV561" i="1"/>
  <c r="DU561" i="1"/>
  <c r="DZ558" i="1"/>
  <c r="DX558" i="1"/>
  <c r="DW558" i="1"/>
  <c r="DV558" i="1"/>
  <c r="DU558" i="1"/>
  <c r="DZ554" i="1"/>
  <c r="DX554" i="1"/>
  <c r="DW554" i="1"/>
  <c r="DV554" i="1"/>
  <c r="DU554" i="1"/>
  <c r="DZ551" i="1"/>
  <c r="DX551" i="1"/>
  <c r="DW551" i="1"/>
  <c r="DV551" i="1"/>
  <c r="DU551" i="1"/>
  <c r="DZ547" i="1"/>
  <c r="DX547" i="1"/>
  <c r="DW547" i="1"/>
  <c r="DV547" i="1"/>
  <c r="DU547" i="1"/>
  <c r="DZ539" i="1"/>
  <c r="DX539" i="1"/>
  <c r="DW539" i="1"/>
  <c r="DV539" i="1"/>
  <c r="DU539" i="1"/>
  <c r="DZ532" i="1"/>
  <c r="DX532" i="1"/>
  <c r="DW532" i="1"/>
  <c r="DV532" i="1"/>
  <c r="DU532" i="1"/>
  <c r="DZ528" i="1"/>
  <c r="DX528" i="1"/>
  <c r="DW528" i="1"/>
  <c r="DV528" i="1"/>
  <c r="DU528" i="1"/>
  <c r="DZ520" i="1"/>
  <c r="DX520" i="1"/>
  <c r="DW520" i="1"/>
  <c r="DV520" i="1"/>
  <c r="DU520" i="1"/>
  <c r="DZ515" i="1"/>
  <c r="DX515" i="1"/>
  <c r="DW515" i="1"/>
  <c r="DV515" i="1"/>
  <c r="DU515" i="1"/>
  <c r="DZ509" i="1"/>
  <c r="DX509" i="1"/>
  <c r="DW509" i="1"/>
  <c r="DV509" i="1"/>
  <c r="DU509" i="1"/>
  <c r="DZ505" i="1"/>
  <c r="DX505" i="1"/>
  <c r="DW505" i="1"/>
  <c r="DV505" i="1"/>
  <c r="DU505" i="1"/>
  <c r="DZ501" i="1"/>
  <c r="DX501" i="1"/>
  <c r="DW501" i="1"/>
  <c r="DV501" i="1"/>
  <c r="DU501" i="1"/>
  <c r="DZ495" i="1"/>
  <c r="DX495" i="1"/>
  <c r="DW495" i="1"/>
  <c r="DV495" i="1"/>
  <c r="DU495" i="1"/>
  <c r="DZ489" i="1"/>
  <c r="DX489" i="1"/>
  <c r="DW489" i="1"/>
  <c r="DV489" i="1"/>
  <c r="DU489" i="1"/>
  <c r="DZ486" i="1"/>
  <c r="DX486" i="1"/>
  <c r="DW486" i="1"/>
  <c r="DV486" i="1"/>
  <c r="DU486" i="1"/>
  <c r="DZ483" i="1"/>
  <c r="DX483" i="1"/>
  <c r="DW483" i="1"/>
  <c r="DV483" i="1"/>
  <c r="DU483" i="1"/>
  <c r="DZ476" i="1"/>
  <c r="DX476" i="1"/>
  <c r="DW476" i="1"/>
  <c r="DV476" i="1"/>
  <c r="DU476" i="1"/>
  <c r="DZ466" i="1"/>
  <c r="DX466" i="1"/>
  <c r="DW466" i="1"/>
  <c r="DV466" i="1"/>
  <c r="DU466" i="1"/>
  <c r="DZ457" i="1"/>
  <c r="DX457" i="1"/>
  <c r="DW457" i="1"/>
  <c r="DV457" i="1"/>
  <c r="DU457" i="1"/>
  <c r="DZ449" i="1"/>
  <c r="DX449" i="1"/>
  <c r="DW449" i="1"/>
  <c r="DV449" i="1"/>
  <c r="DU449" i="1"/>
  <c r="DZ442" i="1"/>
  <c r="DX442" i="1"/>
  <c r="DW442" i="1"/>
  <c r="DV442" i="1"/>
  <c r="DU442" i="1"/>
  <c r="DZ438" i="1"/>
  <c r="DX438" i="1"/>
  <c r="DW438" i="1"/>
  <c r="DV438" i="1"/>
  <c r="DU438" i="1"/>
  <c r="DZ435" i="1"/>
  <c r="DX435" i="1"/>
  <c r="DW435" i="1"/>
  <c r="DV435" i="1"/>
  <c r="DU435" i="1"/>
  <c r="DZ430" i="1"/>
  <c r="DX430" i="1"/>
  <c r="DW430" i="1"/>
  <c r="DV430" i="1"/>
  <c r="DU430" i="1"/>
  <c r="DZ416" i="1"/>
  <c r="DX416" i="1"/>
  <c r="DW416" i="1"/>
  <c r="DV416" i="1"/>
  <c r="DU416" i="1"/>
  <c r="DZ409" i="1"/>
  <c r="DX409" i="1"/>
  <c r="DW409" i="1"/>
  <c r="DV409" i="1"/>
  <c r="DU409" i="1"/>
  <c r="DZ403" i="1"/>
  <c r="DX403" i="1"/>
  <c r="DW403" i="1"/>
  <c r="DV403" i="1"/>
  <c r="DU403" i="1"/>
  <c r="DZ399" i="1"/>
  <c r="DX399" i="1"/>
  <c r="DW399" i="1"/>
  <c r="DV399" i="1"/>
  <c r="DU399" i="1"/>
  <c r="DZ392" i="1"/>
  <c r="DX392" i="1"/>
  <c r="DW392" i="1"/>
  <c r="DV392" i="1"/>
  <c r="DU392" i="1"/>
  <c r="DZ388" i="1"/>
  <c r="DX388" i="1"/>
  <c r="DW388" i="1"/>
  <c r="DV388" i="1"/>
  <c r="DU388" i="1"/>
  <c r="DZ381" i="1"/>
  <c r="DX381" i="1"/>
  <c r="DW381" i="1"/>
  <c r="DV381" i="1"/>
  <c r="DU381" i="1"/>
  <c r="DZ378" i="1"/>
  <c r="DX378" i="1"/>
  <c r="DW378" i="1"/>
  <c r="DV378" i="1"/>
  <c r="DU378" i="1"/>
  <c r="DZ373" i="1"/>
  <c r="DX373" i="1"/>
  <c r="DW373" i="1"/>
  <c r="DV373" i="1"/>
  <c r="DU373" i="1"/>
  <c r="DZ370" i="1"/>
  <c r="DX370" i="1"/>
  <c r="DW370" i="1"/>
  <c r="DV370" i="1"/>
  <c r="DU370" i="1"/>
  <c r="DZ367" i="1"/>
  <c r="DX367" i="1"/>
  <c r="DW367" i="1"/>
  <c r="DV367" i="1"/>
  <c r="DU367" i="1"/>
  <c r="DZ363" i="1"/>
  <c r="DX363" i="1"/>
  <c r="DW363" i="1"/>
  <c r="DV363" i="1"/>
  <c r="DU363" i="1"/>
  <c r="DZ356" i="1"/>
  <c r="DX356" i="1"/>
  <c r="DW356" i="1"/>
  <c r="DV356" i="1"/>
  <c r="DU356" i="1"/>
  <c r="DZ351" i="1"/>
  <c r="DX351" i="1"/>
  <c r="DW351" i="1"/>
  <c r="DV351" i="1"/>
  <c r="DU351" i="1"/>
  <c r="DZ346" i="1"/>
  <c r="DX346" i="1"/>
  <c r="DW346" i="1"/>
  <c r="DV346" i="1"/>
  <c r="DU346" i="1"/>
  <c r="DZ338" i="1"/>
  <c r="DX338" i="1"/>
  <c r="DW338" i="1"/>
  <c r="DV338" i="1"/>
  <c r="DU338" i="1"/>
  <c r="DZ335" i="1"/>
  <c r="DX335" i="1"/>
  <c r="DW335" i="1"/>
  <c r="DV335" i="1"/>
  <c r="DU335" i="1"/>
  <c r="DZ327" i="1"/>
  <c r="DX327" i="1"/>
  <c r="DW327" i="1"/>
  <c r="DV327" i="1"/>
  <c r="DU327" i="1"/>
  <c r="DZ324" i="1"/>
  <c r="DX324" i="1"/>
  <c r="DW324" i="1"/>
  <c r="DV324" i="1"/>
  <c r="DU324" i="1"/>
  <c r="DZ321" i="1"/>
  <c r="DX321" i="1"/>
  <c r="DW321" i="1"/>
  <c r="DV321" i="1"/>
  <c r="DU321" i="1"/>
  <c r="DZ317" i="1"/>
  <c r="DX317" i="1"/>
  <c r="DW317" i="1"/>
  <c r="DV317" i="1"/>
  <c r="DU317" i="1"/>
  <c r="DZ313" i="1"/>
  <c r="DX313" i="1"/>
  <c r="DW313" i="1"/>
  <c r="DV313" i="1"/>
  <c r="DU313" i="1"/>
  <c r="DZ307" i="1"/>
  <c r="DX307" i="1"/>
  <c r="DW307" i="1"/>
  <c r="DV307" i="1"/>
  <c r="DU307" i="1"/>
  <c r="DZ304" i="1"/>
  <c r="DX304" i="1"/>
  <c r="DW304" i="1"/>
  <c r="DV304" i="1"/>
  <c r="DU304" i="1"/>
  <c r="DZ298" i="1"/>
  <c r="DX298" i="1"/>
  <c r="DW298" i="1"/>
  <c r="DV298" i="1"/>
  <c r="DU298" i="1"/>
  <c r="DZ288" i="1"/>
  <c r="DX288" i="1"/>
  <c r="DW288" i="1"/>
  <c r="DV288" i="1"/>
  <c r="DU288" i="1"/>
  <c r="DZ283" i="1"/>
  <c r="DX283" i="1"/>
  <c r="DW283" i="1"/>
  <c r="DV283" i="1"/>
  <c r="DU283" i="1"/>
  <c r="DZ272" i="1"/>
  <c r="DX272" i="1"/>
  <c r="DW272" i="1"/>
  <c r="DV272" i="1"/>
  <c r="DU272" i="1"/>
  <c r="DZ268" i="1"/>
  <c r="DX268" i="1"/>
  <c r="DW268" i="1"/>
  <c r="DV268" i="1"/>
  <c r="DU268" i="1"/>
  <c r="DZ265" i="1"/>
  <c r="DX265" i="1"/>
  <c r="DW265" i="1"/>
  <c r="DV265" i="1"/>
  <c r="DU265" i="1"/>
  <c r="DZ258" i="1"/>
  <c r="DX258" i="1"/>
  <c r="DW258" i="1"/>
  <c r="DV258" i="1"/>
  <c r="DU258" i="1"/>
  <c r="DZ253" i="1"/>
  <c r="DX253" i="1"/>
  <c r="DW253" i="1"/>
  <c r="DV253" i="1"/>
  <c r="DU253" i="1"/>
  <c r="DZ250" i="1"/>
  <c r="DX250" i="1"/>
  <c r="DW250" i="1"/>
  <c r="DV250" i="1"/>
  <c r="DU250" i="1"/>
  <c r="DZ246" i="1"/>
  <c r="DX246" i="1"/>
  <c r="DW246" i="1"/>
  <c r="DV246" i="1"/>
  <c r="DU246" i="1"/>
  <c r="DZ243" i="1"/>
  <c r="DX243" i="1"/>
  <c r="DW243" i="1"/>
  <c r="DV243" i="1"/>
  <c r="DU243" i="1"/>
  <c r="DZ239" i="1"/>
  <c r="DX239" i="1"/>
  <c r="DW239" i="1"/>
  <c r="DV239" i="1"/>
  <c r="DU239" i="1"/>
  <c r="DZ230" i="1"/>
  <c r="DX230" i="1"/>
  <c r="DW230" i="1"/>
  <c r="DV230" i="1"/>
  <c r="DU230" i="1"/>
  <c r="DZ224" i="1"/>
  <c r="DX224" i="1"/>
  <c r="DW224" i="1"/>
  <c r="DV224" i="1"/>
  <c r="DU224" i="1"/>
  <c r="DZ218" i="1"/>
  <c r="DX218" i="1"/>
  <c r="DW218" i="1"/>
  <c r="DV218" i="1"/>
  <c r="DU218" i="1"/>
  <c r="DZ214" i="1"/>
  <c r="DX214" i="1"/>
  <c r="DW214" i="1"/>
  <c r="DV214" i="1"/>
  <c r="DU214" i="1"/>
  <c r="DZ211" i="1"/>
  <c r="DX211" i="1"/>
  <c r="DW211" i="1"/>
  <c r="DV211" i="1"/>
  <c r="DU211" i="1"/>
  <c r="DZ207" i="1"/>
  <c r="DX207" i="1"/>
  <c r="DW207" i="1"/>
  <c r="DV207" i="1"/>
  <c r="DU207" i="1"/>
  <c r="DZ203" i="1"/>
  <c r="DX203" i="1"/>
  <c r="DW203" i="1"/>
  <c r="DV203" i="1"/>
  <c r="DU203" i="1"/>
  <c r="DZ200" i="1"/>
  <c r="DX200" i="1"/>
  <c r="DW200" i="1"/>
  <c r="DV200" i="1"/>
  <c r="DU200" i="1"/>
  <c r="DZ189" i="1"/>
  <c r="DX189" i="1"/>
  <c r="DW189" i="1"/>
  <c r="DV189" i="1"/>
  <c r="DU189" i="1"/>
  <c r="DZ186" i="1"/>
  <c r="DX186" i="1"/>
  <c r="DW186" i="1"/>
  <c r="DV186" i="1"/>
  <c r="DU186" i="1"/>
  <c r="DZ181" i="1"/>
  <c r="DX181" i="1"/>
  <c r="DW181" i="1"/>
  <c r="DV181" i="1"/>
  <c r="DU181" i="1"/>
  <c r="DZ176" i="1"/>
  <c r="DX176" i="1"/>
  <c r="DW176" i="1"/>
  <c r="DV176" i="1"/>
  <c r="DU176" i="1"/>
  <c r="DZ173" i="1"/>
  <c r="DX173" i="1"/>
  <c r="DW173" i="1"/>
  <c r="DV173" i="1"/>
  <c r="DU173" i="1"/>
  <c r="DZ169" i="1"/>
  <c r="DX169" i="1"/>
  <c r="DW169" i="1"/>
  <c r="DV169" i="1"/>
  <c r="DU169" i="1"/>
  <c r="DZ164" i="1"/>
  <c r="DX164" i="1"/>
  <c r="DW164" i="1"/>
  <c r="DV164" i="1"/>
  <c r="DU164" i="1"/>
  <c r="DZ151" i="1"/>
  <c r="DX151" i="1"/>
  <c r="DW151" i="1"/>
  <c r="DV151" i="1"/>
  <c r="DU151" i="1"/>
  <c r="DZ147" i="1"/>
  <c r="DX147" i="1"/>
  <c r="DW147" i="1"/>
  <c r="DV147" i="1"/>
  <c r="DU147" i="1"/>
  <c r="DZ140" i="1"/>
  <c r="DX140" i="1"/>
  <c r="DW140" i="1"/>
  <c r="DV140" i="1"/>
  <c r="DU140" i="1"/>
  <c r="DZ137" i="1"/>
  <c r="DX137" i="1"/>
  <c r="DW137" i="1"/>
  <c r="DV137" i="1"/>
  <c r="DU137" i="1"/>
  <c r="DZ133" i="1"/>
  <c r="DX133" i="1"/>
  <c r="DW133" i="1"/>
  <c r="DV133" i="1"/>
  <c r="DU133" i="1"/>
  <c r="DZ130" i="1"/>
  <c r="DX130" i="1"/>
  <c r="DW130" i="1"/>
  <c r="DV130" i="1"/>
  <c r="DU130" i="1"/>
  <c r="DZ127" i="1"/>
  <c r="DX127" i="1"/>
  <c r="DW127" i="1"/>
  <c r="DV127" i="1"/>
  <c r="DU127" i="1"/>
  <c r="DZ122" i="1"/>
  <c r="DX122" i="1"/>
  <c r="DW122" i="1"/>
  <c r="DV122" i="1"/>
  <c r="DU122" i="1"/>
  <c r="DZ119" i="1"/>
  <c r="DX119" i="1"/>
  <c r="DW119" i="1"/>
  <c r="DV119" i="1"/>
  <c r="DU119" i="1"/>
  <c r="DZ116" i="1"/>
  <c r="DX116" i="1"/>
  <c r="DW116" i="1"/>
  <c r="DV116" i="1"/>
  <c r="DU116" i="1"/>
  <c r="DZ112" i="1"/>
  <c r="DX112" i="1"/>
  <c r="DW112" i="1"/>
  <c r="DV112" i="1"/>
  <c r="DU112" i="1"/>
  <c r="DZ98" i="1"/>
  <c r="DY98" i="1"/>
  <c r="DX98" i="1"/>
  <c r="DW98" i="1"/>
  <c r="DV98" i="1"/>
  <c r="DU98" i="1"/>
  <c r="DZ94" i="1"/>
  <c r="DY94" i="1"/>
  <c r="DX94" i="1"/>
  <c r="DW94" i="1"/>
  <c r="DV94" i="1"/>
  <c r="DU94" i="1"/>
  <c r="DZ83" i="1"/>
  <c r="DY83" i="1"/>
  <c r="DX83" i="1"/>
  <c r="DW83" i="1"/>
  <c r="DV83" i="1"/>
  <c r="DU83" i="1"/>
  <c r="DZ71" i="1"/>
  <c r="DY71" i="1"/>
  <c r="DX71" i="1"/>
  <c r="DW71" i="1"/>
  <c r="DV71" i="1"/>
  <c r="DU71" i="1"/>
  <c r="DZ67" i="1"/>
  <c r="DY67" i="1"/>
  <c r="DX67" i="1"/>
  <c r="DW67" i="1"/>
  <c r="DV67" i="1"/>
  <c r="DU67" i="1"/>
  <c r="DZ61" i="1"/>
  <c r="DY61" i="1"/>
  <c r="DX61" i="1"/>
  <c r="DW61" i="1"/>
  <c r="DV61" i="1"/>
  <c r="DU61" i="1"/>
  <c r="DZ52" i="1"/>
  <c r="DY52" i="1"/>
  <c r="DX52" i="1"/>
  <c r="DW52" i="1"/>
  <c r="DV52" i="1"/>
  <c r="DU52" i="1"/>
  <c r="DZ44" i="1"/>
  <c r="DY44" i="1"/>
  <c r="DX44" i="1"/>
  <c r="DW44" i="1"/>
  <c r="DV44" i="1"/>
  <c r="DU44" i="1"/>
  <c r="DZ37" i="1"/>
  <c r="DY37" i="1"/>
  <c r="DX37" i="1"/>
  <c r="DW37" i="1"/>
  <c r="DV37" i="1"/>
  <c r="DU37" i="1"/>
  <c r="DZ27" i="1"/>
  <c r="DY27" i="1"/>
  <c r="DX27" i="1"/>
  <c r="DW27" i="1"/>
  <c r="DV27" i="1"/>
  <c r="DU27" i="1"/>
  <c r="DZ20" i="1"/>
  <c r="DY20" i="1"/>
  <c r="DX20" i="1"/>
  <c r="DW20" i="1"/>
  <c r="DV20" i="1"/>
  <c r="DU20" i="1"/>
  <c r="DZ6" i="1"/>
  <c r="DY6" i="1"/>
  <c r="DX6" i="1"/>
  <c r="DW6" i="1"/>
  <c r="DV6" i="1"/>
  <c r="DU6" i="1"/>
  <c r="DP579" i="1" l="1"/>
  <c r="DN579" i="1"/>
  <c r="DM579" i="1"/>
  <c r="DL579" i="1"/>
  <c r="DK579" i="1"/>
  <c r="DP576" i="1"/>
  <c r="DN576" i="1"/>
  <c r="DM576" i="1"/>
  <c r="DL576" i="1"/>
  <c r="DK576" i="1"/>
  <c r="DP569" i="1"/>
  <c r="DN569" i="1"/>
  <c r="DM569" i="1"/>
  <c r="DL569" i="1"/>
  <c r="DK569" i="1"/>
  <c r="DP561" i="1"/>
  <c r="DN561" i="1"/>
  <c r="DM561" i="1"/>
  <c r="DL561" i="1"/>
  <c r="DK561" i="1"/>
  <c r="DP558" i="1"/>
  <c r="DN558" i="1"/>
  <c r="DM558" i="1"/>
  <c r="DL558" i="1"/>
  <c r="DK558" i="1"/>
  <c r="DP554" i="1"/>
  <c r="DN554" i="1"/>
  <c r="DM554" i="1"/>
  <c r="DL554" i="1"/>
  <c r="DK554" i="1"/>
  <c r="DP551" i="1"/>
  <c r="DN551" i="1"/>
  <c r="DM551" i="1"/>
  <c r="DL551" i="1"/>
  <c r="DK551" i="1"/>
  <c r="DP547" i="1"/>
  <c r="DN547" i="1"/>
  <c r="DM547" i="1"/>
  <c r="DL547" i="1"/>
  <c r="DK547" i="1"/>
  <c r="DP539" i="1"/>
  <c r="DN539" i="1"/>
  <c r="DM539" i="1"/>
  <c r="DL539" i="1"/>
  <c r="DK539" i="1"/>
  <c r="DP532" i="1"/>
  <c r="DN532" i="1"/>
  <c r="DM532" i="1"/>
  <c r="DL532" i="1"/>
  <c r="DK532" i="1"/>
  <c r="DP528" i="1"/>
  <c r="DN528" i="1"/>
  <c r="DM528" i="1"/>
  <c r="DL528" i="1"/>
  <c r="DK528" i="1"/>
  <c r="DP520" i="1"/>
  <c r="DN520" i="1"/>
  <c r="DM520" i="1"/>
  <c r="DL520" i="1"/>
  <c r="DK520" i="1"/>
  <c r="DP515" i="1"/>
  <c r="DN515" i="1"/>
  <c r="DM515" i="1"/>
  <c r="DL515" i="1"/>
  <c r="DK515" i="1"/>
  <c r="DP509" i="1"/>
  <c r="DN509" i="1"/>
  <c r="DM509" i="1"/>
  <c r="DL509" i="1"/>
  <c r="DK509" i="1"/>
  <c r="DP505" i="1"/>
  <c r="DN505" i="1"/>
  <c r="DM505" i="1"/>
  <c r="DL505" i="1"/>
  <c r="DK505" i="1"/>
  <c r="DP501" i="1"/>
  <c r="DN501" i="1"/>
  <c r="DM501" i="1"/>
  <c r="DL501" i="1"/>
  <c r="DK501" i="1"/>
  <c r="DP495" i="1"/>
  <c r="DN495" i="1"/>
  <c r="DM495" i="1"/>
  <c r="DL495" i="1"/>
  <c r="DK495" i="1"/>
  <c r="DP489" i="1"/>
  <c r="DN489" i="1"/>
  <c r="DM489" i="1"/>
  <c r="DL489" i="1"/>
  <c r="DK489" i="1"/>
  <c r="DP486" i="1"/>
  <c r="DN486" i="1"/>
  <c r="DM486" i="1"/>
  <c r="DL486" i="1"/>
  <c r="DK486" i="1"/>
  <c r="DP483" i="1"/>
  <c r="DN483" i="1"/>
  <c r="DM483" i="1"/>
  <c r="DL483" i="1"/>
  <c r="DK483" i="1"/>
  <c r="DP476" i="1"/>
  <c r="DN476" i="1"/>
  <c r="DM476" i="1"/>
  <c r="DL476" i="1"/>
  <c r="DK476" i="1"/>
  <c r="DP466" i="1"/>
  <c r="DN466" i="1"/>
  <c r="DM466" i="1"/>
  <c r="DL466" i="1"/>
  <c r="DK466" i="1"/>
  <c r="DP457" i="1"/>
  <c r="DN457" i="1"/>
  <c r="DM457" i="1"/>
  <c r="DL457" i="1"/>
  <c r="DK457" i="1"/>
  <c r="DP449" i="1"/>
  <c r="DN449" i="1"/>
  <c r="DM449" i="1"/>
  <c r="DL449" i="1"/>
  <c r="DK449" i="1"/>
  <c r="DP442" i="1"/>
  <c r="DN442" i="1"/>
  <c r="DM442" i="1"/>
  <c r="DL442" i="1"/>
  <c r="DK442" i="1"/>
  <c r="DP438" i="1"/>
  <c r="DN438" i="1"/>
  <c r="DM438" i="1"/>
  <c r="DL438" i="1"/>
  <c r="DK438" i="1"/>
  <c r="DP435" i="1"/>
  <c r="DN435" i="1"/>
  <c r="DM435" i="1"/>
  <c r="DL435" i="1"/>
  <c r="DK435" i="1"/>
  <c r="DP430" i="1"/>
  <c r="DN430" i="1"/>
  <c r="DM430" i="1"/>
  <c r="DL430" i="1"/>
  <c r="DK430" i="1"/>
  <c r="DP416" i="1"/>
  <c r="DN416" i="1"/>
  <c r="DM416" i="1"/>
  <c r="DL416" i="1"/>
  <c r="DK416" i="1"/>
  <c r="DP409" i="1"/>
  <c r="DN409" i="1"/>
  <c r="DM409" i="1"/>
  <c r="DL409" i="1"/>
  <c r="DK409" i="1"/>
  <c r="DP403" i="1"/>
  <c r="DN403" i="1"/>
  <c r="DM403" i="1"/>
  <c r="DL403" i="1"/>
  <c r="DK403" i="1"/>
  <c r="DP399" i="1"/>
  <c r="DN399" i="1"/>
  <c r="DM399" i="1"/>
  <c r="DL399" i="1"/>
  <c r="DK399" i="1"/>
  <c r="DP392" i="1"/>
  <c r="DN392" i="1"/>
  <c r="DM392" i="1"/>
  <c r="DL392" i="1"/>
  <c r="DK392" i="1"/>
  <c r="DP388" i="1"/>
  <c r="DN388" i="1"/>
  <c r="DM388" i="1"/>
  <c r="DL388" i="1"/>
  <c r="DK388" i="1"/>
  <c r="DP381" i="1"/>
  <c r="DN381" i="1"/>
  <c r="DM381" i="1"/>
  <c r="DL381" i="1"/>
  <c r="DK381" i="1"/>
  <c r="DP378" i="1"/>
  <c r="DN378" i="1"/>
  <c r="DM378" i="1"/>
  <c r="DL378" i="1"/>
  <c r="DK378" i="1"/>
  <c r="DP373" i="1"/>
  <c r="DN373" i="1"/>
  <c r="DM373" i="1"/>
  <c r="DL373" i="1"/>
  <c r="DK373" i="1"/>
  <c r="DP370" i="1"/>
  <c r="DN370" i="1"/>
  <c r="DM370" i="1"/>
  <c r="DL370" i="1"/>
  <c r="DK370" i="1"/>
  <c r="DP367" i="1"/>
  <c r="DN367" i="1"/>
  <c r="DM367" i="1"/>
  <c r="DL367" i="1"/>
  <c r="DK367" i="1"/>
  <c r="DP363" i="1"/>
  <c r="DN363" i="1"/>
  <c r="DM363" i="1"/>
  <c r="DL363" i="1"/>
  <c r="DK363" i="1"/>
  <c r="DP356" i="1"/>
  <c r="DN356" i="1"/>
  <c r="DM356" i="1"/>
  <c r="DL356" i="1"/>
  <c r="DK356" i="1"/>
  <c r="DP351" i="1"/>
  <c r="DN351" i="1"/>
  <c r="DM351" i="1"/>
  <c r="DL351" i="1"/>
  <c r="DK351" i="1"/>
  <c r="DP346" i="1"/>
  <c r="DN346" i="1"/>
  <c r="DM346" i="1"/>
  <c r="DL346" i="1"/>
  <c r="DK346" i="1"/>
  <c r="DP338" i="1"/>
  <c r="DN338" i="1"/>
  <c r="DM338" i="1"/>
  <c r="DL338" i="1"/>
  <c r="DK338" i="1"/>
  <c r="DP335" i="1"/>
  <c r="DN335" i="1"/>
  <c r="DM335" i="1"/>
  <c r="DL335" i="1"/>
  <c r="DK335" i="1"/>
  <c r="DP327" i="1"/>
  <c r="DN327" i="1"/>
  <c r="DM327" i="1"/>
  <c r="DL327" i="1"/>
  <c r="DK327" i="1"/>
  <c r="DP324" i="1"/>
  <c r="DN324" i="1"/>
  <c r="DM324" i="1"/>
  <c r="DL324" i="1"/>
  <c r="DK324" i="1"/>
  <c r="DP321" i="1"/>
  <c r="DN321" i="1"/>
  <c r="DM321" i="1"/>
  <c r="DL321" i="1"/>
  <c r="DK321" i="1"/>
  <c r="DP317" i="1"/>
  <c r="DN317" i="1"/>
  <c r="DM317" i="1"/>
  <c r="DL317" i="1"/>
  <c r="DK317" i="1"/>
  <c r="DP313" i="1"/>
  <c r="DN313" i="1"/>
  <c r="DM313" i="1"/>
  <c r="DL313" i="1"/>
  <c r="DK313" i="1"/>
  <c r="DP307" i="1"/>
  <c r="DN307" i="1"/>
  <c r="DM307" i="1"/>
  <c r="DL307" i="1"/>
  <c r="DK307" i="1"/>
  <c r="DP304" i="1"/>
  <c r="DN304" i="1"/>
  <c r="DM304" i="1"/>
  <c r="DL304" i="1"/>
  <c r="DK304" i="1"/>
  <c r="DP298" i="1"/>
  <c r="DN298" i="1"/>
  <c r="DM298" i="1"/>
  <c r="DL298" i="1"/>
  <c r="DK298" i="1"/>
  <c r="DP288" i="1"/>
  <c r="DN288" i="1"/>
  <c r="DM288" i="1"/>
  <c r="DL288" i="1"/>
  <c r="DK288" i="1"/>
  <c r="DP283" i="1"/>
  <c r="DN283" i="1"/>
  <c r="DM283" i="1"/>
  <c r="DL283" i="1"/>
  <c r="DK283" i="1"/>
  <c r="DP272" i="1"/>
  <c r="DN272" i="1"/>
  <c r="DM272" i="1"/>
  <c r="DL272" i="1"/>
  <c r="DK272" i="1"/>
  <c r="DP268" i="1"/>
  <c r="DN268" i="1"/>
  <c r="DM268" i="1"/>
  <c r="DL268" i="1"/>
  <c r="DK268" i="1"/>
  <c r="DP265" i="1"/>
  <c r="DN265" i="1"/>
  <c r="DM265" i="1"/>
  <c r="DL265" i="1"/>
  <c r="DK265" i="1"/>
  <c r="DP258" i="1"/>
  <c r="DN258" i="1"/>
  <c r="DM258" i="1"/>
  <c r="DL258" i="1"/>
  <c r="DK258" i="1"/>
  <c r="DP253" i="1"/>
  <c r="DN253" i="1"/>
  <c r="DM253" i="1"/>
  <c r="DL253" i="1"/>
  <c r="DK253" i="1"/>
  <c r="DP250" i="1"/>
  <c r="DN250" i="1"/>
  <c r="DM250" i="1"/>
  <c r="DL250" i="1"/>
  <c r="DK250" i="1"/>
  <c r="DP246" i="1"/>
  <c r="DN246" i="1"/>
  <c r="DM246" i="1"/>
  <c r="DL246" i="1"/>
  <c r="DK246" i="1"/>
  <c r="DP243" i="1"/>
  <c r="DN243" i="1"/>
  <c r="DM243" i="1"/>
  <c r="DL243" i="1"/>
  <c r="DK243" i="1"/>
  <c r="DP239" i="1"/>
  <c r="DN239" i="1"/>
  <c r="DM239" i="1"/>
  <c r="DL239" i="1"/>
  <c r="DK239" i="1"/>
  <c r="DP230" i="1"/>
  <c r="DN230" i="1"/>
  <c r="DM230" i="1"/>
  <c r="DL230" i="1"/>
  <c r="DK230" i="1"/>
  <c r="DP224" i="1"/>
  <c r="DN224" i="1"/>
  <c r="DM224" i="1"/>
  <c r="DL224" i="1"/>
  <c r="DK224" i="1"/>
  <c r="DP218" i="1"/>
  <c r="DN218" i="1"/>
  <c r="DM218" i="1"/>
  <c r="DL218" i="1"/>
  <c r="DK218" i="1"/>
  <c r="DP214" i="1"/>
  <c r="DN214" i="1"/>
  <c r="DM214" i="1"/>
  <c r="DL214" i="1"/>
  <c r="DK214" i="1"/>
  <c r="DP211" i="1"/>
  <c r="DN211" i="1"/>
  <c r="DM211" i="1"/>
  <c r="DL211" i="1"/>
  <c r="DK211" i="1"/>
  <c r="DP207" i="1"/>
  <c r="DN207" i="1"/>
  <c r="DM207" i="1"/>
  <c r="DL207" i="1"/>
  <c r="DK207" i="1"/>
  <c r="DP203" i="1"/>
  <c r="DN203" i="1"/>
  <c r="DM203" i="1"/>
  <c r="DL203" i="1"/>
  <c r="DK203" i="1"/>
  <c r="DP200" i="1"/>
  <c r="DN200" i="1"/>
  <c r="DM200" i="1"/>
  <c r="DL200" i="1"/>
  <c r="DK200" i="1"/>
  <c r="DP189" i="1"/>
  <c r="DN189" i="1"/>
  <c r="DM189" i="1"/>
  <c r="DL189" i="1"/>
  <c r="DK189" i="1"/>
  <c r="DP186" i="1"/>
  <c r="DN186" i="1"/>
  <c r="DM186" i="1"/>
  <c r="DL186" i="1"/>
  <c r="DK186" i="1"/>
  <c r="DP181" i="1"/>
  <c r="DN181" i="1"/>
  <c r="DM181" i="1"/>
  <c r="DL181" i="1"/>
  <c r="DK181" i="1"/>
  <c r="DP176" i="1"/>
  <c r="DN176" i="1"/>
  <c r="DM176" i="1"/>
  <c r="DL176" i="1"/>
  <c r="DK176" i="1"/>
  <c r="DP173" i="1"/>
  <c r="DN173" i="1"/>
  <c r="DM173" i="1"/>
  <c r="DL173" i="1"/>
  <c r="DK173" i="1"/>
  <c r="DP169" i="1"/>
  <c r="DN169" i="1"/>
  <c r="DM169" i="1"/>
  <c r="DL169" i="1"/>
  <c r="DK169" i="1"/>
  <c r="DP164" i="1"/>
  <c r="DN164" i="1"/>
  <c r="DM164" i="1"/>
  <c r="DL164" i="1"/>
  <c r="DK164" i="1"/>
  <c r="DP151" i="1"/>
  <c r="DN151" i="1"/>
  <c r="DM151" i="1"/>
  <c r="DL151" i="1"/>
  <c r="DK151" i="1"/>
  <c r="DP147" i="1"/>
  <c r="DN147" i="1"/>
  <c r="DM147" i="1"/>
  <c r="DL147" i="1"/>
  <c r="DK147" i="1"/>
  <c r="DP140" i="1"/>
  <c r="DN140" i="1"/>
  <c r="DM140" i="1"/>
  <c r="DL140" i="1"/>
  <c r="DK140" i="1"/>
  <c r="DP137" i="1"/>
  <c r="DN137" i="1"/>
  <c r="DM137" i="1"/>
  <c r="DL137" i="1"/>
  <c r="DK137" i="1"/>
  <c r="DP133" i="1"/>
  <c r="DN133" i="1"/>
  <c r="DM133" i="1"/>
  <c r="DL133" i="1"/>
  <c r="DK133" i="1"/>
  <c r="DP130" i="1"/>
  <c r="DN130" i="1"/>
  <c r="DM130" i="1"/>
  <c r="DL130" i="1"/>
  <c r="DK130" i="1"/>
  <c r="DP127" i="1"/>
  <c r="DN127" i="1"/>
  <c r="DM127" i="1"/>
  <c r="DL127" i="1"/>
  <c r="DK127" i="1"/>
  <c r="DP122" i="1"/>
  <c r="DN122" i="1"/>
  <c r="DM122" i="1"/>
  <c r="DL122" i="1"/>
  <c r="DK122" i="1"/>
  <c r="DP119" i="1"/>
  <c r="DN119" i="1"/>
  <c r="DM119" i="1"/>
  <c r="DL119" i="1"/>
  <c r="DK119" i="1"/>
  <c r="DP116" i="1"/>
  <c r="DN116" i="1"/>
  <c r="DM116" i="1"/>
  <c r="DL116" i="1"/>
  <c r="DK116" i="1"/>
  <c r="DP112" i="1"/>
  <c r="DN112" i="1"/>
  <c r="DM112" i="1"/>
  <c r="DL112" i="1"/>
  <c r="DK112" i="1"/>
  <c r="DP98" i="1"/>
  <c r="DO98" i="1"/>
  <c r="DN98" i="1"/>
  <c r="DM98" i="1"/>
  <c r="DL98" i="1"/>
  <c r="DK98" i="1"/>
  <c r="DP94" i="1"/>
  <c r="DO94" i="1"/>
  <c r="DN94" i="1"/>
  <c r="DM94" i="1"/>
  <c r="DL94" i="1"/>
  <c r="DK94" i="1"/>
  <c r="DP83" i="1"/>
  <c r="DO83" i="1"/>
  <c r="DN83" i="1"/>
  <c r="DM83" i="1"/>
  <c r="DL83" i="1"/>
  <c r="DK83" i="1"/>
  <c r="DP71" i="1"/>
  <c r="DO71" i="1"/>
  <c r="DN71" i="1"/>
  <c r="DM71" i="1"/>
  <c r="DL71" i="1"/>
  <c r="DK71" i="1"/>
  <c r="DP67" i="1"/>
  <c r="DO67" i="1"/>
  <c r="DN67" i="1"/>
  <c r="DM67" i="1"/>
  <c r="DL67" i="1"/>
  <c r="DK67" i="1"/>
  <c r="DP61" i="1"/>
  <c r="DO61" i="1"/>
  <c r="DN61" i="1"/>
  <c r="DM61" i="1"/>
  <c r="DL61" i="1"/>
  <c r="DK61" i="1"/>
  <c r="DP52" i="1"/>
  <c r="DO52" i="1"/>
  <c r="DN52" i="1"/>
  <c r="DM52" i="1"/>
  <c r="DL52" i="1"/>
  <c r="DK52" i="1"/>
  <c r="DP44" i="1"/>
  <c r="DO44" i="1"/>
  <c r="DN44" i="1"/>
  <c r="DM44" i="1"/>
  <c r="DL44" i="1"/>
  <c r="DK44" i="1"/>
  <c r="DP37" i="1"/>
  <c r="DO37" i="1"/>
  <c r="DN37" i="1"/>
  <c r="DM37" i="1"/>
  <c r="DL37" i="1"/>
  <c r="DK37" i="1"/>
  <c r="DP27" i="1"/>
  <c r="DO27" i="1"/>
  <c r="DN27" i="1"/>
  <c r="DM27" i="1"/>
  <c r="DL27" i="1"/>
  <c r="DK27" i="1"/>
  <c r="DP20" i="1"/>
  <c r="DO20" i="1"/>
  <c r="DN20" i="1"/>
  <c r="DM20" i="1"/>
  <c r="DL20" i="1"/>
  <c r="DK20" i="1"/>
  <c r="DP6" i="1"/>
  <c r="DO6" i="1"/>
  <c r="DN6" i="1"/>
  <c r="DM6" i="1"/>
  <c r="DL6" i="1"/>
  <c r="DK6" i="1"/>
  <c r="DF579" i="1" l="1"/>
  <c r="DD579" i="1"/>
  <c r="DC579" i="1"/>
  <c r="DB579" i="1"/>
  <c r="DA579" i="1"/>
  <c r="DF576" i="1"/>
  <c r="DD576" i="1"/>
  <c r="DC576" i="1"/>
  <c r="DB576" i="1"/>
  <c r="DA576" i="1"/>
  <c r="DF569" i="1"/>
  <c r="DD569" i="1"/>
  <c r="DC569" i="1"/>
  <c r="DB569" i="1"/>
  <c r="DA569" i="1"/>
  <c r="DF561" i="1"/>
  <c r="DD561" i="1"/>
  <c r="DC561" i="1"/>
  <c r="DB561" i="1"/>
  <c r="DA561" i="1"/>
  <c r="DF558" i="1"/>
  <c r="DD558" i="1"/>
  <c r="DC558" i="1"/>
  <c r="DB558" i="1"/>
  <c r="DA558" i="1"/>
  <c r="DF554" i="1"/>
  <c r="DD554" i="1"/>
  <c r="DC554" i="1"/>
  <c r="DB554" i="1"/>
  <c r="DA554" i="1"/>
  <c r="DF551" i="1"/>
  <c r="DD551" i="1"/>
  <c r="DC551" i="1"/>
  <c r="DB551" i="1"/>
  <c r="DA551" i="1"/>
  <c r="DF547" i="1"/>
  <c r="DD547" i="1"/>
  <c r="DC547" i="1"/>
  <c r="DB547" i="1"/>
  <c r="DA547" i="1"/>
  <c r="DF539" i="1"/>
  <c r="DD539" i="1"/>
  <c r="DC539" i="1"/>
  <c r="DB539" i="1"/>
  <c r="DA539" i="1"/>
  <c r="DF532" i="1"/>
  <c r="DD532" i="1"/>
  <c r="DC532" i="1"/>
  <c r="DB532" i="1"/>
  <c r="DA532" i="1"/>
  <c r="DF528" i="1"/>
  <c r="DD528" i="1"/>
  <c r="DC528" i="1"/>
  <c r="DB528" i="1"/>
  <c r="DA528" i="1"/>
  <c r="DF520" i="1"/>
  <c r="DD520" i="1"/>
  <c r="DC520" i="1"/>
  <c r="DB520" i="1"/>
  <c r="DA520" i="1"/>
  <c r="DF515" i="1"/>
  <c r="DD515" i="1"/>
  <c r="DC515" i="1"/>
  <c r="DB515" i="1"/>
  <c r="DA515" i="1"/>
  <c r="DF509" i="1"/>
  <c r="DD509" i="1"/>
  <c r="DC509" i="1"/>
  <c r="DB509" i="1"/>
  <c r="DA509" i="1"/>
  <c r="DF505" i="1"/>
  <c r="DD505" i="1"/>
  <c r="DC505" i="1"/>
  <c r="DB505" i="1"/>
  <c r="DA505" i="1"/>
  <c r="DF501" i="1"/>
  <c r="DD501" i="1"/>
  <c r="DC501" i="1"/>
  <c r="DB501" i="1"/>
  <c r="DA501" i="1"/>
  <c r="DF495" i="1"/>
  <c r="DD495" i="1"/>
  <c r="DC495" i="1"/>
  <c r="DB495" i="1"/>
  <c r="DA495" i="1"/>
  <c r="DF489" i="1"/>
  <c r="DD489" i="1"/>
  <c r="DC489" i="1"/>
  <c r="DB489" i="1"/>
  <c r="DA489" i="1"/>
  <c r="DF486" i="1"/>
  <c r="DD486" i="1"/>
  <c r="DC486" i="1"/>
  <c r="DB486" i="1"/>
  <c r="DA486" i="1"/>
  <c r="DF483" i="1"/>
  <c r="DD483" i="1"/>
  <c r="DC483" i="1"/>
  <c r="DB483" i="1"/>
  <c r="DA483" i="1"/>
  <c r="DF476" i="1"/>
  <c r="DD476" i="1"/>
  <c r="DC476" i="1"/>
  <c r="DB476" i="1"/>
  <c r="DA476" i="1"/>
  <c r="DF466" i="1"/>
  <c r="DD466" i="1"/>
  <c r="DC466" i="1"/>
  <c r="DB466" i="1"/>
  <c r="DA466" i="1"/>
  <c r="DF457" i="1"/>
  <c r="DD457" i="1"/>
  <c r="DC457" i="1"/>
  <c r="DB457" i="1"/>
  <c r="DA457" i="1"/>
  <c r="DF449" i="1"/>
  <c r="DD449" i="1"/>
  <c r="DC449" i="1"/>
  <c r="DB449" i="1"/>
  <c r="DA449" i="1"/>
  <c r="DF442" i="1"/>
  <c r="DD442" i="1"/>
  <c r="DC442" i="1"/>
  <c r="DB442" i="1"/>
  <c r="DA442" i="1"/>
  <c r="DF438" i="1"/>
  <c r="DD438" i="1"/>
  <c r="DC438" i="1"/>
  <c r="DB438" i="1"/>
  <c r="DA438" i="1"/>
  <c r="DF435" i="1"/>
  <c r="DD435" i="1"/>
  <c r="DC435" i="1"/>
  <c r="DB435" i="1"/>
  <c r="DA435" i="1"/>
  <c r="DF430" i="1"/>
  <c r="DD430" i="1"/>
  <c r="DC430" i="1"/>
  <c r="DB430" i="1"/>
  <c r="DA430" i="1"/>
  <c r="DF416" i="1"/>
  <c r="DD416" i="1"/>
  <c r="DC416" i="1"/>
  <c r="DB416" i="1"/>
  <c r="DA416" i="1"/>
  <c r="DF409" i="1"/>
  <c r="DD409" i="1"/>
  <c r="DC409" i="1"/>
  <c r="DB409" i="1"/>
  <c r="DA409" i="1"/>
  <c r="DF403" i="1"/>
  <c r="DD403" i="1"/>
  <c r="DC403" i="1"/>
  <c r="DB403" i="1"/>
  <c r="DA403" i="1"/>
  <c r="DF399" i="1"/>
  <c r="DD399" i="1"/>
  <c r="DC399" i="1"/>
  <c r="DB399" i="1"/>
  <c r="DA399" i="1"/>
  <c r="DF392" i="1"/>
  <c r="DD392" i="1"/>
  <c r="DC392" i="1"/>
  <c r="DB392" i="1"/>
  <c r="DA392" i="1"/>
  <c r="DF388" i="1"/>
  <c r="DD388" i="1"/>
  <c r="DC388" i="1"/>
  <c r="DB388" i="1"/>
  <c r="DA388" i="1"/>
  <c r="DF381" i="1"/>
  <c r="DD381" i="1"/>
  <c r="DC381" i="1"/>
  <c r="DB381" i="1"/>
  <c r="DA381" i="1"/>
  <c r="DF378" i="1"/>
  <c r="DD378" i="1"/>
  <c r="DC378" i="1"/>
  <c r="DB378" i="1"/>
  <c r="DA378" i="1"/>
  <c r="DF373" i="1"/>
  <c r="DD373" i="1"/>
  <c r="DC373" i="1"/>
  <c r="DB373" i="1"/>
  <c r="DA373" i="1"/>
  <c r="DF370" i="1"/>
  <c r="DD370" i="1"/>
  <c r="DC370" i="1"/>
  <c r="DB370" i="1"/>
  <c r="DA370" i="1"/>
  <c r="DF367" i="1"/>
  <c r="DD367" i="1"/>
  <c r="DC367" i="1"/>
  <c r="DB367" i="1"/>
  <c r="DA367" i="1"/>
  <c r="DF363" i="1"/>
  <c r="DD363" i="1"/>
  <c r="DC363" i="1"/>
  <c r="DB363" i="1"/>
  <c r="DA363" i="1"/>
  <c r="DF356" i="1"/>
  <c r="DD356" i="1"/>
  <c r="DC356" i="1"/>
  <c r="DB356" i="1"/>
  <c r="DA356" i="1"/>
  <c r="DF351" i="1"/>
  <c r="DD351" i="1"/>
  <c r="DC351" i="1"/>
  <c r="DB351" i="1"/>
  <c r="DA351" i="1"/>
  <c r="DF346" i="1"/>
  <c r="DE346" i="1"/>
  <c r="DD346" i="1"/>
  <c r="DC346" i="1"/>
  <c r="DB346" i="1"/>
  <c r="DA346" i="1"/>
  <c r="DF338" i="1"/>
  <c r="DD338" i="1"/>
  <c r="DC338" i="1"/>
  <c r="DB338" i="1"/>
  <c r="DA338" i="1"/>
  <c r="DF335" i="1"/>
  <c r="DD335" i="1"/>
  <c r="DC335" i="1"/>
  <c r="DB335" i="1"/>
  <c r="DA335" i="1"/>
  <c r="DF327" i="1"/>
  <c r="DD327" i="1"/>
  <c r="DC327" i="1"/>
  <c r="DB327" i="1"/>
  <c r="DA327" i="1"/>
  <c r="DF324" i="1"/>
  <c r="DD324" i="1"/>
  <c r="DC324" i="1"/>
  <c r="DB324" i="1"/>
  <c r="DA324" i="1"/>
  <c r="DF321" i="1"/>
  <c r="DD321" i="1"/>
  <c r="DC321" i="1"/>
  <c r="DB321" i="1"/>
  <c r="DA321" i="1"/>
  <c r="DF317" i="1"/>
  <c r="DD317" i="1"/>
  <c r="DC317" i="1"/>
  <c r="DB317" i="1"/>
  <c r="DA317" i="1"/>
  <c r="DF313" i="1"/>
  <c r="DD313" i="1"/>
  <c r="DC313" i="1"/>
  <c r="DB313" i="1"/>
  <c r="DA313" i="1"/>
  <c r="DF307" i="1"/>
  <c r="DD307" i="1"/>
  <c r="DC307" i="1"/>
  <c r="DB307" i="1"/>
  <c r="DA307" i="1"/>
  <c r="DF304" i="1"/>
  <c r="DD304" i="1"/>
  <c r="DC304" i="1"/>
  <c r="DB304" i="1"/>
  <c r="DA304" i="1"/>
  <c r="DF298" i="1"/>
  <c r="DD298" i="1"/>
  <c r="DC298" i="1"/>
  <c r="DB298" i="1"/>
  <c r="DA298" i="1"/>
  <c r="DF288" i="1"/>
  <c r="DD288" i="1"/>
  <c r="DC288" i="1"/>
  <c r="DB288" i="1"/>
  <c r="DA288" i="1"/>
  <c r="DF283" i="1"/>
  <c r="DD283" i="1"/>
  <c r="DC283" i="1"/>
  <c r="DB283" i="1"/>
  <c r="DA283" i="1"/>
  <c r="DF272" i="1"/>
  <c r="DD272" i="1"/>
  <c r="DC272" i="1"/>
  <c r="DB272" i="1"/>
  <c r="DA272" i="1"/>
  <c r="DF268" i="1"/>
  <c r="DD268" i="1"/>
  <c r="DC268" i="1"/>
  <c r="DB268" i="1"/>
  <c r="DA268" i="1"/>
  <c r="DF265" i="1"/>
  <c r="DD265" i="1"/>
  <c r="DC265" i="1"/>
  <c r="DB265" i="1"/>
  <c r="DA265" i="1"/>
  <c r="DF258" i="1"/>
  <c r="DD258" i="1"/>
  <c r="DC258" i="1"/>
  <c r="DB258" i="1"/>
  <c r="DA258" i="1"/>
  <c r="DF253" i="1"/>
  <c r="DD253" i="1"/>
  <c r="DC253" i="1"/>
  <c r="DB253" i="1"/>
  <c r="DA253" i="1"/>
  <c r="DF250" i="1"/>
  <c r="DD250" i="1"/>
  <c r="DC250" i="1"/>
  <c r="DB250" i="1"/>
  <c r="DA250" i="1"/>
  <c r="DF246" i="1"/>
  <c r="DD246" i="1"/>
  <c r="DC246" i="1"/>
  <c r="DB246" i="1"/>
  <c r="DA246" i="1"/>
  <c r="DF243" i="1"/>
  <c r="DD243" i="1"/>
  <c r="DC243" i="1"/>
  <c r="DB243" i="1"/>
  <c r="DA243" i="1"/>
  <c r="DF239" i="1"/>
  <c r="DD239" i="1"/>
  <c r="DC239" i="1"/>
  <c r="DB239" i="1"/>
  <c r="DA239" i="1"/>
  <c r="DF230" i="1"/>
  <c r="DD230" i="1"/>
  <c r="DC230" i="1"/>
  <c r="DB230" i="1"/>
  <c r="DA230" i="1"/>
  <c r="DF224" i="1"/>
  <c r="DD224" i="1"/>
  <c r="DC224" i="1"/>
  <c r="DB224" i="1"/>
  <c r="DA224" i="1"/>
  <c r="DF218" i="1"/>
  <c r="DD218" i="1"/>
  <c r="DC218" i="1"/>
  <c r="DB218" i="1"/>
  <c r="DA218" i="1"/>
  <c r="DF214" i="1"/>
  <c r="DD214" i="1"/>
  <c r="DC214" i="1"/>
  <c r="DB214" i="1"/>
  <c r="DA214" i="1"/>
  <c r="DF211" i="1"/>
  <c r="DD211" i="1"/>
  <c r="DC211" i="1"/>
  <c r="DB211" i="1"/>
  <c r="DA211" i="1"/>
  <c r="DF207" i="1"/>
  <c r="DD207" i="1"/>
  <c r="DC207" i="1"/>
  <c r="DB207" i="1"/>
  <c r="DA207" i="1"/>
  <c r="DF203" i="1"/>
  <c r="DD203" i="1"/>
  <c r="DC203" i="1"/>
  <c r="DB203" i="1"/>
  <c r="DA203" i="1"/>
  <c r="DF200" i="1"/>
  <c r="DD200" i="1"/>
  <c r="DC200" i="1"/>
  <c r="DB200" i="1"/>
  <c r="DA200" i="1"/>
  <c r="DF189" i="1"/>
  <c r="DE189" i="1"/>
  <c r="DD189" i="1"/>
  <c r="DC189" i="1"/>
  <c r="DB189" i="1"/>
  <c r="DA189" i="1"/>
  <c r="DF186" i="1"/>
  <c r="DD186" i="1"/>
  <c r="DC186" i="1"/>
  <c r="DB186" i="1"/>
  <c r="DA186" i="1"/>
  <c r="DF181" i="1"/>
  <c r="DE181" i="1"/>
  <c r="DD181" i="1"/>
  <c r="DC181" i="1"/>
  <c r="DB181" i="1"/>
  <c r="DA181" i="1"/>
  <c r="DF176" i="1"/>
  <c r="DE176" i="1"/>
  <c r="DD176" i="1"/>
  <c r="DC176" i="1"/>
  <c r="DB176" i="1"/>
  <c r="DA176" i="1"/>
  <c r="DF173" i="1"/>
  <c r="DE173" i="1"/>
  <c r="DD173" i="1"/>
  <c r="DC173" i="1"/>
  <c r="DB173" i="1"/>
  <c r="DA173" i="1"/>
  <c r="DF169" i="1"/>
  <c r="DE169" i="1"/>
  <c r="DD169" i="1"/>
  <c r="DC169" i="1"/>
  <c r="DB169" i="1"/>
  <c r="DA169" i="1"/>
  <c r="DF164" i="1"/>
  <c r="DE164" i="1"/>
  <c r="DD164" i="1"/>
  <c r="DC164" i="1"/>
  <c r="DB164" i="1"/>
  <c r="DA164" i="1"/>
  <c r="DF151" i="1"/>
  <c r="DD151" i="1"/>
  <c r="DC151" i="1"/>
  <c r="DB151" i="1"/>
  <c r="DA151" i="1"/>
  <c r="DF147" i="1"/>
  <c r="DD147" i="1"/>
  <c r="DC147" i="1"/>
  <c r="DB147" i="1"/>
  <c r="DA147" i="1"/>
  <c r="DF140" i="1"/>
  <c r="DD140" i="1"/>
  <c r="DC140" i="1"/>
  <c r="DB140" i="1"/>
  <c r="DA140" i="1"/>
  <c r="DF137" i="1"/>
  <c r="DD137" i="1"/>
  <c r="DC137" i="1"/>
  <c r="DB137" i="1"/>
  <c r="DA137" i="1"/>
  <c r="DF133" i="1"/>
  <c r="DD133" i="1"/>
  <c r="DC133" i="1"/>
  <c r="DB133" i="1"/>
  <c r="DA133" i="1"/>
  <c r="DF130" i="1"/>
  <c r="DD130" i="1"/>
  <c r="DC130" i="1"/>
  <c r="DB130" i="1"/>
  <c r="DA130" i="1"/>
  <c r="DF127" i="1"/>
  <c r="DD127" i="1"/>
  <c r="DC127" i="1"/>
  <c r="DB127" i="1"/>
  <c r="DA127" i="1"/>
  <c r="DF122" i="1"/>
  <c r="DD122" i="1"/>
  <c r="DC122" i="1"/>
  <c r="DB122" i="1"/>
  <c r="DA122" i="1"/>
  <c r="DF119" i="1"/>
  <c r="DD119" i="1"/>
  <c r="DC119" i="1"/>
  <c r="DB119" i="1"/>
  <c r="DA119" i="1"/>
  <c r="DF116" i="1"/>
  <c r="DD116" i="1"/>
  <c r="DC116" i="1"/>
  <c r="DB116" i="1"/>
  <c r="DA116" i="1"/>
  <c r="DF112" i="1"/>
  <c r="DD112" i="1"/>
  <c r="DC112" i="1"/>
  <c r="DB112" i="1"/>
  <c r="DA112" i="1"/>
  <c r="DF98" i="1"/>
  <c r="DD98" i="1"/>
  <c r="DC98" i="1"/>
  <c r="DB98" i="1"/>
  <c r="DA98" i="1"/>
  <c r="DF94" i="1"/>
  <c r="DD94" i="1"/>
  <c r="DC94" i="1"/>
  <c r="DB94" i="1"/>
  <c r="DA94" i="1"/>
  <c r="DF83" i="1"/>
  <c r="DE83" i="1"/>
  <c r="DD83" i="1"/>
  <c r="DC83" i="1"/>
  <c r="DB83" i="1"/>
  <c r="DA83" i="1"/>
  <c r="DF71" i="1"/>
  <c r="DE71" i="1"/>
  <c r="DD71" i="1"/>
  <c r="DC71" i="1"/>
  <c r="DB71" i="1"/>
  <c r="DA71" i="1"/>
  <c r="DF67" i="1"/>
  <c r="DE67" i="1"/>
  <c r="DD67" i="1"/>
  <c r="DC67" i="1"/>
  <c r="DB67" i="1"/>
  <c r="DA67" i="1"/>
  <c r="DF61" i="1"/>
  <c r="DE61" i="1"/>
  <c r="DD61" i="1"/>
  <c r="DC61" i="1"/>
  <c r="DB61" i="1"/>
  <c r="DA61" i="1"/>
  <c r="DF52" i="1"/>
  <c r="DE52" i="1"/>
  <c r="DD52" i="1"/>
  <c r="DC52" i="1"/>
  <c r="DB52" i="1"/>
  <c r="DA52" i="1"/>
  <c r="DF44" i="1"/>
  <c r="DE44" i="1"/>
  <c r="DD44" i="1"/>
  <c r="DC44" i="1"/>
  <c r="DB44" i="1"/>
  <c r="DA44" i="1"/>
  <c r="DF37" i="1"/>
  <c r="DE37" i="1"/>
  <c r="DD37" i="1"/>
  <c r="DC37" i="1"/>
  <c r="DB37" i="1"/>
  <c r="DA37" i="1"/>
  <c r="DF27" i="1"/>
  <c r="DE27" i="1"/>
  <c r="DD27" i="1"/>
  <c r="DC27" i="1"/>
  <c r="DB27" i="1"/>
  <c r="DA27" i="1"/>
  <c r="DF20" i="1"/>
  <c r="DE20" i="1"/>
  <c r="DD20" i="1"/>
  <c r="DC20" i="1"/>
  <c r="DB20" i="1"/>
  <c r="DA20" i="1"/>
  <c r="DF6" i="1"/>
  <c r="DE6" i="1"/>
  <c r="DD6" i="1"/>
  <c r="DC6" i="1"/>
  <c r="DB6" i="1"/>
  <c r="DA6" i="1"/>
  <c r="CQ6" i="1"/>
  <c r="CR6" i="1"/>
  <c r="CS6" i="1"/>
  <c r="CT6" i="1"/>
  <c r="CU6" i="1"/>
  <c r="CV6" i="1"/>
  <c r="CQ20" i="1"/>
  <c r="CR20" i="1"/>
  <c r="CS20" i="1"/>
  <c r="CT20" i="1"/>
  <c r="CV20" i="1"/>
  <c r="CQ27" i="1"/>
  <c r="CR27" i="1"/>
  <c r="CS27" i="1"/>
  <c r="CT27" i="1"/>
  <c r="CV27" i="1"/>
  <c r="CQ37" i="1"/>
  <c r="CR37" i="1"/>
  <c r="CS37" i="1"/>
  <c r="CT37" i="1"/>
  <c r="CV37" i="1"/>
  <c r="CQ44" i="1"/>
  <c r="CR44" i="1"/>
  <c r="CS44" i="1"/>
  <c r="CT44" i="1"/>
  <c r="CV44" i="1"/>
  <c r="CQ52" i="1"/>
  <c r="CR52" i="1"/>
  <c r="CS52" i="1"/>
  <c r="CT52" i="1"/>
  <c r="CV52" i="1"/>
  <c r="CQ61" i="1"/>
  <c r="CR61" i="1"/>
  <c r="CS61" i="1"/>
  <c r="CT61" i="1"/>
  <c r="CV61" i="1"/>
  <c r="CQ67" i="1"/>
  <c r="CR67" i="1"/>
  <c r="CS67" i="1"/>
  <c r="CT67" i="1"/>
  <c r="CV67" i="1"/>
  <c r="CQ71" i="1"/>
  <c r="CR71" i="1"/>
  <c r="CS71" i="1"/>
  <c r="CT71" i="1"/>
  <c r="CV71" i="1"/>
  <c r="CQ83" i="1"/>
  <c r="CR83" i="1"/>
  <c r="CS83" i="1"/>
  <c r="CT83" i="1"/>
  <c r="CV83" i="1"/>
  <c r="CQ94" i="1"/>
  <c r="CR94" i="1"/>
  <c r="CS94" i="1"/>
  <c r="CT94" i="1"/>
  <c r="CV94" i="1"/>
  <c r="CQ98" i="1"/>
  <c r="CR98" i="1"/>
  <c r="CS98" i="1"/>
  <c r="CT98" i="1"/>
  <c r="CV98" i="1"/>
  <c r="CQ112" i="1"/>
  <c r="CR112" i="1"/>
  <c r="CS112" i="1"/>
  <c r="CT112" i="1"/>
  <c r="CV112" i="1"/>
  <c r="CQ116" i="1"/>
  <c r="CR116" i="1"/>
  <c r="CS116" i="1"/>
  <c r="CT116" i="1"/>
  <c r="CV116" i="1"/>
  <c r="CQ119" i="1"/>
  <c r="CR119" i="1"/>
  <c r="CS119" i="1"/>
  <c r="CT119" i="1"/>
  <c r="CV119" i="1"/>
  <c r="CQ122" i="1"/>
  <c r="CR122" i="1"/>
  <c r="CS122" i="1"/>
  <c r="CT122" i="1"/>
  <c r="CV122" i="1"/>
  <c r="CQ127" i="1"/>
  <c r="CR127" i="1"/>
  <c r="CS127" i="1"/>
  <c r="CT127" i="1"/>
  <c r="CV127" i="1"/>
  <c r="CQ130" i="1"/>
  <c r="CR130" i="1"/>
  <c r="CS130" i="1"/>
  <c r="CT130" i="1"/>
  <c r="CV130" i="1"/>
  <c r="CQ133" i="1"/>
  <c r="CR133" i="1"/>
  <c r="CS133" i="1"/>
  <c r="CT133" i="1"/>
  <c r="CV133" i="1"/>
  <c r="CQ137" i="1"/>
  <c r="CR137" i="1"/>
  <c r="CS137" i="1"/>
  <c r="CT137" i="1"/>
  <c r="CV137" i="1"/>
  <c r="CQ140" i="1"/>
  <c r="CR140" i="1"/>
  <c r="CS140" i="1"/>
  <c r="CT140" i="1"/>
  <c r="CV140" i="1"/>
  <c r="CQ147" i="1"/>
  <c r="CR147" i="1"/>
  <c r="CS147" i="1"/>
  <c r="CT147" i="1"/>
  <c r="CV147" i="1"/>
  <c r="CQ151" i="1"/>
  <c r="CR151" i="1"/>
  <c r="CS151" i="1"/>
  <c r="CT151" i="1"/>
  <c r="CV151" i="1"/>
  <c r="CQ164" i="1"/>
  <c r="CR164" i="1"/>
  <c r="CS164" i="1"/>
  <c r="CT164" i="1"/>
  <c r="CV164" i="1"/>
  <c r="CQ169" i="1"/>
  <c r="CR169" i="1"/>
  <c r="CS169" i="1"/>
  <c r="CT169" i="1"/>
  <c r="CV169" i="1"/>
  <c r="CQ173" i="1"/>
  <c r="CR173" i="1"/>
  <c r="CS173" i="1"/>
  <c r="CT173" i="1"/>
  <c r="CV173" i="1"/>
  <c r="CQ176" i="1"/>
  <c r="CR176" i="1"/>
  <c r="CS176" i="1"/>
  <c r="CT176" i="1"/>
  <c r="CV176" i="1"/>
  <c r="CQ181" i="1"/>
  <c r="CR181" i="1"/>
  <c r="CS181" i="1"/>
  <c r="CT181" i="1"/>
  <c r="CV181" i="1"/>
  <c r="CQ186" i="1"/>
  <c r="CR186" i="1"/>
  <c r="CS186" i="1"/>
  <c r="CT186" i="1"/>
  <c r="CV186" i="1"/>
  <c r="CQ189" i="1"/>
  <c r="CR189" i="1"/>
  <c r="CS189" i="1"/>
  <c r="CT189" i="1"/>
  <c r="CV189" i="1"/>
  <c r="CQ200" i="1"/>
  <c r="CR200" i="1"/>
  <c r="CS200" i="1"/>
  <c r="CT200" i="1"/>
  <c r="CV200" i="1"/>
  <c r="CQ203" i="1"/>
  <c r="CR203" i="1"/>
  <c r="CS203" i="1"/>
  <c r="CT203" i="1"/>
  <c r="CV203" i="1"/>
  <c r="CQ207" i="1"/>
  <c r="CR207" i="1"/>
  <c r="CS207" i="1"/>
  <c r="CT207" i="1"/>
  <c r="CV207" i="1"/>
  <c r="CQ211" i="1"/>
  <c r="CR211" i="1"/>
  <c r="CS211" i="1"/>
  <c r="CT211" i="1"/>
  <c r="CV211" i="1"/>
  <c r="CQ214" i="1"/>
  <c r="CR214" i="1"/>
  <c r="CS214" i="1"/>
  <c r="CT214" i="1"/>
  <c r="CV214" i="1"/>
  <c r="CQ218" i="1"/>
  <c r="CR218" i="1"/>
  <c r="CS218" i="1"/>
  <c r="CT218" i="1"/>
  <c r="CV218" i="1"/>
  <c r="CQ224" i="1"/>
  <c r="CR224" i="1"/>
  <c r="CS224" i="1"/>
  <c r="CT224" i="1"/>
  <c r="CV224" i="1"/>
  <c r="CQ230" i="1"/>
  <c r="CR230" i="1"/>
  <c r="CS230" i="1"/>
  <c r="CT230" i="1"/>
  <c r="CV230" i="1"/>
  <c r="CQ239" i="1"/>
  <c r="CR239" i="1"/>
  <c r="CS239" i="1"/>
  <c r="CT239" i="1"/>
  <c r="CV239" i="1"/>
  <c r="CQ243" i="1"/>
  <c r="CR243" i="1"/>
  <c r="CS243" i="1"/>
  <c r="CT243" i="1"/>
  <c r="CV243" i="1"/>
  <c r="CQ246" i="1"/>
  <c r="CR246" i="1"/>
  <c r="CS246" i="1"/>
  <c r="CT246" i="1"/>
  <c r="CV246" i="1"/>
  <c r="CQ250" i="1"/>
  <c r="CR250" i="1"/>
  <c r="CS250" i="1"/>
  <c r="CT250" i="1"/>
  <c r="CV250" i="1"/>
  <c r="CQ253" i="1"/>
  <c r="CR253" i="1"/>
  <c r="CS253" i="1"/>
  <c r="CT253" i="1"/>
  <c r="CV253" i="1"/>
  <c r="CQ258" i="1"/>
  <c r="CR258" i="1"/>
  <c r="CS258" i="1"/>
  <c r="CT258" i="1"/>
  <c r="CV258" i="1"/>
  <c r="CQ265" i="1"/>
  <c r="CR265" i="1"/>
  <c r="CS265" i="1"/>
  <c r="CT265" i="1"/>
  <c r="CV265" i="1"/>
  <c r="CQ268" i="1"/>
  <c r="CR268" i="1"/>
  <c r="CS268" i="1"/>
  <c r="CT268" i="1"/>
  <c r="CV268" i="1"/>
  <c r="CQ272" i="1"/>
  <c r="CR272" i="1"/>
  <c r="CS272" i="1"/>
  <c r="CT272" i="1"/>
  <c r="CV272" i="1"/>
  <c r="CQ283" i="1"/>
  <c r="CR283" i="1"/>
  <c r="CS283" i="1"/>
  <c r="CT283" i="1"/>
  <c r="CV283" i="1"/>
  <c r="CQ288" i="1"/>
  <c r="CR288" i="1"/>
  <c r="CS288" i="1"/>
  <c r="CT288" i="1"/>
  <c r="CV288" i="1"/>
  <c r="CQ298" i="1"/>
  <c r="CR298" i="1"/>
  <c r="CS298" i="1"/>
  <c r="CT298" i="1"/>
  <c r="CV298" i="1"/>
  <c r="CQ304" i="1"/>
  <c r="CR304" i="1"/>
  <c r="CS304" i="1"/>
  <c r="CT304" i="1"/>
  <c r="CV304" i="1"/>
  <c r="CQ307" i="1"/>
  <c r="CR307" i="1"/>
  <c r="CS307" i="1"/>
  <c r="CT307" i="1"/>
  <c r="CV307" i="1"/>
  <c r="CQ313" i="1"/>
  <c r="CR313" i="1"/>
  <c r="CS313" i="1"/>
  <c r="CT313" i="1"/>
  <c r="CV313" i="1"/>
  <c r="CQ317" i="1"/>
  <c r="CR317" i="1"/>
  <c r="CS317" i="1"/>
  <c r="CT317" i="1"/>
  <c r="CV317" i="1"/>
  <c r="CQ321" i="1"/>
  <c r="CR321" i="1"/>
  <c r="CS321" i="1"/>
  <c r="CT321" i="1"/>
  <c r="CV321" i="1"/>
  <c r="CQ324" i="1"/>
  <c r="CR324" i="1"/>
  <c r="CS324" i="1"/>
  <c r="CT324" i="1"/>
  <c r="CV324" i="1"/>
  <c r="CQ327" i="1"/>
  <c r="CR327" i="1"/>
  <c r="CS327" i="1"/>
  <c r="CT327" i="1"/>
  <c r="CV327" i="1"/>
  <c r="CQ335" i="1"/>
  <c r="CR335" i="1"/>
  <c r="CS335" i="1"/>
  <c r="CT335" i="1"/>
  <c r="CV335" i="1"/>
  <c r="CQ338" i="1"/>
  <c r="CR338" i="1"/>
  <c r="CS338" i="1"/>
  <c r="CT338" i="1"/>
  <c r="CV338" i="1"/>
  <c r="CQ346" i="1"/>
  <c r="CR346" i="1"/>
  <c r="CS346" i="1"/>
  <c r="CT346" i="1"/>
  <c r="CV346" i="1"/>
  <c r="CQ351" i="1"/>
  <c r="CR351" i="1"/>
  <c r="CS351" i="1"/>
  <c r="CT351" i="1"/>
  <c r="CV351" i="1"/>
  <c r="CQ356" i="1"/>
  <c r="CR356" i="1"/>
  <c r="CS356" i="1"/>
  <c r="CT356" i="1"/>
  <c r="CV356" i="1"/>
  <c r="CQ363" i="1"/>
  <c r="CR363" i="1"/>
  <c r="CS363" i="1"/>
  <c r="CT363" i="1"/>
  <c r="CV363" i="1"/>
  <c r="CQ367" i="1"/>
  <c r="CR367" i="1"/>
  <c r="CS367" i="1"/>
  <c r="CT367" i="1"/>
  <c r="CV367" i="1"/>
  <c r="CQ370" i="1"/>
  <c r="CR370" i="1"/>
  <c r="CS370" i="1"/>
  <c r="CT370" i="1"/>
  <c r="CV370" i="1"/>
  <c r="CQ373" i="1"/>
  <c r="CR373" i="1"/>
  <c r="CS373" i="1"/>
  <c r="CT373" i="1"/>
  <c r="CV373" i="1"/>
  <c r="CQ378" i="1"/>
  <c r="CR378" i="1"/>
  <c r="CS378" i="1"/>
  <c r="CT378" i="1"/>
  <c r="CV378" i="1"/>
  <c r="CQ381" i="1"/>
  <c r="CR381" i="1"/>
  <c r="CS381" i="1"/>
  <c r="CT381" i="1"/>
  <c r="CV381" i="1"/>
  <c r="CQ388" i="1"/>
  <c r="CR388" i="1"/>
  <c r="CS388" i="1"/>
  <c r="CT388" i="1"/>
  <c r="CV388" i="1"/>
  <c r="CQ392" i="1"/>
  <c r="CR392" i="1"/>
  <c r="CS392" i="1"/>
  <c r="CT392" i="1"/>
  <c r="CV392" i="1"/>
  <c r="CQ399" i="1"/>
  <c r="CR399" i="1"/>
  <c r="CS399" i="1"/>
  <c r="CT399" i="1"/>
  <c r="CV399" i="1"/>
  <c r="CQ403" i="1"/>
  <c r="CR403" i="1"/>
  <c r="CS403" i="1"/>
  <c r="CT403" i="1"/>
  <c r="CV403" i="1"/>
  <c r="CQ409" i="1"/>
  <c r="CR409" i="1"/>
  <c r="CS409" i="1"/>
  <c r="CT409" i="1"/>
  <c r="CV409" i="1"/>
  <c r="CQ416" i="1"/>
  <c r="CR416" i="1"/>
  <c r="CS416" i="1"/>
  <c r="CT416" i="1"/>
  <c r="CV416" i="1"/>
  <c r="CQ430" i="1"/>
  <c r="CR430" i="1"/>
  <c r="CS430" i="1"/>
  <c r="CT430" i="1"/>
  <c r="CV430" i="1"/>
  <c r="CQ435" i="1"/>
  <c r="CR435" i="1"/>
  <c r="CS435" i="1"/>
  <c r="CT435" i="1"/>
  <c r="CV435" i="1"/>
  <c r="CQ438" i="1"/>
  <c r="CR438" i="1"/>
  <c r="CS438" i="1"/>
  <c r="CT438" i="1"/>
  <c r="CV438" i="1"/>
  <c r="CQ442" i="1"/>
  <c r="CR442" i="1"/>
  <c r="CS442" i="1"/>
  <c r="CT442" i="1"/>
  <c r="CV442" i="1"/>
  <c r="CQ449" i="1"/>
  <c r="CR449" i="1"/>
  <c r="CS449" i="1"/>
  <c r="CT449" i="1"/>
  <c r="CV449" i="1"/>
  <c r="CQ457" i="1"/>
  <c r="CR457" i="1"/>
  <c r="CS457" i="1"/>
  <c r="CT457" i="1"/>
  <c r="CV457" i="1"/>
  <c r="CQ466" i="1"/>
  <c r="CR466" i="1"/>
  <c r="CS466" i="1"/>
  <c r="CT466" i="1"/>
  <c r="CV466" i="1"/>
  <c r="CQ476" i="1"/>
  <c r="CR476" i="1"/>
  <c r="CS476" i="1"/>
  <c r="CT476" i="1"/>
  <c r="CV476" i="1"/>
  <c r="CQ483" i="1"/>
  <c r="CR483" i="1"/>
  <c r="CS483" i="1"/>
  <c r="CT483" i="1"/>
  <c r="CV483" i="1"/>
  <c r="CQ486" i="1"/>
  <c r="CR486" i="1"/>
  <c r="CS486" i="1"/>
  <c r="CT486" i="1"/>
  <c r="CV486" i="1"/>
  <c r="CQ489" i="1"/>
  <c r="CR489" i="1"/>
  <c r="CS489" i="1"/>
  <c r="CT489" i="1"/>
  <c r="CV489" i="1"/>
  <c r="CQ495" i="1"/>
  <c r="CR495" i="1"/>
  <c r="CS495" i="1"/>
  <c r="CT495" i="1"/>
  <c r="CV495" i="1"/>
  <c r="CQ501" i="1"/>
  <c r="CR501" i="1"/>
  <c r="CS501" i="1"/>
  <c r="CT501" i="1"/>
  <c r="CV501" i="1"/>
  <c r="CQ505" i="1"/>
  <c r="CR505" i="1"/>
  <c r="CS505" i="1"/>
  <c r="CT505" i="1"/>
  <c r="CV505" i="1"/>
  <c r="CQ509" i="1"/>
  <c r="CR509" i="1"/>
  <c r="CS509" i="1"/>
  <c r="CT509" i="1"/>
  <c r="CV509" i="1"/>
  <c r="CQ515" i="1"/>
  <c r="CR515" i="1"/>
  <c r="CS515" i="1"/>
  <c r="CT515" i="1"/>
  <c r="CV515" i="1"/>
  <c r="CQ520" i="1"/>
  <c r="CR520" i="1"/>
  <c r="CS520" i="1"/>
  <c r="CT520" i="1"/>
  <c r="CV520" i="1"/>
  <c r="CQ528" i="1"/>
  <c r="CR528" i="1"/>
  <c r="CS528" i="1"/>
  <c r="CT528" i="1"/>
  <c r="CV528" i="1"/>
  <c r="CQ532" i="1"/>
  <c r="CR532" i="1"/>
  <c r="CS532" i="1"/>
  <c r="CT532" i="1"/>
  <c r="CV532" i="1"/>
  <c r="CQ539" i="1"/>
  <c r="CR539" i="1"/>
  <c r="CS539" i="1"/>
  <c r="CT539" i="1"/>
  <c r="CU539" i="1"/>
  <c r="CV539" i="1"/>
  <c r="CQ547" i="1"/>
  <c r="CR547" i="1"/>
  <c r="CS547" i="1"/>
  <c r="CT547" i="1"/>
  <c r="CU547" i="1"/>
  <c r="CV547" i="1"/>
  <c r="CQ551" i="1"/>
  <c r="CR551" i="1"/>
  <c r="CS551" i="1"/>
  <c r="CT551" i="1"/>
  <c r="CU551" i="1"/>
  <c r="CV551" i="1"/>
  <c r="CQ554" i="1"/>
  <c r="CR554" i="1"/>
  <c r="CS554" i="1"/>
  <c r="CT554" i="1"/>
  <c r="CU554" i="1"/>
  <c r="CV554" i="1"/>
  <c r="CQ558" i="1"/>
  <c r="CR558" i="1"/>
  <c r="CS558" i="1"/>
  <c r="CT558" i="1"/>
  <c r="CU558" i="1"/>
  <c r="CV558" i="1"/>
  <c r="CQ561" i="1"/>
  <c r="CR561" i="1"/>
  <c r="CS561" i="1"/>
  <c r="CT561" i="1"/>
  <c r="CU561" i="1"/>
  <c r="CV561" i="1"/>
  <c r="CQ569" i="1"/>
  <c r="CR569" i="1"/>
  <c r="CS569" i="1"/>
  <c r="CT569" i="1"/>
  <c r="CU569" i="1"/>
  <c r="CV569" i="1"/>
  <c r="CQ576" i="1"/>
  <c r="CR576" i="1"/>
  <c r="CS576" i="1"/>
  <c r="CT576" i="1"/>
  <c r="CU576" i="1"/>
  <c r="CV576" i="1"/>
  <c r="CQ579" i="1"/>
  <c r="CR579" i="1"/>
  <c r="CS579" i="1"/>
  <c r="CT579" i="1"/>
  <c r="CU579" i="1"/>
  <c r="CV579" i="1"/>
  <c r="T262" i="6" l="1"/>
  <c r="T263" i="6" s="1"/>
  <c r="R262" i="6"/>
  <c r="R263" i="6" s="1"/>
  <c r="Q262" i="6"/>
  <c r="Q263" i="6" s="1"/>
  <c r="P262" i="6"/>
  <c r="P263" i="6" s="1"/>
  <c r="O262" i="6"/>
  <c r="O263" i="6" s="1"/>
  <c r="U258" i="6"/>
  <c r="T258" i="6"/>
  <c r="R258" i="6"/>
  <c r="Q258" i="6"/>
  <c r="P258" i="6"/>
  <c r="O258" i="6"/>
  <c r="U253" i="6"/>
  <c r="T253" i="6"/>
  <c r="R253" i="6"/>
  <c r="Q253" i="6"/>
  <c r="P253" i="6"/>
  <c r="O253" i="6"/>
  <c r="U249" i="6"/>
  <c r="T249" i="6"/>
  <c r="R249" i="6"/>
  <c r="Q249" i="6"/>
  <c r="P249" i="6"/>
  <c r="O249" i="6"/>
  <c r="U244" i="6"/>
  <c r="T244" i="6"/>
  <c r="R244" i="6"/>
  <c r="Q244" i="6"/>
  <c r="P244" i="6"/>
  <c r="O244" i="6"/>
  <c r="U231" i="6"/>
  <c r="T231" i="6"/>
  <c r="R231" i="6"/>
  <c r="Q231" i="6"/>
  <c r="P231" i="6"/>
  <c r="O231" i="6"/>
  <c r="U220" i="6"/>
  <c r="T220" i="6"/>
  <c r="R220" i="6"/>
  <c r="Q220" i="6"/>
  <c r="P220" i="6"/>
  <c r="O220" i="6"/>
  <c r="U216" i="6"/>
  <c r="T216" i="6"/>
  <c r="R216" i="6"/>
  <c r="Q216" i="6"/>
  <c r="P216" i="6"/>
  <c r="O216" i="6"/>
  <c r="U213" i="6"/>
  <c r="T213" i="6"/>
  <c r="R213" i="6"/>
  <c r="Q213" i="6"/>
  <c r="P213" i="6"/>
  <c r="O213" i="6"/>
  <c r="U208" i="6"/>
  <c r="T208" i="6"/>
  <c r="R208" i="6"/>
  <c r="Q208" i="6"/>
  <c r="P208" i="6"/>
  <c r="O208" i="6"/>
  <c r="U200" i="6"/>
  <c r="T200" i="6"/>
  <c r="R200" i="6"/>
  <c r="Q200" i="6"/>
  <c r="P200" i="6"/>
  <c r="O200" i="6"/>
  <c r="U197" i="6"/>
  <c r="T197" i="6"/>
  <c r="R197" i="6"/>
  <c r="Q197" i="6"/>
  <c r="P197" i="6"/>
  <c r="O197" i="6"/>
  <c r="U193" i="6"/>
  <c r="T193" i="6"/>
  <c r="R193" i="6"/>
  <c r="Q193" i="6"/>
  <c r="P193" i="6"/>
  <c r="O193" i="6"/>
  <c r="U188" i="6"/>
  <c r="T188" i="6"/>
  <c r="R188" i="6"/>
  <c r="Q188" i="6"/>
  <c r="P188" i="6"/>
  <c r="O188" i="6"/>
  <c r="U185" i="6"/>
  <c r="T185" i="6"/>
  <c r="R185" i="6"/>
  <c r="Q185" i="6"/>
  <c r="P185" i="6"/>
  <c r="O185" i="6"/>
  <c r="U175" i="6"/>
  <c r="T175" i="6"/>
  <c r="R175" i="6"/>
  <c r="Q175" i="6"/>
  <c r="P175" i="6"/>
  <c r="O175" i="6"/>
  <c r="U164" i="6"/>
  <c r="T164" i="6"/>
  <c r="R164" i="6"/>
  <c r="Q164" i="6"/>
  <c r="P164" i="6"/>
  <c r="O164" i="6"/>
  <c r="U160" i="6"/>
  <c r="T160" i="6"/>
  <c r="R160" i="6"/>
  <c r="Q160" i="6"/>
  <c r="P160" i="6"/>
  <c r="O160" i="6"/>
  <c r="U157" i="6"/>
  <c r="T157" i="6"/>
  <c r="R157" i="6"/>
  <c r="Q157" i="6"/>
  <c r="P157" i="6"/>
  <c r="O157" i="6"/>
  <c r="U152" i="6"/>
  <c r="T152" i="6"/>
  <c r="R152" i="6"/>
  <c r="Q152" i="6"/>
  <c r="P152" i="6"/>
  <c r="O152" i="6"/>
  <c r="U144" i="6"/>
  <c r="T144" i="6"/>
  <c r="R144" i="6"/>
  <c r="Q144" i="6"/>
  <c r="P144" i="6"/>
  <c r="O144" i="6"/>
  <c r="U141" i="6"/>
  <c r="T141" i="6"/>
  <c r="R141" i="6"/>
  <c r="Q141" i="6"/>
  <c r="P141" i="6"/>
  <c r="O141" i="6"/>
  <c r="U137" i="6"/>
  <c r="T137" i="6"/>
  <c r="R137" i="6"/>
  <c r="Q137" i="6"/>
  <c r="P137" i="6"/>
  <c r="O137" i="6"/>
  <c r="U131" i="6"/>
  <c r="T131" i="6"/>
  <c r="R131" i="6"/>
  <c r="Q131" i="6"/>
  <c r="P131" i="6"/>
  <c r="O131" i="6"/>
  <c r="U128" i="6"/>
  <c r="T128" i="6"/>
  <c r="R128" i="6"/>
  <c r="Q128" i="6"/>
  <c r="P128" i="6"/>
  <c r="O128" i="6"/>
  <c r="T117" i="6"/>
  <c r="R117" i="6"/>
  <c r="Q117" i="6"/>
  <c r="P117" i="6"/>
  <c r="O117" i="6"/>
  <c r="T114" i="6"/>
  <c r="R114" i="6"/>
  <c r="Q114" i="6"/>
  <c r="P114" i="6"/>
  <c r="O114" i="6"/>
  <c r="U111" i="6"/>
  <c r="T111" i="6"/>
  <c r="R111" i="6"/>
  <c r="Q111" i="6"/>
  <c r="P111" i="6"/>
  <c r="O111" i="6"/>
  <c r="T107" i="6"/>
  <c r="R107" i="6"/>
  <c r="Q107" i="6"/>
  <c r="P107" i="6"/>
  <c r="O107" i="6"/>
  <c r="T101" i="6"/>
  <c r="R101" i="6"/>
  <c r="Q101" i="6"/>
  <c r="P101" i="6"/>
  <c r="O101" i="6"/>
  <c r="U98" i="6"/>
  <c r="T98" i="6"/>
  <c r="R98" i="6"/>
  <c r="Q98" i="6"/>
  <c r="P98" i="6"/>
  <c r="O98" i="6"/>
  <c r="U94" i="6"/>
  <c r="T94" i="6"/>
  <c r="R94" i="6"/>
  <c r="Q94" i="6"/>
  <c r="P94" i="6"/>
  <c r="O94" i="6"/>
  <c r="T83" i="6"/>
  <c r="R83" i="6"/>
  <c r="Q83" i="6"/>
  <c r="P83" i="6"/>
  <c r="O83" i="6"/>
  <c r="T80" i="6"/>
  <c r="R80" i="6"/>
  <c r="Q80" i="6"/>
  <c r="P80" i="6"/>
  <c r="O80" i="6"/>
  <c r="U73" i="6"/>
  <c r="T73" i="6"/>
  <c r="R73" i="6"/>
  <c r="Q73" i="6"/>
  <c r="P73" i="6"/>
  <c r="O73" i="6"/>
  <c r="T62" i="6"/>
  <c r="R62" i="6"/>
  <c r="Q62" i="6"/>
  <c r="P62" i="6"/>
  <c r="O62" i="6"/>
  <c r="T58" i="6"/>
  <c r="R58" i="6"/>
  <c r="Q58" i="6"/>
  <c r="P58" i="6"/>
  <c r="O58" i="6"/>
  <c r="T55" i="6"/>
  <c r="R55" i="6"/>
  <c r="Q55" i="6"/>
  <c r="P55" i="6"/>
  <c r="O55" i="6"/>
  <c r="T50" i="6"/>
  <c r="R50" i="6"/>
  <c r="Q50" i="6"/>
  <c r="P50" i="6"/>
  <c r="O50" i="6"/>
  <c r="T45" i="6"/>
  <c r="R45" i="6"/>
  <c r="Q45" i="6"/>
  <c r="P45" i="6"/>
  <c r="O45" i="6"/>
  <c r="T39" i="6"/>
  <c r="R39" i="6"/>
  <c r="Q39" i="6"/>
  <c r="P39" i="6"/>
  <c r="O39" i="6"/>
  <c r="T34" i="6"/>
  <c r="R34" i="6"/>
  <c r="Q34" i="6"/>
  <c r="P34" i="6"/>
  <c r="O34" i="6"/>
  <c r="T31" i="6"/>
  <c r="R31" i="6"/>
  <c r="Q31" i="6"/>
  <c r="P31" i="6"/>
  <c r="O31" i="6"/>
  <c r="T28" i="6"/>
  <c r="R28" i="6"/>
  <c r="Q28" i="6"/>
  <c r="P28" i="6"/>
  <c r="O28" i="6"/>
  <c r="T25" i="6"/>
  <c r="R25" i="6"/>
  <c r="Q25" i="6"/>
  <c r="P25" i="6"/>
  <c r="O25" i="6"/>
  <c r="T21" i="6"/>
  <c r="S21" i="6"/>
  <c r="R21" i="6"/>
  <c r="Q21" i="6"/>
  <c r="P21" i="6"/>
  <c r="O21" i="6"/>
  <c r="T17" i="6"/>
  <c r="S17" i="6"/>
  <c r="R17" i="6"/>
  <c r="Q17" i="6"/>
  <c r="P17" i="6"/>
  <c r="O17" i="6"/>
  <c r="T6" i="6"/>
  <c r="S6" i="6"/>
  <c r="R6" i="6"/>
  <c r="Q6" i="6"/>
  <c r="P6" i="6"/>
  <c r="O6" i="6"/>
  <c r="CL579" i="1" l="1"/>
  <c r="CJ579" i="1"/>
  <c r="CI579" i="1"/>
  <c r="CH579" i="1"/>
  <c r="CG579" i="1"/>
  <c r="CL576" i="1"/>
  <c r="CJ576" i="1"/>
  <c r="CI576" i="1"/>
  <c r="CH576" i="1"/>
  <c r="CG576" i="1"/>
  <c r="CL569" i="1"/>
  <c r="CJ569" i="1"/>
  <c r="CI569" i="1"/>
  <c r="CH569" i="1"/>
  <c r="CG569" i="1"/>
  <c r="CL561" i="1"/>
  <c r="CJ561" i="1"/>
  <c r="CI561" i="1"/>
  <c r="CH561" i="1"/>
  <c r="CG561" i="1"/>
  <c r="CL558" i="1"/>
  <c r="CJ558" i="1"/>
  <c r="CI558" i="1"/>
  <c r="CH558" i="1"/>
  <c r="CG558" i="1"/>
  <c r="CL554" i="1"/>
  <c r="CJ554" i="1"/>
  <c r="CI554" i="1"/>
  <c r="CH554" i="1"/>
  <c r="CG554" i="1"/>
  <c r="CL551" i="1"/>
  <c r="CJ551" i="1"/>
  <c r="CI551" i="1"/>
  <c r="CH551" i="1"/>
  <c r="CG551" i="1"/>
  <c r="CL547" i="1"/>
  <c r="CJ547" i="1"/>
  <c r="CI547" i="1"/>
  <c r="CH547" i="1"/>
  <c r="CG547" i="1"/>
  <c r="CL539" i="1"/>
  <c r="CJ539" i="1"/>
  <c r="CI539" i="1"/>
  <c r="CH539" i="1"/>
  <c r="CG539" i="1"/>
  <c r="CL532" i="1"/>
  <c r="CJ532" i="1"/>
  <c r="CI532" i="1"/>
  <c r="CH532" i="1"/>
  <c r="CG532" i="1"/>
  <c r="CL528" i="1"/>
  <c r="CJ528" i="1"/>
  <c r="CI528" i="1"/>
  <c r="CH528" i="1"/>
  <c r="CG528" i="1"/>
  <c r="CL520" i="1"/>
  <c r="CJ520" i="1"/>
  <c r="CI520" i="1"/>
  <c r="CH520" i="1"/>
  <c r="CG520" i="1"/>
  <c r="CL515" i="1"/>
  <c r="CJ515" i="1"/>
  <c r="CI515" i="1"/>
  <c r="CH515" i="1"/>
  <c r="CG515" i="1"/>
  <c r="CL509" i="1"/>
  <c r="CJ509" i="1"/>
  <c r="CI509" i="1"/>
  <c r="CH509" i="1"/>
  <c r="CG509" i="1"/>
  <c r="CL505" i="1"/>
  <c r="CJ505" i="1"/>
  <c r="CI505" i="1"/>
  <c r="CH505" i="1"/>
  <c r="CG505" i="1"/>
  <c r="CL501" i="1"/>
  <c r="CJ501" i="1"/>
  <c r="CI501" i="1"/>
  <c r="CH501" i="1"/>
  <c r="CG501" i="1"/>
  <c r="CL495" i="1"/>
  <c r="CJ495" i="1"/>
  <c r="CI495" i="1"/>
  <c r="CH495" i="1"/>
  <c r="CG495" i="1"/>
  <c r="CL489" i="1"/>
  <c r="CJ489" i="1"/>
  <c r="CI489" i="1"/>
  <c r="CH489" i="1"/>
  <c r="CG489" i="1"/>
  <c r="CL486" i="1"/>
  <c r="CJ486" i="1"/>
  <c r="CI486" i="1"/>
  <c r="CH486" i="1"/>
  <c r="CG486" i="1"/>
  <c r="CL483" i="1"/>
  <c r="CJ483" i="1"/>
  <c r="CI483" i="1"/>
  <c r="CH483" i="1"/>
  <c r="CG483" i="1"/>
  <c r="CL476" i="1"/>
  <c r="CJ476" i="1"/>
  <c r="CI476" i="1"/>
  <c r="CH476" i="1"/>
  <c r="CG476" i="1"/>
  <c r="CL466" i="1"/>
  <c r="CJ466" i="1"/>
  <c r="CI466" i="1"/>
  <c r="CH466" i="1"/>
  <c r="CG466" i="1"/>
  <c r="CL457" i="1"/>
  <c r="CJ457" i="1"/>
  <c r="CI457" i="1"/>
  <c r="CH457" i="1"/>
  <c r="CG457" i="1"/>
  <c r="CL449" i="1"/>
  <c r="CJ449" i="1"/>
  <c r="CI449" i="1"/>
  <c r="CH449" i="1"/>
  <c r="CG449" i="1"/>
  <c r="CL442" i="1"/>
  <c r="CJ442" i="1"/>
  <c r="CI442" i="1"/>
  <c r="CH442" i="1"/>
  <c r="CG442" i="1"/>
  <c r="CL438" i="1"/>
  <c r="CJ438" i="1"/>
  <c r="CI438" i="1"/>
  <c r="CH438" i="1"/>
  <c r="CG438" i="1"/>
  <c r="CL435" i="1"/>
  <c r="CJ435" i="1"/>
  <c r="CI435" i="1"/>
  <c r="CH435" i="1"/>
  <c r="CG435" i="1"/>
  <c r="CL430" i="1"/>
  <c r="CJ430" i="1"/>
  <c r="CI430" i="1"/>
  <c r="CH430" i="1"/>
  <c r="CG430" i="1"/>
  <c r="CL416" i="1"/>
  <c r="CJ416" i="1"/>
  <c r="CI416" i="1"/>
  <c r="CH416" i="1"/>
  <c r="CG416" i="1"/>
  <c r="CL409" i="1"/>
  <c r="CJ409" i="1"/>
  <c r="CI409" i="1"/>
  <c r="CH409" i="1"/>
  <c r="CG409" i="1"/>
  <c r="CL403" i="1"/>
  <c r="CJ403" i="1"/>
  <c r="CI403" i="1"/>
  <c r="CH403" i="1"/>
  <c r="CG403" i="1"/>
  <c r="CL399" i="1"/>
  <c r="CJ399" i="1"/>
  <c r="CI399" i="1"/>
  <c r="CH399" i="1"/>
  <c r="CG399" i="1"/>
  <c r="CL392" i="1"/>
  <c r="CJ392" i="1"/>
  <c r="CI392" i="1"/>
  <c r="CH392" i="1"/>
  <c r="CG392" i="1"/>
  <c r="CL388" i="1"/>
  <c r="CJ388" i="1"/>
  <c r="CI388" i="1"/>
  <c r="CH388" i="1"/>
  <c r="CG388" i="1"/>
  <c r="CL381" i="1"/>
  <c r="CJ381" i="1"/>
  <c r="CI381" i="1"/>
  <c r="CH381" i="1"/>
  <c r="CG381" i="1"/>
  <c r="CL378" i="1"/>
  <c r="CJ378" i="1"/>
  <c r="CI378" i="1"/>
  <c r="CH378" i="1"/>
  <c r="CG378" i="1"/>
  <c r="CL373" i="1"/>
  <c r="CJ373" i="1"/>
  <c r="CI373" i="1"/>
  <c r="CH373" i="1"/>
  <c r="CG373" i="1"/>
  <c r="CL370" i="1"/>
  <c r="CJ370" i="1"/>
  <c r="CI370" i="1"/>
  <c r="CH370" i="1"/>
  <c r="CG370" i="1"/>
  <c r="CL367" i="1"/>
  <c r="CJ367" i="1"/>
  <c r="CI367" i="1"/>
  <c r="CH367" i="1"/>
  <c r="CG367" i="1"/>
  <c r="CL363" i="1"/>
  <c r="CJ363" i="1"/>
  <c r="CI363" i="1"/>
  <c r="CH363" i="1"/>
  <c r="CG363" i="1"/>
  <c r="CL356" i="1"/>
  <c r="CJ356" i="1"/>
  <c r="CI356" i="1"/>
  <c r="CH356" i="1"/>
  <c r="CG356" i="1"/>
  <c r="CL351" i="1"/>
  <c r="CJ351" i="1"/>
  <c r="CI351" i="1"/>
  <c r="CH351" i="1"/>
  <c r="CG351" i="1"/>
  <c r="CL346" i="1"/>
  <c r="CJ346" i="1"/>
  <c r="CI346" i="1"/>
  <c r="CH346" i="1"/>
  <c r="CG346" i="1"/>
  <c r="CL338" i="1"/>
  <c r="CJ338" i="1"/>
  <c r="CI338" i="1"/>
  <c r="CH338" i="1"/>
  <c r="CG338" i="1"/>
  <c r="CL335" i="1"/>
  <c r="CJ335" i="1"/>
  <c r="CI335" i="1"/>
  <c r="CH335" i="1"/>
  <c r="CG335" i="1"/>
  <c r="CL327" i="1"/>
  <c r="CJ327" i="1"/>
  <c r="CI327" i="1"/>
  <c r="CH327" i="1"/>
  <c r="CG327" i="1"/>
  <c r="CL324" i="1"/>
  <c r="CJ324" i="1"/>
  <c r="CI324" i="1"/>
  <c r="CH324" i="1"/>
  <c r="CG324" i="1"/>
  <c r="CL321" i="1"/>
  <c r="CJ321" i="1"/>
  <c r="CI321" i="1"/>
  <c r="CH321" i="1"/>
  <c r="CG321" i="1"/>
  <c r="CL317" i="1"/>
  <c r="CJ317" i="1"/>
  <c r="CI317" i="1"/>
  <c r="CH317" i="1"/>
  <c r="CG317" i="1"/>
  <c r="CL313" i="1"/>
  <c r="CJ313" i="1"/>
  <c r="CI313" i="1"/>
  <c r="CH313" i="1"/>
  <c r="CG313" i="1"/>
  <c r="CL307" i="1"/>
  <c r="CJ307" i="1"/>
  <c r="CI307" i="1"/>
  <c r="CH307" i="1"/>
  <c r="CG307" i="1"/>
  <c r="CL304" i="1"/>
  <c r="CJ304" i="1"/>
  <c r="CI304" i="1"/>
  <c r="CH304" i="1"/>
  <c r="CG304" i="1"/>
  <c r="CL298" i="1"/>
  <c r="CJ298" i="1"/>
  <c r="CI298" i="1"/>
  <c r="CH298" i="1"/>
  <c r="CG298" i="1"/>
  <c r="CL288" i="1"/>
  <c r="CJ288" i="1"/>
  <c r="CI288" i="1"/>
  <c r="CH288" i="1"/>
  <c r="CG288" i="1"/>
  <c r="CL283" i="1"/>
  <c r="CJ283" i="1"/>
  <c r="CI283" i="1"/>
  <c r="CH283" i="1"/>
  <c r="CG283" i="1"/>
  <c r="CL272" i="1"/>
  <c r="CJ272" i="1"/>
  <c r="CI272" i="1"/>
  <c r="CH272" i="1"/>
  <c r="CG272" i="1"/>
  <c r="CL268" i="1"/>
  <c r="CJ268" i="1"/>
  <c r="CI268" i="1"/>
  <c r="CH268" i="1"/>
  <c r="CG268" i="1"/>
  <c r="CL265" i="1"/>
  <c r="CJ265" i="1"/>
  <c r="CI265" i="1"/>
  <c r="CH265" i="1"/>
  <c r="CG265" i="1"/>
  <c r="CL258" i="1"/>
  <c r="CJ258" i="1"/>
  <c r="CI258" i="1"/>
  <c r="CH258" i="1"/>
  <c r="CG258" i="1"/>
  <c r="CL253" i="1"/>
  <c r="CJ253" i="1"/>
  <c r="CI253" i="1"/>
  <c r="CH253" i="1"/>
  <c r="CG253" i="1"/>
  <c r="CL250" i="1"/>
  <c r="CJ250" i="1"/>
  <c r="CI250" i="1"/>
  <c r="CH250" i="1"/>
  <c r="CG250" i="1"/>
  <c r="CL246" i="1"/>
  <c r="CJ246" i="1"/>
  <c r="CI246" i="1"/>
  <c r="CH246" i="1"/>
  <c r="CG246" i="1"/>
  <c r="CL243" i="1"/>
  <c r="CJ243" i="1"/>
  <c r="CI243" i="1"/>
  <c r="CH243" i="1"/>
  <c r="CG243" i="1"/>
  <c r="CL239" i="1"/>
  <c r="CJ239" i="1"/>
  <c r="CI239" i="1"/>
  <c r="CH239" i="1"/>
  <c r="CG239" i="1"/>
  <c r="CL230" i="1"/>
  <c r="CJ230" i="1"/>
  <c r="CI230" i="1"/>
  <c r="CH230" i="1"/>
  <c r="CG230" i="1"/>
  <c r="CL224" i="1"/>
  <c r="CJ224" i="1"/>
  <c r="CI224" i="1"/>
  <c r="CH224" i="1"/>
  <c r="CG224" i="1"/>
  <c r="CL218" i="1"/>
  <c r="CJ218" i="1"/>
  <c r="CI218" i="1"/>
  <c r="CH218" i="1"/>
  <c r="CG218" i="1"/>
  <c r="CL214" i="1"/>
  <c r="CJ214" i="1"/>
  <c r="CI214" i="1"/>
  <c r="CH214" i="1"/>
  <c r="CG214" i="1"/>
  <c r="CL211" i="1"/>
  <c r="CJ211" i="1"/>
  <c r="CI211" i="1"/>
  <c r="CH211" i="1"/>
  <c r="CG211" i="1"/>
  <c r="CL207" i="1"/>
  <c r="CJ207" i="1"/>
  <c r="CI207" i="1"/>
  <c r="CH207" i="1"/>
  <c r="CG207" i="1"/>
  <c r="CL203" i="1"/>
  <c r="CJ203" i="1"/>
  <c r="CI203" i="1"/>
  <c r="CH203" i="1"/>
  <c r="CG203" i="1"/>
  <c r="CL200" i="1"/>
  <c r="CJ200" i="1"/>
  <c r="CI200" i="1"/>
  <c r="CH200" i="1"/>
  <c r="CG200" i="1"/>
  <c r="CL189" i="1"/>
  <c r="CJ189" i="1"/>
  <c r="CI189" i="1"/>
  <c r="CH189" i="1"/>
  <c r="CG189" i="1"/>
  <c r="CL186" i="1"/>
  <c r="CJ186" i="1"/>
  <c r="CI186" i="1"/>
  <c r="CH186" i="1"/>
  <c r="CG186" i="1"/>
  <c r="CL181" i="1"/>
  <c r="CJ181" i="1"/>
  <c r="CI181" i="1"/>
  <c r="CH181" i="1"/>
  <c r="CG181" i="1"/>
  <c r="CL176" i="1"/>
  <c r="CJ176" i="1"/>
  <c r="CI176" i="1"/>
  <c r="CH176" i="1"/>
  <c r="CG176" i="1"/>
  <c r="CL173" i="1"/>
  <c r="CJ173" i="1"/>
  <c r="CI173" i="1"/>
  <c r="CH173" i="1"/>
  <c r="CG173" i="1"/>
  <c r="CL169" i="1"/>
  <c r="CJ169" i="1"/>
  <c r="CI169" i="1"/>
  <c r="CH169" i="1"/>
  <c r="CG169" i="1"/>
  <c r="CL164" i="1"/>
  <c r="CJ164" i="1"/>
  <c r="CI164" i="1"/>
  <c r="CH164" i="1"/>
  <c r="CG164" i="1"/>
  <c r="CL151" i="1"/>
  <c r="CJ151" i="1"/>
  <c r="CI151" i="1"/>
  <c r="CH151" i="1"/>
  <c r="CG151" i="1"/>
  <c r="CL147" i="1"/>
  <c r="CJ147" i="1"/>
  <c r="CI147" i="1"/>
  <c r="CH147" i="1"/>
  <c r="CG147" i="1"/>
  <c r="CL140" i="1"/>
  <c r="CJ140" i="1"/>
  <c r="CI140" i="1"/>
  <c r="CH140" i="1"/>
  <c r="CG140" i="1"/>
  <c r="CL137" i="1"/>
  <c r="CJ137" i="1"/>
  <c r="CI137" i="1"/>
  <c r="CH137" i="1"/>
  <c r="CG137" i="1"/>
  <c r="CL133" i="1"/>
  <c r="CJ133" i="1"/>
  <c r="CI133" i="1"/>
  <c r="CH133" i="1"/>
  <c r="CG133" i="1"/>
  <c r="CL130" i="1"/>
  <c r="CJ130" i="1"/>
  <c r="CI130" i="1"/>
  <c r="CH130" i="1"/>
  <c r="CG130" i="1"/>
  <c r="CL127" i="1"/>
  <c r="CJ127" i="1"/>
  <c r="CI127" i="1"/>
  <c r="CH127" i="1"/>
  <c r="CG127" i="1"/>
  <c r="CL122" i="1"/>
  <c r="CJ122" i="1"/>
  <c r="CI122" i="1"/>
  <c r="CH122" i="1"/>
  <c r="CG122" i="1"/>
  <c r="CL119" i="1"/>
  <c r="CJ119" i="1"/>
  <c r="CI119" i="1"/>
  <c r="CH119" i="1"/>
  <c r="CG119" i="1"/>
  <c r="CL116" i="1"/>
  <c r="CJ116" i="1"/>
  <c r="CI116" i="1"/>
  <c r="CH116" i="1"/>
  <c r="CG116" i="1"/>
  <c r="CL112" i="1"/>
  <c r="CJ112" i="1"/>
  <c r="CI112" i="1"/>
  <c r="CH112" i="1"/>
  <c r="CG112" i="1"/>
  <c r="CL98" i="1"/>
  <c r="CK98" i="1"/>
  <c r="CJ98" i="1"/>
  <c r="CI98" i="1"/>
  <c r="CH98" i="1"/>
  <c r="CG98" i="1"/>
  <c r="CL94" i="1"/>
  <c r="CK94" i="1"/>
  <c r="CJ94" i="1"/>
  <c r="CI94" i="1"/>
  <c r="CH94" i="1"/>
  <c r="CG94" i="1"/>
  <c r="CL83" i="1"/>
  <c r="CK83" i="1"/>
  <c r="CJ83" i="1"/>
  <c r="CI83" i="1"/>
  <c r="CH83" i="1"/>
  <c r="CG83" i="1"/>
  <c r="CL71" i="1"/>
  <c r="CK71" i="1"/>
  <c r="CJ71" i="1"/>
  <c r="CI71" i="1"/>
  <c r="CH71" i="1"/>
  <c r="CG71" i="1"/>
  <c r="CL67" i="1"/>
  <c r="CK67" i="1"/>
  <c r="CJ67" i="1"/>
  <c r="CI67" i="1"/>
  <c r="CH67" i="1"/>
  <c r="CG67" i="1"/>
  <c r="CL61" i="1"/>
  <c r="CK61" i="1"/>
  <c r="CJ61" i="1"/>
  <c r="CI61" i="1"/>
  <c r="CH61" i="1"/>
  <c r="CG61" i="1"/>
  <c r="CL52" i="1"/>
  <c r="CK52" i="1"/>
  <c r="CJ52" i="1"/>
  <c r="CI52" i="1"/>
  <c r="CH52" i="1"/>
  <c r="CG52" i="1"/>
  <c r="CL44" i="1"/>
  <c r="CK44" i="1"/>
  <c r="CJ44" i="1"/>
  <c r="CI44" i="1"/>
  <c r="CH44" i="1"/>
  <c r="CG44" i="1"/>
  <c r="CL37" i="1"/>
  <c r="CK37" i="1"/>
  <c r="CJ37" i="1"/>
  <c r="CI37" i="1"/>
  <c r="CH37" i="1"/>
  <c r="CG37" i="1"/>
  <c r="CL27" i="1"/>
  <c r="CK27" i="1"/>
  <c r="CJ27" i="1"/>
  <c r="CI27" i="1"/>
  <c r="CH27" i="1"/>
  <c r="CG27" i="1"/>
  <c r="CL20" i="1"/>
  <c r="CK20" i="1"/>
  <c r="CJ20" i="1"/>
  <c r="CI20" i="1"/>
  <c r="CH20" i="1"/>
  <c r="CG20" i="1"/>
  <c r="CL6" i="1"/>
  <c r="CK6" i="1"/>
  <c r="CJ6" i="1"/>
  <c r="CI6" i="1"/>
  <c r="CH6" i="1"/>
  <c r="CG6" i="1"/>
  <c r="CB579" i="1" l="1"/>
  <c r="BZ579" i="1"/>
  <c r="BY579" i="1"/>
  <c r="BX579" i="1"/>
  <c r="BW579" i="1"/>
  <c r="CB576" i="1"/>
  <c r="BZ576" i="1"/>
  <c r="BY576" i="1"/>
  <c r="BX576" i="1"/>
  <c r="BW576" i="1"/>
  <c r="CB569" i="1"/>
  <c r="BZ569" i="1"/>
  <c r="BY569" i="1"/>
  <c r="BX569" i="1"/>
  <c r="BW569" i="1"/>
  <c r="CB561" i="1"/>
  <c r="BZ561" i="1"/>
  <c r="BY561" i="1"/>
  <c r="BX561" i="1"/>
  <c r="BW561" i="1"/>
  <c r="CB558" i="1"/>
  <c r="BZ558" i="1"/>
  <c r="BY558" i="1"/>
  <c r="BX558" i="1"/>
  <c r="BW558" i="1"/>
  <c r="CB554" i="1"/>
  <c r="BZ554" i="1"/>
  <c r="BY554" i="1"/>
  <c r="BX554" i="1"/>
  <c r="BW554" i="1"/>
  <c r="CB551" i="1"/>
  <c r="BZ551" i="1"/>
  <c r="BY551" i="1"/>
  <c r="BX551" i="1"/>
  <c r="BW551" i="1"/>
  <c r="CB547" i="1"/>
  <c r="BZ547" i="1"/>
  <c r="BY547" i="1"/>
  <c r="BX547" i="1"/>
  <c r="BW547" i="1"/>
  <c r="CB539" i="1"/>
  <c r="BZ539" i="1"/>
  <c r="BY539" i="1"/>
  <c r="BX539" i="1"/>
  <c r="BW539" i="1"/>
  <c r="CB532" i="1"/>
  <c r="BZ532" i="1"/>
  <c r="BY532" i="1"/>
  <c r="BX532" i="1"/>
  <c r="BW532" i="1"/>
  <c r="CB528" i="1"/>
  <c r="BZ528" i="1"/>
  <c r="BY528" i="1"/>
  <c r="BX528" i="1"/>
  <c r="BW528" i="1"/>
  <c r="CB520" i="1"/>
  <c r="CA520" i="1"/>
  <c r="BZ520" i="1"/>
  <c r="BY520" i="1"/>
  <c r="BX520" i="1"/>
  <c r="BW520" i="1"/>
  <c r="CB515" i="1"/>
  <c r="CA515" i="1"/>
  <c r="BZ515" i="1"/>
  <c r="BY515" i="1"/>
  <c r="BX515" i="1"/>
  <c r="BW515" i="1"/>
  <c r="CB509" i="1"/>
  <c r="CA509" i="1"/>
  <c r="BZ509" i="1"/>
  <c r="BY509" i="1"/>
  <c r="BX509" i="1"/>
  <c r="BW509" i="1"/>
  <c r="CB505" i="1"/>
  <c r="CA505" i="1"/>
  <c r="BZ505" i="1"/>
  <c r="BY505" i="1"/>
  <c r="BX505" i="1"/>
  <c r="BW505" i="1"/>
  <c r="CB501" i="1"/>
  <c r="CA501" i="1"/>
  <c r="BZ501" i="1"/>
  <c r="BY501" i="1"/>
  <c r="BX501" i="1"/>
  <c r="BW501" i="1"/>
  <c r="CB495" i="1"/>
  <c r="CA495" i="1"/>
  <c r="BZ495" i="1"/>
  <c r="BY495" i="1"/>
  <c r="BX495" i="1"/>
  <c r="BW495" i="1"/>
  <c r="CB489" i="1"/>
  <c r="CA489" i="1"/>
  <c r="BZ489" i="1"/>
  <c r="BY489" i="1"/>
  <c r="BX489" i="1"/>
  <c r="BW489" i="1"/>
  <c r="CB486" i="1"/>
  <c r="CA486" i="1"/>
  <c r="BZ486" i="1"/>
  <c r="BY486" i="1"/>
  <c r="BX486" i="1"/>
  <c r="BW486" i="1"/>
  <c r="CB483" i="1"/>
  <c r="CA483" i="1"/>
  <c r="BZ483" i="1"/>
  <c r="BY483" i="1"/>
  <c r="BX483" i="1"/>
  <c r="BW483" i="1"/>
  <c r="CB476" i="1"/>
  <c r="CA476" i="1"/>
  <c r="BZ476" i="1"/>
  <c r="BY476" i="1"/>
  <c r="BX476" i="1"/>
  <c r="BW476" i="1"/>
  <c r="CB466" i="1"/>
  <c r="CA466" i="1"/>
  <c r="BZ466" i="1"/>
  <c r="BY466" i="1"/>
  <c r="BX466" i="1"/>
  <c r="BW466" i="1"/>
  <c r="CB457" i="1"/>
  <c r="CA457" i="1"/>
  <c r="BZ457" i="1"/>
  <c r="BY457" i="1"/>
  <c r="BX457" i="1"/>
  <c r="BW457" i="1"/>
  <c r="CB449" i="1"/>
  <c r="BZ449" i="1"/>
  <c r="BY449" i="1"/>
  <c r="BX449" i="1"/>
  <c r="BW449" i="1"/>
  <c r="CB442" i="1"/>
  <c r="BZ442" i="1"/>
  <c r="BY442" i="1"/>
  <c r="BX442" i="1"/>
  <c r="BW442" i="1"/>
  <c r="CB438" i="1"/>
  <c r="BZ438" i="1"/>
  <c r="BY438" i="1"/>
  <c r="BX438" i="1"/>
  <c r="BW438" i="1"/>
  <c r="CB435" i="1"/>
  <c r="BZ435" i="1"/>
  <c r="BY435" i="1"/>
  <c r="BX435" i="1"/>
  <c r="BW435" i="1"/>
  <c r="CB430" i="1"/>
  <c r="BZ430" i="1"/>
  <c r="BY430" i="1"/>
  <c r="BX430" i="1"/>
  <c r="BW430" i="1"/>
  <c r="CB416" i="1"/>
  <c r="BZ416" i="1"/>
  <c r="BY416" i="1"/>
  <c r="BX416" i="1"/>
  <c r="BW416" i="1"/>
  <c r="CB409" i="1"/>
  <c r="BZ409" i="1"/>
  <c r="BY409" i="1"/>
  <c r="BX409" i="1"/>
  <c r="BW409" i="1"/>
  <c r="CB403" i="1"/>
  <c r="BZ403" i="1"/>
  <c r="BY403" i="1"/>
  <c r="BX403" i="1"/>
  <c r="BW403" i="1"/>
  <c r="CB399" i="1"/>
  <c r="BZ399" i="1"/>
  <c r="BY399" i="1"/>
  <c r="BX399" i="1"/>
  <c r="BW399" i="1"/>
  <c r="CB392" i="1"/>
  <c r="BZ392" i="1"/>
  <c r="BY392" i="1"/>
  <c r="BX392" i="1"/>
  <c r="BW392" i="1"/>
  <c r="CB388" i="1"/>
  <c r="BZ388" i="1"/>
  <c r="BY388" i="1"/>
  <c r="BX388" i="1"/>
  <c r="BW388" i="1"/>
  <c r="CB381" i="1"/>
  <c r="BZ381" i="1"/>
  <c r="BY381" i="1"/>
  <c r="BX381" i="1"/>
  <c r="BW381" i="1"/>
  <c r="CB378" i="1"/>
  <c r="BZ378" i="1"/>
  <c r="BY378" i="1"/>
  <c r="BX378" i="1"/>
  <c r="BW378" i="1"/>
  <c r="CB373" i="1"/>
  <c r="BZ373" i="1"/>
  <c r="BY373" i="1"/>
  <c r="BX373" i="1"/>
  <c r="BW373" i="1"/>
  <c r="CB370" i="1"/>
  <c r="BZ370" i="1"/>
  <c r="BY370" i="1"/>
  <c r="BX370" i="1"/>
  <c r="BW370" i="1"/>
  <c r="CB367" i="1"/>
  <c r="BZ367" i="1"/>
  <c r="BY367" i="1"/>
  <c r="BX367" i="1"/>
  <c r="BW367" i="1"/>
  <c r="CB363" i="1"/>
  <c r="BZ363" i="1"/>
  <c r="BY363" i="1"/>
  <c r="BX363" i="1"/>
  <c r="BW363" i="1"/>
  <c r="CB356" i="1"/>
  <c r="BZ356" i="1"/>
  <c r="BY356" i="1"/>
  <c r="BX356" i="1"/>
  <c r="BW356" i="1"/>
  <c r="CB351" i="1"/>
  <c r="BZ351" i="1"/>
  <c r="BY351" i="1"/>
  <c r="BX351" i="1"/>
  <c r="BW351" i="1"/>
  <c r="CB346" i="1"/>
  <c r="BZ346" i="1"/>
  <c r="BY346" i="1"/>
  <c r="BX346" i="1"/>
  <c r="BW346" i="1"/>
  <c r="CB338" i="1"/>
  <c r="BZ338" i="1"/>
  <c r="BY338" i="1"/>
  <c r="BX338" i="1"/>
  <c r="BW338" i="1"/>
  <c r="CB335" i="1"/>
  <c r="BZ335" i="1"/>
  <c r="BY335" i="1"/>
  <c r="BX335" i="1"/>
  <c r="BW335" i="1"/>
  <c r="CB327" i="1"/>
  <c r="BZ327" i="1"/>
  <c r="BY327" i="1"/>
  <c r="BX327" i="1"/>
  <c r="BW327" i="1"/>
  <c r="CB324" i="1"/>
  <c r="BZ324" i="1"/>
  <c r="BY324" i="1"/>
  <c r="BX324" i="1"/>
  <c r="BW324" i="1"/>
  <c r="CB321" i="1"/>
  <c r="BZ321" i="1"/>
  <c r="BY321" i="1"/>
  <c r="BX321" i="1"/>
  <c r="BW321" i="1"/>
  <c r="CB317" i="1"/>
  <c r="BZ317" i="1"/>
  <c r="BY317" i="1"/>
  <c r="BX317" i="1"/>
  <c r="BW317" i="1"/>
  <c r="CB313" i="1"/>
  <c r="BZ313" i="1"/>
  <c r="BY313" i="1"/>
  <c r="BX313" i="1"/>
  <c r="BW313" i="1"/>
  <c r="CB307" i="1"/>
  <c r="BZ307" i="1"/>
  <c r="BY307" i="1"/>
  <c r="BX307" i="1"/>
  <c r="BW307" i="1"/>
  <c r="CB304" i="1"/>
  <c r="BZ304" i="1"/>
  <c r="BY304" i="1"/>
  <c r="BX304" i="1"/>
  <c r="BW304" i="1"/>
  <c r="CB298" i="1"/>
  <c r="BZ298" i="1"/>
  <c r="BY298" i="1"/>
  <c r="BX298" i="1"/>
  <c r="BW298" i="1"/>
  <c r="CB288" i="1"/>
  <c r="BZ288" i="1"/>
  <c r="BY288" i="1"/>
  <c r="BX288" i="1"/>
  <c r="BW288" i="1"/>
  <c r="CB283" i="1"/>
  <c r="BZ283" i="1"/>
  <c r="BY283" i="1"/>
  <c r="BX283" i="1"/>
  <c r="BW283" i="1"/>
  <c r="CB272" i="1"/>
  <c r="BZ272" i="1"/>
  <c r="BY272" i="1"/>
  <c r="BX272" i="1"/>
  <c r="BW272" i="1"/>
  <c r="CB268" i="1"/>
  <c r="BZ268" i="1"/>
  <c r="BY268" i="1"/>
  <c r="BX268" i="1"/>
  <c r="BW268" i="1"/>
  <c r="CB265" i="1"/>
  <c r="BZ265" i="1"/>
  <c r="BY265" i="1"/>
  <c r="BX265" i="1"/>
  <c r="BW265" i="1"/>
  <c r="CB258" i="1"/>
  <c r="BZ258" i="1"/>
  <c r="BY258" i="1"/>
  <c r="BX258" i="1"/>
  <c r="BW258" i="1"/>
  <c r="CB253" i="1"/>
  <c r="BZ253" i="1"/>
  <c r="BY253" i="1"/>
  <c r="BX253" i="1"/>
  <c r="BW253" i="1"/>
  <c r="CB250" i="1"/>
  <c r="BZ250" i="1"/>
  <c r="BY250" i="1"/>
  <c r="BX250" i="1"/>
  <c r="BW250" i="1"/>
  <c r="CB246" i="1"/>
  <c r="BZ246" i="1"/>
  <c r="BY246" i="1"/>
  <c r="BX246" i="1"/>
  <c r="BW246" i="1"/>
  <c r="CB243" i="1"/>
  <c r="BZ243" i="1"/>
  <c r="BY243" i="1"/>
  <c r="BX243" i="1"/>
  <c r="BW243" i="1"/>
  <c r="CB239" i="1"/>
  <c r="BZ239" i="1"/>
  <c r="BY239" i="1"/>
  <c r="BX239" i="1"/>
  <c r="BW239" i="1"/>
  <c r="CB230" i="1"/>
  <c r="BZ230" i="1"/>
  <c r="BY230" i="1"/>
  <c r="BX230" i="1"/>
  <c r="BW230" i="1"/>
  <c r="CB224" i="1"/>
  <c r="BZ224" i="1"/>
  <c r="BY224" i="1"/>
  <c r="BX224" i="1"/>
  <c r="BW224" i="1"/>
  <c r="CB218" i="1"/>
  <c r="BZ218" i="1"/>
  <c r="BY218" i="1"/>
  <c r="BX218" i="1"/>
  <c r="BW218" i="1"/>
  <c r="CB214" i="1"/>
  <c r="BZ214" i="1"/>
  <c r="BY214" i="1"/>
  <c r="BX214" i="1"/>
  <c r="BW214" i="1"/>
  <c r="CB211" i="1"/>
  <c r="BZ211" i="1"/>
  <c r="BY211" i="1"/>
  <c r="BX211" i="1"/>
  <c r="BW211" i="1"/>
  <c r="CB207" i="1"/>
  <c r="BZ207" i="1"/>
  <c r="BY207" i="1"/>
  <c r="BX207" i="1"/>
  <c r="BW207" i="1"/>
  <c r="CB203" i="1"/>
  <c r="BZ203" i="1"/>
  <c r="BY203" i="1"/>
  <c r="BX203" i="1"/>
  <c r="BW203" i="1"/>
  <c r="CB200" i="1"/>
  <c r="BZ200" i="1"/>
  <c r="BY200" i="1"/>
  <c r="BX200" i="1"/>
  <c r="BW200" i="1"/>
  <c r="CB189" i="1"/>
  <c r="BZ189" i="1"/>
  <c r="BY189" i="1"/>
  <c r="BX189" i="1"/>
  <c r="BW189" i="1"/>
  <c r="CB186" i="1"/>
  <c r="BZ186" i="1"/>
  <c r="BY186" i="1"/>
  <c r="BX186" i="1"/>
  <c r="BW186" i="1"/>
  <c r="CB181" i="1"/>
  <c r="BZ181" i="1"/>
  <c r="BY181" i="1"/>
  <c r="BX181" i="1"/>
  <c r="BW181" i="1"/>
  <c r="CB176" i="1"/>
  <c r="BZ176" i="1"/>
  <c r="BY176" i="1"/>
  <c r="BX176" i="1"/>
  <c r="BW176" i="1"/>
  <c r="CB173" i="1"/>
  <c r="BZ173" i="1"/>
  <c r="BY173" i="1"/>
  <c r="BX173" i="1"/>
  <c r="BW173" i="1"/>
  <c r="CB169" i="1"/>
  <c r="BZ169" i="1"/>
  <c r="BY169" i="1"/>
  <c r="BX169" i="1"/>
  <c r="BW169" i="1"/>
  <c r="CB164" i="1"/>
  <c r="BZ164" i="1"/>
  <c r="BY164" i="1"/>
  <c r="BX164" i="1"/>
  <c r="BW164" i="1"/>
  <c r="CB151" i="1"/>
  <c r="BZ151" i="1"/>
  <c r="BY151" i="1"/>
  <c r="BX151" i="1"/>
  <c r="BW151" i="1"/>
  <c r="CB147" i="1"/>
  <c r="BZ147" i="1"/>
  <c r="BY147" i="1"/>
  <c r="BX147" i="1"/>
  <c r="BW147" i="1"/>
  <c r="CB140" i="1"/>
  <c r="BZ140" i="1"/>
  <c r="BY140" i="1"/>
  <c r="BX140" i="1"/>
  <c r="BW140" i="1"/>
  <c r="CB137" i="1"/>
  <c r="BZ137" i="1"/>
  <c r="BY137" i="1"/>
  <c r="BX137" i="1"/>
  <c r="BW137" i="1"/>
  <c r="CB133" i="1"/>
  <c r="BZ133" i="1"/>
  <c r="BY133" i="1"/>
  <c r="BX133" i="1"/>
  <c r="BW133" i="1"/>
  <c r="CB130" i="1"/>
  <c r="BZ130" i="1"/>
  <c r="BY130" i="1"/>
  <c r="BX130" i="1"/>
  <c r="BW130" i="1"/>
  <c r="CB127" i="1"/>
  <c r="BZ127" i="1"/>
  <c r="BY127" i="1"/>
  <c r="BX127" i="1"/>
  <c r="BW127" i="1"/>
  <c r="CB122" i="1"/>
  <c r="BZ122" i="1"/>
  <c r="BY122" i="1"/>
  <c r="BX122" i="1"/>
  <c r="BW122" i="1"/>
  <c r="CB119" i="1"/>
  <c r="BZ119" i="1"/>
  <c r="BY119" i="1"/>
  <c r="BX119" i="1"/>
  <c r="BW119" i="1"/>
  <c r="CB116" i="1"/>
  <c r="BZ116" i="1"/>
  <c r="BY116" i="1"/>
  <c r="BX116" i="1"/>
  <c r="BW116" i="1"/>
  <c r="CB112" i="1"/>
  <c r="BZ112" i="1"/>
  <c r="BY112" i="1"/>
  <c r="BX112" i="1"/>
  <c r="BW112" i="1"/>
  <c r="CB98" i="1"/>
  <c r="BZ98" i="1"/>
  <c r="BY98" i="1"/>
  <c r="BX98" i="1"/>
  <c r="BW98" i="1"/>
  <c r="CB94" i="1"/>
  <c r="BZ94" i="1"/>
  <c r="BY94" i="1"/>
  <c r="BX94" i="1"/>
  <c r="BW94" i="1"/>
  <c r="CB83" i="1"/>
  <c r="BZ83" i="1"/>
  <c r="BY83" i="1"/>
  <c r="BX83" i="1"/>
  <c r="BW83" i="1"/>
  <c r="CB71" i="1"/>
  <c r="BZ71" i="1"/>
  <c r="BY71" i="1"/>
  <c r="BX71" i="1"/>
  <c r="BW71" i="1"/>
  <c r="CB67" i="1"/>
  <c r="BZ67" i="1"/>
  <c r="BY67" i="1"/>
  <c r="BX67" i="1"/>
  <c r="BW67" i="1"/>
  <c r="CB61" i="1"/>
  <c r="BZ61" i="1"/>
  <c r="BY61" i="1"/>
  <c r="BX61" i="1"/>
  <c r="BW61" i="1"/>
  <c r="CB52" i="1"/>
  <c r="BZ52" i="1"/>
  <c r="BY52" i="1"/>
  <c r="BX52" i="1"/>
  <c r="BW52" i="1"/>
  <c r="CB44" i="1"/>
  <c r="BZ44" i="1"/>
  <c r="BY44" i="1"/>
  <c r="BX44" i="1"/>
  <c r="BW44" i="1"/>
  <c r="CB37" i="1"/>
  <c r="BZ37" i="1"/>
  <c r="BY37" i="1"/>
  <c r="BX37" i="1"/>
  <c r="BW37" i="1"/>
  <c r="CB27" i="1"/>
  <c r="BZ27" i="1"/>
  <c r="BY27" i="1"/>
  <c r="BX27" i="1"/>
  <c r="BW27" i="1"/>
  <c r="CB20" i="1"/>
  <c r="BZ20" i="1"/>
  <c r="BY20" i="1"/>
  <c r="BX20" i="1"/>
  <c r="BW20" i="1"/>
  <c r="CB6" i="1"/>
  <c r="CA6" i="1"/>
  <c r="BZ6" i="1"/>
  <c r="BY6" i="1"/>
  <c r="BX6" i="1"/>
  <c r="BW6" i="1"/>
  <c r="AN579" i="1" l="1"/>
  <c r="AL579" i="1"/>
  <c r="AK579" i="1"/>
  <c r="AJ579" i="1"/>
  <c r="AI579" i="1"/>
  <c r="AN576" i="1"/>
  <c r="AL576" i="1"/>
  <c r="AK576" i="1"/>
  <c r="AJ576" i="1"/>
  <c r="AI576" i="1"/>
  <c r="AN569" i="1"/>
  <c r="AL569" i="1"/>
  <c r="AK569" i="1"/>
  <c r="AJ569" i="1"/>
  <c r="AI569" i="1"/>
  <c r="AN561" i="1"/>
  <c r="AL561" i="1"/>
  <c r="AK561" i="1"/>
  <c r="AJ561" i="1"/>
  <c r="AI561" i="1"/>
  <c r="AN558" i="1"/>
  <c r="AL558" i="1"/>
  <c r="AK558" i="1"/>
  <c r="AJ558" i="1"/>
  <c r="AI558" i="1"/>
  <c r="AN554" i="1"/>
  <c r="AL554" i="1"/>
  <c r="AK554" i="1"/>
  <c r="AJ554" i="1"/>
  <c r="AI554" i="1"/>
  <c r="AN551" i="1"/>
  <c r="AL551" i="1"/>
  <c r="AK551" i="1"/>
  <c r="AJ551" i="1"/>
  <c r="AI551" i="1"/>
  <c r="AN547" i="1"/>
  <c r="AL547" i="1"/>
  <c r="AK547" i="1"/>
  <c r="AJ547" i="1"/>
  <c r="AI547" i="1"/>
  <c r="AN539" i="1"/>
  <c r="AL539" i="1"/>
  <c r="AK539" i="1"/>
  <c r="AJ539" i="1"/>
  <c r="AI539" i="1"/>
  <c r="AN532" i="1"/>
  <c r="AL532" i="1"/>
  <c r="AK532" i="1"/>
  <c r="AJ532" i="1"/>
  <c r="AI532" i="1"/>
  <c r="AN528" i="1"/>
  <c r="AL528" i="1"/>
  <c r="AK528" i="1"/>
  <c r="AJ528" i="1"/>
  <c r="AI528" i="1"/>
  <c r="AN520" i="1"/>
  <c r="AL520" i="1"/>
  <c r="AK520" i="1"/>
  <c r="AJ520" i="1"/>
  <c r="AI520" i="1"/>
  <c r="AN515" i="1"/>
  <c r="AL515" i="1"/>
  <c r="AK515" i="1"/>
  <c r="AJ515" i="1"/>
  <c r="AI515" i="1"/>
  <c r="AN509" i="1"/>
  <c r="AL509" i="1"/>
  <c r="AK509" i="1"/>
  <c r="AJ509" i="1"/>
  <c r="AI509" i="1"/>
  <c r="AN505" i="1"/>
  <c r="AL505" i="1"/>
  <c r="AK505" i="1"/>
  <c r="AJ505" i="1"/>
  <c r="AI505" i="1"/>
  <c r="AN501" i="1"/>
  <c r="AL501" i="1"/>
  <c r="AK501" i="1"/>
  <c r="AJ501" i="1"/>
  <c r="AI501" i="1"/>
  <c r="AN495" i="1"/>
  <c r="AL495" i="1"/>
  <c r="AK495" i="1"/>
  <c r="AJ495" i="1"/>
  <c r="AI495" i="1"/>
  <c r="AN489" i="1"/>
  <c r="AL489" i="1"/>
  <c r="AK489" i="1"/>
  <c r="AJ489" i="1"/>
  <c r="AI489" i="1"/>
  <c r="AN486" i="1"/>
  <c r="AL486" i="1"/>
  <c r="AK486" i="1"/>
  <c r="AJ486" i="1"/>
  <c r="AI486" i="1"/>
  <c r="AN483" i="1"/>
  <c r="AL483" i="1"/>
  <c r="AK483" i="1"/>
  <c r="AJ483" i="1"/>
  <c r="AI483" i="1"/>
  <c r="AN476" i="1"/>
  <c r="AL476" i="1"/>
  <c r="AK476" i="1"/>
  <c r="AJ476" i="1"/>
  <c r="AI476" i="1"/>
  <c r="AN466" i="1"/>
  <c r="AL466" i="1"/>
  <c r="AK466" i="1"/>
  <c r="AJ466" i="1"/>
  <c r="AI466" i="1"/>
  <c r="AN457" i="1"/>
  <c r="AL457" i="1"/>
  <c r="AK457" i="1"/>
  <c r="AJ457" i="1"/>
  <c r="AI457" i="1"/>
  <c r="AN449" i="1"/>
  <c r="AL449" i="1"/>
  <c r="AK449" i="1"/>
  <c r="AJ449" i="1"/>
  <c r="AI449" i="1"/>
  <c r="AN442" i="1"/>
  <c r="AL442" i="1"/>
  <c r="AK442" i="1"/>
  <c r="AJ442" i="1"/>
  <c r="AI442" i="1"/>
  <c r="AN438" i="1"/>
  <c r="AL438" i="1"/>
  <c r="AK438" i="1"/>
  <c r="AJ438" i="1"/>
  <c r="AI438" i="1"/>
  <c r="AN435" i="1"/>
  <c r="AL435" i="1"/>
  <c r="AK435" i="1"/>
  <c r="AJ435" i="1"/>
  <c r="AI435" i="1"/>
  <c r="AN430" i="1"/>
  <c r="AL430" i="1"/>
  <c r="AK430" i="1"/>
  <c r="AJ430" i="1"/>
  <c r="AI430" i="1"/>
  <c r="AN416" i="1"/>
  <c r="AL416" i="1"/>
  <c r="AK416" i="1"/>
  <c r="AJ416" i="1"/>
  <c r="AI416" i="1"/>
  <c r="AN409" i="1"/>
  <c r="AL409" i="1"/>
  <c r="AK409" i="1"/>
  <c r="AJ409" i="1"/>
  <c r="AI409" i="1"/>
  <c r="AN403" i="1"/>
  <c r="AL403" i="1"/>
  <c r="AK403" i="1"/>
  <c r="AJ403" i="1"/>
  <c r="AI403" i="1"/>
  <c r="AN399" i="1"/>
  <c r="AL399" i="1"/>
  <c r="AK399" i="1"/>
  <c r="AJ399" i="1"/>
  <c r="AI399" i="1"/>
  <c r="AN392" i="1"/>
  <c r="AL392" i="1"/>
  <c r="AK392" i="1"/>
  <c r="AJ392" i="1"/>
  <c r="AI392" i="1"/>
  <c r="AN388" i="1"/>
  <c r="AL388" i="1"/>
  <c r="AK388" i="1"/>
  <c r="AJ388" i="1"/>
  <c r="AI388" i="1"/>
  <c r="AN381" i="1"/>
  <c r="AL381" i="1"/>
  <c r="AK381" i="1"/>
  <c r="AJ381" i="1"/>
  <c r="AI381" i="1"/>
  <c r="AN378" i="1"/>
  <c r="AL378" i="1"/>
  <c r="AK378" i="1"/>
  <c r="AJ378" i="1"/>
  <c r="AI378" i="1"/>
  <c r="AN373" i="1"/>
  <c r="AL373" i="1"/>
  <c r="AK373" i="1"/>
  <c r="AJ373" i="1"/>
  <c r="AI373" i="1"/>
  <c r="AN370" i="1"/>
  <c r="AL370" i="1"/>
  <c r="AK370" i="1"/>
  <c r="AJ370" i="1"/>
  <c r="AI370" i="1"/>
  <c r="AN367" i="1"/>
  <c r="AL367" i="1"/>
  <c r="AK367" i="1"/>
  <c r="AJ367" i="1"/>
  <c r="AI367" i="1"/>
  <c r="AN363" i="1"/>
  <c r="AL363" i="1"/>
  <c r="AK363" i="1"/>
  <c r="AJ363" i="1"/>
  <c r="AI363" i="1"/>
  <c r="AN356" i="1"/>
  <c r="AL356" i="1"/>
  <c r="AK356" i="1"/>
  <c r="AJ356" i="1"/>
  <c r="AI356" i="1"/>
  <c r="AN351" i="1"/>
  <c r="AL351" i="1"/>
  <c r="AK351" i="1"/>
  <c r="AJ351" i="1"/>
  <c r="AI351" i="1"/>
  <c r="AN346" i="1"/>
  <c r="AL346" i="1"/>
  <c r="AK346" i="1"/>
  <c r="AJ346" i="1"/>
  <c r="AI346" i="1"/>
  <c r="AN338" i="1"/>
  <c r="AL338" i="1"/>
  <c r="AK338" i="1"/>
  <c r="AJ338" i="1"/>
  <c r="AI338" i="1"/>
  <c r="AN335" i="1"/>
  <c r="AL335" i="1"/>
  <c r="AK335" i="1"/>
  <c r="AJ335" i="1"/>
  <c r="AI335" i="1"/>
  <c r="AN327" i="1"/>
  <c r="AL327" i="1"/>
  <c r="AK327" i="1"/>
  <c r="AJ327" i="1"/>
  <c r="AI327" i="1"/>
  <c r="AN324" i="1"/>
  <c r="AL324" i="1"/>
  <c r="AK324" i="1"/>
  <c r="AJ324" i="1"/>
  <c r="AI324" i="1"/>
  <c r="AN321" i="1"/>
  <c r="AL321" i="1"/>
  <c r="AK321" i="1"/>
  <c r="AJ321" i="1"/>
  <c r="AI321" i="1"/>
  <c r="AN317" i="1"/>
  <c r="AL317" i="1"/>
  <c r="AK317" i="1"/>
  <c r="AJ317" i="1"/>
  <c r="AI317" i="1"/>
  <c r="AN313" i="1"/>
  <c r="AL313" i="1"/>
  <c r="AK313" i="1"/>
  <c r="AJ313" i="1"/>
  <c r="AI313" i="1"/>
  <c r="AN307" i="1"/>
  <c r="AL307" i="1"/>
  <c r="AK307" i="1"/>
  <c r="AJ307" i="1"/>
  <c r="AI307" i="1"/>
  <c r="AN304" i="1"/>
  <c r="AL304" i="1"/>
  <c r="AK304" i="1"/>
  <c r="AJ304" i="1"/>
  <c r="AI304" i="1"/>
  <c r="AN298" i="1"/>
  <c r="AL298" i="1"/>
  <c r="AK298" i="1"/>
  <c r="AJ298" i="1"/>
  <c r="AI298" i="1"/>
  <c r="AN288" i="1"/>
  <c r="AL288" i="1"/>
  <c r="AK288" i="1"/>
  <c r="AJ288" i="1"/>
  <c r="AI288" i="1"/>
  <c r="AN283" i="1"/>
  <c r="AL283" i="1"/>
  <c r="AK283" i="1"/>
  <c r="AJ283" i="1"/>
  <c r="AI283" i="1"/>
  <c r="AN272" i="1"/>
  <c r="AL272" i="1"/>
  <c r="AK272" i="1"/>
  <c r="AJ272" i="1"/>
  <c r="AI272" i="1"/>
  <c r="AN268" i="1"/>
  <c r="AL268" i="1"/>
  <c r="AK268" i="1"/>
  <c r="AJ268" i="1"/>
  <c r="AI268" i="1"/>
  <c r="AN265" i="1"/>
  <c r="AL265" i="1"/>
  <c r="AK265" i="1"/>
  <c r="AJ265" i="1"/>
  <c r="AI265" i="1"/>
  <c r="AN258" i="1"/>
  <c r="AL258" i="1"/>
  <c r="AK258" i="1"/>
  <c r="AJ258" i="1"/>
  <c r="AI258" i="1"/>
  <c r="AN253" i="1"/>
  <c r="AL253" i="1"/>
  <c r="AK253" i="1"/>
  <c r="AJ253" i="1"/>
  <c r="AI253" i="1"/>
  <c r="AN250" i="1"/>
  <c r="AL250" i="1"/>
  <c r="AK250" i="1"/>
  <c r="AJ250" i="1"/>
  <c r="AI250" i="1"/>
  <c r="AN246" i="1"/>
  <c r="AL246" i="1"/>
  <c r="AK246" i="1"/>
  <c r="AJ246" i="1"/>
  <c r="AI246" i="1"/>
  <c r="AN243" i="1"/>
  <c r="AL243" i="1"/>
  <c r="AK243" i="1"/>
  <c r="AJ243" i="1"/>
  <c r="AI243" i="1"/>
  <c r="AN239" i="1"/>
  <c r="AL239" i="1"/>
  <c r="AK239" i="1"/>
  <c r="AJ239" i="1"/>
  <c r="AI239" i="1"/>
  <c r="AN230" i="1"/>
  <c r="AL230" i="1"/>
  <c r="AK230" i="1"/>
  <c r="AJ230" i="1"/>
  <c r="AI230" i="1"/>
  <c r="AN224" i="1"/>
  <c r="AL224" i="1"/>
  <c r="AK224" i="1"/>
  <c r="AJ224" i="1"/>
  <c r="AI224" i="1"/>
  <c r="AN218" i="1"/>
  <c r="AL218" i="1"/>
  <c r="AK218" i="1"/>
  <c r="AJ218" i="1"/>
  <c r="AI218" i="1"/>
  <c r="AN214" i="1"/>
  <c r="AL214" i="1"/>
  <c r="AK214" i="1"/>
  <c r="AJ214" i="1"/>
  <c r="AI214" i="1"/>
  <c r="AN211" i="1"/>
  <c r="AL211" i="1"/>
  <c r="AK211" i="1"/>
  <c r="AJ211" i="1"/>
  <c r="AI211" i="1"/>
  <c r="AN207" i="1"/>
  <c r="AL207" i="1"/>
  <c r="AK207" i="1"/>
  <c r="AJ207" i="1"/>
  <c r="AI207" i="1"/>
  <c r="AN203" i="1"/>
  <c r="AL203" i="1"/>
  <c r="AK203" i="1"/>
  <c r="AJ203" i="1"/>
  <c r="AI203" i="1"/>
  <c r="AN200" i="1"/>
  <c r="AL200" i="1"/>
  <c r="AK200" i="1"/>
  <c r="AJ200" i="1"/>
  <c r="AI200" i="1"/>
  <c r="AN189" i="1"/>
  <c r="AL189" i="1"/>
  <c r="AK189" i="1"/>
  <c r="AJ189" i="1"/>
  <c r="AI189" i="1"/>
  <c r="AN186" i="1"/>
  <c r="AL186" i="1"/>
  <c r="AK186" i="1"/>
  <c r="AJ186" i="1"/>
  <c r="AI186" i="1"/>
  <c r="AN181" i="1"/>
  <c r="AL181" i="1"/>
  <c r="AK181" i="1"/>
  <c r="AJ181" i="1"/>
  <c r="AI181" i="1"/>
  <c r="AN176" i="1"/>
  <c r="AL176" i="1"/>
  <c r="AK176" i="1"/>
  <c r="AJ176" i="1"/>
  <c r="AI176" i="1"/>
  <c r="AN173" i="1"/>
  <c r="AL173" i="1"/>
  <c r="AK173" i="1"/>
  <c r="AJ173" i="1"/>
  <c r="AI173" i="1"/>
  <c r="AN169" i="1"/>
  <c r="AL169" i="1"/>
  <c r="AK169" i="1"/>
  <c r="AJ169" i="1"/>
  <c r="AI169" i="1"/>
  <c r="AN164" i="1"/>
  <c r="AL164" i="1"/>
  <c r="AK164" i="1"/>
  <c r="AJ164" i="1"/>
  <c r="AI164" i="1"/>
  <c r="AN151" i="1"/>
  <c r="AM151" i="1"/>
  <c r="AL151" i="1"/>
  <c r="AK151" i="1"/>
  <c r="AJ151" i="1"/>
  <c r="AI151" i="1"/>
  <c r="AN147" i="1"/>
  <c r="AM147" i="1"/>
  <c r="AL147" i="1"/>
  <c r="AK147" i="1"/>
  <c r="AJ147" i="1"/>
  <c r="AI147" i="1"/>
  <c r="AN140" i="1"/>
  <c r="AM140" i="1"/>
  <c r="AL140" i="1"/>
  <c r="AK140" i="1"/>
  <c r="AJ140" i="1"/>
  <c r="AI140" i="1"/>
  <c r="AN137" i="1"/>
  <c r="AM137" i="1"/>
  <c r="AL137" i="1"/>
  <c r="AK137" i="1"/>
  <c r="AJ137" i="1"/>
  <c r="AI137" i="1"/>
  <c r="AN133" i="1"/>
  <c r="AM133" i="1"/>
  <c r="AL133" i="1"/>
  <c r="AK133" i="1"/>
  <c r="AJ133" i="1"/>
  <c r="AI133" i="1"/>
  <c r="AN130" i="1"/>
  <c r="AM130" i="1"/>
  <c r="AL130" i="1"/>
  <c r="AK130" i="1"/>
  <c r="AJ130" i="1"/>
  <c r="AI130" i="1"/>
  <c r="AN127" i="1"/>
  <c r="AM127" i="1"/>
  <c r="AL127" i="1"/>
  <c r="AK127" i="1"/>
  <c r="AJ127" i="1"/>
  <c r="AI127" i="1"/>
  <c r="AN122" i="1"/>
  <c r="AM122" i="1"/>
  <c r="AL122" i="1"/>
  <c r="AK122" i="1"/>
  <c r="AJ122" i="1"/>
  <c r="AI122" i="1"/>
  <c r="AN119" i="1"/>
  <c r="AM119" i="1"/>
  <c r="AL119" i="1"/>
  <c r="AK119" i="1"/>
  <c r="AJ119" i="1"/>
  <c r="AI119" i="1"/>
  <c r="AN116" i="1"/>
  <c r="AM116" i="1"/>
  <c r="AL116" i="1"/>
  <c r="AK116" i="1"/>
  <c r="AJ116" i="1"/>
  <c r="AI116" i="1"/>
  <c r="AN112" i="1"/>
  <c r="AM112" i="1"/>
  <c r="AL112" i="1"/>
  <c r="AK112" i="1"/>
  <c r="AJ112" i="1"/>
  <c r="AI112" i="1"/>
  <c r="AN98" i="1"/>
  <c r="AL98" i="1"/>
  <c r="AK98" i="1"/>
  <c r="AJ98" i="1"/>
  <c r="AI98" i="1"/>
  <c r="AN94" i="1"/>
  <c r="AL94" i="1"/>
  <c r="AK94" i="1"/>
  <c r="AJ94" i="1"/>
  <c r="AI94" i="1"/>
  <c r="AN83" i="1"/>
  <c r="AL83" i="1"/>
  <c r="AK83" i="1"/>
  <c r="AJ83" i="1"/>
  <c r="AI83" i="1"/>
  <c r="AN71" i="1"/>
  <c r="AL71" i="1"/>
  <c r="AK71" i="1"/>
  <c r="AJ71" i="1"/>
  <c r="AI71" i="1"/>
  <c r="AN67" i="1"/>
  <c r="AL67" i="1"/>
  <c r="AK67" i="1"/>
  <c r="AJ67" i="1"/>
  <c r="AI67" i="1"/>
  <c r="AN61" i="1"/>
  <c r="AL61" i="1"/>
  <c r="AK61" i="1"/>
  <c r="AJ61" i="1"/>
  <c r="AI61" i="1"/>
  <c r="AN52" i="1"/>
  <c r="AL52" i="1"/>
  <c r="AK52" i="1"/>
  <c r="AJ52" i="1"/>
  <c r="AI52" i="1"/>
  <c r="AN44" i="1"/>
  <c r="AL44" i="1"/>
  <c r="AK44" i="1"/>
  <c r="AJ44" i="1"/>
  <c r="AI44" i="1"/>
  <c r="AN37" i="1"/>
  <c r="AL37" i="1"/>
  <c r="AK37" i="1"/>
  <c r="AJ37" i="1"/>
  <c r="AI37" i="1"/>
  <c r="AN27" i="1"/>
  <c r="AL27" i="1"/>
  <c r="AK27" i="1"/>
  <c r="AJ27" i="1"/>
  <c r="AI27" i="1"/>
  <c r="AN20" i="1"/>
  <c r="AL20" i="1"/>
  <c r="AK20" i="1"/>
  <c r="AJ20" i="1"/>
  <c r="AI20" i="1"/>
  <c r="AN6" i="1"/>
  <c r="AM6" i="1"/>
  <c r="AL6" i="1"/>
  <c r="AK6" i="1"/>
  <c r="AJ6" i="1"/>
  <c r="AI6" i="1"/>
  <c r="AD579" i="1" l="1"/>
  <c r="AB579" i="1"/>
  <c r="AA579" i="1"/>
  <c r="Z579" i="1"/>
  <c r="Y579" i="1"/>
  <c r="AD576" i="1"/>
  <c r="AB576" i="1"/>
  <c r="AA576" i="1"/>
  <c r="Z576" i="1"/>
  <c r="Y576" i="1"/>
  <c r="AD569" i="1"/>
  <c r="AB569" i="1"/>
  <c r="AA569" i="1"/>
  <c r="Z569" i="1"/>
  <c r="Y569" i="1"/>
  <c r="AD561" i="1"/>
  <c r="AB561" i="1"/>
  <c r="AA561" i="1"/>
  <c r="Z561" i="1"/>
  <c r="Y561" i="1"/>
  <c r="AD558" i="1"/>
  <c r="AB558" i="1"/>
  <c r="AA558" i="1"/>
  <c r="Z558" i="1"/>
  <c r="Y558" i="1"/>
  <c r="AD554" i="1"/>
  <c r="AB554" i="1"/>
  <c r="AA554" i="1"/>
  <c r="Z554" i="1"/>
  <c r="Y554" i="1"/>
  <c r="AD551" i="1"/>
  <c r="AB551" i="1"/>
  <c r="AA551" i="1"/>
  <c r="Z551" i="1"/>
  <c r="Y551" i="1"/>
  <c r="AD547" i="1"/>
  <c r="AB547" i="1"/>
  <c r="AA547" i="1"/>
  <c r="Z547" i="1"/>
  <c r="Y547" i="1"/>
  <c r="AD539" i="1"/>
  <c r="AB539" i="1"/>
  <c r="AA539" i="1"/>
  <c r="Z539" i="1"/>
  <c r="Y539" i="1"/>
  <c r="AD532" i="1"/>
  <c r="AB532" i="1"/>
  <c r="AA532" i="1"/>
  <c r="Z532" i="1"/>
  <c r="Y532" i="1"/>
  <c r="AD528" i="1"/>
  <c r="AB528" i="1"/>
  <c r="AA528" i="1"/>
  <c r="Z528" i="1"/>
  <c r="Y528" i="1"/>
  <c r="AD520" i="1"/>
  <c r="AB520" i="1"/>
  <c r="AA520" i="1"/>
  <c r="Z520" i="1"/>
  <c r="Y520" i="1"/>
  <c r="AD515" i="1"/>
  <c r="AB515" i="1"/>
  <c r="AA515" i="1"/>
  <c r="Z515" i="1"/>
  <c r="Y515" i="1"/>
  <c r="AD509" i="1"/>
  <c r="AB509" i="1"/>
  <c r="AA509" i="1"/>
  <c r="Z509" i="1"/>
  <c r="Y509" i="1"/>
  <c r="AD505" i="1"/>
  <c r="AB505" i="1"/>
  <c r="AA505" i="1"/>
  <c r="Z505" i="1"/>
  <c r="Y505" i="1"/>
  <c r="AD501" i="1"/>
  <c r="AB501" i="1"/>
  <c r="AA501" i="1"/>
  <c r="Z501" i="1"/>
  <c r="Y501" i="1"/>
  <c r="AD495" i="1"/>
  <c r="AB495" i="1"/>
  <c r="AA495" i="1"/>
  <c r="Z495" i="1"/>
  <c r="Y495" i="1"/>
  <c r="AD489" i="1"/>
  <c r="AB489" i="1"/>
  <c r="AA489" i="1"/>
  <c r="Z489" i="1"/>
  <c r="Y489" i="1"/>
  <c r="AD486" i="1"/>
  <c r="AB486" i="1"/>
  <c r="AA486" i="1"/>
  <c r="Z486" i="1"/>
  <c r="Y486" i="1"/>
  <c r="AD483" i="1"/>
  <c r="AB483" i="1"/>
  <c r="AA483" i="1"/>
  <c r="Z483" i="1"/>
  <c r="Y483" i="1"/>
  <c r="AD476" i="1"/>
  <c r="AB476" i="1"/>
  <c r="AA476" i="1"/>
  <c r="Z476" i="1"/>
  <c r="Y476" i="1"/>
  <c r="AD466" i="1"/>
  <c r="AB466" i="1"/>
  <c r="AA466" i="1"/>
  <c r="Z466" i="1"/>
  <c r="Y466" i="1"/>
  <c r="AD457" i="1"/>
  <c r="AB457" i="1"/>
  <c r="AA457" i="1"/>
  <c r="Z457" i="1"/>
  <c r="Y457" i="1"/>
  <c r="AD449" i="1"/>
  <c r="AC449" i="1"/>
  <c r="AB449" i="1"/>
  <c r="AA449" i="1"/>
  <c r="Z449" i="1"/>
  <c r="Y449" i="1"/>
  <c r="AD442" i="1"/>
  <c r="AC442" i="1"/>
  <c r="AB442" i="1"/>
  <c r="AA442" i="1"/>
  <c r="Z442" i="1"/>
  <c r="Y442" i="1"/>
  <c r="AD438" i="1"/>
  <c r="AC438" i="1"/>
  <c r="AB438" i="1"/>
  <c r="AA438" i="1"/>
  <c r="Z438" i="1"/>
  <c r="Y438" i="1"/>
  <c r="AD435" i="1"/>
  <c r="AC435" i="1"/>
  <c r="AB435" i="1"/>
  <c r="AA435" i="1"/>
  <c r="Z435" i="1"/>
  <c r="Y435" i="1"/>
  <c r="AD430" i="1"/>
  <c r="AC430" i="1"/>
  <c r="AB430" i="1"/>
  <c r="AA430" i="1"/>
  <c r="Z430" i="1"/>
  <c r="Y430" i="1"/>
  <c r="AD416" i="1"/>
  <c r="AC416" i="1"/>
  <c r="AB416" i="1"/>
  <c r="AA416" i="1"/>
  <c r="Z416" i="1"/>
  <c r="Y416" i="1"/>
  <c r="AD409" i="1"/>
  <c r="AC409" i="1"/>
  <c r="AB409" i="1"/>
  <c r="AA409" i="1"/>
  <c r="Z409" i="1"/>
  <c r="Y409" i="1"/>
  <c r="AD403" i="1"/>
  <c r="AC403" i="1"/>
  <c r="AB403" i="1"/>
  <c r="AA403" i="1"/>
  <c r="Z403" i="1"/>
  <c r="Y403" i="1"/>
  <c r="AD399" i="1"/>
  <c r="AC399" i="1"/>
  <c r="AB399" i="1"/>
  <c r="AA399" i="1"/>
  <c r="Z399" i="1"/>
  <c r="Y399" i="1"/>
  <c r="AD392" i="1"/>
  <c r="AC392" i="1"/>
  <c r="AB392" i="1"/>
  <c r="AA392" i="1"/>
  <c r="Z392" i="1"/>
  <c r="Y392" i="1"/>
  <c r="AD388" i="1"/>
  <c r="AC388" i="1"/>
  <c r="AB388" i="1"/>
  <c r="AA388" i="1"/>
  <c r="Z388" i="1"/>
  <c r="Y388" i="1"/>
  <c r="AD381" i="1"/>
  <c r="AB381" i="1"/>
  <c r="AA381" i="1"/>
  <c r="Z381" i="1"/>
  <c r="Y381" i="1"/>
  <c r="AD378" i="1"/>
  <c r="AB378" i="1"/>
  <c r="AA378" i="1"/>
  <c r="Z378" i="1"/>
  <c r="Y378" i="1"/>
  <c r="AD373" i="1"/>
  <c r="AB373" i="1"/>
  <c r="AA373" i="1"/>
  <c r="Z373" i="1"/>
  <c r="Y373" i="1"/>
  <c r="AD370" i="1"/>
  <c r="AB370" i="1"/>
  <c r="AA370" i="1"/>
  <c r="Z370" i="1"/>
  <c r="Y370" i="1"/>
  <c r="AD367" i="1"/>
  <c r="AB367" i="1"/>
  <c r="AA367" i="1"/>
  <c r="Z367" i="1"/>
  <c r="Y367" i="1"/>
  <c r="AD363" i="1"/>
  <c r="AB363" i="1"/>
  <c r="AA363" i="1"/>
  <c r="Z363" i="1"/>
  <c r="Y363" i="1"/>
  <c r="AD356" i="1"/>
  <c r="AB356" i="1"/>
  <c r="AA356" i="1"/>
  <c r="Z356" i="1"/>
  <c r="Y356" i="1"/>
  <c r="AD351" i="1"/>
  <c r="AB351" i="1"/>
  <c r="AA351" i="1"/>
  <c r="Z351" i="1"/>
  <c r="Y351" i="1"/>
  <c r="AD346" i="1"/>
  <c r="AB346" i="1"/>
  <c r="AA346" i="1"/>
  <c r="Z346" i="1"/>
  <c r="Y346" i="1"/>
  <c r="AD338" i="1"/>
  <c r="AB338" i="1"/>
  <c r="AA338" i="1"/>
  <c r="Z338" i="1"/>
  <c r="Y338" i="1"/>
  <c r="AD335" i="1"/>
  <c r="AB335" i="1"/>
  <c r="AA335" i="1"/>
  <c r="Z335" i="1"/>
  <c r="Y335" i="1"/>
  <c r="AD327" i="1"/>
  <c r="AB327" i="1"/>
  <c r="AA327" i="1"/>
  <c r="Z327" i="1"/>
  <c r="Y327" i="1"/>
  <c r="AD324" i="1"/>
  <c r="AB324" i="1"/>
  <c r="AA324" i="1"/>
  <c r="Z324" i="1"/>
  <c r="Y324" i="1"/>
  <c r="AD321" i="1"/>
  <c r="AB321" i="1"/>
  <c r="AA321" i="1"/>
  <c r="Z321" i="1"/>
  <c r="Y321" i="1"/>
  <c r="AD317" i="1"/>
  <c r="AB317" i="1"/>
  <c r="AA317" i="1"/>
  <c r="Z317" i="1"/>
  <c r="Y317" i="1"/>
  <c r="AD313" i="1"/>
  <c r="AB313" i="1"/>
  <c r="AA313" i="1"/>
  <c r="Z313" i="1"/>
  <c r="Y313" i="1"/>
  <c r="AD307" i="1"/>
  <c r="AB307" i="1"/>
  <c r="AA307" i="1"/>
  <c r="Z307" i="1"/>
  <c r="Y307" i="1"/>
  <c r="AD304" i="1"/>
  <c r="AB304" i="1"/>
  <c r="AA304" i="1"/>
  <c r="Z304" i="1"/>
  <c r="Y304" i="1"/>
  <c r="AD298" i="1"/>
  <c r="AB298" i="1"/>
  <c r="AA298" i="1"/>
  <c r="Z298" i="1"/>
  <c r="Y298" i="1"/>
  <c r="AD288" i="1"/>
  <c r="AB288" i="1"/>
  <c r="AA288" i="1"/>
  <c r="Z288" i="1"/>
  <c r="Y288" i="1"/>
  <c r="AD283" i="1"/>
  <c r="AB283" i="1"/>
  <c r="AA283" i="1"/>
  <c r="Z283" i="1"/>
  <c r="Y283" i="1"/>
  <c r="AD272" i="1"/>
  <c r="AB272" i="1"/>
  <c r="AA272" i="1"/>
  <c r="Z272" i="1"/>
  <c r="Y272" i="1"/>
  <c r="AD268" i="1"/>
  <c r="AB268" i="1"/>
  <c r="AA268" i="1"/>
  <c r="Z268" i="1"/>
  <c r="Y268" i="1"/>
  <c r="AD265" i="1"/>
  <c r="AB265" i="1"/>
  <c r="AA265" i="1"/>
  <c r="Z265" i="1"/>
  <c r="Y265" i="1"/>
  <c r="AD258" i="1"/>
  <c r="AB258" i="1"/>
  <c r="AA258" i="1"/>
  <c r="Z258" i="1"/>
  <c r="Y258" i="1"/>
  <c r="AD253" i="1"/>
  <c r="AB253" i="1"/>
  <c r="AA253" i="1"/>
  <c r="Z253" i="1"/>
  <c r="Y253" i="1"/>
  <c r="AD250" i="1"/>
  <c r="AB250" i="1"/>
  <c r="AA250" i="1"/>
  <c r="Z250" i="1"/>
  <c r="Y250" i="1"/>
  <c r="AD246" i="1"/>
  <c r="AB246" i="1"/>
  <c r="AA246" i="1"/>
  <c r="Z246" i="1"/>
  <c r="Y246" i="1"/>
  <c r="AD243" i="1"/>
  <c r="AB243" i="1"/>
  <c r="AA243" i="1"/>
  <c r="Z243" i="1"/>
  <c r="Y243" i="1"/>
  <c r="AD239" i="1"/>
  <c r="AB239" i="1"/>
  <c r="AA239" i="1"/>
  <c r="Z239" i="1"/>
  <c r="Y239" i="1"/>
  <c r="AD230" i="1"/>
  <c r="AB230" i="1"/>
  <c r="AA230" i="1"/>
  <c r="Z230" i="1"/>
  <c r="Y230" i="1"/>
  <c r="AD224" i="1"/>
  <c r="AB224" i="1"/>
  <c r="AA224" i="1"/>
  <c r="Z224" i="1"/>
  <c r="Y224" i="1"/>
  <c r="AD218" i="1"/>
  <c r="AB218" i="1"/>
  <c r="AA218" i="1"/>
  <c r="Z218" i="1"/>
  <c r="Y218" i="1"/>
  <c r="AD214" i="1"/>
  <c r="AB214" i="1"/>
  <c r="AA214" i="1"/>
  <c r="Z214" i="1"/>
  <c r="Y214" i="1"/>
  <c r="AD211" i="1"/>
  <c r="AB211" i="1"/>
  <c r="AA211" i="1"/>
  <c r="Z211" i="1"/>
  <c r="Y211" i="1"/>
  <c r="AD207" i="1"/>
  <c r="AB207" i="1"/>
  <c r="AA207" i="1"/>
  <c r="Z207" i="1"/>
  <c r="Y207" i="1"/>
  <c r="AD203" i="1"/>
  <c r="AB203" i="1"/>
  <c r="AA203" i="1"/>
  <c r="Z203" i="1"/>
  <c r="Y203" i="1"/>
  <c r="AD200" i="1"/>
  <c r="AB200" i="1"/>
  <c r="AA200" i="1"/>
  <c r="Z200" i="1"/>
  <c r="Y200" i="1"/>
  <c r="AD189" i="1"/>
  <c r="AB189" i="1"/>
  <c r="AA189" i="1"/>
  <c r="Z189" i="1"/>
  <c r="Y189" i="1"/>
  <c r="AD186" i="1"/>
  <c r="AB186" i="1"/>
  <c r="AA186" i="1"/>
  <c r="Z186" i="1"/>
  <c r="Y186" i="1"/>
  <c r="AD181" i="1"/>
  <c r="AB181" i="1"/>
  <c r="AA181" i="1"/>
  <c r="Z181" i="1"/>
  <c r="Y181" i="1"/>
  <c r="AD176" i="1"/>
  <c r="AB176" i="1"/>
  <c r="AA176" i="1"/>
  <c r="Z176" i="1"/>
  <c r="Y176" i="1"/>
  <c r="AD173" i="1"/>
  <c r="AB173" i="1"/>
  <c r="AA173" i="1"/>
  <c r="Z173" i="1"/>
  <c r="Y173" i="1"/>
  <c r="AD169" i="1"/>
  <c r="AB169" i="1"/>
  <c r="AA169" i="1"/>
  <c r="Z169" i="1"/>
  <c r="Y169" i="1"/>
  <c r="AD164" i="1"/>
  <c r="AB164" i="1"/>
  <c r="AA164" i="1"/>
  <c r="Z164" i="1"/>
  <c r="Y164" i="1"/>
  <c r="AD151" i="1"/>
  <c r="AB151" i="1"/>
  <c r="AA151" i="1"/>
  <c r="Z151" i="1"/>
  <c r="Y151" i="1"/>
  <c r="AD147" i="1"/>
  <c r="AB147" i="1"/>
  <c r="AA147" i="1"/>
  <c r="Z147" i="1"/>
  <c r="Y147" i="1"/>
  <c r="AD140" i="1"/>
  <c r="AB140" i="1"/>
  <c r="AA140" i="1"/>
  <c r="Z140" i="1"/>
  <c r="Y140" i="1"/>
  <c r="AD137" i="1"/>
  <c r="AB137" i="1"/>
  <c r="AA137" i="1"/>
  <c r="Z137" i="1"/>
  <c r="Y137" i="1"/>
  <c r="AD133" i="1"/>
  <c r="AB133" i="1"/>
  <c r="AA133" i="1"/>
  <c r="Z133" i="1"/>
  <c r="Y133" i="1"/>
  <c r="AD130" i="1"/>
  <c r="AB130" i="1"/>
  <c r="AA130" i="1"/>
  <c r="Z130" i="1"/>
  <c r="Y130" i="1"/>
  <c r="AD127" i="1"/>
  <c r="AB127" i="1"/>
  <c r="AA127" i="1"/>
  <c r="Z127" i="1"/>
  <c r="Y127" i="1"/>
  <c r="AD122" i="1"/>
  <c r="AB122" i="1"/>
  <c r="AA122" i="1"/>
  <c r="Z122" i="1"/>
  <c r="Y122" i="1"/>
  <c r="AD119" i="1"/>
  <c r="AB119" i="1"/>
  <c r="AA119" i="1"/>
  <c r="Z119" i="1"/>
  <c r="Y119" i="1"/>
  <c r="AD116" i="1"/>
  <c r="AB116" i="1"/>
  <c r="AA116" i="1"/>
  <c r="Z116" i="1"/>
  <c r="Y116" i="1"/>
  <c r="AD112" i="1"/>
  <c r="AB112" i="1"/>
  <c r="AA112" i="1"/>
  <c r="Z112" i="1"/>
  <c r="Y112" i="1"/>
  <c r="AD98" i="1"/>
  <c r="AB98" i="1"/>
  <c r="AA98" i="1"/>
  <c r="Z98" i="1"/>
  <c r="Y98" i="1"/>
  <c r="AD94" i="1"/>
  <c r="AB94" i="1"/>
  <c r="AA94" i="1"/>
  <c r="Z94" i="1"/>
  <c r="Y94" i="1"/>
  <c r="AD83" i="1"/>
  <c r="AB83" i="1"/>
  <c r="AA83" i="1"/>
  <c r="Z83" i="1"/>
  <c r="Y83" i="1"/>
  <c r="AD71" i="1"/>
  <c r="AB71" i="1"/>
  <c r="AA71" i="1"/>
  <c r="Z71" i="1"/>
  <c r="Y71" i="1"/>
  <c r="AD67" i="1"/>
  <c r="AB67" i="1"/>
  <c r="AA67" i="1"/>
  <c r="Z67" i="1"/>
  <c r="Y67" i="1"/>
  <c r="AD61" i="1"/>
  <c r="AB61" i="1"/>
  <c r="AA61" i="1"/>
  <c r="Z61" i="1"/>
  <c r="Y61" i="1"/>
  <c r="AD52" i="1"/>
  <c r="AB52" i="1"/>
  <c r="AA52" i="1"/>
  <c r="Z52" i="1"/>
  <c r="Y52" i="1"/>
  <c r="AD44" i="1"/>
  <c r="AB44" i="1"/>
  <c r="AA44" i="1"/>
  <c r="Z44" i="1"/>
  <c r="Y44" i="1"/>
  <c r="AD37" i="1"/>
  <c r="AB37" i="1"/>
  <c r="AA37" i="1"/>
  <c r="Z37" i="1"/>
  <c r="Y37" i="1"/>
  <c r="AD27" i="1"/>
  <c r="AB27" i="1"/>
  <c r="AA27" i="1"/>
  <c r="Z27" i="1"/>
  <c r="Y27" i="1"/>
  <c r="AD20" i="1"/>
  <c r="AB20" i="1"/>
  <c r="AA20" i="1"/>
  <c r="Z20" i="1"/>
  <c r="Y20" i="1"/>
  <c r="AD6" i="1"/>
  <c r="AC6" i="1"/>
  <c r="AB6" i="1"/>
  <c r="AA6" i="1"/>
  <c r="Z6" i="1"/>
  <c r="Y6" i="1"/>
  <c r="T579" i="1" l="1"/>
  <c r="R579" i="1"/>
  <c r="Q579" i="1"/>
  <c r="P579" i="1"/>
  <c r="O579" i="1"/>
  <c r="T576" i="1"/>
  <c r="R576" i="1"/>
  <c r="Q576" i="1"/>
  <c r="P576" i="1"/>
  <c r="O576" i="1"/>
  <c r="T569" i="1"/>
  <c r="R569" i="1"/>
  <c r="Q569" i="1"/>
  <c r="P569" i="1"/>
  <c r="O569" i="1"/>
  <c r="T561" i="1"/>
  <c r="R561" i="1"/>
  <c r="Q561" i="1"/>
  <c r="P561" i="1"/>
  <c r="O561" i="1"/>
  <c r="T558" i="1"/>
  <c r="R558" i="1"/>
  <c r="Q558" i="1"/>
  <c r="P558" i="1"/>
  <c r="O558" i="1"/>
  <c r="T554" i="1"/>
  <c r="R554" i="1"/>
  <c r="Q554" i="1"/>
  <c r="P554" i="1"/>
  <c r="O554" i="1"/>
  <c r="T551" i="1"/>
  <c r="R551" i="1"/>
  <c r="Q551" i="1"/>
  <c r="P551" i="1"/>
  <c r="O551" i="1"/>
  <c r="T547" i="1"/>
  <c r="R547" i="1"/>
  <c r="Q547" i="1"/>
  <c r="P547" i="1"/>
  <c r="O547" i="1"/>
  <c r="T539" i="1"/>
  <c r="R539" i="1"/>
  <c r="Q539" i="1"/>
  <c r="P539" i="1"/>
  <c r="O539" i="1"/>
  <c r="T532" i="1"/>
  <c r="R532" i="1"/>
  <c r="Q532" i="1"/>
  <c r="P532" i="1"/>
  <c r="O532" i="1"/>
  <c r="T528" i="1"/>
  <c r="R528" i="1"/>
  <c r="Q528" i="1"/>
  <c r="P528" i="1"/>
  <c r="O528" i="1"/>
  <c r="T520" i="1"/>
  <c r="R520" i="1"/>
  <c r="Q520" i="1"/>
  <c r="P520" i="1"/>
  <c r="O520" i="1"/>
  <c r="T515" i="1"/>
  <c r="R515" i="1"/>
  <c r="Q515" i="1"/>
  <c r="P515" i="1"/>
  <c r="O515" i="1"/>
  <c r="T509" i="1"/>
  <c r="R509" i="1"/>
  <c r="Q509" i="1"/>
  <c r="P509" i="1"/>
  <c r="O509" i="1"/>
  <c r="T505" i="1"/>
  <c r="R505" i="1"/>
  <c r="Q505" i="1"/>
  <c r="P505" i="1"/>
  <c r="O505" i="1"/>
  <c r="T501" i="1"/>
  <c r="R501" i="1"/>
  <c r="Q501" i="1"/>
  <c r="P501" i="1"/>
  <c r="O501" i="1"/>
  <c r="T495" i="1"/>
  <c r="R495" i="1"/>
  <c r="Q495" i="1"/>
  <c r="P495" i="1"/>
  <c r="O495" i="1"/>
  <c r="T489" i="1"/>
  <c r="R489" i="1"/>
  <c r="Q489" i="1"/>
  <c r="P489" i="1"/>
  <c r="O489" i="1"/>
  <c r="T486" i="1"/>
  <c r="R486" i="1"/>
  <c r="Q486" i="1"/>
  <c r="P486" i="1"/>
  <c r="O486" i="1"/>
  <c r="T483" i="1"/>
  <c r="R483" i="1"/>
  <c r="Q483" i="1"/>
  <c r="P483" i="1"/>
  <c r="O483" i="1"/>
  <c r="T476" i="1"/>
  <c r="R476" i="1"/>
  <c r="Q476" i="1"/>
  <c r="P476" i="1"/>
  <c r="O476" i="1"/>
  <c r="T466" i="1"/>
  <c r="R466" i="1"/>
  <c r="Q466" i="1"/>
  <c r="P466" i="1"/>
  <c r="O466" i="1"/>
  <c r="T457" i="1"/>
  <c r="R457" i="1"/>
  <c r="Q457" i="1"/>
  <c r="P457" i="1"/>
  <c r="O457" i="1"/>
  <c r="T449" i="1"/>
  <c r="R449" i="1"/>
  <c r="Q449" i="1"/>
  <c r="P449" i="1"/>
  <c r="O449" i="1"/>
  <c r="T442" i="1"/>
  <c r="R442" i="1"/>
  <c r="Q442" i="1"/>
  <c r="P442" i="1"/>
  <c r="O442" i="1"/>
  <c r="T438" i="1"/>
  <c r="R438" i="1"/>
  <c r="Q438" i="1"/>
  <c r="P438" i="1"/>
  <c r="O438" i="1"/>
  <c r="T435" i="1"/>
  <c r="R435" i="1"/>
  <c r="Q435" i="1"/>
  <c r="P435" i="1"/>
  <c r="O435" i="1"/>
  <c r="T430" i="1"/>
  <c r="R430" i="1"/>
  <c r="Q430" i="1"/>
  <c r="P430" i="1"/>
  <c r="O430" i="1"/>
  <c r="T416" i="1"/>
  <c r="R416" i="1"/>
  <c r="Q416" i="1"/>
  <c r="P416" i="1"/>
  <c r="O416" i="1"/>
  <c r="T409" i="1"/>
  <c r="R409" i="1"/>
  <c r="Q409" i="1"/>
  <c r="P409" i="1"/>
  <c r="O409" i="1"/>
  <c r="T403" i="1"/>
  <c r="R403" i="1"/>
  <c r="Q403" i="1"/>
  <c r="P403" i="1"/>
  <c r="O403" i="1"/>
  <c r="T399" i="1"/>
  <c r="R399" i="1"/>
  <c r="Q399" i="1"/>
  <c r="P399" i="1"/>
  <c r="O399" i="1"/>
  <c r="T392" i="1"/>
  <c r="R392" i="1"/>
  <c r="Q392" i="1"/>
  <c r="P392" i="1"/>
  <c r="O392" i="1"/>
  <c r="T388" i="1"/>
  <c r="R388" i="1"/>
  <c r="Q388" i="1"/>
  <c r="P388" i="1"/>
  <c r="O388" i="1"/>
  <c r="T381" i="1"/>
  <c r="R381" i="1"/>
  <c r="Q381" i="1"/>
  <c r="P381" i="1"/>
  <c r="O381" i="1"/>
  <c r="T378" i="1"/>
  <c r="R378" i="1"/>
  <c r="Q378" i="1"/>
  <c r="P378" i="1"/>
  <c r="O378" i="1"/>
  <c r="T373" i="1"/>
  <c r="R373" i="1"/>
  <c r="Q373" i="1"/>
  <c r="P373" i="1"/>
  <c r="O373" i="1"/>
  <c r="T370" i="1"/>
  <c r="R370" i="1"/>
  <c r="Q370" i="1"/>
  <c r="P370" i="1"/>
  <c r="O370" i="1"/>
  <c r="T367" i="1"/>
  <c r="R367" i="1"/>
  <c r="Q367" i="1"/>
  <c r="P367" i="1"/>
  <c r="O367" i="1"/>
  <c r="T363" i="1"/>
  <c r="R363" i="1"/>
  <c r="Q363" i="1"/>
  <c r="P363" i="1"/>
  <c r="O363" i="1"/>
  <c r="T356" i="1"/>
  <c r="R356" i="1"/>
  <c r="Q356" i="1"/>
  <c r="P356" i="1"/>
  <c r="O356" i="1"/>
  <c r="T351" i="1"/>
  <c r="R351" i="1"/>
  <c r="Q351" i="1"/>
  <c r="P351" i="1"/>
  <c r="O351" i="1"/>
  <c r="T346" i="1"/>
  <c r="R346" i="1"/>
  <c r="Q346" i="1"/>
  <c r="P346" i="1"/>
  <c r="O346" i="1"/>
  <c r="T338" i="1"/>
  <c r="R338" i="1"/>
  <c r="Q338" i="1"/>
  <c r="P338" i="1"/>
  <c r="O338" i="1"/>
  <c r="T335" i="1"/>
  <c r="R335" i="1"/>
  <c r="Q335" i="1"/>
  <c r="P335" i="1"/>
  <c r="O335" i="1"/>
  <c r="T327" i="1"/>
  <c r="R327" i="1"/>
  <c r="Q327" i="1"/>
  <c r="P327" i="1"/>
  <c r="O327" i="1"/>
  <c r="T324" i="1"/>
  <c r="R324" i="1"/>
  <c r="Q324" i="1"/>
  <c r="P324" i="1"/>
  <c r="O324" i="1"/>
  <c r="T321" i="1"/>
  <c r="R321" i="1"/>
  <c r="Q321" i="1"/>
  <c r="P321" i="1"/>
  <c r="O321" i="1"/>
  <c r="T317" i="1"/>
  <c r="R317" i="1"/>
  <c r="Q317" i="1"/>
  <c r="P317" i="1"/>
  <c r="O317" i="1"/>
  <c r="T313" i="1"/>
  <c r="R313" i="1"/>
  <c r="Q313" i="1"/>
  <c r="P313" i="1"/>
  <c r="O313" i="1"/>
  <c r="T307" i="1"/>
  <c r="R307" i="1"/>
  <c r="Q307" i="1"/>
  <c r="P307" i="1"/>
  <c r="O307" i="1"/>
  <c r="T304" i="1"/>
  <c r="R304" i="1"/>
  <c r="Q304" i="1"/>
  <c r="P304" i="1"/>
  <c r="O304" i="1"/>
  <c r="T298" i="1"/>
  <c r="R298" i="1"/>
  <c r="Q298" i="1"/>
  <c r="P298" i="1"/>
  <c r="O298" i="1"/>
  <c r="T288" i="1"/>
  <c r="R288" i="1"/>
  <c r="Q288" i="1"/>
  <c r="P288" i="1"/>
  <c r="O288" i="1"/>
  <c r="T283" i="1"/>
  <c r="R283" i="1"/>
  <c r="Q283" i="1"/>
  <c r="P283" i="1"/>
  <c r="O283" i="1"/>
  <c r="T272" i="1"/>
  <c r="R272" i="1"/>
  <c r="Q272" i="1"/>
  <c r="P272" i="1"/>
  <c r="O272" i="1"/>
  <c r="T268" i="1"/>
  <c r="R268" i="1"/>
  <c r="Q268" i="1"/>
  <c r="P268" i="1"/>
  <c r="O268" i="1"/>
  <c r="T265" i="1"/>
  <c r="R265" i="1"/>
  <c r="Q265" i="1"/>
  <c r="P265" i="1"/>
  <c r="O265" i="1"/>
  <c r="T258" i="1"/>
  <c r="R258" i="1"/>
  <c r="Q258" i="1"/>
  <c r="P258" i="1"/>
  <c r="O258" i="1"/>
  <c r="T253" i="1"/>
  <c r="R253" i="1"/>
  <c r="Q253" i="1"/>
  <c r="P253" i="1"/>
  <c r="O253" i="1"/>
  <c r="T250" i="1"/>
  <c r="R250" i="1"/>
  <c r="Q250" i="1"/>
  <c r="P250" i="1"/>
  <c r="O250" i="1"/>
  <c r="T246" i="1"/>
  <c r="R246" i="1"/>
  <c r="Q246" i="1"/>
  <c r="P246" i="1"/>
  <c r="O246" i="1"/>
  <c r="T243" i="1"/>
  <c r="R243" i="1"/>
  <c r="Q243" i="1"/>
  <c r="P243" i="1"/>
  <c r="O243" i="1"/>
  <c r="T239" i="1"/>
  <c r="R239" i="1"/>
  <c r="Q239" i="1"/>
  <c r="P239" i="1"/>
  <c r="O239" i="1"/>
  <c r="T230" i="1"/>
  <c r="R230" i="1"/>
  <c r="Q230" i="1"/>
  <c r="P230" i="1"/>
  <c r="O230" i="1"/>
  <c r="T224" i="1"/>
  <c r="R224" i="1"/>
  <c r="Q224" i="1"/>
  <c r="P224" i="1"/>
  <c r="O224" i="1"/>
  <c r="T218" i="1"/>
  <c r="R218" i="1"/>
  <c r="Q218" i="1"/>
  <c r="P218" i="1"/>
  <c r="O218" i="1"/>
  <c r="T214" i="1"/>
  <c r="R214" i="1"/>
  <c r="Q214" i="1"/>
  <c r="P214" i="1"/>
  <c r="O214" i="1"/>
  <c r="T211" i="1"/>
  <c r="R211" i="1"/>
  <c r="Q211" i="1"/>
  <c r="P211" i="1"/>
  <c r="O211" i="1"/>
  <c r="T207" i="1"/>
  <c r="R207" i="1"/>
  <c r="Q207" i="1"/>
  <c r="P207" i="1"/>
  <c r="O207" i="1"/>
  <c r="T203" i="1"/>
  <c r="R203" i="1"/>
  <c r="Q203" i="1"/>
  <c r="P203" i="1"/>
  <c r="O203" i="1"/>
  <c r="T200" i="1"/>
  <c r="R200" i="1"/>
  <c r="Q200" i="1"/>
  <c r="P200" i="1"/>
  <c r="O200" i="1"/>
  <c r="T189" i="1"/>
  <c r="S189" i="1"/>
  <c r="R189" i="1"/>
  <c r="Q189" i="1"/>
  <c r="P189" i="1"/>
  <c r="O189" i="1"/>
  <c r="T186" i="1"/>
  <c r="S186" i="1"/>
  <c r="R186" i="1"/>
  <c r="Q186" i="1"/>
  <c r="P186" i="1"/>
  <c r="O186" i="1"/>
  <c r="T181" i="1"/>
  <c r="S181" i="1"/>
  <c r="R181" i="1"/>
  <c r="Q181" i="1"/>
  <c r="P181" i="1"/>
  <c r="O181" i="1"/>
  <c r="T176" i="1"/>
  <c r="S176" i="1"/>
  <c r="R176" i="1"/>
  <c r="Q176" i="1"/>
  <c r="P176" i="1"/>
  <c r="O176" i="1"/>
  <c r="T173" i="1"/>
  <c r="S173" i="1"/>
  <c r="R173" i="1"/>
  <c r="Q173" i="1"/>
  <c r="P173" i="1"/>
  <c r="O173" i="1"/>
  <c r="T169" i="1"/>
  <c r="S169" i="1"/>
  <c r="R169" i="1"/>
  <c r="Q169" i="1"/>
  <c r="P169" i="1"/>
  <c r="O169" i="1"/>
  <c r="T164" i="1"/>
  <c r="S164" i="1"/>
  <c r="R164" i="1"/>
  <c r="Q164" i="1"/>
  <c r="P164" i="1"/>
  <c r="O164" i="1"/>
  <c r="T151" i="1"/>
  <c r="R151" i="1"/>
  <c r="Q151" i="1"/>
  <c r="P151" i="1"/>
  <c r="O151" i="1"/>
  <c r="T147" i="1"/>
  <c r="R147" i="1"/>
  <c r="Q147" i="1"/>
  <c r="P147" i="1"/>
  <c r="O147" i="1"/>
  <c r="T140" i="1"/>
  <c r="R140" i="1"/>
  <c r="Q140" i="1"/>
  <c r="P140" i="1"/>
  <c r="O140" i="1"/>
  <c r="T137" i="1"/>
  <c r="R137" i="1"/>
  <c r="Q137" i="1"/>
  <c r="P137" i="1"/>
  <c r="O137" i="1"/>
  <c r="T133" i="1"/>
  <c r="R133" i="1"/>
  <c r="Q133" i="1"/>
  <c r="P133" i="1"/>
  <c r="O133" i="1"/>
  <c r="T130" i="1"/>
  <c r="R130" i="1"/>
  <c r="Q130" i="1"/>
  <c r="P130" i="1"/>
  <c r="O130" i="1"/>
  <c r="T127" i="1"/>
  <c r="R127" i="1"/>
  <c r="Q127" i="1"/>
  <c r="P127" i="1"/>
  <c r="O127" i="1"/>
  <c r="T122" i="1"/>
  <c r="R122" i="1"/>
  <c r="Q122" i="1"/>
  <c r="P122" i="1"/>
  <c r="O122" i="1"/>
  <c r="T119" i="1"/>
  <c r="R119" i="1"/>
  <c r="Q119" i="1"/>
  <c r="P119" i="1"/>
  <c r="O119" i="1"/>
  <c r="T116" i="1"/>
  <c r="R116" i="1"/>
  <c r="Q116" i="1"/>
  <c r="P116" i="1"/>
  <c r="O116" i="1"/>
  <c r="T112" i="1"/>
  <c r="R112" i="1"/>
  <c r="Q112" i="1"/>
  <c r="P112" i="1"/>
  <c r="O112" i="1"/>
  <c r="T98" i="1"/>
  <c r="R98" i="1"/>
  <c r="Q98" i="1"/>
  <c r="P98" i="1"/>
  <c r="O98" i="1"/>
  <c r="T94" i="1"/>
  <c r="R94" i="1"/>
  <c r="Q94" i="1"/>
  <c r="P94" i="1"/>
  <c r="O94" i="1"/>
  <c r="T83" i="1"/>
  <c r="R83" i="1"/>
  <c r="Q83" i="1"/>
  <c r="P83" i="1"/>
  <c r="O83" i="1"/>
  <c r="T71" i="1"/>
  <c r="R71" i="1"/>
  <c r="Q71" i="1"/>
  <c r="P71" i="1"/>
  <c r="O71" i="1"/>
  <c r="T67" i="1"/>
  <c r="R67" i="1"/>
  <c r="Q67" i="1"/>
  <c r="P67" i="1"/>
  <c r="O67" i="1"/>
  <c r="T61" i="1"/>
  <c r="R61" i="1"/>
  <c r="Q61" i="1"/>
  <c r="P61" i="1"/>
  <c r="O61" i="1"/>
  <c r="T52" i="1"/>
  <c r="R52" i="1"/>
  <c r="Q52" i="1"/>
  <c r="P52" i="1"/>
  <c r="O52" i="1"/>
  <c r="T44" i="1"/>
  <c r="R44" i="1"/>
  <c r="Q44" i="1"/>
  <c r="P44" i="1"/>
  <c r="O44" i="1"/>
  <c r="T37" i="1"/>
  <c r="R37" i="1"/>
  <c r="Q37" i="1"/>
  <c r="P37" i="1"/>
  <c r="O37" i="1"/>
  <c r="T27" i="1"/>
  <c r="R27" i="1"/>
  <c r="Q27" i="1"/>
  <c r="P27" i="1"/>
  <c r="O27" i="1"/>
  <c r="T20" i="1"/>
  <c r="R20" i="1"/>
  <c r="Q20" i="1"/>
  <c r="P20" i="1"/>
  <c r="O20" i="1"/>
  <c r="T6" i="1"/>
  <c r="S6" i="1"/>
  <c r="R6" i="1"/>
  <c r="Q6" i="1"/>
  <c r="P6" i="1"/>
  <c r="O6" i="1"/>
  <c r="M169" i="7" l="1"/>
  <c r="M20" i="7" l="1"/>
  <c r="AD26" i="13" l="1"/>
  <c r="AD25" i="13"/>
  <c r="AD24" i="13"/>
  <c r="AD15" i="13"/>
  <c r="AD14" i="13"/>
  <c r="AD13" i="13"/>
  <c r="AD4" i="13"/>
  <c r="AD3" i="13"/>
  <c r="AD2" i="13"/>
  <c r="Y94" i="7" l="1"/>
  <c r="V94" i="7"/>
  <c r="M94" i="7"/>
  <c r="J94" i="7"/>
  <c r="M74" i="7"/>
  <c r="J74" i="7"/>
  <c r="U74" i="7"/>
  <c r="R74" i="7"/>
  <c r="V74" i="7"/>
  <c r="Y74" i="7"/>
  <c r="Y73" i="7"/>
  <c r="V73" i="7"/>
  <c r="C35" i="13" l="1"/>
  <c r="D35" i="13"/>
  <c r="G35" i="13"/>
  <c r="H35" i="13"/>
  <c r="K35" i="13"/>
  <c r="L35" i="13"/>
  <c r="O35" i="13"/>
  <c r="P35" i="13"/>
  <c r="S35" i="13"/>
  <c r="T35" i="13"/>
  <c r="C36" i="13"/>
  <c r="D36" i="13"/>
  <c r="G36" i="13"/>
  <c r="H36" i="13"/>
  <c r="K36" i="13"/>
  <c r="L36" i="13"/>
  <c r="O36" i="13"/>
  <c r="P36" i="13"/>
  <c r="S36" i="13"/>
  <c r="T36" i="13"/>
  <c r="C37" i="13"/>
  <c r="D37" i="13"/>
  <c r="G37" i="13"/>
  <c r="H37" i="13"/>
  <c r="K37" i="13"/>
  <c r="L37" i="13"/>
  <c r="O37" i="13"/>
  <c r="P37" i="13"/>
  <c r="S37" i="13"/>
  <c r="T37" i="13"/>
  <c r="C38" i="13"/>
  <c r="D38" i="13"/>
  <c r="G38" i="13"/>
  <c r="H38" i="13"/>
  <c r="K38" i="13"/>
  <c r="L38" i="13"/>
  <c r="O38" i="13"/>
  <c r="P38" i="13"/>
  <c r="S38" i="13"/>
  <c r="T38" i="13"/>
  <c r="C39" i="13"/>
  <c r="D39" i="13"/>
  <c r="G39" i="13"/>
  <c r="H39" i="13"/>
  <c r="K39" i="13"/>
  <c r="L39" i="13"/>
  <c r="O39" i="13"/>
  <c r="P39" i="13"/>
  <c r="S39" i="13"/>
  <c r="T39" i="13"/>
  <c r="C40" i="13"/>
  <c r="D40" i="13"/>
  <c r="G40" i="13"/>
  <c r="H40" i="13"/>
  <c r="K40" i="13"/>
  <c r="L40" i="13"/>
  <c r="O40" i="13"/>
  <c r="P40" i="13"/>
  <c r="S40" i="13"/>
  <c r="T40" i="13"/>
  <c r="C41" i="13"/>
  <c r="D41" i="13"/>
  <c r="G41" i="13"/>
  <c r="H41" i="13"/>
  <c r="K41" i="13"/>
  <c r="L41" i="13"/>
  <c r="O41" i="13"/>
  <c r="P41" i="13"/>
  <c r="S41" i="13"/>
  <c r="T41" i="13"/>
  <c r="C42" i="13"/>
  <c r="D42" i="13"/>
  <c r="G42" i="13"/>
  <c r="H42" i="13"/>
  <c r="K42" i="13"/>
  <c r="L42" i="13"/>
  <c r="O42" i="13"/>
  <c r="P42" i="13"/>
  <c r="S42" i="13"/>
  <c r="T42" i="13"/>
  <c r="V34" i="13"/>
  <c r="R34" i="13"/>
  <c r="N34" i="13"/>
  <c r="J34" i="13"/>
  <c r="F34" i="13"/>
  <c r="B34" i="13"/>
  <c r="V23" i="13" l="1"/>
  <c r="AF23" i="13" s="1"/>
  <c r="R23" i="13"/>
  <c r="N23" i="13"/>
  <c r="J23" i="13"/>
  <c r="AE23" i="13" s="1"/>
  <c r="F23" i="13"/>
  <c r="B23" i="13"/>
  <c r="G2" i="13" l="1"/>
  <c r="H2" i="13"/>
  <c r="I2" i="13"/>
  <c r="K2" i="13"/>
  <c r="L2" i="13"/>
  <c r="M2" i="13"/>
  <c r="O2" i="13"/>
  <c r="P2" i="13"/>
  <c r="Q2" i="13"/>
  <c r="S2" i="13"/>
  <c r="T2" i="13"/>
  <c r="U2" i="13"/>
  <c r="C2" i="13"/>
  <c r="D2" i="13"/>
  <c r="E2" i="13"/>
  <c r="V12" i="13"/>
  <c r="R12" i="13"/>
  <c r="AI12" i="13" s="1"/>
  <c r="N12" i="13"/>
  <c r="AH12" i="13" s="1"/>
  <c r="J12" i="13"/>
  <c r="AG12" i="13" s="1"/>
  <c r="F12" i="13"/>
  <c r="AF12" i="13" s="1"/>
  <c r="B12" i="13"/>
  <c r="AE12" i="13" s="1"/>
  <c r="V1" i="13"/>
  <c r="R1" i="13"/>
  <c r="AI1" i="13" s="1"/>
  <c r="N1" i="13"/>
  <c r="AH1" i="13" s="1"/>
  <c r="J1" i="13"/>
  <c r="AG1" i="13" s="1"/>
  <c r="F1" i="13"/>
  <c r="AF1" i="13" s="1"/>
  <c r="B1" i="13"/>
  <c r="AE1" i="13" s="1"/>
  <c r="R79" i="7" l="1"/>
  <c r="Q170" i="7" l="1"/>
  <c r="Q168" i="7"/>
  <c r="Q21" i="7"/>
  <c r="Y69" i="7"/>
  <c r="X69" i="7"/>
  <c r="W69" i="7"/>
  <c r="V69" i="7"/>
  <c r="U69" i="7"/>
  <c r="T69" i="7"/>
  <c r="S69" i="7"/>
  <c r="R69" i="7"/>
  <c r="Q69" i="7"/>
  <c r="P69" i="7"/>
  <c r="O69" i="7"/>
  <c r="N69" i="7"/>
  <c r="M69" i="7"/>
  <c r="L69" i="7"/>
  <c r="K69" i="7"/>
  <c r="J69" i="7"/>
  <c r="I69" i="7"/>
  <c r="H69" i="7"/>
  <c r="G69" i="7"/>
  <c r="F69" i="7"/>
  <c r="E69" i="7"/>
  <c r="Y44" i="7"/>
  <c r="X44" i="7"/>
  <c r="W44" i="7"/>
  <c r="V44" i="7"/>
  <c r="U44" i="7"/>
  <c r="T44" i="7"/>
  <c r="S44" i="7"/>
  <c r="R44" i="7"/>
  <c r="Q44" i="7"/>
  <c r="P44" i="7"/>
  <c r="O44" i="7"/>
  <c r="N44" i="7"/>
  <c r="M44" i="7"/>
  <c r="L44" i="7"/>
  <c r="K44" i="7"/>
  <c r="J44" i="7"/>
  <c r="I44" i="7"/>
  <c r="H44" i="7"/>
  <c r="G44" i="7"/>
  <c r="F44" i="7"/>
  <c r="E44" i="7"/>
  <c r="Y15" i="7"/>
  <c r="X15" i="7"/>
  <c r="W15" i="7"/>
  <c r="V15" i="7"/>
  <c r="U15" i="7"/>
  <c r="T15" i="7"/>
  <c r="S15" i="7"/>
  <c r="R15" i="7"/>
  <c r="Q15" i="7"/>
  <c r="P15" i="7"/>
  <c r="O15" i="7"/>
  <c r="N15" i="7"/>
  <c r="M15" i="7"/>
  <c r="L15" i="7"/>
  <c r="K15" i="7"/>
  <c r="J15" i="7"/>
  <c r="I15" i="7"/>
  <c r="H15" i="7"/>
  <c r="G15" i="7"/>
  <c r="F15" i="7"/>
  <c r="E15" i="7"/>
  <c r="Y217" i="7" l="1"/>
  <c r="X217" i="7"/>
  <c r="W217" i="7"/>
  <c r="V217" i="7"/>
  <c r="U217" i="7"/>
  <c r="T217" i="7"/>
  <c r="S217" i="7"/>
  <c r="R217" i="7"/>
  <c r="Q217" i="7"/>
  <c r="P217" i="7"/>
  <c r="O217" i="7"/>
  <c r="N217" i="7"/>
  <c r="M217" i="7"/>
  <c r="L217" i="7"/>
  <c r="K217" i="7"/>
  <c r="J217" i="7"/>
  <c r="I217" i="7"/>
  <c r="H217" i="7"/>
  <c r="G217" i="7"/>
  <c r="F217" i="7"/>
  <c r="E217" i="7"/>
  <c r="Y196" i="7"/>
  <c r="X196" i="7"/>
  <c r="W196" i="7"/>
  <c r="V196" i="7"/>
  <c r="U196" i="7"/>
  <c r="T196" i="7"/>
  <c r="S196" i="7"/>
  <c r="R196" i="7"/>
  <c r="Q196" i="7"/>
  <c r="P196" i="7"/>
  <c r="O196" i="7"/>
  <c r="N196" i="7"/>
  <c r="M196" i="7"/>
  <c r="L196" i="7"/>
  <c r="K196" i="7"/>
  <c r="J196" i="7"/>
  <c r="I196" i="7"/>
  <c r="H196" i="7"/>
  <c r="G196" i="7"/>
  <c r="F196" i="7"/>
  <c r="E196" i="7"/>
  <c r="Y176" i="7"/>
  <c r="X176" i="7"/>
  <c r="W176" i="7"/>
  <c r="V176" i="7"/>
  <c r="U176" i="7"/>
  <c r="T176" i="7"/>
  <c r="S176" i="7"/>
  <c r="R176" i="7"/>
  <c r="Q176" i="7"/>
  <c r="P176" i="7"/>
  <c r="O176" i="7"/>
  <c r="N176" i="7"/>
  <c r="M176" i="7"/>
  <c r="L176" i="7"/>
  <c r="K176" i="7"/>
  <c r="J176" i="7"/>
  <c r="I176" i="7"/>
  <c r="H176" i="7"/>
  <c r="G176" i="7"/>
  <c r="F176" i="7"/>
  <c r="E176" i="7"/>
  <c r="Y153" i="7"/>
  <c r="X153" i="7"/>
  <c r="W153" i="7"/>
  <c r="V153" i="7"/>
  <c r="U153" i="7"/>
  <c r="T153" i="7"/>
  <c r="S153" i="7"/>
  <c r="R153" i="7"/>
  <c r="Q153" i="7"/>
  <c r="P153" i="7"/>
  <c r="O153" i="7"/>
  <c r="N153" i="7"/>
  <c r="M153" i="7"/>
  <c r="L153" i="7"/>
  <c r="K153" i="7"/>
  <c r="J153" i="7"/>
  <c r="I153" i="7"/>
  <c r="H153" i="7"/>
  <c r="G153" i="7"/>
  <c r="F153" i="7"/>
  <c r="E153" i="7"/>
  <c r="Y133" i="7"/>
  <c r="X133" i="7"/>
  <c r="W133" i="7"/>
  <c r="V133" i="7"/>
  <c r="U133" i="7"/>
  <c r="T133" i="7"/>
  <c r="S133" i="7"/>
  <c r="R133" i="7"/>
  <c r="Q133" i="7"/>
  <c r="P133" i="7"/>
  <c r="O133" i="7"/>
  <c r="N133" i="7"/>
  <c r="M133" i="7"/>
  <c r="L133" i="7"/>
  <c r="K133" i="7"/>
  <c r="J133" i="7"/>
  <c r="I133" i="7"/>
  <c r="H133" i="7"/>
  <c r="G133" i="7"/>
  <c r="F133" i="7"/>
  <c r="E133" i="7"/>
  <c r="E205" i="7"/>
  <c r="M171" i="7"/>
  <c r="M187" i="7"/>
  <c r="M188" i="7"/>
  <c r="M189" i="7"/>
  <c r="M144" i="7"/>
  <c r="M62" i="7"/>
  <c r="M110" i="7"/>
  <c r="M90" i="7"/>
  <c r="E170" i="7" l="1"/>
  <c r="E169" i="7"/>
  <c r="E110" i="7"/>
  <c r="E90" i="7"/>
  <c r="Y19" i="7" l="1"/>
  <c r="Y18" i="7"/>
  <c r="E215" i="7" l="1"/>
  <c r="E195" i="7"/>
  <c r="E185" i="7"/>
  <c r="E175" i="7"/>
  <c r="E165" i="7"/>
  <c r="E152" i="7"/>
  <c r="E142" i="7"/>
  <c r="E130" i="7"/>
  <c r="E129" i="7"/>
  <c r="E128" i="7"/>
  <c r="E127" i="7"/>
  <c r="E126" i="7"/>
  <c r="E125" i="7"/>
  <c r="E124" i="7"/>
  <c r="E123" i="7"/>
  <c r="E122" i="7"/>
  <c r="E121" i="7"/>
  <c r="E120" i="7"/>
  <c r="E42" i="13" s="1"/>
  <c r="E119" i="7"/>
  <c r="E41" i="13" s="1"/>
  <c r="E118" i="7"/>
  <c r="E40" i="13" s="1"/>
  <c r="E117" i="7"/>
  <c r="E39" i="13" s="1"/>
  <c r="E116" i="7"/>
  <c r="E38" i="13" s="1"/>
  <c r="E115" i="7"/>
  <c r="E37" i="13" s="1"/>
  <c r="E114" i="7"/>
  <c r="E36" i="13" s="1"/>
  <c r="E113" i="7"/>
  <c r="E35" i="13" s="1"/>
  <c r="E111" i="7"/>
  <c r="E91" i="7"/>
  <c r="E67" i="7"/>
  <c r="E42" i="7"/>
  <c r="E27" i="7"/>
  <c r="E14" i="7"/>
  <c r="I2" i="7"/>
  <c r="I215" i="7"/>
  <c r="I205" i="7"/>
  <c r="I195" i="7"/>
  <c r="I185" i="7"/>
  <c r="I175" i="7"/>
  <c r="I165" i="7"/>
  <c r="I152" i="7"/>
  <c r="I142" i="7"/>
  <c r="I130" i="7"/>
  <c r="I129" i="7"/>
  <c r="I128" i="7"/>
  <c r="I127" i="7"/>
  <c r="I126" i="7"/>
  <c r="I125" i="7"/>
  <c r="I124" i="7"/>
  <c r="I123" i="7"/>
  <c r="I122" i="7"/>
  <c r="I121" i="7"/>
  <c r="I120" i="7"/>
  <c r="I42" i="13" s="1"/>
  <c r="I119" i="7"/>
  <c r="I41" i="13" s="1"/>
  <c r="I118" i="7"/>
  <c r="I40" i="13" s="1"/>
  <c r="I117" i="7"/>
  <c r="I39" i="13" s="1"/>
  <c r="I116" i="7"/>
  <c r="I38" i="13" s="1"/>
  <c r="I115" i="7"/>
  <c r="I37" i="13" s="1"/>
  <c r="I114" i="7"/>
  <c r="I36" i="13" s="1"/>
  <c r="I113" i="7"/>
  <c r="I35" i="13" s="1"/>
  <c r="I111" i="7"/>
  <c r="I91" i="7"/>
  <c r="I67" i="7"/>
  <c r="I42" i="7"/>
  <c r="I27" i="7"/>
  <c r="I14" i="7"/>
  <c r="B3" i="13" l="1"/>
  <c r="AE3" i="13" s="1"/>
  <c r="B14" i="13"/>
  <c r="AE14" i="13" s="1"/>
  <c r="F18" i="13"/>
  <c r="F16" i="13"/>
  <c r="AF15" i="13" s="1"/>
  <c r="F13" i="13"/>
  <c r="AF13" i="13" s="1"/>
  <c r="F3" i="13"/>
  <c r="AF3" i="13" s="1"/>
  <c r="F14" i="13"/>
  <c r="AF14" i="13" s="1"/>
  <c r="B18" i="13"/>
  <c r="B16" i="13"/>
  <c r="AE15" i="13" s="1"/>
  <c r="B13" i="13"/>
  <c r="F5" i="13"/>
  <c r="AF4" i="13" s="1"/>
  <c r="F7" i="13"/>
  <c r="B7" i="13"/>
  <c r="B5" i="13"/>
  <c r="AE4" i="13" s="1"/>
  <c r="F2" i="13"/>
  <c r="AF2" i="13" s="1"/>
  <c r="B2" i="13"/>
  <c r="AE2" i="13" s="1"/>
  <c r="E29" i="7"/>
  <c r="I131" i="7"/>
  <c r="I132" i="7"/>
  <c r="I45" i="7"/>
  <c r="E45" i="7"/>
  <c r="E131" i="7"/>
  <c r="E132" i="7"/>
  <c r="I29" i="7"/>
  <c r="Y215" i="7"/>
  <c r="U215" i="7"/>
  <c r="Q215" i="7"/>
  <c r="M215" i="7"/>
  <c r="Y205" i="7"/>
  <c r="U205" i="7"/>
  <c r="Q205" i="7"/>
  <c r="M205" i="7"/>
  <c r="Y195" i="7"/>
  <c r="U195" i="7"/>
  <c r="Q195" i="7"/>
  <c r="M195" i="7"/>
  <c r="Y185" i="7"/>
  <c r="U185" i="7"/>
  <c r="Q185" i="7"/>
  <c r="M185" i="7"/>
  <c r="Y152" i="7"/>
  <c r="U152" i="7"/>
  <c r="Q152" i="7"/>
  <c r="M152" i="7"/>
  <c r="Y142" i="7"/>
  <c r="U142" i="7"/>
  <c r="Q142" i="7"/>
  <c r="Q163" i="7" s="1"/>
  <c r="Q165" i="7" s="1"/>
  <c r="M142" i="7"/>
  <c r="Y175" i="7"/>
  <c r="Y165" i="7"/>
  <c r="Y130" i="7"/>
  <c r="Y129" i="7"/>
  <c r="V129" i="7"/>
  <c r="Y128" i="7"/>
  <c r="V128" i="7"/>
  <c r="Y127" i="7"/>
  <c r="V127" i="7"/>
  <c r="Y126" i="7"/>
  <c r="V126" i="7"/>
  <c r="Y125" i="7"/>
  <c r="V125" i="7"/>
  <c r="Y124" i="7"/>
  <c r="V124" i="7"/>
  <c r="Y123" i="7"/>
  <c r="V123" i="7"/>
  <c r="Y122" i="7"/>
  <c r="V122" i="7"/>
  <c r="Y121" i="7"/>
  <c r="V121" i="7"/>
  <c r="Y120" i="7"/>
  <c r="V120" i="7"/>
  <c r="V42" i="13" s="1"/>
  <c r="Y119" i="7"/>
  <c r="V119" i="7"/>
  <c r="V41" i="13" s="1"/>
  <c r="Y118" i="7"/>
  <c r="V118" i="7"/>
  <c r="V40" i="13" s="1"/>
  <c r="Y117" i="7"/>
  <c r="V117" i="7"/>
  <c r="V39" i="13" s="1"/>
  <c r="Y116" i="7"/>
  <c r="V116" i="7"/>
  <c r="V38" i="13" s="1"/>
  <c r="Y115" i="7"/>
  <c r="V115" i="7"/>
  <c r="V37" i="13" s="1"/>
  <c r="Y114" i="7"/>
  <c r="V114" i="7"/>
  <c r="V36" i="13" s="1"/>
  <c r="Y113" i="7"/>
  <c r="V113" i="7"/>
  <c r="V35" i="13" s="1"/>
  <c r="Y111" i="7"/>
  <c r="V92" i="7"/>
  <c r="Y91" i="7"/>
  <c r="V72" i="7"/>
  <c r="Y67" i="7"/>
  <c r="Y45" i="7" s="1"/>
  <c r="Y42" i="7"/>
  <c r="Y29" i="7" s="1"/>
  <c r="Y27" i="7"/>
  <c r="Y14" i="7"/>
  <c r="U175" i="7"/>
  <c r="U165" i="7"/>
  <c r="U130" i="7"/>
  <c r="U129" i="7"/>
  <c r="R129" i="7"/>
  <c r="U128" i="7"/>
  <c r="R128" i="7"/>
  <c r="U127" i="7"/>
  <c r="R127" i="7"/>
  <c r="U126" i="7"/>
  <c r="R126" i="7"/>
  <c r="U125" i="7"/>
  <c r="R125" i="7"/>
  <c r="U124" i="7"/>
  <c r="R124" i="7"/>
  <c r="U123" i="7"/>
  <c r="R123" i="7"/>
  <c r="U122" i="7"/>
  <c r="R122" i="7"/>
  <c r="U121" i="7"/>
  <c r="R121" i="7"/>
  <c r="U120" i="7"/>
  <c r="U42" i="13" s="1"/>
  <c r="R120" i="7"/>
  <c r="R42" i="13" s="1"/>
  <c r="U119" i="7"/>
  <c r="U41" i="13" s="1"/>
  <c r="R119" i="7"/>
  <c r="R41" i="13" s="1"/>
  <c r="U118" i="7"/>
  <c r="U40" i="13" s="1"/>
  <c r="R118" i="7"/>
  <c r="R40" i="13" s="1"/>
  <c r="U117" i="7"/>
  <c r="U39" i="13" s="1"/>
  <c r="R117" i="7"/>
  <c r="R39" i="13" s="1"/>
  <c r="U116" i="7"/>
  <c r="U38" i="13" s="1"/>
  <c r="R116" i="7"/>
  <c r="R38" i="13" s="1"/>
  <c r="U115" i="7"/>
  <c r="U37" i="13" s="1"/>
  <c r="R115" i="7"/>
  <c r="R37" i="13" s="1"/>
  <c r="U114" i="7"/>
  <c r="U36" i="13" s="1"/>
  <c r="R114" i="7"/>
  <c r="R36" i="13" s="1"/>
  <c r="U113" i="7"/>
  <c r="U35" i="13" s="1"/>
  <c r="R113" i="7"/>
  <c r="R35" i="13" s="1"/>
  <c r="U111" i="7"/>
  <c r="R92" i="7"/>
  <c r="U91" i="7"/>
  <c r="R72" i="7"/>
  <c r="U67" i="7"/>
  <c r="U42" i="7"/>
  <c r="U27" i="7"/>
  <c r="U14" i="7"/>
  <c r="Q175" i="7"/>
  <c r="Q130" i="7"/>
  <c r="Q129" i="7"/>
  <c r="N129" i="7"/>
  <c r="Q128" i="7"/>
  <c r="N128" i="7"/>
  <c r="Q127" i="7"/>
  <c r="N127" i="7"/>
  <c r="Q126" i="7"/>
  <c r="N126" i="7"/>
  <c r="Q125" i="7"/>
  <c r="N125" i="7"/>
  <c r="Q124" i="7"/>
  <c r="N124" i="7"/>
  <c r="Q123" i="7"/>
  <c r="N123" i="7"/>
  <c r="Q122" i="7"/>
  <c r="N122" i="7"/>
  <c r="Q121" i="7"/>
  <c r="N121" i="7"/>
  <c r="Q120" i="7"/>
  <c r="Q42" i="13" s="1"/>
  <c r="N120" i="7"/>
  <c r="N42" i="13" s="1"/>
  <c r="Q119" i="7"/>
  <c r="Q41" i="13" s="1"/>
  <c r="N119" i="7"/>
  <c r="N41" i="13" s="1"/>
  <c r="Q118" i="7"/>
  <c r="Q40" i="13" s="1"/>
  <c r="N118" i="7"/>
  <c r="N40" i="13" s="1"/>
  <c r="Q117" i="7"/>
  <c r="Q39" i="13" s="1"/>
  <c r="N117" i="7"/>
  <c r="N39" i="13" s="1"/>
  <c r="Q116" i="7"/>
  <c r="Q38" i="13" s="1"/>
  <c r="N116" i="7"/>
  <c r="N38" i="13" s="1"/>
  <c r="Q115" i="7"/>
  <c r="Q37" i="13" s="1"/>
  <c r="N115" i="7"/>
  <c r="N37" i="13" s="1"/>
  <c r="Q114" i="7"/>
  <c r="Q36" i="13" s="1"/>
  <c r="N114" i="7"/>
  <c r="N36" i="13" s="1"/>
  <c r="Q113" i="7"/>
  <c r="Q35" i="13" s="1"/>
  <c r="N113" i="7"/>
  <c r="N35" i="13" s="1"/>
  <c r="Q111" i="7"/>
  <c r="N14" i="13" s="1"/>
  <c r="AH14" i="13" s="1"/>
  <c r="N92" i="7"/>
  <c r="Q91" i="7"/>
  <c r="N72" i="7"/>
  <c r="Q67" i="7"/>
  <c r="Q42" i="7"/>
  <c r="Q27" i="7"/>
  <c r="Q14" i="7"/>
  <c r="M175" i="7"/>
  <c r="M165" i="7"/>
  <c r="M130" i="7"/>
  <c r="M129" i="7"/>
  <c r="J129" i="7"/>
  <c r="M128" i="7"/>
  <c r="J128" i="7"/>
  <c r="M127" i="7"/>
  <c r="J127" i="7"/>
  <c r="M126" i="7"/>
  <c r="J126" i="7"/>
  <c r="M125" i="7"/>
  <c r="J125" i="7"/>
  <c r="M124" i="7"/>
  <c r="J124" i="7"/>
  <c r="M123" i="7"/>
  <c r="J123" i="7"/>
  <c r="M122" i="7"/>
  <c r="J122" i="7"/>
  <c r="M121" i="7"/>
  <c r="J121" i="7"/>
  <c r="M120" i="7"/>
  <c r="M42" i="13" s="1"/>
  <c r="J120" i="7"/>
  <c r="J42" i="13" s="1"/>
  <c r="M119" i="7"/>
  <c r="M41" i="13" s="1"/>
  <c r="J119" i="7"/>
  <c r="J41" i="13" s="1"/>
  <c r="M118" i="7"/>
  <c r="M40" i="13" s="1"/>
  <c r="J118" i="7"/>
  <c r="J40" i="13" s="1"/>
  <c r="M117" i="7"/>
  <c r="M39" i="13" s="1"/>
  <c r="J117" i="7"/>
  <c r="J39" i="13" s="1"/>
  <c r="M116" i="7"/>
  <c r="M38" i="13" s="1"/>
  <c r="J116" i="7"/>
  <c r="J38" i="13" s="1"/>
  <c r="M115" i="7"/>
  <c r="M37" i="13" s="1"/>
  <c r="J115" i="7"/>
  <c r="J37" i="13" s="1"/>
  <c r="M114" i="7"/>
  <c r="M36" i="13" s="1"/>
  <c r="J114" i="7"/>
  <c r="J36" i="13" s="1"/>
  <c r="M113" i="7"/>
  <c r="M35" i="13" s="1"/>
  <c r="J113" i="7"/>
  <c r="J35" i="13" s="1"/>
  <c r="M111" i="7"/>
  <c r="J92" i="7"/>
  <c r="M91" i="7"/>
  <c r="J72" i="7"/>
  <c r="M67" i="7"/>
  <c r="M42" i="7"/>
  <c r="M27" i="7"/>
  <c r="M14" i="7"/>
  <c r="F129" i="7"/>
  <c r="F128" i="7"/>
  <c r="F127" i="7"/>
  <c r="F126" i="7"/>
  <c r="F125" i="7"/>
  <c r="F124" i="7"/>
  <c r="F123" i="7"/>
  <c r="F122" i="7"/>
  <c r="F121" i="7"/>
  <c r="F120" i="7"/>
  <c r="F42" i="13" s="1"/>
  <c r="F119" i="7"/>
  <c r="F41" i="13" s="1"/>
  <c r="F118" i="7"/>
  <c r="F40" i="13" s="1"/>
  <c r="F117" i="7"/>
  <c r="F39" i="13" s="1"/>
  <c r="F116" i="7"/>
  <c r="F38" i="13" s="1"/>
  <c r="F115" i="7"/>
  <c r="F37" i="13" s="1"/>
  <c r="F114" i="7"/>
  <c r="F36" i="13" s="1"/>
  <c r="F113" i="7"/>
  <c r="F35" i="13" s="1"/>
  <c r="F92" i="7"/>
  <c r="F72" i="7"/>
  <c r="Y2" i="7"/>
  <c r="X2" i="7"/>
  <c r="W2" i="7"/>
  <c r="V2" i="7"/>
  <c r="A101" i="7"/>
  <c r="A121" i="7" s="1"/>
  <c r="A102" i="7"/>
  <c r="A122" i="7" s="1"/>
  <c r="A103" i="7"/>
  <c r="A123" i="7" s="1"/>
  <c r="A104" i="7"/>
  <c r="A124" i="7" s="1"/>
  <c r="A105" i="7"/>
  <c r="A125" i="7" s="1"/>
  <c r="A126" i="7"/>
  <c r="A107" i="7"/>
  <c r="A127" i="7" s="1"/>
  <c r="A108" i="7"/>
  <c r="A128" i="7" s="1"/>
  <c r="A109" i="7"/>
  <c r="A129" i="7" s="1"/>
  <c r="A100" i="7"/>
  <c r="A120" i="7" s="1"/>
  <c r="B129" i="7"/>
  <c r="B128" i="7"/>
  <c r="B127" i="7"/>
  <c r="B126" i="7"/>
  <c r="B125" i="7"/>
  <c r="B124" i="7"/>
  <c r="B123" i="7"/>
  <c r="B122" i="7"/>
  <c r="B121" i="7"/>
  <c r="B120" i="7"/>
  <c r="B42" i="13" s="1"/>
  <c r="B119" i="7"/>
  <c r="B41" i="13" s="1"/>
  <c r="B118" i="7"/>
  <c r="B40" i="13" s="1"/>
  <c r="B117" i="7"/>
  <c r="B39" i="13" s="1"/>
  <c r="B116" i="7"/>
  <c r="B38" i="13" s="1"/>
  <c r="B115" i="7"/>
  <c r="B37" i="13" s="1"/>
  <c r="B114" i="7"/>
  <c r="B36" i="13" s="1"/>
  <c r="B113" i="7"/>
  <c r="B35" i="13" s="1"/>
  <c r="V24" i="13" l="1"/>
  <c r="V25" i="13"/>
  <c r="AF25" i="13" s="1"/>
  <c r="B15" i="13"/>
  <c r="B19" i="13" s="1"/>
  <c r="AE13" i="13"/>
  <c r="AF24" i="13"/>
  <c r="J16" i="13"/>
  <c r="AG15" i="13" s="1"/>
  <c r="F43" i="13"/>
  <c r="J43" i="13"/>
  <c r="R43" i="13"/>
  <c r="N43" i="13"/>
  <c r="B43" i="13"/>
  <c r="V43" i="13"/>
  <c r="J25" i="13"/>
  <c r="AE25" i="13" s="1"/>
  <c r="V29" i="13"/>
  <c r="V27" i="13"/>
  <c r="AF26" i="13" s="1"/>
  <c r="R14" i="13"/>
  <c r="AI14" i="13" s="1"/>
  <c r="F4" i="13"/>
  <c r="F6" i="13" s="1"/>
  <c r="J24" i="13"/>
  <c r="AE24" i="13" s="1"/>
  <c r="J29" i="13"/>
  <c r="J27" i="13"/>
  <c r="AE26" i="13" s="1"/>
  <c r="R13" i="13"/>
  <c r="AI13" i="13" s="1"/>
  <c r="N13" i="13"/>
  <c r="N16" i="13"/>
  <c r="AH15" i="13" s="1"/>
  <c r="N18" i="13"/>
  <c r="J18" i="13"/>
  <c r="F15" i="13"/>
  <c r="F19" i="13" s="1"/>
  <c r="J13" i="13"/>
  <c r="AG13" i="13" s="1"/>
  <c r="J3" i="13"/>
  <c r="AG3" i="13" s="1"/>
  <c r="J14" i="13"/>
  <c r="AG14" i="13" s="1"/>
  <c r="R16" i="13"/>
  <c r="AI15" i="13" s="1"/>
  <c r="R18" i="13"/>
  <c r="N5" i="13"/>
  <c r="AH4" i="13" s="1"/>
  <c r="N7" i="13"/>
  <c r="J5" i="13"/>
  <c r="AG4" i="13" s="1"/>
  <c r="J7" i="13"/>
  <c r="R5" i="13"/>
  <c r="AI4" i="13" s="1"/>
  <c r="R7" i="13"/>
  <c r="B4" i="13"/>
  <c r="N2" i="13"/>
  <c r="AH2" i="13" s="1"/>
  <c r="N3" i="13"/>
  <c r="AH3" i="13" s="1"/>
  <c r="R2" i="13"/>
  <c r="AI2" i="13" s="1"/>
  <c r="R3" i="13"/>
  <c r="AI3" i="13" s="1"/>
  <c r="J2" i="13"/>
  <c r="AG2" i="13" s="1"/>
  <c r="J112" i="7"/>
  <c r="M29" i="7"/>
  <c r="U29" i="7"/>
  <c r="F70" i="7"/>
  <c r="F112" i="7"/>
  <c r="M132" i="7"/>
  <c r="J70" i="7"/>
  <c r="V112" i="7"/>
  <c r="M45" i="7"/>
  <c r="R112" i="7"/>
  <c r="N70" i="7"/>
  <c r="Q29" i="7"/>
  <c r="R70" i="7"/>
  <c r="N112" i="7"/>
  <c r="Y132" i="7"/>
  <c r="V70" i="7"/>
  <c r="Y131" i="7"/>
  <c r="U131" i="7"/>
  <c r="U45" i="7"/>
  <c r="Q45" i="7"/>
  <c r="Q131" i="7"/>
  <c r="M131" i="7"/>
  <c r="U132" i="7"/>
  <c r="Q132" i="7"/>
  <c r="V26" i="13" l="1"/>
  <c r="B17" i="13"/>
  <c r="N15" i="13"/>
  <c r="N17" i="13" s="1"/>
  <c r="AH13" i="13"/>
  <c r="R15" i="13"/>
  <c r="R17" i="13" s="1"/>
  <c r="J26" i="13"/>
  <c r="F8" i="13"/>
  <c r="J15" i="13"/>
  <c r="J19" i="13" s="1"/>
  <c r="F17" i="13"/>
  <c r="J4" i="13"/>
  <c r="J6" i="13" s="1"/>
  <c r="N4" i="13"/>
  <c r="N6" i="13" s="1"/>
  <c r="B8" i="13"/>
  <c r="B6" i="13"/>
  <c r="R4" i="13"/>
  <c r="O70" i="7"/>
  <c r="Q70" i="7" s="1"/>
  <c r="G70" i="7"/>
  <c r="I70" i="7" s="1"/>
  <c r="S70" i="7"/>
  <c r="U70" i="7" s="1"/>
  <c r="K70" i="7"/>
  <c r="M70" i="7" s="1"/>
  <c r="W70" i="7"/>
  <c r="Y70" i="7" s="1"/>
  <c r="N19" i="13" l="1"/>
  <c r="V28" i="13"/>
  <c r="V30" i="13"/>
  <c r="R19" i="13"/>
  <c r="J8" i="13"/>
  <c r="J17" i="13"/>
  <c r="J28" i="13"/>
  <c r="J30" i="13"/>
  <c r="N8" i="13"/>
  <c r="R6" i="13"/>
  <c r="R8" i="13"/>
  <c r="H37" i="10"/>
  <c r="G37" i="10"/>
  <c r="F37" i="10"/>
  <c r="E37" i="10"/>
  <c r="D37" i="10"/>
  <c r="C37" i="10"/>
  <c r="H30" i="10"/>
  <c r="G30" i="10"/>
  <c r="F30" i="10"/>
  <c r="E30" i="10"/>
  <c r="D30" i="10"/>
  <c r="C30" i="10"/>
  <c r="H16" i="10"/>
  <c r="G16" i="10"/>
  <c r="F16" i="10"/>
  <c r="U2" i="11"/>
  <c r="U13" i="11" s="1"/>
  <c r="V4" i="11"/>
  <c r="U5" i="11"/>
  <c r="V14" i="11"/>
  <c r="V13" i="11"/>
  <c r="H2" i="10"/>
  <c r="IZ6" i="1"/>
  <c r="IZ20" i="1"/>
  <c r="IZ27" i="1"/>
  <c r="IZ37" i="1"/>
  <c r="IZ44" i="1"/>
  <c r="IZ52" i="1"/>
  <c r="IZ61" i="1"/>
  <c r="IZ67" i="1"/>
  <c r="IZ71" i="1"/>
  <c r="IZ83" i="1"/>
  <c r="IZ94" i="1"/>
  <c r="IZ98" i="1"/>
  <c r="IZ112" i="1"/>
  <c r="IZ116" i="1"/>
  <c r="IZ119" i="1"/>
  <c r="IZ122" i="1"/>
  <c r="IZ127" i="1"/>
  <c r="IZ130" i="1"/>
  <c r="IZ133" i="1"/>
  <c r="IZ137" i="1"/>
  <c r="IZ140" i="1"/>
  <c r="IZ147" i="1"/>
  <c r="IZ151" i="1"/>
  <c r="IZ164" i="1"/>
  <c r="IZ169" i="1"/>
  <c r="IZ173" i="1"/>
  <c r="IZ176" i="1"/>
  <c r="IZ181" i="1"/>
  <c r="IZ186" i="1"/>
  <c r="IZ189" i="1"/>
  <c r="IZ200" i="1"/>
  <c r="IZ203" i="1"/>
  <c r="IZ207" i="1"/>
  <c r="IZ211" i="1"/>
  <c r="IZ214" i="1"/>
  <c r="IZ218" i="1"/>
  <c r="IZ224" i="1"/>
  <c r="IZ230" i="1"/>
  <c r="IZ239" i="1"/>
  <c r="IZ243" i="1"/>
  <c r="IZ246" i="1"/>
  <c r="IZ250" i="1"/>
  <c r="IZ253" i="1"/>
  <c r="IZ258" i="1"/>
  <c r="IZ265" i="1"/>
  <c r="IZ268" i="1"/>
  <c r="IZ272" i="1"/>
  <c r="IZ283" i="1"/>
  <c r="IZ288" i="1"/>
  <c r="IZ298" i="1"/>
  <c r="IZ304" i="1"/>
  <c r="IZ307" i="1"/>
  <c r="IZ313" i="1"/>
  <c r="IZ317" i="1"/>
  <c r="IZ321" i="1"/>
  <c r="IZ324" i="1"/>
  <c r="IZ327" i="1"/>
  <c r="IZ335" i="1"/>
  <c r="IZ338" i="1"/>
  <c r="IZ346" i="1"/>
  <c r="IZ351" i="1"/>
  <c r="IZ356" i="1"/>
  <c r="IZ363" i="1"/>
  <c r="IZ367" i="1"/>
  <c r="IZ370" i="1"/>
  <c r="IZ373" i="1"/>
  <c r="IZ378" i="1"/>
  <c r="IZ381" i="1"/>
  <c r="IZ388" i="1"/>
  <c r="IZ392" i="1"/>
  <c r="IZ399" i="1"/>
  <c r="IZ403" i="1"/>
  <c r="IZ409" i="1"/>
  <c r="IZ416" i="1"/>
  <c r="IZ430" i="1"/>
  <c r="IZ435" i="1"/>
  <c r="IZ438" i="1"/>
  <c r="IZ442" i="1"/>
  <c r="IZ449" i="1"/>
  <c r="IZ457" i="1"/>
  <c r="IZ466" i="1"/>
  <c r="IZ476" i="1"/>
  <c r="IZ483" i="1"/>
  <c r="IZ486" i="1"/>
  <c r="IZ489" i="1"/>
  <c r="IZ495" i="1"/>
  <c r="IZ501" i="1"/>
  <c r="IZ505" i="1"/>
  <c r="IZ509" i="1"/>
  <c r="IZ515" i="1"/>
  <c r="IZ520" i="1"/>
  <c r="IZ528" i="1"/>
  <c r="IZ532" i="1"/>
  <c r="IZ539" i="1"/>
  <c r="IZ547" i="1"/>
  <c r="IZ551" i="1"/>
  <c r="IZ554" i="1"/>
  <c r="IZ558" i="1"/>
  <c r="IZ561" i="1"/>
  <c r="IZ569" i="1"/>
  <c r="IZ576" i="1"/>
  <c r="IZ579" i="1"/>
  <c r="IP6" i="1"/>
  <c r="IP20" i="1"/>
  <c r="IP27" i="1"/>
  <c r="IP37" i="1"/>
  <c r="IP44" i="1"/>
  <c r="IP52" i="1"/>
  <c r="IP61" i="1"/>
  <c r="IP67" i="1"/>
  <c r="IP71" i="1"/>
  <c r="IP83" i="1"/>
  <c r="IP94" i="1"/>
  <c r="IP98" i="1"/>
  <c r="IP112" i="1"/>
  <c r="IP116" i="1"/>
  <c r="IP119" i="1"/>
  <c r="IP122" i="1"/>
  <c r="IP127" i="1"/>
  <c r="IP130" i="1"/>
  <c r="IP133" i="1"/>
  <c r="IP137" i="1"/>
  <c r="IP140" i="1"/>
  <c r="IP147" i="1"/>
  <c r="IP151" i="1"/>
  <c r="IP164" i="1"/>
  <c r="IP169" i="1"/>
  <c r="IP173" i="1"/>
  <c r="IP176" i="1"/>
  <c r="IP181" i="1"/>
  <c r="IP186" i="1"/>
  <c r="IP189" i="1"/>
  <c r="IP200" i="1"/>
  <c r="IP203" i="1"/>
  <c r="IP207" i="1"/>
  <c r="IP211" i="1"/>
  <c r="IP214" i="1"/>
  <c r="IP218" i="1"/>
  <c r="IP224" i="1"/>
  <c r="IP230" i="1"/>
  <c r="IP239" i="1"/>
  <c r="IP243" i="1"/>
  <c r="IP246" i="1"/>
  <c r="IP250" i="1"/>
  <c r="IP253" i="1"/>
  <c r="IP258" i="1"/>
  <c r="IP265" i="1"/>
  <c r="IP268" i="1"/>
  <c r="IP272" i="1"/>
  <c r="IP283" i="1"/>
  <c r="IP288" i="1"/>
  <c r="IP298" i="1"/>
  <c r="IP304" i="1"/>
  <c r="IP307" i="1"/>
  <c r="IP313" i="1"/>
  <c r="IP317" i="1"/>
  <c r="IP321" i="1"/>
  <c r="IP324" i="1"/>
  <c r="IP327" i="1"/>
  <c r="IP335" i="1"/>
  <c r="IP338" i="1"/>
  <c r="IP346" i="1"/>
  <c r="IP351" i="1"/>
  <c r="IP356" i="1"/>
  <c r="IP363" i="1"/>
  <c r="IP367" i="1"/>
  <c r="IP370" i="1"/>
  <c r="IP373" i="1"/>
  <c r="IP378" i="1"/>
  <c r="IP381" i="1"/>
  <c r="IP388" i="1"/>
  <c r="IP392" i="1"/>
  <c r="IP399" i="1"/>
  <c r="IP403" i="1"/>
  <c r="IP409" i="1"/>
  <c r="IP416" i="1"/>
  <c r="IP430" i="1"/>
  <c r="IP435" i="1"/>
  <c r="IP438" i="1"/>
  <c r="IP442" i="1"/>
  <c r="IP449" i="1"/>
  <c r="IP457" i="1"/>
  <c r="IP466" i="1"/>
  <c r="IP476" i="1"/>
  <c r="IP483" i="1"/>
  <c r="IP486" i="1"/>
  <c r="IP489" i="1"/>
  <c r="IP495" i="1"/>
  <c r="IP501" i="1"/>
  <c r="IP505" i="1"/>
  <c r="IP509" i="1"/>
  <c r="IP515" i="1"/>
  <c r="IP520" i="1"/>
  <c r="IP528" i="1"/>
  <c r="IP532" i="1"/>
  <c r="IP539" i="1"/>
  <c r="IP547" i="1"/>
  <c r="IP551" i="1"/>
  <c r="IP554" i="1"/>
  <c r="IP558" i="1"/>
  <c r="IP561" i="1"/>
  <c r="IP569" i="1"/>
  <c r="IP576" i="1"/>
  <c r="IP579" i="1"/>
  <c r="IF6" i="1"/>
  <c r="IF20" i="1"/>
  <c r="IF27" i="1"/>
  <c r="IF37" i="1"/>
  <c r="IF44" i="1"/>
  <c r="IF52" i="1"/>
  <c r="IF61" i="1"/>
  <c r="IF67" i="1"/>
  <c r="IF71" i="1"/>
  <c r="IF83" i="1"/>
  <c r="IF94" i="1"/>
  <c r="IF98" i="1"/>
  <c r="IF112" i="1"/>
  <c r="IF116" i="1"/>
  <c r="IF119" i="1"/>
  <c r="IF122" i="1"/>
  <c r="IF127" i="1"/>
  <c r="IF130" i="1"/>
  <c r="IF133" i="1"/>
  <c r="IF137" i="1"/>
  <c r="IF140" i="1"/>
  <c r="IF147" i="1"/>
  <c r="IF151" i="1"/>
  <c r="IF164" i="1"/>
  <c r="IF169" i="1"/>
  <c r="IF173" i="1"/>
  <c r="IF176" i="1"/>
  <c r="IF181" i="1"/>
  <c r="IF186" i="1"/>
  <c r="IF189" i="1"/>
  <c r="IF200" i="1"/>
  <c r="IF203" i="1"/>
  <c r="IF207" i="1"/>
  <c r="IF211" i="1"/>
  <c r="IF214" i="1"/>
  <c r="IF218" i="1"/>
  <c r="IF224" i="1"/>
  <c r="IF230" i="1"/>
  <c r="IF239" i="1"/>
  <c r="IF243" i="1"/>
  <c r="IF246" i="1"/>
  <c r="IF250" i="1"/>
  <c r="IF253" i="1"/>
  <c r="IF258" i="1"/>
  <c r="IF265" i="1"/>
  <c r="IF268" i="1"/>
  <c r="IF272" i="1"/>
  <c r="IF283" i="1"/>
  <c r="IF288" i="1"/>
  <c r="IF298" i="1"/>
  <c r="IF304" i="1"/>
  <c r="IF307" i="1"/>
  <c r="IF313" i="1"/>
  <c r="IF317" i="1"/>
  <c r="IF321" i="1"/>
  <c r="IF324" i="1"/>
  <c r="IF327" i="1"/>
  <c r="IF335" i="1"/>
  <c r="IF338" i="1"/>
  <c r="IF346" i="1"/>
  <c r="IF351" i="1"/>
  <c r="IF356" i="1"/>
  <c r="IF363" i="1"/>
  <c r="IF367" i="1"/>
  <c r="IF370" i="1"/>
  <c r="IF373" i="1"/>
  <c r="IF378" i="1"/>
  <c r="IF381" i="1"/>
  <c r="IF388" i="1"/>
  <c r="IF392" i="1"/>
  <c r="IF399" i="1"/>
  <c r="IF403" i="1"/>
  <c r="IF409" i="1"/>
  <c r="IF416" i="1"/>
  <c r="IF430" i="1"/>
  <c r="IF435" i="1"/>
  <c r="IF438" i="1"/>
  <c r="IF442" i="1"/>
  <c r="IF449" i="1"/>
  <c r="IF457" i="1"/>
  <c r="IF466" i="1"/>
  <c r="IF476" i="1"/>
  <c r="IF483" i="1"/>
  <c r="IF486" i="1"/>
  <c r="IF489" i="1"/>
  <c r="IF495" i="1"/>
  <c r="IF501" i="1"/>
  <c r="IF505" i="1"/>
  <c r="IF509" i="1"/>
  <c r="IF515" i="1"/>
  <c r="IF520" i="1"/>
  <c r="IF528" i="1"/>
  <c r="IF532" i="1"/>
  <c r="IF539" i="1"/>
  <c r="IF547" i="1"/>
  <c r="IF551" i="1"/>
  <c r="IF554" i="1"/>
  <c r="IF558" i="1"/>
  <c r="IF561" i="1"/>
  <c r="IF569" i="1"/>
  <c r="IF576" i="1"/>
  <c r="IF579" i="1"/>
  <c r="HV6" i="1"/>
  <c r="HV20" i="1"/>
  <c r="HV27" i="1"/>
  <c r="HV37" i="1"/>
  <c r="HV44" i="1"/>
  <c r="HV52" i="1"/>
  <c r="HV61" i="1"/>
  <c r="HV67" i="1"/>
  <c r="HV71" i="1"/>
  <c r="HV83" i="1"/>
  <c r="HV94" i="1"/>
  <c r="HV98" i="1"/>
  <c r="HV112" i="1"/>
  <c r="HV116" i="1"/>
  <c r="HV119" i="1"/>
  <c r="HV122" i="1"/>
  <c r="HV127" i="1"/>
  <c r="HV130" i="1"/>
  <c r="HV133" i="1"/>
  <c r="HV137" i="1"/>
  <c r="HV140" i="1"/>
  <c r="HV147" i="1"/>
  <c r="HV151" i="1"/>
  <c r="HV164" i="1"/>
  <c r="HV169" i="1"/>
  <c r="HV173" i="1"/>
  <c r="HV176" i="1"/>
  <c r="HV181" i="1"/>
  <c r="HV186" i="1"/>
  <c r="HV189" i="1"/>
  <c r="HV200" i="1"/>
  <c r="HV203" i="1"/>
  <c r="HV207" i="1"/>
  <c r="HV211" i="1"/>
  <c r="HV214" i="1"/>
  <c r="HV218" i="1"/>
  <c r="HV224" i="1"/>
  <c r="HV230" i="1"/>
  <c r="HV239" i="1"/>
  <c r="HV243" i="1"/>
  <c r="HV246" i="1"/>
  <c r="HV250" i="1"/>
  <c r="HV253" i="1"/>
  <c r="HV258" i="1"/>
  <c r="HV265" i="1"/>
  <c r="HV268" i="1"/>
  <c r="HV272" i="1"/>
  <c r="HV283" i="1"/>
  <c r="HV288" i="1"/>
  <c r="HV298" i="1"/>
  <c r="HV304" i="1"/>
  <c r="HV307" i="1"/>
  <c r="HV313" i="1"/>
  <c r="HV317" i="1"/>
  <c r="HV321" i="1"/>
  <c r="HV324" i="1"/>
  <c r="HV327" i="1"/>
  <c r="HV335" i="1"/>
  <c r="HV338" i="1"/>
  <c r="HV346" i="1"/>
  <c r="HV351" i="1"/>
  <c r="HV356" i="1"/>
  <c r="HV363" i="1"/>
  <c r="HV367" i="1"/>
  <c r="HV370" i="1"/>
  <c r="HV373" i="1"/>
  <c r="HV378" i="1"/>
  <c r="HV381" i="1"/>
  <c r="HV388" i="1"/>
  <c r="HV392" i="1"/>
  <c r="HV399" i="1"/>
  <c r="HV403" i="1"/>
  <c r="HV409" i="1"/>
  <c r="HV416" i="1"/>
  <c r="HV430" i="1"/>
  <c r="HV435" i="1"/>
  <c r="HV438" i="1"/>
  <c r="HV442" i="1"/>
  <c r="HV449" i="1"/>
  <c r="HV457" i="1"/>
  <c r="HV466" i="1"/>
  <c r="HV476" i="1"/>
  <c r="HV483" i="1"/>
  <c r="HV486" i="1"/>
  <c r="HV489" i="1"/>
  <c r="HV495" i="1"/>
  <c r="HV501" i="1"/>
  <c r="HV505" i="1"/>
  <c r="HV509" i="1"/>
  <c r="HV515" i="1"/>
  <c r="HV520" i="1"/>
  <c r="HV528" i="1"/>
  <c r="HV532" i="1"/>
  <c r="HV539" i="1"/>
  <c r="HV547" i="1"/>
  <c r="HV551" i="1"/>
  <c r="HV554" i="1"/>
  <c r="HV558" i="1"/>
  <c r="HV561" i="1"/>
  <c r="HV569" i="1"/>
  <c r="HV576" i="1"/>
  <c r="HV579" i="1"/>
  <c r="HL6" i="1"/>
  <c r="HL20" i="1"/>
  <c r="HL27" i="1"/>
  <c r="HL37" i="1"/>
  <c r="HL44" i="1"/>
  <c r="HL52" i="1"/>
  <c r="HL61" i="1"/>
  <c r="HL67" i="1"/>
  <c r="HL71" i="1"/>
  <c r="HL83" i="1"/>
  <c r="HL94" i="1"/>
  <c r="HL98" i="1"/>
  <c r="HL112" i="1"/>
  <c r="HL116" i="1"/>
  <c r="HL119" i="1"/>
  <c r="HL122" i="1"/>
  <c r="HL127" i="1"/>
  <c r="HL130" i="1"/>
  <c r="HL133" i="1"/>
  <c r="HL137" i="1"/>
  <c r="HL140" i="1"/>
  <c r="HL147" i="1"/>
  <c r="HL151" i="1"/>
  <c r="HL164" i="1"/>
  <c r="HL169" i="1"/>
  <c r="HL173" i="1"/>
  <c r="HL176" i="1"/>
  <c r="HL181" i="1"/>
  <c r="HL186" i="1"/>
  <c r="HL189" i="1"/>
  <c r="HL200" i="1"/>
  <c r="HL203" i="1"/>
  <c r="HL207" i="1"/>
  <c r="HL211" i="1"/>
  <c r="HL214" i="1"/>
  <c r="HL218" i="1"/>
  <c r="HL224" i="1"/>
  <c r="HL230" i="1"/>
  <c r="HL239" i="1"/>
  <c r="HL243" i="1"/>
  <c r="HL246" i="1"/>
  <c r="HL250" i="1"/>
  <c r="HL253" i="1"/>
  <c r="HL258" i="1"/>
  <c r="HL265" i="1"/>
  <c r="HL268" i="1"/>
  <c r="HL272" i="1"/>
  <c r="HL283" i="1"/>
  <c r="HL288" i="1"/>
  <c r="HL298" i="1"/>
  <c r="HL304" i="1"/>
  <c r="HL307" i="1"/>
  <c r="HL313" i="1"/>
  <c r="HL317" i="1"/>
  <c r="HL321" i="1"/>
  <c r="HL324" i="1"/>
  <c r="HL327" i="1"/>
  <c r="HL335" i="1"/>
  <c r="HL338" i="1"/>
  <c r="HL346" i="1"/>
  <c r="HL351" i="1"/>
  <c r="HL356" i="1"/>
  <c r="HL363" i="1"/>
  <c r="HL367" i="1"/>
  <c r="HL370" i="1"/>
  <c r="HL373" i="1"/>
  <c r="HL378" i="1"/>
  <c r="HL381" i="1"/>
  <c r="HL388" i="1"/>
  <c r="HL392" i="1"/>
  <c r="HL399" i="1"/>
  <c r="HL403" i="1"/>
  <c r="HL409" i="1"/>
  <c r="HL416" i="1"/>
  <c r="HL430" i="1"/>
  <c r="HL435" i="1"/>
  <c r="HL438" i="1"/>
  <c r="HL442" i="1"/>
  <c r="HL449" i="1"/>
  <c r="HL457" i="1"/>
  <c r="HL466" i="1"/>
  <c r="HL476" i="1"/>
  <c r="HL483" i="1"/>
  <c r="HL486" i="1"/>
  <c r="HL489" i="1"/>
  <c r="HL495" i="1"/>
  <c r="HL501" i="1"/>
  <c r="HL505" i="1"/>
  <c r="HL509" i="1"/>
  <c r="HL515" i="1"/>
  <c r="HL520" i="1"/>
  <c r="HL528" i="1"/>
  <c r="HL532" i="1"/>
  <c r="HL539" i="1"/>
  <c r="HL547" i="1"/>
  <c r="HL551" i="1"/>
  <c r="HL554" i="1"/>
  <c r="HL558" i="1"/>
  <c r="HL561" i="1"/>
  <c r="HL569" i="1"/>
  <c r="HL576" i="1"/>
  <c r="HL579" i="1"/>
  <c r="HB6" i="1"/>
  <c r="HB20" i="1"/>
  <c r="HB27" i="1"/>
  <c r="HB37" i="1"/>
  <c r="HB44" i="1"/>
  <c r="HB52" i="1"/>
  <c r="HB61" i="1"/>
  <c r="HB67" i="1"/>
  <c r="HB71" i="1"/>
  <c r="HB83" i="1"/>
  <c r="HB94" i="1"/>
  <c r="HB98" i="1"/>
  <c r="HB112" i="1"/>
  <c r="HB116" i="1"/>
  <c r="HB119" i="1"/>
  <c r="HB122" i="1"/>
  <c r="HB127" i="1"/>
  <c r="HB130" i="1"/>
  <c r="HB133" i="1"/>
  <c r="HB137" i="1"/>
  <c r="HB140" i="1"/>
  <c r="HB147" i="1"/>
  <c r="HB151" i="1"/>
  <c r="HB164" i="1"/>
  <c r="HB169" i="1"/>
  <c r="HB173" i="1"/>
  <c r="HB176" i="1"/>
  <c r="HB181" i="1"/>
  <c r="HB186" i="1"/>
  <c r="HB189" i="1"/>
  <c r="HB200" i="1"/>
  <c r="HB203" i="1"/>
  <c r="HB207" i="1"/>
  <c r="HB211" i="1"/>
  <c r="HB214" i="1"/>
  <c r="HB218" i="1"/>
  <c r="HB224" i="1"/>
  <c r="HB230" i="1"/>
  <c r="HB239" i="1"/>
  <c r="HB243" i="1"/>
  <c r="HB246" i="1"/>
  <c r="HB250" i="1"/>
  <c r="HB253" i="1"/>
  <c r="HB258" i="1"/>
  <c r="HB265" i="1"/>
  <c r="HB268" i="1"/>
  <c r="HB272" i="1"/>
  <c r="HB283" i="1"/>
  <c r="HB288" i="1"/>
  <c r="HB298" i="1"/>
  <c r="HB304" i="1"/>
  <c r="HB307" i="1"/>
  <c r="HB313" i="1"/>
  <c r="HB317" i="1"/>
  <c r="HB321" i="1"/>
  <c r="HB324" i="1"/>
  <c r="HB327" i="1"/>
  <c r="HB335" i="1"/>
  <c r="HB338" i="1"/>
  <c r="HB346" i="1"/>
  <c r="HB351" i="1"/>
  <c r="HB356" i="1"/>
  <c r="HB363" i="1"/>
  <c r="HB367" i="1"/>
  <c r="HB370" i="1"/>
  <c r="HB373" i="1"/>
  <c r="HB378" i="1"/>
  <c r="HB381" i="1"/>
  <c r="HB388" i="1"/>
  <c r="HB392" i="1"/>
  <c r="HB399" i="1"/>
  <c r="HB403" i="1"/>
  <c r="HB409" i="1"/>
  <c r="HB416" i="1"/>
  <c r="HB430" i="1"/>
  <c r="HB435" i="1"/>
  <c r="HB438" i="1"/>
  <c r="HB442" i="1"/>
  <c r="HB449" i="1"/>
  <c r="HB457" i="1"/>
  <c r="HB466" i="1"/>
  <c r="HB476" i="1"/>
  <c r="HB483" i="1"/>
  <c r="HB486" i="1"/>
  <c r="HB489" i="1"/>
  <c r="HB495" i="1"/>
  <c r="HB501" i="1"/>
  <c r="HB505" i="1"/>
  <c r="HB509" i="1"/>
  <c r="HB515" i="1"/>
  <c r="HB520" i="1"/>
  <c r="HB528" i="1"/>
  <c r="HB532" i="1"/>
  <c r="HB539" i="1"/>
  <c r="HB547" i="1"/>
  <c r="HB551" i="1"/>
  <c r="HB554" i="1"/>
  <c r="HB558" i="1"/>
  <c r="HB561" i="1"/>
  <c r="HB569" i="1"/>
  <c r="HB576" i="1"/>
  <c r="HB579" i="1"/>
  <c r="GR6" i="1"/>
  <c r="GR20" i="1"/>
  <c r="GR27" i="1"/>
  <c r="GR37" i="1"/>
  <c r="GR44" i="1"/>
  <c r="GR52" i="1"/>
  <c r="GR61" i="1"/>
  <c r="GR67" i="1"/>
  <c r="GR71" i="1"/>
  <c r="GR83" i="1"/>
  <c r="GR94" i="1"/>
  <c r="GR98" i="1"/>
  <c r="GR112" i="1"/>
  <c r="GR116" i="1"/>
  <c r="GR119" i="1"/>
  <c r="GR122" i="1"/>
  <c r="GR127" i="1"/>
  <c r="GR130" i="1"/>
  <c r="GR133" i="1"/>
  <c r="GR137" i="1"/>
  <c r="GR140" i="1"/>
  <c r="GR147" i="1"/>
  <c r="GR151" i="1"/>
  <c r="GR164" i="1"/>
  <c r="GR169" i="1"/>
  <c r="GR173" i="1"/>
  <c r="GR176" i="1"/>
  <c r="GR181" i="1"/>
  <c r="GR186" i="1"/>
  <c r="GR189" i="1"/>
  <c r="GR200" i="1"/>
  <c r="GR203" i="1"/>
  <c r="GR207" i="1"/>
  <c r="GR211" i="1"/>
  <c r="GR214" i="1"/>
  <c r="GR218" i="1"/>
  <c r="GR224" i="1"/>
  <c r="GR230" i="1"/>
  <c r="GR239" i="1"/>
  <c r="GR243" i="1"/>
  <c r="GR246" i="1"/>
  <c r="GR250" i="1"/>
  <c r="GR253" i="1"/>
  <c r="GR258" i="1"/>
  <c r="GR265" i="1"/>
  <c r="GR268" i="1"/>
  <c r="GR272" i="1"/>
  <c r="GR283" i="1"/>
  <c r="GR288" i="1"/>
  <c r="GR298" i="1"/>
  <c r="GR304" i="1"/>
  <c r="GR307" i="1"/>
  <c r="GR313" i="1"/>
  <c r="GR317" i="1"/>
  <c r="GR321" i="1"/>
  <c r="GR324" i="1"/>
  <c r="GR327" i="1"/>
  <c r="GR335" i="1"/>
  <c r="GR338" i="1"/>
  <c r="GR346" i="1"/>
  <c r="GR351" i="1"/>
  <c r="GR356" i="1"/>
  <c r="GR363" i="1"/>
  <c r="GR367" i="1"/>
  <c r="GR370" i="1"/>
  <c r="GR373" i="1"/>
  <c r="GR378" i="1"/>
  <c r="GR381" i="1"/>
  <c r="GR388" i="1"/>
  <c r="GR392" i="1"/>
  <c r="GR399" i="1"/>
  <c r="GR403" i="1"/>
  <c r="GR409" i="1"/>
  <c r="GR416" i="1"/>
  <c r="GR430" i="1"/>
  <c r="GR435" i="1"/>
  <c r="GR438" i="1"/>
  <c r="GR442" i="1"/>
  <c r="GR449" i="1"/>
  <c r="GR457" i="1"/>
  <c r="GR466" i="1"/>
  <c r="GR476" i="1"/>
  <c r="GR483" i="1"/>
  <c r="GR486" i="1"/>
  <c r="GR489" i="1"/>
  <c r="GR495" i="1"/>
  <c r="GR501" i="1"/>
  <c r="GR505" i="1"/>
  <c r="GR509" i="1"/>
  <c r="GR515" i="1"/>
  <c r="GR520" i="1"/>
  <c r="GR528" i="1"/>
  <c r="GR532" i="1"/>
  <c r="GR539" i="1"/>
  <c r="GR547" i="1"/>
  <c r="GR551" i="1"/>
  <c r="GR554" i="1"/>
  <c r="GR558" i="1"/>
  <c r="GR561" i="1"/>
  <c r="GR569" i="1"/>
  <c r="GR576" i="1"/>
  <c r="GR579" i="1"/>
  <c r="GH6" i="1"/>
  <c r="GH20" i="1"/>
  <c r="GH27" i="1"/>
  <c r="GH37" i="1"/>
  <c r="GH44" i="1"/>
  <c r="GH52" i="1"/>
  <c r="GH61" i="1"/>
  <c r="GH67" i="1"/>
  <c r="GH71" i="1"/>
  <c r="GH83" i="1"/>
  <c r="GH94" i="1"/>
  <c r="GH98" i="1"/>
  <c r="GH112" i="1"/>
  <c r="GH116" i="1"/>
  <c r="GH119" i="1"/>
  <c r="GH122" i="1"/>
  <c r="GH127" i="1"/>
  <c r="GH130" i="1"/>
  <c r="GH133" i="1"/>
  <c r="GH137" i="1"/>
  <c r="GH140" i="1"/>
  <c r="GH147" i="1"/>
  <c r="GH151" i="1"/>
  <c r="GH164" i="1"/>
  <c r="GH169" i="1"/>
  <c r="GH173" i="1"/>
  <c r="GH176" i="1"/>
  <c r="GH181" i="1"/>
  <c r="GH186" i="1"/>
  <c r="GH189" i="1"/>
  <c r="GH200" i="1"/>
  <c r="GH203" i="1"/>
  <c r="GH207" i="1"/>
  <c r="GH211" i="1"/>
  <c r="GH214" i="1"/>
  <c r="GH218" i="1"/>
  <c r="GH224" i="1"/>
  <c r="GH230" i="1"/>
  <c r="GH239" i="1"/>
  <c r="GH243" i="1"/>
  <c r="GH246" i="1"/>
  <c r="GH250" i="1"/>
  <c r="GH253" i="1"/>
  <c r="GH258" i="1"/>
  <c r="GH265" i="1"/>
  <c r="GH268" i="1"/>
  <c r="GH272" i="1"/>
  <c r="GH283" i="1"/>
  <c r="GH288" i="1"/>
  <c r="GH298" i="1"/>
  <c r="GH304" i="1"/>
  <c r="GH307" i="1"/>
  <c r="GH313" i="1"/>
  <c r="GH317" i="1"/>
  <c r="GH321" i="1"/>
  <c r="GH324" i="1"/>
  <c r="GH327" i="1"/>
  <c r="GH335" i="1"/>
  <c r="GH338" i="1"/>
  <c r="GH346" i="1"/>
  <c r="GH351" i="1"/>
  <c r="GH356" i="1"/>
  <c r="GH363" i="1"/>
  <c r="GH367" i="1"/>
  <c r="GH370" i="1"/>
  <c r="GH373" i="1"/>
  <c r="GH378" i="1"/>
  <c r="GH381" i="1"/>
  <c r="GH388" i="1"/>
  <c r="GH392" i="1"/>
  <c r="GH399" i="1"/>
  <c r="GH403" i="1"/>
  <c r="GH409" i="1"/>
  <c r="GH416" i="1"/>
  <c r="GH430" i="1"/>
  <c r="GH435" i="1"/>
  <c r="GH438" i="1"/>
  <c r="GH442" i="1"/>
  <c r="GH449" i="1"/>
  <c r="GH457" i="1"/>
  <c r="GH466" i="1"/>
  <c r="GH476" i="1"/>
  <c r="GH483" i="1"/>
  <c r="GH486" i="1"/>
  <c r="GH489" i="1"/>
  <c r="GH495" i="1"/>
  <c r="GH501" i="1"/>
  <c r="GH505" i="1"/>
  <c r="GH509" i="1"/>
  <c r="GH515" i="1"/>
  <c r="GH520" i="1"/>
  <c r="GH528" i="1"/>
  <c r="GH532" i="1"/>
  <c r="GH539" i="1"/>
  <c r="GH547" i="1"/>
  <c r="GH551" i="1"/>
  <c r="GH554" i="1"/>
  <c r="GH558" i="1"/>
  <c r="GH561" i="1"/>
  <c r="GH569" i="1"/>
  <c r="GH576" i="1"/>
  <c r="GH579" i="1"/>
  <c r="FX6" i="1"/>
  <c r="FX20" i="1"/>
  <c r="FX27" i="1"/>
  <c r="FX37" i="1"/>
  <c r="FX44" i="1"/>
  <c r="FX52" i="1"/>
  <c r="FX61" i="1"/>
  <c r="FX67" i="1"/>
  <c r="FX71" i="1"/>
  <c r="FX83" i="1"/>
  <c r="FX94" i="1"/>
  <c r="FX98" i="1"/>
  <c r="FX112" i="1"/>
  <c r="FX116" i="1"/>
  <c r="FX119" i="1"/>
  <c r="FX122" i="1"/>
  <c r="FX127" i="1"/>
  <c r="FX130" i="1"/>
  <c r="FX133" i="1"/>
  <c r="FX137" i="1"/>
  <c r="FX140" i="1"/>
  <c r="FX147" i="1"/>
  <c r="FX151" i="1"/>
  <c r="FX164" i="1"/>
  <c r="FX169" i="1"/>
  <c r="FX173" i="1"/>
  <c r="FX176" i="1"/>
  <c r="FX181" i="1"/>
  <c r="FX186" i="1"/>
  <c r="FX189" i="1"/>
  <c r="FX200" i="1"/>
  <c r="FX203" i="1"/>
  <c r="FX207" i="1"/>
  <c r="FX211" i="1"/>
  <c r="FX214" i="1"/>
  <c r="FX218" i="1"/>
  <c r="FX224" i="1"/>
  <c r="FX230" i="1"/>
  <c r="FX239" i="1"/>
  <c r="FX243" i="1"/>
  <c r="FX246" i="1"/>
  <c r="FX250" i="1"/>
  <c r="FX253" i="1"/>
  <c r="FX258" i="1"/>
  <c r="FX265" i="1"/>
  <c r="FX268" i="1"/>
  <c r="FX272" i="1"/>
  <c r="FX283" i="1"/>
  <c r="FX288" i="1"/>
  <c r="FX298" i="1"/>
  <c r="FX304" i="1"/>
  <c r="FX307" i="1"/>
  <c r="FX313" i="1"/>
  <c r="FX317" i="1"/>
  <c r="FX321" i="1"/>
  <c r="FX324" i="1"/>
  <c r="FX327" i="1"/>
  <c r="FX335" i="1"/>
  <c r="FX338" i="1"/>
  <c r="FX346" i="1"/>
  <c r="FX351" i="1"/>
  <c r="FX356" i="1"/>
  <c r="FX363" i="1"/>
  <c r="FX367" i="1"/>
  <c r="FX370" i="1"/>
  <c r="FX373" i="1"/>
  <c r="FX378" i="1"/>
  <c r="FX381" i="1"/>
  <c r="FX388" i="1"/>
  <c r="FX392" i="1"/>
  <c r="FX399" i="1"/>
  <c r="FX403" i="1"/>
  <c r="FX409" i="1"/>
  <c r="FX416" i="1"/>
  <c r="FX430" i="1"/>
  <c r="FX435" i="1"/>
  <c r="FX438" i="1"/>
  <c r="FX442" i="1"/>
  <c r="FX449" i="1"/>
  <c r="FX457" i="1"/>
  <c r="FX466" i="1"/>
  <c r="FX476" i="1"/>
  <c r="FX483" i="1"/>
  <c r="FX486" i="1"/>
  <c r="FX489" i="1"/>
  <c r="FX495" i="1"/>
  <c r="FX501" i="1"/>
  <c r="FX505" i="1"/>
  <c r="FX509" i="1"/>
  <c r="FX515" i="1"/>
  <c r="FX520" i="1"/>
  <c r="FX528" i="1"/>
  <c r="FX532" i="1"/>
  <c r="FX539" i="1"/>
  <c r="FX547" i="1"/>
  <c r="FX551" i="1"/>
  <c r="FX554" i="1"/>
  <c r="FX558" i="1"/>
  <c r="FX561" i="1"/>
  <c r="FX569" i="1"/>
  <c r="FX576" i="1"/>
  <c r="FX579" i="1"/>
  <c r="FN6" i="1"/>
  <c r="FN20" i="1"/>
  <c r="FN27" i="1"/>
  <c r="FN37" i="1"/>
  <c r="FN44" i="1"/>
  <c r="FN52" i="1"/>
  <c r="FN61" i="1"/>
  <c r="FN67" i="1"/>
  <c r="FN71" i="1"/>
  <c r="FN83" i="1"/>
  <c r="FN94" i="1"/>
  <c r="FN98" i="1"/>
  <c r="FN112" i="1"/>
  <c r="FN116" i="1"/>
  <c r="FN119" i="1"/>
  <c r="FN122" i="1"/>
  <c r="FN127" i="1"/>
  <c r="FN130" i="1"/>
  <c r="FN133" i="1"/>
  <c r="FN137" i="1"/>
  <c r="FN140" i="1"/>
  <c r="FN147" i="1"/>
  <c r="FN151" i="1"/>
  <c r="FN164" i="1"/>
  <c r="FN169" i="1"/>
  <c r="FN173" i="1"/>
  <c r="FN176" i="1"/>
  <c r="FN181" i="1"/>
  <c r="FN186" i="1"/>
  <c r="FN189" i="1"/>
  <c r="FN200" i="1"/>
  <c r="FN203" i="1"/>
  <c r="FN207" i="1"/>
  <c r="FN211" i="1"/>
  <c r="FN214" i="1"/>
  <c r="FN218" i="1"/>
  <c r="FN224" i="1"/>
  <c r="FN230" i="1"/>
  <c r="FN239" i="1"/>
  <c r="FN243" i="1"/>
  <c r="FN246" i="1"/>
  <c r="FN250" i="1"/>
  <c r="FN253" i="1"/>
  <c r="FN258" i="1"/>
  <c r="FN265" i="1"/>
  <c r="FN268" i="1"/>
  <c r="FN272" i="1"/>
  <c r="FN283" i="1"/>
  <c r="FN288" i="1"/>
  <c r="FN298" i="1"/>
  <c r="FN304" i="1"/>
  <c r="FN307" i="1"/>
  <c r="FN313" i="1"/>
  <c r="FN317" i="1"/>
  <c r="FN321" i="1"/>
  <c r="FN324" i="1"/>
  <c r="FN327" i="1"/>
  <c r="FN335" i="1"/>
  <c r="FN338" i="1"/>
  <c r="FN346" i="1"/>
  <c r="FN351" i="1"/>
  <c r="FN356" i="1"/>
  <c r="FN363" i="1"/>
  <c r="FN367" i="1"/>
  <c r="FN370" i="1"/>
  <c r="FN373" i="1"/>
  <c r="FN378" i="1"/>
  <c r="FN381" i="1"/>
  <c r="FN388" i="1"/>
  <c r="FN392" i="1"/>
  <c r="FN399" i="1"/>
  <c r="FN403" i="1"/>
  <c r="FN409" i="1"/>
  <c r="FN416" i="1"/>
  <c r="FN430" i="1"/>
  <c r="FN435" i="1"/>
  <c r="FN438" i="1"/>
  <c r="FN442" i="1"/>
  <c r="FN449" i="1"/>
  <c r="FN457" i="1"/>
  <c r="FN466" i="1"/>
  <c r="FN476" i="1"/>
  <c r="FN483" i="1"/>
  <c r="FN486" i="1"/>
  <c r="FN489" i="1"/>
  <c r="FN495" i="1"/>
  <c r="FN501" i="1"/>
  <c r="FN505" i="1"/>
  <c r="FN509" i="1"/>
  <c r="FN515" i="1"/>
  <c r="FN520" i="1"/>
  <c r="FN528" i="1"/>
  <c r="FN532" i="1"/>
  <c r="FN539" i="1"/>
  <c r="FN547" i="1"/>
  <c r="FN551" i="1"/>
  <c r="FN554" i="1"/>
  <c r="FN558" i="1"/>
  <c r="FN561" i="1"/>
  <c r="FN569" i="1"/>
  <c r="FN576" i="1"/>
  <c r="FN579" i="1"/>
  <c r="FD6" i="1"/>
  <c r="FD20" i="1"/>
  <c r="FD27" i="1"/>
  <c r="FD37" i="1"/>
  <c r="FD44" i="1"/>
  <c r="FD52" i="1"/>
  <c r="FD61" i="1"/>
  <c r="FD67" i="1"/>
  <c r="FD71" i="1"/>
  <c r="FD83" i="1"/>
  <c r="FD94" i="1"/>
  <c r="FD98" i="1"/>
  <c r="FD112" i="1"/>
  <c r="FD116" i="1"/>
  <c r="FD119" i="1"/>
  <c r="FD122" i="1"/>
  <c r="FD127" i="1"/>
  <c r="FD130" i="1"/>
  <c r="FD133" i="1"/>
  <c r="FD137" i="1"/>
  <c r="FD140" i="1"/>
  <c r="FD147" i="1"/>
  <c r="FD151" i="1"/>
  <c r="FD164" i="1"/>
  <c r="FD169" i="1"/>
  <c r="FD173" i="1"/>
  <c r="FD176" i="1"/>
  <c r="FD181" i="1"/>
  <c r="FD186" i="1"/>
  <c r="FD189" i="1"/>
  <c r="FD200" i="1"/>
  <c r="FD203" i="1"/>
  <c r="FD207" i="1"/>
  <c r="FD211" i="1"/>
  <c r="FD214" i="1"/>
  <c r="FD218" i="1"/>
  <c r="FD224" i="1"/>
  <c r="FD230" i="1"/>
  <c r="FD239" i="1"/>
  <c r="FD243" i="1"/>
  <c r="FD246" i="1"/>
  <c r="FD250" i="1"/>
  <c r="FD253" i="1"/>
  <c r="FD258" i="1"/>
  <c r="FD265" i="1"/>
  <c r="FD268" i="1"/>
  <c r="FD272" i="1"/>
  <c r="FD283" i="1"/>
  <c r="FD288" i="1"/>
  <c r="FD298" i="1"/>
  <c r="FD304" i="1"/>
  <c r="FD307" i="1"/>
  <c r="FD313" i="1"/>
  <c r="FD317" i="1"/>
  <c r="FD321" i="1"/>
  <c r="FD324" i="1"/>
  <c r="FD327" i="1"/>
  <c r="FD335" i="1"/>
  <c r="FD338" i="1"/>
  <c r="FD346" i="1"/>
  <c r="FD351" i="1"/>
  <c r="FD356" i="1"/>
  <c r="FD363" i="1"/>
  <c r="FD367" i="1"/>
  <c r="FD370" i="1"/>
  <c r="FD373" i="1"/>
  <c r="FD378" i="1"/>
  <c r="FD381" i="1"/>
  <c r="FD388" i="1"/>
  <c r="FD392" i="1"/>
  <c r="FD399" i="1"/>
  <c r="FD403" i="1"/>
  <c r="FD409" i="1"/>
  <c r="FD416" i="1"/>
  <c r="FD430" i="1"/>
  <c r="FD435" i="1"/>
  <c r="FD438" i="1"/>
  <c r="FD442" i="1"/>
  <c r="FD449" i="1"/>
  <c r="FD457" i="1"/>
  <c r="FD466" i="1"/>
  <c r="FD476" i="1"/>
  <c r="FD483" i="1"/>
  <c r="FD486" i="1"/>
  <c r="FD489" i="1"/>
  <c r="FD495" i="1"/>
  <c r="FD501" i="1"/>
  <c r="FD505" i="1"/>
  <c r="FD509" i="1"/>
  <c r="FD515" i="1"/>
  <c r="FD520" i="1"/>
  <c r="FD528" i="1"/>
  <c r="FD532" i="1"/>
  <c r="FD539" i="1"/>
  <c r="FD547" i="1"/>
  <c r="FD551" i="1"/>
  <c r="FD554" i="1"/>
  <c r="FD558" i="1"/>
  <c r="FD561" i="1"/>
  <c r="FD569" i="1"/>
  <c r="FD576" i="1"/>
  <c r="FD579" i="1"/>
  <c r="J6" i="1"/>
  <c r="F6" i="1"/>
  <c r="G6" i="1"/>
  <c r="H6" i="1"/>
  <c r="I6" i="1"/>
  <c r="IP68" i="5"/>
  <c r="IP64" i="5"/>
  <c r="IP60" i="5"/>
  <c r="IP56" i="5"/>
  <c r="IP53" i="5"/>
  <c r="IP49" i="5"/>
  <c r="IP42" i="5"/>
  <c r="IP39" i="5"/>
  <c r="IP33" i="5"/>
  <c r="IP26" i="5"/>
  <c r="IP11" i="5"/>
  <c r="IP6" i="5"/>
  <c r="IZ68" i="5"/>
  <c r="IZ64" i="5"/>
  <c r="IZ60" i="5"/>
  <c r="IZ56" i="5"/>
  <c r="IZ53" i="5"/>
  <c r="IZ49" i="5"/>
  <c r="IZ42" i="5"/>
  <c r="IZ39" i="5"/>
  <c r="IZ33" i="5"/>
  <c r="IZ26" i="5"/>
  <c r="IZ11" i="5"/>
  <c r="IZ6" i="5"/>
  <c r="IF68" i="5"/>
  <c r="IF64" i="5"/>
  <c r="IF60" i="5"/>
  <c r="IF56" i="5"/>
  <c r="IF53" i="5"/>
  <c r="IF49" i="5"/>
  <c r="IF42" i="5"/>
  <c r="IF39" i="5"/>
  <c r="IF33" i="5"/>
  <c r="IF26" i="5"/>
  <c r="IF11" i="5"/>
  <c r="IF6" i="5"/>
  <c r="HV68" i="5"/>
  <c r="HV64" i="5"/>
  <c r="HV60" i="5"/>
  <c r="HV56" i="5"/>
  <c r="HV53" i="5"/>
  <c r="HV49" i="5"/>
  <c r="HV42" i="5"/>
  <c r="HV39" i="5"/>
  <c r="HV33" i="5"/>
  <c r="HV26" i="5"/>
  <c r="HV11" i="5"/>
  <c r="HV6" i="5"/>
  <c r="HL68" i="5"/>
  <c r="HL64" i="5"/>
  <c r="HL60" i="5"/>
  <c r="HL56" i="5"/>
  <c r="HL53" i="5"/>
  <c r="HL49" i="5"/>
  <c r="HL42" i="5"/>
  <c r="HL39" i="5"/>
  <c r="HL33" i="5"/>
  <c r="HL26" i="5"/>
  <c r="HL11" i="5"/>
  <c r="HL6" i="5"/>
  <c r="HB68" i="5"/>
  <c r="HB64" i="5"/>
  <c r="HB60" i="5"/>
  <c r="HB56" i="5"/>
  <c r="HB53" i="5"/>
  <c r="HB49" i="5"/>
  <c r="HB42" i="5"/>
  <c r="HB39" i="5"/>
  <c r="HB33" i="5"/>
  <c r="HB26" i="5"/>
  <c r="HB11" i="5"/>
  <c r="HB6" i="5"/>
  <c r="GR68" i="5"/>
  <c r="GR64" i="5"/>
  <c r="GR60" i="5"/>
  <c r="GR56" i="5"/>
  <c r="GR53" i="5"/>
  <c r="GR49" i="5"/>
  <c r="GR42" i="5"/>
  <c r="GR39" i="5"/>
  <c r="GR33" i="5"/>
  <c r="GR26" i="5"/>
  <c r="GR11" i="5"/>
  <c r="GR6" i="5"/>
  <c r="GH68" i="5"/>
  <c r="GH64" i="5"/>
  <c r="GH60" i="5"/>
  <c r="GH56" i="5"/>
  <c r="GH53" i="5"/>
  <c r="GH49" i="5"/>
  <c r="GH42" i="5"/>
  <c r="GH39" i="5"/>
  <c r="GH33" i="5"/>
  <c r="GH26" i="5"/>
  <c r="GH11" i="5"/>
  <c r="GH6" i="5"/>
  <c r="FX68" i="5"/>
  <c r="FX64" i="5"/>
  <c r="FX60" i="5"/>
  <c r="FX56" i="5"/>
  <c r="FX53" i="5"/>
  <c r="FX49" i="5"/>
  <c r="FX42" i="5"/>
  <c r="FX39" i="5"/>
  <c r="FX33" i="5"/>
  <c r="FX26" i="5"/>
  <c r="FX11" i="5"/>
  <c r="FX6" i="5"/>
  <c r="FN68" i="5"/>
  <c r="FN64" i="5"/>
  <c r="FN60" i="5"/>
  <c r="FN56" i="5"/>
  <c r="FN53" i="5"/>
  <c r="FN49" i="5"/>
  <c r="FN42" i="5"/>
  <c r="FN39" i="5"/>
  <c r="FN33" i="5"/>
  <c r="FN26" i="5"/>
  <c r="FN11" i="5"/>
  <c r="FN6" i="5"/>
  <c r="FD68" i="5"/>
  <c r="FD64" i="5"/>
  <c r="FD60" i="5"/>
  <c r="FD56" i="5"/>
  <c r="FD53" i="5"/>
  <c r="FD49" i="5"/>
  <c r="FD42" i="5"/>
  <c r="FD39" i="5"/>
  <c r="FD33" i="5"/>
  <c r="FD26" i="5"/>
  <c r="FD11" i="5"/>
  <c r="FD6" i="5"/>
  <c r="ET68" i="5"/>
  <c r="ET64" i="5"/>
  <c r="ET60" i="5"/>
  <c r="ET56" i="5"/>
  <c r="ET53" i="5"/>
  <c r="ET49" i="5"/>
  <c r="ET42" i="5"/>
  <c r="ET39" i="5"/>
  <c r="ET33" i="5"/>
  <c r="ET26" i="5"/>
  <c r="ET11" i="5"/>
  <c r="ET6" i="5"/>
  <c r="EJ68" i="5"/>
  <c r="EJ64" i="5"/>
  <c r="EJ60" i="5"/>
  <c r="EJ56" i="5"/>
  <c r="EJ53" i="5"/>
  <c r="EJ49" i="5"/>
  <c r="EJ42" i="5"/>
  <c r="EJ39" i="5"/>
  <c r="EJ33" i="5"/>
  <c r="EJ26" i="5"/>
  <c r="EJ11" i="5"/>
  <c r="EJ6" i="5"/>
  <c r="DZ68" i="5"/>
  <c r="DZ64" i="5"/>
  <c r="DZ60" i="5"/>
  <c r="DZ56" i="5"/>
  <c r="DZ53" i="5"/>
  <c r="DZ49" i="5"/>
  <c r="DZ42" i="5"/>
  <c r="DZ39" i="5"/>
  <c r="DZ33" i="5"/>
  <c r="DZ26" i="5"/>
  <c r="DZ11" i="5"/>
  <c r="DZ6" i="5"/>
  <c r="DP68" i="5"/>
  <c r="DP64" i="5"/>
  <c r="DP60" i="5"/>
  <c r="DP56" i="5"/>
  <c r="DP53" i="5"/>
  <c r="DP49" i="5"/>
  <c r="DP42" i="5"/>
  <c r="DP39" i="5"/>
  <c r="DP33" i="5"/>
  <c r="DP26" i="5"/>
  <c r="DP11" i="5"/>
  <c r="DP6" i="5"/>
  <c r="DF68" i="5"/>
  <c r="DF64" i="5"/>
  <c r="DF60" i="5"/>
  <c r="DF56" i="5"/>
  <c r="DF53" i="5"/>
  <c r="DF49" i="5"/>
  <c r="DF42" i="5"/>
  <c r="DF39" i="5"/>
  <c r="DF33" i="5"/>
  <c r="DF26" i="5"/>
  <c r="DF11" i="5"/>
  <c r="DF6" i="5"/>
  <c r="CV68" i="5"/>
  <c r="CV64" i="5"/>
  <c r="CV60" i="5"/>
  <c r="CV56" i="5"/>
  <c r="CV53" i="5"/>
  <c r="CV49" i="5"/>
  <c r="CV42" i="5"/>
  <c r="CV39" i="5"/>
  <c r="CV33" i="5"/>
  <c r="CV26" i="5"/>
  <c r="CV11" i="5"/>
  <c r="CV6" i="5"/>
  <c r="CL68" i="5"/>
  <c r="CL64" i="5"/>
  <c r="CL60" i="5"/>
  <c r="CL56" i="5"/>
  <c r="CL53" i="5"/>
  <c r="CL49" i="5"/>
  <c r="CL42" i="5"/>
  <c r="CL39" i="5"/>
  <c r="CL33" i="5"/>
  <c r="CL26" i="5"/>
  <c r="CL11" i="5"/>
  <c r="CL6" i="5"/>
  <c r="CB68" i="5"/>
  <c r="CB64" i="5"/>
  <c r="CB60" i="5"/>
  <c r="CB56" i="5"/>
  <c r="CB53" i="5"/>
  <c r="CB49" i="5"/>
  <c r="CB42" i="5"/>
  <c r="CB39" i="5"/>
  <c r="CB33" i="5"/>
  <c r="CB26" i="5"/>
  <c r="CB11" i="5"/>
  <c r="CB6" i="5"/>
  <c r="BR68" i="5"/>
  <c r="BR64" i="5"/>
  <c r="BR60" i="5"/>
  <c r="BR56" i="5"/>
  <c r="BR53" i="5"/>
  <c r="BR49" i="5"/>
  <c r="BR42" i="5"/>
  <c r="BR39" i="5"/>
  <c r="BR33" i="5"/>
  <c r="BR26" i="5"/>
  <c r="BR11" i="5"/>
  <c r="BR6" i="5"/>
  <c r="BH68" i="5"/>
  <c r="BH64" i="5"/>
  <c r="BH60" i="5"/>
  <c r="BH56" i="5"/>
  <c r="BH53" i="5"/>
  <c r="BH49" i="5"/>
  <c r="BH42" i="5"/>
  <c r="BH39" i="5"/>
  <c r="BH33" i="5"/>
  <c r="BH26" i="5"/>
  <c r="BH11" i="5"/>
  <c r="BH6" i="5"/>
  <c r="AX68" i="5"/>
  <c r="AX64" i="5"/>
  <c r="AX60" i="5"/>
  <c r="AX56" i="5"/>
  <c r="AX53" i="5"/>
  <c r="AX49" i="5"/>
  <c r="AX42" i="5"/>
  <c r="AX39" i="5"/>
  <c r="AX33" i="5"/>
  <c r="AX26" i="5"/>
  <c r="AX11" i="5"/>
  <c r="AX6" i="5"/>
  <c r="AN68" i="5"/>
  <c r="AN64" i="5"/>
  <c r="AN60" i="5"/>
  <c r="AN56" i="5"/>
  <c r="AN53" i="5"/>
  <c r="AN49" i="5"/>
  <c r="AN42" i="5"/>
  <c r="AN39" i="5"/>
  <c r="AN33" i="5"/>
  <c r="AN26" i="5"/>
  <c r="AN11" i="5"/>
  <c r="AN6" i="5"/>
  <c r="AD68" i="5"/>
  <c r="AD64" i="5"/>
  <c r="AD60" i="5"/>
  <c r="AD56" i="5"/>
  <c r="AD53" i="5"/>
  <c r="AD49" i="5"/>
  <c r="AD42" i="5"/>
  <c r="AD39" i="5"/>
  <c r="AD33" i="5"/>
  <c r="AD26" i="5"/>
  <c r="AD11" i="5"/>
  <c r="AD6" i="5"/>
  <c r="T6" i="5"/>
  <c r="T11" i="5"/>
  <c r="T26" i="5"/>
  <c r="T33" i="5"/>
  <c r="T39" i="5"/>
  <c r="T42" i="5"/>
  <c r="T49" i="5"/>
  <c r="T53" i="5"/>
  <c r="T56" i="5"/>
  <c r="T60" i="5"/>
  <c r="T64" i="5"/>
  <c r="T68" i="5"/>
  <c r="J6" i="6"/>
  <c r="I6" i="6"/>
  <c r="H6" i="6"/>
  <c r="G6" i="6"/>
  <c r="F6" i="6"/>
  <c r="E6" i="6"/>
  <c r="J6" i="5"/>
  <c r="J17" i="6"/>
  <c r="J9" i="6" s="1"/>
  <c r="J28" i="6"/>
  <c r="J26" i="6" s="1"/>
  <c r="J35" i="6"/>
  <c r="J50" i="6"/>
  <c r="J46" i="6" s="1"/>
  <c r="J73" i="6"/>
  <c r="J63" i="6" s="1"/>
  <c r="J107" i="6"/>
  <c r="J105" i="6" s="1"/>
  <c r="J128" i="6"/>
  <c r="J119" i="6" s="1"/>
  <c r="J137" i="6"/>
  <c r="J132" i="6" s="1"/>
  <c r="J157" i="6"/>
  <c r="J153" i="6" s="1"/>
  <c r="J164" i="6"/>
  <c r="J161" i="6" s="1"/>
  <c r="J193" i="6"/>
  <c r="J189" i="6" s="1"/>
  <c r="J213" i="6"/>
  <c r="J209" i="6" s="1"/>
  <c r="J231" i="6"/>
  <c r="J221" i="6" s="1"/>
  <c r="J262" i="6"/>
  <c r="J259" i="6" s="1"/>
  <c r="IZ262" i="6"/>
  <c r="IZ258" i="6"/>
  <c r="IZ253" i="6"/>
  <c r="IZ249" i="6"/>
  <c r="IZ244" i="6"/>
  <c r="IZ231" i="6"/>
  <c r="IZ220" i="6"/>
  <c r="IZ216" i="6"/>
  <c r="IZ213" i="6"/>
  <c r="IZ208" i="6"/>
  <c r="IZ200" i="6"/>
  <c r="IZ197" i="6"/>
  <c r="IZ193" i="6"/>
  <c r="IZ188" i="6"/>
  <c r="IZ185" i="6"/>
  <c r="IZ175" i="6"/>
  <c r="IZ164" i="6"/>
  <c r="IZ160" i="6"/>
  <c r="IZ157" i="6"/>
  <c r="IZ152" i="6"/>
  <c r="IZ144" i="6"/>
  <c r="IZ141" i="6"/>
  <c r="IZ137" i="6"/>
  <c r="IZ131" i="6"/>
  <c r="IZ128" i="6"/>
  <c r="IZ117" i="6"/>
  <c r="IZ114" i="6"/>
  <c r="IZ111" i="6"/>
  <c r="IZ107" i="6"/>
  <c r="IZ101" i="6"/>
  <c r="IZ98" i="6"/>
  <c r="IZ94" i="6"/>
  <c r="IZ83" i="6"/>
  <c r="IZ80" i="6"/>
  <c r="IZ73" i="6"/>
  <c r="IZ62" i="6"/>
  <c r="IZ58" i="6"/>
  <c r="IZ55" i="6"/>
  <c r="IZ50" i="6"/>
  <c r="IZ45" i="6"/>
  <c r="IZ39" i="6"/>
  <c r="IZ34" i="6"/>
  <c r="IZ31" i="6"/>
  <c r="IZ28" i="6"/>
  <c r="IZ25" i="6"/>
  <c r="IZ21" i="6"/>
  <c r="IZ17" i="6"/>
  <c r="IZ6" i="6"/>
  <c r="IP262" i="6"/>
  <c r="IP258" i="6"/>
  <c r="IP253" i="6"/>
  <c r="IP249" i="6"/>
  <c r="IP244" i="6"/>
  <c r="IP231" i="6"/>
  <c r="IP220" i="6"/>
  <c r="IP216" i="6"/>
  <c r="IP213" i="6"/>
  <c r="IP208" i="6"/>
  <c r="IP200" i="6"/>
  <c r="IP197" i="6"/>
  <c r="IP193" i="6"/>
  <c r="IP188" i="6"/>
  <c r="IP185" i="6"/>
  <c r="IP175" i="6"/>
  <c r="IP164" i="6"/>
  <c r="IP160" i="6"/>
  <c r="IP157" i="6"/>
  <c r="IP152" i="6"/>
  <c r="IP144" i="6"/>
  <c r="IP141" i="6"/>
  <c r="IP137" i="6"/>
  <c r="IP131" i="6"/>
  <c r="IP128" i="6"/>
  <c r="IP117" i="6"/>
  <c r="IP114" i="6"/>
  <c r="IP111" i="6"/>
  <c r="IP107" i="6"/>
  <c r="IP101" i="6"/>
  <c r="IP98" i="6"/>
  <c r="IP94" i="6"/>
  <c r="IP83" i="6"/>
  <c r="IP80" i="6"/>
  <c r="IP73" i="6"/>
  <c r="IP62" i="6"/>
  <c r="IP58" i="6"/>
  <c r="IP55" i="6"/>
  <c r="IP50" i="6"/>
  <c r="IP45" i="6"/>
  <c r="IP39" i="6"/>
  <c r="IP34" i="6"/>
  <c r="IP31" i="6"/>
  <c r="IP28" i="6"/>
  <c r="IP25" i="6"/>
  <c r="IP21" i="6"/>
  <c r="IP17" i="6"/>
  <c r="IP6" i="6"/>
  <c r="IF262" i="6"/>
  <c r="IF258" i="6"/>
  <c r="IF253" i="6"/>
  <c r="IF249" i="6"/>
  <c r="IF244" i="6"/>
  <c r="IF231" i="6"/>
  <c r="IF220" i="6"/>
  <c r="IF216" i="6"/>
  <c r="IF213" i="6"/>
  <c r="IF208" i="6"/>
  <c r="IF200" i="6"/>
  <c r="IF197" i="6"/>
  <c r="IF193" i="6"/>
  <c r="IF188" i="6"/>
  <c r="IF185" i="6"/>
  <c r="IF175" i="6"/>
  <c r="IF164" i="6"/>
  <c r="IF160" i="6"/>
  <c r="IF157" i="6"/>
  <c r="IF152" i="6"/>
  <c r="IF144" i="6"/>
  <c r="IF141" i="6"/>
  <c r="IF137" i="6"/>
  <c r="IF131" i="6"/>
  <c r="IF128" i="6"/>
  <c r="IF117" i="6"/>
  <c r="IF114" i="6"/>
  <c r="IF111" i="6"/>
  <c r="IF107" i="6"/>
  <c r="IF101" i="6"/>
  <c r="IF98" i="6"/>
  <c r="IF94" i="6"/>
  <c r="IF83" i="6"/>
  <c r="IF80" i="6"/>
  <c r="IF73" i="6"/>
  <c r="IF62" i="6"/>
  <c r="IF58" i="6"/>
  <c r="IF55" i="6"/>
  <c r="IF50" i="6"/>
  <c r="IF45" i="6"/>
  <c r="IF39" i="6"/>
  <c r="IF34" i="6"/>
  <c r="IF31" i="6"/>
  <c r="IF28" i="6"/>
  <c r="IF25" i="6"/>
  <c r="IF21" i="6"/>
  <c r="IF17" i="6"/>
  <c r="IF6" i="6"/>
  <c r="HV262" i="6"/>
  <c r="HV258" i="6"/>
  <c r="HV253" i="6"/>
  <c r="HV249" i="6"/>
  <c r="HV244" i="6"/>
  <c r="HV231" i="6"/>
  <c r="HV220" i="6"/>
  <c r="HV216" i="6"/>
  <c r="HV213" i="6"/>
  <c r="HV208" i="6"/>
  <c r="HV200" i="6"/>
  <c r="HV197" i="6"/>
  <c r="HV193" i="6"/>
  <c r="HV188" i="6"/>
  <c r="HV185" i="6"/>
  <c r="HV175" i="6"/>
  <c r="HV164" i="6"/>
  <c r="HV160" i="6"/>
  <c r="HV157" i="6"/>
  <c r="HV152" i="6"/>
  <c r="HV144" i="6"/>
  <c r="HV141" i="6"/>
  <c r="HV137" i="6"/>
  <c r="HV131" i="6"/>
  <c r="HV128" i="6"/>
  <c r="HV117" i="6"/>
  <c r="HV114" i="6"/>
  <c r="HV111" i="6"/>
  <c r="HV107" i="6"/>
  <c r="HV101" i="6"/>
  <c r="HV98" i="6"/>
  <c r="HV94" i="6"/>
  <c r="HV83" i="6"/>
  <c r="HV80" i="6"/>
  <c r="HV73" i="6"/>
  <c r="HV62" i="6"/>
  <c r="HV58" i="6"/>
  <c r="HV55" i="6"/>
  <c r="HV50" i="6"/>
  <c r="HV45" i="6"/>
  <c r="HV39" i="6"/>
  <c r="HV34" i="6"/>
  <c r="HV31" i="6"/>
  <c r="HV28" i="6"/>
  <c r="HV25" i="6"/>
  <c r="HV21" i="6"/>
  <c r="HV17" i="6"/>
  <c r="HV6" i="6"/>
  <c r="HL262" i="6"/>
  <c r="HL258" i="6"/>
  <c r="HL253" i="6"/>
  <c r="HL249" i="6"/>
  <c r="HL244" i="6"/>
  <c r="HL231" i="6"/>
  <c r="HL220" i="6"/>
  <c r="HL216" i="6"/>
  <c r="HL213" i="6"/>
  <c r="HL208" i="6"/>
  <c r="HL200" i="6"/>
  <c r="HL197" i="6"/>
  <c r="HL193" i="6"/>
  <c r="HL188" i="6"/>
  <c r="HL185" i="6"/>
  <c r="HL175" i="6"/>
  <c r="HL164" i="6"/>
  <c r="HL160" i="6"/>
  <c r="HL157" i="6"/>
  <c r="HL152" i="6"/>
  <c r="HL144" i="6"/>
  <c r="HL141" i="6"/>
  <c r="HL137" i="6"/>
  <c r="HL131" i="6"/>
  <c r="HL128" i="6"/>
  <c r="HL117" i="6"/>
  <c r="HL114" i="6"/>
  <c r="HL111" i="6"/>
  <c r="HL107" i="6"/>
  <c r="HL101" i="6"/>
  <c r="HL98" i="6"/>
  <c r="HL94" i="6"/>
  <c r="HL83" i="6"/>
  <c r="HL80" i="6"/>
  <c r="HL73" i="6"/>
  <c r="HL62" i="6"/>
  <c r="HL58" i="6"/>
  <c r="HL55" i="6"/>
  <c r="HL50" i="6"/>
  <c r="HL45" i="6"/>
  <c r="HL39" i="6"/>
  <c r="HL34" i="6"/>
  <c r="HL31" i="6"/>
  <c r="HL28" i="6"/>
  <c r="HL25" i="6"/>
  <c r="HL21" i="6"/>
  <c r="HL17" i="6"/>
  <c r="HL6" i="6"/>
  <c r="HB262" i="6"/>
  <c r="HB258" i="6"/>
  <c r="HB253" i="6"/>
  <c r="HB249" i="6"/>
  <c r="HB244" i="6"/>
  <c r="HB231" i="6"/>
  <c r="HB220" i="6"/>
  <c r="HB216" i="6"/>
  <c r="HB213" i="6"/>
  <c r="HB208" i="6"/>
  <c r="HB200" i="6"/>
  <c r="HB197" i="6"/>
  <c r="HB193" i="6"/>
  <c r="HB188" i="6"/>
  <c r="HB185" i="6"/>
  <c r="HB175" i="6"/>
  <c r="HB164" i="6"/>
  <c r="HB160" i="6"/>
  <c r="HB157" i="6"/>
  <c r="HB152" i="6"/>
  <c r="HB144" i="6"/>
  <c r="HB141" i="6"/>
  <c r="HB137" i="6"/>
  <c r="HB131" i="6"/>
  <c r="HB128" i="6"/>
  <c r="HB117" i="6"/>
  <c r="HB114" i="6"/>
  <c r="HB111" i="6"/>
  <c r="HB107" i="6"/>
  <c r="HB101" i="6"/>
  <c r="HB98" i="6"/>
  <c r="HB94" i="6"/>
  <c r="HB83" i="6"/>
  <c r="HB80" i="6"/>
  <c r="HB73" i="6"/>
  <c r="HB62" i="6"/>
  <c r="HB58" i="6"/>
  <c r="HB55" i="6"/>
  <c r="HB50" i="6"/>
  <c r="HB45" i="6"/>
  <c r="HB39" i="6"/>
  <c r="HB34" i="6"/>
  <c r="HB31" i="6"/>
  <c r="HB28" i="6"/>
  <c r="HB25" i="6"/>
  <c r="HB21" i="6"/>
  <c r="HB17" i="6"/>
  <c r="HB6" i="6"/>
  <c r="GR262" i="6"/>
  <c r="GR258" i="6"/>
  <c r="GR253" i="6"/>
  <c r="GR249" i="6"/>
  <c r="GR244" i="6"/>
  <c r="GR231" i="6"/>
  <c r="GR220" i="6"/>
  <c r="GR216" i="6"/>
  <c r="GR213" i="6"/>
  <c r="GR208" i="6"/>
  <c r="GR200" i="6"/>
  <c r="GR197" i="6"/>
  <c r="GR193" i="6"/>
  <c r="GR188" i="6"/>
  <c r="GR185" i="6"/>
  <c r="GR175" i="6"/>
  <c r="GR164" i="6"/>
  <c r="GR160" i="6"/>
  <c r="GR157" i="6"/>
  <c r="GR152" i="6"/>
  <c r="GR144" i="6"/>
  <c r="GR141" i="6"/>
  <c r="GR137" i="6"/>
  <c r="GR131" i="6"/>
  <c r="GR128" i="6"/>
  <c r="GR117" i="6"/>
  <c r="GR114" i="6"/>
  <c r="GR111" i="6"/>
  <c r="GR107" i="6"/>
  <c r="GR101" i="6"/>
  <c r="GR98" i="6"/>
  <c r="GR94" i="6"/>
  <c r="GR83" i="6"/>
  <c r="GR80" i="6"/>
  <c r="GR73" i="6"/>
  <c r="GR62" i="6"/>
  <c r="GR58" i="6"/>
  <c r="GR55" i="6"/>
  <c r="GR50" i="6"/>
  <c r="GR45" i="6"/>
  <c r="GR39" i="6"/>
  <c r="GR34" i="6"/>
  <c r="GR31" i="6"/>
  <c r="GR28" i="6"/>
  <c r="GR25" i="6"/>
  <c r="GR21" i="6"/>
  <c r="GR17" i="6"/>
  <c r="GR6" i="6"/>
  <c r="GH262" i="6"/>
  <c r="GH258" i="6"/>
  <c r="GH253" i="6"/>
  <c r="GH249" i="6"/>
  <c r="GH244" i="6"/>
  <c r="GH231" i="6"/>
  <c r="GH220" i="6"/>
  <c r="GH216" i="6"/>
  <c r="GH213" i="6"/>
  <c r="GH208" i="6"/>
  <c r="GH200" i="6"/>
  <c r="GH197" i="6"/>
  <c r="GH193" i="6"/>
  <c r="GH188" i="6"/>
  <c r="GH185" i="6"/>
  <c r="GH175" i="6"/>
  <c r="GH164" i="6"/>
  <c r="GH160" i="6"/>
  <c r="GH157" i="6"/>
  <c r="GH152" i="6"/>
  <c r="GH144" i="6"/>
  <c r="GH141" i="6"/>
  <c r="GH137" i="6"/>
  <c r="GH131" i="6"/>
  <c r="GH128" i="6"/>
  <c r="GH117" i="6"/>
  <c r="GH114" i="6"/>
  <c r="GH111" i="6"/>
  <c r="GH107" i="6"/>
  <c r="GH101" i="6"/>
  <c r="GH98" i="6"/>
  <c r="GH94" i="6"/>
  <c r="GH83" i="6"/>
  <c r="GH80" i="6"/>
  <c r="GH73" i="6"/>
  <c r="GH62" i="6"/>
  <c r="GH58" i="6"/>
  <c r="GH55" i="6"/>
  <c r="GH50" i="6"/>
  <c r="GH45" i="6"/>
  <c r="GH39" i="6"/>
  <c r="GH34" i="6"/>
  <c r="GH31" i="6"/>
  <c r="GH28" i="6"/>
  <c r="GH25" i="6"/>
  <c r="GH21" i="6"/>
  <c r="GH17" i="6"/>
  <c r="GH6" i="6"/>
  <c r="FX262" i="6"/>
  <c r="FX258" i="6"/>
  <c r="FX253" i="6"/>
  <c r="FX249" i="6"/>
  <c r="FX244" i="6"/>
  <c r="FX231" i="6"/>
  <c r="FX220" i="6"/>
  <c r="FX216" i="6"/>
  <c r="FX213" i="6"/>
  <c r="FX208" i="6"/>
  <c r="FX200" i="6"/>
  <c r="FX197" i="6"/>
  <c r="FX193" i="6"/>
  <c r="FX188" i="6"/>
  <c r="FX185" i="6"/>
  <c r="FX175" i="6"/>
  <c r="FX164" i="6"/>
  <c r="FX160" i="6"/>
  <c r="FX157" i="6"/>
  <c r="FX152" i="6"/>
  <c r="FX144" i="6"/>
  <c r="FX141" i="6"/>
  <c r="FX137" i="6"/>
  <c r="FX131" i="6"/>
  <c r="FX128" i="6"/>
  <c r="FX117" i="6"/>
  <c r="FX114" i="6"/>
  <c r="FX111" i="6"/>
  <c r="FX107" i="6"/>
  <c r="FX101" i="6"/>
  <c r="FX98" i="6"/>
  <c r="FX94" i="6"/>
  <c r="FX83" i="6"/>
  <c r="FX80" i="6"/>
  <c r="FX73" i="6"/>
  <c r="FX62" i="6"/>
  <c r="FX58" i="6"/>
  <c r="FX55" i="6"/>
  <c r="FX50" i="6"/>
  <c r="FX45" i="6"/>
  <c r="FX39" i="6"/>
  <c r="FX34" i="6"/>
  <c r="FX31" i="6"/>
  <c r="FX28" i="6"/>
  <c r="FX25" i="6"/>
  <c r="FX21" i="6"/>
  <c r="FX17" i="6"/>
  <c r="FX6" i="6"/>
  <c r="FN262" i="6"/>
  <c r="FN258" i="6"/>
  <c r="FN253" i="6"/>
  <c r="FN249" i="6"/>
  <c r="FN244" i="6"/>
  <c r="FN231" i="6"/>
  <c r="FN220" i="6"/>
  <c r="FN216" i="6"/>
  <c r="FN213" i="6"/>
  <c r="FN208" i="6"/>
  <c r="FN200" i="6"/>
  <c r="FN197" i="6"/>
  <c r="FN193" i="6"/>
  <c r="FN188" i="6"/>
  <c r="FN185" i="6"/>
  <c r="FN175" i="6"/>
  <c r="FN164" i="6"/>
  <c r="FN160" i="6"/>
  <c r="FN157" i="6"/>
  <c r="FN152" i="6"/>
  <c r="FN144" i="6"/>
  <c r="FN141" i="6"/>
  <c r="FN137" i="6"/>
  <c r="FN131" i="6"/>
  <c r="FN128" i="6"/>
  <c r="FN117" i="6"/>
  <c r="FN114" i="6"/>
  <c r="FN111" i="6"/>
  <c r="FN107" i="6"/>
  <c r="FN101" i="6"/>
  <c r="FN98" i="6"/>
  <c r="FN94" i="6"/>
  <c r="FN83" i="6"/>
  <c r="FN80" i="6"/>
  <c r="FN73" i="6"/>
  <c r="FN62" i="6"/>
  <c r="FN58" i="6"/>
  <c r="FN55" i="6"/>
  <c r="FN50" i="6"/>
  <c r="FN45" i="6"/>
  <c r="FN39" i="6"/>
  <c r="FN34" i="6"/>
  <c r="FN31" i="6"/>
  <c r="FN28" i="6"/>
  <c r="FN25" i="6"/>
  <c r="FN21" i="6"/>
  <c r="FN17" i="6"/>
  <c r="FN6" i="6"/>
  <c r="FD262" i="6"/>
  <c r="FD258" i="6"/>
  <c r="FD253" i="6"/>
  <c r="FD249" i="6"/>
  <c r="FD244" i="6"/>
  <c r="FD231" i="6"/>
  <c r="FD220" i="6"/>
  <c r="FD216" i="6"/>
  <c r="FD213" i="6"/>
  <c r="FD208" i="6"/>
  <c r="FD200" i="6"/>
  <c r="FD197" i="6"/>
  <c r="FD193" i="6"/>
  <c r="FD188" i="6"/>
  <c r="FD185" i="6"/>
  <c r="FD175" i="6"/>
  <c r="FD164" i="6"/>
  <c r="FD160" i="6"/>
  <c r="FD157" i="6"/>
  <c r="FD152" i="6"/>
  <c r="FD144" i="6"/>
  <c r="FD141" i="6"/>
  <c r="FD137" i="6"/>
  <c r="FD131" i="6"/>
  <c r="FD128" i="6"/>
  <c r="FD117" i="6"/>
  <c r="FD114" i="6"/>
  <c r="FD111" i="6"/>
  <c r="FD107" i="6"/>
  <c r="FD101" i="6"/>
  <c r="FD98" i="6"/>
  <c r="FD94" i="6"/>
  <c r="FD83" i="6"/>
  <c r="FD80" i="6"/>
  <c r="FD73" i="6"/>
  <c r="FD62" i="6"/>
  <c r="FD58" i="6"/>
  <c r="FD55" i="6"/>
  <c r="FD50" i="6"/>
  <c r="FD45" i="6"/>
  <c r="FD39" i="6"/>
  <c r="FD34" i="6"/>
  <c r="FD31" i="6"/>
  <c r="FD28" i="6"/>
  <c r="FD25" i="6"/>
  <c r="FD21" i="6"/>
  <c r="FD17" i="6"/>
  <c r="FD6" i="6"/>
  <c r="ET262" i="6"/>
  <c r="ET258" i="6"/>
  <c r="ET253" i="6"/>
  <c r="ET249" i="6"/>
  <c r="ET244" i="6"/>
  <c r="ET231" i="6"/>
  <c r="ET220" i="6"/>
  <c r="ET216" i="6"/>
  <c r="ET213" i="6"/>
  <c r="ET208" i="6"/>
  <c r="ET200" i="6"/>
  <c r="ET197" i="6"/>
  <c r="ET193" i="6"/>
  <c r="ET188" i="6"/>
  <c r="ET185" i="6"/>
  <c r="ET175" i="6"/>
  <c r="ET164" i="6"/>
  <c r="ET160" i="6"/>
  <c r="ET157" i="6"/>
  <c r="ET152" i="6"/>
  <c r="ET144" i="6"/>
  <c r="ET141" i="6"/>
  <c r="ET137" i="6"/>
  <c r="ET131" i="6"/>
  <c r="ET128" i="6"/>
  <c r="ET117" i="6"/>
  <c r="ET114" i="6"/>
  <c r="ET111" i="6"/>
  <c r="ET107" i="6"/>
  <c r="ET101" i="6"/>
  <c r="ET98" i="6"/>
  <c r="ET94" i="6"/>
  <c r="ET83" i="6"/>
  <c r="ET80" i="6"/>
  <c r="ET73" i="6"/>
  <c r="ET62" i="6"/>
  <c r="ET58" i="6"/>
  <c r="ET55" i="6"/>
  <c r="ET50" i="6"/>
  <c r="ET45" i="6"/>
  <c r="ET39" i="6"/>
  <c r="ET34" i="6"/>
  <c r="ET31" i="6"/>
  <c r="ET28" i="6"/>
  <c r="ET25" i="6"/>
  <c r="ET21" i="6"/>
  <c r="ET17" i="6"/>
  <c r="ET6" i="6"/>
  <c r="EJ262" i="6"/>
  <c r="EJ258" i="6"/>
  <c r="EJ253" i="6"/>
  <c r="EJ249" i="6"/>
  <c r="EJ244" i="6"/>
  <c r="EJ231" i="6"/>
  <c r="EJ220" i="6"/>
  <c r="EJ216" i="6"/>
  <c r="EJ213" i="6"/>
  <c r="EJ208" i="6"/>
  <c r="EJ200" i="6"/>
  <c r="EJ197" i="6"/>
  <c r="EJ193" i="6"/>
  <c r="EJ188" i="6"/>
  <c r="EJ185" i="6"/>
  <c r="EJ175" i="6"/>
  <c r="EJ164" i="6"/>
  <c r="EJ160" i="6"/>
  <c r="EJ157" i="6"/>
  <c r="EJ152" i="6"/>
  <c r="EJ144" i="6"/>
  <c r="EJ141" i="6"/>
  <c r="EJ137" i="6"/>
  <c r="EJ131" i="6"/>
  <c r="EJ128" i="6"/>
  <c r="EJ117" i="6"/>
  <c r="EJ114" i="6"/>
  <c r="EJ111" i="6"/>
  <c r="EJ107" i="6"/>
  <c r="EJ101" i="6"/>
  <c r="EJ98" i="6"/>
  <c r="EJ94" i="6"/>
  <c r="EJ83" i="6"/>
  <c r="EJ80" i="6"/>
  <c r="EJ73" i="6"/>
  <c r="EJ62" i="6"/>
  <c r="EJ58" i="6"/>
  <c r="EJ55" i="6"/>
  <c r="EJ50" i="6"/>
  <c r="EJ45" i="6"/>
  <c r="EJ39" i="6"/>
  <c r="EJ34" i="6"/>
  <c r="EJ31" i="6"/>
  <c r="EJ28" i="6"/>
  <c r="EJ25" i="6"/>
  <c r="EJ21" i="6"/>
  <c r="EJ17" i="6"/>
  <c r="EJ6" i="6"/>
  <c r="DZ262" i="6"/>
  <c r="DZ258" i="6"/>
  <c r="DZ253" i="6"/>
  <c r="DZ249" i="6"/>
  <c r="DZ244" i="6"/>
  <c r="DZ231" i="6"/>
  <c r="DZ220" i="6"/>
  <c r="DZ216" i="6"/>
  <c r="DZ213" i="6"/>
  <c r="DZ208" i="6"/>
  <c r="DZ200" i="6"/>
  <c r="DZ197" i="6"/>
  <c r="DZ193" i="6"/>
  <c r="DZ188" i="6"/>
  <c r="DZ185" i="6"/>
  <c r="DZ175" i="6"/>
  <c r="DZ164" i="6"/>
  <c r="DZ160" i="6"/>
  <c r="DZ157" i="6"/>
  <c r="DZ152" i="6"/>
  <c r="DZ144" i="6"/>
  <c r="DZ141" i="6"/>
  <c r="DZ137" i="6"/>
  <c r="DZ131" i="6"/>
  <c r="DZ128" i="6"/>
  <c r="DZ117" i="6"/>
  <c r="DZ114" i="6"/>
  <c r="DZ111" i="6"/>
  <c r="DZ107" i="6"/>
  <c r="DZ101" i="6"/>
  <c r="DZ98" i="6"/>
  <c r="DZ94" i="6"/>
  <c r="DZ83" i="6"/>
  <c r="DZ80" i="6"/>
  <c r="DZ73" i="6"/>
  <c r="DZ62" i="6"/>
  <c r="DZ58" i="6"/>
  <c r="DZ55" i="6"/>
  <c r="DZ50" i="6"/>
  <c r="DZ45" i="6"/>
  <c r="DZ39" i="6"/>
  <c r="DZ34" i="6"/>
  <c r="DZ31" i="6"/>
  <c r="DZ28" i="6"/>
  <c r="DZ25" i="6"/>
  <c r="DZ21" i="6"/>
  <c r="DZ17" i="6"/>
  <c r="DZ6" i="6"/>
  <c r="DP262" i="6"/>
  <c r="DP258" i="6"/>
  <c r="DP253" i="6"/>
  <c r="DP249" i="6"/>
  <c r="DP244" i="6"/>
  <c r="DP231" i="6"/>
  <c r="DP220" i="6"/>
  <c r="DP216" i="6"/>
  <c r="DP213" i="6"/>
  <c r="DP208" i="6"/>
  <c r="DP200" i="6"/>
  <c r="DP197" i="6"/>
  <c r="DP193" i="6"/>
  <c r="DP188" i="6"/>
  <c r="DP185" i="6"/>
  <c r="DP175" i="6"/>
  <c r="DP164" i="6"/>
  <c r="DP160" i="6"/>
  <c r="DP157" i="6"/>
  <c r="DP152" i="6"/>
  <c r="DP144" i="6"/>
  <c r="DP141" i="6"/>
  <c r="DP137" i="6"/>
  <c r="DP131" i="6"/>
  <c r="DP128" i="6"/>
  <c r="DP117" i="6"/>
  <c r="DP114" i="6"/>
  <c r="DP111" i="6"/>
  <c r="DP107" i="6"/>
  <c r="DP101" i="6"/>
  <c r="DP98" i="6"/>
  <c r="DP94" i="6"/>
  <c r="DP83" i="6"/>
  <c r="DP80" i="6"/>
  <c r="DP73" i="6"/>
  <c r="DP62" i="6"/>
  <c r="DP58" i="6"/>
  <c r="DP55" i="6"/>
  <c r="DP50" i="6"/>
  <c r="DP45" i="6"/>
  <c r="DP39" i="6"/>
  <c r="DP34" i="6"/>
  <c r="DP31" i="6"/>
  <c r="DP28" i="6"/>
  <c r="DP25" i="6"/>
  <c r="DP21" i="6"/>
  <c r="DP17" i="6"/>
  <c r="DP6" i="6"/>
  <c r="DF262" i="6"/>
  <c r="DF258" i="6"/>
  <c r="DF253" i="6"/>
  <c r="DF249" i="6"/>
  <c r="DF244" i="6"/>
  <c r="DF231" i="6"/>
  <c r="DF220" i="6"/>
  <c r="DF216" i="6"/>
  <c r="DF213" i="6"/>
  <c r="DF208" i="6"/>
  <c r="DF200" i="6"/>
  <c r="DF197" i="6"/>
  <c r="DF193" i="6"/>
  <c r="DF188" i="6"/>
  <c r="DF185" i="6"/>
  <c r="DF175" i="6"/>
  <c r="DF164" i="6"/>
  <c r="DF160" i="6"/>
  <c r="DF157" i="6"/>
  <c r="DF152" i="6"/>
  <c r="DF144" i="6"/>
  <c r="DF141" i="6"/>
  <c r="DF137" i="6"/>
  <c r="DF131" i="6"/>
  <c r="DF128" i="6"/>
  <c r="DF117" i="6"/>
  <c r="DF114" i="6"/>
  <c r="DF111" i="6"/>
  <c r="DF107" i="6"/>
  <c r="DF101" i="6"/>
  <c r="DF98" i="6"/>
  <c r="DF94" i="6"/>
  <c r="DF83" i="6"/>
  <c r="DF80" i="6"/>
  <c r="DF73" i="6"/>
  <c r="DF62" i="6"/>
  <c r="DF58" i="6"/>
  <c r="DF55" i="6"/>
  <c r="DF50" i="6"/>
  <c r="DF45" i="6"/>
  <c r="DF39" i="6"/>
  <c r="DF34" i="6"/>
  <c r="DF31" i="6"/>
  <c r="DF28" i="6"/>
  <c r="DF25" i="6"/>
  <c r="DF21" i="6"/>
  <c r="DF17" i="6"/>
  <c r="DF6" i="6"/>
  <c r="CV262" i="6"/>
  <c r="CV258" i="6"/>
  <c r="CV253" i="6"/>
  <c r="CV249" i="6"/>
  <c r="CV244" i="6"/>
  <c r="CV231" i="6"/>
  <c r="CV220" i="6"/>
  <c r="CV216" i="6"/>
  <c r="CV213" i="6"/>
  <c r="CV208" i="6"/>
  <c r="CV200" i="6"/>
  <c r="CV197" i="6"/>
  <c r="CV193" i="6"/>
  <c r="CV188" i="6"/>
  <c r="CV185" i="6"/>
  <c r="CV175" i="6"/>
  <c r="CV164" i="6"/>
  <c r="CV160" i="6"/>
  <c r="CV157" i="6"/>
  <c r="CV152" i="6"/>
  <c r="CV144" i="6"/>
  <c r="CV141" i="6"/>
  <c r="CV137" i="6"/>
  <c r="CV131" i="6"/>
  <c r="CV128" i="6"/>
  <c r="CV117" i="6"/>
  <c r="CV114" i="6"/>
  <c r="CV111" i="6"/>
  <c r="CV107" i="6"/>
  <c r="CV101" i="6"/>
  <c r="CV98" i="6"/>
  <c r="CV94" i="6"/>
  <c r="CV83" i="6"/>
  <c r="CV80" i="6"/>
  <c r="CV73" i="6"/>
  <c r="CV62" i="6"/>
  <c r="CV58" i="6"/>
  <c r="CV55" i="6"/>
  <c r="CV50" i="6"/>
  <c r="CV45" i="6"/>
  <c r="CV39" i="6"/>
  <c r="CV34" i="6"/>
  <c r="CV31" i="6"/>
  <c r="CV28" i="6"/>
  <c r="CV25" i="6"/>
  <c r="CV21" i="6"/>
  <c r="CV17" i="6"/>
  <c r="CV6" i="6"/>
  <c r="CL262" i="6"/>
  <c r="CL258" i="6"/>
  <c r="CL253" i="6"/>
  <c r="CL249" i="6"/>
  <c r="CL244" i="6"/>
  <c r="CL231" i="6"/>
  <c r="CL220" i="6"/>
  <c r="CL216" i="6"/>
  <c r="CL213" i="6"/>
  <c r="CL208" i="6"/>
  <c r="CL200" i="6"/>
  <c r="CL197" i="6"/>
  <c r="CL193" i="6"/>
  <c r="CL188" i="6"/>
  <c r="CL185" i="6"/>
  <c r="CL175" i="6"/>
  <c r="CL164" i="6"/>
  <c r="CL160" i="6"/>
  <c r="CL157" i="6"/>
  <c r="CL152" i="6"/>
  <c r="CL144" i="6"/>
  <c r="CL141" i="6"/>
  <c r="CL137" i="6"/>
  <c r="CL131" i="6"/>
  <c r="CL128" i="6"/>
  <c r="CL117" i="6"/>
  <c r="CL114" i="6"/>
  <c r="CL111" i="6"/>
  <c r="CL107" i="6"/>
  <c r="CL101" i="6"/>
  <c r="CL98" i="6"/>
  <c r="CL94" i="6"/>
  <c r="CL83" i="6"/>
  <c r="CL80" i="6"/>
  <c r="CL73" i="6"/>
  <c r="CL62" i="6"/>
  <c r="CL58" i="6"/>
  <c r="CL55" i="6"/>
  <c r="CL50" i="6"/>
  <c r="CL45" i="6"/>
  <c r="CL39" i="6"/>
  <c r="CL34" i="6"/>
  <c r="CL31" i="6"/>
  <c r="CL28" i="6"/>
  <c r="CL25" i="6"/>
  <c r="CL21" i="6"/>
  <c r="CL17" i="6"/>
  <c r="CL6" i="6"/>
  <c r="CB262" i="6"/>
  <c r="CB258" i="6"/>
  <c r="CB253" i="6"/>
  <c r="CB249" i="6"/>
  <c r="CB244" i="6"/>
  <c r="CB231" i="6"/>
  <c r="CB220" i="6"/>
  <c r="CB216" i="6"/>
  <c r="CB213" i="6"/>
  <c r="CB208" i="6"/>
  <c r="CB200" i="6"/>
  <c r="CB197" i="6"/>
  <c r="CB193" i="6"/>
  <c r="CB188" i="6"/>
  <c r="CB185" i="6"/>
  <c r="CB175" i="6"/>
  <c r="CB164" i="6"/>
  <c r="CB160" i="6"/>
  <c r="CB157" i="6"/>
  <c r="CB152" i="6"/>
  <c r="CB144" i="6"/>
  <c r="CB141" i="6"/>
  <c r="CB137" i="6"/>
  <c r="CB131" i="6"/>
  <c r="CB128" i="6"/>
  <c r="CB117" i="6"/>
  <c r="CB114" i="6"/>
  <c r="CB111" i="6"/>
  <c r="CB107" i="6"/>
  <c r="CB101" i="6"/>
  <c r="CB98" i="6"/>
  <c r="CB94" i="6"/>
  <c r="CB83" i="6"/>
  <c r="CB80" i="6"/>
  <c r="CB73" i="6"/>
  <c r="CB62" i="6"/>
  <c r="CB58" i="6"/>
  <c r="CB55" i="6"/>
  <c r="CB50" i="6"/>
  <c r="CB45" i="6"/>
  <c r="CB39" i="6"/>
  <c r="CB34" i="6"/>
  <c r="CB31" i="6"/>
  <c r="CB28" i="6"/>
  <c r="CB25" i="6"/>
  <c r="CB21" i="6"/>
  <c r="CB17" i="6"/>
  <c r="CB6" i="6"/>
  <c r="BR262" i="6"/>
  <c r="BR258" i="6"/>
  <c r="BR253" i="6"/>
  <c r="BR249" i="6"/>
  <c r="BR244" i="6"/>
  <c r="BR231" i="6"/>
  <c r="BR220" i="6"/>
  <c r="BR216" i="6"/>
  <c r="BR213" i="6"/>
  <c r="BR208" i="6"/>
  <c r="BR200" i="6"/>
  <c r="BR197" i="6"/>
  <c r="BR193" i="6"/>
  <c r="BR188" i="6"/>
  <c r="BR185" i="6"/>
  <c r="BR175" i="6"/>
  <c r="BR164" i="6"/>
  <c r="BR160" i="6"/>
  <c r="BR157" i="6"/>
  <c r="BR152" i="6"/>
  <c r="BR144" i="6"/>
  <c r="BR141" i="6"/>
  <c r="BR137" i="6"/>
  <c r="BR131" i="6"/>
  <c r="BR128" i="6"/>
  <c r="BR117" i="6"/>
  <c r="BR114" i="6"/>
  <c r="BR111" i="6"/>
  <c r="BR107" i="6"/>
  <c r="BR101" i="6"/>
  <c r="BR98" i="6"/>
  <c r="BR94" i="6"/>
  <c r="BR83" i="6"/>
  <c r="BR80" i="6"/>
  <c r="BR73" i="6"/>
  <c r="BR62" i="6"/>
  <c r="BR58" i="6"/>
  <c r="BR55" i="6"/>
  <c r="BR50" i="6"/>
  <c r="BR45" i="6"/>
  <c r="BR39" i="6"/>
  <c r="BR34" i="6"/>
  <c r="BR31" i="6"/>
  <c r="BR28" i="6"/>
  <c r="BR25" i="6"/>
  <c r="BR21" i="6"/>
  <c r="BR17" i="6"/>
  <c r="BR6" i="6"/>
  <c r="BH262" i="6"/>
  <c r="BH258" i="6"/>
  <c r="BH253" i="6"/>
  <c r="BH249" i="6"/>
  <c r="BH244" i="6"/>
  <c r="BH231" i="6"/>
  <c r="BH220" i="6"/>
  <c r="BH216" i="6"/>
  <c r="BH213" i="6"/>
  <c r="BH208" i="6"/>
  <c r="BH200" i="6"/>
  <c r="BH197" i="6"/>
  <c r="BH193" i="6"/>
  <c r="BH188" i="6"/>
  <c r="BH185" i="6"/>
  <c r="BH175" i="6"/>
  <c r="BH164" i="6"/>
  <c r="BH160" i="6"/>
  <c r="BH157" i="6"/>
  <c r="BH152" i="6"/>
  <c r="BH144" i="6"/>
  <c r="BH141" i="6"/>
  <c r="BH137" i="6"/>
  <c r="BH131" i="6"/>
  <c r="BH128" i="6"/>
  <c r="BH117" i="6"/>
  <c r="BH114" i="6"/>
  <c r="BH111" i="6"/>
  <c r="BH107" i="6"/>
  <c r="BH101" i="6"/>
  <c r="BH98" i="6"/>
  <c r="BH94" i="6"/>
  <c r="BH83" i="6"/>
  <c r="BH80" i="6"/>
  <c r="BH73" i="6"/>
  <c r="BH62" i="6"/>
  <c r="BH58" i="6"/>
  <c r="BH55" i="6"/>
  <c r="BH50" i="6"/>
  <c r="BH45" i="6"/>
  <c r="BH39" i="6"/>
  <c r="BH34" i="6"/>
  <c r="BH31" i="6"/>
  <c r="BH28" i="6"/>
  <c r="BH25" i="6"/>
  <c r="BH21" i="6"/>
  <c r="BH17" i="6"/>
  <c r="BH6" i="6"/>
  <c r="AX262" i="6"/>
  <c r="AX258" i="6"/>
  <c r="AX253" i="6"/>
  <c r="AX249" i="6"/>
  <c r="AX244" i="6"/>
  <c r="AX231" i="6"/>
  <c r="AX220" i="6"/>
  <c r="AX216" i="6"/>
  <c r="AX213" i="6"/>
  <c r="AX208" i="6"/>
  <c r="AX200" i="6"/>
  <c r="AX197" i="6"/>
  <c r="AX193" i="6"/>
  <c r="AX188" i="6"/>
  <c r="AX185" i="6"/>
  <c r="AX175" i="6"/>
  <c r="AX164" i="6"/>
  <c r="AX160" i="6"/>
  <c r="AX157" i="6"/>
  <c r="AX152" i="6"/>
  <c r="AX144" i="6"/>
  <c r="AX141" i="6"/>
  <c r="AX137" i="6"/>
  <c r="AX131" i="6"/>
  <c r="AX128" i="6"/>
  <c r="AX117" i="6"/>
  <c r="AX114" i="6"/>
  <c r="AX111" i="6"/>
  <c r="AX107" i="6"/>
  <c r="AX101" i="6"/>
  <c r="AX98" i="6"/>
  <c r="AX94" i="6"/>
  <c r="AX83" i="6"/>
  <c r="AX80" i="6"/>
  <c r="AX73" i="6"/>
  <c r="AX62" i="6"/>
  <c r="AX58" i="6"/>
  <c r="AX55" i="6"/>
  <c r="AX50" i="6"/>
  <c r="AX45" i="6"/>
  <c r="AX39" i="6"/>
  <c r="AX34" i="6"/>
  <c r="AX31" i="6"/>
  <c r="AX28" i="6"/>
  <c r="AX25" i="6"/>
  <c r="AX21" i="6"/>
  <c r="AX17" i="6"/>
  <c r="AX6" i="6"/>
  <c r="AN262" i="6"/>
  <c r="AN258" i="6"/>
  <c r="AN253" i="6"/>
  <c r="AN249" i="6"/>
  <c r="AN244" i="6"/>
  <c r="AN231" i="6"/>
  <c r="AN220" i="6"/>
  <c r="AN216" i="6"/>
  <c r="AN213" i="6"/>
  <c r="AN208" i="6"/>
  <c r="AN200" i="6"/>
  <c r="AN197" i="6"/>
  <c r="AN193" i="6"/>
  <c r="AN188" i="6"/>
  <c r="AN185" i="6"/>
  <c r="AN175" i="6"/>
  <c r="AN164" i="6"/>
  <c r="AN160" i="6"/>
  <c r="AN157" i="6"/>
  <c r="AN152" i="6"/>
  <c r="AN144" i="6"/>
  <c r="AN141" i="6"/>
  <c r="AN137" i="6"/>
  <c r="AN131" i="6"/>
  <c r="AN128" i="6"/>
  <c r="AN117" i="6"/>
  <c r="AN114" i="6"/>
  <c r="AN111" i="6"/>
  <c r="AN107" i="6"/>
  <c r="AN101" i="6"/>
  <c r="AN98" i="6"/>
  <c r="AN94" i="6"/>
  <c r="AN83" i="6"/>
  <c r="AN80" i="6"/>
  <c r="AN73" i="6"/>
  <c r="AN62" i="6"/>
  <c r="AN58" i="6"/>
  <c r="AN55" i="6"/>
  <c r="AN50" i="6"/>
  <c r="AN45" i="6"/>
  <c r="AN39" i="6"/>
  <c r="AN34" i="6"/>
  <c r="AN31" i="6"/>
  <c r="AN28" i="6"/>
  <c r="AN25" i="6"/>
  <c r="AN21" i="6"/>
  <c r="AN17" i="6"/>
  <c r="AN6" i="6"/>
  <c r="AD262" i="6"/>
  <c r="AD258" i="6"/>
  <c r="J258" i="6" s="1"/>
  <c r="J254" i="6" s="1"/>
  <c r="AD253" i="6"/>
  <c r="J253" i="6" s="1"/>
  <c r="J250" i="6" s="1"/>
  <c r="AD249" i="6"/>
  <c r="J249" i="6" s="1"/>
  <c r="J246" i="6" s="1"/>
  <c r="AD244" i="6"/>
  <c r="J244" i="6" s="1"/>
  <c r="J233" i="6" s="1"/>
  <c r="AD231" i="6"/>
  <c r="AD220" i="6"/>
  <c r="J220" i="6" s="1"/>
  <c r="J217" i="6" s="1"/>
  <c r="AD216" i="6"/>
  <c r="J216" i="6" s="1"/>
  <c r="J214" i="6" s="1"/>
  <c r="AD213" i="6"/>
  <c r="AD208" i="6"/>
  <c r="J208" i="6" s="1"/>
  <c r="J201" i="6" s="1"/>
  <c r="AD200" i="6"/>
  <c r="J200" i="6" s="1"/>
  <c r="J198" i="6" s="1"/>
  <c r="AD197" i="6"/>
  <c r="J197" i="6" s="1"/>
  <c r="J194" i="6" s="1"/>
  <c r="AD193" i="6"/>
  <c r="AD188" i="6"/>
  <c r="J188" i="6" s="1"/>
  <c r="J186" i="6" s="1"/>
  <c r="AD185" i="6"/>
  <c r="J185" i="6" s="1"/>
  <c r="J177" i="6" s="1"/>
  <c r="AD175" i="6"/>
  <c r="J175" i="6" s="1"/>
  <c r="J165" i="6" s="1"/>
  <c r="AD164" i="6"/>
  <c r="AD160" i="6"/>
  <c r="J160" i="6" s="1"/>
  <c r="J158" i="6" s="1"/>
  <c r="AD157" i="6"/>
  <c r="AD152" i="6"/>
  <c r="J152" i="6" s="1"/>
  <c r="J145" i="6" s="1"/>
  <c r="AD144" i="6"/>
  <c r="J144" i="6" s="1"/>
  <c r="J142" i="6" s="1"/>
  <c r="AD141" i="6"/>
  <c r="J141" i="6" s="1"/>
  <c r="J138" i="6" s="1"/>
  <c r="AD137" i="6"/>
  <c r="AD131" i="6"/>
  <c r="J131" i="6" s="1"/>
  <c r="J129" i="6" s="1"/>
  <c r="AD128" i="6"/>
  <c r="AD117" i="6"/>
  <c r="J117" i="6" s="1"/>
  <c r="J115" i="6" s="1"/>
  <c r="AD114" i="6"/>
  <c r="J114" i="6" s="1"/>
  <c r="J112" i="6" s="1"/>
  <c r="AD111" i="6"/>
  <c r="J111" i="6" s="1"/>
  <c r="J108" i="6" s="1"/>
  <c r="AD107" i="6"/>
  <c r="AD101" i="6"/>
  <c r="J101" i="6" s="1"/>
  <c r="J99" i="6" s="1"/>
  <c r="AD98" i="6"/>
  <c r="J98" i="6" s="1"/>
  <c r="J95" i="6" s="1"/>
  <c r="AD94" i="6"/>
  <c r="J94" i="6" s="1"/>
  <c r="J84" i="6" s="1"/>
  <c r="AD83" i="6"/>
  <c r="J83" i="6" s="1"/>
  <c r="J81" i="6" s="1"/>
  <c r="AD80" i="6"/>
  <c r="J80" i="6" s="1"/>
  <c r="J77" i="6" s="1"/>
  <c r="AD73" i="6"/>
  <c r="AD62" i="6"/>
  <c r="J62" i="6" s="1"/>
  <c r="J60" i="6" s="1"/>
  <c r="AD58" i="6"/>
  <c r="J58" i="6" s="1"/>
  <c r="J56" i="6" s="1"/>
  <c r="AD55" i="6"/>
  <c r="J55" i="6" s="1"/>
  <c r="J51" i="6" s="1"/>
  <c r="AD50" i="6"/>
  <c r="AD45" i="6"/>
  <c r="J45" i="6" s="1"/>
  <c r="J40" i="6" s="1"/>
  <c r="AD39" i="6"/>
  <c r="J39" i="6" s="1"/>
  <c r="AD34" i="6"/>
  <c r="J34" i="6" s="1"/>
  <c r="J32" i="6" s="1"/>
  <c r="AD31" i="6"/>
  <c r="J31" i="6" s="1"/>
  <c r="J29" i="6" s="1"/>
  <c r="AD28" i="6"/>
  <c r="AD25" i="6"/>
  <c r="J25" i="6" s="1"/>
  <c r="J23" i="6" s="1"/>
  <c r="AD21" i="6"/>
  <c r="J21" i="6" s="1"/>
  <c r="J18" i="6" s="1"/>
  <c r="AD17" i="6"/>
  <c r="AD6" i="6"/>
  <c r="I15" i="9"/>
  <c r="I9" i="9" s="1"/>
  <c r="HY84" i="9"/>
  <c r="HY76" i="9"/>
  <c r="HY68" i="9"/>
  <c r="HY60" i="9"/>
  <c r="HY52" i="9"/>
  <c r="HY43" i="9"/>
  <c r="HY36" i="9"/>
  <c r="HY29" i="9"/>
  <c r="HY22" i="9"/>
  <c r="HY15" i="9"/>
  <c r="HY6" i="9"/>
  <c r="HP84" i="9"/>
  <c r="HP76" i="9"/>
  <c r="HP68" i="9"/>
  <c r="HP60" i="9"/>
  <c r="HP52" i="9"/>
  <c r="HP43" i="9"/>
  <c r="HP36" i="9"/>
  <c r="HP29" i="9"/>
  <c r="HP22" i="9"/>
  <c r="HP15" i="9"/>
  <c r="HP6" i="9"/>
  <c r="HG84" i="9"/>
  <c r="HG76" i="9"/>
  <c r="HG68" i="9"/>
  <c r="HG60" i="9"/>
  <c r="HG52" i="9"/>
  <c r="HG43" i="9"/>
  <c r="HG36" i="9"/>
  <c r="HG29" i="9"/>
  <c r="HG22" i="9"/>
  <c r="HG15" i="9"/>
  <c r="HG6" i="9"/>
  <c r="GX84" i="9"/>
  <c r="GX76" i="9"/>
  <c r="GX68" i="9"/>
  <c r="GX60" i="9"/>
  <c r="GX52" i="9"/>
  <c r="GX43" i="9"/>
  <c r="GX36" i="9"/>
  <c r="GX29" i="9"/>
  <c r="GX22" i="9"/>
  <c r="GX15" i="9"/>
  <c r="GX6" i="9"/>
  <c r="GO84" i="9"/>
  <c r="GO76" i="9"/>
  <c r="GO68" i="9"/>
  <c r="GO60" i="9"/>
  <c r="GO52" i="9"/>
  <c r="GO43" i="9"/>
  <c r="GO36" i="9"/>
  <c r="GO29" i="9"/>
  <c r="GO22" i="9"/>
  <c r="GO15" i="9"/>
  <c r="GO6" i="9"/>
  <c r="GF84" i="9"/>
  <c r="GF76" i="9"/>
  <c r="GF68" i="9"/>
  <c r="GF60" i="9"/>
  <c r="GF52" i="9"/>
  <c r="GF43" i="9"/>
  <c r="GF36" i="9"/>
  <c r="GF29" i="9"/>
  <c r="GF22" i="9"/>
  <c r="GF15" i="9"/>
  <c r="GF6" i="9"/>
  <c r="FW84" i="9"/>
  <c r="FW76" i="9"/>
  <c r="FW68" i="9"/>
  <c r="FW60" i="9"/>
  <c r="FW52" i="9"/>
  <c r="FW43" i="9"/>
  <c r="FW36" i="9"/>
  <c r="FW29" i="9"/>
  <c r="FW22" i="9"/>
  <c r="FW15" i="9"/>
  <c r="FW6" i="9"/>
  <c r="FN84" i="9"/>
  <c r="FN76" i="9"/>
  <c r="FN68" i="9"/>
  <c r="FN60" i="9"/>
  <c r="FN52" i="9"/>
  <c r="FN43" i="9"/>
  <c r="FN36" i="9"/>
  <c r="FN29" i="9"/>
  <c r="FN22" i="9"/>
  <c r="FN15" i="9"/>
  <c r="FN6" i="9"/>
  <c r="FE84" i="9"/>
  <c r="FE76" i="9"/>
  <c r="FE68" i="9"/>
  <c r="FE60" i="9"/>
  <c r="FE52" i="9"/>
  <c r="FE43" i="9"/>
  <c r="FE36" i="9"/>
  <c r="FE29" i="9"/>
  <c r="FE22" i="9"/>
  <c r="FE15" i="9"/>
  <c r="FE6" i="9"/>
  <c r="EV84" i="9"/>
  <c r="EV76" i="9"/>
  <c r="EV68" i="9"/>
  <c r="EV60" i="9"/>
  <c r="EV52" i="9"/>
  <c r="EV43" i="9"/>
  <c r="EV36" i="9"/>
  <c r="EV29" i="9"/>
  <c r="EV22" i="9"/>
  <c r="EV15" i="9"/>
  <c r="EV6" i="9"/>
  <c r="EM84" i="9"/>
  <c r="EM76" i="9"/>
  <c r="EM68" i="9"/>
  <c r="EM60" i="9"/>
  <c r="EM52" i="9"/>
  <c r="EM43" i="9"/>
  <c r="EM36" i="9"/>
  <c r="EM29" i="9"/>
  <c r="EM22" i="9"/>
  <c r="EM15" i="9"/>
  <c r="EM6" i="9"/>
  <c r="ED84" i="9"/>
  <c r="ED76" i="9"/>
  <c r="ED68" i="9"/>
  <c r="ED60" i="9"/>
  <c r="ED52" i="9"/>
  <c r="ED43" i="9"/>
  <c r="ED36" i="9"/>
  <c r="ED29" i="9"/>
  <c r="ED22" i="9"/>
  <c r="ED15" i="9"/>
  <c r="ED6" i="9"/>
  <c r="DU84" i="9"/>
  <c r="DU76" i="9"/>
  <c r="DU68" i="9"/>
  <c r="DU60" i="9"/>
  <c r="DU52" i="9"/>
  <c r="DU43" i="9"/>
  <c r="DU36" i="9"/>
  <c r="DU29" i="9"/>
  <c r="DU22" i="9"/>
  <c r="DU15" i="9"/>
  <c r="DU6" i="9"/>
  <c r="DL84" i="9"/>
  <c r="DL76" i="9"/>
  <c r="DL68" i="9"/>
  <c r="DL60" i="9"/>
  <c r="DL52" i="9"/>
  <c r="DL43" i="9"/>
  <c r="DL36" i="9"/>
  <c r="DL29" i="9"/>
  <c r="DL22" i="9"/>
  <c r="DL15" i="9"/>
  <c r="DL6" i="9"/>
  <c r="DC84" i="9"/>
  <c r="DC76" i="9"/>
  <c r="DC68" i="9"/>
  <c r="DC60" i="9"/>
  <c r="DC52" i="9"/>
  <c r="DC43" i="9"/>
  <c r="DC36" i="9"/>
  <c r="DC29" i="9"/>
  <c r="DC22" i="9"/>
  <c r="DC15" i="9"/>
  <c r="DC6" i="9"/>
  <c r="CT84" i="9"/>
  <c r="CT76" i="9"/>
  <c r="CT68" i="9"/>
  <c r="CT60" i="9"/>
  <c r="CT52" i="9"/>
  <c r="CT43" i="9"/>
  <c r="CT36" i="9"/>
  <c r="CT29" i="9"/>
  <c r="CT22" i="9"/>
  <c r="CT15" i="9"/>
  <c r="CT6" i="9"/>
  <c r="CK84" i="9"/>
  <c r="CK76" i="9"/>
  <c r="CK68" i="9"/>
  <c r="CK60" i="9"/>
  <c r="CK52" i="9"/>
  <c r="CK43" i="9"/>
  <c r="CK36" i="9"/>
  <c r="CK29" i="9"/>
  <c r="CK22" i="9"/>
  <c r="CK15" i="9"/>
  <c r="CK6" i="9"/>
  <c r="CB84" i="9"/>
  <c r="CB76" i="9"/>
  <c r="CB68" i="9"/>
  <c r="CB60" i="9"/>
  <c r="CB52" i="9"/>
  <c r="CB43" i="9"/>
  <c r="CB36" i="9"/>
  <c r="CB29" i="9"/>
  <c r="CB22" i="9"/>
  <c r="CB15" i="9"/>
  <c r="CB6" i="9"/>
  <c r="BS84" i="9"/>
  <c r="BS76" i="9"/>
  <c r="BS68" i="9"/>
  <c r="BS60" i="9"/>
  <c r="BS52" i="9"/>
  <c r="BS43" i="9"/>
  <c r="BS36" i="9"/>
  <c r="BS29" i="9"/>
  <c r="BS22" i="9"/>
  <c r="BS15" i="9"/>
  <c r="BS6" i="9"/>
  <c r="BJ84" i="9"/>
  <c r="BJ76" i="9"/>
  <c r="BJ68" i="9"/>
  <c r="BJ60" i="9"/>
  <c r="BJ52" i="9"/>
  <c r="BJ43" i="9"/>
  <c r="BJ36" i="9"/>
  <c r="BJ29" i="9"/>
  <c r="BJ22" i="9"/>
  <c r="BJ15" i="9"/>
  <c r="BJ6" i="9"/>
  <c r="BA84" i="9"/>
  <c r="BA76" i="9"/>
  <c r="BA68" i="9"/>
  <c r="BA60" i="9"/>
  <c r="BA52" i="9"/>
  <c r="BA43" i="9"/>
  <c r="BA36" i="9"/>
  <c r="BA29" i="9"/>
  <c r="BA22" i="9"/>
  <c r="BA15" i="9"/>
  <c r="BA6" i="9"/>
  <c r="AR84" i="9"/>
  <c r="AR76" i="9"/>
  <c r="AR68" i="9"/>
  <c r="AR60" i="9"/>
  <c r="AR52" i="9"/>
  <c r="AR43" i="9"/>
  <c r="AR36" i="9"/>
  <c r="AR29" i="9"/>
  <c r="AR22" i="9"/>
  <c r="AR15" i="9"/>
  <c r="AR6" i="9"/>
  <c r="AI84" i="9"/>
  <c r="AI76" i="9"/>
  <c r="AI68" i="9"/>
  <c r="AI60" i="9"/>
  <c r="AI52" i="9"/>
  <c r="AI43" i="9"/>
  <c r="AI36" i="9"/>
  <c r="I36" i="9" s="1"/>
  <c r="I30" i="9" s="1"/>
  <c r="AI29" i="9"/>
  <c r="AI22" i="9"/>
  <c r="AI15" i="9"/>
  <c r="AI6" i="9"/>
  <c r="Z84" i="9"/>
  <c r="Z76" i="9"/>
  <c r="Z68" i="9"/>
  <c r="I68" i="9" s="1"/>
  <c r="I61" i="9" s="1"/>
  <c r="Z60" i="9"/>
  <c r="I60" i="9" s="1"/>
  <c r="I53" i="9" s="1"/>
  <c r="Z52" i="9"/>
  <c r="Z43" i="9"/>
  <c r="I43" i="9" s="1"/>
  <c r="I37" i="9" s="1"/>
  <c r="Z36" i="9"/>
  <c r="Z29" i="9"/>
  <c r="I29" i="9" s="1"/>
  <c r="I23" i="9" s="1"/>
  <c r="Z22" i="9"/>
  <c r="I22" i="9" s="1"/>
  <c r="I16" i="9" s="1"/>
  <c r="Z15" i="9"/>
  <c r="Z6" i="9"/>
  <c r="I6" i="9"/>
  <c r="J49" i="5" l="1"/>
  <c r="J26" i="5"/>
  <c r="I76" i="9"/>
  <c r="I69" i="9" s="1"/>
  <c r="I52" i="9"/>
  <c r="I45" i="9" s="1"/>
  <c r="I84" i="9"/>
  <c r="I77" i="9" s="1"/>
  <c r="J11" i="5"/>
  <c r="J56" i="5"/>
  <c r="J54" i="5" s="1"/>
  <c r="J39" i="5"/>
  <c r="J64" i="5"/>
  <c r="J68" i="5"/>
  <c r="J65" i="5" s="1"/>
  <c r="J53" i="5"/>
  <c r="J33" i="5"/>
  <c r="J60" i="5"/>
  <c r="J42" i="5"/>
  <c r="J298" i="1"/>
  <c r="J515" i="1"/>
  <c r="J495" i="1"/>
  <c r="J476" i="1"/>
  <c r="J416" i="1"/>
  <c r="J392" i="1"/>
  <c r="J373" i="1"/>
  <c r="J356" i="1"/>
  <c r="J335" i="1"/>
  <c r="J317" i="1"/>
  <c r="J189" i="1"/>
  <c r="J173" i="1"/>
  <c r="J147" i="1"/>
  <c r="J130" i="1"/>
  <c r="J116" i="1"/>
  <c r="J83" i="1"/>
  <c r="J52" i="1"/>
  <c r="J509" i="1"/>
  <c r="J579" i="1"/>
  <c r="J558" i="1"/>
  <c r="J539" i="1"/>
  <c r="J442" i="1"/>
  <c r="J268" i="1"/>
  <c r="J250" i="1"/>
  <c r="J230" i="1"/>
  <c r="J211" i="1"/>
  <c r="J20" i="1"/>
  <c r="J200" i="1"/>
  <c r="J324" i="1"/>
  <c r="J363" i="1"/>
  <c r="J272" i="1"/>
  <c r="J253" i="1"/>
  <c r="J27" i="1"/>
  <c r="J505" i="1"/>
  <c r="J457" i="1"/>
  <c r="J381" i="1"/>
  <c r="J218" i="1"/>
  <c r="J122" i="1"/>
  <c r="J561" i="1"/>
  <c r="J449" i="1"/>
  <c r="J399" i="1"/>
  <c r="J133" i="1"/>
  <c r="J61" i="1"/>
  <c r="J501" i="1"/>
  <c r="J430" i="1"/>
  <c r="J435" i="1"/>
  <c r="J37" i="1"/>
  <c r="J520" i="1"/>
  <c r="J483" i="1"/>
  <c r="J338" i="1"/>
  <c r="J321" i="1"/>
  <c r="J304" i="1"/>
  <c r="J214" i="1"/>
  <c r="J176" i="1"/>
  <c r="J119" i="1"/>
  <c r="J94" i="1"/>
  <c r="J547" i="1"/>
  <c r="J378" i="1"/>
  <c r="J239" i="1"/>
  <c r="J151" i="1"/>
  <c r="J486" i="1"/>
  <c r="J403" i="1"/>
  <c r="J367" i="1"/>
  <c r="J346" i="1"/>
  <c r="J307" i="1"/>
  <c r="J554" i="1"/>
  <c r="J532" i="1"/>
  <c r="J438" i="1"/>
  <c r="J388" i="1"/>
  <c r="J569" i="1"/>
  <c r="J551" i="1"/>
  <c r="J528" i="1"/>
  <c r="J164" i="1"/>
  <c r="J137" i="1"/>
  <c r="J67" i="1"/>
  <c r="J283" i="1"/>
  <c r="J258" i="1"/>
  <c r="J243" i="1"/>
  <c r="J203" i="1"/>
  <c r="J181" i="1"/>
  <c r="J98" i="1"/>
  <c r="J576" i="1"/>
  <c r="J489" i="1"/>
  <c r="J466" i="1"/>
  <c r="J409" i="1"/>
  <c r="J370" i="1"/>
  <c r="J351" i="1"/>
  <c r="J327" i="1"/>
  <c r="J265" i="1"/>
  <c r="J246" i="1"/>
  <c r="J224" i="1"/>
  <c r="J186" i="1"/>
  <c r="J127" i="1"/>
  <c r="J112" i="1"/>
  <c r="J313" i="1"/>
  <c r="J288" i="1"/>
  <c r="J207" i="1"/>
  <c r="J169" i="1"/>
  <c r="J140" i="1"/>
  <c r="J71" i="1"/>
  <c r="J44" i="1"/>
  <c r="I23" i="10" l="1"/>
  <c r="I18" i="10"/>
  <c r="I19" i="10"/>
  <c r="I20" i="10"/>
  <c r="I21" i="10"/>
  <c r="I22" i="10"/>
  <c r="I24" i="10"/>
  <c r="B24" i="10"/>
  <c r="B23" i="10"/>
  <c r="B22" i="10"/>
  <c r="B21" i="10"/>
  <c r="B20" i="10"/>
  <c r="B19" i="10"/>
  <c r="B18" i="10"/>
  <c r="B17" i="10"/>
  <c r="B10" i="10"/>
  <c r="B9" i="10"/>
  <c r="B8" i="10"/>
  <c r="B7" i="10"/>
  <c r="B6" i="10"/>
  <c r="B5" i="10"/>
  <c r="B4" i="10"/>
  <c r="B3" i="10"/>
  <c r="HX84" i="9" l="1"/>
  <c r="HW84" i="9"/>
  <c r="HV84" i="9"/>
  <c r="HU84" i="9"/>
  <c r="HT84" i="9"/>
  <c r="HX76" i="9"/>
  <c r="HW76" i="9"/>
  <c r="HV76" i="9"/>
  <c r="HU76" i="9"/>
  <c r="HT76" i="9"/>
  <c r="HX68" i="9"/>
  <c r="HW68" i="9"/>
  <c r="HV68" i="9"/>
  <c r="HU68" i="9"/>
  <c r="HT68" i="9"/>
  <c r="HX60" i="9"/>
  <c r="HW60" i="9"/>
  <c r="HV60" i="9"/>
  <c r="HU60" i="9"/>
  <c r="HT60" i="9"/>
  <c r="HX52" i="9"/>
  <c r="HW52" i="9"/>
  <c r="HV52" i="9"/>
  <c r="HU52" i="9"/>
  <c r="HT52" i="9"/>
  <c r="HX43" i="9"/>
  <c r="HW43" i="9"/>
  <c r="HV43" i="9"/>
  <c r="HU43" i="9"/>
  <c r="HT43" i="9"/>
  <c r="HX36" i="9"/>
  <c r="HW36" i="9"/>
  <c r="HV36" i="9"/>
  <c r="HU36" i="9"/>
  <c r="HT36" i="9"/>
  <c r="HX29" i="9"/>
  <c r="HW29" i="9"/>
  <c r="HV29" i="9"/>
  <c r="HU29" i="9"/>
  <c r="HT29" i="9"/>
  <c r="HX22" i="9"/>
  <c r="HW22" i="9"/>
  <c r="HV22" i="9"/>
  <c r="HU22" i="9"/>
  <c r="HT22" i="9"/>
  <c r="HX15" i="9"/>
  <c r="HW15" i="9"/>
  <c r="HV15" i="9"/>
  <c r="HU15" i="9"/>
  <c r="HT15" i="9"/>
  <c r="HX6" i="9"/>
  <c r="HW6" i="9"/>
  <c r="HV6" i="9"/>
  <c r="HU6" i="9"/>
  <c r="HT6" i="9"/>
  <c r="HO84" i="9"/>
  <c r="HN84" i="9"/>
  <c r="HM84" i="9"/>
  <c r="HL84" i="9"/>
  <c r="HK84" i="9"/>
  <c r="HO76" i="9"/>
  <c r="HN76" i="9"/>
  <c r="HM76" i="9"/>
  <c r="HL76" i="9"/>
  <c r="HK76" i="9"/>
  <c r="HO68" i="9"/>
  <c r="HN68" i="9"/>
  <c r="HM68" i="9"/>
  <c r="HL68" i="9"/>
  <c r="HK68" i="9"/>
  <c r="HO60" i="9"/>
  <c r="HN60" i="9"/>
  <c r="HM60" i="9"/>
  <c r="HL60" i="9"/>
  <c r="HK60" i="9"/>
  <c r="HO52" i="9"/>
  <c r="HN52" i="9"/>
  <c r="HM52" i="9"/>
  <c r="HL52" i="9"/>
  <c r="HK52" i="9"/>
  <c r="HO43" i="9"/>
  <c r="HN43" i="9"/>
  <c r="HM43" i="9"/>
  <c r="HL43" i="9"/>
  <c r="HK43" i="9"/>
  <c r="HO36" i="9"/>
  <c r="HN36" i="9"/>
  <c r="HM36" i="9"/>
  <c r="HL36" i="9"/>
  <c r="HK36" i="9"/>
  <c r="HO29" i="9"/>
  <c r="HN29" i="9"/>
  <c r="HM29" i="9"/>
  <c r="HL29" i="9"/>
  <c r="HK29" i="9"/>
  <c r="HO22" i="9"/>
  <c r="HN22" i="9"/>
  <c r="HM22" i="9"/>
  <c r="HL22" i="9"/>
  <c r="HK22" i="9"/>
  <c r="HO15" i="9"/>
  <c r="HN15" i="9"/>
  <c r="HM15" i="9"/>
  <c r="HL15" i="9"/>
  <c r="HK15" i="9"/>
  <c r="HO6" i="9"/>
  <c r="HN6" i="9"/>
  <c r="HM6" i="9"/>
  <c r="HL6" i="9"/>
  <c r="HK6" i="9"/>
  <c r="HF84" i="9"/>
  <c r="HE84" i="9"/>
  <c r="HD84" i="9"/>
  <c r="HC84" i="9"/>
  <c r="HB84" i="9"/>
  <c r="HF76" i="9"/>
  <c r="HE76" i="9"/>
  <c r="HD76" i="9"/>
  <c r="HC76" i="9"/>
  <c r="HB76" i="9"/>
  <c r="HF68" i="9"/>
  <c r="HE68" i="9"/>
  <c r="HD68" i="9"/>
  <c r="HC68" i="9"/>
  <c r="HB68" i="9"/>
  <c r="HF60" i="9"/>
  <c r="HE60" i="9"/>
  <c r="HD60" i="9"/>
  <c r="HC60" i="9"/>
  <c r="HB60" i="9"/>
  <c r="HF52" i="9"/>
  <c r="HE52" i="9"/>
  <c r="HD52" i="9"/>
  <c r="HC52" i="9"/>
  <c r="HB52" i="9"/>
  <c r="HF43" i="9"/>
  <c r="HE43" i="9"/>
  <c r="HD43" i="9"/>
  <c r="HC43" i="9"/>
  <c r="HB43" i="9"/>
  <c r="HF36" i="9"/>
  <c r="HE36" i="9"/>
  <c r="HD36" i="9"/>
  <c r="HC36" i="9"/>
  <c r="HB36" i="9"/>
  <c r="HF29" i="9"/>
  <c r="HE29" i="9"/>
  <c r="HD29" i="9"/>
  <c r="HC29" i="9"/>
  <c r="HB29" i="9"/>
  <c r="HF22" i="9"/>
  <c r="HE22" i="9"/>
  <c r="HD22" i="9"/>
  <c r="HC22" i="9"/>
  <c r="HB22" i="9"/>
  <c r="HF15" i="9"/>
  <c r="HE15" i="9"/>
  <c r="HD15" i="9"/>
  <c r="HC15" i="9"/>
  <c r="HB15" i="9"/>
  <c r="HF6" i="9"/>
  <c r="HE6" i="9"/>
  <c r="HD6" i="9"/>
  <c r="HC6" i="9"/>
  <c r="HB6" i="9"/>
  <c r="GW84" i="9"/>
  <c r="GV84" i="9"/>
  <c r="GU84" i="9"/>
  <c r="GT84" i="9"/>
  <c r="GS84" i="9"/>
  <c r="GW76" i="9"/>
  <c r="GV76" i="9"/>
  <c r="GU76" i="9"/>
  <c r="GT76" i="9"/>
  <c r="GS76" i="9"/>
  <c r="GW68" i="9"/>
  <c r="GV68" i="9"/>
  <c r="GU68" i="9"/>
  <c r="GT68" i="9"/>
  <c r="GS68" i="9"/>
  <c r="GW60" i="9"/>
  <c r="GV60" i="9"/>
  <c r="GU60" i="9"/>
  <c r="GT60" i="9"/>
  <c r="GS60" i="9"/>
  <c r="GW52" i="9"/>
  <c r="GV52" i="9"/>
  <c r="GU52" i="9"/>
  <c r="GT52" i="9"/>
  <c r="GS52" i="9"/>
  <c r="GW43" i="9"/>
  <c r="GV43" i="9"/>
  <c r="GU43" i="9"/>
  <c r="GT43" i="9"/>
  <c r="GS43" i="9"/>
  <c r="GW36" i="9"/>
  <c r="GV36" i="9"/>
  <c r="GU36" i="9"/>
  <c r="GT36" i="9"/>
  <c r="GS36" i="9"/>
  <c r="GW29" i="9"/>
  <c r="GV29" i="9"/>
  <c r="GU29" i="9"/>
  <c r="GT29" i="9"/>
  <c r="GS29" i="9"/>
  <c r="GW22" i="9"/>
  <c r="GV22" i="9"/>
  <c r="GU22" i="9"/>
  <c r="GT22" i="9"/>
  <c r="GS22" i="9"/>
  <c r="GW15" i="9"/>
  <c r="GV15" i="9"/>
  <c r="GU15" i="9"/>
  <c r="GT15" i="9"/>
  <c r="GS15" i="9"/>
  <c r="GW6" i="9"/>
  <c r="GV6" i="9"/>
  <c r="GU6" i="9"/>
  <c r="GT6" i="9"/>
  <c r="GS6" i="9"/>
  <c r="GN84" i="9"/>
  <c r="GM84" i="9"/>
  <c r="GL84" i="9"/>
  <c r="GK84" i="9"/>
  <c r="GJ84" i="9"/>
  <c r="GN76" i="9"/>
  <c r="GM76" i="9"/>
  <c r="GL76" i="9"/>
  <c r="GK76" i="9"/>
  <c r="GJ76" i="9"/>
  <c r="GN68" i="9"/>
  <c r="GM68" i="9"/>
  <c r="GL68" i="9"/>
  <c r="GK68" i="9"/>
  <c r="GJ68" i="9"/>
  <c r="GN60" i="9"/>
  <c r="GM60" i="9"/>
  <c r="GL60" i="9"/>
  <c r="GK60" i="9"/>
  <c r="GJ60" i="9"/>
  <c r="GN52" i="9"/>
  <c r="GM52" i="9"/>
  <c r="GL52" i="9"/>
  <c r="GK52" i="9"/>
  <c r="GJ52" i="9"/>
  <c r="GN43" i="9"/>
  <c r="GM43" i="9"/>
  <c r="GL43" i="9"/>
  <c r="GK43" i="9"/>
  <c r="GJ43" i="9"/>
  <c r="GN36" i="9"/>
  <c r="GM36" i="9"/>
  <c r="GL36" i="9"/>
  <c r="GK36" i="9"/>
  <c r="GJ36" i="9"/>
  <c r="GN29" i="9"/>
  <c r="GM29" i="9"/>
  <c r="GL29" i="9"/>
  <c r="GK29" i="9"/>
  <c r="GJ29" i="9"/>
  <c r="GN22" i="9"/>
  <c r="GM22" i="9"/>
  <c r="GL22" i="9"/>
  <c r="GK22" i="9"/>
  <c r="GJ22" i="9"/>
  <c r="GN15" i="9"/>
  <c r="GM15" i="9"/>
  <c r="GL15" i="9"/>
  <c r="GK15" i="9"/>
  <c r="GJ15" i="9"/>
  <c r="GN6" i="9"/>
  <c r="GM6" i="9"/>
  <c r="GL6" i="9"/>
  <c r="GK6" i="9"/>
  <c r="GJ6" i="9"/>
  <c r="GE84" i="9"/>
  <c r="GD84" i="9"/>
  <c r="GC84" i="9"/>
  <c r="GB84" i="9"/>
  <c r="GA84" i="9"/>
  <c r="GE76" i="9"/>
  <c r="GD76" i="9"/>
  <c r="GC76" i="9"/>
  <c r="GB76" i="9"/>
  <c r="GA76" i="9"/>
  <c r="GE68" i="9"/>
  <c r="GD68" i="9"/>
  <c r="GC68" i="9"/>
  <c r="GB68" i="9"/>
  <c r="GA68" i="9"/>
  <c r="GE60" i="9"/>
  <c r="GD60" i="9"/>
  <c r="GC60" i="9"/>
  <c r="GB60" i="9"/>
  <c r="GA60" i="9"/>
  <c r="GE52" i="9"/>
  <c r="GD52" i="9"/>
  <c r="GC52" i="9"/>
  <c r="GB52" i="9"/>
  <c r="GA52" i="9"/>
  <c r="GE43" i="9"/>
  <c r="GD43" i="9"/>
  <c r="GC43" i="9"/>
  <c r="GB43" i="9"/>
  <c r="GA43" i="9"/>
  <c r="GE36" i="9"/>
  <c r="GD36" i="9"/>
  <c r="GC36" i="9"/>
  <c r="GB36" i="9"/>
  <c r="GA36" i="9"/>
  <c r="GE29" i="9"/>
  <c r="GD29" i="9"/>
  <c r="GC29" i="9"/>
  <c r="GB29" i="9"/>
  <c r="GA29" i="9"/>
  <c r="GE22" i="9"/>
  <c r="GD22" i="9"/>
  <c r="GC22" i="9"/>
  <c r="GB22" i="9"/>
  <c r="GA22" i="9"/>
  <c r="GE15" i="9"/>
  <c r="GD15" i="9"/>
  <c r="GC15" i="9"/>
  <c r="GB15" i="9"/>
  <c r="GA15" i="9"/>
  <c r="GE6" i="9"/>
  <c r="GD6" i="9"/>
  <c r="GC6" i="9"/>
  <c r="GB6" i="9"/>
  <c r="GA6" i="9"/>
  <c r="FV84" i="9"/>
  <c r="FU84" i="9"/>
  <c r="FT84" i="9"/>
  <c r="FS84" i="9"/>
  <c r="FR84" i="9"/>
  <c r="FV76" i="9"/>
  <c r="FU76" i="9"/>
  <c r="FT76" i="9"/>
  <c r="FS76" i="9"/>
  <c r="FR76" i="9"/>
  <c r="FV68" i="9"/>
  <c r="FU68" i="9"/>
  <c r="FT68" i="9"/>
  <c r="FS68" i="9"/>
  <c r="FR68" i="9"/>
  <c r="FV60" i="9"/>
  <c r="FU60" i="9"/>
  <c r="FT60" i="9"/>
  <c r="FS60" i="9"/>
  <c r="FR60" i="9"/>
  <c r="FV52" i="9"/>
  <c r="FU52" i="9"/>
  <c r="FT52" i="9"/>
  <c r="FS52" i="9"/>
  <c r="FR52" i="9"/>
  <c r="FV43" i="9"/>
  <c r="FU43" i="9"/>
  <c r="FT43" i="9"/>
  <c r="FS43" i="9"/>
  <c r="FR43" i="9"/>
  <c r="FV36" i="9"/>
  <c r="FU36" i="9"/>
  <c r="FT36" i="9"/>
  <c r="FS36" i="9"/>
  <c r="FR36" i="9"/>
  <c r="FV29" i="9"/>
  <c r="FU29" i="9"/>
  <c r="FT29" i="9"/>
  <c r="FS29" i="9"/>
  <c r="FR29" i="9"/>
  <c r="FV22" i="9"/>
  <c r="FU22" i="9"/>
  <c r="FT22" i="9"/>
  <c r="FS22" i="9"/>
  <c r="FR22" i="9"/>
  <c r="FV15" i="9"/>
  <c r="FU15" i="9"/>
  <c r="FT15" i="9"/>
  <c r="FS15" i="9"/>
  <c r="FR15" i="9"/>
  <c r="FV6" i="9"/>
  <c r="FU6" i="9"/>
  <c r="FT6" i="9"/>
  <c r="FS6" i="9"/>
  <c r="FR6" i="9"/>
  <c r="FM84" i="9"/>
  <c r="FL84" i="9"/>
  <c r="FK84" i="9"/>
  <c r="FJ84" i="9"/>
  <c r="FI84" i="9"/>
  <c r="FM76" i="9"/>
  <c r="FL76" i="9"/>
  <c r="FK76" i="9"/>
  <c r="FJ76" i="9"/>
  <c r="FI76" i="9"/>
  <c r="FM68" i="9"/>
  <c r="FL68" i="9"/>
  <c r="FK68" i="9"/>
  <c r="FJ68" i="9"/>
  <c r="FI68" i="9"/>
  <c r="FM60" i="9"/>
  <c r="FL60" i="9"/>
  <c r="FK60" i="9"/>
  <c r="FJ60" i="9"/>
  <c r="FI60" i="9"/>
  <c r="FM52" i="9"/>
  <c r="FL52" i="9"/>
  <c r="FK52" i="9"/>
  <c r="FJ52" i="9"/>
  <c r="FI52" i="9"/>
  <c r="FM43" i="9"/>
  <c r="FL43" i="9"/>
  <c r="FK43" i="9"/>
  <c r="FJ43" i="9"/>
  <c r="FI43" i="9"/>
  <c r="FM36" i="9"/>
  <c r="FL36" i="9"/>
  <c r="FK36" i="9"/>
  <c r="FJ36" i="9"/>
  <c r="FI36" i="9"/>
  <c r="FM29" i="9"/>
  <c r="FL29" i="9"/>
  <c r="FK29" i="9"/>
  <c r="FJ29" i="9"/>
  <c r="FI29" i="9"/>
  <c r="FM22" i="9"/>
  <c r="FL22" i="9"/>
  <c r="FK22" i="9"/>
  <c r="FJ22" i="9"/>
  <c r="FI22" i="9"/>
  <c r="FM15" i="9"/>
  <c r="FL15" i="9"/>
  <c r="FK15" i="9"/>
  <c r="FJ15" i="9"/>
  <c r="FI15" i="9"/>
  <c r="FM6" i="9"/>
  <c r="FL6" i="9"/>
  <c r="FK6" i="9"/>
  <c r="FJ6" i="9"/>
  <c r="FI6" i="9"/>
  <c r="FD84" i="9"/>
  <c r="FC84" i="9"/>
  <c r="FB84" i="9"/>
  <c r="FA84" i="9"/>
  <c r="EZ84" i="9"/>
  <c r="FD76" i="9"/>
  <c r="FC76" i="9"/>
  <c r="FB76" i="9"/>
  <c r="FA76" i="9"/>
  <c r="EZ76" i="9"/>
  <c r="FD68" i="9"/>
  <c r="FC68" i="9"/>
  <c r="FB68" i="9"/>
  <c r="FA68" i="9"/>
  <c r="EZ68" i="9"/>
  <c r="FD60" i="9"/>
  <c r="FC60" i="9"/>
  <c r="FB60" i="9"/>
  <c r="FA60" i="9"/>
  <c r="EZ60" i="9"/>
  <c r="FD52" i="9"/>
  <c r="FC52" i="9"/>
  <c r="FB52" i="9"/>
  <c r="FA52" i="9"/>
  <c r="EZ52" i="9"/>
  <c r="FD43" i="9"/>
  <c r="FC43" i="9"/>
  <c r="FB43" i="9"/>
  <c r="FA43" i="9"/>
  <c r="EZ43" i="9"/>
  <c r="FD36" i="9"/>
  <c r="FC36" i="9"/>
  <c r="FB36" i="9"/>
  <c r="FA36" i="9"/>
  <c r="EZ36" i="9"/>
  <c r="FD29" i="9"/>
  <c r="FC29" i="9"/>
  <c r="FB29" i="9"/>
  <c r="FA29" i="9"/>
  <c r="EZ29" i="9"/>
  <c r="FD22" i="9"/>
  <c r="FC22" i="9"/>
  <c r="FB22" i="9"/>
  <c r="FA22" i="9"/>
  <c r="EZ22" i="9"/>
  <c r="FD15" i="9"/>
  <c r="FC15" i="9"/>
  <c r="FB15" i="9"/>
  <c r="FA15" i="9"/>
  <c r="EZ15" i="9"/>
  <c r="FD6" i="9"/>
  <c r="FC6" i="9"/>
  <c r="FB6" i="9"/>
  <c r="FA6" i="9"/>
  <c r="EZ6" i="9"/>
  <c r="EU84" i="9"/>
  <c r="ET84" i="9"/>
  <c r="ES84" i="9"/>
  <c r="ER84" i="9"/>
  <c r="EQ84" i="9"/>
  <c r="EU76" i="9"/>
  <c r="ET76" i="9"/>
  <c r="ES76" i="9"/>
  <c r="ER76" i="9"/>
  <c r="EQ76" i="9"/>
  <c r="EU68" i="9"/>
  <c r="ET68" i="9"/>
  <c r="ES68" i="9"/>
  <c r="ER68" i="9"/>
  <c r="EQ68" i="9"/>
  <c r="EU60" i="9"/>
  <c r="ET60" i="9"/>
  <c r="ES60" i="9"/>
  <c r="ER60" i="9"/>
  <c r="EQ60" i="9"/>
  <c r="EU52" i="9"/>
  <c r="ET52" i="9"/>
  <c r="ES52" i="9"/>
  <c r="ER52" i="9"/>
  <c r="EQ52" i="9"/>
  <c r="EU43" i="9"/>
  <c r="ET43" i="9"/>
  <c r="ES43" i="9"/>
  <c r="ER43" i="9"/>
  <c r="EQ43" i="9"/>
  <c r="EU36" i="9"/>
  <c r="ET36" i="9"/>
  <c r="ES36" i="9"/>
  <c r="ER36" i="9"/>
  <c r="EQ36" i="9"/>
  <c r="EU29" i="9"/>
  <c r="ET29" i="9"/>
  <c r="ES29" i="9"/>
  <c r="ER29" i="9"/>
  <c r="EQ29" i="9"/>
  <c r="EU22" i="9"/>
  <c r="ET22" i="9"/>
  <c r="ES22" i="9"/>
  <c r="ER22" i="9"/>
  <c r="EQ22" i="9"/>
  <c r="EU15" i="9"/>
  <c r="ET15" i="9"/>
  <c r="ES15" i="9"/>
  <c r="ER15" i="9"/>
  <c r="EQ15" i="9"/>
  <c r="EU6" i="9"/>
  <c r="ET6" i="9"/>
  <c r="ES6" i="9"/>
  <c r="ER6" i="9"/>
  <c r="EQ6" i="9"/>
  <c r="EL84" i="9"/>
  <c r="EK84" i="9"/>
  <c r="EJ84" i="9"/>
  <c r="EI84" i="9"/>
  <c r="EH84" i="9"/>
  <c r="EL76" i="9"/>
  <c r="EK76" i="9"/>
  <c r="EJ76" i="9"/>
  <c r="EI76" i="9"/>
  <c r="EH76" i="9"/>
  <c r="EL68" i="9"/>
  <c r="EK68" i="9"/>
  <c r="EJ68" i="9"/>
  <c r="EI68" i="9"/>
  <c r="EH68" i="9"/>
  <c r="EL60" i="9"/>
  <c r="EK60" i="9"/>
  <c r="EJ60" i="9"/>
  <c r="EI60" i="9"/>
  <c r="EH60" i="9"/>
  <c r="EL52" i="9"/>
  <c r="EK52" i="9"/>
  <c r="EJ52" i="9"/>
  <c r="EI52" i="9"/>
  <c r="EH52" i="9"/>
  <c r="EL43" i="9"/>
  <c r="EK43" i="9"/>
  <c r="EJ43" i="9"/>
  <c r="EI43" i="9"/>
  <c r="EH43" i="9"/>
  <c r="EL36" i="9"/>
  <c r="EK36" i="9"/>
  <c r="EJ36" i="9"/>
  <c r="EI36" i="9"/>
  <c r="EH36" i="9"/>
  <c r="EL29" i="9"/>
  <c r="EK29" i="9"/>
  <c r="EJ29" i="9"/>
  <c r="EI29" i="9"/>
  <c r="EH29" i="9"/>
  <c r="EL22" i="9"/>
  <c r="EK22" i="9"/>
  <c r="EJ22" i="9"/>
  <c r="EI22" i="9"/>
  <c r="EH22" i="9"/>
  <c r="EL15" i="9"/>
  <c r="EK15" i="9"/>
  <c r="EJ15" i="9"/>
  <c r="EI15" i="9"/>
  <c r="EH15" i="9"/>
  <c r="EL6" i="9"/>
  <c r="EK6" i="9"/>
  <c r="EJ6" i="9"/>
  <c r="EI6" i="9"/>
  <c r="EH6" i="9"/>
  <c r="EC84" i="9"/>
  <c r="EB84" i="9"/>
  <c r="EA84" i="9"/>
  <c r="DZ84" i="9"/>
  <c r="DY84" i="9"/>
  <c r="EC76" i="9"/>
  <c r="EB76" i="9"/>
  <c r="EA76" i="9"/>
  <c r="DZ76" i="9"/>
  <c r="DY76" i="9"/>
  <c r="EC68" i="9"/>
  <c r="EB68" i="9"/>
  <c r="EA68" i="9"/>
  <c r="DZ68" i="9"/>
  <c r="DY68" i="9"/>
  <c r="EC60" i="9"/>
  <c r="EB60" i="9"/>
  <c r="EA60" i="9"/>
  <c r="DZ60" i="9"/>
  <c r="DY60" i="9"/>
  <c r="EC52" i="9"/>
  <c r="EB52" i="9"/>
  <c r="EA52" i="9"/>
  <c r="DZ52" i="9"/>
  <c r="DY52" i="9"/>
  <c r="EC43" i="9"/>
  <c r="EB43" i="9"/>
  <c r="EA43" i="9"/>
  <c r="DZ43" i="9"/>
  <c r="DY43" i="9"/>
  <c r="EC36" i="9"/>
  <c r="EB36" i="9"/>
  <c r="EA36" i="9"/>
  <c r="DZ36" i="9"/>
  <c r="DY36" i="9"/>
  <c r="EC29" i="9"/>
  <c r="EB29" i="9"/>
  <c r="EA29" i="9"/>
  <c r="DZ29" i="9"/>
  <c r="DY29" i="9"/>
  <c r="EC22" i="9"/>
  <c r="EB22" i="9"/>
  <c r="EA22" i="9"/>
  <c r="DZ22" i="9"/>
  <c r="DY22" i="9"/>
  <c r="EC15" i="9"/>
  <c r="EB15" i="9"/>
  <c r="EA15" i="9"/>
  <c r="DZ15" i="9"/>
  <c r="DY15" i="9"/>
  <c r="EC6" i="9"/>
  <c r="EB6" i="9"/>
  <c r="EA6" i="9"/>
  <c r="DZ6" i="9"/>
  <c r="DY6" i="9"/>
  <c r="DT84" i="9"/>
  <c r="DS84" i="9"/>
  <c r="DR84" i="9"/>
  <c r="DQ84" i="9"/>
  <c r="DP84" i="9"/>
  <c r="DT76" i="9"/>
  <c r="DS76" i="9"/>
  <c r="DR76" i="9"/>
  <c r="DQ76" i="9"/>
  <c r="DP76" i="9"/>
  <c r="DT68" i="9"/>
  <c r="DS68" i="9"/>
  <c r="DR68" i="9"/>
  <c r="DQ68" i="9"/>
  <c r="DP68" i="9"/>
  <c r="DT60" i="9"/>
  <c r="DS60" i="9"/>
  <c r="DR60" i="9"/>
  <c r="DQ60" i="9"/>
  <c r="DP60" i="9"/>
  <c r="DT52" i="9"/>
  <c r="DS52" i="9"/>
  <c r="DR52" i="9"/>
  <c r="DQ52" i="9"/>
  <c r="DP52" i="9"/>
  <c r="DT43" i="9"/>
  <c r="DS43" i="9"/>
  <c r="DR43" i="9"/>
  <c r="DQ43" i="9"/>
  <c r="DP43" i="9"/>
  <c r="DT36" i="9"/>
  <c r="DS36" i="9"/>
  <c r="DR36" i="9"/>
  <c r="DQ36" i="9"/>
  <c r="DP36" i="9"/>
  <c r="DT29" i="9"/>
  <c r="DS29" i="9"/>
  <c r="DR29" i="9"/>
  <c r="DQ29" i="9"/>
  <c r="DP29" i="9"/>
  <c r="DT22" i="9"/>
  <c r="DS22" i="9"/>
  <c r="DR22" i="9"/>
  <c r="DQ22" i="9"/>
  <c r="DP22" i="9"/>
  <c r="DT15" i="9"/>
  <c r="DS15" i="9"/>
  <c r="DR15" i="9"/>
  <c r="DQ15" i="9"/>
  <c r="DP15" i="9"/>
  <c r="DT6" i="9"/>
  <c r="DS6" i="9"/>
  <c r="DR6" i="9"/>
  <c r="DQ6" i="9"/>
  <c r="DP6" i="9"/>
  <c r="DK84" i="9"/>
  <c r="DJ84" i="9"/>
  <c r="DI84" i="9"/>
  <c r="DH84" i="9"/>
  <c r="DG84" i="9"/>
  <c r="DK76" i="9"/>
  <c r="DJ76" i="9"/>
  <c r="DI76" i="9"/>
  <c r="DH76" i="9"/>
  <c r="DG76" i="9"/>
  <c r="DK68" i="9"/>
  <c r="DJ68" i="9"/>
  <c r="DI68" i="9"/>
  <c r="DH68" i="9"/>
  <c r="DG68" i="9"/>
  <c r="DK60" i="9"/>
  <c r="DJ60" i="9"/>
  <c r="DI60" i="9"/>
  <c r="DH60" i="9"/>
  <c r="DG60" i="9"/>
  <c r="DK52" i="9"/>
  <c r="DJ52" i="9"/>
  <c r="DI52" i="9"/>
  <c r="DH52" i="9"/>
  <c r="DG52" i="9"/>
  <c r="DK43" i="9"/>
  <c r="DJ43" i="9"/>
  <c r="DI43" i="9"/>
  <c r="DH43" i="9"/>
  <c r="DG43" i="9"/>
  <c r="DK36" i="9"/>
  <c r="DJ36" i="9"/>
  <c r="DI36" i="9"/>
  <c r="DH36" i="9"/>
  <c r="DG36" i="9"/>
  <c r="DK29" i="9"/>
  <c r="DJ29" i="9"/>
  <c r="DI29" i="9"/>
  <c r="DH29" i="9"/>
  <c r="DG29" i="9"/>
  <c r="DK22" i="9"/>
  <c r="DJ22" i="9"/>
  <c r="DI22" i="9"/>
  <c r="DH22" i="9"/>
  <c r="DG22" i="9"/>
  <c r="DK15" i="9"/>
  <c r="DJ15" i="9"/>
  <c r="DI15" i="9"/>
  <c r="DH15" i="9"/>
  <c r="DG15" i="9"/>
  <c r="DK6" i="9"/>
  <c r="DJ6" i="9"/>
  <c r="DI6" i="9"/>
  <c r="DH6" i="9"/>
  <c r="DG6" i="9"/>
  <c r="DB84" i="9"/>
  <c r="DA84" i="9"/>
  <c r="CZ84" i="9"/>
  <c r="CY84" i="9"/>
  <c r="CX84" i="9"/>
  <c r="DB76" i="9"/>
  <c r="DA76" i="9"/>
  <c r="CZ76" i="9"/>
  <c r="CY76" i="9"/>
  <c r="CX76" i="9"/>
  <c r="DB68" i="9"/>
  <c r="DA68" i="9"/>
  <c r="CZ68" i="9"/>
  <c r="CY68" i="9"/>
  <c r="CX68" i="9"/>
  <c r="DB60" i="9"/>
  <c r="DA60" i="9"/>
  <c r="CZ60" i="9"/>
  <c r="CY60" i="9"/>
  <c r="CX60" i="9"/>
  <c r="DB52" i="9"/>
  <c r="DA52" i="9"/>
  <c r="CZ52" i="9"/>
  <c r="CY52" i="9"/>
  <c r="CX52" i="9"/>
  <c r="DB43" i="9"/>
  <c r="DA43" i="9"/>
  <c r="CZ43" i="9"/>
  <c r="CY43" i="9"/>
  <c r="CX43" i="9"/>
  <c r="DB36" i="9"/>
  <c r="DA36" i="9"/>
  <c r="CZ36" i="9"/>
  <c r="CY36" i="9"/>
  <c r="CX36" i="9"/>
  <c r="DB29" i="9"/>
  <c r="DA29" i="9"/>
  <c r="CZ29" i="9"/>
  <c r="CY29" i="9"/>
  <c r="CX29" i="9"/>
  <c r="DB22" i="9"/>
  <c r="DA22" i="9"/>
  <c r="CZ22" i="9"/>
  <c r="CY22" i="9"/>
  <c r="CX22" i="9"/>
  <c r="DB15" i="9"/>
  <c r="DA15" i="9"/>
  <c r="CZ15" i="9"/>
  <c r="CY15" i="9"/>
  <c r="CX15" i="9"/>
  <c r="DB6" i="9"/>
  <c r="DA6" i="9"/>
  <c r="CZ6" i="9"/>
  <c r="CY6" i="9"/>
  <c r="CX6" i="9"/>
  <c r="CS84" i="9"/>
  <c r="CR84" i="9"/>
  <c r="CQ84" i="9"/>
  <c r="CP84" i="9"/>
  <c r="CO84" i="9"/>
  <c r="CS76" i="9"/>
  <c r="CR76" i="9"/>
  <c r="CQ76" i="9"/>
  <c r="CP76" i="9"/>
  <c r="CO76" i="9"/>
  <c r="CS68" i="9"/>
  <c r="CR68" i="9"/>
  <c r="CQ68" i="9"/>
  <c r="CP68" i="9"/>
  <c r="CO68" i="9"/>
  <c r="CS60" i="9"/>
  <c r="CR60" i="9"/>
  <c r="CQ60" i="9"/>
  <c r="CP60" i="9"/>
  <c r="CO60" i="9"/>
  <c r="CS52" i="9"/>
  <c r="CR52" i="9"/>
  <c r="CQ52" i="9"/>
  <c r="CP52" i="9"/>
  <c r="CO52" i="9"/>
  <c r="CS43" i="9"/>
  <c r="CR43" i="9"/>
  <c r="CQ43" i="9"/>
  <c r="CP43" i="9"/>
  <c r="CO43" i="9"/>
  <c r="CS36" i="9"/>
  <c r="CR36" i="9"/>
  <c r="CQ36" i="9"/>
  <c r="CP36" i="9"/>
  <c r="CO36" i="9"/>
  <c r="CS29" i="9"/>
  <c r="CR29" i="9"/>
  <c r="CQ29" i="9"/>
  <c r="CP29" i="9"/>
  <c r="CO29" i="9"/>
  <c r="CS22" i="9"/>
  <c r="CR22" i="9"/>
  <c r="CQ22" i="9"/>
  <c r="CP22" i="9"/>
  <c r="CO22" i="9"/>
  <c r="CS15" i="9"/>
  <c r="CR15" i="9"/>
  <c r="CQ15" i="9"/>
  <c r="CP15" i="9"/>
  <c r="CO15" i="9"/>
  <c r="CS6" i="9"/>
  <c r="CR6" i="9"/>
  <c r="CQ6" i="9"/>
  <c r="CP6" i="9"/>
  <c r="CO6" i="9"/>
  <c r="CJ84" i="9"/>
  <c r="CI84" i="9"/>
  <c r="CH84" i="9"/>
  <c r="CG84" i="9"/>
  <c r="CF84" i="9"/>
  <c r="CJ76" i="9"/>
  <c r="CI76" i="9"/>
  <c r="CH76" i="9"/>
  <c r="CG76" i="9"/>
  <c r="CF76" i="9"/>
  <c r="CJ68" i="9"/>
  <c r="CI68" i="9"/>
  <c r="CH68" i="9"/>
  <c r="CG68" i="9"/>
  <c r="CF68" i="9"/>
  <c r="CJ60" i="9"/>
  <c r="CI60" i="9"/>
  <c r="CH60" i="9"/>
  <c r="CG60" i="9"/>
  <c r="CF60" i="9"/>
  <c r="CJ52" i="9"/>
  <c r="CI52" i="9"/>
  <c r="CH52" i="9"/>
  <c r="CG52" i="9"/>
  <c r="CF52" i="9"/>
  <c r="CJ43" i="9"/>
  <c r="CI43" i="9"/>
  <c r="CH43" i="9"/>
  <c r="CG43" i="9"/>
  <c r="CF43" i="9"/>
  <c r="CJ36" i="9"/>
  <c r="CI36" i="9"/>
  <c r="CH36" i="9"/>
  <c r="CG36" i="9"/>
  <c r="CF36" i="9"/>
  <c r="CJ29" i="9"/>
  <c r="CI29" i="9"/>
  <c r="CH29" i="9"/>
  <c r="CG29" i="9"/>
  <c r="CF29" i="9"/>
  <c r="CJ22" i="9"/>
  <c r="CI22" i="9"/>
  <c r="CH22" i="9"/>
  <c r="CG22" i="9"/>
  <c r="CF22" i="9"/>
  <c r="CJ15" i="9"/>
  <c r="CI15" i="9"/>
  <c r="CH15" i="9"/>
  <c r="CG15" i="9"/>
  <c r="CF15" i="9"/>
  <c r="CJ6" i="9"/>
  <c r="CI6" i="9"/>
  <c r="CH6" i="9"/>
  <c r="CG6" i="9"/>
  <c r="CF6" i="9"/>
  <c r="CA84" i="9"/>
  <c r="BZ84" i="9"/>
  <c r="BY84" i="9"/>
  <c r="BX84" i="9"/>
  <c r="BW84" i="9"/>
  <c r="CA76" i="9"/>
  <c r="BZ76" i="9"/>
  <c r="BY76" i="9"/>
  <c r="BX76" i="9"/>
  <c r="BW76" i="9"/>
  <c r="CA68" i="9"/>
  <c r="BZ68" i="9"/>
  <c r="BY68" i="9"/>
  <c r="BX68" i="9"/>
  <c r="BW68" i="9"/>
  <c r="CA60" i="9"/>
  <c r="BZ60" i="9"/>
  <c r="BY60" i="9"/>
  <c r="BX60" i="9"/>
  <c r="BW60" i="9"/>
  <c r="CA52" i="9"/>
  <c r="BZ52" i="9"/>
  <c r="BY52" i="9"/>
  <c r="BX52" i="9"/>
  <c r="BW52" i="9"/>
  <c r="CA43" i="9"/>
  <c r="BZ43" i="9"/>
  <c r="BY43" i="9"/>
  <c r="BX43" i="9"/>
  <c r="BW43" i="9"/>
  <c r="CA36" i="9"/>
  <c r="BZ36" i="9"/>
  <c r="BY36" i="9"/>
  <c r="BX36" i="9"/>
  <c r="BW36" i="9"/>
  <c r="CA29" i="9"/>
  <c r="BZ29" i="9"/>
  <c r="BY29" i="9"/>
  <c r="BX29" i="9"/>
  <c r="BW29" i="9"/>
  <c r="CA22" i="9"/>
  <c r="BZ22" i="9"/>
  <c r="BY22" i="9"/>
  <c r="BX22" i="9"/>
  <c r="BW22" i="9"/>
  <c r="CA15" i="9"/>
  <c r="BZ15" i="9"/>
  <c r="BY15" i="9"/>
  <c r="BX15" i="9"/>
  <c r="BW15" i="9"/>
  <c r="CA6" i="9"/>
  <c r="BZ6" i="9"/>
  <c r="BY6" i="9"/>
  <c r="BX6" i="9"/>
  <c r="BW6" i="9"/>
  <c r="BR84" i="9"/>
  <c r="BQ84" i="9"/>
  <c r="BP84" i="9"/>
  <c r="BO84" i="9"/>
  <c r="BN84" i="9"/>
  <c r="BR76" i="9"/>
  <c r="BQ76" i="9"/>
  <c r="BP76" i="9"/>
  <c r="BO76" i="9"/>
  <c r="BN76" i="9"/>
  <c r="BR68" i="9"/>
  <c r="BQ68" i="9"/>
  <c r="BP68" i="9"/>
  <c r="BO68" i="9"/>
  <c r="BN68" i="9"/>
  <c r="BR60" i="9"/>
  <c r="BQ60" i="9"/>
  <c r="BP60" i="9"/>
  <c r="BO60" i="9"/>
  <c r="BN60" i="9"/>
  <c r="BR52" i="9"/>
  <c r="BQ52" i="9"/>
  <c r="BP52" i="9"/>
  <c r="BO52" i="9"/>
  <c r="BN52" i="9"/>
  <c r="BR43" i="9"/>
  <c r="BQ43" i="9"/>
  <c r="BP43" i="9"/>
  <c r="BO43" i="9"/>
  <c r="BN43" i="9"/>
  <c r="BR36" i="9"/>
  <c r="BQ36" i="9"/>
  <c r="BP36" i="9"/>
  <c r="BO36" i="9"/>
  <c r="BN36" i="9"/>
  <c r="BR29" i="9"/>
  <c r="BQ29" i="9"/>
  <c r="BP29" i="9"/>
  <c r="BO29" i="9"/>
  <c r="BN29" i="9"/>
  <c r="BR22" i="9"/>
  <c r="BQ22" i="9"/>
  <c r="BP22" i="9"/>
  <c r="BO22" i="9"/>
  <c r="BN22" i="9"/>
  <c r="BR15" i="9"/>
  <c r="BQ15" i="9"/>
  <c r="BP15" i="9"/>
  <c r="BO15" i="9"/>
  <c r="BN15" i="9"/>
  <c r="BR6" i="9"/>
  <c r="BQ6" i="9"/>
  <c r="BP6" i="9"/>
  <c r="BO6" i="9"/>
  <c r="BN6" i="9"/>
  <c r="BI84" i="9"/>
  <c r="BH84" i="9"/>
  <c r="BG84" i="9"/>
  <c r="BF84" i="9"/>
  <c r="BE84" i="9"/>
  <c r="BI76" i="9"/>
  <c r="BH76" i="9"/>
  <c r="BG76" i="9"/>
  <c r="BF76" i="9"/>
  <c r="BE76" i="9"/>
  <c r="BI68" i="9"/>
  <c r="BH68" i="9"/>
  <c r="BG68" i="9"/>
  <c r="BF68" i="9"/>
  <c r="BE68" i="9"/>
  <c r="BI60" i="9"/>
  <c r="BH60" i="9"/>
  <c r="BG60" i="9"/>
  <c r="BF60" i="9"/>
  <c r="BE60" i="9"/>
  <c r="BI52" i="9"/>
  <c r="BH52" i="9"/>
  <c r="BG52" i="9"/>
  <c r="BF52" i="9"/>
  <c r="BE52" i="9"/>
  <c r="BI43" i="9"/>
  <c r="BH43" i="9"/>
  <c r="BG43" i="9"/>
  <c r="BF43" i="9"/>
  <c r="BE43" i="9"/>
  <c r="BI36" i="9"/>
  <c r="BH36" i="9"/>
  <c r="BG36" i="9"/>
  <c r="BF36" i="9"/>
  <c r="BE36" i="9"/>
  <c r="BI29" i="9"/>
  <c r="BH29" i="9"/>
  <c r="BG29" i="9"/>
  <c r="BF29" i="9"/>
  <c r="BE29" i="9"/>
  <c r="BI22" i="9"/>
  <c r="BH22" i="9"/>
  <c r="BG22" i="9"/>
  <c r="BF22" i="9"/>
  <c r="BE22" i="9"/>
  <c r="BI15" i="9"/>
  <c r="BH15" i="9"/>
  <c r="BG15" i="9"/>
  <c r="BF15" i="9"/>
  <c r="BE15" i="9"/>
  <c r="BI6" i="9"/>
  <c r="BH6" i="9"/>
  <c r="BG6" i="9"/>
  <c r="BF6" i="9"/>
  <c r="BE6" i="9"/>
  <c r="AZ84" i="9"/>
  <c r="AY84" i="9"/>
  <c r="AX84" i="9"/>
  <c r="AW84" i="9"/>
  <c r="AV84" i="9"/>
  <c r="AZ76" i="9"/>
  <c r="AY76" i="9"/>
  <c r="AX76" i="9"/>
  <c r="AW76" i="9"/>
  <c r="AV76" i="9"/>
  <c r="AZ68" i="9"/>
  <c r="AY68" i="9"/>
  <c r="AX68" i="9"/>
  <c r="AW68" i="9"/>
  <c r="AV68" i="9"/>
  <c r="AZ60" i="9"/>
  <c r="AY60" i="9"/>
  <c r="AX60" i="9"/>
  <c r="AW60" i="9"/>
  <c r="AV60" i="9"/>
  <c r="AZ52" i="9"/>
  <c r="AY52" i="9"/>
  <c r="AX52" i="9"/>
  <c r="AW52" i="9"/>
  <c r="AV52" i="9"/>
  <c r="AZ43" i="9"/>
  <c r="AY43" i="9"/>
  <c r="AX43" i="9"/>
  <c r="AW43" i="9"/>
  <c r="AV43" i="9"/>
  <c r="AZ36" i="9"/>
  <c r="AY36" i="9"/>
  <c r="AX36" i="9"/>
  <c r="AW36" i="9"/>
  <c r="AV36" i="9"/>
  <c r="AZ29" i="9"/>
  <c r="AY29" i="9"/>
  <c r="AX29" i="9"/>
  <c r="AW29" i="9"/>
  <c r="AV29" i="9"/>
  <c r="AZ22" i="9"/>
  <c r="AY22" i="9"/>
  <c r="AX22" i="9"/>
  <c r="AW22" i="9"/>
  <c r="AV22" i="9"/>
  <c r="AZ15" i="9"/>
  <c r="AY15" i="9"/>
  <c r="AX15" i="9"/>
  <c r="AW15" i="9"/>
  <c r="AV15" i="9"/>
  <c r="AZ6" i="9"/>
  <c r="AY6" i="9"/>
  <c r="AX6" i="9"/>
  <c r="AW6" i="9"/>
  <c r="AV6" i="9"/>
  <c r="AQ84" i="9"/>
  <c r="AP84" i="9"/>
  <c r="AO84" i="9"/>
  <c r="AN84" i="9"/>
  <c r="AM84" i="9"/>
  <c r="AQ76" i="9"/>
  <c r="AP76" i="9"/>
  <c r="AO76" i="9"/>
  <c r="AN76" i="9"/>
  <c r="AM76" i="9"/>
  <c r="AQ68" i="9"/>
  <c r="AP68" i="9"/>
  <c r="AO68" i="9"/>
  <c r="AN68" i="9"/>
  <c r="AM68" i="9"/>
  <c r="AQ60" i="9"/>
  <c r="AP60" i="9"/>
  <c r="AO60" i="9"/>
  <c r="AN60" i="9"/>
  <c r="AM60" i="9"/>
  <c r="AQ52" i="9"/>
  <c r="AP52" i="9"/>
  <c r="AO52" i="9"/>
  <c r="AN52" i="9"/>
  <c r="AM52" i="9"/>
  <c r="AQ43" i="9"/>
  <c r="AP43" i="9"/>
  <c r="AO43" i="9"/>
  <c r="AN43" i="9"/>
  <c r="AM43" i="9"/>
  <c r="AQ36" i="9"/>
  <c r="AP36" i="9"/>
  <c r="AO36" i="9"/>
  <c r="AN36" i="9"/>
  <c r="AM36" i="9"/>
  <c r="AQ29" i="9"/>
  <c r="AP29" i="9"/>
  <c r="AO29" i="9"/>
  <c r="AN29" i="9"/>
  <c r="AM29" i="9"/>
  <c r="AQ22" i="9"/>
  <c r="AP22" i="9"/>
  <c r="AO22" i="9"/>
  <c r="AN22" i="9"/>
  <c r="AM22" i="9"/>
  <c r="AQ15" i="9"/>
  <c r="AP15" i="9"/>
  <c r="AO15" i="9"/>
  <c r="AN15" i="9"/>
  <c r="AM15" i="9"/>
  <c r="AQ6" i="9"/>
  <c r="AP6" i="9"/>
  <c r="AO6" i="9"/>
  <c r="AN6" i="9"/>
  <c r="AM6" i="9"/>
  <c r="AH84" i="9"/>
  <c r="AG84" i="9"/>
  <c r="AF84" i="9"/>
  <c r="AE84" i="9"/>
  <c r="AD84" i="9"/>
  <c r="AH76" i="9"/>
  <c r="AG76" i="9"/>
  <c r="AF76" i="9"/>
  <c r="AE76" i="9"/>
  <c r="AD76" i="9"/>
  <c r="AH68" i="9"/>
  <c r="AG68" i="9"/>
  <c r="AF68" i="9"/>
  <c r="AE68" i="9"/>
  <c r="AD68" i="9"/>
  <c r="AH60" i="9"/>
  <c r="AG60" i="9"/>
  <c r="AF60" i="9"/>
  <c r="AE60" i="9"/>
  <c r="AD60" i="9"/>
  <c r="AH52" i="9"/>
  <c r="AG52" i="9"/>
  <c r="AF52" i="9"/>
  <c r="AE52" i="9"/>
  <c r="AD52" i="9"/>
  <c r="AH43" i="9"/>
  <c r="AG43" i="9"/>
  <c r="AF43" i="9"/>
  <c r="AE43" i="9"/>
  <c r="AD43" i="9"/>
  <c r="AH36" i="9"/>
  <c r="AG36" i="9"/>
  <c r="AF36" i="9"/>
  <c r="AE36" i="9"/>
  <c r="AD36" i="9"/>
  <c r="AH29" i="9"/>
  <c r="AG29" i="9"/>
  <c r="AF29" i="9"/>
  <c r="AE29" i="9"/>
  <c r="AD29" i="9"/>
  <c r="AH22" i="9"/>
  <c r="AG22" i="9"/>
  <c r="AF22" i="9"/>
  <c r="AE22" i="9"/>
  <c r="AD22" i="9"/>
  <c r="AH15" i="9"/>
  <c r="AG15" i="9"/>
  <c r="AF15" i="9"/>
  <c r="AE15" i="9"/>
  <c r="AD15" i="9"/>
  <c r="AH6" i="9"/>
  <c r="AG6" i="9"/>
  <c r="AF6" i="9"/>
  <c r="AE6" i="9"/>
  <c r="AD6" i="9"/>
  <c r="Y84" i="9"/>
  <c r="X84" i="9"/>
  <c r="W84" i="9"/>
  <c r="F84" i="9" s="1"/>
  <c r="F77" i="9" s="1"/>
  <c r="V84" i="9"/>
  <c r="U84" i="9"/>
  <c r="Y76" i="9"/>
  <c r="X76" i="9"/>
  <c r="G76" i="9" s="1"/>
  <c r="G69" i="9" s="1"/>
  <c r="W76" i="9"/>
  <c r="V76" i="9"/>
  <c r="U76" i="9"/>
  <c r="Y68" i="9"/>
  <c r="H68" i="9" s="1"/>
  <c r="H61" i="9" s="1"/>
  <c r="X68" i="9"/>
  <c r="W68" i="9"/>
  <c r="V68" i="9"/>
  <c r="U68" i="9"/>
  <c r="Y60" i="9"/>
  <c r="X60" i="9"/>
  <c r="W60" i="9"/>
  <c r="V60" i="9"/>
  <c r="E60" i="9" s="1"/>
  <c r="E53" i="9" s="1"/>
  <c r="U60" i="9"/>
  <c r="Y52" i="9"/>
  <c r="X52" i="9"/>
  <c r="W52" i="9"/>
  <c r="F52" i="9" s="1"/>
  <c r="F45" i="9" s="1"/>
  <c r="V52" i="9"/>
  <c r="U52" i="9"/>
  <c r="Y43" i="9"/>
  <c r="X43" i="9"/>
  <c r="G43" i="9" s="1"/>
  <c r="G37" i="9" s="1"/>
  <c r="W43" i="9"/>
  <c r="V43" i="9"/>
  <c r="U43" i="9"/>
  <c r="Y36" i="9"/>
  <c r="H36" i="9" s="1"/>
  <c r="H30" i="9" s="1"/>
  <c r="X36" i="9"/>
  <c r="W36" i="9"/>
  <c r="V36" i="9"/>
  <c r="U36" i="9"/>
  <c r="Y29" i="9"/>
  <c r="X29" i="9"/>
  <c r="W29" i="9"/>
  <c r="V29" i="9"/>
  <c r="E29" i="9" s="1"/>
  <c r="E23" i="9" s="1"/>
  <c r="U29" i="9"/>
  <c r="Y22" i="9"/>
  <c r="X22" i="9"/>
  <c r="W22" i="9"/>
  <c r="F22" i="9" s="1"/>
  <c r="F16" i="9" s="1"/>
  <c r="V22" i="9"/>
  <c r="U22" i="9"/>
  <c r="Y15" i="9"/>
  <c r="X15" i="9"/>
  <c r="G15" i="9" s="1"/>
  <c r="W15" i="9"/>
  <c r="V15" i="9"/>
  <c r="U15" i="9"/>
  <c r="Y6" i="9"/>
  <c r="X6" i="9"/>
  <c r="W6" i="9"/>
  <c r="V6" i="9"/>
  <c r="U6" i="9"/>
  <c r="H6" i="9"/>
  <c r="G6" i="9"/>
  <c r="IY6" i="6"/>
  <c r="IX6" i="6"/>
  <c r="IW6" i="6"/>
  <c r="IV6" i="6"/>
  <c r="IU6" i="6"/>
  <c r="IO6" i="6"/>
  <c r="IN6" i="6"/>
  <c r="IM6" i="6"/>
  <c r="IL6" i="6"/>
  <c r="IK6" i="6"/>
  <c r="IE6" i="6"/>
  <c r="ID6" i="6"/>
  <c r="IC6" i="6"/>
  <c r="IB6" i="6"/>
  <c r="IA6" i="6"/>
  <c r="HU6" i="6"/>
  <c r="HT6" i="6"/>
  <c r="HS6" i="6"/>
  <c r="HR6" i="6"/>
  <c r="HQ6" i="6"/>
  <c r="HK6" i="6"/>
  <c r="HJ6" i="6"/>
  <c r="HI6" i="6"/>
  <c r="HH6" i="6"/>
  <c r="HG6" i="6"/>
  <c r="HA6" i="6"/>
  <c r="GZ6" i="6"/>
  <c r="GY6" i="6"/>
  <c r="GX6" i="6"/>
  <c r="GW6" i="6"/>
  <c r="GQ6" i="6"/>
  <c r="GP6" i="6"/>
  <c r="GO6" i="6"/>
  <c r="GN6" i="6"/>
  <c r="GM6" i="6"/>
  <c r="GG6" i="6"/>
  <c r="GF6" i="6"/>
  <c r="GE6" i="6"/>
  <c r="GD6" i="6"/>
  <c r="GC6" i="6"/>
  <c r="FW6" i="6"/>
  <c r="FV6" i="6"/>
  <c r="FU6" i="6"/>
  <c r="FT6" i="6"/>
  <c r="FS6" i="6"/>
  <c r="FM6" i="6"/>
  <c r="FL6" i="6"/>
  <c r="FK6" i="6"/>
  <c r="FJ6" i="6"/>
  <c r="FI6" i="6"/>
  <c r="FC6" i="6"/>
  <c r="FB6" i="6"/>
  <c r="FA6" i="6"/>
  <c r="EZ6" i="6"/>
  <c r="EY6" i="6"/>
  <c r="ES6" i="6"/>
  <c r="ER6" i="6"/>
  <c r="EQ6" i="6"/>
  <c r="EP6" i="6"/>
  <c r="EO6" i="6"/>
  <c r="EI6" i="6"/>
  <c r="EH6" i="6"/>
  <c r="EG6" i="6"/>
  <c r="EF6" i="6"/>
  <c r="EE6" i="6"/>
  <c r="DY6" i="6"/>
  <c r="DX6" i="6"/>
  <c r="DW6" i="6"/>
  <c r="DV6" i="6"/>
  <c r="DU6" i="6"/>
  <c r="DO6" i="6"/>
  <c r="DN6" i="6"/>
  <c r="DM6" i="6"/>
  <c r="DL6" i="6"/>
  <c r="DK6" i="6"/>
  <c r="DE6" i="6"/>
  <c r="DD6" i="6"/>
  <c r="DC6" i="6"/>
  <c r="DB6" i="6"/>
  <c r="DA6" i="6"/>
  <c r="CU6" i="6"/>
  <c r="CT6" i="6"/>
  <c r="CS6" i="6"/>
  <c r="CR6" i="6"/>
  <c r="CQ6" i="6"/>
  <c r="CK6" i="6"/>
  <c r="CJ6" i="6"/>
  <c r="CI6" i="6"/>
  <c r="CH6" i="6"/>
  <c r="CG6" i="6"/>
  <c r="CA6" i="6"/>
  <c r="BZ6" i="6"/>
  <c r="BY6" i="6"/>
  <c r="BX6" i="6"/>
  <c r="BW6" i="6"/>
  <c r="BQ6" i="6"/>
  <c r="BP6" i="6"/>
  <c r="BO6" i="6"/>
  <c r="BN6" i="6"/>
  <c r="BM6" i="6"/>
  <c r="BG6" i="6"/>
  <c r="BF6" i="6"/>
  <c r="BE6" i="6"/>
  <c r="BD6" i="6"/>
  <c r="BC6" i="6"/>
  <c r="AW6" i="6"/>
  <c r="AV6" i="6"/>
  <c r="AU6" i="6"/>
  <c r="AT6" i="6"/>
  <c r="AS6" i="6"/>
  <c r="AM6" i="6"/>
  <c r="AL6" i="6"/>
  <c r="AK6" i="6"/>
  <c r="AJ6" i="6"/>
  <c r="AI6" i="6"/>
  <c r="AC6" i="6"/>
  <c r="AB6" i="6"/>
  <c r="AA6" i="6"/>
  <c r="Z6" i="6"/>
  <c r="Y6" i="6"/>
  <c r="H15" i="9" l="1"/>
  <c r="F29" i="9"/>
  <c r="F23" i="9" s="1"/>
  <c r="E36" i="9"/>
  <c r="E30" i="9" s="1"/>
  <c r="H43" i="9"/>
  <c r="H37" i="9" s="1"/>
  <c r="G52" i="9"/>
  <c r="G45" i="9" s="1"/>
  <c r="F60" i="9"/>
  <c r="F53" i="9" s="1"/>
  <c r="E68" i="9"/>
  <c r="E61" i="9" s="1"/>
  <c r="H76" i="9"/>
  <c r="H69" i="9" s="1"/>
  <c r="G84" i="9"/>
  <c r="G77" i="9" s="1"/>
  <c r="H22" i="9"/>
  <c r="H16" i="9" s="1"/>
  <c r="E43" i="9"/>
  <c r="E37" i="9" s="1"/>
  <c r="G60" i="9"/>
  <c r="G53" i="9" s="1"/>
  <c r="H84" i="9"/>
  <c r="H77" i="9" s="1"/>
  <c r="G22" i="9"/>
  <c r="G16" i="9" s="1"/>
  <c r="E15" i="9"/>
  <c r="E9" i="9" s="1"/>
  <c r="G29" i="9"/>
  <c r="G23" i="9" s="1"/>
  <c r="F36" i="9"/>
  <c r="F30" i="9" s="1"/>
  <c r="H52" i="9"/>
  <c r="H45" i="9" s="1"/>
  <c r="F68" i="9"/>
  <c r="F61" i="9" s="1"/>
  <c r="E76" i="9"/>
  <c r="E69" i="9" s="1"/>
  <c r="F15" i="9"/>
  <c r="E22" i="9"/>
  <c r="E16" i="9" s="1"/>
  <c r="H29" i="9"/>
  <c r="H23" i="9" s="1"/>
  <c r="G36" i="9"/>
  <c r="G30" i="9" s="1"/>
  <c r="F43" i="9"/>
  <c r="F37" i="9" s="1"/>
  <c r="E52" i="9"/>
  <c r="E45" i="9" s="1"/>
  <c r="H60" i="9"/>
  <c r="H53" i="9" s="1"/>
  <c r="G68" i="9"/>
  <c r="G61" i="9" s="1"/>
  <c r="F76" i="9"/>
  <c r="F69" i="9" s="1"/>
  <c r="E84" i="9"/>
  <c r="E77" i="9" s="1"/>
  <c r="F9" i="9"/>
  <c r="H9" i="9"/>
  <c r="G9" i="9"/>
  <c r="IY262" i="6"/>
  <c r="IX262" i="6"/>
  <c r="IW262" i="6"/>
  <c r="IV262" i="6"/>
  <c r="IU262" i="6"/>
  <c r="JA258" i="6"/>
  <c r="IY258" i="6"/>
  <c r="IX258" i="6"/>
  <c r="IW258" i="6"/>
  <c r="IV258" i="6"/>
  <c r="IU258" i="6"/>
  <c r="JA253" i="6"/>
  <c r="IY253" i="6"/>
  <c r="IX253" i="6"/>
  <c r="IW253" i="6"/>
  <c r="IV253" i="6"/>
  <c r="IU253" i="6"/>
  <c r="JA249" i="6"/>
  <c r="IY249" i="6"/>
  <c r="IX249" i="6"/>
  <c r="IW249" i="6"/>
  <c r="IV249" i="6"/>
  <c r="IU249" i="6"/>
  <c r="JA244" i="6"/>
  <c r="IY244" i="6"/>
  <c r="IX244" i="6"/>
  <c r="IW244" i="6"/>
  <c r="IV244" i="6"/>
  <c r="IU244" i="6"/>
  <c r="JA231" i="6"/>
  <c r="IY231" i="6"/>
  <c r="IX231" i="6"/>
  <c r="IW231" i="6"/>
  <c r="IV231" i="6"/>
  <c r="IU231" i="6"/>
  <c r="JA220" i="6"/>
  <c r="IY220" i="6"/>
  <c r="IX220" i="6"/>
  <c r="IW220" i="6"/>
  <c r="IV220" i="6"/>
  <c r="IU220" i="6"/>
  <c r="JA216" i="6"/>
  <c r="IY216" i="6"/>
  <c r="IX216" i="6"/>
  <c r="IW216" i="6"/>
  <c r="IV216" i="6"/>
  <c r="IU216" i="6"/>
  <c r="JA213" i="6"/>
  <c r="IY213" i="6"/>
  <c r="IX213" i="6"/>
  <c r="IW213" i="6"/>
  <c r="IV213" i="6"/>
  <c r="IU213" i="6"/>
  <c r="JA208" i="6"/>
  <c r="IY208" i="6"/>
  <c r="IX208" i="6"/>
  <c r="IW208" i="6"/>
  <c r="IV208" i="6"/>
  <c r="IU208" i="6"/>
  <c r="JA200" i="6"/>
  <c r="IY200" i="6"/>
  <c r="IX200" i="6"/>
  <c r="IW200" i="6"/>
  <c r="IV200" i="6"/>
  <c r="IU200" i="6"/>
  <c r="JA197" i="6"/>
  <c r="IY197" i="6"/>
  <c r="IX197" i="6"/>
  <c r="IW197" i="6"/>
  <c r="IV197" i="6"/>
  <c r="IU197" i="6"/>
  <c r="JA193" i="6"/>
  <c r="IY193" i="6"/>
  <c r="IX193" i="6"/>
  <c r="IW193" i="6"/>
  <c r="IV193" i="6"/>
  <c r="IU193" i="6"/>
  <c r="JA188" i="6"/>
  <c r="IY188" i="6"/>
  <c r="IX188" i="6"/>
  <c r="IW188" i="6"/>
  <c r="IV188" i="6"/>
  <c r="IU188" i="6"/>
  <c r="JA185" i="6"/>
  <c r="IY185" i="6"/>
  <c r="IX185" i="6"/>
  <c r="IW185" i="6"/>
  <c r="IV185" i="6"/>
  <c r="IU185" i="6"/>
  <c r="JA175" i="6"/>
  <c r="IY175" i="6"/>
  <c r="IX175" i="6"/>
  <c r="IW175" i="6"/>
  <c r="IV175" i="6"/>
  <c r="IU175" i="6"/>
  <c r="JA164" i="6"/>
  <c r="IY164" i="6"/>
  <c r="IX164" i="6"/>
  <c r="IW164" i="6"/>
  <c r="IV164" i="6"/>
  <c r="IU164" i="6"/>
  <c r="JA160" i="6"/>
  <c r="IY160" i="6"/>
  <c r="IX160" i="6"/>
  <c r="IW160" i="6"/>
  <c r="IV160" i="6"/>
  <c r="IU160" i="6"/>
  <c r="JA157" i="6"/>
  <c r="IY157" i="6"/>
  <c r="IX157" i="6"/>
  <c r="IW157" i="6"/>
  <c r="IV157" i="6"/>
  <c r="IU157" i="6"/>
  <c r="JA152" i="6"/>
  <c r="IY152" i="6"/>
  <c r="IX152" i="6"/>
  <c r="IW152" i="6"/>
  <c r="IV152" i="6"/>
  <c r="IU152" i="6"/>
  <c r="JA144" i="6"/>
  <c r="IY144" i="6"/>
  <c r="IX144" i="6"/>
  <c r="IW144" i="6"/>
  <c r="IV144" i="6"/>
  <c r="IU144" i="6"/>
  <c r="JA141" i="6"/>
  <c r="IY141" i="6"/>
  <c r="IX141" i="6"/>
  <c r="IW141" i="6"/>
  <c r="IV141" i="6"/>
  <c r="IU141" i="6"/>
  <c r="JA137" i="6"/>
  <c r="IY137" i="6"/>
  <c r="IX137" i="6"/>
  <c r="IW137" i="6"/>
  <c r="IV137" i="6"/>
  <c r="IU137" i="6"/>
  <c r="JA131" i="6"/>
  <c r="IY131" i="6"/>
  <c r="IX131" i="6"/>
  <c r="IW131" i="6"/>
  <c r="IV131" i="6"/>
  <c r="IU131" i="6"/>
  <c r="JA128" i="6"/>
  <c r="IY128" i="6"/>
  <c r="IX128" i="6"/>
  <c r="IW128" i="6"/>
  <c r="IV128" i="6"/>
  <c r="IU128" i="6"/>
  <c r="IY117" i="6"/>
  <c r="IX117" i="6"/>
  <c r="IW117" i="6"/>
  <c r="IV117" i="6"/>
  <c r="IU117" i="6"/>
  <c r="IY114" i="6"/>
  <c r="IX114" i="6"/>
  <c r="IW114" i="6"/>
  <c r="IV114" i="6"/>
  <c r="IU114" i="6"/>
  <c r="JA111" i="6"/>
  <c r="IY111" i="6"/>
  <c r="IX111" i="6"/>
  <c r="IW111" i="6"/>
  <c r="IV111" i="6"/>
  <c r="IU111" i="6"/>
  <c r="IY107" i="6"/>
  <c r="IX107" i="6"/>
  <c r="IW107" i="6"/>
  <c r="IV107" i="6"/>
  <c r="IU107" i="6"/>
  <c r="IY101" i="6"/>
  <c r="IX101" i="6"/>
  <c r="IW101" i="6"/>
  <c r="IV101" i="6"/>
  <c r="IU101" i="6"/>
  <c r="JA98" i="6"/>
  <c r="IY98" i="6"/>
  <c r="IX98" i="6"/>
  <c r="IW98" i="6"/>
  <c r="IV98" i="6"/>
  <c r="IU98" i="6"/>
  <c r="JA94" i="6"/>
  <c r="IY94" i="6"/>
  <c r="IX94" i="6"/>
  <c r="IW94" i="6"/>
  <c r="IV94" i="6"/>
  <c r="IU94" i="6"/>
  <c r="IY83" i="6"/>
  <c r="IX83" i="6"/>
  <c r="IW83" i="6"/>
  <c r="IV83" i="6"/>
  <c r="IU83" i="6"/>
  <c r="IY80" i="6"/>
  <c r="IX80" i="6"/>
  <c r="IW80" i="6"/>
  <c r="IV80" i="6"/>
  <c r="IU80" i="6"/>
  <c r="JA73" i="6"/>
  <c r="IY73" i="6"/>
  <c r="IX73" i="6"/>
  <c r="IW73" i="6"/>
  <c r="IV73" i="6"/>
  <c r="IU73" i="6"/>
  <c r="IY62" i="6"/>
  <c r="IX62" i="6"/>
  <c r="IW62" i="6"/>
  <c r="IV62" i="6"/>
  <c r="IU62" i="6"/>
  <c r="IY58" i="6"/>
  <c r="IX58" i="6"/>
  <c r="IW58" i="6"/>
  <c r="IV58" i="6"/>
  <c r="IU58" i="6"/>
  <c r="IY55" i="6"/>
  <c r="IX55" i="6"/>
  <c r="IW55" i="6"/>
  <c r="IV55" i="6"/>
  <c r="IU55" i="6"/>
  <c r="IY50" i="6"/>
  <c r="IX50" i="6"/>
  <c r="IW50" i="6"/>
  <c r="IV50" i="6"/>
  <c r="IU50" i="6"/>
  <c r="IY45" i="6"/>
  <c r="IX45" i="6"/>
  <c r="IW45" i="6"/>
  <c r="IV45" i="6"/>
  <c r="IU45" i="6"/>
  <c r="IY39" i="6"/>
  <c r="IX39" i="6"/>
  <c r="IW39" i="6"/>
  <c r="IV39" i="6"/>
  <c r="IU39" i="6"/>
  <c r="IY34" i="6"/>
  <c r="IX34" i="6"/>
  <c r="IW34" i="6"/>
  <c r="IV34" i="6"/>
  <c r="IU34" i="6"/>
  <c r="IY31" i="6"/>
  <c r="IX31" i="6"/>
  <c r="IW31" i="6"/>
  <c r="IV31" i="6"/>
  <c r="IU31" i="6"/>
  <c r="IY28" i="6"/>
  <c r="IX28" i="6"/>
  <c r="IW28" i="6"/>
  <c r="IV28" i="6"/>
  <c r="IU28" i="6"/>
  <c r="IY25" i="6"/>
  <c r="IX25" i="6"/>
  <c r="IW25" i="6"/>
  <c r="IV25" i="6"/>
  <c r="IU25" i="6"/>
  <c r="IY21" i="6"/>
  <c r="IX21" i="6"/>
  <c r="IW21" i="6"/>
  <c r="IV21" i="6"/>
  <c r="IU21" i="6"/>
  <c r="IY17" i="6"/>
  <c r="IX17" i="6"/>
  <c r="IW17" i="6"/>
  <c r="IV17" i="6"/>
  <c r="IU17" i="6"/>
  <c r="IO262" i="6"/>
  <c r="IN262" i="6"/>
  <c r="IM262" i="6"/>
  <c r="IL262" i="6"/>
  <c r="IK262" i="6"/>
  <c r="IQ258" i="6"/>
  <c r="IO258" i="6"/>
  <c r="IN258" i="6"/>
  <c r="IM258" i="6"/>
  <c r="IL258" i="6"/>
  <c r="IK258" i="6"/>
  <c r="IQ253" i="6"/>
  <c r="IO253" i="6"/>
  <c r="IN253" i="6"/>
  <c r="IM253" i="6"/>
  <c r="IL253" i="6"/>
  <c r="IK253" i="6"/>
  <c r="IQ249" i="6"/>
  <c r="IO249" i="6"/>
  <c r="IN249" i="6"/>
  <c r="IM249" i="6"/>
  <c r="IL249" i="6"/>
  <c r="IK249" i="6"/>
  <c r="IQ244" i="6"/>
  <c r="IO244" i="6"/>
  <c r="IN244" i="6"/>
  <c r="IM244" i="6"/>
  <c r="IL244" i="6"/>
  <c r="IK244" i="6"/>
  <c r="IQ231" i="6"/>
  <c r="IO231" i="6"/>
  <c r="IN231" i="6"/>
  <c r="IM231" i="6"/>
  <c r="IL231" i="6"/>
  <c r="IK231" i="6"/>
  <c r="IQ220" i="6"/>
  <c r="IO220" i="6"/>
  <c r="IN220" i="6"/>
  <c r="IM220" i="6"/>
  <c r="IL220" i="6"/>
  <c r="IK220" i="6"/>
  <c r="IQ216" i="6"/>
  <c r="IO216" i="6"/>
  <c r="IN216" i="6"/>
  <c r="IM216" i="6"/>
  <c r="IL216" i="6"/>
  <c r="IK216" i="6"/>
  <c r="IQ213" i="6"/>
  <c r="IO213" i="6"/>
  <c r="IN213" i="6"/>
  <c r="IM213" i="6"/>
  <c r="IL213" i="6"/>
  <c r="IK213" i="6"/>
  <c r="IQ208" i="6"/>
  <c r="IO208" i="6"/>
  <c r="IN208" i="6"/>
  <c r="IM208" i="6"/>
  <c r="IL208" i="6"/>
  <c r="IK208" i="6"/>
  <c r="IQ200" i="6"/>
  <c r="IO200" i="6"/>
  <c r="IN200" i="6"/>
  <c r="IM200" i="6"/>
  <c r="IL200" i="6"/>
  <c r="IK200" i="6"/>
  <c r="IQ197" i="6"/>
  <c r="IO197" i="6"/>
  <c r="IN197" i="6"/>
  <c r="IM197" i="6"/>
  <c r="IL197" i="6"/>
  <c r="IK197" i="6"/>
  <c r="IQ193" i="6"/>
  <c r="IO193" i="6"/>
  <c r="IN193" i="6"/>
  <c r="IM193" i="6"/>
  <c r="IL193" i="6"/>
  <c r="IK193" i="6"/>
  <c r="IQ188" i="6"/>
  <c r="IO188" i="6"/>
  <c r="IN188" i="6"/>
  <c r="IM188" i="6"/>
  <c r="IL188" i="6"/>
  <c r="IK188" i="6"/>
  <c r="IQ185" i="6"/>
  <c r="IO185" i="6"/>
  <c r="IN185" i="6"/>
  <c r="IM185" i="6"/>
  <c r="IL185" i="6"/>
  <c r="IK185" i="6"/>
  <c r="IQ175" i="6"/>
  <c r="IO175" i="6"/>
  <c r="IN175" i="6"/>
  <c r="IM175" i="6"/>
  <c r="IL175" i="6"/>
  <c r="IK175" i="6"/>
  <c r="IQ164" i="6"/>
  <c r="IO164" i="6"/>
  <c r="IN164" i="6"/>
  <c r="IM164" i="6"/>
  <c r="IL164" i="6"/>
  <c r="IK164" i="6"/>
  <c r="IQ160" i="6"/>
  <c r="IO160" i="6"/>
  <c r="IN160" i="6"/>
  <c r="IM160" i="6"/>
  <c r="IL160" i="6"/>
  <c r="IK160" i="6"/>
  <c r="IQ157" i="6"/>
  <c r="IO157" i="6"/>
  <c r="IN157" i="6"/>
  <c r="IM157" i="6"/>
  <c r="IL157" i="6"/>
  <c r="IK157" i="6"/>
  <c r="IQ152" i="6"/>
  <c r="IO152" i="6"/>
  <c r="IN152" i="6"/>
  <c r="IM152" i="6"/>
  <c r="IL152" i="6"/>
  <c r="IK152" i="6"/>
  <c r="IQ144" i="6"/>
  <c r="IO144" i="6"/>
  <c r="IN144" i="6"/>
  <c r="IM144" i="6"/>
  <c r="IL144" i="6"/>
  <c r="IK144" i="6"/>
  <c r="IQ141" i="6"/>
  <c r="IO141" i="6"/>
  <c r="IN141" i="6"/>
  <c r="IM141" i="6"/>
  <c r="IL141" i="6"/>
  <c r="IK141" i="6"/>
  <c r="IQ137" i="6"/>
  <c r="IO137" i="6"/>
  <c r="IN137" i="6"/>
  <c r="IM137" i="6"/>
  <c r="IL137" i="6"/>
  <c r="IK137" i="6"/>
  <c r="IQ131" i="6"/>
  <c r="IO131" i="6"/>
  <c r="IN131" i="6"/>
  <c r="IM131" i="6"/>
  <c r="IL131" i="6"/>
  <c r="IK131" i="6"/>
  <c r="IQ128" i="6"/>
  <c r="IO128" i="6"/>
  <c r="IN128" i="6"/>
  <c r="IM128" i="6"/>
  <c r="IL128" i="6"/>
  <c r="IK128" i="6"/>
  <c r="IO117" i="6"/>
  <c r="IN117" i="6"/>
  <c r="IM117" i="6"/>
  <c r="IL117" i="6"/>
  <c r="IK117" i="6"/>
  <c r="IO114" i="6"/>
  <c r="IN114" i="6"/>
  <c r="IM114" i="6"/>
  <c r="IL114" i="6"/>
  <c r="IK114" i="6"/>
  <c r="IQ111" i="6"/>
  <c r="IO111" i="6"/>
  <c r="IN111" i="6"/>
  <c r="IM111" i="6"/>
  <c r="IL111" i="6"/>
  <c r="IK111" i="6"/>
  <c r="IO107" i="6"/>
  <c r="IN107" i="6"/>
  <c r="IM107" i="6"/>
  <c r="IL107" i="6"/>
  <c r="IK107" i="6"/>
  <c r="IO101" i="6"/>
  <c r="IN101" i="6"/>
  <c r="IM101" i="6"/>
  <c r="IL101" i="6"/>
  <c r="IK101" i="6"/>
  <c r="IQ98" i="6"/>
  <c r="IO98" i="6"/>
  <c r="IN98" i="6"/>
  <c r="IM98" i="6"/>
  <c r="IL98" i="6"/>
  <c r="IK98" i="6"/>
  <c r="IQ94" i="6"/>
  <c r="IO94" i="6"/>
  <c r="IN94" i="6"/>
  <c r="IM94" i="6"/>
  <c r="IL94" i="6"/>
  <c r="IK94" i="6"/>
  <c r="IO83" i="6"/>
  <c r="IN83" i="6"/>
  <c r="IM83" i="6"/>
  <c r="IL83" i="6"/>
  <c r="IK83" i="6"/>
  <c r="IO80" i="6"/>
  <c r="IN80" i="6"/>
  <c r="IM80" i="6"/>
  <c r="IL80" i="6"/>
  <c r="IK80" i="6"/>
  <c r="IQ73" i="6"/>
  <c r="IO73" i="6"/>
  <c r="IN73" i="6"/>
  <c r="IM73" i="6"/>
  <c r="IL73" i="6"/>
  <c r="IK73" i="6"/>
  <c r="IO62" i="6"/>
  <c r="IN62" i="6"/>
  <c r="IM62" i="6"/>
  <c r="IL62" i="6"/>
  <c r="IK62" i="6"/>
  <c r="IO58" i="6"/>
  <c r="IN58" i="6"/>
  <c r="IM58" i="6"/>
  <c r="IL58" i="6"/>
  <c r="IK58" i="6"/>
  <c r="IO55" i="6"/>
  <c r="IN55" i="6"/>
  <c r="IM55" i="6"/>
  <c r="IL55" i="6"/>
  <c r="IK55" i="6"/>
  <c r="IO50" i="6"/>
  <c r="IN50" i="6"/>
  <c r="IM50" i="6"/>
  <c r="IL50" i="6"/>
  <c r="IK50" i="6"/>
  <c r="IO45" i="6"/>
  <c r="IN45" i="6"/>
  <c r="IM45" i="6"/>
  <c r="IL45" i="6"/>
  <c r="IK45" i="6"/>
  <c r="IO39" i="6"/>
  <c r="IN39" i="6"/>
  <c r="IM39" i="6"/>
  <c r="IL39" i="6"/>
  <c r="IK39" i="6"/>
  <c r="IO34" i="6"/>
  <c r="IN34" i="6"/>
  <c r="IM34" i="6"/>
  <c r="IL34" i="6"/>
  <c r="IK34" i="6"/>
  <c r="IO31" i="6"/>
  <c r="IN31" i="6"/>
  <c r="IM31" i="6"/>
  <c r="IL31" i="6"/>
  <c r="IK31" i="6"/>
  <c r="IO28" i="6"/>
  <c r="IN28" i="6"/>
  <c r="IM28" i="6"/>
  <c r="IL28" i="6"/>
  <c r="IK28" i="6"/>
  <c r="IO25" i="6"/>
  <c r="IN25" i="6"/>
  <c r="IM25" i="6"/>
  <c r="IL25" i="6"/>
  <c r="IK25" i="6"/>
  <c r="IO21" i="6"/>
  <c r="IN21" i="6"/>
  <c r="IM21" i="6"/>
  <c r="IL21" i="6"/>
  <c r="IK21" i="6"/>
  <c r="IO17" i="6"/>
  <c r="IN17" i="6"/>
  <c r="IM17" i="6"/>
  <c r="IL17" i="6"/>
  <c r="IK17" i="6"/>
  <c r="IE262" i="6"/>
  <c r="ID262" i="6"/>
  <c r="IC262" i="6"/>
  <c r="IB262" i="6"/>
  <c r="IA262" i="6"/>
  <c r="IG258" i="6"/>
  <c r="IE258" i="6"/>
  <c r="ID258" i="6"/>
  <c r="IC258" i="6"/>
  <c r="IB258" i="6"/>
  <c r="IA258" i="6"/>
  <c r="IG253" i="6"/>
  <c r="IE253" i="6"/>
  <c r="ID253" i="6"/>
  <c r="IC253" i="6"/>
  <c r="IB253" i="6"/>
  <c r="IA253" i="6"/>
  <c r="IG249" i="6"/>
  <c r="IE249" i="6"/>
  <c r="ID249" i="6"/>
  <c r="IC249" i="6"/>
  <c r="IB249" i="6"/>
  <c r="IA249" i="6"/>
  <c r="IG244" i="6"/>
  <c r="IE244" i="6"/>
  <c r="ID244" i="6"/>
  <c r="IC244" i="6"/>
  <c r="IB244" i="6"/>
  <c r="IA244" i="6"/>
  <c r="IG231" i="6"/>
  <c r="IE231" i="6"/>
  <c r="ID231" i="6"/>
  <c r="IC231" i="6"/>
  <c r="IB231" i="6"/>
  <c r="IA231" i="6"/>
  <c r="IG220" i="6"/>
  <c r="IE220" i="6"/>
  <c r="ID220" i="6"/>
  <c r="IC220" i="6"/>
  <c r="IB220" i="6"/>
  <c r="IA220" i="6"/>
  <c r="IG216" i="6"/>
  <c r="IE216" i="6"/>
  <c r="ID216" i="6"/>
  <c r="IC216" i="6"/>
  <c r="IB216" i="6"/>
  <c r="IA216" i="6"/>
  <c r="IG213" i="6"/>
  <c r="IE213" i="6"/>
  <c r="ID213" i="6"/>
  <c r="IC213" i="6"/>
  <c r="IB213" i="6"/>
  <c r="IA213" i="6"/>
  <c r="IG208" i="6"/>
  <c r="IE208" i="6"/>
  <c r="ID208" i="6"/>
  <c r="IC208" i="6"/>
  <c r="IB208" i="6"/>
  <c r="IA208" i="6"/>
  <c r="IG200" i="6"/>
  <c r="IE200" i="6"/>
  <c r="ID200" i="6"/>
  <c r="IC200" i="6"/>
  <c r="IB200" i="6"/>
  <c r="IA200" i="6"/>
  <c r="IG197" i="6"/>
  <c r="IE197" i="6"/>
  <c r="ID197" i="6"/>
  <c r="IC197" i="6"/>
  <c r="IB197" i="6"/>
  <c r="IA197" i="6"/>
  <c r="IG193" i="6"/>
  <c r="IE193" i="6"/>
  <c r="ID193" i="6"/>
  <c r="IC193" i="6"/>
  <c r="IB193" i="6"/>
  <c r="IA193" i="6"/>
  <c r="IG188" i="6"/>
  <c r="IE188" i="6"/>
  <c r="ID188" i="6"/>
  <c r="IC188" i="6"/>
  <c r="IB188" i="6"/>
  <c r="IA188" i="6"/>
  <c r="IG185" i="6"/>
  <c r="IE185" i="6"/>
  <c r="ID185" i="6"/>
  <c r="IC185" i="6"/>
  <c r="IB185" i="6"/>
  <c r="IA185" i="6"/>
  <c r="IG175" i="6"/>
  <c r="IE175" i="6"/>
  <c r="ID175" i="6"/>
  <c r="IC175" i="6"/>
  <c r="IB175" i="6"/>
  <c r="IA175" i="6"/>
  <c r="IG164" i="6"/>
  <c r="IE164" i="6"/>
  <c r="ID164" i="6"/>
  <c r="IC164" i="6"/>
  <c r="IB164" i="6"/>
  <c r="IA164" i="6"/>
  <c r="IG160" i="6"/>
  <c r="IE160" i="6"/>
  <c r="ID160" i="6"/>
  <c r="IC160" i="6"/>
  <c r="IB160" i="6"/>
  <c r="IA160" i="6"/>
  <c r="IG157" i="6"/>
  <c r="IE157" i="6"/>
  <c r="ID157" i="6"/>
  <c r="IC157" i="6"/>
  <c r="IB157" i="6"/>
  <c r="IA157" i="6"/>
  <c r="IG152" i="6"/>
  <c r="IE152" i="6"/>
  <c r="ID152" i="6"/>
  <c r="IC152" i="6"/>
  <c r="IB152" i="6"/>
  <c r="IA152" i="6"/>
  <c r="IG144" i="6"/>
  <c r="IE144" i="6"/>
  <c r="ID144" i="6"/>
  <c r="IC144" i="6"/>
  <c r="IB144" i="6"/>
  <c r="IA144" i="6"/>
  <c r="IG141" i="6"/>
  <c r="IE141" i="6"/>
  <c r="ID141" i="6"/>
  <c r="IC141" i="6"/>
  <c r="IB141" i="6"/>
  <c r="IA141" i="6"/>
  <c r="IG137" i="6"/>
  <c r="IE137" i="6"/>
  <c r="ID137" i="6"/>
  <c r="IC137" i="6"/>
  <c r="IB137" i="6"/>
  <c r="IA137" i="6"/>
  <c r="IG131" i="6"/>
  <c r="IE131" i="6"/>
  <c r="ID131" i="6"/>
  <c r="IC131" i="6"/>
  <c r="IB131" i="6"/>
  <c r="IA131" i="6"/>
  <c r="IG128" i="6"/>
  <c r="IE128" i="6"/>
  <c r="ID128" i="6"/>
  <c r="IC128" i="6"/>
  <c r="IB128" i="6"/>
  <c r="IA128" i="6"/>
  <c r="IE117" i="6"/>
  <c r="ID117" i="6"/>
  <c r="IC117" i="6"/>
  <c r="IB117" i="6"/>
  <c r="IA117" i="6"/>
  <c r="IE114" i="6"/>
  <c r="ID114" i="6"/>
  <c r="IC114" i="6"/>
  <c r="IB114" i="6"/>
  <c r="IA114" i="6"/>
  <c r="IG111" i="6"/>
  <c r="IE111" i="6"/>
  <c r="ID111" i="6"/>
  <c r="IC111" i="6"/>
  <c r="IB111" i="6"/>
  <c r="IA111" i="6"/>
  <c r="IE107" i="6"/>
  <c r="ID107" i="6"/>
  <c r="IC107" i="6"/>
  <c r="IB107" i="6"/>
  <c r="IA107" i="6"/>
  <c r="IE101" i="6"/>
  <c r="ID101" i="6"/>
  <c r="IC101" i="6"/>
  <c r="IB101" i="6"/>
  <c r="IA101" i="6"/>
  <c r="IG98" i="6"/>
  <c r="IE98" i="6"/>
  <c r="ID98" i="6"/>
  <c r="IC98" i="6"/>
  <c r="IB98" i="6"/>
  <c r="IA98" i="6"/>
  <c r="IG94" i="6"/>
  <c r="IE94" i="6"/>
  <c r="ID94" i="6"/>
  <c r="IC94" i="6"/>
  <c r="IB94" i="6"/>
  <c r="IA94" i="6"/>
  <c r="IE83" i="6"/>
  <c r="ID83" i="6"/>
  <c r="IC83" i="6"/>
  <c r="IB83" i="6"/>
  <c r="IA83" i="6"/>
  <c r="IE80" i="6"/>
  <c r="ID80" i="6"/>
  <c r="IC80" i="6"/>
  <c r="IB80" i="6"/>
  <c r="IA80" i="6"/>
  <c r="IG73" i="6"/>
  <c r="IE73" i="6"/>
  <c r="ID73" i="6"/>
  <c r="IC73" i="6"/>
  <c r="IB73" i="6"/>
  <c r="IA73" i="6"/>
  <c r="IE62" i="6"/>
  <c r="ID62" i="6"/>
  <c r="IC62" i="6"/>
  <c r="IB62" i="6"/>
  <c r="IA62" i="6"/>
  <c r="IE58" i="6"/>
  <c r="ID58" i="6"/>
  <c r="IC58" i="6"/>
  <c r="IB58" i="6"/>
  <c r="IA58" i="6"/>
  <c r="IE55" i="6"/>
  <c r="ID55" i="6"/>
  <c r="IC55" i="6"/>
  <c r="IB55" i="6"/>
  <c r="IA55" i="6"/>
  <c r="IE50" i="6"/>
  <c r="ID50" i="6"/>
  <c r="IC50" i="6"/>
  <c r="IB50" i="6"/>
  <c r="IA50" i="6"/>
  <c r="IE45" i="6"/>
  <c r="ID45" i="6"/>
  <c r="IC45" i="6"/>
  <c r="IB45" i="6"/>
  <c r="IA45" i="6"/>
  <c r="IE39" i="6"/>
  <c r="ID39" i="6"/>
  <c r="IC39" i="6"/>
  <c r="IB39" i="6"/>
  <c r="IA39" i="6"/>
  <c r="IE34" i="6"/>
  <c r="ID34" i="6"/>
  <c r="IC34" i="6"/>
  <c r="IB34" i="6"/>
  <c r="IA34" i="6"/>
  <c r="IE31" i="6"/>
  <c r="ID31" i="6"/>
  <c r="IC31" i="6"/>
  <c r="IB31" i="6"/>
  <c r="IA31" i="6"/>
  <c r="IE28" i="6"/>
  <c r="ID28" i="6"/>
  <c r="IC28" i="6"/>
  <c r="IB28" i="6"/>
  <c r="IA28" i="6"/>
  <c r="IE25" i="6"/>
  <c r="ID25" i="6"/>
  <c r="IC25" i="6"/>
  <c r="IB25" i="6"/>
  <c r="IA25" i="6"/>
  <c r="IE21" i="6"/>
  <c r="ID21" i="6"/>
  <c r="IC21" i="6"/>
  <c r="IB21" i="6"/>
  <c r="IA21" i="6"/>
  <c r="IE17" i="6"/>
  <c r="ID17" i="6"/>
  <c r="IC17" i="6"/>
  <c r="IB17" i="6"/>
  <c r="IA17" i="6"/>
  <c r="HU262" i="6"/>
  <c r="HT262" i="6"/>
  <c r="HS262" i="6"/>
  <c r="HR262" i="6"/>
  <c r="HQ262" i="6"/>
  <c r="HW258" i="6"/>
  <c r="HU258" i="6"/>
  <c r="HT258" i="6"/>
  <c r="HS258" i="6"/>
  <c r="HR258" i="6"/>
  <c r="HQ258" i="6"/>
  <c r="HW253" i="6"/>
  <c r="HU253" i="6"/>
  <c r="HT253" i="6"/>
  <c r="HS253" i="6"/>
  <c r="HR253" i="6"/>
  <c r="HQ253" i="6"/>
  <c r="HW249" i="6"/>
  <c r="HU249" i="6"/>
  <c r="HT249" i="6"/>
  <c r="HS249" i="6"/>
  <c r="HR249" i="6"/>
  <c r="HQ249" i="6"/>
  <c r="HW244" i="6"/>
  <c r="HU244" i="6"/>
  <c r="HT244" i="6"/>
  <c r="HS244" i="6"/>
  <c r="HR244" i="6"/>
  <c r="HQ244" i="6"/>
  <c r="HW231" i="6"/>
  <c r="HU231" i="6"/>
  <c r="HT231" i="6"/>
  <c r="HS231" i="6"/>
  <c r="HR231" i="6"/>
  <c r="HQ231" i="6"/>
  <c r="HW220" i="6"/>
  <c r="HU220" i="6"/>
  <c r="HT220" i="6"/>
  <c r="HS220" i="6"/>
  <c r="HR220" i="6"/>
  <c r="HQ220" i="6"/>
  <c r="HW216" i="6"/>
  <c r="HU216" i="6"/>
  <c r="HT216" i="6"/>
  <c r="HS216" i="6"/>
  <c r="HR216" i="6"/>
  <c r="HQ216" i="6"/>
  <c r="HW213" i="6"/>
  <c r="HU213" i="6"/>
  <c r="HT213" i="6"/>
  <c r="HS213" i="6"/>
  <c r="HR213" i="6"/>
  <c r="HQ213" i="6"/>
  <c r="HW208" i="6"/>
  <c r="HU208" i="6"/>
  <c r="HT208" i="6"/>
  <c r="HS208" i="6"/>
  <c r="HR208" i="6"/>
  <c r="HQ208" i="6"/>
  <c r="HW200" i="6"/>
  <c r="HU200" i="6"/>
  <c r="HT200" i="6"/>
  <c r="HS200" i="6"/>
  <c r="HR200" i="6"/>
  <c r="HQ200" i="6"/>
  <c r="HW197" i="6"/>
  <c r="HU197" i="6"/>
  <c r="HT197" i="6"/>
  <c r="HS197" i="6"/>
  <c r="HR197" i="6"/>
  <c r="HQ197" i="6"/>
  <c r="HW193" i="6"/>
  <c r="HU193" i="6"/>
  <c r="HT193" i="6"/>
  <c r="HS193" i="6"/>
  <c r="HR193" i="6"/>
  <c r="HQ193" i="6"/>
  <c r="HW188" i="6"/>
  <c r="HU188" i="6"/>
  <c r="HT188" i="6"/>
  <c r="HS188" i="6"/>
  <c r="HR188" i="6"/>
  <c r="HQ188" i="6"/>
  <c r="HW185" i="6"/>
  <c r="HU185" i="6"/>
  <c r="HT185" i="6"/>
  <c r="HS185" i="6"/>
  <c r="HR185" i="6"/>
  <c r="HQ185" i="6"/>
  <c r="HW175" i="6"/>
  <c r="HU175" i="6"/>
  <c r="HT175" i="6"/>
  <c r="HS175" i="6"/>
  <c r="HR175" i="6"/>
  <c r="HQ175" i="6"/>
  <c r="HW164" i="6"/>
  <c r="HU164" i="6"/>
  <c r="HT164" i="6"/>
  <c r="HS164" i="6"/>
  <c r="HR164" i="6"/>
  <c r="HQ164" i="6"/>
  <c r="HW160" i="6"/>
  <c r="HU160" i="6"/>
  <c r="HT160" i="6"/>
  <c r="HS160" i="6"/>
  <c r="HR160" i="6"/>
  <c r="HQ160" i="6"/>
  <c r="HW157" i="6"/>
  <c r="HU157" i="6"/>
  <c r="HT157" i="6"/>
  <c r="HS157" i="6"/>
  <c r="HR157" i="6"/>
  <c r="HQ157" i="6"/>
  <c r="HW152" i="6"/>
  <c r="HU152" i="6"/>
  <c r="HT152" i="6"/>
  <c r="HS152" i="6"/>
  <c r="HR152" i="6"/>
  <c r="HQ152" i="6"/>
  <c r="HW144" i="6"/>
  <c r="HU144" i="6"/>
  <c r="HT144" i="6"/>
  <c r="HS144" i="6"/>
  <c r="HR144" i="6"/>
  <c r="HQ144" i="6"/>
  <c r="HW141" i="6"/>
  <c r="HU141" i="6"/>
  <c r="HT141" i="6"/>
  <c r="HS141" i="6"/>
  <c r="HR141" i="6"/>
  <c r="HQ141" i="6"/>
  <c r="HW137" i="6"/>
  <c r="HU137" i="6"/>
  <c r="HT137" i="6"/>
  <c r="HS137" i="6"/>
  <c r="HR137" i="6"/>
  <c r="HQ137" i="6"/>
  <c r="HW131" i="6"/>
  <c r="HU131" i="6"/>
  <c r="HT131" i="6"/>
  <c r="HS131" i="6"/>
  <c r="HR131" i="6"/>
  <c r="HQ131" i="6"/>
  <c r="HW128" i="6"/>
  <c r="HU128" i="6"/>
  <c r="HT128" i="6"/>
  <c r="HS128" i="6"/>
  <c r="HR128" i="6"/>
  <c r="HQ128" i="6"/>
  <c r="HU117" i="6"/>
  <c r="HT117" i="6"/>
  <c r="HS117" i="6"/>
  <c r="HR117" i="6"/>
  <c r="HQ117" i="6"/>
  <c r="HU114" i="6"/>
  <c r="HT114" i="6"/>
  <c r="HS114" i="6"/>
  <c r="HR114" i="6"/>
  <c r="HQ114" i="6"/>
  <c r="HW111" i="6"/>
  <c r="HU111" i="6"/>
  <c r="HT111" i="6"/>
  <c r="HS111" i="6"/>
  <c r="HR111" i="6"/>
  <c r="HQ111" i="6"/>
  <c r="HU107" i="6"/>
  <c r="HT107" i="6"/>
  <c r="HS107" i="6"/>
  <c r="HR107" i="6"/>
  <c r="HQ107" i="6"/>
  <c r="HU101" i="6"/>
  <c r="HT101" i="6"/>
  <c r="HS101" i="6"/>
  <c r="HR101" i="6"/>
  <c r="HQ101" i="6"/>
  <c r="HW98" i="6"/>
  <c r="HU98" i="6"/>
  <c r="HT98" i="6"/>
  <c r="HS98" i="6"/>
  <c r="HR98" i="6"/>
  <c r="HQ98" i="6"/>
  <c r="HW94" i="6"/>
  <c r="HU94" i="6"/>
  <c r="HT94" i="6"/>
  <c r="HS94" i="6"/>
  <c r="HR94" i="6"/>
  <c r="HQ94" i="6"/>
  <c r="HU83" i="6"/>
  <c r="HT83" i="6"/>
  <c r="HS83" i="6"/>
  <c r="HR83" i="6"/>
  <c r="HQ83" i="6"/>
  <c r="HU80" i="6"/>
  <c r="HT80" i="6"/>
  <c r="HS80" i="6"/>
  <c r="HR80" i="6"/>
  <c r="HQ80" i="6"/>
  <c r="HW73" i="6"/>
  <c r="HU73" i="6"/>
  <c r="HT73" i="6"/>
  <c r="HS73" i="6"/>
  <c r="HR73" i="6"/>
  <c r="HQ73" i="6"/>
  <c r="HU62" i="6"/>
  <c r="HT62" i="6"/>
  <c r="HS62" i="6"/>
  <c r="HR62" i="6"/>
  <c r="HQ62" i="6"/>
  <c r="HU58" i="6"/>
  <c r="HT58" i="6"/>
  <c r="HS58" i="6"/>
  <c r="HR58" i="6"/>
  <c r="HQ58" i="6"/>
  <c r="HU55" i="6"/>
  <c r="HT55" i="6"/>
  <c r="HS55" i="6"/>
  <c r="HR55" i="6"/>
  <c r="HQ55" i="6"/>
  <c r="HU50" i="6"/>
  <c r="HT50" i="6"/>
  <c r="HS50" i="6"/>
  <c r="HR50" i="6"/>
  <c r="HQ50" i="6"/>
  <c r="HU45" i="6"/>
  <c r="HT45" i="6"/>
  <c r="HS45" i="6"/>
  <c r="HR45" i="6"/>
  <c r="HQ45" i="6"/>
  <c r="HU39" i="6"/>
  <c r="HT39" i="6"/>
  <c r="HS39" i="6"/>
  <c r="HR39" i="6"/>
  <c r="HQ39" i="6"/>
  <c r="HU34" i="6"/>
  <c r="HT34" i="6"/>
  <c r="HS34" i="6"/>
  <c r="HR34" i="6"/>
  <c r="HQ34" i="6"/>
  <c r="HU31" i="6"/>
  <c r="HT31" i="6"/>
  <c r="HS31" i="6"/>
  <c r="HR31" i="6"/>
  <c r="HQ31" i="6"/>
  <c r="HU28" i="6"/>
  <c r="HT28" i="6"/>
  <c r="HS28" i="6"/>
  <c r="HR28" i="6"/>
  <c r="HQ28" i="6"/>
  <c r="HU25" i="6"/>
  <c r="HT25" i="6"/>
  <c r="HS25" i="6"/>
  <c r="HR25" i="6"/>
  <c r="HQ25" i="6"/>
  <c r="HU21" i="6"/>
  <c r="HT21" i="6"/>
  <c r="HS21" i="6"/>
  <c r="HR21" i="6"/>
  <c r="HQ21" i="6"/>
  <c r="HU17" i="6"/>
  <c r="HT17" i="6"/>
  <c r="HS17" i="6"/>
  <c r="HR17" i="6"/>
  <c r="HQ17" i="6"/>
  <c r="HK262" i="6"/>
  <c r="HJ262" i="6"/>
  <c r="HI262" i="6"/>
  <c r="HH262" i="6"/>
  <c r="HG262" i="6"/>
  <c r="HM258" i="6"/>
  <c r="HK258" i="6"/>
  <c r="HJ258" i="6"/>
  <c r="HI258" i="6"/>
  <c r="HH258" i="6"/>
  <c r="HG258" i="6"/>
  <c r="HM253" i="6"/>
  <c r="HK253" i="6"/>
  <c r="HJ253" i="6"/>
  <c r="HI253" i="6"/>
  <c r="HH253" i="6"/>
  <c r="HG253" i="6"/>
  <c r="HM249" i="6"/>
  <c r="HK249" i="6"/>
  <c r="HJ249" i="6"/>
  <c r="HI249" i="6"/>
  <c r="HH249" i="6"/>
  <c r="HG249" i="6"/>
  <c r="HM244" i="6"/>
  <c r="HK244" i="6"/>
  <c r="HJ244" i="6"/>
  <c r="HI244" i="6"/>
  <c r="HH244" i="6"/>
  <c r="HG244" i="6"/>
  <c r="HM231" i="6"/>
  <c r="HK231" i="6"/>
  <c r="HJ231" i="6"/>
  <c r="HI231" i="6"/>
  <c r="HH231" i="6"/>
  <c r="HG231" i="6"/>
  <c r="HM220" i="6"/>
  <c r="HK220" i="6"/>
  <c r="HJ220" i="6"/>
  <c r="HI220" i="6"/>
  <c r="HH220" i="6"/>
  <c r="HG220" i="6"/>
  <c r="HM216" i="6"/>
  <c r="HK216" i="6"/>
  <c r="HJ216" i="6"/>
  <c r="HI216" i="6"/>
  <c r="HH216" i="6"/>
  <c r="HG216" i="6"/>
  <c r="HM213" i="6"/>
  <c r="HK213" i="6"/>
  <c r="HJ213" i="6"/>
  <c r="HI213" i="6"/>
  <c r="HH213" i="6"/>
  <c r="HG213" i="6"/>
  <c r="HM208" i="6"/>
  <c r="HK208" i="6"/>
  <c r="HJ208" i="6"/>
  <c r="HI208" i="6"/>
  <c r="HH208" i="6"/>
  <c r="HG208" i="6"/>
  <c r="HM200" i="6"/>
  <c r="HK200" i="6"/>
  <c r="HJ200" i="6"/>
  <c r="HI200" i="6"/>
  <c r="HH200" i="6"/>
  <c r="HG200" i="6"/>
  <c r="HM197" i="6"/>
  <c r="HK197" i="6"/>
  <c r="HJ197" i="6"/>
  <c r="HI197" i="6"/>
  <c r="HH197" i="6"/>
  <c r="HG197" i="6"/>
  <c r="HM193" i="6"/>
  <c r="HK193" i="6"/>
  <c r="HJ193" i="6"/>
  <c r="HI193" i="6"/>
  <c r="HH193" i="6"/>
  <c r="HG193" i="6"/>
  <c r="HM188" i="6"/>
  <c r="HK188" i="6"/>
  <c r="HJ188" i="6"/>
  <c r="HI188" i="6"/>
  <c r="HH188" i="6"/>
  <c r="HG188" i="6"/>
  <c r="HM185" i="6"/>
  <c r="HK185" i="6"/>
  <c r="HJ185" i="6"/>
  <c r="HI185" i="6"/>
  <c r="HH185" i="6"/>
  <c r="HG185" i="6"/>
  <c r="HM175" i="6"/>
  <c r="HK175" i="6"/>
  <c r="HJ175" i="6"/>
  <c r="HI175" i="6"/>
  <c r="HH175" i="6"/>
  <c r="HG175" i="6"/>
  <c r="HM164" i="6"/>
  <c r="HK164" i="6"/>
  <c r="HJ164" i="6"/>
  <c r="HI164" i="6"/>
  <c r="HH164" i="6"/>
  <c r="HG164" i="6"/>
  <c r="HM160" i="6"/>
  <c r="HK160" i="6"/>
  <c r="HJ160" i="6"/>
  <c r="HI160" i="6"/>
  <c r="HH160" i="6"/>
  <c r="HG160" i="6"/>
  <c r="HM157" i="6"/>
  <c r="HK157" i="6"/>
  <c r="HJ157" i="6"/>
  <c r="HI157" i="6"/>
  <c r="HH157" i="6"/>
  <c r="HG157" i="6"/>
  <c r="HM152" i="6"/>
  <c r="HK152" i="6"/>
  <c r="HJ152" i="6"/>
  <c r="HI152" i="6"/>
  <c r="HH152" i="6"/>
  <c r="HG152" i="6"/>
  <c r="HM144" i="6"/>
  <c r="HK144" i="6"/>
  <c r="HJ144" i="6"/>
  <c r="HI144" i="6"/>
  <c r="HH144" i="6"/>
  <c r="HG144" i="6"/>
  <c r="HM141" i="6"/>
  <c r="HK141" i="6"/>
  <c r="HJ141" i="6"/>
  <c r="HI141" i="6"/>
  <c r="HH141" i="6"/>
  <c r="HG141" i="6"/>
  <c r="HM137" i="6"/>
  <c r="HK137" i="6"/>
  <c r="HJ137" i="6"/>
  <c r="HI137" i="6"/>
  <c r="HH137" i="6"/>
  <c r="HG137" i="6"/>
  <c r="HM131" i="6"/>
  <c r="HK131" i="6"/>
  <c r="HJ131" i="6"/>
  <c r="HI131" i="6"/>
  <c r="HH131" i="6"/>
  <c r="HG131" i="6"/>
  <c r="HM128" i="6"/>
  <c r="HK128" i="6"/>
  <c r="HJ128" i="6"/>
  <c r="HI128" i="6"/>
  <c r="HH128" i="6"/>
  <c r="HG128" i="6"/>
  <c r="HK117" i="6"/>
  <c r="HJ117" i="6"/>
  <c r="HI117" i="6"/>
  <c r="HH117" i="6"/>
  <c r="HG117" i="6"/>
  <c r="HK114" i="6"/>
  <c r="HJ114" i="6"/>
  <c r="HI114" i="6"/>
  <c r="HH114" i="6"/>
  <c r="HG114" i="6"/>
  <c r="HM111" i="6"/>
  <c r="HK111" i="6"/>
  <c r="HJ111" i="6"/>
  <c r="HI111" i="6"/>
  <c r="HH111" i="6"/>
  <c r="HG111" i="6"/>
  <c r="HK107" i="6"/>
  <c r="HJ107" i="6"/>
  <c r="HI107" i="6"/>
  <c r="HH107" i="6"/>
  <c r="HG107" i="6"/>
  <c r="HK101" i="6"/>
  <c r="HJ101" i="6"/>
  <c r="HI101" i="6"/>
  <c r="HH101" i="6"/>
  <c r="HG101" i="6"/>
  <c r="HM98" i="6"/>
  <c r="HK98" i="6"/>
  <c r="HJ98" i="6"/>
  <c r="HI98" i="6"/>
  <c r="HH98" i="6"/>
  <c r="HG98" i="6"/>
  <c r="HM94" i="6"/>
  <c r="HK94" i="6"/>
  <c r="HJ94" i="6"/>
  <c r="HI94" i="6"/>
  <c r="HH94" i="6"/>
  <c r="HG94" i="6"/>
  <c r="HK83" i="6"/>
  <c r="HJ83" i="6"/>
  <c r="HI83" i="6"/>
  <c r="HH83" i="6"/>
  <c r="HG83" i="6"/>
  <c r="HK80" i="6"/>
  <c r="HJ80" i="6"/>
  <c r="HI80" i="6"/>
  <c r="HH80" i="6"/>
  <c r="HG80" i="6"/>
  <c r="HM73" i="6"/>
  <c r="HK73" i="6"/>
  <c r="HJ73" i="6"/>
  <c r="HI73" i="6"/>
  <c r="HH73" i="6"/>
  <c r="HG73" i="6"/>
  <c r="HK62" i="6"/>
  <c r="HJ62" i="6"/>
  <c r="HI62" i="6"/>
  <c r="HH62" i="6"/>
  <c r="HG62" i="6"/>
  <c r="HK58" i="6"/>
  <c r="HJ58" i="6"/>
  <c r="HI58" i="6"/>
  <c r="HH58" i="6"/>
  <c r="HG58" i="6"/>
  <c r="HK55" i="6"/>
  <c r="HJ55" i="6"/>
  <c r="HI55" i="6"/>
  <c r="HH55" i="6"/>
  <c r="HG55" i="6"/>
  <c r="HK50" i="6"/>
  <c r="HJ50" i="6"/>
  <c r="HI50" i="6"/>
  <c r="HH50" i="6"/>
  <c r="HG50" i="6"/>
  <c r="HK45" i="6"/>
  <c r="HJ45" i="6"/>
  <c r="HI45" i="6"/>
  <c r="HH45" i="6"/>
  <c r="HG45" i="6"/>
  <c r="HK39" i="6"/>
  <c r="HJ39" i="6"/>
  <c r="HI39" i="6"/>
  <c r="HH39" i="6"/>
  <c r="HG39" i="6"/>
  <c r="HK34" i="6"/>
  <c r="HJ34" i="6"/>
  <c r="HI34" i="6"/>
  <c r="HH34" i="6"/>
  <c r="HG34" i="6"/>
  <c r="HK31" i="6"/>
  <c r="HJ31" i="6"/>
  <c r="HI31" i="6"/>
  <c r="HH31" i="6"/>
  <c r="HG31" i="6"/>
  <c r="HK28" i="6"/>
  <c r="HJ28" i="6"/>
  <c r="HI28" i="6"/>
  <c r="HH28" i="6"/>
  <c r="HG28" i="6"/>
  <c r="HK25" i="6"/>
  <c r="HJ25" i="6"/>
  <c r="HI25" i="6"/>
  <c r="HH25" i="6"/>
  <c r="HG25" i="6"/>
  <c r="HK21" i="6"/>
  <c r="HJ21" i="6"/>
  <c r="HI21" i="6"/>
  <c r="HH21" i="6"/>
  <c r="HG21" i="6"/>
  <c r="HK17" i="6"/>
  <c r="HJ17" i="6"/>
  <c r="HI17" i="6"/>
  <c r="HH17" i="6"/>
  <c r="HG17" i="6"/>
  <c r="HA262" i="6"/>
  <c r="GZ262" i="6"/>
  <c r="GY262" i="6"/>
  <c r="GX262" i="6"/>
  <c r="GW262" i="6"/>
  <c r="HC258" i="6"/>
  <c r="HA258" i="6"/>
  <c r="GZ258" i="6"/>
  <c r="GY258" i="6"/>
  <c r="GX258" i="6"/>
  <c r="GW258" i="6"/>
  <c r="HC253" i="6"/>
  <c r="HA253" i="6"/>
  <c r="GZ253" i="6"/>
  <c r="GY253" i="6"/>
  <c r="GX253" i="6"/>
  <c r="GW253" i="6"/>
  <c r="HC249" i="6"/>
  <c r="HA249" i="6"/>
  <c r="GZ249" i="6"/>
  <c r="GY249" i="6"/>
  <c r="GX249" i="6"/>
  <c r="GW249" i="6"/>
  <c r="HC244" i="6"/>
  <c r="HA244" i="6"/>
  <c r="GZ244" i="6"/>
  <c r="GY244" i="6"/>
  <c r="GX244" i="6"/>
  <c r="GW244" i="6"/>
  <c r="HC231" i="6"/>
  <c r="HA231" i="6"/>
  <c r="GZ231" i="6"/>
  <c r="GY231" i="6"/>
  <c r="GX231" i="6"/>
  <c r="GW231" i="6"/>
  <c r="HC220" i="6"/>
  <c r="HA220" i="6"/>
  <c r="GZ220" i="6"/>
  <c r="GY220" i="6"/>
  <c r="GX220" i="6"/>
  <c r="GW220" i="6"/>
  <c r="HC216" i="6"/>
  <c r="HA216" i="6"/>
  <c r="GZ216" i="6"/>
  <c r="GY216" i="6"/>
  <c r="GX216" i="6"/>
  <c r="GW216" i="6"/>
  <c r="HC213" i="6"/>
  <c r="HA213" i="6"/>
  <c r="GZ213" i="6"/>
  <c r="GY213" i="6"/>
  <c r="GX213" i="6"/>
  <c r="GW213" i="6"/>
  <c r="HC208" i="6"/>
  <c r="HA208" i="6"/>
  <c r="GZ208" i="6"/>
  <c r="GY208" i="6"/>
  <c r="GX208" i="6"/>
  <c r="GW208" i="6"/>
  <c r="HC200" i="6"/>
  <c r="HA200" i="6"/>
  <c r="GZ200" i="6"/>
  <c r="GY200" i="6"/>
  <c r="GX200" i="6"/>
  <c r="GW200" i="6"/>
  <c r="HC197" i="6"/>
  <c r="HA197" i="6"/>
  <c r="GZ197" i="6"/>
  <c r="GY197" i="6"/>
  <c r="GX197" i="6"/>
  <c r="GW197" i="6"/>
  <c r="HC193" i="6"/>
  <c r="HA193" i="6"/>
  <c r="GZ193" i="6"/>
  <c r="GY193" i="6"/>
  <c r="GX193" i="6"/>
  <c r="GW193" i="6"/>
  <c r="HC188" i="6"/>
  <c r="HA188" i="6"/>
  <c r="GZ188" i="6"/>
  <c r="GY188" i="6"/>
  <c r="GX188" i="6"/>
  <c r="GW188" i="6"/>
  <c r="HC185" i="6"/>
  <c r="HA185" i="6"/>
  <c r="GZ185" i="6"/>
  <c r="GY185" i="6"/>
  <c r="GX185" i="6"/>
  <c r="GW185" i="6"/>
  <c r="HC175" i="6"/>
  <c r="HA175" i="6"/>
  <c r="GZ175" i="6"/>
  <c r="GY175" i="6"/>
  <c r="GX175" i="6"/>
  <c r="GW175" i="6"/>
  <c r="HC164" i="6"/>
  <c r="HA164" i="6"/>
  <c r="GZ164" i="6"/>
  <c r="GY164" i="6"/>
  <c r="GX164" i="6"/>
  <c r="GW164" i="6"/>
  <c r="HC160" i="6"/>
  <c r="HA160" i="6"/>
  <c r="GZ160" i="6"/>
  <c r="GY160" i="6"/>
  <c r="GX160" i="6"/>
  <c r="GW160" i="6"/>
  <c r="HC157" i="6"/>
  <c r="HA157" i="6"/>
  <c r="GZ157" i="6"/>
  <c r="GY157" i="6"/>
  <c r="GX157" i="6"/>
  <c r="GW157" i="6"/>
  <c r="HC152" i="6"/>
  <c r="HA152" i="6"/>
  <c r="GZ152" i="6"/>
  <c r="GY152" i="6"/>
  <c r="GX152" i="6"/>
  <c r="GW152" i="6"/>
  <c r="HC144" i="6"/>
  <c r="HA144" i="6"/>
  <c r="GZ144" i="6"/>
  <c r="GY144" i="6"/>
  <c r="GX144" i="6"/>
  <c r="GW144" i="6"/>
  <c r="HC141" i="6"/>
  <c r="HA141" i="6"/>
  <c r="GZ141" i="6"/>
  <c r="GY141" i="6"/>
  <c r="GX141" i="6"/>
  <c r="GW141" i="6"/>
  <c r="HC137" i="6"/>
  <c r="HA137" i="6"/>
  <c r="GZ137" i="6"/>
  <c r="GY137" i="6"/>
  <c r="GX137" i="6"/>
  <c r="GW137" i="6"/>
  <c r="HC131" i="6"/>
  <c r="HA131" i="6"/>
  <c r="GZ131" i="6"/>
  <c r="GY131" i="6"/>
  <c r="GX131" i="6"/>
  <c r="GW131" i="6"/>
  <c r="HC128" i="6"/>
  <c r="HA128" i="6"/>
  <c r="GZ128" i="6"/>
  <c r="GY128" i="6"/>
  <c r="GX128" i="6"/>
  <c r="GW128" i="6"/>
  <c r="HA117" i="6"/>
  <c r="GZ117" i="6"/>
  <c r="GY117" i="6"/>
  <c r="GX117" i="6"/>
  <c r="GW117" i="6"/>
  <c r="HA114" i="6"/>
  <c r="GZ114" i="6"/>
  <c r="GY114" i="6"/>
  <c r="GX114" i="6"/>
  <c r="GW114" i="6"/>
  <c r="HC111" i="6"/>
  <c r="HA111" i="6"/>
  <c r="GZ111" i="6"/>
  <c r="GY111" i="6"/>
  <c r="GX111" i="6"/>
  <c r="GW111" i="6"/>
  <c r="HA107" i="6"/>
  <c r="GZ107" i="6"/>
  <c r="GY107" i="6"/>
  <c r="GX107" i="6"/>
  <c r="GW107" i="6"/>
  <c r="HA101" i="6"/>
  <c r="GZ101" i="6"/>
  <c r="GY101" i="6"/>
  <c r="GX101" i="6"/>
  <c r="GW101" i="6"/>
  <c r="HC98" i="6"/>
  <c r="HA98" i="6"/>
  <c r="GZ98" i="6"/>
  <c r="GY98" i="6"/>
  <c r="GX98" i="6"/>
  <c r="GW98" i="6"/>
  <c r="HC94" i="6"/>
  <c r="HA94" i="6"/>
  <c r="GZ94" i="6"/>
  <c r="GY94" i="6"/>
  <c r="GX94" i="6"/>
  <c r="GW94" i="6"/>
  <c r="HA83" i="6"/>
  <c r="GZ83" i="6"/>
  <c r="GY83" i="6"/>
  <c r="GX83" i="6"/>
  <c r="GW83" i="6"/>
  <c r="HA80" i="6"/>
  <c r="GZ80" i="6"/>
  <c r="GY80" i="6"/>
  <c r="GX80" i="6"/>
  <c r="GW80" i="6"/>
  <c r="HC73" i="6"/>
  <c r="HA73" i="6"/>
  <c r="GZ73" i="6"/>
  <c r="GY73" i="6"/>
  <c r="GX73" i="6"/>
  <c r="GW73" i="6"/>
  <c r="HA62" i="6"/>
  <c r="GZ62" i="6"/>
  <c r="GY62" i="6"/>
  <c r="GX62" i="6"/>
  <c r="GW62" i="6"/>
  <c r="HA58" i="6"/>
  <c r="GZ58" i="6"/>
  <c r="GY58" i="6"/>
  <c r="GX58" i="6"/>
  <c r="GW58" i="6"/>
  <c r="HA55" i="6"/>
  <c r="GZ55" i="6"/>
  <c r="GY55" i="6"/>
  <c r="GX55" i="6"/>
  <c r="GW55" i="6"/>
  <c r="HA50" i="6"/>
  <c r="GZ50" i="6"/>
  <c r="GY50" i="6"/>
  <c r="GX50" i="6"/>
  <c r="GW50" i="6"/>
  <c r="HA45" i="6"/>
  <c r="GZ45" i="6"/>
  <c r="GY45" i="6"/>
  <c r="GX45" i="6"/>
  <c r="GW45" i="6"/>
  <c r="HA39" i="6"/>
  <c r="GZ39" i="6"/>
  <c r="GY39" i="6"/>
  <c r="GX39" i="6"/>
  <c r="GW39" i="6"/>
  <c r="HA34" i="6"/>
  <c r="GZ34" i="6"/>
  <c r="GY34" i="6"/>
  <c r="GX34" i="6"/>
  <c r="GW34" i="6"/>
  <c r="HA31" i="6"/>
  <c r="GZ31" i="6"/>
  <c r="GY31" i="6"/>
  <c r="GX31" i="6"/>
  <c r="GW31" i="6"/>
  <c r="HA28" i="6"/>
  <c r="GZ28" i="6"/>
  <c r="GY28" i="6"/>
  <c r="GX28" i="6"/>
  <c r="GW28" i="6"/>
  <c r="HA25" i="6"/>
  <c r="GZ25" i="6"/>
  <c r="GY25" i="6"/>
  <c r="GX25" i="6"/>
  <c r="GW25" i="6"/>
  <c r="HA21" i="6"/>
  <c r="GZ21" i="6"/>
  <c r="GY21" i="6"/>
  <c r="GX21" i="6"/>
  <c r="GW21" i="6"/>
  <c r="HA17" i="6"/>
  <c r="GZ17" i="6"/>
  <c r="GY17" i="6"/>
  <c r="GX17" i="6"/>
  <c r="GW17" i="6"/>
  <c r="GQ262" i="6"/>
  <c r="GP262" i="6"/>
  <c r="GO262" i="6"/>
  <c r="GN262" i="6"/>
  <c r="GM262" i="6"/>
  <c r="GS258" i="6"/>
  <c r="GQ258" i="6"/>
  <c r="GP258" i="6"/>
  <c r="GO258" i="6"/>
  <c r="GN258" i="6"/>
  <c r="GM258" i="6"/>
  <c r="GS253" i="6"/>
  <c r="GQ253" i="6"/>
  <c r="GP253" i="6"/>
  <c r="GO253" i="6"/>
  <c r="GN253" i="6"/>
  <c r="GM253" i="6"/>
  <c r="GS249" i="6"/>
  <c r="GQ249" i="6"/>
  <c r="GP249" i="6"/>
  <c r="GO249" i="6"/>
  <c r="GN249" i="6"/>
  <c r="GM249" i="6"/>
  <c r="GS244" i="6"/>
  <c r="GQ244" i="6"/>
  <c r="GP244" i="6"/>
  <c r="GO244" i="6"/>
  <c r="GN244" i="6"/>
  <c r="GM244" i="6"/>
  <c r="GS231" i="6"/>
  <c r="GQ231" i="6"/>
  <c r="GP231" i="6"/>
  <c r="GO231" i="6"/>
  <c r="GN231" i="6"/>
  <c r="GM231" i="6"/>
  <c r="GS220" i="6"/>
  <c r="GQ220" i="6"/>
  <c r="GP220" i="6"/>
  <c r="GO220" i="6"/>
  <c r="GN220" i="6"/>
  <c r="GM220" i="6"/>
  <c r="GS216" i="6"/>
  <c r="GQ216" i="6"/>
  <c r="GP216" i="6"/>
  <c r="GO216" i="6"/>
  <c r="GN216" i="6"/>
  <c r="GM216" i="6"/>
  <c r="GS213" i="6"/>
  <c r="GQ213" i="6"/>
  <c r="GP213" i="6"/>
  <c r="GO213" i="6"/>
  <c r="GN213" i="6"/>
  <c r="GM213" i="6"/>
  <c r="GS208" i="6"/>
  <c r="GQ208" i="6"/>
  <c r="GP208" i="6"/>
  <c r="GO208" i="6"/>
  <c r="GN208" i="6"/>
  <c r="GM208" i="6"/>
  <c r="GS200" i="6"/>
  <c r="GQ200" i="6"/>
  <c r="GP200" i="6"/>
  <c r="GO200" i="6"/>
  <c r="GN200" i="6"/>
  <c r="GM200" i="6"/>
  <c r="GS197" i="6"/>
  <c r="GQ197" i="6"/>
  <c r="GP197" i="6"/>
  <c r="GO197" i="6"/>
  <c r="GN197" i="6"/>
  <c r="GM197" i="6"/>
  <c r="GS193" i="6"/>
  <c r="GQ193" i="6"/>
  <c r="GP193" i="6"/>
  <c r="GO193" i="6"/>
  <c r="GN193" i="6"/>
  <c r="GM193" i="6"/>
  <c r="GS188" i="6"/>
  <c r="GQ188" i="6"/>
  <c r="GP188" i="6"/>
  <c r="GO188" i="6"/>
  <c r="GN188" i="6"/>
  <c r="GM188" i="6"/>
  <c r="GS185" i="6"/>
  <c r="GQ185" i="6"/>
  <c r="GP185" i="6"/>
  <c r="GO185" i="6"/>
  <c r="GN185" i="6"/>
  <c r="GM185" i="6"/>
  <c r="GS175" i="6"/>
  <c r="GQ175" i="6"/>
  <c r="GP175" i="6"/>
  <c r="GO175" i="6"/>
  <c r="GN175" i="6"/>
  <c r="GM175" i="6"/>
  <c r="GS164" i="6"/>
  <c r="GQ164" i="6"/>
  <c r="GP164" i="6"/>
  <c r="GO164" i="6"/>
  <c r="GN164" i="6"/>
  <c r="GM164" i="6"/>
  <c r="GS160" i="6"/>
  <c r="GQ160" i="6"/>
  <c r="GP160" i="6"/>
  <c r="GO160" i="6"/>
  <c r="GN160" i="6"/>
  <c r="GM160" i="6"/>
  <c r="GS157" i="6"/>
  <c r="GQ157" i="6"/>
  <c r="GP157" i="6"/>
  <c r="GO157" i="6"/>
  <c r="GN157" i="6"/>
  <c r="GM157" i="6"/>
  <c r="GS152" i="6"/>
  <c r="GQ152" i="6"/>
  <c r="GP152" i="6"/>
  <c r="GO152" i="6"/>
  <c r="GN152" i="6"/>
  <c r="GM152" i="6"/>
  <c r="GS144" i="6"/>
  <c r="GQ144" i="6"/>
  <c r="GP144" i="6"/>
  <c r="GO144" i="6"/>
  <c r="GN144" i="6"/>
  <c r="GM144" i="6"/>
  <c r="GS141" i="6"/>
  <c r="GQ141" i="6"/>
  <c r="GP141" i="6"/>
  <c r="GO141" i="6"/>
  <c r="GN141" i="6"/>
  <c r="GM141" i="6"/>
  <c r="GS137" i="6"/>
  <c r="GQ137" i="6"/>
  <c r="GP137" i="6"/>
  <c r="GO137" i="6"/>
  <c r="GN137" i="6"/>
  <c r="GM137" i="6"/>
  <c r="GS131" i="6"/>
  <c r="GQ131" i="6"/>
  <c r="GP131" i="6"/>
  <c r="GO131" i="6"/>
  <c r="GN131" i="6"/>
  <c r="GM131" i="6"/>
  <c r="GS128" i="6"/>
  <c r="GQ128" i="6"/>
  <c r="GP128" i="6"/>
  <c r="GO128" i="6"/>
  <c r="GN128" i="6"/>
  <c r="GM128" i="6"/>
  <c r="GQ117" i="6"/>
  <c r="GP117" i="6"/>
  <c r="GO117" i="6"/>
  <c r="GN117" i="6"/>
  <c r="GM117" i="6"/>
  <c r="GQ114" i="6"/>
  <c r="GP114" i="6"/>
  <c r="GO114" i="6"/>
  <c r="GN114" i="6"/>
  <c r="GM114" i="6"/>
  <c r="GS111" i="6"/>
  <c r="GQ111" i="6"/>
  <c r="GP111" i="6"/>
  <c r="GO111" i="6"/>
  <c r="GN111" i="6"/>
  <c r="GM111" i="6"/>
  <c r="GQ107" i="6"/>
  <c r="GP107" i="6"/>
  <c r="GO107" i="6"/>
  <c r="GN107" i="6"/>
  <c r="GM107" i="6"/>
  <c r="GQ101" i="6"/>
  <c r="GP101" i="6"/>
  <c r="GO101" i="6"/>
  <c r="GN101" i="6"/>
  <c r="GM101" i="6"/>
  <c r="GS98" i="6"/>
  <c r="GQ98" i="6"/>
  <c r="GP98" i="6"/>
  <c r="GO98" i="6"/>
  <c r="GN98" i="6"/>
  <c r="GM98" i="6"/>
  <c r="GS94" i="6"/>
  <c r="GQ94" i="6"/>
  <c r="GP94" i="6"/>
  <c r="GO94" i="6"/>
  <c r="GN94" i="6"/>
  <c r="GM94" i="6"/>
  <c r="GQ83" i="6"/>
  <c r="GP83" i="6"/>
  <c r="GO83" i="6"/>
  <c r="GN83" i="6"/>
  <c r="GM83" i="6"/>
  <c r="GQ80" i="6"/>
  <c r="GP80" i="6"/>
  <c r="GO80" i="6"/>
  <c r="GN80" i="6"/>
  <c r="GM80" i="6"/>
  <c r="GS73" i="6"/>
  <c r="GQ73" i="6"/>
  <c r="GP73" i="6"/>
  <c r="GO73" i="6"/>
  <c r="GN73" i="6"/>
  <c r="GM73" i="6"/>
  <c r="GQ62" i="6"/>
  <c r="GP62" i="6"/>
  <c r="GO62" i="6"/>
  <c r="GN62" i="6"/>
  <c r="GM62" i="6"/>
  <c r="GQ58" i="6"/>
  <c r="GP58" i="6"/>
  <c r="GO58" i="6"/>
  <c r="GN58" i="6"/>
  <c r="GM58" i="6"/>
  <c r="GQ55" i="6"/>
  <c r="GP55" i="6"/>
  <c r="GO55" i="6"/>
  <c r="GN55" i="6"/>
  <c r="GM55" i="6"/>
  <c r="GQ50" i="6"/>
  <c r="GP50" i="6"/>
  <c r="GO50" i="6"/>
  <c r="GN50" i="6"/>
  <c r="GM50" i="6"/>
  <c r="GQ45" i="6"/>
  <c r="GP45" i="6"/>
  <c r="GO45" i="6"/>
  <c r="GN45" i="6"/>
  <c r="GM45" i="6"/>
  <c r="GQ39" i="6"/>
  <c r="GP39" i="6"/>
  <c r="GO39" i="6"/>
  <c r="GN39" i="6"/>
  <c r="GM39" i="6"/>
  <c r="GQ34" i="6"/>
  <c r="GP34" i="6"/>
  <c r="GO34" i="6"/>
  <c r="GN34" i="6"/>
  <c r="GM34" i="6"/>
  <c r="GQ31" i="6"/>
  <c r="GP31" i="6"/>
  <c r="GO31" i="6"/>
  <c r="GN31" i="6"/>
  <c r="GM31" i="6"/>
  <c r="GQ28" i="6"/>
  <c r="GP28" i="6"/>
  <c r="GO28" i="6"/>
  <c r="GN28" i="6"/>
  <c r="GM28" i="6"/>
  <c r="GQ25" i="6"/>
  <c r="GP25" i="6"/>
  <c r="GO25" i="6"/>
  <c r="GN25" i="6"/>
  <c r="GM25" i="6"/>
  <c r="GQ21" i="6"/>
  <c r="GP21" i="6"/>
  <c r="GO21" i="6"/>
  <c r="GN21" i="6"/>
  <c r="GM21" i="6"/>
  <c r="GQ17" i="6"/>
  <c r="GP17" i="6"/>
  <c r="GO17" i="6"/>
  <c r="GN17" i="6"/>
  <c r="GM17" i="6"/>
  <c r="GG262" i="6"/>
  <c r="GF262" i="6"/>
  <c r="GE262" i="6"/>
  <c r="GD262" i="6"/>
  <c r="GC262" i="6"/>
  <c r="GI258" i="6"/>
  <c r="GG258" i="6"/>
  <c r="GF258" i="6"/>
  <c r="GE258" i="6"/>
  <c r="GD258" i="6"/>
  <c r="GC258" i="6"/>
  <c r="GI253" i="6"/>
  <c r="GG253" i="6"/>
  <c r="GF253" i="6"/>
  <c r="GE253" i="6"/>
  <c r="GD253" i="6"/>
  <c r="GC253" i="6"/>
  <c r="GI249" i="6"/>
  <c r="GG249" i="6"/>
  <c r="GF249" i="6"/>
  <c r="GE249" i="6"/>
  <c r="GD249" i="6"/>
  <c r="GC249" i="6"/>
  <c r="GI244" i="6"/>
  <c r="GG244" i="6"/>
  <c r="GF244" i="6"/>
  <c r="GE244" i="6"/>
  <c r="GD244" i="6"/>
  <c r="GC244" i="6"/>
  <c r="GI231" i="6"/>
  <c r="GG231" i="6"/>
  <c r="GF231" i="6"/>
  <c r="GE231" i="6"/>
  <c r="GD231" i="6"/>
  <c r="GC231" i="6"/>
  <c r="GI220" i="6"/>
  <c r="GG220" i="6"/>
  <c r="GF220" i="6"/>
  <c r="GE220" i="6"/>
  <c r="GD220" i="6"/>
  <c r="GC220" i="6"/>
  <c r="GI216" i="6"/>
  <c r="GG216" i="6"/>
  <c r="GF216" i="6"/>
  <c r="GE216" i="6"/>
  <c r="GD216" i="6"/>
  <c r="GC216" i="6"/>
  <c r="GI213" i="6"/>
  <c r="GG213" i="6"/>
  <c r="GF213" i="6"/>
  <c r="GE213" i="6"/>
  <c r="GD213" i="6"/>
  <c r="GC213" i="6"/>
  <c r="GI208" i="6"/>
  <c r="GG208" i="6"/>
  <c r="GF208" i="6"/>
  <c r="GE208" i="6"/>
  <c r="GD208" i="6"/>
  <c r="GC208" i="6"/>
  <c r="GI200" i="6"/>
  <c r="GG200" i="6"/>
  <c r="GF200" i="6"/>
  <c r="GE200" i="6"/>
  <c r="GD200" i="6"/>
  <c r="GC200" i="6"/>
  <c r="GI197" i="6"/>
  <c r="GG197" i="6"/>
  <c r="GF197" i="6"/>
  <c r="GE197" i="6"/>
  <c r="GD197" i="6"/>
  <c r="GC197" i="6"/>
  <c r="GI193" i="6"/>
  <c r="GG193" i="6"/>
  <c r="GF193" i="6"/>
  <c r="GE193" i="6"/>
  <c r="GD193" i="6"/>
  <c r="GC193" i="6"/>
  <c r="GI188" i="6"/>
  <c r="GG188" i="6"/>
  <c r="GF188" i="6"/>
  <c r="GE188" i="6"/>
  <c r="GD188" i="6"/>
  <c r="GC188" i="6"/>
  <c r="GI185" i="6"/>
  <c r="GG185" i="6"/>
  <c r="GF185" i="6"/>
  <c r="GE185" i="6"/>
  <c r="GD185" i="6"/>
  <c r="GC185" i="6"/>
  <c r="GI175" i="6"/>
  <c r="GG175" i="6"/>
  <c r="GF175" i="6"/>
  <c r="GE175" i="6"/>
  <c r="GD175" i="6"/>
  <c r="GC175" i="6"/>
  <c r="GI164" i="6"/>
  <c r="GG164" i="6"/>
  <c r="GF164" i="6"/>
  <c r="GE164" i="6"/>
  <c r="GD164" i="6"/>
  <c r="GC164" i="6"/>
  <c r="GI160" i="6"/>
  <c r="GG160" i="6"/>
  <c r="GF160" i="6"/>
  <c r="GE160" i="6"/>
  <c r="GD160" i="6"/>
  <c r="GC160" i="6"/>
  <c r="GI157" i="6"/>
  <c r="GG157" i="6"/>
  <c r="GF157" i="6"/>
  <c r="GE157" i="6"/>
  <c r="GD157" i="6"/>
  <c r="GC157" i="6"/>
  <c r="GI152" i="6"/>
  <c r="GG152" i="6"/>
  <c r="GF152" i="6"/>
  <c r="GE152" i="6"/>
  <c r="GD152" i="6"/>
  <c r="GC152" i="6"/>
  <c r="GI144" i="6"/>
  <c r="GG144" i="6"/>
  <c r="GF144" i="6"/>
  <c r="GE144" i="6"/>
  <c r="GD144" i="6"/>
  <c r="GC144" i="6"/>
  <c r="GI141" i="6"/>
  <c r="GG141" i="6"/>
  <c r="GF141" i="6"/>
  <c r="GE141" i="6"/>
  <c r="GD141" i="6"/>
  <c r="GC141" i="6"/>
  <c r="GI137" i="6"/>
  <c r="GG137" i="6"/>
  <c r="GF137" i="6"/>
  <c r="GE137" i="6"/>
  <c r="GD137" i="6"/>
  <c r="GC137" i="6"/>
  <c r="GI131" i="6"/>
  <c r="GG131" i="6"/>
  <c r="GF131" i="6"/>
  <c r="GE131" i="6"/>
  <c r="GD131" i="6"/>
  <c r="GC131" i="6"/>
  <c r="GI128" i="6"/>
  <c r="GG128" i="6"/>
  <c r="GF128" i="6"/>
  <c r="GE128" i="6"/>
  <c r="GD128" i="6"/>
  <c r="GC128" i="6"/>
  <c r="GG117" i="6"/>
  <c r="GF117" i="6"/>
  <c r="GE117" i="6"/>
  <c r="GD117" i="6"/>
  <c r="GC117" i="6"/>
  <c r="GG114" i="6"/>
  <c r="GF114" i="6"/>
  <c r="GE114" i="6"/>
  <c r="GD114" i="6"/>
  <c r="GC114" i="6"/>
  <c r="GI111" i="6"/>
  <c r="GG111" i="6"/>
  <c r="GF111" i="6"/>
  <c r="GE111" i="6"/>
  <c r="GD111" i="6"/>
  <c r="GC111" i="6"/>
  <c r="GG107" i="6"/>
  <c r="GF107" i="6"/>
  <c r="GE107" i="6"/>
  <c r="GD107" i="6"/>
  <c r="GC107" i="6"/>
  <c r="GG101" i="6"/>
  <c r="GF101" i="6"/>
  <c r="GE101" i="6"/>
  <c r="GD101" i="6"/>
  <c r="GC101" i="6"/>
  <c r="GI98" i="6"/>
  <c r="GG98" i="6"/>
  <c r="GF98" i="6"/>
  <c r="GE98" i="6"/>
  <c r="GD98" i="6"/>
  <c r="GC98" i="6"/>
  <c r="GI94" i="6"/>
  <c r="GG94" i="6"/>
  <c r="GF94" i="6"/>
  <c r="GE94" i="6"/>
  <c r="GD94" i="6"/>
  <c r="GC94" i="6"/>
  <c r="GG83" i="6"/>
  <c r="GF83" i="6"/>
  <c r="GE83" i="6"/>
  <c r="GD83" i="6"/>
  <c r="GC83" i="6"/>
  <c r="GG80" i="6"/>
  <c r="GF80" i="6"/>
  <c r="GE80" i="6"/>
  <c r="GD80" i="6"/>
  <c r="GC80" i="6"/>
  <c r="GI73" i="6"/>
  <c r="GG73" i="6"/>
  <c r="GF73" i="6"/>
  <c r="GE73" i="6"/>
  <c r="GD73" i="6"/>
  <c r="GC73" i="6"/>
  <c r="GG62" i="6"/>
  <c r="GF62" i="6"/>
  <c r="GE62" i="6"/>
  <c r="GD62" i="6"/>
  <c r="GC62" i="6"/>
  <c r="GG58" i="6"/>
  <c r="GF58" i="6"/>
  <c r="GE58" i="6"/>
  <c r="GD58" i="6"/>
  <c r="GC58" i="6"/>
  <c r="GG55" i="6"/>
  <c r="GF55" i="6"/>
  <c r="GE55" i="6"/>
  <c r="GD55" i="6"/>
  <c r="GC55" i="6"/>
  <c r="GG50" i="6"/>
  <c r="GF50" i="6"/>
  <c r="GE50" i="6"/>
  <c r="GD50" i="6"/>
  <c r="GC50" i="6"/>
  <c r="GG45" i="6"/>
  <c r="GF45" i="6"/>
  <c r="GE45" i="6"/>
  <c r="GD45" i="6"/>
  <c r="GC45" i="6"/>
  <c r="GG39" i="6"/>
  <c r="GF39" i="6"/>
  <c r="GE39" i="6"/>
  <c r="GD39" i="6"/>
  <c r="GC39" i="6"/>
  <c r="GG34" i="6"/>
  <c r="GF34" i="6"/>
  <c r="GE34" i="6"/>
  <c r="GD34" i="6"/>
  <c r="GC34" i="6"/>
  <c r="GG31" i="6"/>
  <c r="GF31" i="6"/>
  <c r="GE31" i="6"/>
  <c r="GD31" i="6"/>
  <c r="GC31" i="6"/>
  <c r="GG28" i="6"/>
  <c r="GF28" i="6"/>
  <c r="GE28" i="6"/>
  <c r="GD28" i="6"/>
  <c r="GC28" i="6"/>
  <c r="GG25" i="6"/>
  <c r="GF25" i="6"/>
  <c r="GE25" i="6"/>
  <c r="GD25" i="6"/>
  <c r="GC25" i="6"/>
  <c r="GG21" i="6"/>
  <c r="GF21" i="6"/>
  <c r="GE21" i="6"/>
  <c r="GD21" i="6"/>
  <c r="GC21" i="6"/>
  <c r="GG17" i="6"/>
  <c r="GF17" i="6"/>
  <c r="GE17" i="6"/>
  <c r="GD17" i="6"/>
  <c r="GC17" i="6"/>
  <c r="FW262" i="6"/>
  <c r="FV262" i="6"/>
  <c r="FU262" i="6"/>
  <c r="FT262" i="6"/>
  <c r="FS262" i="6"/>
  <c r="FY258" i="6"/>
  <c r="FW258" i="6"/>
  <c r="FV258" i="6"/>
  <c r="FU258" i="6"/>
  <c r="FT258" i="6"/>
  <c r="FS258" i="6"/>
  <c r="FY253" i="6"/>
  <c r="FW253" i="6"/>
  <c r="FV253" i="6"/>
  <c r="FU253" i="6"/>
  <c r="FT253" i="6"/>
  <c r="FS253" i="6"/>
  <c r="FY249" i="6"/>
  <c r="FW249" i="6"/>
  <c r="FV249" i="6"/>
  <c r="FU249" i="6"/>
  <c r="FT249" i="6"/>
  <c r="FS249" i="6"/>
  <c r="FY244" i="6"/>
  <c r="FW244" i="6"/>
  <c r="FV244" i="6"/>
  <c r="FU244" i="6"/>
  <c r="FT244" i="6"/>
  <c r="FS244" i="6"/>
  <c r="FY231" i="6"/>
  <c r="FW231" i="6"/>
  <c r="FV231" i="6"/>
  <c r="FU231" i="6"/>
  <c r="FT231" i="6"/>
  <c r="FS231" i="6"/>
  <c r="FY220" i="6"/>
  <c r="FW220" i="6"/>
  <c r="FV220" i="6"/>
  <c r="FU220" i="6"/>
  <c r="FT220" i="6"/>
  <c r="FS220" i="6"/>
  <c r="FY216" i="6"/>
  <c r="FW216" i="6"/>
  <c r="FV216" i="6"/>
  <c r="FU216" i="6"/>
  <c r="FT216" i="6"/>
  <c r="FS216" i="6"/>
  <c r="FY213" i="6"/>
  <c r="FW213" i="6"/>
  <c r="FV213" i="6"/>
  <c r="FU213" i="6"/>
  <c r="FT213" i="6"/>
  <c r="FS213" i="6"/>
  <c r="FY208" i="6"/>
  <c r="FW208" i="6"/>
  <c r="FV208" i="6"/>
  <c r="FU208" i="6"/>
  <c r="FT208" i="6"/>
  <c r="FS208" i="6"/>
  <c r="FY200" i="6"/>
  <c r="FW200" i="6"/>
  <c r="FV200" i="6"/>
  <c r="FU200" i="6"/>
  <c r="FT200" i="6"/>
  <c r="FS200" i="6"/>
  <c r="FY197" i="6"/>
  <c r="FW197" i="6"/>
  <c r="FV197" i="6"/>
  <c r="FU197" i="6"/>
  <c r="FT197" i="6"/>
  <c r="FS197" i="6"/>
  <c r="FY193" i="6"/>
  <c r="FW193" i="6"/>
  <c r="FV193" i="6"/>
  <c r="FU193" i="6"/>
  <c r="FT193" i="6"/>
  <c r="FS193" i="6"/>
  <c r="FY188" i="6"/>
  <c r="FW188" i="6"/>
  <c r="FV188" i="6"/>
  <c r="FU188" i="6"/>
  <c r="FT188" i="6"/>
  <c r="FS188" i="6"/>
  <c r="FY185" i="6"/>
  <c r="FW185" i="6"/>
  <c r="FV185" i="6"/>
  <c r="FU185" i="6"/>
  <c r="FT185" i="6"/>
  <c r="FS185" i="6"/>
  <c r="FY175" i="6"/>
  <c r="FW175" i="6"/>
  <c r="FV175" i="6"/>
  <c r="FU175" i="6"/>
  <c r="FT175" i="6"/>
  <c r="FS175" i="6"/>
  <c r="FY164" i="6"/>
  <c r="FW164" i="6"/>
  <c r="FV164" i="6"/>
  <c r="FU164" i="6"/>
  <c r="FT164" i="6"/>
  <c r="FS164" i="6"/>
  <c r="FY160" i="6"/>
  <c r="FW160" i="6"/>
  <c r="FV160" i="6"/>
  <c r="FU160" i="6"/>
  <c r="FT160" i="6"/>
  <c r="FS160" i="6"/>
  <c r="FY157" i="6"/>
  <c r="FW157" i="6"/>
  <c r="FV157" i="6"/>
  <c r="FU157" i="6"/>
  <c r="FT157" i="6"/>
  <c r="FS157" i="6"/>
  <c r="FY152" i="6"/>
  <c r="FW152" i="6"/>
  <c r="FV152" i="6"/>
  <c r="FU152" i="6"/>
  <c r="FT152" i="6"/>
  <c r="FS152" i="6"/>
  <c r="FY144" i="6"/>
  <c r="FW144" i="6"/>
  <c r="FV144" i="6"/>
  <c r="FU144" i="6"/>
  <c r="FT144" i="6"/>
  <c r="FS144" i="6"/>
  <c r="FY141" i="6"/>
  <c r="FW141" i="6"/>
  <c r="FV141" i="6"/>
  <c r="FU141" i="6"/>
  <c r="FT141" i="6"/>
  <c r="FS141" i="6"/>
  <c r="FY137" i="6"/>
  <c r="FW137" i="6"/>
  <c r="FV137" i="6"/>
  <c r="FU137" i="6"/>
  <c r="FT137" i="6"/>
  <c r="FS137" i="6"/>
  <c r="FY131" i="6"/>
  <c r="FW131" i="6"/>
  <c r="FV131" i="6"/>
  <c r="FU131" i="6"/>
  <c r="FT131" i="6"/>
  <c r="FS131" i="6"/>
  <c r="FY128" i="6"/>
  <c r="FW128" i="6"/>
  <c r="FV128" i="6"/>
  <c r="FU128" i="6"/>
  <c r="FT128" i="6"/>
  <c r="FS128" i="6"/>
  <c r="FW117" i="6"/>
  <c r="FV117" i="6"/>
  <c r="FU117" i="6"/>
  <c r="FT117" i="6"/>
  <c r="FS117" i="6"/>
  <c r="FW114" i="6"/>
  <c r="FV114" i="6"/>
  <c r="FU114" i="6"/>
  <c r="FT114" i="6"/>
  <c r="FS114" i="6"/>
  <c r="FY111" i="6"/>
  <c r="FW111" i="6"/>
  <c r="FV111" i="6"/>
  <c r="FU111" i="6"/>
  <c r="FT111" i="6"/>
  <c r="FS111" i="6"/>
  <c r="FW107" i="6"/>
  <c r="FV107" i="6"/>
  <c r="FU107" i="6"/>
  <c r="FT107" i="6"/>
  <c r="FS107" i="6"/>
  <c r="FW101" i="6"/>
  <c r="FV101" i="6"/>
  <c r="FU101" i="6"/>
  <c r="FT101" i="6"/>
  <c r="FS101" i="6"/>
  <c r="FY98" i="6"/>
  <c r="FW98" i="6"/>
  <c r="FV98" i="6"/>
  <c r="FU98" i="6"/>
  <c r="FT98" i="6"/>
  <c r="FS98" i="6"/>
  <c r="FY94" i="6"/>
  <c r="FW94" i="6"/>
  <c r="FV94" i="6"/>
  <c r="FU94" i="6"/>
  <c r="FT94" i="6"/>
  <c r="FS94" i="6"/>
  <c r="FW83" i="6"/>
  <c r="FV83" i="6"/>
  <c r="FU83" i="6"/>
  <c r="FT83" i="6"/>
  <c r="FS83" i="6"/>
  <c r="FW80" i="6"/>
  <c r="FV80" i="6"/>
  <c r="FU80" i="6"/>
  <c r="FT80" i="6"/>
  <c r="FS80" i="6"/>
  <c r="FY73" i="6"/>
  <c r="FW73" i="6"/>
  <c r="FV73" i="6"/>
  <c r="FU73" i="6"/>
  <c r="FT73" i="6"/>
  <c r="FS73" i="6"/>
  <c r="FW62" i="6"/>
  <c r="FV62" i="6"/>
  <c r="FU62" i="6"/>
  <c r="FT62" i="6"/>
  <c r="FS62" i="6"/>
  <c r="FW58" i="6"/>
  <c r="FV58" i="6"/>
  <c r="FU58" i="6"/>
  <c r="FT58" i="6"/>
  <c r="FS58" i="6"/>
  <c r="FW55" i="6"/>
  <c r="FV55" i="6"/>
  <c r="FU55" i="6"/>
  <c r="FT55" i="6"/>
  <c r="FS55" i="6"/>
  <c r="FW50" i="6"/>
  <c r="FV50" i="6"/>
  <c r="FU50" i="6"/>
  <c r="FT50" i="6"/>
  <c r="FS50" i="6"/>
  <c r="FW45" i="6"/>
  <c r="FV45" i="6"/>
  <c r="FU45" i="6"/>
  <c r="FT45" i="6"/>
  <c r="FS45" i="6"/>
  <c r="FW39" i="6"/>
  <c r="FV39" i="6"/>
  <c r="FU39" i="6"/>
  <c r="FT39" i="6"/>
  <c r="FS39" i="6"/>
  <c r="FW34" i="6"/>
  <c r="FV34" i="6"/>
  <c r="FU34" i="6"/>
  <c r="FT34" i="6"/>
  <c r="FS34" i="6"/>
  <c r="FW31" i="6"/>
  <c r="FV31" i="6"/>
  <c r="FU31" i="6"/>
  <c r="FT31" i="6"/>
  <c r="FS31" i="6"/>
  <c r="FW28" i="6"/>
  <c r="FV28" i="6"/>
  <c r="FU28" i="6"/>
  <c r="FT28" i="6"/>
  <c r="FS28" i="6"/>
  <c r="FW25" i="6"/>
  <c r="FV25" i="6"/>
  <c r="FU25" i="6"/>
  <c r="FT25" i="6"/>
  <c r="FS25" i="6"/>
  <c r="FW21" i="6"/>
  <c r="FV21" i="6"/>
  <c r="FU21" i="6"/>
  <c r="FT21" i="6"/>
  <c r="FS21" i="6"/>
  <c r="FW17" i="6"/>
  <c r="FV17" i="6"/>
  <c r="FU17" i="6"/>
  <c r="FT17" i="6"/>
  <c r="FS17" i="6"/>
  <c r="FM262" i="6"/>
  <c r="FL262" i="6"/>
  <c r="FK262" i="6"/>
  <c r="FJ262" i="6"/>
  <c r="FI262" i="6"/>
  <c r="FO258" i="6"/>
  <c r="FM258" i="6"/>
  <c r="FL258" i="6"/>
  <c r="FK258" i="6"/>
  <c r="FJ258" i="6"/>
  <c r="FI258" i="6"/>
  <c r="FO253" i="6"/>
  <c r="FM253" i="6"/>
  <c r="FL253" i="6"/>
  <c r="FK253" i="6"/>
  <c r="FJ253" i="6"/>
  <c r="FI253" i="6"/>
  <c r="FO249" i="6"/>
  <c r="FM249" i="6"/>
  <c r="FL249" i="6"/>
  <c r="FK249" i="6"/>
  <c r="FJ249" i="6"/>
  <c r="FI249" i="6"/>
  <c r="FO244" i="6"/>
  <c r="FM244" i="6"/>
  <c r="FL244" i="6"/>
  <c r="FK244" i="6"/>
  <c r="FJ244" i="6"/>
  <c r="FI244" i="6"/>
  <c r="FO231" i="6"/>
  <c r="FM231" i="6"/>
  <c r="FL231" i="6"/>
  <c r="FK231" i="6"/>
  <c r="FJ231" i="6"/>
  <c r="FI231" i="6"/>
  <c r="FO220" i="6"/>
  <c r="FM220" i="6"/>
  <c r="FL220" i="6"/>
  <c r="FK220" i="6"/>
  <c r="FJ220" i="6"/>
  <c r="FI220" i="6"/>
  <c r="FO216" i="6"/>
  <c r="FM216" i="6"/>
  <c r="FL216" i="6"/>
  <c r="FK216" i="6"/>
  <c r="FJ216" i="6"/>
  <c r="FI216" i="6"/>
  <c r="FO213" i="6"/>
  <c r="FM213" i="6"/>
  <c r="FL213" i="6"/>
  <c r="FK213" i="6"/>
  <c r="FJ213" i="6"/>
  <c r="FI213" i="6"/>
  <c r="FO208" i="6"/>
  <c r="FM208" i="6"/>
  <c r="FL208" i="6"/>
  <c r="FK208" i="6"/>
  <c r="FJ208" i="6"/>
  <c r="FI208" i="6"/>
  <c r="FO200" i="6"/>
  <c r="FM200" i="6"/>
  <c r="FL200" i="6"/>
  <c r="FK200" i="6"/>
  <c r="FJ200" i="6"/>
  <c r="FI200" i="6"/>
  <c r="FO197" i="6"/>
  <c r="FM197" i="6"/>
  <c r="FL197" i="6"/>
  <c r="FK197" i="6"/>
  <c r="FJ197" i="6"/>
  <c r="FI197" i="6"/>
  <c r="FO193" i="6"/>
  <c r="FM193" i="6"/>
  <c r="FL193" i="6"/>
  <c r="FK193" i="6"/>
  <c r="FJ193" i="6"/>
  <c r="FI193" i="6"/>
  <c r="FO188" i="6"/>
  <c r="FM188" i="6"/>
  <c r="FL188" i="6"/>
  <c r="FK188" i="6"/>
  <c r="FJ188" i="6"/>
  <c r="FI188" i="6"/>
  <c r="FO185" i="6"/>
  <c r="FM185" i="6"/>
  <c r="FL185" i="6"/>
  <c r="FK185" i="6"/>
  <c r="FJ185" i="6"/>
  <c r="FI185" i="6"/>
  <c r="FO175" i="6"/>
  <c r="FM175" i="6"/>
  <c r="FL175" i="6"/>
  <c r="FK175" i="6"/>
  <c r="FJ175" i="6"/>
  <c r="FI175" i="6"/>
  <c r="FO164" i="6"/>
  <c r="FM164" i="6"/>
  <c r="FL164" i="6"/>
  <c r="FK164" i="6"/>
  <c r="FJ164" i="6"/>
  <c r="FI164" i="6"/>
  <c r="FO160" i="6"/>
  <c r="FM160" i="6"/>
  <c r="FL160" i="6"/>
  <c r="FK160" i="6"/>
  <c r="FJ160" i="6"/>
  <c r="FI160" i="6"/>
  <c r="FO157" i="6"/>
  <c r="FM157" i="6"/>
  <c r="FL157" i="6"/>
  <c r="FK157" i="6"/>
  <c r="FJ157" i="6"/>
  <c r="FI157" i="6"/>
  <c r="FO152" i="6"/>
  <c r="FM152" i="6"/>
  <c r="FL152" i="6"/>
  <c r="FK152" i="6"/>
  <c r="FJ152" i="6"/>
  <c r="FI152" i="6"/>
  <c r="FO144" i="6"/>
  <c r="FM144" i="6"/>
  <c r="FL144" i="6"/>
  <c r="FK144" i="6"/>
  <c r="FJ144" i="6"/>
  <c r="FI144" i="6"/>
  <c r="FO141" i="6"/>
  <c r="FM141" i="6"/>
  <c r="FL141" i="6"/>
  <c r="FK141" i="6"/>
  <c r="FJ141" i="6"/>
  <c r="FI141" i="6"/>
  <c r="FO137" i="6"/>
  <c r="FM137" i="6"/>
  <c r="FL137" i="6"/>
  <c r="FK137" i="6"/>
  <c r="FJ137" i="6"/>
  <c r="FI137" i="6"/>
  <c r="FO131" i="6"/>
  <c r="FM131" i="6"/>
  <c r="FL131" i="6"/>
  <c r="FK131" i="6"/>
  <c r="FJ131" i="6"/>
  <c r="FI131" i="6"/>
  <c r="FO128" i="6"/>
  <c r="FM128" i="6"/>
  <c r="FL128" i="6"/>
  <c r="FK128" i="6"/>
  <c r="FJ128" i="6"/>
  <c r="FI128" i="6"/>
  <c r="FM117" i="6"/>
  <c r="FL117" i="6"/>
  <c r="FK117" i="6"/>
  <c r="FJ117" i="6"/>
  <c r="FI117" i="6"/>
  <c r="FM114" i="6"/>
  <c r="FL114" i="6"/>
  <c r="FK114" i="6"/>
  <c r="FJ114" i="6"/>
  <c r="FI114" i="6"/>
  <c r="FO111" i="6"/>
  <c r="FM111" i="6"/>
  <c r="FL111" i="6"/>
  <c r="FK111" i="6"/>
  <c r="FJ111" i="6"/>
  <c r="FI111" i="6"/>
  <c r="FM107" i="6"/>
  <c r="FL107" i="6"/>
  <c r="FK107" i="6"/>
  <c r="FJ107" i="6"/>
  <c r="FI107" i="6"/>
  <c r="FM101" i="6"/>
  <c r="FL101" i="6"/>
  <c r="FK101" i="6"/>
  <c r="FJ101" i="6"/>
  <c r="FI101" i="6"/>
  <c r="FO98" i="6"/>
  <c r="FM98" i="6"/>
  <c r="FL98" i="6"/>
  <c r="FK98" i="6"/>
  <c r="FJ98" i="6"/>
  <c r="FI98" i="6"/>
  <c r="FO94" i="6"/>
  <c r="FM94" i="6"/>
  <c r="FL94" i="6"/>
  <c r="FK94" i="6"/>
  <c r="FJ94" i="6"/>
  <c r="FI94" i="6"/>
  <c r="FM83" i="6"/>
  <c r="FL83" i="6"/>
  <c r="FK83" i="6"/>
  <c r="FJ83" i="6"/>
  <c r="FI83" i="6"/>
  <c r="FM80" i="6"/>
  <c r="FL80" i="6"/>
  <c r="FK80" i="6"/>
  <c r="FJ80" i="6"/>
  <c r="FI80" i="6"/>
  <c r="FO73" i="6"/>
  <c r="FM73" i="6"/>
  <c r="FL73" i="6"/>
  <c r="FK73" i="6"/>
  <c r="FJ73" i="6"/>
  <c r="FI73" i="6"/>
  <c r="FM62" i="6"/>
  <c r="FL62" i="6"/>
  <c r="FK62" i="6"/>
  <c r="FJ62" i="6"/>
  <c r="FI62" i="6"/>
  <c r="FM58" i="6"/>
  <c r="FL58" i="6"/>
  <c r="FK58" i="6"/>
  <c r="FJ58" i="6"/>
  <c r="FI58" i="6"/>
  <c r="FM55" i="6"/>
  <c r="FL55" i="6"/>
  <c r="FK55" i="6"/>
  <c r="FJ55" i="6"/>
  <c r="FI55" i="6"/>
  <c r="FM50" i="6"/>
  <c r="FL50" i="6"/>
  <c r="FK50" i="6"/>
  <c r="FJ50" i="6"/>
  <c r="FI50" i="6"/>
  <c r="FM45" i="6"/>
  <c r="FL45" i="6"/>
  <c r="FK45" i="6"/>
  <c r="FJ45" i="6"/>
  <c r="FI45" i="6"/>
  <c r="FM39" i="6"/>
  <c r="FL39" i="6"/>
  <c r="FK39" i="6"/>
  <c r="FJ39" i="6"/>
  <c r="FI39" i="6"/>
  <c r="FM34" i="6"/>
  <c r="FL34" i="6"/>
  <c r="FK34" i="6"/>
  <c r="FJ34" i="6"/>
  <c r="FI34" i="6"/>
  <c r="FM31" i="6"/>
  <c r="FL31" i="6"/>
  <c r="FK31" i="6"/>
  <c r="FJ31" i="6"/>
  <c r="FI31" i="6"/>
  <c r="FM28" i="6"/>
  <c r="FL28" i="6"/>
  <c r="FK28" i="6"/>
  <c r="FJ28" i="6"/>
  <c r="FI28" i="6"/>
  <c r="FM25" i="6"/>
  <c r="FL25" i="6"/>
  <c r="FK25" i="6"/>
  <c r="FJ25" i="6"/>
  <c r="FI25" i="6"/>
  <c r="FM21" i="6"/>
  <c r="FL21" i="6"/>
  <c r="FK21" i="6"/>
  <c r="FJ21" i="6"/>
  <c r="FI21" i="6"/>
  <c r="FM17" i="6"/>
  <c r="FL17" i="6"/>
  <c r="FK17" i="6"/>
  <c r="FJ17" i="6"/>
  <c r="FI17" i="6"/>
  <c r="FC262" i="6"/>
  <c r="FB262" i="6"/>
  <c r="FA262" i="6"/>
  <c r="EZ262" i="6"/>
  <c r="EY262" i="6"/>
  <c r="FE258" i="6"/>
  <c r="FC258" i="6"/>
  <c r="FB258" i="6"/>
  <c r="FA258" i="6"/>
  <c r="EZ258" i="6"/>
  <c r="EY258" i="6"/>
  <c r="FE253" i="6"/>
  <c r="FC253" i="6"/>
  <c r="FB253" i="6"/>
  <c r="FA253" i="6"/>
  <c r="EZ253" i="6"/>
  <c r="EY253" i="6"/>
  <c r="FE249" i="6"/>
  <c r="FC249" i="6"/>
  <c r="FB249" i="6"/>
  <c r="FA249" i="6"/>
  <c r="EZ249" i="6"/>
  <c r="EY249" i="6"/>
  <c r="FE244" i="6"/>
  <c r="FC244" i="6"/>
  <c r="FB244" i="6"/>
  <c r="FA244" i="6"/>
  <c r="EZ244" i="6"/>
  <c r="EY244" i="6"/>
  <c r="FE231" i="6"/>
  <c r="FC231" i="6"/>
  <c r="FB231" i="6"/>
  <c r="FA231" i="6"/>
  <c r="EZ231" i="6"/>
  <c r="EY231" i="6"/>
  <c r="FE220" i="6"/>
  <c r="FC220" i="6"/>
  <c r="FB220" i="6"/>
  <c r="FA220" i="6"/>
  <c r="EZ220" i="6"/>
  <c r="EY220" i="6"/>
  <c r="FE216" i="6"/>
  <c r="FC216" i="6"/>
  <c r="FB216" i="6"/>
  <c r="FA216" i="6"/>
  <c r="EZ216" i="6"/>
  <c r="EY216" i="6"/>
  <c r="FE213" i="6"/>
  <c r="FC213" i="6"/>
  <c r="FB213" i="6"/>
  <c r="FA213" i="6"/>
  <c r="EZ213" i="6"/>
  <c r="EY213" i="6"/>
  <c r="FE208" i="6"/>
  <c r="FC208" i="6"/>
  <c r="FB208" i="6"/>
  <c r="FA208" i="6"/>
  <c r="EZ208" i="6"/>
  <c r="EY208" i="6"/>
  <c r="FE200" i="6"/>
  <c r="FC200" i="6"/>
  <c r="FB200" i="6"/>
  <c r="FA200" i="6"/>
  <c r="EZ200" i="6"/>
  <c r="EY200" i="6"/>
  <c r="FE197" i="6"/>
  <c r="FC197" i="6"/>
  <c r="FB197" i="6"/>
  <c r="FA197" i="6"/>
  <c r="EZ197" i="6"/>
  <c r="EY197" i="6"/>
  <c r="FE193" i="6"/>
  <c r="FC193" i="6"/>
  <c r="FB193" i="6"/>
  <c r="FA193" i="6"/>
  <c r="EZ193" i="6"/>
  <c r="EY193" i="6"/>
  <c r="FE188" i="6"/>
  <c r="FC188" i="6"/>
  <c r="FB188" i="6"/>
  <c r="FA188" i="6"/>
  <c r="EZ188" i="6"/>
  <c r="EY188" i="6"/>
  <c r="FE185" i="6"/>
  <c r="FC185" i="6"/>
  <c r="FB185" i="6"/>
  <c r="FA185" i="6"/>
  <c r="EZ185" i="6"/>
  <c r="EY185" i="6"/>
  <c r="FE175" i="6"/>
  <c r="FC175" i="6"/>
  <c r="FB175" i="6"/>
  <c r="FA175" i="6"/>
  <c r="EZ175" i="6"/>
  <c r="EY175" i="6"/>
  <c r="FE164" i="6"/>
  <c r="FC164" i="6"/>
  <c r="FB164" i="6"/>
  <c r="FA164" i="6"/>
  <c r="EZ164" i="6"/>
  <c r="EY164" i="6"/>
  <c r="FE160" i="6"/>
  <c r="FC160" i="6"/>
  <c r="FB160" i="6"/>
  <c r="FA160" i="6"/>
  <c r="EZ160" i="6"/>
  <c r="EY160" i="6"/>
  <c r="FE157" i="6"/>
  <c r="FC157" i="6"/>
  <c r="FB157" i="6"/>
  <c r="FA157" i="6"/>
  <c r="EZ157" i="6"/>
  <c r="EY157" i="6"/>
  <c r="FE152" i="6"/>
  <c r="FC152" i="6"/>
  <c r="FB152" i="6"/>
  <c r="FA152" i="6"/>
  <c r="EZ152" i="6"/>
  <c r="EY152" i="6"/>
  <c r="FE144" i="6"/>
  <c r="FC144" i="6"/>
  <c r="FB144" i="6"/>
  <c r="FA144" i="6"/>
  <c r="EZ144" i="6"/>
  <c r="EY144" i="6"/>
  <c r="FE141" i="6"/>
  <c r="FC141" i="6"/>
  <c r="FB141" i="6"/>
  <c r="FA141" i="6"/>
  <c r="EZ141" i="6"/>
  <c r="EY141" i="6"/>
  <c r="FE137" i="6"/>
  <c r="FC137" i="6"/>
  <c r="FB137" i="6"/>
  <c r="FA137" i="6"/>
  <c r="EZ137" i="6"/>
  <c r="EY137" i="6"/>
  <c r="FE131" i="6"/>
  <c r="FC131" i="6"/>
  <c r="FB131" i="6"/>
  <c r="FA131" i="6"/>
  <c r="EZ131" i="6"/>
  <c r="EY131" i="6"/>
  <c r="FE128" i="6"/>
  <c r="FC128" i="6"/>
  <c r="FB128" i="6"/>
  <c r="FA128" i="6"/>
  <c r="EZ128" i="6"/>
  <c r="EY128" i="6"/>
  <c r="FC117" i="6"/>
  <c r="FB117" i="6"/>
  <c r="FA117" i="6"/>
  <c r="EZ117" i="6"/>
  <c r="EY117" i="6"/>
  <c r="FC114" i="6"/>
  <c r="FB114" i="6"/>
  <c r="FA114" i="6"/>
  <c r="EZ114" i="6"/>
  <c r="EY114" i="6"/>
  <c r="FE111" i="6"/>
  <c r="FC111" i="6"/>
  <c r="FB111" i="6"/>
  <c r="FA111" i="6"/>
  <c r="EZ111" i="6"/>
  <c r="EY111" i="6"/>
  <c r="FC107" i="6"/>
  <c r="FB107" i="6"/>
  <c r="FA107" i="6"/>
  <c r="EZ107" i="6"/>
  <c r="EY107" i="6"/>
  <c r="FC101" i="6"/>
  <c r="FB101" i="6"/>
  <c r="FA101" i="6"/>
  <c r="EZ101" i="6"/>
  <c r="EY101" i="6"/>
  <c r="FE98" i="6"/>
  <c r="FC98" i="6"/>
  <c r="FB98" i="6"/>
  <c r="FA98" i="6"/>
  <c r="EZ98" i="6"/>
  <c r="EY98" i="6"/>
  <c r="FE94" i="6"/>
  <c r="FC94" i="6"/>
  <c r="FB94" i="6"/>
  <c r="FA94" i="6"/>
  <c r="EZ94" i="6"/>
  <c r="EY94" i="6"/>
  <c r="FC83" i="6"/>
  <c r="FB83" i="6"/>
  <c r="FA83" i="6"/>
  <c r="EZ83" i="6"/>
  <c r="EY83" i="6"/>
  <c r="FC80" i="6"/>
  <c r="FB80" i="6"/>
  <c r="FA80" i="6"/>
  <c r="EZ80" i="6"/>
  <c r="EY80" i="6"/>
  <c r="FE73" i="6"/>
  <c r="FC73" i="6"/>
  <c r="FB73" i="6"/>
  <c r="FA73" i="6"/>
  <c r="EZ73" i="6"/>
  <c r="EY73" i="6"/>
  <c r="FC62" i="6"/>
  <c r="FB62" i="6"/>
  <c r="FA62" i="6"/>
  <c r="EZ62" i="6"/>
  <c r="EY62" i="6"/>
  <c r="FC58" i="6"/>
  <c r="FB58" i="6"/>
  <c r="FA58" i="6"/>
  <c r="EZ58" i="6"/>
  <c r="EY58" i="6"/>
  <c r="FC55" i="6"/>
  <c r="FB55" i="6"/>
  <c r="FA55" i="6"/>
  <c r="EZ55" i="6"/>
  <c r="EY55" i="6"/>
  <c r="FC50" i="6"/>
  <c r="FB50" i="6"/>
  <c r="FA50" i="6"/>
  <c r="EZ50" i="6"/>
  <c r="EY50" i="6"/>
  <c r="FC45" i="6"/>
  <c r="FB45" i="6"/>
  <c r="FA45" i="6"/>
  <c r="EZ45" i="6"/>
  <c r="EY45" i="6"/>
  <c r="FC39" i="6"/>
  <c r="FB39" i="6"/>
  <c r="FA39" i="6"/>
  <c r="EZ39" i="6"/>
  <c r="EY39" i="6"/>
  <c r="FC34" i="6"/>
  <c r="FB34" i="6"/>
  <c r="FA34" i="6"/>
  <c r="EZ34" i="6"/>
  <c r="EY34" i="6"/>
  <c r="FC31" i="6"/>
  <c r="FB31" i="6"/>
  <c r="FA31" i="6"/>
  <c r="EZ31" i="6"/>
  <c r="EY31" i="6"/>
  <c r="FC28" i="6"/>
  <c r="FB28" i="6"/>
  <c r="FA28" i="6"/>
  <c r="EZ28" i="6"/>
  <c r="EY28" i="6"/>
  <c r="FC25" i="6"/>
  <c r="FB25" i="6"/>
  <c r="FA25" i="6"/>
  <c r="EZ25" i="6"/>
  <c r="EY25" i="6"/>
  <c r="FC21" i="6"/>
  <c r="FB21" i="6"/>
  <c r="FA21" i="6"/>
  <c r="EZ21" i="6"/>
  <c r="EY21" i="6"/>
  <c r="FC17" i="6"/>
  <c r="FB17" i="6"/>
  <c r="FA17" i="6"/>
  <c r="EZ17" i="6"/>
  <c r="EY17" i="6"/>
  <c r="ES262" i="6"/>
  <c r="ER262" i="6"/>
  <c r="EQ262" i="6"/>
  <c r="EP262" i="6"/>
  <c r="EO262" i="6"/>
  <c r="EU258" i="6"/>
  <c r="ES258" i="6"/>
  <c r="ER258" i="6"/>
  <c r="EQ258" i="6"/>
  <c r="EP258" i="6"/>
  <c r="EO258" i="6"/>
  <c r="EU253" i="6"/>
  <c r="ES253" i="6"/>
  <c r="ER253" i="6"/>
  <c r="EQ253" i="6"/>
  <c r="EP253" i="6"/>
  <c r="EO253" i="6"/>
  <c r="EU249" i="6"/>
  <c r="ES249" i="6"/>
  <c r="ER249" i="6"/>
  <c r="EQ249" i="6"/>
  <c r="EP249" i="6"/>
  <c r="EO249" i="6"/>
  <c r="EU244" i="6"/>
  <c r="ES244" i="6"/>
  <c r="ER244" i="6"/>
  <c r="EQ244" i="6"/>
  <c r="EP244" i="6"/>
  <c r="EO244" i="6"/>
  <c r="EU231" i="6"/>
  <c r="ES231" i="6"/>
  <c r="ER231" i="6"/>
  <c r="EQ231" i="6"/>
  <c r="EP231" i="6"/>
  <c r="EO231" i="6"/>
  <c r="EU220" i="6"/>
  <c r="ES220" i="6"/>
  <c r="ER220" i="6"/>
  <c r="EQ220" i="6"/>
  <c r="EP220" i="6"/>
  <c r="EO220" i="6"/>
  <c r="EU216" i="6"/>
  <c r="ES216" i="6"/>
  <c r="ER216" i="6"/>
  <c r="EQ216" i="6"/>
  <c r="EP216" i="6"/>
  <c r="EO216" i="6"/>
  <c r="EU213" i="6"/>
  <c r="ES213" i="6"/>
  <c r="ER213" i="6"/>
  <c r="EQ213" i="6"/>
  <c r="EP213" i="6"/>
  <c r="EO213" i="6"/>
  <c r="EU208" i="6"/>
  <c r="ES208" i="6"/>
  <c r="ER208" i="6"/>
  <c r="EQ208" i="6"/>
  <c r="EP208" i="6"/>
  <c r="EO208" i="6"/>
  <c r="EU200" i="6"/>
  <c r="ES200" i="6"/>
  <c r="ER200" i="6"/>
  <c r="EQ200" i="6"/>
  <c r="EP200" i="6"/>
  <c r="EO200" i="6"/>
  <c r="EU197" i="6"/>
  <c r="ES197" i="6"/>
  <c r="ER197" i="6"/>
  <c r="EQ197" i="6"/>
  <c r="EP197" i="6"/>
  <c r="EO197" i="6"/>
  <c r="EU193" i="6"/>
  <c r="ES193" i="6"/>
  <c r="ER193" i="6"/>
  <c r="EQ193" i="6"/>
  <c r="EP193" i="6"/>
  <c r="EO193" i="6"/>
  <c r="EU188" i="6"/>
  <c r="ES188" i="6"/>
  <c r="ER188" i="6"/>
  <c r="EQ188" i="6"/>
  <c r="EP188" i="6"/>
  <c r="EO188" i="6"/>
  <c r="EU185" i="6"/>
  <c r="ES185" i="6"/>
  <c r="ER185" i="6"/>
  <c r="EQ185" i="6"/>
  <c r="EP185" i="6"/>
  <c r="EO185" i="6"/>
  <c r="EU175" i="6"/>
  <c r="ES175" i="6"/>
  <c r="ER175" i="6"/>
  <c r="EQ175" i="6"/>
  <c r="EP175" i="6"/>
  <c r="EO175" i="6"/>
  <c r="EU164" i="6"/>
  <c r="ES164" i="6"/>
  <c r="ER164" i="6"/>
  <c r="EQ164" i="6"/>
  <c r="EP164" i="6"/>
  <c r="EO164" i="6"/>
  <c r="EU160" i="6"/>
  <c r="ES160" i="6"/>
  <c r="ER160" i="6"/>
  <c r="EQ160" i="6"/>
  <c r="EP160" i="6"/>
  <c r="EO160" i="6"/>
  <c r="EU157" i="6"/>
  <c r="ES157" i="6"/>
  <c r="ER157" i="6"/>
  <c r="EQ157" i="6"/>
  <c r="EP157" i="6"/>
  <c r="EO157" i="6"/>
  <c r="EU152" i="6"/>
  <c r="ES152" i="6"/>
  <c r="ER152" i="6"/>
  <c r="EQ152" i="6"/>
  <c r="EP152" i="6"/>
  <c r="EO152" i="6"/>
  <c r="EU144" i="6"/>
  <c r="ES144" i="6"/>
  <c r="ER144" i="6"/>
  <c r="EQ144" i="6"/>
  <c r="EP144" i="6"/>
  <c r="EO144" i="6"/>
  <c r="EU141" i="6"/>
  <c r="ES141" i="6"/>
  <c r="ER141" i="6"/>
  <c r="EQ141" i="6"/>
  <c r="EP141" i="6"/>
  <c r="EO141" i="6"/>
  <c r="EU137" i="6"/>
  <c r="ES137" i="6"/>
  <c r="ER137" i="6"/>
  <c r="EQ137" i="6"/>
  <c r="EP137" i="6"/>
  <c r="EO137" i="6"/>
  <c r="EU131" i="6"/>
  <c r="ES131" i="6"/>
  <c r="ER131" i="6"/>
  <c r="EQ131" i="6"/>
  <c r="EP131" i="6"/>
  <c r="EO131" i="6"/>
  <c r="EU128" i="6"/>
  <c r="ES128" i="6"/>
  <c r="ER128" i="6"/>
  <c r="EQ128" i="6"/>
  <c r="EP128" i="6"/>
  <c r="EO128" i="6"/>
  <c r="ES117" i="6"/>
  <c r="ER117" i="6"/>
  <c r="EQ117" i="6"/>
  <c r="EP117" i="6"/>
  <c r="EO117" i="6"/>
  <c r="ES114" i="6"/>
  <c r="ER114" i="6"/>
  <c r="EQ114" i="6"/>
  <c r="EP114" i="6"/>
  <c r="EO114" i="6"/>
  <c r="EU111" i="6"/>
  <c r="ES111" i="6"/>
  <c r="ER111" i="6"/>
  <c r="EQ111" i="6"/>
  <c r="EP111" i="6"/>
  <c r="EO111" i="6"/>
  <c r="ES107" i="6"/>
  <c r="ER107" i="6"/>
  <c r="EQ107" i="6"/>
  <c r="EP107" i="6"/>
  <c r="EO107" i="6"/>
  <c r="ES101" i="6"/>
  <c r="ER101" i="6"/>
  <c r="EQ101" i="6"/>
  <c r="EP101" i="6"/>
  <c r="EO101" i="6"/>
  <c r="EU98" i="6"/>
  <c r="ES98" i="6"/>
  <c r="ER98" i="6"/>
  <c r="EQ98" i="6"/>
  <c r="EP98" i="6"/>
  <c r="EO98" i="6"/>
  <c r="EU94" i="6"/>
  <c r="ES94" i="6"/>
  <c r="ER94" i="6"/>
  <c r="EQ94" i="6"/>
  <c r="EP94" i="6"/>
  <c r="EO94" i="6"/>
  <c r="ES83" i="6"/>
  <c r="ER83" i="6"/>
  <c r="EQ83" i="6"/>
  <c r="EP83" i="6"/>
  <c r="EO83" i="6"/>
  <c r="ES80" i="6"/>
  <c r="ER80" i="6"/>
  <c r="EQ80" i="6"/>
  <c r="EP80" i="6"/>
  <c r="EO80" i="6"/>
  <c r="EU73" i="6"/>
  <c r="ES73" i="6"/>
  <c r="ER73" i="6"/>
  <c r="EQ73" i="6"/>
  <c r="EP73" i="6"/>
  <c r="EO73" i="6"/>
  <c r="ES62" i="6"/>
  <c r="ER62" i="6"/>
  <c r="EQ62" i="6"/>
  <c r="EP62" i="6"/>
  <c r="EO62" i="6"/>
  <c r="ES58" i="6"/>
  <c r="ER58" i="6"/>
  <c r="EQ58" i="6"/>
  <c r="EP58" i="6"/>
  <c r="EO58" i="6"/>
  <c r="ES55" i="6"/>
  <c r="ER55" i="6"/>
  <c r="EQ55" i="6"/>
  <c r="EP55" i="6"/>
  <c r="EO55" i="6"/>
  <c r="ES50" i="6"/>
  <c r="ER50" i="6"/>
  <c r="EQ50" i="6"/>
  <c r="EP50" i="6"/>
  <c r="EO50" i="6"/>
  <c r="ES45" i="6"/>
  <c r="ER45" i="6"/>
  <c r="EQ45" i="6"/>
  <c r="EP45" i="6"/>
  <c r="EO45" i="6"/>
  <c r="ES39" i="6"/>
  <c r="ER39" i="6"/>
  <c r="EQ39" i="6"/>
  <c r="EP39" i="6"/>
  <c r="EO39" i="6"/>
  <c r="ES34" i="6"/>
  <c r="ER34" i="6"/>
  <c r="EQ34" i="6"/>
  <c r="EP34" i="6"/>
  <c r="EO34" i="6"/>
  <c r="ES31" i="6"/>
  <c r="ER31" i="6"/>
  <c r="EQ31" i="6"/>
  <c r="EP31" i="6"/>
  <c r="EO31" i="6"/>
  <c r="ES28" i="6"/>
  <c r="ER28" i="6"/>
  <c r="EQ28" i="6"/>
  <c r="EP28" i="6"/>
  <c r="EO28" i="6"/>
  <c r="ES25" i="6"/>
  <c r="ER25" i="6"/>
  <c r="EQ25" i="6"/>
  <c r="EP25" i="6"/>
  <c r="EO25" i="6"/>
  <c r="ES21" i="6"/>
  <c r="ER21" i="6"/>
  <c r="EQ21" i="6"/>
  <c r="EP21" i="6"/>
  <c r="EO21" i="6"/>
  <c r="ES17" i="6"/>
  <c r="ER17" i="6"/>
  <c r="EQ17" i="6"/>
  <c r="EP17" i="6"/>
  <c r="EO17" i="6"/>
  <c r="EI262" i="6"/>
  <c r="EH262" i="6"/>
  <c r="EG262" i="6"/>
  <c r="EF262" i="6"/>
  <c r="EE262" i="6"/>
  <c r="EK258" i="6"/>
  <c r="EI258" i="6"/>
  <c r="EH258" i="6"/>
  <c r="EG258" i="6"/>
  <c r="EF258" i="6"/>
  <c r="EE258" i="6"/>
  <c r="EK253" i="6"/>
  <c r="EI253" i="6"/>
  <c r="EH253" i="6"/>
  <c r="EG253" i="6"/>
  <c r="EF253" i="6"/>
  <c r="EE253" i="6"/>
  <c r="EK249" i="6"/>
  <c r="EI249" i="6"/>
  <c r="EH249" i="6"/>
  <c r="EG249" i="6"/>
  <c r="EF249" i="6"/>
  <c r="EE249" i="6"/>
  <c r="EK244" i="6"/>
  <c r="EI244" i="6"/>
  <c r="EH244" i="6"/>
  <c r="EG244" i="6"/>
  <c r="EF244" i="6"/>
  <c r="EE244" i="6"/>
  <c r="EK231" i="6"/>
  <c r="EI231" i="6"/>
  <c r="EH231" i="6"/>
  <c r="EG231" i="6"/>
  <c r="EF231" i="6"/>
  <c r="EE231" i="6"/>
  <c r="EK220" i="6"/>
  <c r="EI220" i="6"/>
  <c r="EH220" i="6"/>
  <c r="EG220" i="6"/>
  <c r="EF220" i="6"/>
  <c r="EE220" i="6"/>
  <c r="EK216" i="6"/>
  <c r="EI216" i="6"/>
  <c r="EH216" i="6"/>
  <c r="EG216" i="6"/>
  <c r="EF216" i="6"/>
  <c r="EE216" i="6"/>
  <c r="EK213" i="6"/>
  <c r="EI213" i="6"/>
  <c r="EH213" i="6"/>
  <c r="EG213" i="6"/>
  <c r="EF213" i="6"/>
  <c r="EE213" i="6"/>
  <c r="EK208" i="6"/>
  <c r="EI208" i="6"/>
  <c r="EH208" i="6"/>
  <c r="EG208" i="6"/>
  <c r="EF208" i="6"/>
  <c r="EE208" i="6"/>
  <c r="EK200" i="6"/>
  <c r="EI200" i="6"/>
  <c r="EH200" i="6"/>
  <c r="EG200" i="6"/>
  <c r="EF200" i="6"/>
  <c r="EE200" i="6"/>
  <c r="EK197" i="6"/>
  <c r="EI197" i="6"/>
  <c r="EH197" i="6"/>
  <c r="EG197" i="6"/>
  <c r="EF197" i="6"/>
  <c r="EE197" i="6"/>
  <c r="EK193" i="6"/>
  <c r="EI193" i="6"/>
  <c r="EH193" i="6"/>
  <c r="EG193" i="6"/>
  <c r="EF193" i="6"/>
  <c r="EE193" i="6"/>
  <c r="EK188" i="6"/>
  <c r="EI188" i="6"/>
  <c r="EH188" i="6"/>
  <c r="EG188" i="6"/>
  <c r="EF188" i="6"/>
  <c r="EE188" i="6"/>
  <c r="EK185" i="6"/>
  <c r="EI185" i="6"/>
  <c r="EH185" i="6"/>
  <c r="EG185" i="6"/>
  <c r="EF185" i="6"/>
  <c r="EE185" i="6"/>
  <c r="EK175" i="6"/>
  <c r="EI175" i="6"/>
  <c r="EH175" i="6"/>
  <c r="EG175" i="6"/>
  <c r="EF175" i="6"/>
  <c r="EE175" i="6"/>
  <c r="EK164" i="6"/>
  <c r="EI164" i="6"/>
  <c r="EH164" i="6"/>
  <c r="EG164" i="6"/>
  <c r="EF164" i="6"/>
  <c r="EE164" i="6"/>
  <c r="EK160" i="6"/>
  <c r="EI160" i="6"/>
  <c r="EH160" i="6"/>
  <c r="EG160" i="6"/>
  <c r="EF160" i="6"/>
  <c r="EE160" i="6"/>
  <c r="EK157" i="6"/>
  <c r="EI157" i="6"/>
  <c r="EH157" i="6"/>
  <c r="EG157" i="6"/>
  <c r="EF157" i="6"/>
  <c r="EE157" i="6"/>
  <c r="EK152" i="6"/>
  <c r="EI152" i="6"/>
  <c r="EH152" i="6"/>
  <c r="EG152" i="6"/>
  <c r="EF152" i="6"/>
  <c r="EE152" i="6"/>
  <c r="EK144" i="6"/>
  <c r="EI144" i="6"/>
  <c r="EH144" i="6"/>
  <c r="EG144" i="6"/>
  <c r="EF144" i="6"/>
  <c r="EE144" i="6"/>
  <c r="EK141" i="6"/>
  <c r="EI141" i="6"/>
  <c r="EH141" i="6"/>
  <c r="EG141" i="6"/>
  <c r="EF141" i="6"/>
  <c r="EE141" i="6"/>
  <c r="EK137" i="6"/>
  <c r="EI137" i="6"/>
  <c r="EH137" i="6"/>
  <c r="EG137" i="6"/>
  <c r="EF137" i="6"/>
  <c r="EE137" i="6"/>
  <c r="EK131" i="6"/>
  <c r="EI131" i="6"/>
  <c r="EH131" i="6"/>
  <c r="EG131" i="6"/>
  <c r="EF131" i="6"/>
  <c r="EE131" i="6"/>
  <c r="EK128" i="6"/>
  <c r="EI128" i="6"/>
  <c r="EH128" i="6"/>
  <c r="EG128" i="6"/>
  <c r="EF128" i="6"/>
  <c r="EE128" i="6"/>
  <c r="EI117" i="6"/>
  <c r="EH117" i="6"/>
  <c r="EG117" i="6"/>
  <c r="EF117" i="6"/>
  <c r="EE117" i="6"/>
  <c r="EI114" i="6"/>
  <c r="EH114" i="6"/>
  <c r="EG114" i="6"/>
  <c r="EF114" i="6"/>
  <c r="EE114" i="6"/>
  <c r="EK111" i="6"/>
  <c r="EI111" i="6"/>
  <c r="EH111" i="6"/>
  <c r="EG111" i="6"/>
  <c r="EF111" i="6"/>
  <c r="EE111" i="6"/>
  <c r="EI107" i="6"/>
  <c r="EH107" i="6"/>
  <c r="EG107" i="6"/>
  <c r="EF107" i="6"/>
  <c r="EE107" i="6"/>
  <c r="EI101" i="6"/>
  <c r="EH101" i="6"/>
  <c r="EG101" i="6"/>
  <c r="EF101" i="6"/>
  <c r="EE101" i="6"/>
  <c r="EK98" i="6"/>
  <c r="EI98" i="6"/>
  <c r="EH98" i="6"/>
  <c r="EG98" i="6"/>
  <c r="EF98" i="6"/>
  <c r="EE98" i="6"/>
  <c r="EK94" i="6"/>
  <c r="EI94" i="6"/>
  <c r="EH94" i="6"/>
  <c r="EG94" i="6"/>
  <c r="EF94" i="6"/>
  <c r="EE94" i="6"/>
  <c r="EI83" i="6"/>
  <c r="EH83" i="6"/>
  <c r="EG83" i="6"/>
  <c r="EF83" i="6"/>
  <c r="EE83" i="6"/>
  <c r="EI80" i="6"/>
  <c r="EH80" i="6"/>
  <c r="EG80" i="6"/>
  <c r="EF80" i="6"/>
  <c r="EE80" i="6"/>
  <c r="EK73" i="6"/>
  <c r="EI73" i="6"/>
  <c r="EH73" i="6"/>
  <c r="EG73" i="6"/>
  <c r="EF73" i="6"/>
  <c r="EE73" i="6"/>
  <c r="EI62" i="6"/>
  <c r="EH62" i="6"/>
  <c r="EG62" i="6"/>
  <c r="EF62" i="6"/>
  <c r="EE62" i="6"/>
  <c r="EI58" i="6"/>
  <c r="EH58" i="6"/>
  <c r="EG58" i="6"/>
  <c r="EF58" i="6"/>
  <c r="EE58" i="6"/>
  <c r="EI55" i="6"/>
  <c r="EH55" i="6"/>
  <c r="EG55" i="6"/>
  <c r="EF55" i="6"/>
  <c r="EE55" i="6"/>
  <c r="EI50" i="6"/>
  <c r="EH50" i="6"/>
  <c r="EG50" i="6"/>
  <c r="EF50" i="6"/>
  <c r="EE50" i="6"/>
  <c r="EI45" i="6"/>
  <c r="EH45" i="6"/>
  <c r="EG45" i="6"/>
  <c r="EF45" i="6"/>
  <c r="EE45" i="6"/>
  <c r="EI39" i="6"/>
  <c r="EH39" i="6"/>
  <c r="EG39" i="6"/>
  <c r="EF39" i="6"/>
  <c r="EE39" i="6"/>
  <c r="EI34" i="6"/>
  <c r="EH34" i="6"/>
  <c r="EG34" i="6"/>
  <c r="EF34" i="6"/>
  <c r="EE34" i="6"/>
  <c r="EI31" i="6"/>
  <c r="EH31" i="6"/>
  <c r="EG31" i="6"/>
  <c r="EF31" i="6"/>
  <c r="EE31" i="6"/>
  <c r="EI28" i="6"/>
  <c r="EH28" i="6"/>
  <c r="EG28" i="6"/>
  <c r="EF28" i="6"/>
  <c r="EE28" i="6"/>
  <c r="EI25" i="6"/>
  <c r="EH25" i="6"/>
  <c r="EG25" i="6"/>
  <c r="EF25" i="6"/>
  <c r="EE25" i="6"/>
  <c r="EI21" i="6"/>
  <c r="EH21" i="6"/>
  <c r="EG21" i="6"/>
  <c r="EF21" i="6"/>
  <c r="EE21" i="6"/>
  <c r="EI17" i="6"/>
  <c r="EH17" i="6"/>
  <c r="EG17" i="6"/>
  <c r="EF17" i="6"/>
  <c r="EE17" i="6"/>
  <c r="DY262" i="6"/>
  <c r="DX262" i="6"/>
  <c r="DW262" i="6"/>
  <c r="DV262" i="6"/>
  <c r="DU262" i="6"/>
  <c r="EA258" i="6"/>
  <c r="DY258" i="6"/>
  <c r="DX258" i="6"/>
  <c r="DW258" i="6"/>
  <c r="DV258" i="6"/>
  <c r="DU258" i="6"/>
  <c r="EA253" i="6"/>
  <c r="DY253" i="6"/>
  <c r="DX253" i="6"/>
  <c r="DW253" i="6"/>
  <c r="DV253" i="6"/>
  <c r="DU253" i="6"/>
  <c r="EA249" i="6"/>
  <c r="DY249" i="6"/>
  <c r="DX249" i="6"/>
  <c r="DW249" i="6"/>
  <c r="DV249" i="6"/>
  <c r="DU249" i="6"/>
  <c r="EA244" i="6"/>
  <c r="DY244" i="6"/>
  <c r="DX244" i="6"/>
  <c r="DW244" i="6"/>
  <c r="DV244" i="6"/>
  <c r="DU244" i="6"/>
  <c r="EA231" i="6"/>
  <c r="DY231" i="6"/>
  <c r="DX231" i="6"/>
  <c r="DW231" i="6"/>
  <c r="DV231" i="6"/>
  <c r="DU231" i="6"/>
  <c r="EA220" i="6"/>
  <c r="DY220" i="6"/>
  <c r="DX220" i="6"/>
  <c r="DW220" i="6"/>
  <c r="DV220" i="6"/>
  <c r="DU220" i="6"/>
  <c r="EA216" i="6"/>
  <c r="DY216" i="6"/>
  <c r="DX216" i="6"/>
  <c r="DW216" i="6"/>
  <c r="DV216" i="6"/>
  <c r="DU216" i="6"/>
  <c r="EA213" i="6"/>
  <c r="DY213" i="6"/>
  <c r="DX213" i="6"/>
  <c r="DW213" i="6"/>
  <c r="DV213" i="6"/>
  <c r="DU213" i="6"/>
  <c r="EA208" i="6"/>
  <c r="DY208" i="6"/>
  <c r="DX208" i="6"/>
  <c r="DW208" i="6"/>
  <c r="DV208" i="6"/>
  <c r="DU208" i="6"/>
  <c r="EA200" i="6"/>
  <c r="DY200" i="6"/>
  <c r="DX200" i="6"/>
  <c r="DW200" i="6"/>
  <c r="DV200" i="6"/>
  <c r="DU200" i="6"/>
  <c r="EA197" i="6"/>
  <c r="DY197" i="6"/>
  <c r="DX197" i="6"/>
  <c r="DW197" i="6"/>
  <c r="DV197" i="6"/>
  <c r="DU197" i="6"/>
  <c r="EA193" i="6"/>
  <c r="DY193" i="6"/>
  <c r="DX193" i="6"/>
  <c r="DW193" i="6"/>
  <c r="DV193" i="6"/>
  <c r="DU193" i="6"/>
  <c r="EA188" i="6"/>
  <c r="DY188" i="6"/>
  <c r="DX188" i="6"/>
  <c r="DW188" i="6"/>
  <c r="DV188" i="6"/>
  <c r="DU188" i="6"/>
  <c r="EA185" i="6"/>
  <c r="DY185" i="6"/>
  <c r="DX185" i="6"/>
  <c r="DW185" i="6"/>
  <c r="DV185" i="6"/>
  <c r="DU185" i="6"/>
  <c r="EA175" i="6"/>
  <c r="DY175" i="6"/>
  <c r="DX175" i="6"/>
  <c r="DW175" i="6"/>
  <c r="DV175" i="6"/>
  <c r="DU175" i="6"/>
  <c r="EA164" i="6"/>
  <c r="DY164" i="6"/>
  <c r="DX164" i="6"/>
  <c r="DW164" i="6"/>
  <c r="DV164" i="6"/>
  <c r="DU164" i="6"/>
  <c r="EA160" i="6"/>
  <c r="DY160" i="6"/>
  <c r="DX160" i="6"/>
  <c r="DW160" i="6"/>
  <c r="DV160" i="6"/>
  <c r="DU160" i="6"/>
  <c r="EA157" i="6"/>
  <c r="DY157" i="6"/>
  <c r="DX157" i="6"/>
  <c r="DW157" i="6"/>
  <c r="DV157" i="6"/>
  <c r="DU157" i="6"/>
  <c r="EA152" i="6"/>
  <c r="DY152" i="6"/>
  <c r="DX152" i="6"/>
  <c r="DW152" i="6"/>
  <c r="DV152" i="6"/>
  <c r="DU152" i="6"/>
  <c r="EA144" i="6"/>
  <c r="DY144" i="6"/>
  <c r="DX144" i="6"/>
  <c r="DW144" i="6"/>
  <c r="DV144" i="6"/>
  <c r="DU144" i="6"/>
  <c r="EA141" i="6"/>
  <c r="DY141" i="6"/>
  <c r="DX141" i="6"/>
  <c r="DW141" i="6"/>
  <c r="DV141" i="6"/>
  <c r="DU141" i="6"/>
  <c r="EA137" i="6"/>
  <c r="DY137" i="6"/>
  <c r="DX137" i="6"/>
  <c r="DW137" i="6"/>
  <c r="DV137" i="6"/>
  <c r="DU137" i="6"/>
  <c r="EA131" i="6"/>
  <c r="DY131" i="6"/>
  <c r="DX131" i="6"/>
  <c r="DW131" i="6"/>
  <c r="DV131" i="6"/>
  <c r="DU131" i="6"/>
  <c r="EA128" i="6"/>
  <c r="DY128" i="6"/>
  <c r="DX128" i="6"/>
  <c r="DW128" i="6"/>
  <c r="DV128" i="6"/>
  <c r="DU128" i="6"/>
  <c r="DY117" i="6"/>
  <c r="DX117" i="6"/>
  <c r="DW117" i="6"/>
  <c r="DV117" i="6"/>
  <c r="DU117" i="6"/>
  <c r="DY114" i="6"/>
  <c r="DX114" i="6"/>
  <c r="DW114" i="6"/>
  <c r="DV114" i="6"/>
  <c r="DU114" i="6"/>
  <c r="EA111" i="6"/>
  <c r="DY111" i="6"/>
  <c r="DX111" i="6"/>
  <c r="DW111" i="6"/>
  <c r="DV111" i="6"/>
  <c r="DU111" i="6"/>
  <c r="DY107" i="6"/>
  <c r="DX107" i="6"/>
  <c r="DW107" i="6"/>
  <c r="DV107" i="6"/>
  <c r="DU107" i="6"/>
  <c r="DY101" i="6"/>
  <c r="DX101" i="6"/>
  <c r="DW101" i="6"/>
  <c r="DV101" i="6"/>
  <c r="DU101" i="6"/>
  <c r="EA98" i="6"/>
  <c r="DY98" i="6"/>
  <c r="DX98" i="6"/>
  <c r="DW98" i="6"/>
  <c r="DV98" i="6"/>
  <c r="DU98" i="6"/>
  <c r="EA94" i="6"/>
  <c r="DY94" i="6"/>
  <c r="DX94" i="6"/>
  <c r="DW94" i="6"/>
  <c r="DV94" i="6"/>
  <c r="DU94" i="6"/>
  <c r="DY83" i="6"/>
  <c r="DX83" i="6"/>
  <c r="DW83" i="6"/>
  <c r="DV83" i="6"/>
  <c r="DU83" i="6"/>
  <c r="DY80" i="6"/>
  <c r="DX80" i="6"/>
  <c r="DW80" i="6"/>
  <c r="DV80" i="6"/>
  <c r="DU80" i="6"/>
  <c r="EA73" i="6"/>
  <c r="DY73" i="6"/>
  <c r="DX73" i="6"/>
  <c r="DW73" i="6"/>
  <c r="DV73" i="6"/>
  <c r="DU73" i="6"/>
  <c r="DY62" i="6"/>
  <c r="DX62" i="6"/>
  <c r="DW62" i="6"/>
  <c r="DV62" i="6"/>
  <c r="DU62" i="6"/>
  <c r="DY58" i="6"/>
  <c r="DX58" i="6"/>
  <c r="DW58" i="6"/>
  <c r="DV58" i="6"/>
  <c r="DU58" i="6"/>
  <c r="DY55" i="6"/>
  <c r="DX55" i="6"/>
  <c r="DW55" i="6"/>
  <c r="DV55" i="6"/>
  <c r="DU55" i="6"/>
  <c r="DY50" i="6"/>
  <c r="DX50" i="6"/>
  <c r="DW50" i="6"/>
  <c r="DV50" i="6"/>
  <c r="DU50" i="6"/>
  <c r="DY45" i="6"/>
  <c r="DX45" i="6"/>
  <c r="DW45" i="6"/>
  <c r="DV45" i="6"/>
  <c r="DU45" i="6"/>
  <c r="DY39" i="6"/>
  <c r="DX39" i="6"/>
  <c r="DW39" i="6"/>
  <c r="DV39" i="6"/>
  <c r="DU39" i="6"/>
  <c r="DY34" i="6"/>
  <c r="DX34" i="6"/>
  <c r="DW34" i="6"/>
  <c r="DV34" i="6"/>
  <c r="DU34" i="6"/>
  <c r="DY31" i="6"/>
  <c r="DX31" i="6"/>
  <c r="DW31" i="6"/>
  <c r="DV31" i="6"/>
  <c r="DU31" i="6"/>
  <c r="DY28" i="6"/>
  <c r="DX28" i="6"/>
  <c r="DW28" i="6"/>
  <c r="DV28" i="6"/>
  <c r="DU28" i="6"/>
  <c r="DY25" i="6"/>
  <c r="DX25" i="6"/>
  <c r="DW25" i="6"/>
  <c r="DV25" i="6"/>
  <c r="DU25" i="6"/>
  <c r="DY21" i="6"/>
  <c r="DX21" i="6"/>
  <c r="DW21" i="6"/>
  <c r="DV21" i="6"/>
  <c r="DU21" i="6"/>
  <c r="DY17" i="6"/>
  <c r="DX17" i="6"/>
  <c r="DW17" i="6"/>
  <c r="DV17" i="6"/>
  <c r="DU17" i="6"/>
  <c r="DO262" i="6"/>
  <c r="DN262" i="6"/>
  <c r="DM262" i="6"/>
  <c r="DL262" i="6"/>
  <c r="DK262" i="6"/>
  <c r="DQ258" i="6"/>
  <c r="DO258" i="6"/>
  <c r="DN258" i="6"/>
  <c r="DM258" i="6"/>
  <c r="DL258" i="6"/>
  <c r="DK258" i="6"/>
  <c r="DQ253" i="6"/>
  <c r="DO253" i="6"/>
  <c r="DN253" i="6"/>
  <c r="DM253" i="6"/>
  <c r="DL253" i="6"/>
  <c r="DK253" i="6"/>
  <c r="DQ249" i="6"/>
  <c r="DO249" i="6"/>
  <c r="DN249" i="6"/>
  <c r="DM249" i="6"/>
  <c r="DL249" i="6"/>
  <c r="DK249" i="6"/>
  <c r="DQ244" i="6"/>
  <c r="DO244" i="6"/>
  <c r="DN244" i="6"/>
  <c r="DM244" i="6"/>
  <c r="DL244" i="6"/>
  <c r="DK244" i="6"/>
  <c r="DQ231" i="6"/>
  <c r="DO231" i="6"/>
  <c r="DN231" i="6"/>
  <c r="DM231" i="6"/>
  <c r="DL231" i="6"/>
  <c r="DK231" i="6"/>
  <c r="DQ220" i="6"/>
  <c r="DO220" i="6"/>
  <c r="DN220" i="6"/>
  <c r="DM220" i="6"/>
  <c r="DL220" i="6"/>
  <c r="DK220" i="6"/>
  <c r="DQ216" i="6"/>
  <c r="DO216" i="6"/>
  <c r="DN216" i="6"/>
  <c r="DM216" i="6"/>
  <c r="DL216" i="6"/>
  <c r="DK216" i="6"/>
  <c r="DQ213" i="6"/>
  <c r="DO213" i="6"/>
  <c r="DN213" i="6"/>
  <c r="DM213" i="6"/>
  <c r="DL213" i="6"/>
  <c r="DK213" i="6"/>
  <c r="DQ208" i="6"/>
  <c r="DO208" i="6"/>
  <c r="DN208" i="6"/>
  <c r="DM208" i="6"/>
  <c r="DL208" i="6"/>
  <c r="DK208" i="6"/>
  <c r="DQ200" i="6"/>
  <c r="DO200" i="6"/>
  <c r="DN200" i="6"/>
  <c r="DM200" i="6"/>
  <c r="DL200" i="6"/>
  <c r="DK200" i="6"/>
  <c r="DQ197" i="6"/>
  <c r="DO197" i="6"/>
  <c r="DN197" i="6"/>
  <c r="DM197" i="6"/>
  <c r="DL197" i="6"/>
  <c r="DK197" i="6"/>
  <c r="DQ193" i="6"/>
  <c r="DO193" i="6"/>
  <c r="DN193" i="6"/>
  <c r="DM193" i="6"/>
  <c r="DL193" i="6"/>
  <c r="DK193" i="6"/>
  <c r="DQ188" i="6"/>
  <c r="DO188" i="6"/>
  <c r="DN188" i="6"/>
  <c r="DM188" i="6"/>
  <c r="DL188" i="6"/>
  <c r="DK188" i="6"/>
  <c r="DQ185" i="6"/>
  <c r="DO185" i="6"/>
  <c r="DN185" i="6"/>
  <c r="DM185" i="6"/>
  <c r="DL185" i="6"/>
  <c r="DK185" i="6"/>
  <c r="DQ175" i="6"/>
  <c r="DO175" i="6"/>
  <c r="DN175" i="6"/>
  <c r="DM175" i="6"/>
  <c r="DL175" i="6"/>
  <c r="DK175" i="6"/>
  <c r="DQ164" i="6"/>
  <c r="DO164" i="6"/>
  <c r="DN164" i="6"/>
  <c r="DM164" i="6"/>
  <c r="DL164" i="6"/>
  <c r="DK164" i="6"/>
  <c r="DQ160" i="6"/>
  <c r="DO160" i="6"/>
  <c r="DN160" i="6"/>
  <c r="DM160" i="6"/>
  <c r="DL160" i="6"/>
  <c r="DK160" i="6"/>
  <c r="DQ157" i="6"/>
  <c r="DO157" i="6"/>
  <c r="DN157" i="6"/>
  <c r="DM157" i="6"/>
  <c r="DL157" i="6"/>
  <c r="DK157" i="6"/>
  <c r="DQ152" i="6"/>
  <c r="DO152" i="6"/>
  <c r="DN152" i="6"/>
  <c r="DM152" i="6"/>
  <c r="DL152" i="6"/>
  <c r="DK152" i="6"/>
  <c r="DQ144" i="6"/>
  <c r="DO144" i="6"/>
  <c r="DN144" i="6"/>
  <c r="DM144" i="6"/>
  <c r="DL144" i="6"/>
  <c r="DK144" i="6"/>
  <c r="DQ141" i="6"/>
  <c r="DO141" i="6"/>
  <c r="DN141" i="6"/>
  <c r="DM141" i="6"/>
  <c r="DL141" i="6"/>
  <c r="DK141" i="6"/>
  <c r="DQ137" i="6"/>
  <c r="DO137" i="6"/>
  <c r="DN137" i="6"/>
  <c r="DM137" i="6"/>
  <c r="DL137" i="6"/>
  <c r="DK137" i="6"/>
  <c r="DQ131" i="6"/>
  <c r="DO131" i="6"/>
  <c r="DN131" i="6"/>
  <c r="DM131" i="6"/>
  <c r="DL131" i="6"/>
  <c r="DK131" i="6"/>
  <c r="DQ128" i="6"/>
  <c r="DO128" i="6"/>
  <c r="DN128" i="6"/>
  <c r="DM128" i="6"/>
  <c r="DL128" i="6"/>
  <c r="DK128" i="6"/>
  <c r="DO117" i="6"/>
  <c r="DN117" i="6"/>
  <c r="DM117" i="6"/>
  <c r="DL117" i="6"/>
  <c r="DK117" i="6"/>
  <c r="DO114" i="6"/>
  <c r="DN114" i="6"/>
  <c r="DM114" i="6"/>
  <c r="DL114" i="6"/>
  <c r="DK114" i="6"/>
  <c r="DQ111" i="6"/>
  <c r="DO111" i="6"/>
  <c r="DN111" i="6"/>
  <c r="DM111" i="6"/>
  <c r="DL111" i="6"/>
  <c r="DK111" i="6"/>
  <c r="DO107" i="6"/>
  <c r="DN107" i="6"/>
  <c r="DM107" i="6"/>
  <c r="DL107" i="6"/>
  <c r="DK107" i="6"/>
  <c r="DO101" i="6"/>
  <c r="DN101" i="6"/>
  <c r="DM101" i="6"/>
  <c r="DL101" i="6"/>
  <c r="DK101" i="6"/>
  <c r="DQ98" i="6"/>
  <c r="DO98" i="6"/>
  <c r="DN98" i="6"/>
  <c r="DM98" i="6"/>
  <c r="DL98" i="6"/>
  <c r="DK98" i="6"/>
  <c r="DQ94" i="6"/>
  <c r="DO94" i="6"/>
  <c r="DN94" i="6"/>
  <c r="DM94" i="6"/>
  <c r="DL94" i="6"/>
  <c r="DK94" i="6"/>
  <c r="DO83" i="6"/>
  <c r="DN83" i="6"/>
  <c r="DM83" i="6"/>
  <c r="DL83" i="6"/>
  <c r="DK83" i="6"/>
  <c r="DO80" i="6"/>
  <c r="DN80" i="6"/>
  <c r="DM80" i="6"/>
  <c r="DL80" i="6"/>
  <c r="DK80" i="6"/>
  <c r="DQ73" i="6"/>
  <c r="DO73" i="6"/>
  <c r="DN73" i="6"/>
  <c r="DM73" i="6"/>
  <c r="DL73" i="6"/>
  <c r="DK73" i="6"/>
  <c r="DO62" i="6"/>
  <c r="DN62" i="6"/>
  <c r="DM62" i="6"/>
  <c r="DL62" i="6"/>
  <c r="DK62" i="6"/>
  <c r="DO58" i="6"/>
  <c r="DN58" i="6"/>
  <c r="DM58" i="6"/>
  <c r="DL58" i="6"/>
  <c r="DK58" i="6"/>
  <c r="DO55" i="6"/>
  <c r="DN55" i="6"/>
  <c r="DM55" i="6"/>
  <c r="DL55" i="6"/>
  <c r="DK55" i="6"/>
  <c r="DO50" i="6"/>
  <c r="DN50" i="6"/>
  <c r="DM50" i="6"/>
  <c r="DL50" i="6"/>
  <c r="DK50" i="6"/>
  <c r="DO45" i="6"/>
  <c r="DN45" i="6"/>
  <c r="DM45" i="6"/>
  <c r="DL45" i="6"/>
  <c r="DK45" i="6"/>
  <c r="DO39" i="6"/>
  <c r="DN39" i="6"/>
  <c r="DM39" i="6"/>
  <c r="DL39" i="6"/>
  <c r="DK39" i="6"/>
  <c r="DO34" i="6"/>
  <c r="DN34" i="6"/>
  <c r="DM34" i="6"/>
  <c r="DL34" i="6"/>
  <c r="DK34" i="6"/>
  <c r="DO31" i="6"/>
  <c r="DN31" i="6"/>
  <c r="DM31" i="6"/>
  <c r="DL31" i="6"/>
  <c r="DK31" i="6"/>
  <c r="DO28" i="6"/>
  <c r="DN28" i="6"/>
  <c r="DM28" i="6"/>
  <c r="DL28" i="6"/>
  <c r="DK28" i="6"/>
  <c r="DO25" i="6"/>
  <c r="DN25" i="6"/>
  <c r="DM25" i="6"/>
  <c r="DL25" i="6"/>
  <c r="DK25" i="6"/>
  <c r="DO21" i="6"/>
  <c r="DN21" i="6"/>
  <c r="DM21" i="6"/>
  <c r="DL21" i="6"/>
  <c r="DK21" i="6"/>
  <c r="DO17" i="6"/>
  <c r="DN17" i="6"/>
  <c r="DM17" i="6"/>
  <c r="DL17" i="6"/>
  <c r="DK17" i="6"/>
  <c r="DE262" i="6"/>
  <c r="DD262" i="6"/>
  <c r="DC262" i="6"/>
  <c r="DB262" i="6"/>
  <c r="DA262" i="6"/>
  <c r="DG258" i="6"/>
  <c r="DE258" i="6"/>
  <c r="DD258" i="6"/>
  <c r="DC258" i="6"/>
  <c r="DB258" i="6"/>
  <c r="DA258" i="6"/>
  <c r="DG253" i="6"/>
  <c r="DE253" i="6"/>
  <c r="DD253" i="6"/>
  <c r="DC253" i="6"/>
  <c r="DB253" i="6"/>
  <c r="DA253" i="6"/>
  <c r="DG249" i="6"/>
  <c r="DE249" i="6"/>
  <c r="DD249" i="6"/>
  <c r="DC249" i="6"/>
  <c r="DB249" i="6"/>
  <c r="DA249" i="6"/>
  <c r="DG244" i="6"/>
  <c r="DE244" i="6"/>
  <c r="DD244" i="6"/>
  <c r="DC244" i="6"/>
  <c r="DB244" i="6"/>
  <c r="DA244" i="6"/>
  <c r="DG231" i="6"/>
  <c r="DE231" i="6"/>
  <c r="DD231" i="6"/>
  <c r="DC231" i="6"/>
  <c r="DB231" i="6"/>
  <c r="DA231" i="6"/>
  <c r="DG220" i="6"/>
  <c r="DE220" i="6"/>
  <c r="DD220" i="6"/>
  <c r="DC220" i="6"/>
  <c r="DB220" i="6"/>
  <c r="DA220" i="6"/>
  <c r="DG216" i="6"/>
  <c r="DE216" i="6"/>
  <c r="DD216" i="6"/>
  <c r="DC216" i="6"/>
  <c r="DB216" i="6"/>
  <c r="DA216" i="6"/>
  <c r="DG213" i="6"/>
  <c r="DE213" i="6"/>
  <c r="DD213" i="6"/>
  <c r="DC213" i="6"/>
  <c r="DB213" i="6"/>
  <c r="DA213" i="6"/>
  <c r="DG208" i="6"/>
  <c r="DE208" i="6"/>
  <c r="DD208" i="6"/>
  <c r="DC208" i="6"/>
  <c r="DB208" i="6"/>
  <c r="DA208" i="6"/>
  <c r="DG200" i="6"/>
  <c r="DE200" i="6"/>
  <c r="DD200" i="6"/>
  <c r="DC200" i="6"/>
  <c r="DB200" i="6"/>
  <c r="DA200" i="6"/>
  <c r="DG197" i="6"/>
  <c r="DE197" i="6"/>
  <c r="DD197" i="6"/>
  <c r="DC197" i="6"/>
  <c r="DB197" i="6"/>
  <c r="DA197" i="6"/>
  <c r="DG193" i="6"/>
  <c r="DE193" i="6"/>
  <c r="DD193" i="6"/>
  <c r="DC193" i="6"/>
  <c r="DB193" i="6"/>
  <c r="DA193" i="6"/>
  <c r="DG188" i="6"/>
  <c r="DE188" i="6"/>
  <c r="DD188" i="6"/>
  <c r="DC188" i="6"/>
  <c r="DB188" i="6"/>
  <c r="DA188" i="6"/>
  <c r="DG185" i="6"/>
  <c r="DE185" i="6"/>
  <c r="DD185" i="6"/>
  <c r="DC185" i="6"/>
  <c r="DB185" i="6"/>
  <c r="DA185" i="6"/>
  <c r="DG175" i="6"/>
  <c r="DE175" i="6"/>
  <c r="DD175" i="6"/>
  <c r="DC175" i="6"/>
  <c r="DB175" i="6"/>
  <c r="DA175" i="6"/>
  <c r="DG164" i="6"/>
  <c r="DE164" i="6"/>
  <c r="DD164" i="6"/>
  <c r="DC164" i="6"/>
  <c r="DB164" i="6"/>
  <c r="DA164" i="6"/>
  <c r="DG160" i="6"/>
  <c r="DE160" i="6"/>
  <c r="DD160" i="6"/>
  <c r="DC160" i="6"/>
  <c r="DB160" i="6"/>
  <c r="DA160" i="6"/>
  <c r="DG157" i="6"/>
  <c r="DE157" i="6"/>
  <c r="DD157" i="6"/>
  <c r="DC157" i="6"/>
  <c r="DB157" i="6"/>
  <c r="DA157" i="6"/>
  <c r="DG152" i="6"/>
  <c r="DE152" i="6"/>
  <c r="DD152" i="6"/>
  <c r="DC152" i="6"/>
  <c r="DB152" i="6"/>
  <c r="DA152" i="6"/>
  <c r="DG144" i="6"/>
  <c r="DE144" i="6"/>
  <c r="DD144" i="6"/>
  <c r="DC144" i="6"/>
  <c r="DB144" i="6"/>
  <c r="DA144" i="6"/>
  <c r="DG141" i="6"/>
  <c r="DE141" i="6"/>
  <c r="DD141" i="6"/>
  <c r="DC141" i="6"/>
  <c r="DB141" i="6"/>
  <c r="DA141" i="6"/>
  <c r="DG137" i="6"/>
  <c r="DE137" i="6"/>
  <c r="DD137" i="6"/>
  <c r="DC137" i="6"/>
  <c r="DB137" i="6"/>
  <c r="DA137" i="6"/>
  <c r="DG131" i="6"/>
  <c r="DE131" i="6"/>
  <c r="DD131" i="6"/>
  <c r="DC131" i="6"/>
  <c r="DB131" i="6"/>
  <c r="DA131" i="6"/>
  <c r="DG128" i="6"/>
  <c r="DE128" i="6"/>
  <c r="DD128" i="6"/>
  <c r="DC128" i="6"/>
  <c r="DB128" i="6"/>
  <c r="DA128" i="6"/>
  <c r="DE117" i="6"/>
  <c r="DD117" i="6"/>
  <c r="DC117" i="6"/>
  <c r="DB117" i="6"/>
  <c r="DA117" i="6"/>
  <c r="DE114" i="6"/>
  <c r="DD114" i="6"/>
  <c r="DC114" i="6"/>
  <c r="DB114" i="6"/>
  <c r="DA114" i="6"/>
  <c r="DG111" i="6"/>
  <c r="DE111" i="6"/>
  <c r="DD111" i="6"/>
  <c r="DC111" i="6"/>
  <c r="DB111" i="6"/>
  <c r="DA111" i="6"/>
  <c r="DE107" i="6"/>
  <c r="DD107" i="6"/>
  <c r="DC107" i="6"/>
  <c r="DB107" i="6"/>
  <c r="DA107" i="6"/>
  <c r="DE101" i="6"/>
  <c r="DD101" i="6"/>
  <c r="DC101" i="6"/>
  <c r="DB101" i="6"/>
  <c r="DA101" i="6"/>
  <c r="DG98" i="6"/>
  <c r="DE98" i="6"/>
  <c r="DD98" i="6"/>
  <c r="DC98" i="6"/>
  <c r="DB98" i="6"/>
  <c r="DA98" i="6"/>
  <c r="DG94" i="6"/>
  <c r="DE94" i="6"/>
  <c r="DD94" i="6"/>
  <c r="DC94" i="6"/>
  <c r="DB94" i="6"/>
  <c r="DA94" i="6"/>
  <c r="DE83" i="6"/>
  <c r="DD83" i="6"/>
  <c r="DC83" i="6"/>
  <c r="DB83" i="6"/>
  <c r="DA83" i="6"/>
  <c r="DE80" i="6"/>
  <c r="DD80" i="6"/>
  <c r="DC80" i="6"/>
  <c r="DB80" i="6"/>
  <c r="DA80" i="6"/>
  <c r="DG73" i="6"/>
  <c r="DE73" i="6"/>
  <c r="DD73" i="6"/>
  <c r="DC73" i="6"/>
  <c r="DB73" i="6"/>
  <c r="DA73" i="6"/>
  <c r="DE62" i="6"/>
  <c r="DD62" i="6"/>
  <c r="DC62" i="6"/>
  <c r="DB62" i="6"/>
  <c r="DA62" i="6"/>
  <c r="DE58" i="6"/>
  <c r="DD58" i="6"/>
  <c r="DC58" i="6"/>
  <c r="DB58" i="6"/>
  <c r="DA58" i="6"/>
  <c r="DE55" i="6"/>
  <c r="DD55" i="6"/>
  <c r="DC55" i="6"/>
  <c r="DB55" i="6"/>
  <c r="DA55" i="6"/>
  <c r="DE50" i="6"/>
  <c r="DD50" i="6"/>
  <c r="DC50" i="6"/>
  <c r="DB50" i="6"/>
  <c r="DA50" i="6"/>
  <c r="DE45" i="6"/>
  <c r="DD45" i="6"/>
  <c r="DC45" i="6"/>
  <c r="DB45" i="6"/>
  <c r="DA45" i="6"/>
  <c r="DE39" i="6"/>
  <c r="DD39" i="6"/>
  <c r="DC39" i="6"/>
  <c r="DB39" i="6"/>
  <c r="DA39" i="6"/>
  <c r="DE34" i="6"/>
  <c r="DD34" i="6"/>
  <c r="DC34" i="6"/>
  <c r="DB34" i="6"/>
  <c r="DA34" i="6"/>
  <c r="DE31" i="6"/>
  <c r="DD31" i="6"/>
  <c r="DC31" i="6"/>
  <c r="DB31" i="6"/>
  <c r="DA31" i="6"/>
  <c r="DE28" i="6"/>
  <c r="DD28" i="6"/>
  <c r="DC28" i="6"/>
  <c r="DB28" i="6"/>
  <c r="DA28" i="6"/>
  <c r="DE25" i="6"/>
  <c r="DD25" i="6"/>
  <c r="DC25" i="6"/>
  <c r="DB25" i="6"/>
  <c r="DA25" i="6"/>
  <c r="DE21" i="6"/>
  <c r="DD21" i="6"/>
  <c r="DC21" i="6"/>
  <c r="DB21" i="6"/>
  <c r="DA21" i="6"/>
  <c r="DE17" i="6"/>
  <c r="DD17" i="6"/>
  <c r="DC17" i="6"/>
  <c r="DB17" i="6"/>
  <c r="DA17" i="6"/>
  <c r="CU262" i="6"/>
  <c r="CT262" i="6"/>
  <c r="CS262" i="6"/>
  <c r="CR262" i="6"/>
  <c r="CQ262" i="6"/>
  <c r="CW258" i="6"/>
  <c r="CU258" i="6"/>
  <c r="CT258" i="6"/>
  <c r="CS258" i="6"/>
  <c r="CR258" i="6"/>
  <c r="CQ258" i="6"/>
  <c r="CW253" i="6"/>
  <c r="CU253" i="6"/>
  <c r="CT253" i="6"/>
  <c r="CS253" i="6"/>
  <c r="CR253" i="6"/>
  <c r="CQ253" i="6"/>
  <c r="CW249" i="6"/>
  <c r="CU249" i="6"/>
  <c r="CT249" i="6"/>
  <c r="CS249" i="6"/>
  <c r="CR249" i="6"/>
  <c r="CQ249" i="6"/>
  <c r="CW244" i="6"/>
  <c r="CU244" i="6"/>
  <c r="CT244" i="6"/>
  <c r="CS244" i="6"/>
  <c r="CR244" i="6"/>
  <c r="CQ244" i="6"/>
  <c r="CW231" i="6"/>
  <c r="CU231" i="6"/>
  <c r="CT231" i="6"/>
  <c r="CS231" i="6"/>
  <c r="CR231" i="6"/>
  <c r="CQ231" i="6"/>
  <c r="CW220" i="6"/>
  <c r="CU220" i="6"/>
  <c r="CT220" i="6"/>
  <c r="CS220" i="6"/>
  <c r="CR220" i="6"/>
  <c r="CQ220" i="6"/>
  <c r="CW216" i="6"/>
  <c r="CU216" i="6"/>
  <c r="CT216" i="6"/>
  <c r="CS216" i="6"/>
  <c r="CR216" i="6"/>
  <c r="CQ216" i="6"/>
  <c r="CW213" i="6"/>
  <c r="CU213" i="6"/>
  <c r="CT213" i="6"/>
  <c r="CS213" i="6"/>
  <c r="CR213" i="6"/>
  <c r="CQ213" i="6"/>
  <c r="CW208" i="6"/>
  <c r="CU208" i="6"/>
  <c r="CT208" i="6"/>
  <c r="CS208" i="6"/>
  <c r="CR208" i="6"/>
  <c r="CQ208" i="6"/>
  <c r="CW200" i="6"/>
  <c r="CU200" i="6"/>
  <c r="CT200" i="6"/>
  <c r="CS200" i="6"/>
  <c r="CR200" i="6"/>
  <c r="CQ200" i="6"/>
  <c r="CW197" i="6"/>
  <c r="CU197" i="6"/>
  <c r="CT197" i="6"/>
  <c r="CS197" i="6"/>
  <c r="CR197" i="6"/>
  <c r="CQ197" i="6"/>
  <c r="CW193" i="6"/>
  <c r="CU193" i="6"/>
  <c r="CT193" i="6"/>
  <c r="CS193" i="6"/>
  <c r="CR193" i="6"/>
  <c r="CQ193" i="6"/>
  <c r="CW188" i="6"/>
  <c r="CU188" i="6"/>
  <c r="CT188" i="6"/>
  <c r="CS188" i="6"/>
  <c r="CR188" i="6"/>
  <c r="CQ188" i="6"/>
  <c r="CW185" i="6"/>
  <c r="CU185" i="6"/>
  <c r="CT185" i="6"/>
  <c r="CS185" i="6"/>
  <c r="CR185" i="6"/>
  <c r="CQ185" i="6"/>
  <c r="CW175" i="6"/>
  <c r="CU175" i="6"/>
  <c r="CT175" i="6"/>
  <c r="CS175" i="6"/>
  <c r="CR175" i="6"/>
  <c r="CQ175" i="6"/>
  <c r="CW164" i="6"/>
  <c r="CU164" i="6"/>
  <c r="CT164" i="6"/>
  <c r="CS164" i="6"/>
  <c r="CR164" i="6"/>
  <c r="CQ164" i="6"/>
  <c r="CW160" i="6"/>
  <c r="CU160" i="6"/>
  <c r="CT160" i="6"/>
  <c r="CS160" i="6"/>
  <c r="CR160" i="6"/>
  <c r="CQ160" i="6"/>
  <c r="CW157" i="6"/>
  <c r="CU157" i="6"/>
  <c r="CT157" i="6"/>
  <c r="CS157" i="6"/>
  <c r="CR157" i="6"/>
  <c r="CQ157" i="6"/>
  <c r="CW152" i="6"/>
  <c r="CU152" i="6"/>
  <c r="CT152" i="6"/>
  <c r="CS152" i="6"/>
  <c r="CR152" i="6"/>
  <c r="CQ152" i="6"/>
  <c r="CW144" i="6"/>
  <c r="CU144" i="6"/>
  <c r="CT144" i="6"/>
  <c r="CS144" i="6"/>
  <c r="CR144" i="6"/>
  <c r="CQ144" i="6"/>
  <c r="CW141" i="6"/>
  <c r="CU141" i="6"/>
  <c r="CT141" i="6"/>
  <c r="CS141" i="6"/>
  <c r="CR141" i="6"/>
  <c r="CQ141" i="6"/>
  <c r="CW137" i="6"/>
  <c r="CU137" i="6"/>
  <c r="CT137" i="6"/>
  <c r="CS137" i="6"/>
  <c r="CR137" i="6"/>
  <c r="CQ137" i="6"/>
  <c r="CW131" i="6"/>
  <c r="CU131" i="6"/>
  <c r="CT131" i="6"/>
  <c r="CS131" i="6"/>
  <c r="CR131" i="6"/>
  <c r="CQ131" i="6"/>
  <c r="CW128" i="6"/>
  <c r="CU128" i="6"/>
  <c r="CT128" i="6"/>
  <c r="CS128" i="6"/>
  <c r="CR128" i="6"/>
  <c r="CQ128" i="6"/>
  <c r="CU117" i="6"/>
  <c r="CT117" i="6"/>
  <c r="CS117" i="6"/>
  <c r="CR117" i="6"/>
  <c r="CQ117" i="6"/>
  <c r="CU114" i="6"/>
  <c r="CT114" i="6"/>
  <c r="CS114" i="6"/>
  <c r="CR114" i="6"/>
  <c r="CQ114" i="6"/>
  <c r="CW111" i="6"/>
  <c r="CU111" i="6"/>
  <c r="CT111" i="6"/>
  <c r="CS111" i="6"/>
  <c r="CR111" i="6"/>
  <c r="CQ111" i="6"/>
  <c r="CU107" i="6"/>
  <c r="CT107" i="6"/>
  <c r="CS107" i="6"/>
  <c r="CR107" i="6"/>
  <c r="CQ107" i="6"/>
  <c r="CU101" i="6"/>
  <c r="CT101" i="6"/>
  <c r="CS101" i="6"/>
  <c r="CR101" i="6"/>
  <c r="CQ101" i="6"/>
  <c r="CW98" i="6"/>
  <c r="CU98" i="6"/>
  <c r="CT98" i="6"/>
  <c r="CS98" i="6"/>
  <c r="CR98" i="6"/>
  <c r="CQ98" i="6"/>
  <c r="CW94" i="6"/>
  <c r="CU94" i="6"/>
  <c r="CT94" i="6"/>
  <c r="CS94" i="6"/>
  <c r="CR94" i="6"/>
  <c r="CQ94" i="6"/>
  <c r="CU83" i="6"/>
  <c r="CT83" i="6"/>
  <c r="CS83" i="6"/>
  <c r="CR83" i="6"/>
  <c r="CQ83" i="6"/>
  <c r="CU80" i="6"/>
  <c r="CT80" i="6"/>
  <c r="CS80" i="6"/>
  <c r="CR80" i="6"/>
  <c r="CQ80" i="6"/>
  <c r="CW73" i="6"/>
  <c r="CU73" i="6"/>
  <c r="CT73" i="6"/>
  <c r="CS73" i="6"/>
  <c r="CR73" i="6"/>
  <c r="CQ73" i="6"/>
  <c r="CU62" i="6"/>
  <c r="CT62" i="6"/>
  <c r="CS62" i="6"/>
  <c r="CR62" i="6"/>
  <c r="CQ62" i="6"/>
  <c r="CU58" i="6"/>
  <c r="CT58" i="6"/>
  <c r="CS58" i="6"/>
  <c r="CR58" i="6"/>
  <c r="CQ58" i="6"/>
  <c r="CU55" i="6"/>
  <c r="CT55" i="6"/>
  <c r="CS55" i="6"/>
  <c r="CR55" i="6"/>
  <c r="CQ55" i="6"/>
  <c r="CU50" i="6"/>
  <c r="CT50" i="6"/>
  <c r="CS50" i="6"/>
  <c r="CR50" i="6"/>
  <c r="CQ50" i="6"/>
  <c r="CU45" i="6"/>
  <c r="CT45" i="6"/>
  <c r="CS45" i="6"/>
  <c r="CR45" i="6"/>
  <c r="CQ45" i="6"/>
  <c r="CU39" i="6"/>
  <c r="CT39" i="6"/>
  <c r="CS39" i="6"/>
  <c r="CR39" i="6"/>
  <c r="CQ39" i="6"/>
  <c r="CU34" i="6"/>
  <c r="CT34" i="6"/>
  <c r="CS34" i="6"/>
  <c r="CR34" i="6"/>
  <c r="CQ34" i="6"/>
  <c r="CU31" i="6"/>
  <c r="CT31" i="6"/>
  <c r="CS31" i="6"/>
  <c r="CR31" i="6"/>
  <c r="CQ31" i="6"/>
  <c r="CU28" i="6"/>
  <c r="CT28" i="6"/>
  <c r="CS28" i="6"/>
  <c r="CR28" i="6"/>
  <c r="CQ28" i="6"/>
  <c r="CU25" i="6"/>
  <c r="CT25" i="6"/>
  <c r="CS25" i="6"/>
  <c r="CR25" i="6"/>
  <c r="CQ25" i="6"/>
  <c r="CU21" i="6"/>
  <c r="CT21" i="6"/>
  <c r="CS21" i="6"/>
  <c r="CR21" i="6"/>
  <c r="CQ21" i="6"/>
  <c r="CU17" i="6"/>
  <c r="CT17" i="6"/>
  <c r="CS17" i="6"/>
  <c r="CR17" i="6"/>
  <c r="CQ17" i="6"/>
  <c r="CK262" i="6"/>
  <c r="CJ262" i="6"/>
  <c r="CI262" i="6"/>
  <c r="CH262" i="6"/>
  <c r="CG262" i="6"/>
  <c r="CM258" i="6"/>
  <c r="CK258" i="6"/>
  <c r="CJ258" i="6"/>
  <c r="CI258" i="6"/>
  <c r="CH258" i="6"/>
  <c r="CG258" i="6"/>
  <c r="CM253" i="6"/>
  <c r="CK253" i="6"/>
  <c r="CJ253" i="6"/>
  <c r="CI253" i="6"/>
  <c r="CH253" i="6"/>
  <c r="CG253" i="6"/>
  <c r="CM249" i="6"/>
  <c r="CK249" i="6"/>
  <c r="CJ249" i="6"/>
  <c r="CI249" i="6"/>
  <c r="CH249" i="6"/>
  <c r="CG249" i="6"/>
  <c r="CM244" i="6"/>
  <c r="CK244" i="6"/>
  <c r="CJ244" i="6"/>
  <c r="CI244" i="6"/>
  <c r="CH244" i="6"/>
  <c r="CG244" i="6"/>
  <c r="CM231" i="6"/>
  <c r="CK231" i="6"/>
  <c r="CJ231" i="6"/>
  <c r="CI231" i="6"/>
  <c r="CH231" i="6"/>
  <c r="CG231" i="6"/>
  <c r="CM220" i="6"/>
  <c r="CK220" i="6"/>
  <c r="CJ220" i="6"/>
  <c r="CI220" i="6"/>
  <c r="CH220" i="6"/>
  <c r="CG220" i="6"/>
  <c r="CM216" i="6"/>
  <c r="CK216" i="6"/>
  <c r="CJ216" i="6"/>
  <c r="CI216" i="6"/>
  <c r="CH216" i="6"/>
  <c r="CG216" i="6"/>
  <c r="CM213" i="6"/>
  <c r="CK213" i="6"/>
  <c r="CJ213" i="6"/>
  <c r="CI213" i="6"/>
  <c r="CH213" i="6"/>
  <c r="CG213" i="6"/>
  <c r="CM208" i="6"/>
  <c r="CK208" i="6"/>
  <c r="CJ208" i="6"/>
  <c r="CI208" i="6"/>
  <c r="CH208" i="6"/>
  <c r="CG208" i="6"/>
  <c r="CM200" i="6"/>
  <c r="CK200" i="6"/>
  <c r="CJ200" i="6"/>
  <c r="CI200" i="6"/>
  <c r="CH200" i="6"/>
  <c r="CG200" i="6"/>
  <c r="CM197" i="6"/>
  <c r="CK197" i="6"/>
  <c r="CJ197" i="6"/>
  <c r="CI197" i="6"/>
  <c r="CH197" i="6"/>
  <c r="CG197" i="6"/>
  <c r="CM193" i="6"/>
  <c r="CK193" i="6"/>
  <c r="CJ193" i="6"/>
  <c r="CI193" i="6"/>
  <c r="CH193" i="6"/>
  <c r="CG193" i="6"/>
  <c r="CM188" i="6"/>
  <c r="CK188" i="6"/>
  <c r="CJ188" i="6"/>
  <c r="CI188" i="6"/>
  <c r="CH188" i="6"/>
  <c r="CG188" i="6"/>
  <c r="CM185" i="6"/>
  <c r="CK185" i="6"/>
  <c r="CJ185" i="6"/>
  <c r="CI185" i="6"/>
  <c r="CH185" i="6"/>
  <c r="CG185" i="6"/>
  <c r="CM175" i="6"/>
  <c r="CK175" i="6"/>
  <c r="CJ175" i="6"/>
  <c r="CI175" i="6"/>
  <c r="CH175" i="6"/>
  <c r="CG175" i="6"/>
  <c r="CM164" i="6"/>
  <c r="CK164" i="6"/>
  <c r="CJ164" i="6"/>
  <c r="CI164" i="6"/>
  <c r="CH164" i="6"/>
  <c r="CG164" i="6"/>
  <c r="CM160" i="6"/>
  <c r="CK160" i="6"/>
  <c r="CJ160" i="6"/>
  <c r="CI160" i="6"/>
  <c r="CH160" i="6"/>
  <c r="CG160" i="6"/>
  <c r="CM157" i="6"/>
  <c r="CK157" i="6"/>
  <c r="CJ157" i="6"/>
  <c r="CI157" i="6"/>
  <c r="CH157" i="6"/>
  <c r="CG157" i="6"/>
  <c r="CM152" i="6"/>
  <c r="CK152" i="6"/>
  <c r="CJ152" i="6"/>
  <c r="CI152" i="6"/>
  <c r="CH152" i="6"/>
  <c r="CG152" i="6"/>
  <c r="CM144" i="6"/>
  <c r="CK144" i="6"/>
  <c r="CJ144" i="6"/>
  <c r="CI144" i="6"/>
  <c r="CH144" i="6"/>
  <c r="CG144" i="6"/>
  <c r="CM141" i="6"/>
  <c r="CK141" i="6"/>
  <c r="CJ141" i="6"/>
  <c r="CI141" i="6"/>
  <c r="CH141" i="6"/>
  <c r="CG141" i="6"/>
  <c r="CM137" i="6"/>
  <c r="CK137" i="6"/>
  <c r="CJ137" i="6"/>
  <c r="CI137" i="6"/>
  <c r="CH137" i="6"/>
  <c r="CG137" i="6"/>
  <c r="CM131" i="6"/>
  <c r="CK131" i="6"/>
  <c r="CJ131" i="6"/>
  <c r="CI131" i="6"/>
  <c r="CH131" i="6"/>
  <c r="CG131" i="6"/>
  <c r="CM128" i="6"/>
  <c r="CK128" i="6"/>
  <c r="CJ128" i="6"/>
  <c r="CI128" i="6"/>
  <c r="CH128" i="6"/>
  <c r="CG128" i="6"/>
  <c r="CK117" i="6"/>
  <c r="CJ117" i="6"/>
  <c r="CI117" i="6"/>
  <c r="CH117" i="6"/>
  <c r="CG117" i="6"/>
  <c r="CK114" i="6"/>
  <c r="CJ114" i="6"/>
  <c r="CI114" i="6"/>
  <c r="CH114" i="6"/>
  <c r="CG114" i="6"/>
  <c r="CM111" i="6"/>
  <c r="CK111" i="6"/>
  <c r="CJ111" i="6"/>
  <c r="CI111" i="6"/>
  <c r="CH111" i="6"/>
  <c r="CG111" i="6"/>
  <c r="CK107" i="6"/>
  <c r="CJ107" i="6"/>
  <c r="CI107" i="6"/>
  <c r="CH107" i="6"/>
  <c r="CG107" i="6"/>
  <c r="CK101" i="6"/>
  <c r="CJ101" i="6"/>
  <c r="CI101" i="6"/>
  <c r="CH101" i="6"/>
  <c r="CG101" i="6"/>
  <c r="CM98" i="6"/>
  <c r="CK98" i="6"/>
  <c r="CJ98" i="6"/>
  <c r="CI98" i="6"/>
  <c r="CH98" i="6"/>
  <c r="CG98" i="6"/>
  <c r="CM94" i="6"/>
  <c r="CK94" i="6"/>
  <c r="CJ94" i="6"/>
  <c r="CI94" i="6"/>
  <c r="CH94" i="6"/>
  <c r="CG94" i="6"/>
  <c r="CK83" i="6"/>
  <c r="CJ83" i="6"/>
  <c r="CI83" i="6"/>
  <c r="CH83" i="6"/>
  <c r="CG83" i="6"/>
  <c r="CK80" i="6"/>
  <c r="CJ80" i="6"/>
  <c r="CI80" i="6"/>
  <c r="CH80" i="6"/>
  <c r="CG80" i="6"/>
  <c r="CM73" i="6"/>
  <c r="CK73" i="6"/>
  <c r="CJ73" i="6"/>
  <c r="CI73" i="6"/>
  <c r="CH73" i="6"/>
  <c r="CG73" i="6"/>
  <c r="CK62" i="6"/>
  <c r="CJ62" i="6"/>
  <c r="CI62" i="6"/>
  <c r="CH62" i="6"/>
  <c r="CG62" i="6"/>
  <c r="CK58" i="6"/>
  <c r="CJ58" i="6"/>
  <c r="CI58" i="6"/>
  <c r="CH58" i="6"/>
  <c r="CG58" i="6"/>
  <c r="CK55" i="6"/>
  <c r="CJ55" i="6"/>
  <c r="CI55" i="6"/>
  <c r="CH55" i="6"/>
  <c r="CG55" i="6"/>
  <c r="CK50" i="6"/>
  <c r="CJ50" i="6"/>
  <c r="CI50" i="6"/>
  <c r="CH50" i="6"/>
  <c r="CG50" i="6"/>
  <c r="CK45" i="6"/>
  <c r="CJ45" i="6"/>
  <c r="CI45" i="6"/>
  <c r="CH45" i="6"/>
  <c r="CG45" i="6"/>
  <c r="CK39" i="6"/>
  <c r="CJ39" i="6"/>
  <c r="CI39" i="6"/>
  <c r="CH39" i="6"/>
  <c r="CG39" i="6"/>
  <c r="CK34" i="6"/>
  <c r="CJ34" i="6"/>
  <c r="CI34" i="6"/>
  <c r="CH34" i="6"/>
  <c r="CG34" i="6"/>
  <c r="CK31" i="6"/>
  <c r="CJ31" i="6"/>
  <c r="CI31" i="6"/>
  <c r="CH31" i="6"/>
  <c r="CG31" i="6"/>
  <c r="CK28" i="6"/>
  <c r="CJ28" i="6"/>
  <c r="CI28" i="6"/>
  <c r="CH28" i="6"/>
  <c r="CG28" i="6"/>
  <c r="CK25" i="6"/>
  <c r="CJ25" i="6"/>
  <c r="CI25" i="6"/>
  <c r="CH25" i="6"/>
  <c r="CG25" i="6"/>
  <c r="CK21" i="6"/>
  <c r="CJ21" i="6"/>
  <c r="CI21" i="6"/>
  <c r="CH21" i="6"/>
  <c r="CG21" i="6"/>
  <c r="CK17" i="6"/>
  <c r="CJ17" i="6"/>
  <c r="CI17" i="6"/>
  <c r="CH17" i="6"/>
  <c r="CG17" i="6"/>
  <c r="CA262" i="6"/>
  <c r="BZ262" i="6"/>
  <c r="BY262" i="6"/>
  <c r="BX262" i="6"/>
  <c r="BW262" i="6"/>
  <c r="CC258" i="6"/>
  <c r="CA258" i="6"/>
  <c r="BZ258" i="6"/>
  <c r="BY258" i="6"/>
  <c r="BX258" i="6"/>
  <c r="BW258" i="6"/>
  <c r="CC253" i="6"/>
  <c r="CA253" i="6"/>
  <c r="BZ253" i="6"/>
  <c r="BY253" i="6"/>
  <c r="BX253" i="6"/>
  <c r="BW253" i="6"/>
  <c r="CC249" i="6"/>
  <c r="CA249" i="6"/>
  <c r="BZ249" i="6"/>
  <c r="BY249" i="6"/>
  <c r="BX249" i="6"/>
  <c r="BW249" i="6"/>
  <c r="CC244" i="6"/>
  <c r="CA244" i="6"/>
  <c r="BZ244" i="6"/>
  <c r="BY244" i="6"/>
  <c r="BX244" i="6"/>
  <c r="BW244" i="6"/>
  <c r="CC231" i="6"/>
  <c r="CA231" i="6"/>
  <c r="BZ231" i="6"/>
  <c r="BY231" i="6"/>
  <c r="BX231" i="6"/>
  <c r="BW231" i="6"/>
  <c r="CC220" i="6"/>
  <c r="CA220" i="6"/>
  <c r="BZ220" i="6"/>
  <c r="BY220" i="6"/>
  <c r="BX220" i="6"/>
  <c r="BW220" i="6"/>
  <c r="CC216" i="6"/>
  <c r="CA216" i="6"/>
  <c r="BZ216" i="6"/>
  <c r="BY216" i="6"/>
  <c r="BX216" i="6"/>
  <c r="BW216" i="6"/>
  <c r="CC213" i="6"/>
  <c r="CA213" i="6"/>
  <c r="BZ213" i="6"/>
  <c r="BY213" i="6"/>
  <c r="BX213" i="6"/>
  <c r="BW213" i="6"/>
  <c r="CC208" i="6"/>
  <c r="CA208" i="6"/>
  <c r="BZ208" i="6"/>
  <c r="BY208" i="6"/>
  <c r="BX208" i="6"/>
  <c r="BW208" i="6"/>
  <c r="CC200" i="6"/>
  <c r="CA200" i="6"/>
  <c r="BZ200" i="6"/>
  <c r="BY200" i="6"/>
  <c r="BX200" i="6"/>
  <c r="BW200" i="6"/>
  <c r="CC197" i="6"/>
  <c r="CA197" i="6"/>
  <c r="BZ197" i="6"/>
  <c r="BY197" i="6"/>
  <c r="BX197" i="6"/>
  <c r="BW197" i="6"/>
  <c r="CC193" i="6"/>
  <c r="CA193" i="6"/>
  <c r="BZ193" i="6"/>
  <c r="BY193" i="6"/>
  <c r="BX193" i="6"/>
  <c r="BW193" i="6"/>
  <c r="CC188" i="6"/>
  <c r="CA188" i="6"/>
  <c r="BZ188" i="6"/>
  <c r="BY188" i="6"/>
  <c r="BX188" i="6"/>
  <c r="BW188" i="6"/>
  <c r="CC185" i="6"/>
  <c r="CA185" i="6"/>
  <c r="BZ185" i="6"/>
  <c r="BY185" i="6"/>
  <c r="BX185" i="6"/>
  <c r="BW185" i="6"/>
  <c r="CC175" i="6"/>
  <c r="CA175" i="6"/>
  <c r="BZ175" i="6"/>
  <c r="BY175" i="6"/>
  <c r="BX175" i="6"/>
  <c r="BW175" i="6"/>
  <c r="CC164" i="6"/>
  <c r="CA164" i="6"/>
  <c r="BZ164" i="6"/>
  <c r="BY164" i="6"/>
  <c r="BX164" i="6"/>
  <c r="BW164" i="6"/>
  <c r="CC160" i="6"/>
  <c r="CA160" i="6"/>
  <c r="BZ160" i="6"/>
  <c r="BY160" i="6"/>
  <c r="BX160" i="6"/>
  <c r="BW160" i="6"/>
  <c r="CC157" i="6"/>
  <c r="CA157" i="6"/>
  <c r="BZ157" i="6"/>
  <c r="BY157" i="6"/>
  <c r="BX157" i="6"/>
  <c r="BW157" i="6"/>
  <c r="CC152" i="6"/>
  <c r="CA152" i="6"/>
  <c r="BZ152" i="6"/>
  <c r="BY152" i="6"/>
  <c r="BX152" i="6"/>
  <c r="BW152" i="6"/>
  <c r="CC144" i="6"/>
  <c r="CA144" i="6"/>
  <c r="BZ144" i="6"/>
  <c r="BY144" i="6"/>
  <c r="BX144" i="6"/>
  <c r="BW144" i="6"/>
  <c r="CC141" i="6"/>
  <c r="CA141" i="6"/>
  <c r="BZ141" i="6"/>
  <c r="BY141" i="6"/>
  <c r="BX141" i="6"/>
  <c r="BW141" i="6"/>
  <c r="CC137" i="6"/>
  <c r="CA137" i="6"/>
  <c r="BZ137" i="6"/>
  <c r="BY137" i="6"/>
  <c r="BX137" i="6"/>
  <c r="BW137" i="6"/>
  <c r="CC131" i="6"/>
  <c r="CA131" i="6"/>
  <c r="BZ131" i="6"/>
  <c r="BY131" i="6"/>
  <c r="BX131" i="6"/>
  <c r="BW131" i="6"/>
  <c r="CC128" i="6"/>
  <c r="CA128" i="6"/>
  <c r="BZ128" i="6"/>
  <c r="BY128" i="6"/>
  <c r="BX128" i="6"/>
  <c r="BW128" i="6"/>
  <c r="CA117" i="6"/>
  <c r="BZ117" i="6"/>
  <c r="BY117" i="6"/>
  <c r="BX117" i="6"/>
  <c r="BW117" i="6"/>
  <c r="CA114" i="6"/>
  <c r="BZ114" i="6"/>
  <c r="BY114" i="6"/>
  <c r="BX114" i="6"/>
  <c r="BW114" i="6"/>
  <c r="CC111" i="6"/>
  <c r="CA111" i="6"/>
  <c r="BZ111" i="6"/>
  <c r="BY111" i="6"/>
  <c r="BX111" i="6"/>
  <c r="BW111" i="6"/>
  <c r="CA107" i="6"/>
  <c r="BZ107" i="6"/>
  <c r="BY107" i="6"/>
  <c r="BX107" i="6"/>
  <c r="BW107" i="6"/>
  <c r="CA101" i="6"/>
  <c r="BZ101" i="6"/>
  <c r="BY101" i="6"/>
  <c r="BX101" i="6"/>
  <c r="BW101" i="6"/>
  <c r="CC98" i="6"/>
  <c r="CA98" i="6"/>
  <c r="BZ98" i="6"/>
  <c r="BY98" i="6"/>
  <c r="BX98" i="6"/>
  <c r="BW98" i="6"/>
  <c r="CC94" i="6"/>
  <c r="CA94" i="6"/>
  <c r="BZ94" i="6"/>
  <c r="BY94" i="6"/>
  <c r="BX94" i="6"/>
  <c r="BW94" i="6"/>
  <c r="CA83" i="6"/>
  <c r="BZ83" i="6"/>
  <c r="BY83" i="6"/>
  <c r="BX83" i="6"/>
  <c r="BW83" i="6"/>
  <c r="CA80" i="6"/>
  <c r="BZ80" i="6"/>
  <c r="BY80" i="6"/>
  <c r="BX80" i="6"/>
  <c r="BW80" i="6"/>
  <c r="CC73" i="6"/>
  <c r="CA73" i="6"/>
  <c r="BZ73" i="6"/>
  <c r="BY73" i="6"/>
  <c r="BX73" i="6"/>
  <c r="BW73" i="6"/>
  <c r="CA62" i="6"/>
  <c r="BZ62" i="6"/>
  <c r="BY62" i="6"/>
  <c r="BX62" i="6"/>
  <c r="BW62" i="6"/>
  <c r="CA58" i="6"/>
  <c r="BZ58" i="6"/>
  <c r="BY58" i="6"/>
  <c r="BX58" i="6"/>
  <c r="BW58" i="6"/>
  <c r="CA55" i="6"/>
  <c r="BZ55" i="6"/>
  <c r="BY55" i="6"/>
  <c r="BX55" i="6"/>
  <c r="BW55" i="6"/>
  <c r="CA50" i="6"/>
  <c r="BZ50" i="6"/>
  <c r="BY50" i="6"/>
  <c r="BX50" i="6"/>
  <c r="BW50" i="6"/>
  <c r="CA45" i="6"/>
  <c r="BZ45" i="6"/>
  <c r="BY45" i="6"/>
  <c r="BX45" i="6"/>
  <c r="BW45" i="6"/>
  <c r="CA39" i="6"/>
  <c r="BZ39" i="6"/>
  <c r="BY39" i="6"/>
  <c r="BX39" i="6"/>
  <c r="BW39" i="6"/>
  <c r="CA34" i="6"/>
  <c r="BZ34" i="6"/>
  <c r="BY34" i="6"/>
  <c r="BX34" i="6"/>
  <c r="BW34" i="6"/>
  <c r="CA31" i="6"/>
  <c r="BZ31" i="6"/>
  <c r="BY31" i="6"/>
  <c r="BX31" i="6"/>
  <c r="BW31" i="6"/>
  <c r="CA28" i="6"/>
  <c r="BZ28" i="6"/>
  <c r="BY28" i="6"/>
  <c r="BX28" i="6"/>
  <c r="BW28" i="6"/>
  <c r="CA25" i="6"/>
  <c r="BZ25" i="6"/>
  <c r="BY25" i="6"/>
  <c r="BX25" i="6"/>
  <c r="BW25" i="6"/>
  <c r="CA21" i="6"/>
  <c r="BZ21" i="6"/>
  <c r="BY21" i="6"/>
  <c r="BX21" i="6"/>
  <c r="BW21" i="6"/>
  <c r="CA17" i="6"/>
  <c r="BZ17" i="6"/>
  <c r="BY17" i="6"/>
  <c r="BX17" i="6"/>
  <c r="BW17" i="6"/>
  <c r="BQ262" i="6"/>
  <c r="BP262" i="6"/>
  <c r="BO262" i="6"/>
  <c r="BN262" i="6"/>
  <c r="BM262" i="6"/>
  <c r="BS258" i="6"/>
  <c r="BQ258" i="6"/>
  <c r="BP258" i="6"/>
  <c r="BO258" i="6"/>
  <c r="BN258" i="6"/>
  <c r="BM258" i="6"/>
  <c r="BS253" i="6"/>
  <c r="BQ253" i="6"/>
  <c r="BP253" i="6"/>
  <c r="BO253" i="6"/>
  <c r="BN253" i="6"/>
  <c r="BM253" i="6"/>
  <c r="BS249" i="6"/>
  <c r="BQ249" i="6"/>
  <c r="BP249" i="6"/>
  <c r="BO249" i="6"/>
  <c r="BN249" i="6"/>
  <c r="BM249" i="6"/>
  <c r="BS244" i="6"/>
  <c r="BQ244" i="6"/>
  <c r="BP244" i="6"/>
  <c r="BO244" i="6"/>
  <c r="BN244" i="6"/>
  <c r="BM244" i="6"/>
  <c r="BS231" i="6"/>
  <c r="BQ231" i="6"/>
  <c r="BP231" i="6"/>
  <c r="BO231" i="6"/>
  <c r="BN231" i="6"/>
  <c r="BM231" i="6"/>
  <c r="BS220" i="6"/>
  <c r="BQ220" i="6"/>
  <c r="BP220" i="6"/>
  <c r="BO220" i="6"/>
  <c r="BN220" i="6"/>
  <c r="BM220" i="6"/>
  <c r="BS216" i="6"/>
  <c r="BQ216" i="6"/>
  <c r="BP216" i="6"/>
  <c r="BO216" i="6"/>
  <c r="BN216" i="6"/>
  <c r="BM216" i="6"/>
  <c r="BS213" i="6"/>
  <c r="BQ213" i="6"/>
  <c r="BP213" i="6"/>
  <c r="BO213" i="6"/>
  <c r="BN213" i="6"/>
  <c r="BM213" i="6"/>
  <c r="BS208" i="6"/>
  <c r="BQ208" i="6"/>
  <c r="BP208" i="6"/>
  <c r="BO208" i="6"/>
  <c r="BN208" i="6"/>
  <c r="BM208" i="6"/>
  <c r="BS200" i="6"/>
  <c r="BQ200" i="6"/>
  <c r="BP200" i="6"/>
  <c r="BO200" i="6"/>
  <c r="BN200" i="6"/>
  <c r="BM200" i="6"/>
  <c r="BS197" i="6"/>
  <c r="BQ197" i="6"/>
  <c r="BP197" i="6"/>
  <c r="BO197" i="6"/>
  <c r="BN197" i="6"/>
  <c r="BM197" i="6"/>
  <c r="BS193" i="6"/>
  <c r="BQ193" i="6"/>
  <c r="BP193" i="6"/>
  <c r="BO193" i="6"/>
  <c r="BN193" i="6"/>
  <c r="BM193" i="6"/>
  <c r="BS188" i="6"/>
  <c r="BQ188" i="6"/>
  <c r="BP188" i="6"/>
  <c r="BO188" i="6"/>
  <c r="BN188" i="6"/>
  <c r="BM188" i="6"/>
  <c r="BS185" i="6"/>
  <c r="BQ185" i="6"/>
  <c r="BP185" i="6"/>
  <c r="BO185" i="6"/>
  <c r="BN185" i="6"/>
  <c r="BM185" i="6"/>
  <c r="BS175" i="6"/>
  <c r="BQ175" i="6"/>
  <c r="BP175" i="6"/>
  <c r="BO175" i="6"/>
  <c r="BN175" i="6"/>
  <c r="BM175" i="6"/>
  <c r="BS164" i="6"/>
  <c r="BQ164" i="6"/>
  <c r="BP164" i="6"/>
  <c r="BO164" i="6"/>
  <c r="BN164" i="6"/>
  <c r="BM164" i="6"/>
  <c r="BS160" i="6"/>
  <c r="BQ160" i="6"/>
  <c r="BP160" i="6"/>
  <c r="BO160" i="6"/>
  <c r="BN160" i="6"/>
  <c r="BM160" i="6"/>
  <c r="BS157" i="6"/>
  <c r="BQ157" i="6"/>
  <c r="BP157" i="6"/>
  <c r="BO157" i="6"/>
  <c r="BN157" i="6"/>
  <c r="BM157" i="6"/>
  <c r="BS152" i="6"/>
  <c r="BQ152" i="6"/>
  <c r="BP152" i="6"/>
  <c r="BO152" i="6"/>
  <c r="BN152" i="6"/>
  <c r="BM152" i="6"/>
  <c r="BS144" i="6"/>
  <c r="BQ144" i="6"/>
  <c r="BP144" i="6"/>
  <c r="BO144" i="6"/>
  <c r="BN144" i="6"/>
  <c r="BM144" i="6"/>
  <c r="BS141" i="6"/>
  <c r="BQ141" i="6"/>
  <c r="BP141" i="6"/>
  <c r="BO141" i="6"/>
  <c r="BN141" i="6"/>
  <c r="BM141" i="6"/>
  <c r="BS137" i="6"/>
  <c r="BQ137" i="6"/>
  <c r="BP137" i="6"/>
  <c r="BO137" i="6"/>
  <c r="BN137" i="6"/>
  <c r="BM137" i="6"/>
  <c r="BS131" i="6"/>
  <c r="BQ131" i="6"/>
  <c r="BP131" i="6"/>
  <c r="BO131" i="6"/>
  <c r="BN131" i="6"/>
  <c r="BM131" i="6"/>
  <c r="BS128" i="6"/>
  <c r="BQ128" i="6"/>
  <c r="BP128" i="6"/>
  <c r="BO128" i="6"/>
  <c r="BN128" i="6"/>
  <c r="BM128" i="6"/>
  <c r="BQ117" i="6"/>
  <c r="BP117" i="6"/>
  <c r="BO117" i="6"/>
  <c r="BN117" i="6"/>
  <c r="BM117" i="6"/>
  <c r="BQ114" i="6"/>
  <c r="BP114" i="6"/>
  <c r="BO114" i="6"/>
  <c r="BN114" i="6"/>
  <c r="BM114" i="6"/>
  <c r="BS111" i="6"/>
  <c r="BQ111" i="6"/>
  <c r="BP111" i="6"/>
  <c r="BO111" i="6"/>
  <c r="BN111" i="6"/>
  <c r="BM111" i="6"/>
  <c r="BQ107" i="6"/>
  <c r="BP107" i="6"/>
  <c r="BO107" i="6"/>
  <c r="BN107" i="6"/>
  <c r="BM107" i="6"/>
  <c r="BQ101" i="6"/>
  <c r="BP101" i="6"/>
  <c r="BO101" i="6"/>
  <c r="BN101" i="6"/>
  <c r="BM101" i="6"/>
  <c r="BS98" i="6"/>
  <c r="BQ98" i="6"/>
  <c r="BP98" i="6"/>
  <c r="BO98" i="6"/>
  <c r="BN98" i="6"/>
  <c r="BM98" i="6"/>
  <c r="BS94" i="6"/>
  <c r="BQ94" i="6"/>
  <c r="BP94" i="6"/>
  <c r="BO94" i="6"/>
  <c r="BN94" i="6"/>
  <c r="BM94" i="6"/>
  <c r="BQ83" i="6"/>
  <c r="BP83" i="6"/>
  <c r="BO83" i="6"/>
  <c r="BN83" i="6"/>
  <c r="BM83" i="6"/>
  <c r="BQ80" i="6"/>
  <c r="BP80" i="6"/>
  <c r="BO80" i="6"/>
  <c r="BN80" i="6"/>
  <c r="BM80" i="6"/>
  <c r="BS73" i="6"/>
  <c r="BQ73" i="6"/>
  <c r="BP73" i="6"/>
  <c r="BO73" i="6"/>
  <c r="BN73" i="6"/>
  <c r="BM73" i="6"/>
  <c r="BQ62" i="6"/>
  <c r="BP62" i="6"/>
  <c r="BO62" i="6"/>
  <c r="BN62" i="6"/>
  <c r="BM62" i="6"/>
  <c r="BQ58" i="6"/>
  <c r="BP58" i="6"/>
  <c r="BO58" i="6"/>
  <c r="BN58" i="6"/>
  <c r="BM58" i="6"/>
  <c r="BQ55" i="6"/>
  <c r="BP55" i="6"/>
  <c r="BO55" i="6"/>
  <c r="BN55" i="6"/>
  <c r="BM55" i="6"/>
  <c r="BQ50" i="6"/>
  <c r="BP50" i="6"/>
  <c r="BO50" i="6"/>
  <c r="BN50" i="6"/>
  <c r="BM50" i="6"/>
  <c r="BQ45" i="6"/>
  <c r="BP45" i="6"/>
  <c r="BO45" i="6"/>
  <c r="BN45" i="6"/>
  <c r="BM45" i="6"/>
  <c r="BQ39" i="6"/>
  <c r="BP39" i="6"/>
  <c r="BO39" i="6"/>
  <c r="BN39" i="6"/>
  <c r="BM39" i="6"/>
  <c r="BQ34" i="6"/>
  <c r="BP34" i="6"/>
  <c r="BO34" i="6"/>
  <c r="BN34" i="6"/>
  <c r="BM34" i="6"/>
  <c r="BQ31" i="6"/>
  <c r="BP31" i="6"/>
  <c r="BO31" i="6"/>
  <c r="BN31" i="6"/>
  <c r="BM31" i="6"/>
  <c r="BQ28" i="6"/>
  <c r="BP28" i="6"/>
  <c r="BO28" i="6"/>
  <c r="BN28" i="6"/>
  <c r="BM28" i="6"/>
  <c r="BQ25" i="6"/>
  <c r="BP25" i="6"/>
  <c r="BO25" i="6"/>
  <c r="BN25" i="6"/>
  <c r="BM25" i="6"/>
  <c r="BQ21" i="6"/>
  <c r="BP21" i="6"/>
  <c r="BO21" i="6"/>
  <c r="BN21" i="6"/>
  <c r="BM21" i="6"/>
  <c r="BQ17" i="6"/>
  <c r="BP17" i="6"/>
  <c r="BO17" i="6"/>
  <c r="BN17" i="6"/>
  <c r="BM17" i="6"/>
  <c r="BG262" i="6"/>
  <c r="BF262" i="6"/>
  <c r="BE262" i="6"/>
  <c r="BD262" i="6"/>
  <c r="BC262" i="6"/>
  <c r="BI258" i="6"/>
  <c r="BG258" i="6"/>
  <c r="BF258" i="6"/>
  <c r="BE258" i="6"/>
  <c r="BD258" i="6"/>
  <c r="BC258" i="6"/>
  <c r="BI253" i="6"/>
  <c r="BG253" i="6"/>
  <c r="BF253" i="6"/>
  <c r="BE253" i="6"/>
  <c r="BD253" i="6"/>
  <c r="BC253" i="6"/>
  <c r="BI249" i="6"/>
  <c r="BG249" i="6"/>
  <c r="BF249" i="6"/>
  <c r="BE249" i="6"/>
  <c r="BD249" i="6"/>
  <c r="BC249" i="6"/>
  <c r="BI244" i="6"/>
  <c r="BG244" i="6"/>
  <c r="BF244" i="6"/>
  <c r="BE244" i="6"/>
  <c r="BD244" i="6"/>
  <c r="BC244" i="6"/>
  <c r="BI231" i="6"/>
  <c r="BG231" i="6"/>
  <c r="BF231" i="6"/>
  <c r="BE231" i="6"/>
  <c r="BD231" i="6"/>
  <c r="BC231" i="6"/>
  <c r="BI220" i="6"/>
  <c r="BG220" i="6"/>
  <c r="BF220" i="6"/>
  <c r="BE220" i="6"/>
  <c r="BD220" i="6"/>
  <c r="BC220" i="6"/>
  <c r="BI216" i="6"/>
  <c r="BG216" i="6"/>
  <c r="BF216" i="6"/>
  <c r="BE216" i="6"/>
  <c r="BD216" i="6"/>
  <c r="BC216" i="6"/>
  <c r="BI213" i="6"/>
  <c r="BG213" i="6"/>
  <c r="BF213" i="6"/>
  <c r="BE213" i="6"/>
  <c r="BD213" i="6"/>
  <c r="BC213" i="6"/>
  <c r="BI208" i="6"/>
  <c r="BG208" i="6"/>
  <c r="BF208" i="6"/>
  <c r="BE208" i="6"/>
  <c r="BD208" i="6"/>
  <c r="BC208" i="6"/>
  <c r="BI200" i="6"/>
  <c r="BG200" i="6"/>
  <c r="BF200" i="6"/>
  <c r="BE200" i="6"/>
  <c r="BD200" i="6"/>
  <c r="BC200" i="6"/>
  <c r="BI197" i="6"/>
  <c r="BG197" i="6"/>
  <c r="BF197" i="6"/>
  <c r="BE197" i="6"/>
  <c r="BD197" i="6"/>
  <c r="BC197" i="6"/>
  <c r="BI193" i="6"/>
  <c r="BG193" i="6"/>
  <c r="BF193" i="6"/>
  <c r="BE193" i="6"/>
  <c r="BD193" i="6"/>
  <c r="BC193" i="6"/>
  <c r="BI188" i="6"/>
  <c r="BG188" i="6"/>
  <c r="BF188" i="6"/>
  <c r="BE188" i="6"/>
  <c r="BD188" i="6"/>
  <c r="BC188" i="6"/>
  <c r="BI185" i="6"/>
  <c r="BG185" i="6"/>
  <c r="BF185" i="6"/>
  <c r="BE185" i="6"/>
  <c r="BD185" i="6"/>
  <c r="BC185" i="6"/>
  <c r="BI175" i="6"/>
  <c r="BG175" i="6"/>
  <c r="BF175" i="6"/>
  <c r="BE175" i="6"/>
  <c r="BD175" i="6"/>
  <c r="BC175" i="6"/>
  <c r="BI164" i="6"/>
  <c r="BG164" i="6"/>
  <c r="BF164" i="6"/>
  <c r="BE164" i="6"/>
  <c r="BD164" i="6"/>
  <c r="BC164" i="6"/>
  <c r="BI160" i="6"/>
  <c r="BG160" i="6"/>
  <c r="BF160" i="6"/>
  <c r="BE160" i="6"/>
  <c r="BD160" i="6"/>
  <c r="BC160" i="6"/>
  <c r="BI157" i="6"/>
  <c r="BG157" i="6"/>
  <c r="BF157" i="6"/>
  <c r="BE157" i="6"/>
  <c r="BD157" i="6"/>
  <c r="BC157" i="6"/>
  <c r="BI152" i="6"/>
  <c r="BG152" i="6"/>
  <c r="BF152" i="6"/>
  <c r="BE152" i="6"/>
  <c r="BD152" i="6"/>
  <c r="BC152" i="6"/>
  <c r="BI144" i="6"/>
  <c r="BG144" i="6"/>
  <c r="BF144" i="6"/>
  <c r="BE144" i="6"/>
  <c r="BD144" i="6"/>
  <c r="BC144" i="6"/>
  <c r="BI141" i="6"/>
  <c r="BG141" i="6"/>
  <c r="BF141" i="6"/>
  <c r="BE141" i="6"/>
  <c r="BD141" i="6"/>
  <c r="BC141" i="6"/>
  <c r="BI137" i="6"/>
  <c r="BG137" i="6"/>
  <c r="BF137" i="6"/>
  <c r="BE137" i="6"/>
  <c r="BD137" i="6"/>
  <c r="BC137" i="6"/>
  <c r="BI131" i="6"/>
  <c r="BG131" i="6"/>
  <c r="BF131" i="6"/>
  <c r="BE131" i="6"/>
  <c r="BD131" i="6"/>
  <c r="BC131" i="6"/>
  <c r="BI128" i="6"/>
  <c r="BG128" i="6"/>
  <c r="BF128" i="6"/>
  <c r="BE128" i="6"/>
  <c r="BD128" i="6"/>
  <c r="BC128" i="6"/>
  <c r="BG117" i="6"/>
  <c r="BF117" i="6"/>
  <c r="BE117" i="6"/>
  <c r="BD117" i="6"/>
  <c r="BC117" i="6"/>
  <c r="BG114" i="6"/>
  <c r="BF114" i="6"/>
  <c r="BE114" i="6"/>
  <c r="BD114" i="6"/>
  <c r="BC114" i="6"/>
  <c r="BI111" i="6"/>
  <c r="BG111" i="6"/>
  <c r="BF111" i="6"/>
  <c r="BE111" i="6"/>
  <c r="BD111" i="6"/>
  <c r="BC111" i="6"/>
  <c r="BG107" i="6"/>
  <c r="BF107" i="6"/>
  <c r="BE107" i="6"/>
  <c r="BD107" i="6"/>
  <c r="BC107" i="6"/>
  <c r="BG101" i="6"/>
  <c r="BF101" i="6"/>
  <c r="BE101" i="6"/>
  <c r="BD101" i="6"/>
  <c r="BC101" i="6"/>
  <c r="BI98" i="6"/>
  <c r="BG98" i="6"/>
  <c r="BF98" i="6"/>
  <c r="BE98" i="6"/>
  <c r="BD98" i="6"/>
  <c r="BC98" i="6"/>
  <c r="BI94" i="6"/>
  <c r="BG94" i="6"/>
  <c r="BF94" i="6"/>
  <c r="BE94" i="6"/>
  <c r="BD94" i="6"/>
  <c r="BC94" i="6"/>
  <c r="BG83" i="6"/>
  <c r="BF83" i="6"/>
  <c r="BE83" i="6"/>
  <c r="BD83" i="6"/>
  <c r="BC83" i="6"/>
  <c r="BG80" i="6"/>
  <c r="BF80" i="6"/>
  <c r="BE80" i="6"/>
  <c r="BD80" i="6"/>
  <c r="BC80" i="6"/>
  <c r="BI73" i="6"/>
  <c r="BG73" i="6"/>
  <c r="BF73" i="6"/>
  <c r="BE73" i="6"/>
  <c r="BD73" i="6"/>
  <c r="BC73" i="6"/>
  <c r="BG62" i="6"/>
  <c r="BF62" i="6"/>
  <c r="BE62" i="6"/>
  <c r="BD62" i="6"/>
  <c r="BC62" i="6"/>
  <c r="BG58" i="6"/>
  <c r="BF58" i="6"/>
  <c r="BE58" i="6"/>
  <c r="BD58" i="6"/>
  <c r="BC58" i="6"/>
  <c r="BG55" i="6"/>
  <c r="BF55" i="6"/>
  <c r="BE55" i="6"/>
  <c r="BD55" i="6"/>
  <c r="BC55" i="6"/>
  <c r="BG50" i="6"/>
  <c r="BF50" i="6"/>
  <c r="BE50" i="6"/>
  <c r="BD50" i="6"/>
  <c r="BC50" i="6"/>
  <c r="BG45" i="6"/>
  <c r="BF45" i="6"/>
  <c r="BE45" i="6"/>
  <c r="BD45" i="6"/>
  <c r="BC45" i="6"/>
  <c r="BG39" i="6"/>
  <c r="BF39" i="6"/>
  <c r="BE39" i="6"/>
  <c r="BD39" i="6"/>
  <c r="BC39" i="6"/>
  <c r="BG34" i="6"/>
  <c r="BF34" i="6"/>
  <c r="BE34" i="6"/>
  <c r="BD34" i="6"/>
  <c r="BC34" i="6"/>
  <c r="BG31" i="6"/>
  <c r="BF31" i="6"/>
  <c r="BE31" i="6"/>
  <c r="BD31" i="6"/>
  <c r="BC31" i="6"/>
  <c r="BG28" i="6"/>
  <c r="BF28" i="6"/>
  <c r="BE28" i="6"/>
  <c r="BD28" i="6"/>
  <c r="BC28" i="6"/>
  <c r="BG25" i="6"/>
  <c r="BF25" i="6"/>
  <c r="BE25" i="6"/>
  <c r="BD25" i="6"/>
  <c r="BC25" i="6"/>
  <c r="BG21" i="6"/>
  <c r="BF21" i="6"/>
  <c r="BE21" i="6"/>
  <c r="BD21" i="6"/>
  <c r="BC21" i="6"/>
  <c r="BG17" i="6"/>
  <c r="BF17" i="6"/>
  <c r="BE17" i="6"/>
  <c r="BD17" i="6"/>
  <c r="BC17" i="6"/>
  <c r="AW262" i="6"/>
  <c r="AV262" i="6"/>
  <c r="AU262" i="6"/>
  <c r="AT262" i="6"/>
  <c r="AS262" i="6"/>
  <c r="AY258" i="6"/>
  <c r="AW258" i="6"/>
  <c r="AV258" i="6"/>
  <c r="AU258" i="6"/>
  <c r="AT258" i="6"/>
  <c r="AS258" i="6"/>
  <c r="AY253" i="6"/>
  <c r="AW253" i="6"/>
  <c r="AV253" i="6"/>
  <c r="AU253" i="6"/>
  <c r="AT253" i="6"/>
  <c r="AS253" i="6"/>
  <c r="AY249" i="6"/>
  <c r="AW249" i="6"/>
  <c r="AV249" i="6"/>
  <c r="AU249" i="6"/>
  <c r="AT249" i="6"/>
  <c r="AS249" i="6"/>
  <c r="AY244" i="6"/>
  <c r="AW244" i="6"/>
  <c r="AV244" i="6"/>
  <c r="AU244" i="6"/>
  <c r="AT244" i="6"/>
  <c r="AS244" i="6"/>
  <c r="AY231" i="6"/>
  <c r="AW231" i="6"/>
  <c r="AV231" i="6"/>
  <c r="AU231" i="6"/>
  <c r="AT231" i="6"/>
  <c r="AS231" i="6"/>
  <c r="AY220" i="6"/>
  <c r="AW220" i="6"/>
  <c r="AV220" i="6"/>
  <c r="AU220" i="6"/>
  <c r="AT220" i="6"/>
  <c r="AS220" i="6"/>
  <c r="AY216" i="6"/>
  <c r="AW216" i="6"/>
  <c r="AV216" i="6"/>
  <c r="AU216" i="6"/>
  <c r="AT216" i="6"/>
  <c r="AS216" i="6"/>
  <c r="AY213" i="6"/>
  <c r="AW213" i="6"/>
  <c r="AV213" i="6"/>
  <c r="AU213" i="6"/>
  <c r="AT213" i="6"/>
  <c r="AS213" i="6"/>
  <c r="AY208" i="6"/>
  <c r="AW208" i="6"/>
  <c r="AV208" i="6"/>
  <c r="AU208" i="6"/>
  <c r="AT208" i="6"/>
  <c r="AS208" i="6"/>
  <c r="AY200" i="6"/>
  <c r="AW200" i="6"/>
  <c r="AV200" i="6"/>
  <c r="AU200" i="6"/>
  <c r="AT200" i="6"/>
  <c r="AS200" i="6"/>
  <c r="AY197" i="6"/>
  <c r="AW197" i="6"/>
  <c r="AV197" i="6"/>
  <c r="AU197" i="6"/>
  <c r="AT197" i="6"/>
  <c r="AS197" i="6"/>
  <c r="AY193" i="6"/>
  <c r="AW193" i="6"/>
  <c r="AV193" i="6"/>
  <c r="AU193" i="6"/>
  <c r="AT193" i="6"/>
  <c r="AS193" i="6"/>
  <c r="AY188" i="6"/>
  <c r="AW188" i="6"/>
  <c r="AV188" i="6"/>
  <c r="AU188" i="6"/>
  <c r="AT188" i="6"/>
  <c r="AS188" i="6"/>
  <c r="AY185" i="6"/>
  <c r="AW185" i="6"/>
  <c r="AV185" i="6"/>
  <c r="AU185" i="6"/>
  <c r="AT185" i="6"/>
  <c r="AS185" i="6"/>
  <c r="AY175" i="6"/>
  <c r="AW175" i="6"/>
  <c r="AV175" i="6"/>
  <c r="AU175" i="6"/>
  <c r="AT175" i="6"/>
  <c r="AS175" i="6"/>
  <c r="AY164" i="6"/>
  <c r="AW164" i="6"/>
  <c r="AV164" i="6"/>
  <c r="AU164" i="6"/>
  <c r="AT164" i="6"/>
  <c r="AS164" i="6"/>
  <c r="AY160" i="6"/>
  <c r="AW160" i="6"/>
  <c r="AV160" i="6"/>
  <c r="AU160" i="6"/>
  <c r="AT160" i="6"/>
  <c r="AS160" i="6"/>
  <c r="AY157" i="6"/>
  <c r="AW157" i="6"/>
  <c r="AV157" i="6"/>
  <c r="AU157" i="6"/>
  <c r="AT157" i="6"/>
  <c r="AS157" i="6"/>
  <c r="AY152" i="6"/>
  <c r="AW152" i="6"/>
  <c r="AV152" i="6"/>
  <c r="AU152" i="6"/>
  <c r="AT152" i="6"/>
  <c r="AS152" i="6"/>
  <c r="AY144" i="6"/>
  <c r="AW144" i="6"/>
  <c r="AV144" i="6"/>
  <c r="AU144" i="6"/>
  <c r="AT144" i="6"/>
  <c r="AS144" i="6"/>
  <c r="AY141" i="6"/>
  <c r="AW141" i="6"/>
  <c r="AV141" i="6"/>
  <c r="AU141" i="6"/>
  <c r="AT141" i="6"/>
  <c r="AS141" i="6"/>
  <c r="AY137" i="6"/>
  <c r="AW137" i="6"/>
  <c r="AV137" i="6"/>
  <c r="AU137" i="6"/>
  <c r="AT137" i="6"/>
  <c r="AS137" i="6"/>
  <c r="AY131" i="6"/>
  <c r="AW131" i="6"/>
  <c r="AV131" i="6"/>
  <c r="AU131" i="6"/>
  <c r="AT131" i="6"/>
  <c r="AS131" i="6"/>
  <c r="AY128" i="6"/>
  <c r="AW128" i="6"/>
  <c r="AV128" i="6"/>
  <c r="AU128" i="6"/>
  <c r="AT128" i="6"/>
  <c r="AS128" i="6"/>
  <c r="AW117" i="6"/>
  <c r="AV117" i="6"/>
  <c r="AU117" i="6"/>
  <c r="AT117" i="6"/>
  <c r="AS117" i="6"/>
  <c r="AW114" i="6"/>
  <c r="AV114" i="6"/>
  <c r="AU114" i="6"/>
  <c r="AT114" i="6"/>
  <c r="AS114" i="6"/>
  <c r="AY111" i="6"/>
  <c r="AW111" i="6"/>
  <c r="AV111" i="6"/>
  <c r="AU111" i="6"/>
  <c r="AT111" i="6"/>
  <c r="AS111" i="6"/>
  <c r="AW107" i="6"/>
  <c r="AV107" i="6"/>
  <c r="AU107" i="6"/>
  <c r="AT107" i="6"/>
  <c r="AS107" i="6"/>
  <c r="AW101" i="6"/>
  <c r="AV101" i="6"/>
  <c r="AU101" i="6"/>
  <c r="AT101" i="6"/>
  <c r="AS101" i="6"/>
  <c r="AY98" i="6"/>
  <c r="AW98" i="6"/>
  <c r="AV98" i="6"/>
  <c r="AU98" i="6"/>
  <c r="AT98" i="6"/>
  <c r="AS98" i="6"/>
  <c r="AY94" i="6"/>
  <c r="AW94" i="6"/>
  <c r="AV94" i="6"/>
  <c r="AU94" i="6"/>
  <c r="AT94" i="6"/>
  <c r="AS94" i="6"/>
  <c r="AW83" i="6"/>
  <c r="AV83" i="6"/>
  <c r="AU83" i="6"/>
  <c r="AT83" i="6"/>
  <c r="AS83" i="6"/>
  <c r="AW80" i="6"/>
  <c r="AV80" i="6"/>
  <c r="AU80" i="6"/>
  <c r="AT80" i="6"/>
  <c r="AS80" i="6"/>
  <c r="AY73" i="6"/>
  <c r="AW73" i="6"/>
  <c r="AV73" i="6"/>
  <c r="AU73" i="6"/>
  <c r="AT73" i="6"/>
  <c r="AS73" i="6"/>
  <c r="AW62" i="6"/>
  <c r="AV62" i="6"/>
  <c r="AU62" i="6"/>
  <c r="AT62" i="6"/>
  <c r="AS62" i="6"/>
  <c r="AW58" i="6"/>
  <c r="AV58" i="6"/>
  <c r="AU58" i="6"/>
  <c r="AT58" i="6"/>
  <c r="AS58" i="6"/>
  <c r="AW55" i="6"/>
  <c r="AV55" i="6"/>
  <c r="AU55" i="6"/>
  <c r="AT55" i="6"/>
  <c r="AS55" i="6"/>
  <c r="AW50" i="6"/>
  <c r="AV50" i="6"/>
  <c r="AU50" i="6"/>
  <c r="AT50" i="6"/>
  <c r="AS50" i="6"/>
  <c r="AW45" i="6"/>
  <c r="AV45" i="6"/>
  <c r="AU45" i="6"/>
  <c r="AT45" i="6"/>
  <c r="AS45" i="6"/>
  <c r="AW39" i="6"/>
  <c r="AV39" i="6"/>
  <c r="AU39" i="6"/>
  <c r="AT39" i="6"/>
  <c r="AS39" i="6"/>
  <c r="AW34" i="6"/>
  <c r="AV34" i="6"/>
  <c r="AU34" i="6"/>
  <c r="AT34" i="6"/>
  <c r="AS34" i="6"/>
  <c r="AW31" i="6"/>
  <c r="AV31" i="6"/>
  <c r="AU31" i="6"/>
  <c r="AT31" i="6"/>
  <c r="AS31" i="6"/>
  <c r="AW28" i="6"/>
  <c r="AV28" i="6"/>
  <c r="AU28" i="6"/>
  <c r="AT28" i="6"/>
  <c r="AS28" i="6"/>
  <c r="AW25" i="6"/>
  <c r="AV25" i="6"/>
  <c r="AU25" i="6"/>
  <c r="AT25" i="6"/>
  <c r="AS25" i="6"/>
  <c r="AW21" i="6"/>
  <c r="AV21" i="6"/>
  <c r="AU21" i="6"/>
  <c r="AT21" i="6"/>
  <c r="AS21" i="6"/>
  <c r="AW17" i="6"/>
  <c r="AV17" i="6"/>
  <c r="AU17" i="6"/>
  <c r="AT17" i="6"/>
  <c r="AS17" i="6"/>
  <c r="AM262" i="6"/>
  <c r="AL262" i="6"/>
  <c r="AK262" i="6"/>
  <c r="AJ262" i="6"/>
  <c r="AI262" i="6"/>
  <c r="AO258" i="6"/>
  <c r="AM258" i="6"/>
  <c r="AL258" i="6"/>
  <c r="AK258" i="6"/>
  <c r="AJ258" i="6"/>
  <c r="AI258" i="6"/>
  <c r="AO253" i="6"/>
  <c r="AM253" i="6"/>
  <c r="AL253" i="6"/>
  <c r="AK253" i="6"/>
  <c r="AJ253" i="6"/>
  <c r="AI253" i="6"/>
  <c r="AO249" i="6"/>
  <c r="AM249" i="6"/>
  <c r="AL249" i="6"/>
  <c r="AK249" i="6"/>
  <c r="AJ249" i="6"/>
  <c r="AI249" i="6"/>
  <c r="AO244" i="6"/>
  <c r="AM244" i="6"/>
  <c r="AL244" i="6"/>
  <c r="AK244" i="6"/>
  <c r="AJ244" i="6"/>
  <c r="AI244" i="6"/>
  <c r="AO231" i="6"/>
  <c r="AM231" i="6"/>
  <c r="AL231" i="6"/>
  <c r="AK231" i="6"/>
  <c r="AJ231" i="6"/>
  <c r="AI231" i="6"/>
  <c r="AO220" i="6"/>
  <c r="AM220" i="6"/>
  <c r="AL220" i="6"/>
  <c r="AK220" i="6"/>
  <c r="AJ220" i="6"/>
  <c r="AI220" i="6"/>
  <c r="AO216" i="6"/>
  <c r="AM216" i="6"/>
  <c r="AL216" i="6"/>
  <c r="AK216" i="6"/>
  <c r="AJ216" i="6"/>
  <c r="AI216" i="6"/>
  <c r="AO213" i="6"/>
  <c r="AM213" i="6"/>
  <c r="AL213" i="6"/>
  <c r="AK213" i="6"/>
  <c r="AJ213" i="6"/>
  <c r="AI213" i="6"/>
  <c r="AO208" i="6"/>
  <c r="AM208" i="6"/>
  <c r="AL208" i="6"/>
  <c r="AK208" i="6"/>
  <c r="AJ208" i="6"/>
  <c r="AI208" i="6"/>
  <c r="AO200" i="6"/>
  <c r="AM200" i="6"/>
  <c r="AL200" i="6"/>
  <c r="AK200" i="6"/>
  <c r="AJ200" i="6"/>
  <c r="AI200" i="6"/>
  <c r="AO197" i="6"/>
  <c r="AM197" i="6"/>
  <c r="AL197" i="6"/>
  <c r="AK197" i="6"/>
  <c r="AJ197" i="6"/>
  <c r="AI197" i="6"/>
  <c r="AO193" i="6"/>
  <c r="AM193" i="6"/>
  <c r="AL193" i="6"/>
  <c r="AK193" i="6"/>
  <c r="AJ193" i="6"/>
  <c r="AI193" i="6"/>
  <c r="AO188" i="6"/>
  <c r="AM188" i="6"/>
  <c r="AL188" i="6"/>
  <c r="AK188" i="6"/>
  <c r="AJ188" i="6"/>
  <c r="AI188" i="6"/>
  <c r="AO185" i="6"/>
  <c r="AM185" i="6"/>
  <c r="AL185" i="6"/>
  <c r="AK185" i="6"/>
  <c r="AJ185" i="6"/>
  <c r="AI185" i="6"/>
  <c r="AO175" i="6"/>
  <c r="AM175" i="6"/>
  <c r="AL175" i="6"/>
  <c r="AK175" i="6"/>
  <c r="AJ175" i="6"/>
  <c r="AI175" i="6"/>
  <c r="AO164" i="6"/>
  <c r="AM164" i="6"/>
  <c r="AL164" i="6"/>
  <c r="AK164" i="6"/>
  <c r="AJ164" i="6"/>
  <c r="AI164" i="6"/>
  <c r="AO160" i="6"/>
  <c r="AM160" i="6"/>
  <c r="AL160" i="6"/>
  <c r="AK160" i="6"/>
  <c r="AJ160" i="6"/>
  <c r="AI160" i="6"/>
  <c r="AO157" i="6"/>
  <c r="AM157" i="6"/>
  <c r="AL157" i="6"/>
  <c r="AK157" i="6"/>
  <c r="AJ157" i="6"/>
  <c r="AI157" i="6"/>
  <c r="AO152" i="6"/>
  <c r="AM152" i="6"/>
  <c r="AL152" i="6"/>
  <c r="AK152" i="6"/>
  <c r="AJ152" i="6"/>
  <c r="AI152" i="6"/>
  <c r="AO144" i="6"/>
  <c r="AM144" i="6"/>
  <c r="AL144" i="6"/>
  <c r="AK144" i="6"/>
  <c r="AJ144" i="6"/>
  <c r="AI144" i="6"/>
  <c r="AO141" i="6"/>
  <c r="AM141" i="6"/>
  <c r="AL141" i="6"/>
  <c r="AK141" i="6"/>
  <c r="AJ141" i="6"/>
  <c r="AI141" i="6"/>
  <c r="AO137" i="6"/>
  <c r="AM137" i="6"/>
  <c r="AL137" i="6"/>
  <c r="AK137" i="6"/>
  <c r="AJ137" i="6"/>
  <c r="AI137" i="6"/>
  <c r="AO131" i="6"/>
  <c r="AM131" i="6"/>
  <c r="AL131" i="6"/>
  <c r="AK131" i="6"/>
  <c r="AJ131" i="6"/>
  <c r="AI131" i="6"/>
  <c r="AO128" i="6"/>
  <c r="AM128" i="6"/>
  <c r="AL128" i="6"/>
  <c r="AK128" i="6"/>
  <c r="AJ128" i="6"/>
  <c r="AI128" i="6"/>
  <c r="AM117" i="6"/>
  <c r="AL117" i="6"/>
  <c r="AK117" i="6"/>
  <c r="AJ117" i="6"/>
  <c r="AI117" i="6"/>
  <c r="AM114" i="6"/>
  <c r="AL114" i="6"/>
  <c r="AK114" i="6"/>
  <c r="AJ114" i="6"/>
  <c r="AI114" i="6"/>
  <c r="AO111" i="6"/>
  <c r="AM111" i="6"/>
  <c r="AL111" i="6"/>
  <c r="AK111" i="6"/>
  <c r="AJ111" i="6"/>
  <c r="AI111" i="6"/>
  <c r="AM107" i="6"/>
  <c r="AL107" i="6"/>
  <c r="AK107" i="6"/>
  <c r="AJ107" i="6"/>
  <c r="AI107" i="6"/>
  <c r="AM101" i="6"/>
  <c r="AL101" i="6"/>
  <c r="AK101" i="6"/>
  <c r="AJ101" i="6"/>
  <c r="AI101" i="6"/>
  <c r="AO98" i="6"/>
  <c r="AM98" i="6"/>
  <c r="AL98" i="6"/>
  <c r="AK98" i="6"/>
  <c r="AJ98" i="6"/>
  <c r="AI98" i="6"/>
  <c r="AO94" i="6"/>
  <c r="AM94" i="6"/>
  <c r="AL94" i="6"/>
  <c r="AK94" i="6"/>
  <c r="AJ94" i="6"/>
  <c r="AI94" i="6"/>
  <c r="AM83" i="6"/>
  <c r="AL83" i="6"/>
  <c r="AK83" i="6"/>
  <c r="AJ83" i="6"/>
  <c r="AI83" i="6"/>
  <c r="AM80" i="6"/>
  <c r="AL80" i="6"/>
  <c r="AK80" i="6"/>
  <c r="AJ80" i="6"/>
  <c r="AI80" i="6"/>
  <c r="AO73" i="6"/>
  <c r="AM73" i="6"/>
  <c r="AL73" i="6"/>
  <c r="AK73" i="6"/>
  <c r="AJ73" i="6"/>
  <c r="AI73" i="6"/>
  <c r="AM62" i="6"/>
  <c r="AL62" i="6"/>
  <c r="AK62" i="6"/>
  <c r="AJ62" i="6"/>
  <c r="AI62" i="6"/>
  <c r="AM58" i="6"/>
  <c r="AL58" i="6"/>
  <c r="AK58" i="6"/>
  <c r="AJ58" i="6"/>
  <c r="AI58" i="6"/>
  <c r="AM55" i="6"/>
  <c r="AL55" i="6"/>
  <c r="AK55" i="6"/>
  <c r="AJ55" i="6"/>
  <c r="AI55" i="6"/>
  <c r="AM50" i="6"/>
  <c r="AL50" i="6"/>
  <c r="AK50" i="6"/>
  <c r="AJ50" i="6"/>
  <c r="AI50" i="6"/>
  <c r="AM45" i="6"/>
  <c r="AL45" i="6"/>
  <c r="AK45" i="6"/>
  <c r="AJ45" i="6"/>
  <c r="AI45" i="6"/>
  <c r="AM39" i="6"/>
  <c r="AL39" i="6"/>
  <c r="AK39" i="6"/>
  <c r="AJ39" i="6"/>
  <c r="AI39" i="6"/>
  <c r="AM34" i="6"/>
  <c r="AL34" i="6"/>
  <c r="AK34" i="6"/>
  <c r="AJ34" i="6"/>
  <c r="AI34" i="6"/>
  <c r="AM31" i="6"/>
  <c r="AL31" i="6"/>
  <c r="AK31" i="6"/>
  <c r="AJ31" i="6"/>
  <c r="AI31" i="6"/>
  <c r="AM28" i="6"/>
  <c r="AL28" i="6"/>
  <c r="AK28" i="6"/>
  <c r="AJ28" i="6"/>
  <c r="AI28" i="6"/>
  <c r="AM25" i="6"/>
  <c r="AL25" i="6"/>
  <c r="AK25" i="6"/>
  <c r="AJ25" i="6"/>
  <c r="AI25" i="6"/>
  <c r="AM21" i="6"/>
  <c r="AL21" i="6"/>
  <c r="AK21" i="6"/>
  <c r="AJ21" i="6"/>
  <c r="AI21" i="6"/>
  <c r="AM17" i="6"/>
  <c r="AL17" i="6"/>
  <c r="AK17" i="6"/>
  <c r="AJ17" i="6"/>
  <c r="AI17" i="6"/>
  <c r="AC262" i="6"/>
  <c r="AB262" i="6"/>
  <c r="H262" i="6" s="1"/>
  <c r="H259" i="6" s="1"/>
  <c r="AA262" i="6"/>
  <c r="Z262" i="6"/>
  <c r="Y262" i="6"/>
  <c r="AE258" i="6"/>
  <c r="AC258" i="6"/>
  <c r="AB258" i="6"/>
  <c r="AA258" i="6"/>
  <c r="Z258" i="6"/>
  <c r="F258" i="6" s="1"/>
  <c r="F254" i="6" s="1"/>
  <c r="Y258" i="6"/>
  <c r="AE253" i="6"/>
  <c r="AC253" i="6"/>
  <c r="AB253" i="6"/>
  <c r="H253" i="6" s="1"/>
  <c r="H250" i="6" s="1"/>
  <c r="AA253" i="6"/>
  <c r="Z253" i="6"/>
  <c r="Y253" i="6"/>
  <c r="AE249" i="6"/>
  <c r="AC249" i="6"/>
  <c r="AB249" i="6"/>
  <c r="AA249" i="6"/>
  <c r="Z249" i="6"/>
  <c r="F249" i="6" s="1"/>
  <c r="F246" i="6" s="1"/>
  <c r="Y249" i="6"/>
  <c r="AE244" i="6"/>
  <c r="AC244" i="6"/>
  <c r="AB244" i="6"/>
  <c r="H244" i="6" s="1"/>
  <c r="H233" i="6" s="1"/>
  <c r="AA244" i="6"/>
  <c r="Z244" i="6"/>
  <c r="Y244" i="6"/>
  <c r="AE231" i="6"/>
  <c r="AC231" i="6"/>
  <c r="AB231" i="6"/>
  <c r="AA231" i="6"/>
  <c r="Z231" i="6"/>
  <c r="F231" i="6" s="1"/>
  <c r="F221" i="6" s="1"/>
  <c r="Y231" i="6"/>
  <c r="AE220" i="6"/>
  <c r="AC220" i="6"/>
  <c r="AB220" i="6"/>
  <c r="H220" i="6" s="1"/>
  <c r="H217" i="6" s="1"/>
  <c r="AA220" i="6"/>
  <c r="Z220" i="6"/>
  <c r="Y220" i="6"/>
  <c r="AE216" i="6"/>
  <c r="AC216" i="6"/>
  <c r="AB216" i="6"/>
  <c r="AA216" i="6"/>
  <c r="Z216" i="6"/>
  <c r="F216" i="6" s="1"/>
  <c r="F214" i="6" s="1"/>
  <c r="Y216" i="6"/>
  <c r="AE213" i="6"/>
  <c r="AC213" i="6"/>
  <c r="AB213" i="6"/>
  <c r="H213" i="6" s="1"/>
  <c r="H209" i="6" s="1"/>
  <c r="AA213" i="6"/>
  <c r="Z213" i="6"/>
  <c r="Y213" i="6"/>
  <c r="AE208" i="6"/>
  <c r="AC208" i="6"/>
  <c r="AB208" i="6"/>
  <c r="AA208" i="6"/>
  <c r="Z208" i="6"/>
  <c r="F208" i="6" s="1"/>
  <c r="F201" i="6" s="1"/>
  <c r="Y208" i="6"/>
  <c r="AE200" i="6"/>
  <c r="AC200" i="6"/>
  <c r="AB200" i="6"/>
  <c r="H200" i="6" s="1"/>
  <c r="H198" i="6" s="1"/>
  <c r="AA200" i="6"/>
  <c r="Z200" i="6"/>
  <c r="Y200" i="6"/>
  <c r="AE197" i="6"/>
  <c r="AC197" i="6"/>
  <c r="AB197" i="6"/>
  <c r="AA197" i="6"/>
  <c r="Z197" i="6"/>
  <c r="F197" i="6" s="1"/>
  <c r="F194" i="6" s="1"/>
  <c r="Y197" i="6"/>
  <c r="AE193" i="6"/>
  <c r="AC193" i="6"/>
  <c r="AB193" i="6"/>
  <c r="H193" i="6" s="1"/>
  <c r="H189" i="6" s="1"/>
  <c r="AA193" i="6"/>
  <c r="Z193" i="6"/>
  <c r="Y193" i="6"/>
  <c r="AE188" i="6"/>
  <c r="AC188" i="6"/>
  <c r="AB188" i="6"/>
  <c r="AA188" i="6"/>
  <c r="Z188" i="6"/>
  <c r="F188" i="6" s="1"/>
  <c r="F186" i="6" s="1"/>
  <c r="Y188" i="6"/>
  <c r="AE185" i="6"/>
  <c r="AC185" i="6"/>
  <c r="AB185" i="6"/>
  <c r="H185" i="6" s="1"/>
  <c r="H177" i="6" s="1"/>
  <c r="AA185" i="6"/>
  <c r="Z185" i="6"/>
  <c r="Y185" i="6"/>
  <c r="AE175" i="6"/>
  <c r="AC175" i="6"/>
  <c r="AB175" i="6"/>
  <c r="AA175" i="6"/>
  <c r="Z175" i="6"/>
  <c r="F175" i="6" s="1"/>
  <c r="F165" i="6" s="1"/>
  <c r="Y175" i="6"/>
  <c r="AE164" i="6"/>
  <c r="AC164" i="6"/>
  <c r="AB164" i="6"/>
  <c r="H164" i="6" s="1"/>
  <c r="H161" i="6" s="1"/>
  <c r="AA164" i="6"/>
  <c r="Z164" i="6"/>
  <c r="Y164" i="6"/>
  <c r="AE160" i="6"/>
  <c r="AC160" i="6"/>
  <c r="AB160" i="6"/>
  <c r="AA160" i="6"/>
  <c r="Z160" i="6"/>
  <c r="F160" i="6" s="1"/>
  <c r="F158" i="6" s="1"/>
  <c r="Y160" i="6"/>
  <c r="AE157" i="6"/>
  <c r="AC157" i="6"/>
  <c r="AB157" i="6"/>
  <c r="H157" i="6" s="1"/>
  <c r="H153" i="6" s="1"/>
  <c r="AA157" i="6"/>
  <c r="Z157" i="6"/>
  <c r="Y157" i="6"/>
  <c r="AE152" i="6"/>
  <c r="AC152" i="6"/>
  <c r="AB152" i="6"/>
  <c r="AA152" i="6"/>
  <c r="Z152" i="6"/>
  <c r="F152" i="6" s="1"/>
  <c r="F145" i="6" s="1"/>
  <c r="Y152" i="6"/>
  <c r="AE144" i="6"/>
  <c r="AC144" i="6"/>
  <c r="AB144" i="6"/>
  <c r="H144" i="6" s="1"/>
  <c r="H142" i="6" s="1"/>
  <c r="AA144" i="6"/>
  <c r="Z144" i="6"/>
  <c r="Y144" i="6"/>
  <c r="AE141" i="6"/>
  <c r="AC141" i="6"/>
  <c r="AB141" i="6"/>
  <c r="AA141" i="6"/>
  <c r="Z141" i="6"/>
  <c r="F141" i="6" s="1"/>
  <c r="F138" i="6" s="1"/>
  <c r="Y141" i="6"/>
  <c r="AE137" i="6"/>
  <c r="AC137" i="6"/>
  <c r="AB137" i="6"/>
  <c r="H137" i="6" s="1"/>
  <c r="H132" i="6" s="1"/>
  <c r="AA137" i="6"/>
  <c r="Z137" i="6"/>
  <c r="Y137" i="6"/>
  <c r="AE131" i="6"/>
  <c r="AC131" i="6"/>
  <c r="AB131" i="6"/>
  <c r="AA131" i="6"/>
  <c r="Z131" i="6"/>
  <c r="F131" i="6" s="1"/>
  <c r="F129" i="6" s="1"/>
  <c r="Y131" i="6"/>
  <c r="AE128" i="6"/>
  <c r="AC128" i="6"/>
  <c r="AB128" i="6"/>
  <c r="H128" i="6" s="1"/>
  <c r="H119" i="6" s="1"/>
  <c r="AA128" i="6"/>
  <c r="Z128" i="6"/>
  <c r="Y128" i="6"/>
  <c r="AC117" i="6"/>
  <c r="I117" i="6" s="1"/>
  <c r="I115" i="6" s="1"/>
  <c r="AB117" i="6"/>
  <c r="AA117" i="6"/>
  <c r="Z117" i="6"/>
  <c r="Y117" i="6"/>
  <c r="AC114" i="6"/>
  <c r="AB114" i="6"/>
  <c r="AA114" i="6"/>
  <c r="Z114" i="6"/>
  <c r="F114" i="6" s="1"/>
  <c r="F112" i="6" s="1"/>
  <c r="Y114" i="6"/>
  <c r="AE111" i="6"/>
  <c r="AC111" i="6"/>
  <c r="AB111" i="6"/>
  <c r="H111" i="6" s="1"/>
  <c r="H108" i="6" s="1"/>
  <c r="AA111" i="6"/>
  <c r="Z111" i="6"/>
  <c r="Y111" i="6"/>
  <c r="AC107" i="6"/>
  <c r="I107" i="6" s="1"/>
  <c r="I105" i="6" s="1"/>
  <c r="AB107" i="6"/>
  <c r="AA107" i="6"/>
  <c r="Z107" i="6"/>
  <c r="Y107" i="6"/>
  <c r="AC101" i="6"/>
  <c r="AB101" i="6"/>
  <c r="AA101" i="6"/>
  <c r="Z101" i="6"/>
  <c r="F101" i="6" s="1"/>
  <c r="F99" i="6" s="1"/>
  <c r="Y101" i="6"/>
  <c r="AE98" i="6"/>
  <c r="AC98" i="6"/>
  <c r="AB98" i="6"/>
  <c r="H98" i="6" s="1"/>
  <c r="H95" i="6" s="1"/>
  <c r="AA98" i="6"/>
  <c r="Z98" i="6"/>
  <c r="Y98" i="6"/>
  <c r="AE94" i="6"/>
  <c r="AC94" i="6"/>
  <c r="AB94" i="6"/>
  <c r="AA94" i="6"/>
  <c r="Z94" i="6"/>
  <c r="F94" i="6" s="1"/>
  <c r="F84" i="6" s="1"/>
  <c r="Y94" i="6"/>
  <c r="AC83" i="6"/>
  <c r="AB83" i="6"/>
  <c r="AA83" i="6"/>
  <c r="G83" i="6" s="1"/>
  <c r="G81" i="6" s="1"/>
  <c r="Z83" i="6"/>
  <c r="Y83" i="6"/>
  <c r="AC80" i="6"/>
  <c r="AB80" i="6"/>
  <c r="H80" i="6" s="1"/>
  <c r="H77" i="6" s="1"/>
  <c r="AA80" i="6"/>
  <c r="Z80" i="6"/>
  <c r="Y80" i="6"/>
  <c r="AE73" i="6"/>
  <c r="AC73" i="6"/>
  <c r="AB73" i="6"/>
  <c r="AA73" i="6"/>
  <c r="Z73" i="6"/>
  <c r="F73" i="6" s="1"/>
  <c r="F63" i="6" s="1"/>
  <c r="Y73" i="6"/>
  <c r="AC62" i="6"/>
  <c r="AB62" i="6"/>
  <c r="AA62" i="6"/>
  <c r="G62" i="6" s="1"/>
  <c r="G60" i="6" s="1"/>
  <c r="Z62" i="6"/>
  <c r="Y62" i="6"/>
  <c r="AC58" i="6"/>
  <c r="AB58" i="6"/>
  <c r="H58" i="6" s="1"/>
  <c r="H56" i="6" s="1"/>
  <c r="AA58" i="6"/>
  <c r="Z58" i="6"/>
  <c r="Y58" i="6"/>
  <c r="AC55" i="6"/>
  <c r="I55" i="6" s="1"/>
  <c r="I51" i="6" s="1"/>
  <c r="AB55" i="6"/>
  <c r="AA55" i="6"/>
  <c r="Z55" i="6"/>
  <c r="Y55" i="6"/>
  <c r="AC50" i="6"/>
  <c r="AB50" i="6"/>
  <c r="AA50" i="6"/>
  <c r="Z50" i="6"/>
  <c r="F50" i="6" s="1"/>
  <c r="F46" i="6" s="1"/>
  <c r="Y50" i="6"/>
  <c r="AC45" i="6"/>
  <c r="AB45" i="6"/>
  <c r="AA45" i="6"/>
  <c r="G45" i="6" s="1"/>
  <c r="G40" i="6" s="1"/>
  <c r="Z45" i="6"/>
  <c r="Y45" i="6"/>
  <c r="AC39" i="6"/>
  <c r="AB39" i="6"/>
  <c r="H39" i="6" s="1"/>
  <c r="H35" i="6" s="1"/>
  <c r="AA39" i="6"/>
  <c r="Z39" i="6"/>
  <c r="Y39" i="6"/>
  <c r="AC34" i="6"/>
  <c r="I34" i="6" s="1"/>
  <c r="I32" i="6" s="1"/>
  <c r="AB34" i="6"/>
  <c r="AA34" i="6"/>
  <c r="Z34" i="6"/>
  <c r="Y34" i="6"/>
  <c r="AC31" i="6"/>
  <c r="AB31" i="6"/>
  <c r="AA31" i="6"/>
  <c r="Z31" i="6"/>
  <c r="F31" i="6" s="1"/>
  <c r="F29" i="6" s="1"/>
  <c r="Y31" i="6"/>
  <c r="AC28" i="6"/>
  <c r="AB28" i="6"/>
  <c r="AA28" i="6"/>
  <c r="G28" i="6" s="1"/>
  <c r="G26" i="6" s="1"/>
  <c r="Z28" i="6"/>
  <c r="Y28" i="6"/>
  <c r="AC25" i="6"/>
  <c r="AB25" i="6"/>
  <c r="H25" i="6" s="1"/>
  <c r="H23" i="6" s="1"/>
  <c r="AA25" i="6"/>
  <c r="Z25" i="6"/>
  <c r="Y25" i="6"/>
  <c r="AC21" i="6"/>
  <c r="I21" i="6" s="1"/>
  <c r="I18" i="6" s="1"/>
  <c r="AB21" i="6"/>
  <c r="AA21" i="6"/>
  <c r="Z21" i="6"/>
  <c r="Y21" i="6"/>
  <c r="AC17" i="6"/>
  <c r="AB17" i="6"/>
  <c r="AA17" i="6"/>
  <c r="Z17" i="6"/>
  <c r="F17" i="6" s="1"/>
  <c r="F9" i="6" s="1"/>
  <c r="Y17" i="6"/>
  <c r="F21" i="6" l="1"/>
  <c r="F18" i="6" s="1"/>
  <c r="F34" i="6"/>
  <c r="F32" i="6" s="1"/>
  <c r="H45" i="6"/>
  <c r="H40" i="6" s="1"/>
  <c r="I58" i="6"/>
  <c r="I56" i="6" s="1"/>
  <c r="I80" i="6"/>
  <c r="I77" i="6" s="1"/>
  <c r="I98" i="6"/>
  <c r="I95" i="6" s="1"/>
  <c r="G114" i="6"/>
  <c r="G112" i="6" s="1"/>
  <c r="I144" i="6"/>
  <c r="I142" i="6" s="1"/>
  <c r="I164" i="6"/>
  <c r="I161" i="6" s="1"/>
  <c r="G197" i="6"/>
  <c r="G194" i="6" s="1"/>
  <c r="G231" i="6"/>
  <c r="G221" i="6" s="1"/>
  <c r="G258" i="6"/>
  <c r="G254" i="6" s="1"/>
  <c r="G31" i="6"/>
  <c r="G29" i="6" s="1"/>
  <c r="G50" i="6"/>
  <c r="G46" i="6" s="1"/>
  <c r="H62" i="6"/>
  <c r="H60" i="6" s="1"/>
  <c r="H83" i="6"/>
  <c r="H81" i="6" s="1"/>
  <c r="G101" i="6"/>
  <c r="G99" i="6" s="1"/>
  <c r="I128" i="6"/>
  <c r="I119" i="6" s="1"/>
  <c r="G141" i="6"/>
  <c r="G138" i="6" s="1"/>
  <c r="G160" i="6"/>
  <c r="G158" i="6" s="1"/>
  <c r="I185" i="6"/>
  <c r="I177" i="6" s="1"/>
  <c r="I200" i="6"/>
  <c r="I198" i="6" s="1"/>
  <c r="G216" i="6"/>
  <c r="G214" i="6" s="1"/>
  <c r="G249" i="6"/>
  <c r="G246" i="6" s="1"/>
  <c r="G21" i="6"/>
  <c r="G18" i="6" s="1"/>
  <c r="I28" i="6"/>
  <c r="I26" i="6" s="1"/>
  <c r="F39" i="6"/>
  <c r="F35" i="6" s="1"/>
  <c r="G55" i="6"/>
  <c r="G51" i="6" s="1"/>
  <c r="H73" i="6"/>
  <c r="H63" i="6" s="1"/>
  <c r="F98" i="6"/>
  <c r="F95" i="6" s="1"/>
  <c r="G107" i="6"/>
  <c r="G105" i="6" s="1"/>
  <c r="H114" i="6"/>
  <c r="H112" i="6" s="1"/>
  <c r="G117" i="6"/>
  <c r="G115" i="6" s="1"/>
  <c r="H141" i="6"/>
  <c r="H138" i="6" s="1"/>
  <c r="H152" i="6"/>
  <c r="H145" i="6" s="1"/>
  <c r="F164" i="6"/>
  <c r="F161" i="6" s="1"/>
  <c r="H188" i="6"/>
  <c r="H186" i="6" s="1"/>
  <c r="H197" i="6"/>
  <c r="H194" i="6" s="1"/>
  <c r="H208" i="6"/>
  <c r="H201" i="6" s="1"/>
  <c r="F220" i="6"/>
  <c r="F217" i="6" s="1"/>
  <c r="H249" i="6"/>
  <c r="H246" i="6" s="1"/>
  <c r="H258" i="6"/>
  <c r="H254" i="6" s="1"/>
  <c r="G17" i="6"/>
  <c r="G9" i="6" s="1"/>
  <c r="I25" i="6"/>
  <c r="I23" i="6" s="1"/>
  <c r="H28" i="6"/>
  <c r="H26" i="6" s="1"/>
  <c r="E39" i="6"/>
  <c r="I39" i="6"/>
  <c r="I35" i="6" s="1"/>
  <c r="F55" i="6"/>
  <c r="F51" i="6" s="1"/>
  <c r="G73" i="6"/>
  <c r="G63" i="6" s="1"/>
  <c r="G94" i="6"/>
  <c r="G84" i="6" s="1"/>
  <c r="F107" i="6"/>
  <c r="F105" i="6" s="1"/>
  <c r="I111" i="6"/>
  <c r="I108" i="6" s="1"/>
  <c r="F117" i="6"/>
  <c r="F115" i="6" s="1"/>
  <c r="G131" i="6"/>
  <c r="G129" i="6" s="1"/>
  <c r="I137" i="6"/>
  <c r="I132" i="6" s="1"/>
  <c r="G152" i="6"/>
  <c r="G145" i="6" s="1"/>
  <c r="I157" i="6"/>
  <c r="I153" i="6" s="1"/>
  <c r="G175" i="6"/>
  <c r="G165" i="6" s="1"/>
  <c r="G188" i="6"/>
  <c r="G186" i="6" s="1"/>
  <c r="I193" i="6"/>
  <c r="I189" i="6" s="1"/>
  <c r="G208" i="6"/>
  <c r="G201" i="6" s="1"/>
  <c r="I213" i="6"/>
  <c r="I209" i="6" s="1"/>
  <c r="I220" i="6"/>
  <c r="I217" i="6" s="1"/>
  <c r="I244" i="6"/>
  <c r="I233" i="6" s="1"/>
  <c r="I253" i="6"/>
  <c r="I250" i="6" s="1"/>
  <c r="I262" i="6"/>
  <c r="I259" i="6" s="1"/>
  <c r="H17" i="6"/>
  <c r="H9" i="6" s="1"/>
  <c r="F25" i="6"/>
  <c r="F23" i="6" s="1"/>
  <c r="H31" i="6"/>
  <c r="H29" i="6" s="1"/>
  <c r="G34" i="6"/>
  <c r="G32" i="6" s="1"/>
  <c r="I45" i="6"/>
  <c r="I40" i="6" s="1"/>
  <c r="H50" i="6"/>
  <c r="H46" i="6" s="1"/>
  <c r="F58" i="6"/>
  <c r="F56" i="6" s="1"/>
  <c r="I62" i="6"/>
  <c r="I60" i="6" s="1"/>
  <c r="F80" i="6"/>
  <c r="F77" i="6" s="1"/>
  <c r="I83" i="6"/>
  <c r="I81" i="6" s="1"/>
  <c r="H94" i="6"/>
  <c r="H84" i="6" s="1"/>
  <c r="H101" i="6"/>
  <c r="H99" i="6" s="1"/>
  <c r="F111" i="6"/>
  <c r="F108" i="6" s="1"/>
  <c r="F128" i="6"/>
  <c r="F119" i="6" s="1"/>
  <c r="H131" i="6"/>
  <c r="H129" i="6" s="1"/>
  <c r="F137" i="6"/>
  <c r="F132" i="6" s="1"/>
  <c r="F144" i="6"/>
  <c r="F142" i="6" s="1"/>
  <c r="F157" i="6"/>
  <c r="F153" i="6" s="1"/>
  <c r="H160" i="6"/>
  <c r="H158" i="6" s="1"/>
  <c r="H175" i="6"/>
  <c r="H165" i="6" s="1"/>
  <c r="F185" i="6"/>
  <c r="F177" i="6" s="1"/>
  <c r="F193" i="6"/>
  <c r="F189" i="6" s="1"/>
  <c r="F200" i="6"/>
  <c r="F198" i="6" s="1"/>
  <c r="F213" i="6"/>
  <c r="F209" i="6" s="1"/>
  <c r="H216" i="6"/>
  <c r="H214" i="6" s="1"/>
  <c r="H231" i="6"/>
  <c r="H221" i="6" s="1"/>
  <c r="F244" i="6"/>
  <c r="F233" i="6" s="1"/>
  <c r="F253" i="6"/>
  <c r="F250" i="6" s="1"/>
  <c r="F262" i="6"/>
  <c r="F259" i="6" s="1"/>
  <c r="I17" i="6"/>
  <c r="I9" i="6" s="1"/>
  <c r="H21" i="6"/>
  <c r="H18" i="6" s="1"/>
  <c r="G25" i="6"/>
  <c r="G23" i="6" s="1"/>
  <c r="F28" i="6"/>
  <c r="F26" i="6" s="1"/>
  <c r="I31" i="6"/>
  <c r="I29" i="6" s="1"/>
  <c r="H34" i="6"/>
  <c r="H32" i="6" s="1"/>
  <c r="G39" i="6"/>
  <c r="G35" i="6" s="1"/>
  <c r="F45" i="6"/>
  <c r="F40" i="6" s="1"/>
  <c r="I50" i="6"/>
  <c r="I46" i="6" s="1"/>
  <c r="H55" i="6"/>
  <c r="H51" i="6" s="1"/>
  <c r="G58" i="6"/>
  <c r="G56" i="6" s="1"/>
  <c r="F62" i="6"/>
  <c r="F60" i="6" s="1"/>
  <c r="I73" i="6"/>
  <c r="I63" i="6" s="1"/>
  <c r="G80" i="6"/>
  <c r="G77" i="6" s="1"/>
  <c r="F83" i="6"/>
  <c r="F81" i="6" s="1"/>
  <c r="I94" i="6"/>
  <c r="I84" i="6" s="1"/>
  <c r="G98" i="6"/>
  <c r="G95" i="6" s="1"/>
  <c r="I101" i="6"/>
  <c r="I99" i="6" s="1"/>
  <c r="H107" i="6"/>
  <c r="H105" i="6" s="1"/>
  <c r="G111" i="6"/>
  <c r="G108" i="6" s="1"/>
  <c r="I114" i="6"/>
  <c r="I112" i="6" s="1"/>
  <c r="H117" i="6"/>
  <c r="H115" i="6" s="1"/>
  <c r="G128" i="6"/>
  <c r="G119" i="6" s="1"/>
  <c r="I131" i="6"/>
  <c r="I129" i="6" s="1"/>
  <c r="G137" i="6"/>
  <c r="G132" i="6" s="1"/>
  <c r="I141" i="6"/>
  <c r="I138" i="6" s="1"/>
  <c r="G144" i="6"/>
  <c r="G142" i="6" s="1"/>
  <c r="I152" i="6"/>
  <c r="I145" i="6" s="1"/>
  <c r="G157" i="6"/>
  <c r="G153" i="6" s="1"/>
  <c r="I160" i="6"/>
  <c r="I158" i="6" s="1"/>
  <c r="G164" i="6"/>
  <c r="G161" i="6" s="1"/>
  <c r="I175" i="6"/>
  <c r="I165" i="6" s="1"/>
  <c r="G185" i="6"/>
  <c r="G177" i="6" s="1"/>
  <c r="I188" i="6"/>
  <c r="I186" i="6" s="1"/>
  <c r="G193" i="6"/>
  <c r="G189" i="6" s="1"/>
  <c r="I197" i="6"/>
  <c r="I194" i="6" s="1"/>
  <c r="G200" i="6"/>
  <c r="G198" i="6" s="1"/>
  <c r="I208" i="6"/>
  <c r="I201" i="6" s="1"/>
  <c r="G213" i="6"/>
  <c r="G209" i="6" s="1"/>
  <c r="I216" i="6"/>
  <c r="I214" i="6" s="1"/>
  <c r="G220" i="6"/>
  <c r="G217" i="6" s="1"/>
  <c r="I231" i="6"/>
  <c r="I221" i="6" s="1"/>
  <c r="G244" i="6"/>
  <c r="G233" i="6" s="1"/>
  <c r="I249" i="6"/>
  <c r="I246" i="6" s="1"/>
  <c r="G253" i="6"/>
  <c r="G250" i="6" s="1"/>
  <c r="I258" i="6"/>
  <c r="I254" i="6" s="1"/>
  <c r="G262" i="6"/>
  <c r="G259" i="6" s="1"/>
  <c r="E28" i="6"/>
  <c r="E26" i="6" s="1"/>
  <c r="E45" i="6"/>
  <c r="E40" i="6" s="1"/>
  <c r="E83" i="6"/>
  <c r="E81" i="6" s="1"/>
  <c r="E62" i="6"/>
  <c r="E60" i="6" s="1"/>
  <c r="E50" i="6"/>
  <c r="E46" i="6" s="1"/>
  <c r="E94" i="6"/>
  <c r="E84" i="6" s="1"/>
  <c r="E131" i="6"/>
  <c r="E129" i="6" s="1"/>
  <c r="E160" i="6"/>
  <c r="E158" i="6" s="1"/>
  <c r="E188" i="6"/>
  <c r="E186" i="6" s="1"/>
  <c r="E216" i="6"/>
  <c r="E214" i="6" s="1"/>
  <c r="E17" i="6"/>
  <c r="E9" i="6" s="1"/>
  <c r="E31" i="6"/>
  <c r="E29" i="6" s="1"/>
  <c r="E73" i="6"/>
  <c r="E63" i="6" s="1"/>
  <c r="E101" i="6"/>
  <c r="E99" i="6" s="1"/>
  <c r="E114" i="6"/>
  <c r="E112" i="6" s="1"/>
  <c r="E141" i="6"/>
  <c r="E138" i="6" s="1"/>
  <c r="E152" i="6"/>
  <c r="E145" i="6" s="1"/>
  <c r="E175" i="6"/>
  <c r="E165" i="6" s="1"/>
  <c r="E197" i="6"/>
  <c r="E194" i="6" s="1"/>
  <c r="E208" i="6"/>
  <c r="E201" i="6" s="1"/>
  <c r="E231" i="6"/>
  <c r="E221" i="6" s="1"/>
  <c r="E249" i="6"/>
  <c r="E246" i="6" s="1"/>
  <c r="E258" i="6"/>
  <c r="E254" i="6" s="1"/>
  <c r="E21" i="6"/>
  <c r="E18" i="6" s="1"/>
  <c r="E34" i="6"/>
  <c r="E32" i="6" s="1"/>
  <c r="E55" i="6"/>
  <c r="E51" i="6" s="1"/>
  <c r="E107" i="6"/>
  <c r="E105" i="6" s="1"/>
  <c r="E117" i="6"/>
  <c r="E115" i="6" s="1"/>
  <c r="E25" i="6"/>
  <c r="E23" i="6" s="1"/>
  <c r="E35" i="6"/>
  <c r="E58" i="6"/>
  <c r="E56" i="6" s="1"/>
  <c r="E80" i="6"/>
  <c r="E77" i="6" s="1"/>
  <c r="E98" i="6"/>
  <c r="E95" i="6" s="1"/>
  <c r="E111" i="6"/>
  <c r="E108" i="6" s="1"/>
  <c r="E128" i="6"/>
  <c r="E119" i="6" s="1"/>
  <c r="E137" i="6"/>
  <c r="E132" i="6" s="1"/>
  <c r="E144" i="6"/>
  <c r="E142" i="6" s="1"/>
  <c r="E157" i="6"/>
  <c r="E153" i="6" s="1"/>
  <c r="E164" i="6"/>
  <c r="E161" i="6" s="1"/>
  <c r="E185" i="6"/>
  <c r="E177" i="6" s="1"/>
  <c r="E193" i="6"/>
  <c r="E189" i="6" s="1"/>
  <c r="E200" i="6"/>
  <c r="E198" i="6" s="1"/>
  <c r="E213" i="6"/>
  <c r="E209" i="6" s="1"/>
  <c r="E220" i="6"/>
  <c r="E217" i="6" s="1"/>
  <c r="E244" i="6"/>
  <c r="E233" i="6" s="1"/>
  <c r="E253" i="6"/>
  <c r="E250" i="6" s="1"/>
  <c r="E262" i="6"/>
  <c r="E259" i="6" s="1"/>
  <c r="IY68" i="5"/>
  <c r="IX68" i="5"/>
  <c r="IW68" i="5"/>
  <c r="IV68" i="5"/>
  <c r="IU68" i="5"/>
  <c r="IY64" i="5"/>
  <c r="IX64" i="5"/>
  <c r="IW64" i="5"/>
  <c r="IV64" i="5"/>
  <c r="IU64" i="5"/>
  <c r="IY60" i="5"/>
  <c r="IX60" i="5"/>
  <c r="IW60" i="5"/>
  <c r="IV60" i="5"/>
  <c r="IU60" i="5"/>
  <c r="IY56" i="5"/>
  <c r="IX56" i="5"/>
  <c r="IW56" i="5"/>
  <c r="IV56" i="5"/>
  <c r="IU56" i="5"/>
  <c r="IY53" i="5"/>
  <c r="IX53" i="5"/>
  <c r="IW53" i="5"/>
  <c r="IV53" i="5"/>
  <c r="IU53" i="5"/>
  <c r="IY49" i="5"/>
  <c r="IX49" i="5"/>
  <c r="IW49" i="5"/>
  <c r="IV49" i="5"/>
  <c r="IU49" i="5"/>
  <c r="IY42" i="5"/>
  <c r="IX42" i="5"/>
  <c r="IW42" i="5"/>
  <c r="IV42" i="5"/>
  <c r="IU42" i="5"/>
  <c r="IY39" i="5"/>
  <c r="IX39" i="5"/>
  <c r="IW39" i="5"/>
  <c r="IV39" i="5"/>
  <c r="IU39" i="5"/>
  <c r="IY33" i="5"/>
  <c r="IX33" i="5"/>
  <c r="IW33" i="5"/>
  <c r="IV33" i="5"/>
  <c r="IU33" i="5"/>
  <c r="IY26" i="5"/>
  <c r="IX26" i="5"/>
  <c r="IW26" i="5"/>
  <c r="IV26" i="5"/>
  <c r="IU26" i="5"/>
  <c r="IY11" i="5"/>
  <c r="IX11" i="5"/>
  <c r="IW11" i="5"/>
  <c r="IV11" i="5"/>
  <c r="IU11" i="5"/>
  <c r="IY6" i="5"/>
  <c r="IX6" i="5"/>
  <c r="IW6" i="5"/>
  <c r="IV6" i="5"/>
  <c r="IU6" i="5"/>
  <c r="IO68" i="5"/>
  <c r="IN68" i="5"/>
  <c r="IM68" i="5"/>
  <c r="IL68" i="5"/>
  <c r="IK68" i="5"/>
  <c r="IO64" i="5"/>
  <c r="IN64" i="5"/>
  <c r="IM64" i="5"/>
  <c r="IL64" i="5"/>
  <c r="IK64" i="5"/>
  <c r="IO60" i="5"/>
  <c r="IN60" i="5"/>
  <c r="IM60" i="5"/>
  <c r="IL60" i="5"/>
  <c r="IK60" i="5"/>
  <c r="IO56" i="5"/>
  <c r="IN56" i="5"/>
  <c r="IM56" i="5"/>
  <c r="IL56" i="5"/>
  <c r="IK56" i="5"/>
  <c r="IO53" i="5"/>
  <c r="IN53" i="5"/>
  <c r="IM53" i="5"/>
  <c r="IL53" i="5"/>
  <c r="IK53" i="5"/>
  <c r="IO49" i="5"/>
  <c r="IN49" i="5"/>
  <c r="IM49" i="5"/>
  <c r="IL49" i="5"/>
  <c r="IK49" i="5"/>
  <c r="IO42" i="5"/>
  <c r="IN42" i="5"/>
  <c r="IM42" i="5"/>
  <c r="IL42" i="5"/>
  <c r="IK42" i="5"/>
  <c r="IO39" i="5"/>
  <c r="IN39" i="5"/>
  <c r="IM39" i="5"/>
  <c r="IL39" i="5"/>
  <c r="IK39" i="5"/>
  <c r="IO33" i="5"/>
  <c r="IN33" i="5"/>
  <c r="IM33" i="5"/>
  <c r="IL33" i="5"/>
  <c r="IK33" i="5"/>
  <c r="IO26" i="5"/>
  <c r="IN26" i="5"/>
  <c r="IM26" i="5"/>
  <c r="IL26" i="5"/>
  <c r="IK26" i="5"/>
  <c r="IO11" i="5"/>
  <c r="IN11" i="5"/>
  <c r="IM11" i="5"/>
  <c r="IL11" i="5"/>
  <c r="IK11" i="5"/>
  <c r="IO6" i="5"/>
  <c r="IN6" i="5"/>
  <c r="IM6" i="5"/>
  <c r="IL6" i="5"/>
  <c r="IK6" i="5"/>
  <c r="IE68" i="5"/>
  <c r="ID68" i="5"/>
  <c r="IC68" i="5"/>
  <c r="IB68" i="5"/>
  <c r="IA68" i="5"/>
  <c r="IE64" i="5"/>
  <c r="ID64" i="5"/>
  <c r="IC64" i="5"/>
  <c r="IB64" i="5"/>
  <c r="IA64" i="5"/>
  <c r="IE60" i="5"/>
  <c r="ID60" i="5"/>
  <c r="IC60" i="5"/>
  <c r="IB60" i="5"/>
  <c r="IA60" i="5"/>
  <c r="IE56" i="5"/>
  <c r="ID56" i="5"/>
  <c r="IC56" i="5"/>
  <c r="IB56" i="5"/>
  <c r="IA56" i="5"/>
  <c r="IE53" i="5"/>
  <c r="ID53" i="5"/>
  <c r="IC53" i="5"/>
  <c r="IB53" i="5"/>
  <c r="IA53" i="5"/>
  <c r="IE49" i="5"/>
  <c r="ID49" i="5"/>
  <c r="IC49" i="5"/>
  <c r="IB49" i="5"/>
  <c r="IA49" i="5"/>
  <c r="IE42" i="5"/>
  <c r="ID42" i="5"/>
  <c r="IC42" i="5"/>
  <c r="IB42" i="5"/>
  <c r="IA42" i="5"/>
  <c r="IE39" i="5"/>
  <c r="ID39" i="5"/>
  <c r="IC39" i="5"/>
  <c r="IB39" i="5"/>
  <c r="IA39" i="5"/>
  <c r="IE33" i="5"/>
  <c r="ID33" i="5"/>
  <c r="IC33" i="5"/>
  <c r="IB33" i="5"/>
  <c r="IA33" i="5"/>
  <c r="IE26" i="5"/>
  <c r="ID26" i="5"/>
  <c r="IC26" i="5"/>
  <c r="IB26" i="5"/>
  <c r="IA26" i="5"/>
  <c r="IE11" i="5"/>
  <c r="ID11" i="5"/>
  <c r="IC11" i="5"/>
  <c r="IB11" i="5"/>
  <c r="IA11" i="5"/>
  <c r="IE6" i="5"/>
  <c r="ID6" i="5"/>
  <c r="IC6" i="5"/>
  <c r="IB6" i="5"/>
  <c r="IA6" i="5"/>
  <c r="HU68" i="5"/>
  <c r="HT68" i="5"/>
  <c r="HS68" i="5"/>
  <c r="HR68" i="5"/>
  <c r="HQ68" i="5"/>
  <c r="HU64" i="5"/>
  <c r="HT64" i="5"/>
  <c r="HS64" i="5"/>
  <c r="HR64" i="5"/>
  <c r="HQ64" i="5"/>
  <c r="HU60" i="5"/>
  <c r="HT60" i="5"/>
  <c r="HS60" i="5"/>
  <c r="HR60" i="5"/>
  <c r="HQ60" i="5"/>
  <c r="HU56" i="5"/>
  <c r="HT56" i="5"/>
  <c r="HS56" i="5"/>
  <c r="HR56" i="5"/>
  <c r="HQ56" i="5"/>
  <c r="HU53" i="5"/>
  <c r="HT53" i="5"/>
  <c r="HS53" i="5"/>
  <c r="HR53" i="5"/>
  <c r="HQ53" i="5"/>
  <c r="HU49" i="5"/>
  <c r="HT49" i="5"/>
  <c r="HS49" i="5"/>
  <c r="HR49" i="5"/>
  <c r="HQ49" i="5"/>
  <c r="HU42" i="5"/>
  <c r="HT42" i="5"/>
  <c r="HS42" i="5"/>
  <c r="HR42" i="5"/>
  <c r="HQ42" i="5"/>
  <c r="HU39" i="5"/>
  <c r="HT39" i="5"/>
  <c r="HS39" i="5"/>
  <c r="HR39" i="5"/>
  <c r="HQ39" i="5"/>
  <c r="HU33" i="5"/>
  <c r="HT33" i="5"/>
  <c r="HS33" i="5"/>
  <c r="HR33" i="5"/>
  <c r="HQ33" i="5"/>
  <c r="HU26" i="5"/>
  <c r="HT26" i="5"/>
  <c r="HS26" i="5"/>
  <c r="HR26" i="5"/>
  <c r="HQ26" i="5"/>
  <c r="HU11" i="5"/>
  <c r="HT11" i="5"/>
  <c r="HS11" i="5"/>
  <c r="HR11" i="5"/>
  <c r="HQ11" i="5"/>
  <c r="HU6" i="5"/>
  <c r="HT6" i="5"/>
  <c r="HS6" i="5"/>
  <c r="HR6" i="5"/>
  <c r="HQ6" i="5"/>
  <c r="HK68" i="5"/>
  <c r="HJ68" i="5"/>
  <c r="HI68" i="5"/>
  <c r="HH68" i="5"/>
  <c r="HG68" i="5"/>
  <c r="HK64" i="5"/>
  <c r="HJ64" i="5"/>
  <c r="HI64" i="5"/>
  <c r="HH64" i="5"/>
  <c r="HG64" i="5"/>
  <c r="HK60" i="5"/>
  <c r="HJ60" i="5"/>
  <c r="HI60" i="5"/>
  <c r="HH60" i="5"/>
  <c r="HG60" i="5"/>
  <c r="HK56" i="5"/>
  <c r="HJ56" i="5"/>
  <c r="HI56" i="5"/>
  <c r="HH56" i="5"/>
  <c r="HG56" i="5"/>
  <c r="HK53" i="5"/>
  <c r="HJ53" i="5"/>
  <c r="HI53" i="5"/>
  <c r="HH53" i="5"/>
  <c r="HG53" i="5"/>
  <c r="HK49" i="5"/>
  <c r="HJ49" i="5"/>
  <c r="HI49" i="5"/>
  <c r="HH49" i="5"/>
  <c r="HG49" i="5"/>
  <c r="HK42" i="5"/>
  <c r="HJ42" i="5"/>
  <c r="HI42" i="5"/>
  <c r="HH42" i="5"/>
  <c r="HG42" i="5"/>
  <c r="HK39" i="5"/>
  <c r="HJ39" i="5"/>
  <c r="HI39" i="5"/>
  <c r="HH39" i="5"/>
  <c r="HG39" i="5"/>
  <c r="HK33" i="5"/>
  <c r="HJ33" i="5"/>
  <c r="HI33" i="5"/>
  <c r="HH33" i="5"/>
  <c r="HG33" i="5"/>
  <c r="HK26" i="5"/>
  <c r="HJ26" i="5"/>
  <c r="HI26" i="5"/>
  <c r="HH26" i="5"/>
  <c r="HG26" i="5"/>
  <c r="HK11" i="5"/>
  <c r="HJ11" i="5"/>
  <c r="HI11" i="5"/>
  <c r="HH11" i="5"/>
  <c r="HG11" i="5"/>
  <c r="HK6" i="5"/>
  <c r="HJ6" i="5"/>
  <c r="HI6" i="5"/>
  <c r="HH6" i="5"/>
  <c r="HG6" i="5"/>
  <c r="HA68" i="5"/>
  <c r="GZ68" i="5"/>
  <c r="GY68" i="5"/>
  <c r="GX68" i="5"/>
  <c r="GW68" i="5"/>
  <c r="HA64" i="5"/>
  <c r="GZ64" i="5"/>
  <c r="GY64" i="5"/>
  <c r="GX64" i="5"/>
  <c r="GW64" i="5"/>
  <c r="HA60" i="5"/>
  <c r="GZ60" i="5"/>
  <c r="GY60" i="5"/>
  <c r="GX60" i="5"/>
  <c r="GW60" i="5"/>
  <c r="HA56" i="5"/>
  <c r="GZ56" i="5"/>
  <c r="GY56" i="5"/>
  <c r="GX56" i="5"/>
  <c r="GW56" i="5"/>
  <c r="HA53" i="5"/>
  <c r="GZ53" i="5"/>
  <c r="GY53" i="5"/>
  <c r="GX53" i="5"/>
  <c r="GW53" i="5"/>
  <c r="HA49" i="5"/>
  <c r="GZ49" i="5"/>
  <c r="GY49" i="5"/>
  <c r="GX49" i="5"/>
  <c r="GW49" i="5"/>
  <c r="HA42" i="5"/>
  <c r="GZ42" i="5"/>
  <c r="GY42" i="5"/>
  <c r="GX42" i="5"/>
  <c r="GW42" i="5"/>
  <c r="HA39" i="5"/>
  <c r="GZ39" i="5"/>
  <c r="GY39" i="5"/>
  <c r="GX39" i="5"/>
  <c r="GW39" i="5"/>
  <c r="HA33" i="5"/>
  <c r="GZ33" i="5"/>
  <c r="GY33" i="5"/>
  <c r="GX33" i="5"/>
  <c r="GW33" i="5"/>
  <c r="HA26" i="5"/>
  <c r="GZ26" i="5"/>
  <c r="GY26" i="5"/>
  <c r="GX26" i="5"/>
  <c r="GW26" i="5"/>
  <c r="HA11" i="5"/>
  <c r="GZ11" i="5"/>
  <c r="GY11" i="5"/>
  <c r="GX11" i="5"/>
  <c r="GW11" i="5"/>
  <c r="HA6" i="5"/>
  <c r="GZ6" i="5"/>
  <c r="GY6" i="5"/>
  <c r="GX6" i="5"/>
  <c r="GW6" i="5"/>
  <c r="GQ68" i="5"/>
  <c r="GP68" i="5"/>
  <c r="GO68" i="5"/>
  <c r="GN68" i="5"/>
  <c r="GM68" i="5"/>
  <c r="GQ64" i="5"/>
  <c r="GP64" i="5"/>
  <c r="GO64" i="5"/>
  <c r="GN64" i="5"/>
  <c r="GM64" i="5"/>
  <c r="GQ60" i="5"/>
  <c r="GP60" i="5"/>
  <c r="GO60" i="5"/>
  <c r="GN60" i="5"/>
  <c r="GM60" i="5"/>
  <c r="GQ56" i="5"/>
  <c r="GP56" i="5"/>
  <c r="GO56" i="5"/>
  <c r="GN56" i="5"/>
  <c r="GM56" i="5"/>
  <c r="GQ53" i="5"/>
  <c r="GP53" i="5"/>
  <c r="GO53" i="5"/>
  <c r="GN53" i="5"/>
  <c r="GM53" i="5"/>
  <c r="GQ49" i="5"/>
  <c r="GP49" i="5"/>
  <c r="GO49" i="5"/>
  <c r="GN49" i="5"/>
  <c r="GM49" i="5"/>
  <c r="GQ42" i="5"/>
  <c r="GP42" i="5"/>
  <c r="GO42" i="5"/>
  <c r="GN42" i="5"/>
  <c r="GM42" i="5"/>
  <c r="GQ39" i="5"/>
  <c r="GP39" i="5"/>
  <c r="GO39" i="5"/>
  <c r="GN39" i="5"/>
  <c r="GM39" i="5"/>
  <c r="GQ33" i="5"/>
  <c r="GP33" i="5"/>
  <c r="GO33" i="5"/>
  <c r="GN33" i="5"/>
  <c r="GM33" i="5"/>
  <c r="GQ26" i="5"/>
  <c r="GP26" i="5"/>
  <c r="GO26" i="5"/>
  <c r="GN26" i="5"/>
  <c r="GM26" i="5"/>
  <c r="GQ11" i="5"/>
  <c r="GP11" i="5"/>
  <c r="GO11" i="5"/>
  <c r="GN11" i="5"/>
  <c r="GM11" i="5"/>
  <c r="GQ6" i="5"/>
  <c r="GP6" i="5"/>
  <c r="GO6" i="5"/>
  <c r="GN6" i="5"/>
  <c r="GM6" i="5"/>
  <c r="GG68" i="5"/>
  <c r="GF68" i="5"/>
  <c r="GE68" i="5"/>
  <c r="GD68" i="5"/>
  <c r="GC68" i="5"/>
  <c r="GG64" i="5"/>
  <c r="GF64" i="5"/>
  <c r="GE64" i="5"/>
  <c r="GD64" i="5"/>
  <c r="GC64" i="5"/>
  <c r="GG60" i="5"/>
  <c r="GF60" i="5"/>
  <c r="GE60" i="5"/>
  <c r="GD60" i="5"/>
  <c r="GC60" i="5"/>
  <c r="GG56" i="5"/>
  <c r="GF56" i="5"/>
  <c r="GE56" i="5"/>
  <c r="GD56" i="5"/>
  <c r="GC56" i="5"/>
  <c r="GG53" i="5"/>
  <c r="GF53" i="5"/>
  <c r="GE53" i="5"/>
  <c r="GD53" i="5"/>
  <c r="GC53" i="5"/>
  <c r="GG49" i="5"/>
  <c r="GF49" i="5"/>
  <c r="GE49" i="5"/>
  <c r="GD49" i="5"/>
  <c r="GC49" i="5"/>
  <c r="GG42" i="5"/>
  <c r="GF42" i="5"/>
  <c r="GE42" i="5"/>
  <c r="GD42" i="5"/>
  <c r="GC42" i="5"/>
  <c r="GG39" i="5"/>
  <c r="GF39" i="5"/>
  <c r="GE39" i="5"/>
  <c r="GD39" i="5"/>
  <c r="GC39" i="5"/>
  <c r="GG33" i="5"/>
  <c r="GF33" i="5"/>
  <c r="GE33" i="5"/>
  <c r="GD33" i="5"/>
  <c r="GC33" i="5"/>
  <c r="GG26" i="5"/>
  <c r="GF26" i="5"/>
  <c r="GE26" i="5"/>
  <c r="GD26" i="5"/>
  <c r="GC26" i="5"/>
  <c r="GG11" i="5"/>
  <c r="GF11" i="5"/>
  <c r="GE11" i="5"/>
  <c r="GD11" i="5"/>
  <c r="GC11" i="5"/>
  <c r="GG6" i="5"/>
  <c r="GF6" i="5"/>
  <c r="GE6" i="5"/>
  <c r="GD6" i="5"/>
  <c r="GC6" i="5"/>
  <c r="FW68" i="5"/>
  <c r="FV68" i="5"/>
  <c r="FU68" i="5"/>
  <c r="FT68" i="5"/>
  <c r="FS68" i="5"/>
  <c r="FW64" i="5"/>
  <c r="FV64" i="5"/>
  <c r="FU64" i="5"/>
  <c r="FT64" i="5"/>
  <c r="FS64" i="5"/>
  <c r="FW60" i="5"/>
  <c r="FV60" i="5"/>
  <c r="FU60" i="5"/>
  <c r="FT60" i="5"/>
  <c r="FS60" i="5"/>
  <c r="FW56" i="5"/>
  <c r="FV56" i="5"/>
  <c r="FU56" i="5"/>
  <c r="FT56" i="5"/>
  <c r="FS56" i="5"/>
  <c r="FW53" i="5"/>
  <c r="FV53" i="5"/>
  <c r="FU53" i="5"/>
  <c r="FT53" i="5"/>
  <c r="FS53" i="5"/>
  <c r="FW49" i="5"/>
  <c r="FV49" i="5"/>
  <c r="FU49" i="5"/>
  <c r="FT49" i="5"/>
  <c r="FS49" i="5"/>
  <c r="FW42" i="5"/>
  <c r="FV42" i="5"/>
  <c r="FU42" i="5"/>
  <c r="FT42" i="5"/>
  <c r="FS42" i="5"/>
  <c r="FW39" i="5"/>
  <c r="FV39" i="5"/>
  <c r="FU39" i="5"/>
  <c r="FT39" i="5"/>
  <c r="FS39" i="5"/>
  <c r="FW33" i="5"/>
  <c r="FV33" i="5"/>
  <c r="FU33" i="5"/>
  <c r="FT33" i="5"/>
  <c r="FS33" i="5"/>
  <c r="FW26" i="5"/>
  <c r="FV26" i="5"/>
  <c r="FU26" i="5"/>
  <c r="FT26" i="5"/>
  <c r="FS26" i="5"/>
  <c r="FW11" i="5"/>
  <c r="FV11" i="5"/>
  <c r="FU11" i="5"/>
  <c r="FT11" i="5"/>
  <c r="FS11" i="5"/>
  <c r="FW6" i="5"/>
  <c r="FV6" i="5"/>
  <c r="FU6" i="5"/>
  <c r="FT6" i="5"/>
  <c r="FS6" i="5"/>
  <c r="FM68" i="5"/>
  <c r="FL68" i="5"/>
  <c r="FK68" i="5"/>
  <c r="FJ68" i="5"/>
  <c r="FI68" i="5"/>
  <c r="FM64" i="5"/>
  <c r="FL64" i="5"/>
  <c r="FK64" i="5"/>
  <c r="FJ64" i="5"/>
  <c r="FI64" i="5"/>
  <c r="FM60" i="5"/>
  <c r="FL60" i="5"/>
  <c r="FK60" i="5"/>
  <c r="FJ60" i="5"/>
  <c r="FI60" i="5"/>
  <c r="FM56" i="5"/>
  <c r="FL56" i="5"/>
  <c r="FK56" i="5"/>
  <c r="FJ56" i="5"/>
  <c r="FI56" i="5"/>
  <c r="FM53" i="5"/>
  <c r="FL53" i="5"/>
  <c r="FK53" i="5"/>
  <c r="FJ53" i="5"/>
  <c r="FI53" i="5"/>
  <c r="FM49" i="5"/>
  <c r="FL49" i="5"/>
  <c r="FK49" i="5"/>
  <c r="FJ49" i="5"/>
  <c r="FI49" i="5"/>
  <c r="FM42" i="5"/>
  <c r="FL42" i="5"/>
  <c r="FK42" i="5"/>
  <c r="FJ42" i="5"/>
  <c r="FI42" i="5"/>
  <c r="FM39" i="5"/>
  <c r="FL39" i="5"/>
  <c r="FK39" i="5"/>
  <c r="FJ39" i="5"/>
  <c r="FI39" i="5"/>
  <c r="FM33" i="5"/>
  <c r="FL33" i="5"/>
  <c r="FK33" i="5"/>
  <c r="FJ33" i="5"/>
  <c r="FI33" i="5"/>
  <c r="FM26" i="5"/>
  <c r="FL26" i="5"/>
  <c r="FK26" i="5"/>
  <c r="FJ26" i="5"/>
  <c r="FI26" i="5"/>
  <c r="FM11" i="5"/>
  <c r="FL11" i="5"/>
  <c r="FK11" i="5"/>
  <c r="FJ11" i="5"/>
  <c r="FI11" i="5"/>
  <c r="FM6" i="5"/>
  <c r="FL6" i="5"/>
  <c r="FK6" i="5"/>
  <c r="FJ6" i="5"/>
  <c r="FI6" i="5"/>
  <c r="FC68" i="5"/>
  <c r="FB68" i="5"/>
  <c r="FA68" i="5"/>
  <c r="EZ68" i="5"/>
  <c r="EY68" i="5"/>
  <c r="FC64" i="5"/>
  <c r="FB64" i="5"/>
  <c r="FA64" i="5"/>
  <c r="EZ64" i="5"/>
  <c r="EY64" i="5"/>
  <c r="FC60" i="5"/>
  <c r="FB60" i="5"/>
  <c r="FA60" i="5"/>
  <c r="EZ60" i="5"/>
  <c r="EY60" i="5"/>
  <c r="FC56" i="5"/>
  <c r="FB56" i="5"/>
  <c r="FA56" i="5"/>
  <c r="EZ56" i="5"/>
  <c r="EY56" i="5"/>
  <c r="FC53" i="5"/>
  <c r="FB53" i="5"/>
  <c r="FA53" i="5"/>
  <c r="EZ53" i="5"/>
  <c r="EY53" i="5"/>
  <c r="FC49" i="5"/>
  <c r="FB49" i="5"/>
  <c r="FA49" i="5"/>
  <c r="EZ49" i="5"/>
  <c r="EY49" i="5"/>
  <c r="FC42" i="5"/>
  <c r="FB42" i="5"/>
  <c r="FA42" i="5"/>
  <c r="EZ42" i="5"/>
  <c r="EY42" i="5"/>
  <c r="FC39" i="5"/>
  <c r="FB39" i="5"/>
  <c r="FA39" i="5"/>
  <c r="EZ39" i="5"/>
  <c r="EY39" i="5"/>
  <c r="FC33" i="5"/>
  <c r="FB33" i="5"/>
  <c r="FA33" i="5"/>
  <c r="EZ33" i="5"/>
  <c r="EY33" i="5"/>
  <c r="FC26" i="5"/>
  <c r="FB26" i="5"/>
  <c r="FA26" i="5"/>
  <c r="EZ26" i="5"/>
  <c r="EY26" i="5"/>
  <c r="FC11" i="5"/>
  <c r="FB11" i="5"/>
  <c r="FA11" i="5"/>
  <c r="EZ11" i="5"/>
  <c r="EY11" i="5"/>
  <c r="FC6" i="5"/>
  <c r="FB6" i="5"/>
  <c r="FA6" i="5"/>
  <c r="EZ6" i="5"/>
  <c r="EY6" i="5"/>
  <c r="ES68" i="5"/>
  <c r="ER68" i="5"/>
  <c r="EQ68" i="5"/>
  <c r="EP68" i="5"/>
  <c r="EO68" i="5"/>
  <c r="ES64" i="5"/>
  <c r="ER64" i="5"/>
  <c r="EQ64" i="5"/>
  <c r="EP64" i="5"/>
  <c r="EO64" i="5"/>
  <c r="ES60" i="5"/>
  <c r="ER60" i="5"/>
  <c r="EQ60" i="5"/>
  <c r="EP60" i="5"/>
  <c r="EO60" i="5"/>
  <c r="ES56" i="5"/>
  <c r="ER56" i="5"/>
  <c r="EQ56" i="5"/>
  <c r="EP56" i="5"/>
  <c r="EO56" i="5"/>
  <c r="ES53" i="5"/>
  <c r="ER53" i="5"/>
  <c r="EQ53" i="5"/>
  <c r="EP53" i="5"/>
  <c r="EO53" i="5"/>
  <c r="ES49" i="5"/>
  <c r="ER49" i="5"/>
  <c r="EQ49" i="5"/>
  <c r="EP49" i="5"/>
  <c r="EO49" i="5"/>
  <c r="ES42" i="5"/>
  <c r="ER42" i="5"/>
  <c r="EQ42" i="5"/>
  <c r="EP42" i="5"/>
  <c r="EO42" i="5"/>
  <c r="ES39" i="5"/>
  <c r="ER39" i="5"/>
  <c r="EQ39" i="5"/>
  <c r="EP39" i="5"/>
  <c r="EO39" i="5"/>
  <c r="ES33" i="5"/>
  <c r="ER33" i="5"/>
  <c r="EQ33" i="5"/>
  <c r="EP33" i="5"/>
  <c r="EO33" i="5"/>
  <c r="ES26" i="5"/>
  <c r="ER26" i="5"/>
  <c r="EQ26" i="5"/>
  <c r="EP26" i="5"/>
  <c r="EO26" i="5"/>
  <c r="ES11" i="5"/>
  <c r="ER11" i="5"/>
  <c r="EQ11" i="5"/>
  <c r="EP11" i="5"/>
  <c r="EO11" i="5"/>
  <c r="ES6" i="5"/>
  <c r="ER6" i="5"/>
  <c r="EQ6" i="5"/>
  <c r="EP6" i="5"/>
  <c r="EO6" i="5"/>
  <c r="EI68" i="5"/>
  <c r="EH68" i="5"/>
  <c r="EG68" i="5"/>
  <c r="EF68" i="5"/>
  <c r="EE68" i="5"/>
  <c r="EI64" i="5"/>
  <c r="EH64" i="5"/>
  <c r="EG64" i="5"/>
  <c r="EF64" i="5"/>
  <c r="EE64" i="5"/>
  <c r="EI60" i="5"/>
  <c r="EH60" i="5"/>
  <c r="EG60" i="5"/>
  <c r="EF60" i="5"/>
  <c r="EE60" i="5"/>
  <c r="EI56" i="5"/>
  <c r="EH56" i="5"/>
  <c r="EG56" i="5"/>
  <c r="EF56" i="5"/>
  <c r="EE56" i="5"/>
  <c r="EI53" i="5"/>
  <c r="EH53" i="5"/>
  <c r="EG53" i="5"/>
  <c r="EF53" i="5"/>
  <c r="EE53" i="5"/>
  <c r="EI49" i="5"/>
  <c r="EH49" i="5"/>
  <c r="EG49" i="5"/>
  <c r="EF49" i="5"/>
  <c r="EE49" i="5"/>
  <c r="EI42" i="5"/>
  <c r="EH42" i="5"/>
  <c r="EG42" i="5"/>
  <c r="EF42" i="5"/>
  <c r="EE42" i="5"/>
  <c r="EI39" i="5"/>
  <c r="EH39" i="5"/>
  <c r="EG39" i="5"/>
  <c r="EF39" i="5"/>
  <c r="EE39" i="5"/>
  <c r="EI33" i="5"/>
  <c r="EH33" i="5"/>
  <c r="EG33" i="5"/>
  <c r="EF33" i="5"/>
  <c r="EE33" i="5"/>
  <c r="EI26" i="5"/>
  <c r="EH26" i="5"/>
  <c r="EG26" i="5"/>
  <c r="EF26" i="5"/>
  <c r="EE26" i="5"/>
  <c r="EI11" i="5"/>
  <c r="EH11" i="5"/>
  <c r="EG11" i="5"/>
  <c r="EF11" i="5"/>
  <c r="EE11" i="5"/>
  <c r="EI6" i="5"/>
  <c r="EH6" i="5"/>
  <c r="EG6" i="5"/>
  <c r="EF6" i="5"/>
  <c r="EE6" i="5"/>
  <c r="DY68" i="5"/>
  <c r="DX68" i="5"/>
  <c r="DW68" i="5"/>
  <c r="DV68" i="5"/>
  <c r="DU68" i="5"/>
  <c r="DY64" i="5"/>
  <c r="DX64" i="5"/>
  <c r="DW64" i="5"/>
  <c r="DV64" i="5"/>
  <c r="DU64" i="5"/>
  <c r="DY60" i="5"/>
  <c r="DX60" i="5"/>
  <c r="DW60" i="5"/>
  <c r="DV60" i="5"/>
  <c r="DU60" i="5"/>
  <c r="DY56" i="5"/>
  <c r="DX56" i="5"/>
  <c r="DW56" i="5"/>
  <c r="DV56" i="5"/>
  <c r="DU56" i="5"/>
  <c r="DY53" i="5"/>
  <c r="DX53" i="5"/>
  <c r="DW53" i="5"/>
  <c r="DV53" i="5"/>
  <c r="DU53" i="5"/>
  <c r="DY49" i="5"/>
  <c r="DX49" i="5"/>
  <c r="DW49" i="5"/>
  <c r="DV49" i="5"/>
  <c r="DU49" i="5"/>
  <c r="DY42" i="5"/>
  <c r="DX42" i="5"/>
  <c r="DW42" i="5"/>
  <c r="DV42" i="5"/>
  <c r="DU42" i="5"/>
  <c r="DY39" i="5"/>
  <c r="DX39" i="5"/>
  <c r="DW39" i="5"/>
  <c r="DV39" i="5"/>
  <c r="DU39" i="5"/>
  <c r="DY33" i="5"/>
  <c r="DX33" i="5"/>
  <c r="DW33" i="5"/>
  <c r="DV33" i="5"/>
  <c r="DU33" i="5"/>
  <c r="DY26" i="5"/>
  <c r="DX26" i="5"/>
  <c r="DW26" i="5"/>
  <c r="DV26" i="5"/>
  <c r="DU26" i="5"/>
  <c r="DY11" i="5"/>
  <c r="DX11" i="5"/>
  <c r="DW11" i="5"/>
  <c r="DV11" i="5"/>
  <c r="DU11" i="5"/>
  <c r="DY6" i="5"/>
  <c r="DX6" i="5"/>
  <c r="DW6" i="5"/>
  <c r="DV6" i="5"/>
  <c r="DU6" i="5"/>
  <c r="DO68" i="5"/>
  <c r="DN68" i="5"/>
  <c r="DM68" i="5"/>
  <c r="DL68" i="5"/>
  <c r="DK68" i="5"/>
  <c r="DO64" i="5"/>
  <c r="DN64" i="5"/>
  <c r="DM64" i="5"/>
  <c r="DL64" i="5"/>
  <c r="DK64" i="5"/>
  <c r="DO60" i="5"/>
  <c r="DN60" i="5"/>
  <c r="DM60" i="5"/>
  <c r="DL60" i="5"/>
  <c r="DK60" i="5"/>
  <c r="DO56" i="5"/>
  <c r="DN56" i="5"/>
  <c r="DM56" i="5"/>
  <c r="DL56" i="5"/>
  <c r="DK56" i="5"/>
  <c r="DO53" i="5"/>
  <c r="DN53" i="5"/>
  <c r="DM53" i="5"/>
  <c r="DL53" i="5"/>
  <c r="DK53" i="5"/>
  <c r="DO49" i="5"/>
  <c r="DN49" i="5"/>
  <c r="DM49" i="5"/>
  <c r="DL49" i="5"/>
  <c r="DK49" i="5"/>
  <c r="DO42" i="5"/>
  <c r="DN42" i="5"/>
  <c r="DM42" i="5"/>
  <c r="DL42" i="5"/>
  <c r="DK42" i="5"/>
  <c r="DO39" i="5"/>
  <c r="DN39" i="5"/>
  <c r="DM39" i="5"/>
  <c r="DL39" i="5"/>
  <c r="DK39" i="5"/>
  <c r="DO33" i="5"/>
  <c r="DN33" i="5"/>
  <c r="DM33" i="5"/>
  <c r="DL33" i="5"/>
  <c r="DK33" i="5"/>
  <c r="DO26" i="5"/>
  <c r="DN26" i="5"/>
  <c r="DM26" i="5"/>
  <c r="DL26" i="5"/>
  <c r="DK26" i="5"/>
  <c r="DO11" i="5"/>
  <c r="DN11" i="5"/>
  <c r="DM11" i="5"/>
  <c r="DL11" i="5"/>
  <c r="DK11" i="5"/>
  <c r="DO6" i="5"/>
  <c r="DN6" i="5"/>
  <c r="DM6" i="5"/>
  <c r="DL6" i="5"/>
  <c r="DK6" i="5"/>
  <c r="DE68" i="5"/>
  <c r="DD68" i="5"/>
  <c r="DC68" i="5"/>
  <c r="DB68" i="5"/>
  <c r="DA68" i="5"/>
  <c r="DE64" i="5"/>
  <c r="DD64" i="5"/>
  <c r="DC64" i="5"/>
  <c r="DB64" i="5"/>
  <c r="DA64" i="5"/>
  <c r="DE60" i="5"/>
  <c r="DD60" i="5"/>
  <c r="DC60" i="5"/>
  <c r="DB60" i="5"/>
  <c r="DA60" i="5"/>
  <c r="DE56" i="5"/>
  <c r="DD56" i="5"/>
  <c r="DC56" i="5"/>
  <c r="DB56" i="5"/>
  <c r="DA56" i="5"/>
  <c r="DE53" i="5"/>
  <c r="DD53" i="5"/>
  <c r="DC53" i="5"/>
  <c r="DB53" i="5"/>
  <c r="DA53" i="5"/>
  <c r="DE49" i="5"/>
  <c r="DD49" i="5"/>
  <c r="DC49" i="5"/>
  <c r="DB49" i="5"/>
  <c r="DA49" i="5"/>
  <c r="DE42" i="5"/>
  <c r="DD42" i="5"/>
  <c r="DC42" i="5"/>
  <c r="DB42" i="5"/>
  <c r="DA42" i="5"/>
  <c r="DE39" i="5"/>
  <c r="DD39" i="5"/>
  <c r="DC39" i="5"/>
  <c r="DB39" i="5"/>
  <c r="DA39" i="5"/>
  <c r="DE33" i="5"/>
  <c r="DD33" i="5"/>
  <c r="DC33" i="5"/>
  <c r="DB33" i="5"/>
  <c r="DA33" i="5"/>
  <c r="DE26" i="5"/>
  <c r="DD26" i="5"/>
  <c r="DC26" i="5"/>
  <c r="DB26" i="5"/>
  <c r="DA26" i="5"/>
  <c r="DE11" i="5"/>
  <c r="DD11" i="5"/>
  <c r="DC11" i="5"/>
  <c r="DB11" i="5"/>
  <c r="DA11" i="5"/>
  <c r="DE6" i="5"/>
  <c r="DD6" i="5"/>
  <c r="DC6" i="5"/>
  <c r="DB6" i="5"/>
  <c r="DA6" i="5"/>
  <c r="CU68" i="5"/>
  <c r="CT68" i="5"/>
  <c r="CS68" i="5"/>
  <c r="CR68" i="5"/>
  <c r="CQ68" i="5"/>
  <c r="CU64" i="5"/>
  <c r="CT64" i="5"/>
  <c r="CS64" i="5"/>
  <c r="CR64" i="5"/>
  <c r="CQ64" i="5"/>
  <c r="CU60" i="5"/>
  <c r="CT60" i="5"/>
  <c r="CS60" i="5"/>
  <c r="CR60" i="5"/>
  <c r="CQ60" i="5"/>
  <c r="CU56" i="5"/>
  <c r="CT56" i="5"/>
  <c r="CS56" i="5"/>
  <c r="CR56" i="5"/>
  <c r="CQ56" i="5"/>
  <c r="CU53" i="5"/>
  <c r="CT53" i="5"/>
  <c r="CS53" i="5"/>
  <c r="CR53" i="5"/>
  <c r="CQ53" i="5"/>
  <c r="CU49" i="5"/>
  <c r="CT49" i="5"/>
  <c r="CS49" i="5"/>
  <c r="CR49" i="5"/>
  <c r="CQ49" i="5"/>
  <c r="CU42" i="5"/>
  <c r="CT42" i="5"/>
  <c r="CS42" i="5"/>
  <c r="CR42" i="5"/>
  <c r="CQ42" i="5"/>
  <c r="CU39" i="5"/>
  <c r="CT39" i="5"/>
  <c r="CS39" i="5"/>
  <c r="CR39" i="5"/>
  <c r="CQ39" i="5"/>
  <c r="CU33" i="5"/>
  <c r="CT33" i="5"/>
  <c r="CS33" i="5"/>
  <c r="CR33" i="5"/>
  <c r="CQ33" i="5"/>
  <c r="CU26" i="5"/>
  <c r="CT26" i="5"/>
  <c r="CS26" i="5"/>
  <c r="CR26" i="5"/>
  <c r="CQ26" i="5"/>
  <c r="CU11" i="5"/>
  <c r="CT11" i="5"/>
  <c r="CS11" i="5"/>
  <c r="CR11" i="5"/>
  <c r="CQ11" i="5"/>
  <c r="CU6" i="5"/>
  <c r="CT6" i="5"/>
  <c r="CS6" i="5"/>
  <c r="CR6" i="5"/>
  <c r="CQ6" i="5"/>
  <c r="CK68" i="5"/>
  <c r="CJ68" i="5"/>
  <c r="CI68" i="5"/>
  <c r="CH68" i="5"/>
  <c r="CG68" i="5"/>
  <c r="CK64" i="5"/>
  <c r="CJ64" i="5"/>
  <c r="CI64" i="5"/>
  <c r="CH64" i="5"/>
  <c r="CG64" i="5"/>
  <c r="CK60" i="5"/>
  <c r="CJ60" i="5"/>
  <c r="CI60" i="5"/>
  <c r="CH60" i="5"/>
  <c r="CG60" i="5"/>
  <c r="CK56" i="5"/>
  <c r="CJ56" i="5"/>
  <c r="CI56" i="5"/>
  <c r="CH56" i="5"/>
  <c r="CG56" i="5"/>
  <c r="CK53" i="5"/>
  <c r="CJ53" i="5"/>
  <c r="CI53" i="5"/>
  <c r="CH53" i="5"/>
  <c r="CG53" i="5"/>
  <c r="CK49" i="5"/>
  <c r="CJ49" i="5"/>
  <c r="CI49" i="5"/>
  <c r="CH49" i="5"/>
  <c r="CG49" i="5"/>
  <c r="CK42" i="5"/>
  <c r="CJ42" i="5"/>
  <c r="CI42" i="5"/>
  <c r="CH42" i="5"/>
  <c r="CG42" i="5"/>
  <c r="CK39" i="5"/>
  <c r="CJ39" i="5"/>
  <c r="CI39" i="5"/>
  <c r="CH39" i="5"/>
  <c r="CG39" i="5"/>
  <c r="CK33" i="5"/>
  <c r="CJ33" i="5"/>
  <c r="CI33" i="5"/>
  <c r="CH33" i="5"/>
  <c r="CG33" i="5"/>
  <c r="CK26" i="5"/>
  <c r="CJ26" i="5"/>
  <c r="CI26" i="5"/>
  <c r="CH26" i="5"/>
  <c r="CG26" i="5"/>
  <c r="CK11" i="5"/>
  <c r="CJ11" i="5"/>
  <c r="CI11" i="5"/>
  <c r="CH11" i="5"/>
  <c r="CG11" i="5"/>
  <c r="CK6" i="5"/>
  <c r="CJ6" i="5"/>
  <c r="CI6" i="5"/>
  <c r="CH6" i="5"/>
  <c r="CG6" i="5"/>
  <c r="CA68" i="5"/>
  <c r="BZ68" i="5"/>
  <c r="BY68" i="5"/>
  <c r="BX68" i="5"/>
  <c r="BW68" i="5"/>
  <c r="CA64" i="5"/>
  <c r="BZ64" i="5"/>
  <c r="BY64" i="5"/>
  <c r="BX64" i="5"/>
  <c r="BW64" i="5"/>
  <c r="CA60" i="5"/>
  <c r="BZ60" i="5"/>
  <c r="BY60" i="5"/>
  <c r="BX60" i="5"/>
  <c r="BW60" i="5"/>
  <c r="CA56" i="5"/>
  <c r="BZ56" i="5"/>
  <c r="BY56" i="5"/>
  <c r="BX56" i="5"/>
  <c r="BW56" i="5"/>
  <c r="CA53" i="5"/>
  <c r="BZ53" i="5"/>
  <c r="BY53" i="5"/>
  <c r="BX53" i="5"/>
  <c r="BW53" i="5"/>
  <c r="CA49" i="5"/>
  <c r="BZ49" i="5"/>
  <c r="BY49" i="5"/>
  <c r="BX49" i="5"/>
  <c r="BW49" i="5"/>
  <c r="CA42" i="5"/>
  <c r="BZ42" i="5"/>
  <c r="BY42" i="5"/>
  <c r="BX42" i="5"/>
  <c r="BW42" i="5"/>
  <c r="CA39" i="5"/>
  <c r="BZ39" i="5"/>
  <c r="BY39" i="5"/>
  <c r="BX39" i="5"/>
  <c r="BW39" i="5"/>
  <c r="CA33" i="5"/>
  <c r="BZ33" i="5"/>
  <c r="BY33" i="5"/>
  <c r="BX33" i="5"/>
  <c r="BW33" i="5"/>
  <c r="CA26" i="5"/>
  <c r="BZ26" i="5"/>
  <c r="BY26" i="5"/>
  <c r="BX26" i="5"/>
  <c r="BW26" i="5"/>
  <c r="CA11" i="5"/>
  <c r="BZ11" i="5"/>
  <c r="BY11" i="5"/>
  <c r="BX11" i="5"/>
  <c r="BW11" i="5"/>
  <c r="CA6" i="5"/>
  <c r="BZ6" i="5"/>
  <c r="BY6" i="5"/>
  <c r="BX6" i="5"/>
  <c r="BW6" i="5"/>
  <c r="BQ68" i="5"/>
  <c r="BP68" i="5"/>
  <c r="BO68" i="5"/>
  <c r="BN68" i="5"/>
  <c r="BM68" i="5"/>
  <c r="BQ64" i="5"/>
  <c r="BP64" i="5"/>
  <c r="BO64" i="5"/>
  <c r="BN64" i="5"/>
  <c r="BM64" i="5"/>
  <c r="BQ60" i="5"/>
  <c r="BP60" i="5"/>
  <c r="BO60" i="5"/>
  <c r="BN60" i="5"/>
  <c r="BM60" i="5"/>
  <c r="BQ56" i="5"/>
  <c r="BP56" i="5"/>
  <c r="BO56" i="5"/>
  <c r="BN56" i="5"/>
  <c r="BM56" i="5"/>
  <c r="BQ53" i="5"/>
  <c r="BP53" i="5"/>
  <c r="BO53" i="5"/>
  <c r="BN53" i="5"/>
  <c r="BM53" i="5"/>
  <c r="BQ49" i="5"/>
  <c r="BP49" i="5"/>
  <c r="BO49" i="5"/>
  <c r="BN49" i="5"/>
  <c r="BM49" i="5"/>
  <c r="BQ42" i="5"/>
  <c r="BP42" i="5"/>
  <c r="BO42" i="5"/>
  <c r="BN42" i="5"/>
  <c r="BM42" i="5"/>
  <c r="BQ39" i="5"/>
  <c r="BP39" i="5"/>
  <c r="BO39" i="5"/>
  <c r="BN39" i="5"/>
  <c r="BM39" i="5"/>
  <c r="BQ33" i="5"/>
  <c r="BP33" i="5"/>
  <c r="BO33" i="5"/>
  <c r="BN33" i="5"/>
  <c r="BM33" i="5"/>
  <c r="BQ26" i="5"/>
  <c r="BP26" i="5"/>
  <c r="BO26" i="5"/>
  <c r="BN26" i="5"/>
  <c r="BM26" i="5"/>
  <c r="BQ11" i="5"/>
  <c r="BP11" i="5"/>
  <c r="BO11" i="5"/>
  <c r="BN11" i="5"/>
  <c r="BM11" i="5"/>
  <c r="BQ6" i="5"/>
  <c r="BP6" i="5"/>
  <c r="BO6" i="5"/>
  <c r="BN6" i="5"/>
  <c r="BM6" i="5"/>
  <c r="BG68" i="5"/>
  <c r="BF68" i="5"/>
  <c r="BE68" i="5"/>
  <c r="BD68" i="5"/>
  <c r="BC68" i="5"/>
  <c r="BG64" i="5"/>
  <c r="BF64" i="5"/>
  <c r="BE64" i="5"/>
  <c r="BD64" i="5"/>
  <c r="BC64" i="5"/>
  <c r="BG60" i="5"/>
  <c r="BF60" i="5"/>
  <c r="BE60" i="5"/>
  <c r="BD60" i="5"/>
  <c r="BC60" i="5"/>
  <c r="BG56" i="5"/>
  <c r="BF56" i="5"/>
  <c r="BE56" i="5"/>
  <c r="BD56" i="5"/>
  <c r="BC56" i="5"/>
  <c r="BG53" i="5"/>
  <c r="BF53" i="5"/>
  <c r="BE53" i="5"/>
  <c r="BD53" i="5"/>
  <c r="BC53" i="5"/>
  <c r="BG49" i="5"/>
  <c r="BF49" i="5"/>
  <c r="BE49" i="5"/>
  <c r="BD49" i="5"/>
  <c r="BC49" i="5"/>
  <c r="BG42" i="5"/>
  <c r="BF42" i="5"/>
  <c r="BE42" i="5"/>
  <c r="BD42" i="5"/>
  <c r="BC42" i="5"/>
  <c r="BG39" i="5"/>
  <c r="BF39" i="5"/>
  <c r="BE39" i="5"/>
  <c r="BD39" i="5"/>
  <c r="BC39" i="5"/>
  <c r="BG33" i="5"/>
  <c r="BF33" i="5"/>
  <c r="BE33" i="5"/>
  <c r="BD33" i="5"/>
  <c r="BC33" i="5"/>
  <c r="BG26" i="5"/>
  <c r="BF26" i="5"/>
  <c r="BE26" i="5"/>
  <c r="BD26" i="5"/>
  <c r="BC26" i="5"/>
  <c r="BG11" i="5"/>
  <c r="BF11" i="5"/>
  <c r="BE11" i="5"/>
  <c r="BD11" i="5"/>
  <c r="BC11" i="5"/>
  <c r="BG6" i="5"/>
  <c r="BF6" i="5"/>
  <c r="BE6" i="5"/>
  <c r="BD6" i="5"/>
  <c r="BC6" i="5"/>
  <c r="AW68" i="5"/>
  <c r="AV68" i="5"/>
  <c r="AU68" i="5"/>
  <c r="AT68" i="5"/>
  <c r="AS68" i="5"/>
  <c r="AW64" i="5"/>
  <c r="AV64" i="5"/>
  <c r="AU64" i="5"/>
  <c r="AT64" i="5"/>
  <c r="AS64" i="5"/>
  <c r="AW60" i="5"/>
  <c r="AV60" i="5"/>
  <c r="AU60" i="5"/>
  <c r="AT60" i="5"/>
  <c r="AS60" i="5"/>
  <c r="AW56" i="5"/>
  <c r="AV56" i="5"/>
  <c r="AU56" i="5"/>
  <c r="AT56" i="5"/>
  <c r="AS56" i="5"/>
  <c r="AW53" i="5"/>
  <c r="AV53" i="5"/>
  <c r="AU53" i="5"/>
  <c r="AT53" i="5"/>
  <c r="AS53" i="5"/>
  <c r="AW49" i="5"/>
  <c r="AV49" i="5"/>
  <c r="AU49" i="5"/>
  <c r="AT49" i="5"/>
  <c r="AS49" i="5"/>
  <c r="AW42" i="5"/>
  <c r="AV42" i="5"/>
  <c r="AU42" i="5"/>
  <c r="AT42" i="5"/>
  <c r="AS42" i="5"/>
  <c r="AW39" i="5"/>
  <c r="AV39" i="5"/>
  <c r="AU39" i="5"/>
  <c r="AT39" i="5"/>
  <c r="AS39" i="5"/>
  <c r="AW33" i="5"/>
  <c r="AV33" i="5"/>
  <c r="AU33" i="5"/>
  <c r="AT33" i="5"/>
  <c r="AS33" i="5"/>
  <c r="AW26" i="5"/>
  <c r="AV26" i="5"/>
  <c r="AU26" i="5"/>
  <c r="AT26" i="5"/>
  <c r="AS26" i="5"/>
  <c r="AW11" i="5"/>
  <c r="AV11" i="5"/>
  <c r="AU11" i="5"/>
  <c r="AT11" i="5"/>
  <c r="AS11" i="5"/>
  <c r="AW6" i="5"/>
  <c r="AV6" i="5"/>
  <c r="AU6" i="5"/>
  <c r="AT6" i="5"/>
  <c r="AS6" i="5"/>
  <c r="AM68" i="5"/>
  <c r="AL68" i="5"/>
  <c r="AK68" i="5"/>
  <c r="AJ68" i="5"/>
  <c r="AI68" i="5"/>
  <c r="AM64" i="5"/>
  <c r="AL64" i="5"/>
  <c r="AK64" i="5"/>
  <c r="AJ64" i="5"/>
  <c r="AI64" i="5"/>
  <c r="AM60" i="5"/>
  <c r="AL60" i="5"/>
  <c r="AK60" i="5"/>
  <c r="AJ60" i="5"/>
  <c r="AI60" i="5"/>
  <c r="AM56" i="5"/>
  <c r="AL56" i="5"/>
  <c r="AK56" i="5"/>
  <c r="AJ56" i="5"/>
  <c r="AI56" i="5"/>
  <c r="AM53" i="5"/>
  <c r="AL53" i="5"/>
  <c r="AK53" i="5"/>
  <c r="AJ53" i="5"/>
  <c r="AI53" i="5"/>
  <c r="AM49" i="5"/>
  <c r="AL49" i="5"/>
  <c r="AK49" i="5"/>
  <c r="AJ49" i="5"/>
  <c r="AI49" i="5"/>
  <c r="AM42" i="5"/>
  <c r="AL42" i="5"/>
  <c r="AK42" i="5"/>
  <c r="AJ42" i="5"/>
  <c r="AI42" i="5"/>
  <c r="AM39" i="5"/>
  <c r="AL39" i="5"/>
  <c r="AK39" i="5"/>
  <c r="AJ39" i="5"/>
  <c r="AI39" i="5"/>
  <c r="AM33" i="5"/>
  <c r="AL33" i="5"/>
  <c r="AK33" i="5"/>
  <c r="AJ33" i="5"/>
  <c r="AI33" i="5"/>
  <c r="AM26" i="5"/>
  <c r="AL26" i="5"/>
  <c r="AK26" i="5"/>
  <c r="AJ26" i="5"/>
  <c r="AI26" i="5"/>
  <c r="AM11" i="5"/>
  <c r="AL11" i="5"/>
  <c r="AK11" i="5"/>
  <c r="AJ11" i="5"/>
  <c r="AI11" i="5"/>
  <c r="AM6" i="5"/>
  <c r="AL6" i="5"/>
  <c r="AK6" i="5"/>
  <c r="AJ6" i="5"/>
  <c r="AI6" i="5"/>
  <c r="AC68" i="5"/>
  <c r="AB68" i="5"/>
  <c r="AA68" i="5"/>
  <c r="Y68" i="5"/>
  <c r="AC64" i="5"/>
  <c r="AB64" i="5"/>
  <c r="AA64" i="5"/>
  <c r="Y64" i="5"/>
  <c r="AC60" i="5"/>
  <c r="AB60" i="5"/>
  <c r="AA60" i="5"/>
  <c r="Y60" i="5"/>
  <c r="AC56" i="5"/>
  <c r="AB56" i="5"/>
  <c r="AA56" i="5"/>
  <c r="Z56" i="5"/>
  <c r="Y56" i="5"/>
  <c r="AC53" i="5"/>
  <c r="AB53" i="5"/>
  <c r="AA53" i="5"/>
  <c r="Z53" i="5"/>
  <c r="Y53" i="5"/>
  <c r="AC49" i="5"/>
  <c r="AB49" i="5"/>
  <c r="AA49" i="5"/>
  <c r="Z49" i="5"/>
  <c r="Y49" i="5"/>
  <c r="AC42" i="5"/>
  <c r="AB42" i="5"/>
  <c r="AA42" i="5"/>
  <c r="Z42" i="5"/>
  <c r="Y42" i="5"/>
  <c r="AC39" i="5"/>
  <c r="AB39" i="5"/>
  <c r="AA39" i="5"/>
  <c r="Z39" i="5"/>
  <c r="Y39" i="5"/>
  <c r="AC33" i="5"/>
  <c r="AB33" i="5"/>
  <c r="AA33" i="5"/>
  <c r="Z33" i="5"/>
  <c r="Y33" i="5"/>
  <c r="AC26" i="5"/>
  <c r="AB26" i="5"/>
  <c r="AA26" i="5"/>
  <c r="Z26" i="5"/>
  <c r="Y26" i="5"/>
  <c r="AC11" i="5"/>
  <c r="AB11" i="5"/>
  <c r="AA11" i="5"/>
  <c r="Z11" i="5"/>
  <c r="Y11" i="5"/>
  <c r="AC6" i="5"/>
  <c r="AB6" i="5"/>
  <c r="AA6" i="5"/>
  <c r="Z6" i="5"/>
  <c r="Y6" i="5"/>
  <c r="S68" i="5"/>
  <c r="I68" i="5" s="1"/>
  <c r="I65" i="5" s="1"/>
  <c r="R68" i="5"/>
  <c r="Q68" i="5"/>
  <c r="P68" i="5"/>
  <c r="O68" i="5"/>
  <c r="S64" i="5"/>
  <c r="R64" i="5"/>
  <c r="Q64" i="5"/>
  <c r="P64" i="5"/>
  <c r="F64" i="5" s="1"/>
  <c r="O64" i="5"/>
  <c r="S60" i="5"/>
  <c r="R60" i="5"/>
  <c r="Q60" i="5"/>
  <c r="P60" i="5"/>
  <c r="O60" i="5"/>
  <c r="S56" i="5"/>
  <c r="R56" i="5"/>
  <c r="H56" i="5" s="1"/>
  <c r="H54" i="5" s="1"/>
  <c r="Q56" i="5"/>
  <c r="P56" i="5"/>
  <c r="O56" i="5"/>
  <c r="S53" i="5"/>
  <c r="R53" i="5"/>
  <c r="Q53" i="5"/>
  <c r="P53" i="5"/>
  <c r="O53" i="5"/>
  <c r="E53" i="5" s="1"/>
  <c r="S49" i="5"/>
  <c r="R49" i="5"/>
  <c r="Q49" i="5"/>
  <c r="P49" i="5"/>
  <c r="F49" i="5" s="1"/>
  <c r="O49" i="5"/>
  <c r="S42" i="5"/>
  <c r="R42" i="5"/>
  <c r="Q42" i="5"/>
  <c r="G42" i="5" s="1"/>
  <c r="P42" i="5"/>
  <c r="O42" i="5"/>
  <c r="S39" i="5"/>
  <c r="R39" i="5"/>
  <c r="H39" i="5" s="1"/>
  <c r="Q39" i="5"/>
  <c r="P39" i="5"/>
  <c r="O39" i="5"/>
  <c r="S33" i="5"/>
  <c r="R33" i="5"/>
  <c r="Q33" i="5"/>
  <c r="P33" i="5"/>
  <c r="O33" i="5"/>
  <c r="E33" i="5" s="1"/>
  <c r="S26" i="5"/>
  <c r="R26" i="5"/>
  <c r="Q26" i="5"/>
  <c r="P26" i="5"/>
  <c r="F26" i="5" s="1"/>
  <c r="O26" i="5"/>
  <c r="R11" i="5"/>
  <c r="Q11" i="5"/>
  <c r="P11" i="5"/>
  <c r="O11" i="5"/>
  <c r="S6" i="5"/>
  <c r="R6" i="5"/>
  <c r="Q6" i="5"/>
  <c r="P6" i="5"/>
  <c r="O6" i="5"/>
  <c r="I6" i="5"/>
  <c r="H6" i="5"/>
  <c r="G6" i="5"/>
  <c r="F6" i="5"/>
  <c r="E6" i="5"/>
  <c r="B451" i="1"/>
  <c r="B383" i="1"/>
  <c r="B100" i="1"/>
  <c r="IY579" i="1"/>
  <c r="IX579" i="1"/>
  <c r="IW579" i="1"/>
  <c r="IV579" i="1"/>
  <c r="IU579" i="1"/>
  <c r="IY576" i="1"/>
  <c r="IX576" i="1"/>
  <c r="IW576" i="1"/>
  <c r="IV576" i="1"/>
  <c r="IU576" i="1"/>
  <c r="IY569" i="1"/>
  <c r="IX569" i="1"/>
  <c r="IW569" i="1"/>
  <c r="IV569" i="1"/>
  <c r="IU569" i="1"/>
  <c r="IY561" i="1"/>
  <c r="IX561" i="1"/>
  <c r="IW561" i="1"/>
  <c r="IV561" i="1"/>
  <c r="IU561" i="1"/>
  <c r="IY558" i="1"/>
  <c r="IX558" i="1"/>
  <c r="IW558" i="1"/>
  <c r="IV558" i="1"/>
  <c r="IU558" i="1"/>
  <c r="IY554" i="1"/>
  <c r="IX554" i="1"/>
  <c r="IW554" i="1"/>
  <c r="IV554" i="1"/>
  <c r="IU554" i="1"/>
  <c r="IY551" i="1"/>
  <c r="IX551" i="1"/>
  <c r="IW551" i="1"/>
  <c r="IV551" i="1"/>
  <c r="IU551" i="1"/>
  <c r="IY547" i="1"/>
  <c r="IX547" i="1"/>
  <c r="IW547" i="1"/>
  <c r="IV547" i="1"/>
  <c r="IU547" i="1"/>
  <c r="IY539" i="1"/>
  <c r="IX539" i="1"/>
  <c r="IW539" i="1"/>
  <c r="IV539" i="1"/>
  <c r="IU539" i="1"/>
  <c r="IY532" i="1"/>
  <c r="IX532" i="1"/>
  <c r="IW532" i="1"/>
  <c r="IV532" i="1"/>
  <c r="IU532" i="1"/>
  <c r="IY528" i="1"/>
  <c r="IX528" i="1"/>
  <c r="IW528" i="1"/>
  <c r="IV528" i="1"/>
  <c r="IU528" i="1"/>
  <c r="IY520" i="1"/>
  <c r="IX520" i="1"/>
  <c r="IW520" i="1"/>
  <c r="IV520" i="1"/>
  <c r="IU520" i="1"/>
  <c r="IY515" i="1"/>
  <c r="IX515" i="1"/>
  <c r="IW515" i="1"/>
  <c r="IV515" i="1"/>
  <c r="IU515" i="1"/>
  <c r="IY509" i="1"/>
  <c r="IX509" i="1"/>
  <c r="IW509" i="1"/>
  <c r="IV509" i="1"/>
  <c r="IU509" i="1"/>
  <c r="IY505" i="1"/>
  <c r="IX505" i="1"/>
  <c r="IW505" i="1"/>
  <c r="IV505" i="1"/>
  <c r="IU505" i="1"/>
  <c r="IY501" i="1"/>
  <c r="IX501" i="1"/>
  <c r="IW501" i="1"/>
  <c r="IV501" i="1"/>
  <c r="IU501" i="1"/>
  <c r="IY495" i="1"/>
  <c r="IX495" i="1"/>
  <c r="IW495" i="1"/>
  <c r="IV495" i="1"/>
  <c r="IU495" i="1"/>
  <c r="IY489" i="1"/>
  <c r="IX489" i="1"/>
  <c r="IW489" i="1"/>
  <c r="IV489" i="1"/>
  <c r="IU489" i="1"/>
  <c r="IY486" i="1"/>
  <c r="IX486" i="1"/>
  <c r="IW486" i="1"/>
  <c r="IV486" i="1"/>
  <c r="IU486" i="1"/>
  <c r="IY483" i="1"/>
  <c r="IX483" i="1"/>
  <c r="IW483" i="1"/>
  <c r="IV483" i="1"/>
  <c r="IU483" i="1"/>
  <c r="IY476" i="1"/>
  <c r="IX476" i="1"/>
  <c r="IW476" i="1"/>
  <c r="IV476" i="1"/>
  <c r="IU476" i="1"/>
  <c r="IY466" i="1"/>
  <c r="IX466" i="1"/>
  <c r="IW466" i="1"/>
  <c r="IV466" i="1"/>
  <c r="IU466" i="1"/>
  <c r="IY457" i="1"/>
  <c r="IX457" i="1"/>
  <c r="IW457" i="1"/>
  <c r="IV457" i="1"/>
  <c r="IU457" i="1"/>
  <c r="IY449" i="1"/>
  <c r="IX449" i="1"/>
  <c r="IW449" i="1"/>
  <c r="IV449" i="1"/>
  <c r="IU449" i="1"/>
  <c r="IY442" i="1"/>
  <c r="IX442" i="1"/>
  <c r="IW442" i="1"/>
  <c r="IV442" i="1"/>
  <c r="IU442" i="1"/>
  <c r="IY438" i="1"/>
  <c r="IX438" i="1"/>
  <c r="IW438" i="1"/>
  <c r="IV438" i="1"/>
  <c r="IU438" i="1"/>
  <c r="IY435" i="1"/>
  <c r="IX435" i="1"/>
  <c r="IW435" i="1"/>
  <c r="IV435" i="1"/>
  <c r="IU435" i="1"/>
  <c r="IY430" i="1"/>
  <c r="IX430" i="1"/>
  <c r="IW430" i="1"/>
  <c r="IV430" i="1"/>
  <c r="IU430" i="1"/>
  <c r="IY416" i="1"/>
  <c r="IX416" i="1"/>
  <c r="IW416" i="1"/>
  <c r="IV416" i="1"/>
  <c r="IU416" i="1"/>
  <c r="IY409" i="1"/>
  <c r="IX409" i="1"/>
  <c r="IW409" i="1"/>
  <c r="IV409" i="1"/>
  <c r="IU409" i="1"/>
  <c r="IY403" i="1"/>
  <c r="IX403" i="1"/>
  <c r="IW403" i="1"/>
  <c r="IV403" i="1"/>
  <c r="IU403" i="1"/>
  <c r="IY399" i="1"/>
  <c r="IX399" i="1"/>
  <c r="IW399" i="1"/>
  <c r="IV399" i="1"/>
  <c r="IU399" i="1"/>
  <c r="IY392" i="1"/>
  <c r="IX392" i="1"/>
  <c r="IW392" i="1"/>
  <c r="IV392" i="1"/>
  <c r="IU392" i="1"/>
  <c r="IY388" i="1"/>
  <c r="IX388" i="1"/>
  <c r="IW388" i="1"/>
  <c r="IV388" i="1"/>
  <c r="IU388" i="1"/>
  <c r="IY381" i="1"/>
  <c r="IX381" i="1"/>
  <c r="IW381" i="1"/>
  <c r="IV381" i="1"/>
  <c r="IU381" i="1"/>
  <c r="IY378" i="1"/>
  <c r="IX378" i="1"/>
  <c r="IW378" i="1"/>
  <c r="IV378" i="1"/>
  <c r="IU378" i="1"/>
  <c r="IY373" i="1"/>
  <c r="IX373" i="1"/>
  <c r="IW373" i="1"/>
  <c r="IV373" i="1"/>
  <c r="IU373" i="1"/>
  <c r="IY370" i="1"/>
  <c r="IX370" i="1"/>
  <c r="IW370" i="1"/>
  <c r="IV370" i="1"/>
  <c r="IU370" i="1"/>
  <c r="IY367" i="1"/>
  <c r="IX367" i="1"/>
  <c r="IW367" i="1"/>
  <c r="IV367" i="1"/>
  <c r="IU367" i="1"/>
  <c r="IY363" i="1"/>
  <c r="IX363" i="1"/>
  <c r="IW363" i="1"/>
  <c r="IV363" i="1"/>
  <c r="IU363" i="1"/>
  <c r="IY356" i="1"/>
  <c r="IX356" i="1"/>
  <c r="IW356" i="1"/>
  <c r="IV356" i="1"/>
  <c r="IU356" i="1"/>
  <c r="IY351" i="1"/>
  <c r="IX351" i="1"/>
  <c r="IW351" i="1"/>
  <c r="IV351" i="1"/>
  <c r="IU351" i="1"/>
  <c r="IY346" i="1"/>
  <c r="IX346" i="1"/>
  <c r="IW346" i="1"/>
  <c r="IV346" i="1"/>
  <c r="IU346" i="1"/>
  <c r="IY338" i="1"/>
  <c r="IX338" i="1"/>
  <c r="IW338" i="1"/>
  <c r="IV338" i="1"/>
  <c r="IU338" i="1"/>
  <c r="IY335" i="1"/>
  <c r="IX335" i="1"/>
  <c r="IW335" i="1"/>
  <c r="IV335" i="1"/>
  <c r="IU335" i="1"/>
  <c r="IY327" i="1"/>
  <c r="IX327" i="1"/>
  <c r="IW327" i="1"/>
  <c r="IV327" i="1"/>
  <c r="IU327" i="1"/>
  <c r="IY324" i="1"/>
  <c r="IX324" i="1"/>
  <c r="IW324" i="1"/>
  <c r="IV324" i="1"/>
  <c r="IU324" i="1"/>
  <c r="IY321" i="1"/>
  <c r="IX321" i="1"/>
  <c r="IW321" i="1"/>
  <c r="IV321" i="1"/>
  <c r="IU321" i="1"/>
  <c r="IY317" i="1"/>
  <c r="IX317" i="1"/>
  <c r="IW317" i="1"/>
  <c r="IV317" i="1"/>
  <c r="IU317" i="1"/>
  <c r="IY313" i="1"/>
  <c r="IX313" i="1"/>
  <c r="IW313" i="1"/>
  <c r="IV313" i="1"/>
  <c r="IU313" i="1"/>
  <c r="IY307" i="1"/>
  <c r="IX307" i="1"/>
  <c r="IW307" i="1"/>
  <c r="IV307" i="1"/>
  <c r="IU307" i="1"/>
  <c r="IY304" i="1"/>
  <c r="IX304" i="1"/>
  <c r="IW304" i="1"/>
  <c r="IV304" i="1"/>
  <c r="IU304" i="1"/>
  <c r="IY298" i="1"/>
  <c r="IX298" i="1"/>
  <c r="IW298" i="1"/>
  <c r="IV298" i="1"/>
  <c r="IU298" i="1"/>
  <c r="IY288" i="1"/>
  <c r="IX288" i="1"/>
  <c r="IW288" i="1"/>
  <c r="IV288" i="1"/>
  <c r="IU288" i="1"/>
  <c r="IY283" i="1"/>
  <c r="IX283" i="1"/>
  <c r="IW283" i="1"/>
  <c r="IV283" i="1"/>
  <c r="IU283" i="1"/>
  <c r="IY272" i="1"/>
  <c r="IX272" i="1"/>
  <c r="IW272" i="1"/>
  <c r="IV272" i="1"/>
  <c r="IU272" i="1"/>
  <c r="IY268" i="1"/>
  <c r="IX268" i="1"/>
  <c r="IW268" i="1"/>
  <c r="IV268" i="1"/>
  <c r="IU268" i="1"/>
  <c r="IY265" i="1"/>
  <c r="IX265" i="1"/>
  <c r="IW265" i="1"/>
  <c r="IV265" i="1"/>
  <c r="IU265" i="1"/>
  <c r="IY258" i="1"/>
  <c r="IX258" i="1"/>
  <c r="IW258" i="1"/>
  <c r="IV258" i="1"/>
  <c r="IU258" i="1"/>
  <c r="IY253" i="1"/>
  <c r="IX253" i="1"/>
  <c r="IW253" i="1"/>
  <c r="IV253" i="1"/>
  <c r="IU253" i="1"/>
  <c r="IY250" i="1"/>
  <c r="IX250" i="1"/>
  <c r="IW250" i="1"/>
  <c r="IV250" i="1"/>
  <c r="IU250" i="1"/>
  <c r="IY246" i="1"/>
  <c r="IX246" i="1"/>
  <c r="IW246" i="1"/>
  <c r="IV246" i="1"/>
  <c r="IU246" i="1"/>
  <c r="IY243" i="1"/>
  <c r="IX243" i="1"/>
  <c r="IW243" i="1"/>
  <c r="IV243" i="1"/>
  <c r="IU243" i="1"/>
  <c r="IY239" i="1"/>
  <c r="IX239" i="1"/>
  <c r="IW239" i="1"/>
  <c r="IV239" i="1"/>
  <c r="IU239" i="1"/>
  <c r="IY230" i="1"/>
  <c r="IX230" i="1"/>
  <c r="IW230" i="1"/>
  <c r="IV230" i="1"/>
  <c r="IU230" i="1"/>
  <c r="IY224" i="1"/>
  <c r="IX224" i="1"/>
  <c r="IW224" i="1"/>
  <c r="IV224" i="1"/>
  <c r="IU224" i="1"/>
  <c r="IY218" i="1"/>
  <c r="IX218" i="1"/>
  <c r="IW218" i="1"/>
  <c r="IV218" i="1"/>
  <c r="IU218" i="1"/>
  <c r="IY214" i="1"/>
  <c r="IX214" i="1"/>
  <c r="IW214" i="1"/>
  <c r="IV214" i="1"/>
  <c r="IU214" i="1"/>
  <c r="IY211" i="1"/>
  <c r="IX211" i="1"/>
  <c r="IW211" i="1"/>
  <c r="IV211" i="1"/>
  <c r="IU211" i="1"/>
  <c r="IY207" i="1"/>
  <c r="IX207" i="1"/>
  <c r="IW207" i="1"/>
  <c r="IV207" i="1"/>
  <c r="IU207" i="1"/>
  <c r="IY203" i="1"/>
  <c r="IX203" i="1"/>
  <c r="IW203" i="1"/>
  <c r="IV203" i="1"/>
  <c r="IU203" i="1"/>
  <c r="IY200" i="1"/>
  <c r="IX200" i="1"/>
  <c r="IW200" i="1"/>
  <c r="IV200" i="1"/>
  <c r="IU200" i="1"/>
  <c r="IY189" i="1"/>
  <c r="IX189" i="1"/>
  <c r="IW189" i="1"/>
  <c r="IV189" i="1"/>
  <c r="IU189" i="1"/>
  <c r="IY186" i="1"/>
  <c r="IX186" i="1"/>
  <c r="IW186" i="1"/>
  <c r="IV186" i="1"/>
  <c r="IU186" i="1"/>
  <c r="IY181" i="1"/>
  <c r="IX181" i="1"/>
  <c r="IW181" i="1"/>
  <c r="IV181" i="1"/>
  <c r="IU181" i="1"/>
  <c r="IY176" i="1"/>
  <c r="IX176" i="1"/>
  <c r="IW176" i="1"/>
  <c r="IV176" i="1"/>
  <c r="IU176" i="1"/>
  <c r="IY173" i="1"/>
  <c r="IX173" i="1"/>
  <c r="IW173" i="1"/>
  <c r="IV173" i="1"/>
  <c r="IU173" i="1"/>
  <c r="IY169" i="1"/>
  <c r="IX169" i="1"/>
  <c r="IW169" i="1"/>
  <c r="IV169" i="1"/>
  <c r="IU169" i="1"/>
  <c r="IY164" i="1"/>
  <c r="IX164" i="1"/>
  <c r="IW164" i="1"/>
  <c r="IV164" i="1"/>
  <c r="IU164" i="1"/>
  <c r="IY151" i="1"/>
  <c r="IX151" i="1"/>
  <c r="IW151" i="1"/>
  <c r="IV151" i="1"/>
  <c r="IU151" i="1"/>
  <c r="IY147" i="1"/>
  <c r="IX147" i="1"/>
  <c r="IW147" i="1"/>
  <c r="IV147" i="1"/>
  <c r="IU147" i="1"/>
  <c r="IY140" i="1"/>
  <c r="IX140" i="1"/>
  <c r="IW140" i="1"/>
  <c r="IV140" i="1"/>
  <c r="IU140" i="1"/>
  <c r="IY137" i="1"/>
  <c r="IX137" i="1"/>
  <c r="IW137" i="1"/>
  <c r="IV137" i="1"/>
  <c r="IU137" i="1"/>
  <c r="IY133" i="1"/>
  <c r="IX133" i="1"/>
  <c r="IW133" i="1"/>
  <c r="IV133" i="1"/>
  <c r="IU133" i="1"/>
  <c r="IY130" i="1"/>
  <c r="IX130" i="1"/>
  <c r="IW130" i="1"/>
  <c r="IV130" i="1"/>
  <c r="IU130" i="1"/>
  <c r="IY127" i="1"/>
  <c r="IX127" i="1"/>
  <c r="IW127" i="1"/>
  <c r="IV127" i="1"/>
  <c r="IU127" i="1"/>
  <c r="IY122" i="1"/>
  <c r="IX122" i="1"/>
  <c r="IW122" i="1"/>
  <c r="IV122" i="1"/>
  <c r="IU122" i="1"/>
  <c r="IY119" i="1"/>
  <c r="IX119" i="1"/>
  <c r="IW119" i="1"/>
  <c r="IV119" i="1"/>
  <c r="IU119" i="1"/>
  <c r="IY116" i="1"/>
  <c r="IX116" i="1"/>
  <c r="IW116" i="1"/>
  <c r="IV116" i="1"/>
  <c r="IU116" i="1"/>
  <c r="IY112" i="1"/>
  <c r="IX112" i="1"/>
  <c r="IW112" i="1"/>
  <c r="IV112" i="1"/>
  <c r="IU112" i="1"/>
  <c r="IY98" i="1"/>
  <c r="IX98" i="1"/>
  <c r="IW98" i="1"/>
  <c r="IV98" i="1"/>
  <c r="IU98" i="1"/>
  <c r="IY94" i="1"/>
  <c r="IX94" i="1"/>
  <c r="IW94" i="1"/>
  <c r="IV94" i="1"/>
  <c r="IU94" i="1"/>
  <c r="IY83" i="1"/>
  <c r="IX83" i="1"/>
  <c r="IW83" i="1"/>
  <c r="IV83" i="1"/>
  <c r="IU83" i="1"/>
  <c r="IY71" i="1"/>
  <c r="IX71" i="1"/>
  <c r="IW71" i="1"/>
  <c r="IV71" i="1"/>
  <c r="IU71" i="1"/>
  <c r="IY67" i="1"/>
  <c r="IX67" i="1"/>
  <c r="IW67" i="1"/>
  <c r="IV67" i="1"/>
  <c r="IU67" i="1"/>
  <c r="IY61" i="1"/>
  <c r="IX61" i="1"/>
  <c r="IW61" i="1"/>
  <c r="IV61" i="1"/>
  <c r="IU61" i="1"/>
  <c r="IY52" i="1"/>
  <c r="IX52" i="1"/>
  <c r="IW52" i="1"/>
  <c r="IV52" i="1"/>
  <c r="IU52" i="1"/>
  <c r="IY44" i="1"/>
  <c r="IX44" i="1"/>
  <c r="IW44" i="1"/>
  <c r="IV44" i="1"/>
  <c r="IU44" i="1"/>
  <c r="IY37" i="1"/>
  <c r="IX37" i="1"/>
  <c r="IW37" i="1"/>
  <c r="IV37" i="1"/>
  <c r="IU37" i="1"/>
  <c r="IY27" i="1"/>
  <c r="IX27" i="1"/>
  <c r="IW27" i="1"/>
  <c r="IV27" i="1"/>
  <c r="IU27" i="1"/>
  <c r="IY20" i="1"/>
  <c r="IX20" i="1"/>
  <c r="IW20" i="1"/>
  <c r="IV20" i="1"/>
  <c r="IU20" i="1"/>
  <c r="IY6" i="1"/>
  <c r="IX6" i="1"/>
  <c r="IW6" i="1"/>
  <c r="IV6" i="1"/>
  <c r="IU6" i="1"/>
  <c r="IO579" i="1"/>
  <c r="IN579" i="1"/>
  <c r="IM579" i="1"/>
  <c r="IL579" i="1"/>
  <c r="IK579" i="1"/>
  <c r="IO576" i="1"/>
  <c r="IN576" i="1"/>
  <c r="IM576" i="1"/>
  <c r="IL576" i="1"/>
  <c r="IK576" i="1"/>
  <c r="IO569" i="1"/>
  <c r="IN569" i="1"/>
  <c r="IM569" i="1"/>
  <c r="IL569" i="1"/>
  <c r="IK569" i="1"/>
  <c r="IO561" i="1"/>
  <c r="IN561" i="1"/>
  <c r="IM561" i="1"/>
  <c r="IL561" i="1"/>
  <c r="IK561" i="1"/>
  <c r="IO558" i="1"/>
  <c r="IN558" i="1"/>
  <c r="IM558" i="1"/>
  <c r="IL558" i="1"/>
  <c r="IK558" i="1"/>
  <c r="IO554" i="1"/>
  <c r="IN554" i="1"/>
  <c r="IM554" i="1"/>
  <c r="IL554" i="1"/>
  <c r="IK554" i="1"/>
  <c r="IO551" i="1"/>
  <c r="IN551" i="1"/>
  <c r="IM551" i="1"/>
  <c r="IL551" i="1"/>
  <c r="IK551" i="1"/>
  <c r="IO547" i="1"/>
  <c r="IN547" i="1"/>
  <c r="IM547" i="1"/>
  <c r="IL547" i="1"/>
  <c r="IK547" i="1"/>
  <c r="IO539" i="1"/>
  <c r="IN539" i="1"/>
  <c r="IM539" i="1"/>
  <c r="IL539" i="1"/>
  <c r="IK539" i="1"/>
  <c r="IO532" i="1"/>
  <c r="IN532" i="1"/>
  <c r="IM532" i="1"/>
  <c r="IL532" i="1"/>
  <c r="IK532" i="1"/>
  <c r="IO528" i="1"/>
  <c r="IN528" i="1"/>
  <c r="IM528" i="1"/>
  <c r="IL528" i="1"/>
  <c r="IK528" i="1"/>
  <c r="IO520" i="1"/>
  <c r="IN520" i="1"/>
  <c r="IM520" i="1"/>
  <c r="IL520" i="1"/>
  <c r="IK520" i="1"/>
  <c r="IO515" i="1"/>
  <c r="IN515" i="1"/>
  <c r="IM515" i="1"/>
  <c r="IL515" i="1"/>
  <c r="IK515" i="1"/>
  <c r="IO509" i="1"/>
  <c r="IN509" i="1"/>
  <c r="IM509" i="1"/>
  <c r="IL509" i="1"/>
  <c r="IK509" i="1"/>
  <c r="IO505" i="1"/>
  <c r="IN505" i="1"/>
  <c r="IM505" i="1"/>
  <c r="IL505" i="1"/>
  <c r="IK505" i="1"/>
  <c r="IO501" i="1"/>
  <c r="IN501" i="1"/>
  <c r="IM501" i="1"/>
  <c r="IL501" i="1"/>
  <c r="IK501" i="1"/>
  <c r="IO495" i="1"/>
  <c r="IN495" i="1"/>
  <c r="IM495" i="1"/>
  <c r="IL495" i="1"/>
  <c r="IK495" i="1"/>
  <c r="IO489" i="1"/>
  <c r="IN489" i="1"/>
  <c r="IM489" i="1"/>
  <c r="IL489" i="1"/>
  <c r="IK489" i="1"/>
  <c r="IO486" i="1"/>
  <c r="IN486" i="1"/>
  <c r="IM486" i="1"/>
  <c r="IL486" i="1"/>
  <c r="IK486" i="1"/>
  <c r="IO483" i="1"/>
  <c r="IN483" i="1"/>
  <c r="IM483" i="1"/>
  <c r="IL483" i="1"/>
  <c r="IK483" i="1"/>
  <c r="IO476" i="1"/>
  <c r="IN476" i="1"/>
  <c r="IM476" i="1"/>
  <c r="IL476" i="1"/>
  <c r="IK476" i="1"/>
  <c r="IO466" i="1"/>
  <c r="IN466" i="1"/>
  <c r="IM466" i="1"/>
  <c r="IL466" i="1"/>
  <c r="IK466" i="1"/>
  <c r="IO457" i="1"/>
  <c r="IN457" i="1"/>
  <c r="IM457" i="1"/>
  <c r="IL457" i="1"/>
  <c r="IK457" i="1"/>
  <c r="IO449" i="1"/>
  <c r="IN449" i="1"/>
  <c r="IM449" i="1"/>
  <c r="IL449" i="1"/>
  <c r="IK449" i="1"/>
  <c r="IO442" i="1"/>
  <c r="IN442" i="1"/>
  <c r="IM442" i="1"/>
  <c r="IL442" i="1"/>
  <c r="IK442" i="1"/>
  <c r="IO438" i="1"/>
  <c r="IN438" i="1"/>
  <c r="IM438" i="1"/>
  <c r="IL438" i="1"/>
  <c r="IK438" i="1"/>
  <c r="IO435" i="1"/>
  <c r="IN435" i="1"/>
  <c r="IM435" i="1"/>
  <c r="IL435" i="1"/>
  <c r="IK435" i="1"/>
  <c r="IO430" i="1"/>
  <c r="IN430" i="1"/>
  <c r="IM430" i="1"/>
  <c r="IL430" i="1"/>
  <c r="IK430" i="1"/>
  <c r="IO416" i="1"/>
  <c r="IN416" i="1"/>
  <c r="IM416" i="1"/>
  <c r="IL416" i="1"/>
  <c r="IK416" i="1"/>
  <c r="IO409" i="1"/>
  <c r="IN409" i="1"/>
  <c r="IM409" i="1"/>
  <c r="IL409" i="1"/>
  <c r="IK409" i="1"/>
  <c r="IO403" i="1"/>
  <c r="IN403" i="1"/>
  <c r="IM403" i="1"/>
  <c r="IL403" i="1"/>
  <c r="IK403" i="1"/>
  <c r="IO399" i="1"/>
  <c r="IN399" i="1"/>
  <c r="IM399" i="1"/>
  <c r="IL399" i="1"/>
  <c r="IK399" i="1"/>
  <c r="IO392" i="1"/>
  <c r="IN392" i="1"/>
  <c r="IM392" i="1"/>
  <c r="IL392" i="1"/>
  <c r="IK392" i="1"/>
  <c r="IO388" i="1"/>
  <c r="IN388" i="1"/>
  <c r="IM388" i="1"/>
  <c r="IL388" i="1"/>
  <c r="IK388" i="1"/>
  <c r="IO381" i="1"/>
  <c r="IN381" i="1"/>
  <c r="IM381" i="1"/>
  <c r="IL381" i="1"/>
  <c r="IK381" i="1"/>
  <c r="IO378" i="1"/>
  <c r="IN378" i="1"/>
  <c r="IM378" i="1"/>
  <c r="IL378" i="1"/>
  <c r="IK378" i="1"/>
  <c r="IO373" i="1"/>
  <c r="IN373" i="1"/>
  <c r="IM373" i="1"/>
  <c r="IL373" i="1"/>
  <c r="IK373" i="1"/>
  <c r="IO370" i="1"/>
  <c r="IN370" i="1"/>
  <c r="IM370" i="1"/>
  <c r="IL370" i="1"/>
  <c r="IK370" i="1"/>
  <c r="IO367" i="1"/>
  <c r="IN367" i="1"/>
  <c r="IM367" i="1"/>
  <c r="IL367" i="1"/>
  <c r="IK367" i="1"/>
  <c r="IO363" i="1"/>
  <c r="IN363" i="1"/>
  <c r="IM363" i="1"/>
  <c r="IL363" i="1"/>
  <c r="IK363" i="1"/>
  <c r="IO356" i="1"/>
  <c r="IN356" i="1"/>
  <c r="IM356" i="1"/>
  <c r="IL356" i="1"/>
  <c r="IK356" i="1"/>
  <c r="IO351" i="1"/>
  <c r="IN351" i="1"/>
  <c r="IM351" i="1"/>
  <c r="IL351" i="1"/>
  <c r="IK351" i="1"/>
  <c r="IO346" i="1"/>
  <c r="IN346" i="1"/>
  <c r="IM346" i="1"/>
  <c r="IL346" i="1"/>
  <c r="IK346" i="1"/>
  <c r="IO338" i="1"/>
  <c r="IN338" i="1"/>
  <c r="IM338" i="1"/>
  <c r="IL338" i="1"/>
  <c r="IK338" i="1"/>
  <c r="IO335" i="1"/>
  <c r="IN335" i="1"/>
  <c r="IM335" i="1"/>
  <c r="IL335" i="1"/>
  <c r="IK335" i="1"/>
  <c r="IO327" i="1"/>
  <c r="IN327" i="1"/>
  <c r="IM327" i="1"/>
  <c r="IL327" i="1"/>
  <c r="IK327" i="1"/>
  <c r="IO324" i="1"/>
  <c r="IN324" i="1"/>
  <c r="IM324" i="1"/>
  <c r="IL324" i="1"/>
  <c r="IK324" i="1"/>
  <c r="IO321" i="1"/>
  <c r="IN321" i="1"/>
  <c r="IM321" i="1"/>
  <c r="IL321" i="1"/>
  <c r="IK321" i="1"/>
  <c r="IO317" i="1"/>
  <c r="IN317" i="1"/>
  <c r="IM317" i="1"/>
  <c r="IL317" i="1"/>
  <c r="IK317" i="1"/>
  <c r="IO313" i="1"/>
  <c r="IN313" i="1"/>
  <c r="IM313" i="1"/>
  <c r="IL313" i="1"/>
  <c r="IK313" i="1"/>
  <c r="IO307" i="1"/>
  <c r="IN307" i="1"/>
  <c r="IM307" i="1"/>
  <c r="IL307" i="1"/>
  <c r="IK307" i="1"/>
  <c r="IO304" i="1"/>
  <c r="IN304" i="1"/>
  <c r="IM304" i="1"/>
  <c r="IL304" i="1"/>
  <c r="IK304" i="1"/>
  <c r="IO298" i="1"/>
  <c r="IN298" i="1"/>
  <c r="IM298" i="1"/>
  <c r="IL298" i="1"/>
  <c r="IK298" i="1"/>
  <c r="IO288" i="1"/>
  <c r="IN288" i="1"/>
  <c r="IM288" i="1"/>
  <c r="IL288" i="1"/>
  <c r="IK288" i="1"/>
  <c r="IO283" i="1"/>
  <c r="IN283" i="1"/>
  <c r="IM283" i="1"/>
  <c r="IL283" i="1"/>
  <c r="IK283" i="1"/>
  <c r="IO272" i="1"/>
  <c r="IN272" i="1"/>
  <c r="IM272" i="1"/>
  <c r="IL272" i="1"/>
  <c r="IK272" i="1"/>
  <c r="IO268" i="1"/>
  <c r="IN268" i="1"/>
  <c r="IM268" i="1"/>
  <c r="IL268" i="1"/>
  <c r="IK268" i="1"/>
  <c r="IO265" i="1"/>
  <c r="IN265" i="1"/>
  <c r="IM265" i="1"/>
  <c r="IL265" i="1"/>
  <c r="IK265" i="1"/>
  <c r="IO258" i="1"/>
  <c r="IN258" i="1"/>
  <c r="IM258" i="1"/>
  <c r="IL258" i="1"/>
  <c r="IK258" i="1"/>
  <c r="IO253" i="1"/>
  <c r="IN253" i="1"/>
  <c r="IM253" i="1"/>
  <c r="IL253" i="1"/>
  <c r="IK253" i="1"/>
  <c r="IO250" i="1"/>
  <c r="IN250" i="1"/>
  <c r="IM250" i="1"/>
  <c r="IL250" i="1"/>
  <c r="IK250" i="1"/>
  <c r="IO246" i="1"/>
  <c r="IN246" i="1"/>
  <c r="IM246" i="1"/>
  <c r="IL246" i="1"/>
  <c r="IK246" i="1"/>
  <c r="IO243" i="1"/>
  <c r="IN243" i="1"/>
  <c r="IM243" i="1"/>
  <c r="IL243" i="1"/>
  <c r="IK243" i="1"/>
  <c r="IO239" i="1"/>
  <c r="IN239" i="1"/>
  <c r="IM239" i="1"/>
  <c r="IL239" i="1"/>
  <c r="IK239" i="1"/>
  <c r="IO230" i="1"/>
  <c r="IN230" i="1"/>
  <c r="IM230" i="1"/>
  <c r="IL230" i="1"/>
  <c r="IK230" i="1"/>
  <c r="IO224" i="1"/>
  <c r="IN224" i="1"/>
  <c r="IM224" i="1"/>
  <c r="IL224" i="1"/>
  <c r="IK224" i="1"/>
  <c r="IO218" i="1"/>
  <c r="IN218" i="1"/>
  <c r="IM218" i="1"/>
  <c r="IL218" i="1"/>
  <c r="IK218" i="1"/>
  <c r="IO214" i="1"/>
  <c r="IN214" i="1"/>
  <c r="IM214" i="1"/>
  <c r="IL214" i="1"/>
  <c r="IK214" i="1"/>
  <c r="IO211" i="1"/>
  <c r="IN211" i="1"/>
  <c r="IM211" i="1"/>
  <c r="IL211" i="1"/>
  <c r="IK211" i="1"/>
  <c r="IO207" i="1"/>
  <c r="IN207" i="1"/>
  <c r="IM207" i="1"/>
  <c r="IL207" i="1"/>
  <c r="IK207" i="1"/>
  <c r="IO203" i="1"/>
  <c r="IN203" i="1"/>
  <c r="IM203" i="1"/>
  <c r="IL203" i="1"/>
  <c r="IK203" i="1"/>
  <c r="IO200" i="1"/>
  <c r="IN200" i="1"/>
  <c r="IM200" i="1"/>
  <c r="IL200" i="1"/>
  <c r="IK200" i="1"/>
  <c r="IO189" i="1"/>
  <c r="IN189" i="1"/>
  <c r="IM189" i="1"/>
  <c r="IL189" i="1"/>
  <c r="IK189" i="1"/>
  <c r="IO186" i="1"/>
  <c r="IN186" i="1"/>
  <c r="IM186" i="1"/>
  <c r="IL186" i="1"/>
  <c r="IK186" i="1"/>
  <c r="IO181" i="1"/>
  <c r="IN181" i="1"/>
  <c r="IM181" i="1"/>
  <c r="IL181" i="1"/>
  <c r="IK181" i="1"/>
  <c r="IO176" i="1"/>
  <c r="IN176" i="1"/>
  <c r="IM176" i="1"/>
  <c r="IL176" i="1"/>
  <c r="IK176" i="1"/>
  <c r="IO173" i="1"/>
  <c r="IN173" i="1"/>
  <c r="IM173" i="1"/>
  <c r="IL173" i="1"/>
  <c r="IK173" i="1"/>
  <c r="IO169" i="1"/>
  <c r="IN169" i="1"/>
  <c r="IM169" i="1"/>
  <c r="IL169" i="1"/>
  <c r="IK169" i="1"/>
  <c r="IO164" i="1"/>
  <c r="IN164" i="1"/>
  <c r="IM164" i="1"/>
  <c r="IL164" i="1"/>
  <c r="IK164" i="1"/>
  <c r="IO151" i="1"/>
  <c r="IN151" i="1"/>
  <c r="IM151" i="1"/>
  <c r="IL151" i="1"/>
  <c r="IK151" i="1"/>
  <c r="IO147" i="1"/>
  <c r="IN147" i="1"/>
  <c r="IM147" i="1"/>
  <c r="IL147" i="1"/>
  <c r="IK147" i="1"/>
  <c r="IO140" i="1"/>
  <c r="IN140" i="1"/>
  <c r="IM140" i="1"/>
  <c r="IL140" i="1"/>
  <c r="IK140" i="1"/>
  <c r="IO137" i="1"/>
  <c r="IN137" i="1"/>
  <c r="IM137" i="1"/>
  <c r="IL137" i="1"/>
  <c r="IK137" i="1"/>
  <c r="IO133" i="1"/>
  <c r="IN133" i="1"/>
  <c r="IM133" i="1"/>
  <c r="IL133" i="1"/>
  <c r="IK133" i="1"/>
  <c r="IO130" i="1"/>
  <c r="IN130" i="1"/>
  <c r="IM130" i="1"/>
  <c r="IL130" i="1"/>
  <c r="IK130" i="1"/>
  <c r="IO127" i="1"/>
  <c r="IN127" i="1"/>
  <c r="IM127" i="1"/>
  <c r="IL127" i="1"/>
  <c r="IK127" i="1"/>
  <c r="IO122" i="1"/>
  <c r="IN122" i="1"/>
  <c r="IM122" i="1"/>
  <c r="IL122" i="1"/>
  <c r="IK122" i="1"/>
  <c r="IO119" i="1"/>
  <c r="IN119" i="1"/>
  <c r="IM119" i="1"/>
  <c r="IL119" i="1"/>
  <c r="IK119" i="1"/>
  <c r="IO116" i="1"/>
  <c r="IN116" i="1"/>
  <c r="IM116" i="1"/>
  <c r="IL116" i="1"/>
  <c r="IK116" i="1"/>
  <c r="IO112" i="1"/>
  <c r="IN112" i="1"/>
  <c r="IM112" i="1"/>
  <c r="IL112" i="1"/>
  <c r="IK112" i="1"/>
  <c r="IO98" i="1"/>
  <c r="IN98" i="1"/>
  <c r="IM98" i="1"/>
  <c r="IL98" i="1"/>
  <c r="IK98" i="1"/>
  <c r="IO94" i="1"/>
  <c r="IN94" i="1"/>
  <c r="IM94" i="1"/>
  <c r="IL94" i="1"/>
  <c r="IK94" i="1"/>
  <c r="IO83" i="1"/>
  <c r="IN83" i="1"/>
  <c r="IM83" i="1"/>
  <c r="IL83" i="1"/>
  <c r="IK83" i="1"/>
  <c r="IO71" i="1"/>
  <c r="IN71" i="1"/>
  <c r="IM71" i="1"/>
  <c r="IL71" i="1"/>
  <c r="IK71" i="1"/>
  <c r="IO67" i="1"/>
  <c r="IN67" i="1"/>
  <c r="IM67" i="1"/>
  <c r="IL67" i="1"/>
  <c r="IK67" i="1"/>
  <c r="IO61" i="1"/>
  <c r="IN61" i="1"/>
  <c r="IM61" i="1"/>
  <c r="IL61" i="1"/>
  <c r="IK61" i="1"/>
  <c r="IO52" i="1"/>
  <c r="IN52" i="1"/>
  <c r="IM52" i="1"/>
  <c r="IL52" i="1"/>
  <c r="IK52" i="1"/>
  <c r="IO44" i="1"/>
  <c r="IN44" i="1"/>
  <c r="IM44" i="1"/>
  <c r="IL44" i="1"/>
  <c r="IK44" i="1"/>
  <c r="IO37" i="1"/>
  <c r="IN37" i="1"/>
  <c r="IM37" i="1"/>
  <c r="IL37" i="1"/>
  <c r="IK37" i="1"/>
  <c r="IO27" i="1"/>
  <c r="IN27" i="1"/>
  <c r="IM27" i="1"/>
  <c r="IL27" i="1"/>
  <c r="IK27" i="1"/>
  <c r="IO20" i="1"/>
  <c r="IN20" i="1"/>
  <c r="IM20" i="1"/>
  <c r="IL20" i="1"/>
  <c r="IK20" i="1"/>
  <c r="IO6" i="1"/>
  <c r="IN6" i="1"/>
  <c r="IM6" i="1"/>
  <c r="IL6" i="1"/>
  <c r="IK6" i="1"/>
  <c r="IE579" i="1"/>
  <c r="ID579" i="1"/>
  <c r="IC579" i="1"/>
  <c r="IB579" i="1"/>
  <c r="IA579" i="1"/>
  <c r="IE576" i="1"/>
  <c r="ID576" i="1"/>
  <c r="IC576" i="1"/>
  <c r="IB576" i="1"/>
  <c r="IA576" i="1"/>
  <c r="IE569" i="1"/>
  <c r="ID569" i="1"/>
  <c r="IC569" i="1"/>
  <c r="IB569" i="1"/>
  <c r="IA569" i="1"/>
  <c r="IE561" i="1"/>
  <c r="ID561" i="1"/>
  <c r="IC561" i="1"/>
  <c r="IB561" i="1"/>
  <c r="IA561" i="1"/>
  <c r="IE558" i="1"/>
  <c r="ID558" i="1"/>
  <c r="IC558" i="1"/>
  <c r="IB558" i="1"/>
  <c r="IA558" i="1"/>
  <c r="IE554" i="1"/>
  <c r="ID554" i="1"/>
  <c r="IC554" i="1"/>
  <c r="IB554" i="1"/>
  <c r="IA554" i="1"/>
  <c r="IE551" i="1"/>
  <c r="ID551" i="1"/>
  <c r="IC551" i="1"/>
  <c r="IB551" i="1"/>
  <c r="IA551" i="1"/>
  <c r="IE547" i="1"/>
  <c r="ID547" i="1"/>
  <c r="IC547" i="1"/>
  <c r="IB547" i="1"/>
  <c r="IA547" i="1"/>
  <c r="IE539" i="1"/>
  <c r="ID539" i="1"/>
  <c r="IC539" i="1"/>
  <c r="IB539" i="1"/>
  <c r="IA539" i="1"/>
  <c r="IE532" i="1"/>
  <c r="ID532" i="1"/>
  <c r="IC532" i="1"/>
  <c r="IB532" i="1"/>
  <c r="IA532" i="1"/>
  <c r="IE528" i="1"/>
  <c r="ID528" i="1"/>
  <c r="IC528" i="1"/>
  <c r="IB528" i="1"/>
  <c r="IA528" i="1"/>
  <c r="IE520" i="1"/>
  <c r="ID520" i="1"/>
  <c r="IC520" i="1"/>
  <c r="IB520" i="1"/>
  <c r="IA520" i="1"/>
  <c r="IE515" i="1"/>
  <c r="ID515" i="1"/>
  <c r="IC515" i="1"/>
  <c r="IB515" i="1"/>
  <c r="IA515" i="1"/>
  <c r="IE509" i="1"/>
  <c r="ID509" i="1"/>
  <c r="IC509" i="1"/>
  <c r="IB509" i="1"/>
  <c r="IA509" i="1"/>
  <c r="IE505" i="1"/>
  <c r="ID505" i="1"/>
  <c r="IC505" i="1"/>
  <c r="IB505" i="1"/>
  <c r="IA505" i="1"/>
  <c r="IE501" i="1"/>
  <c r="ID501" i="1"/>
  <c r="IC501" i="1"/>
  <c r="IB501" i="1"/>
  <c r="IA501" i="1"/>
  <c r="IE495" i="1"/>
  <c r="ID495" i="1"/>
  <c r="IC495" i="1"/>
  <c r="IB495" i="1"/>
  <c r="IA495" i="1"/>
  <c r="IE489" i="1"/>
  <c r="ID489" i="1"/>
  <c r="IC489" i="1"/>
  <c r="IB489" i="1"/>
  <c r="IA489" i="1"/>
  <c r="IE486" i="1"/>
  <c r="ID486" i="1"/>
  <c r="IC486" i="1"/>
  <c r="IB486" i="1"/>
  <c r="IA486" i="1"/>
  <c r="IE483" i="1"/>
  <c r="ID483" i="1"/>
  <c r="IC483" i="1"/>
  <c r="IB483" i="1"/>
  <c r="IA483" i="1"/>
  <c r="IE476" i="1"/>
  <c r="ID476" i="1"/>
  <c r="IC476" i="1"/>
  <c r="IB476" i="1"/>
  <c r="IA476" i="1"/>
  <c r="IE466" i="1"/>
  <c r="ID466" i="1"/>
  <c r="IC466" i="1"/>
  <c r="IB466" i="1"/>
  <c r="IA466" i="1"/>
  <c r="IE457" i="1"/>
  <c r="ID457" i="1"/>
  <c r="IC457" i="1"/>
  <c r="IB457" i="1"/>
  <c r="IA457" i="1"/>
  <c r="IE449" i="1"/>
  <c r="ID449" i="1"/>
  <c r="IC449" i="1"/>
  <c r="IB449" i="1"/>
  <c r="IA449" i="1"/>
  <c r="IE442" i="1"/>
  <c r="ID442" i="1"/>
  <c r="IC442" i="1"/>
  <c r="IB442" i="1"/>
  <c r="IA442" i="1"/>
  <c r="IE438" i="1"/>
  <c r="ID438" i="1"/>
  <c r="IC438" i="1"/>
  <c r="IB438" i="1"/>
  <c r="IA438" i="1"/>
  <c r="IE435" i="1"/>
  <c r="ID435" i="1"/>
  <c r="IC435" i="1"/>
  <c r="IB435" i="1"/>
  <c r="IA435" i="1"/>
  <c r="IE430" i="1"/>
  <c r="ID430" i="1"/>
  <c r="IC430" i="1"/>
  <c r="IB430" i="1"/>
  <c r="IA430" i="1"/>
  <c r="IE416" i="1"/>
  <c r="ID416" i="1"/>
  <c r="IC416" i="1"/>
  <c r="IB416" i="1"/>
  <c r="IA416" i="1"/>
  <c r="IE409" i="1"/>
  <c r="ID409" i="1"/>
  <c r="IC409" i="1"/>
  <c r="IB409" i="1"/>
  <c r="IA409" i="1"/>
  <c r="IE403" i="1"/>
  <c r="ID403" i="1"/>
  <c r="IC403" i="1"/>
  <c r="IB403" i="1"/>
  <c r="IA403" i="1"/>
  <c r="IE399" i="1"/>
  <c r="ID399" i="1"/>
  <c r="IC399" i="1"/>
  <c r="IB399" i="1"/>
  <c r="IA399" i="1"/>
  <c r="IE392" i="1"/>
  <c r="ID392" i="1"/>
  <c r="IC392" i="1"/>
  <c r="IB392" i="1"/>
  <c r="IA392" i="1"/>
  <c r="IE388" i="1"/>
  <c r="ID388" i="1"/>
  <c r="IC388" i="1"/>
  <c r="IB388" i="1"/>
  <c r="IA388" i="1"/>
  <c r="IE381" i="1"/>
  <c r="ID381" i="1"/>
  <c r="IC381" i="1"/>
  <c r="IB381" i="1"/>
  <c r="IA381" i="1"/>
  <c r="IE378" i="1"/>
  <c r="ID378" i="1"/>
  <c r="IC378" i="1"/>
  <c r="IB378" i="1"/>
  <c r="IA378" i="1"/>
  <c r="IE373" i="1"/>
  <c r="ID373" i="1"/>
  <c r="IC373" i="1"/>
  <c r="IB373" i="1"/>
  <c r="IA373" i="1"/>
  <c r="IE370" i="1"/>
  <c r="ID370" i="1"/>
  <c r="IC370" i="1"/>
  <c r="IB370" i="1"/>
  <c r="IA370" i="1"/>
  <c r="IE367" i="1"/>
  <c r="ID367" i="1"/>
  <c r="IC367" i="1"/>
  <c r="IB367" i="1"/>
  <c r="IA367" i="1"/>
  <c r="IE363" i="1"/>
  <c r="ID363" i="1"/>
  <c r="IC363" i="1"/>
  <c r="IB363" i="1"/>
  <c r="IA363" i="1"/>
  <c r="IE356" i="1"/>
  <c r="ID356" i="1"/>
  <c r="IC356" i="1"/>
  <c r="IB356" i="1"/>
  <c r="IA356" i="1"/>
  <c r="IE351" i="1"/>
  <c r="ID351" i="1"/>
  <c r="IC351" i="1"/>
  <c r="IB351" i="1"/>
  <c r="IA351" i="1"/>
  <c r="IE346" i="1"/>
  <c r="ID346" i="1"/>
  <c r="IC346" i="1"/>
  <c r="IB346" i="1"/>
  <c r="IA346" i="1"/>
  <c r="IE338" i="1"/>
  <c r="ID338" i="1"/>
  <c r="IC338" i="1"/>
  <c r="IB338" i="1"/>
  <c r="IA338" i="1"/>
  <c r="IE335" i="1"/>
  <c r="ID335" i="1"/>
  <c r="IC335" i="1"/>
  <c r="IB335" i="1"/>
  <c r="IA335" i="1"/>
  <c r="IE327" i="1"/>
  <c r="ID327" i="1"/>
  <c r="IC327" i="1"/>
  <c r="IB327" i="1"/>
  <c r="IA327" i="1"/>
  <c r="IE324" i="1"/>
  <c r="ID324" i="1"/>
  <c r="IC324" i="1"/>
  <c r="IB324" i="1"/>
  <c r="IA324" i="1"/>
  <c r="IE321" i="1"/>
  <c r="ID321" i="1"/>
  <c r="IC321" i="1"/>
  <c r="IB321" i="1"/>
  <c r="IA321" i="1"/>
  <c r="IE317" i="1"/>
  <c r="ID317" i="1"/>
  <c r="IC317" i="1"/>
  <c r="IB317" i="1"/>
  <c r="IA317" i="1"/>
  <c r="IE313" i="1"/>
  <c r="ID313" i="1"/>
  <c r="IC313" i="1"/>
  <c r="IB313" i="1"/>
  <c r="IA313" i="1"/>
  <c r="IE307" i="1"/>
  <c r="ID307" i="1"/>
  <c r="IC307" i="1"/>
  <c r="IB307" i="1"/>
  <c r="IA307" i="1"/>
  <c r="IE304" i="1"/>
  <c r="ID304" i="1"/>
  <c r="IC304" i="1"/>
  <c r="IB304" i="1"/>
  <c r="IA304" i="1"/>
  <c r="IE298" i="1"/>
  <c r="ID298" i="1"/>
  <c r="IC298" i="1"/>
  <c r="IB298" i="1"/>
  <c r="IA298" i="1"/>
  <c r="IE288" i="1"/>
  <c r="ID288" i="1"/>
  <c r="IC288" i="1"/>
  <c r="IB288" i="1"/>
  <c r="IA288" i="1"/>
  <c r="IE283" i="1"/>
  <c r="ID283" i="1"/>
  <c r="IC283" i="1"/>
  <c r="IB283" i="1"/>
  <c r="IA283" i="1"/>
  <c r="IE272" i="1"/>
  <c r="ID272" i="1"/>
  <c r="IC272" i="1"/>
  <c r="IB272" i="1"/>
  <c r="IA272" i="1"/>
  <c r="IE268" i="1"/>
  <c r="ID268" i="1"/>
  <c r="IC268" i="1"/>
  <c r="IB268" i="1"/>
  <c r="IA268" i="1"/>
  <c r="IE265" i="1"/>
  <c r="ID265" i="1"/>
  <c r="IC265" i="1"/>
  <c r="IB265" i="1"/>
  <c r="IA265" i="1"/>
  <c r="IE258" i="1"/>
  <c r="ID258" i="1"/>
  <c r="IC258" i="1"/>
  <c r="IB258" i="1"/>
  <c r="IA258" i="1"/>
  <c r="IE253" i="1"/>
  <c r="ID253" i="1"/>
  <c r="IC253" i="1"/>
  <c r="IB253" i="1"/>
  <c r="IA253" i="1"/>
  <c r="IE250" i="1"/>
  <c r="ID250" i="1"/>
  <c r="IC250" i="1"/>
  <c r="IB250" i="1"/>
  <c r="IA250" i="1"/>
  <c r="IE246" i="1"/>
  <c r="ID246" i="1"/>
  <c r="IC246" i="1"/>
  <c r="IB246" i="1"/>
  <c r="IA246" i="1"/>
  <c r="IE243" i="1"/>
  <c r="ID243" i="1"/>
  <c r="IC243" i="1"/>
  <c r="IB243" i="1"/>
  <c r="IA243" i="1"/>
  <c r="IE239" i="1"/>
  <c r="ID239" i="1"/>
  <c r="IC239" i="1"/>
  <c r="IB239" i="1"/>
  <c r="IA239" i="1"/>
  <c r="IE230" i="1"/>
  <c r="ID230" i="1"/>
  <c r="IC230" i="1"/>
  <c r="IB230" i="1"/>
  <c r="IA230" i="1"/>
  <c r="IE224" i="1"/>
  <c r="ID224" i="1"/>
  <c r="IC224" i="1"/>
  <c r="IB224" i="1"/>
  <c r="IA224" i="1"/>
  <c r="IE218" i="1"/>
  <c r="ID218" i="1"/>
  <c r="IC218" i="1"/>
  <c r="IB218" i="1"/>
  <c r="IA218" i="1"/>
  <c r="IE214" i="1"/>
  <c r="ID214" i="1"/>
  <c r="IC214" i="1"/>
  <c r="IB214" i="1"/>
  <c r="IA214" i="1"/>
  <c r="IE211" i="1"/>
  <c r="ID211" i="1"/>
  <c r="IC211" i="1"/>
  <c r="IB211" i="1"/>
  <c r="IA211" i="1"/>
  <c r="IE207" i="1"/>
  <c r="ID207" i="1"/>
  <c r="IC207" i="1"/>
  <c r="IB207" i="1"/>
  <c r="IA207" i="1"/>
  <c r="IE203" i="1"/>
  <c r="ID203" i="1"/>
  <c r="IC203" i="1"/>
  <c r="IB203" i="1"/>
  <c r="IA203" i="1"/>
  <c r="IE200" i="1"/>
  <c r="ID200" i="1"/>
  <c r="IC200" i="1"/>
  <c r="IB200" i="1"/>
  <c r="IA200" i="1"/>
  <c r="IE189" i="1"/>
  <c r="ID189" i="1"/>
  <c r="IC189" i="1"/>
  <c r="IB189" i="1"/>
  <c r="IA189" i="1"/>
  <c r="IE186" i="1"/>
  <c r="ID186" i="1"/>
  <c r="IC186" i="1"/>
  <c r="IB186" i="1"/>
  <c r="IA186" i="1"/>
  <c r="IE181" i="1"/>
  <c r="ID181" i="1"/>
  <c r="IC181" i="1"/>
  <c r="IB181" i="1"/>
  <c r="IA181" i="1"/>
  <c r="IE176" i="1"/>
  <c r="ID176" i="1"/>
  <c r="IC176" i="1"/>
  <c r="IB176" i="1"/>
  <c r="IA176" i="1"/>
  <c r="IE173" i="1"/>
  <c r="ID173" i="1"/>
  <c r="IC173" i="1"/>
  <c r="IB173" i="1"/>
  <c r="IA173" i="1"/>
  <c r="IE169" i="1"/>
  <c r="ID169" i="1"/>
  <c r="IC169" i="1"/>
  <c r="IB169" i="1"/>
  <c r="IA169" i="1"/>
  <c r="IE164" i="1"/>
  <c r="ID164" i="1"/>
  <c r="IC164" i="1"/>
  <c r="IB164" i="1"/>
  <c r="IA164" i="1"/>
  <c r="IE151" i="1"/>
  <c r="ID151" i="1"/>
  <c r="IC151" i="1"/>
  <c r="IB151" i="1"/>
  <c r="IA151" i="1"/>
  <c r="IE147" i="1"/>
  <c r="ID147" i="1"/>
  <c r="IC147" i="1"/>
  <c r="IB147" i="1"/>
  <c r="IA147" i="1"/>
  <c r="IE140" i="1"/>
  <c r="ID140" i="1"/>
  <c r="IC140" i="1"/>
  <c r="IB140" i="1"/>
  <c r="IA140" i="1"/>
  <c r="IE137" i="1"/>
  <c r="ID137" i="1"/>
  <c r="IC137" i="1"/>
  <c r="IB137" i="1"/>
  <c r="IA137" i="1"/>
  <c r="IE133" i="1"/>
  <c r="ID133" i="1"/>
  <c r="IC133" i="1"/>
  <c r="IB133" i="1"/>
  <c r="IA133" i="1"/>
  <c r="IE130" i="1"/>
  <c r="ID130" i="1"/>
  <c r="IC130" i="1"/>
  <c r="IB130" i="1"/>
  <c r="IA130" i="1"/>
  <c r="IE127" i="1"/>
  <c r="ID127" i="1"/>
  <c r="IC127" i="1"/>
  <c r="IB127" i="1"/>
  <c r="IA127" i="1"/>
  <c r="IE122" i="1"/>
  <c r="ID122" i="1"/>
  <c r="IC122" i="1"/>
  <c r="IB122" i="1"/>
  <c r="IA122" i="1"/>
  <c r="IE119" i="1"/>
  <c r="ID119" i="1"/>
  <c r="IC119" i="1"/>
  <c r="IB119" i="1"/>
  <c r="IA119" i="1"/>
  <c r="IE116" i="1"/>
  <c r="ID116" i="1"/>
  <c r="IC116" i="1"/>
  <c r="IB116" i="1"/>
  <c r="IA116" i="1"/>
  <c r="IE112" i="1"/>
  <c r="ID112" i="1"/>
  <c r="IC112" i="1"/>
  <c r="IB112" i="1"/>
  <c r="IA112" i="1"/>
  <c r="IE98" i="1"/>
  <c r="ID98" i="1"/>
  <c r="IC98" i="1"/>
  <c r="IB98" i="1"/>
  <c r="IA98" i="1"/>
  <c r="IE94" i="1"/>
  <c r="ID94" i="1"/>
  <c r="IC94" i="1"/>
  <c r="IB94" i="1"/>
  <c r="IA94" i="1"/>
  <c r="IE83" i="1"/>
  <c r="ID83" i="1"/>
  <c r="IC83" i="1"/>
  <c r="IB83" i="1"/>
  <c r="IA83" i="1"/>
  <c r="IE71" i="1"/>
  <c r="ID71" i="1"/>
  <c r="IC71" i="1"/>
  <c r="IB71" i="1"/>
  <c r="IA71" i="1"/>
  <c r="IE67" i="1"/>
  <c r="ID67" i="1"/>
  <c r="IC67" i="1"/>
  <c r="IB67" i="1"/>
  <c r="IA67" i="1"/>
  <c r="IE61" i="1"/>
  <c r="ID61" i="1"/>
  <c r="IC61" i="1"/>
  <c r="IB61" i="1"/>
  <c r="IA61" i="1"/>
  <c r="IE52" i="1"/>
  <c r="ID52" i="1"/>
  <c r="IC52" i="1"/>
  <c r="IB52" i="1"/>
  <c r="IA52" i="1"/>
  <c r="IE44" i="1"/>
  <c r="ID44" i="1"/>
  <c r="IC44" i="1"/>
  <c r="IB44" i="1"/>
  <c r="IA44" i="1"/>
  <c r="IE37" i="1"/>
  <c r="ID37" i="1"/>
  <c r="IC37" i="1"/>
  <c r="IB37" i="1"/>
  <c r="IA37" i="1"/>
  <c r="IE27" i="1"/>
  <c r="ID27" i="1"/>
  <c r="IC27" i="1"/>
  <c r="IB27" i="1"/>
  <c r="IA27" i="1"/>
  <c r="IE20" i="1"/>
  <c r="ID20" i="1"/>
  <c r="IC20" i="1"/>
  <c r="IB20" i="1"/>
  <c r="IA20" i="1"/>
  <c r="IE6" i="1"/>
  <c r="ID6" i="1"/>
  <c r="IC6" i="1"/>
  <c r="IB6" i="1"/>
  <c r="IA6" i="1"/>
  <c r="HU579" i="1"/>
  <c r="HT579" i="1"/>
  <c r="HS579" i="1"/>
  <c r="HR579" i="1"/>
  <c r="HQ579" i="1"/>
  <c r="HU576" i="1"/>
  <c r="HT576" i="1"/>
  <c r="HS576" i="1"/>
  <c r="HR576" i="1"/>
  <c r="HQ576" i="1"/>
  <c r="HU569" i="1"/>
  <c r="HT569" i="1"/>
  <c r="HS569" i="1"/>
  <c r="HR569" i="1"/>
  <c r="HQ569" i="1"/>
  <c r="HU561" i="1"/>
  <c r="HT561" i="1"/>
  <c r="HS561" i="1"/>
  <c r="HR561" i="1"/>
  <c r="HQ561" i="1"/>
  <c r="HU558" i="1"/>
  <c r="HT558" i="1"/>
  <c r="HS558" i="1"/>
  <c r="HR558" i="1"/>
  <c r="HQ558" i="1"/>
  <c r="HU554" i="1"/>
  <c r="HT554" i="1"/>
  <c r="HS554" i="1"/>
  <c r="HR554" i="1"/>
  <c r="HQ554" i="1"/>
  <c r="HU551" i="1"/>
  <c r="HT551" i="1"/>
  <c r="HS551" i="1"/>
  <c r="HR551" i="1"/>
  <c r="HQ551" i="1"/>
  <c r="HU547" i="1"/>
  <c r="HT547" i="1"/>
  <c r="HS547" i="1"/>
  <c r="HR547" i="1"/>
  <c r="HQ547" i="1"/>
  <c r="HU539" i="1"/>
  <c r="HT539" i="1"/>
  <c r="HS539" i="1"/>
  <c r="HR539" i="1"/>
  <c r="HQ539" i="1"/>
  <c r="HU532" i="1"/>
  <c r="HT532" i="1"/>
  <c r="HS532" i="1"/>
  <c r="HR532" i="1"/>
  <c r="HQ532" i="1"/>
  <c r="HU528" i="1"/>
  <c r="HT528" i="1"/>
  <c r="HS528" i="1"/>
  <c r="HR528" i="1"/>
  <c r="HQ528" i="1"/>
  <c r="HU520" i="1"/>
  <c r="HT520" i="1"/>
  <c r="HS520" i="1"/>
  <c r="HR520" i="1"/>
  <c r="HQ520" i="1"/>
  <c r="HU515" i="1"/>
  <c r="HT515" i="1"/>
  <c r="HS515" i="1"/>
  <c r="HR515" i="1"/>
  <c r="HQ515" i="1"/>
  <c r="HU509" i="1"/>
  <c r="HT509" i="1"/>
  <c r="HS509" i="1"/>
  <c r="HR509" i="1"/>
  <c r="HQ509" i="1"/>
  <c r="HU505" i="1"/>
  <c r="HT505" i="1"/>
  <c r="HS505" i="1"/>
  <c r="HR505" i="1"/>
  <c r="HQ505" i="1"/>
  <c r="HU501" i="1"/>
  <c r="HT501" i="1"/>
  <c r="HS501" i="1"/>
  <c r="HR501" i="1"/>
  <c r="HQ501" i="1"/>
  <c r="HU495" i="1"/>
  <c r="HT495" i="1"/>
  <c r="HS495" i="1"/>
  <c r="HR495" i="1"/>
  <c r="HQ495" i="1"/>
  <c r="HU489" i="1"/>
  <c r="HT489" i="1"/>
  <c r="HS489" i="1"/>
  <c r="HR489" i="1"/>
  <c r="HQ489" i="1"/>
  <c r="HU486" i="1"/>
  <c r="HT486" i="1"/>
  <c r="HS486" i="1"/>
  <c r="HR486" i="1"/>
  <c r="HQ486" i="1"/>
  <c r="HU483" i="1"/>
  <c r="HT483" i="1"/>
  <c r="HS483" i="1"/>
  <c r="HR483" i="1"/>
  <c r="HQ483" i="1"/>
  <c r="HU476" i="1"/>
  <c r="HT476" i="1"/>
  <c r="HS476" i="1"/>
  <c r="HR476" i="1"/>
  <c r="HQ476" i="1"/>
  <c r="HU466" i="1"/>
  <c r="HT466" i="1"/>
  <c r="HS466" i="1"/>
  <c r="HR466" i="1"/>
  <c r="HQ466" i="1"/>
  <c r="HU457" i="1"/>
  <c r="HT457" i="1"/>
  <c r="HS457" i="1"/>
  <c r="HR457" i="1"/>
  <c r="HQ457" i="1"/>
  <c r="HU449" i="1"/>
  <c r="HT449" i="1"/>
  <c r="HS449" i="1"/>
  <c r="HR449" i="1"/>
  <c r="HQ449" i="1"/>
  <c r="HU442" i="1"/>
  <c r="HT442" i="1"/>
  <c r="HS442" i="1"/>
  <c r="HR442" i="1"/>
  <c r="HQ442" i="1"/>
  <c r="HU438" i="1"/>
  <c r="HT438" i="1"/>
  <c r="HS438" i="1"/>
  <c r="HR438" i="1"/>
  <c r="HQ438" i="1"/>
  <c r="HU435" i="1"/>
  <c r="HT435" i="1"/>
  <c r="HS435" i="1"/>
  <c r="HR435" i="1"/>
  <c r="HQ435" i="1"/>
  <c r="HU430" i="1"/>
  <c r="HT430" i="1"/>
  <c r="HS430" i="1"/>
  <c r="HR430" i="1"/>
  <c r="HQ430" i="1"/>
  <c r="HU416" i="1"/>
  <c r="HT416" i="1"/>
  <c r="HS416" i="1"/>
  <c r="HR416" i="1"/>
  <c r="HQ416" i="1"/>
  <c r="HU409" i="1"/>
  <c r="HT409" i="1"/>
  <c r="HS409" i="1"/>
  <c r="HR409" i="1"/>
  <c r="HQ409" i="1"/>
  <c r="HU403" i="1"/>
  <c r="HT403" i="1"/>
  <c r="HS403" i="1"/>
  <c r="HR403" i="1"/>
  <c r="HQ403" i="1"/>
  <c r="HU399" i="1"/>
  <c r="HT399" i="1"/>
  <c r="HS399" i="1"/>
  <c r="HR399" i="1"/>
  <c r="HQ399" i="1"/>
  <c r="HU392" i="1"/>
  <c r="HT392" i="1"/>
  <c r="HS392" i="1"/>
  <c r="HR392" i="1"/>
  <c r="HQ392" i="1"/>
  <c r="HU388" i="1"/>
  <c r="HT388" i="1"/>
  <c r="HS388" i="1"/>
  <c r="HR388" i="1"/>
  <c r="HQ388" i="1"/>
  <c r="HU381" i="1"/>
  <c r="HT381" i="1"/>
  <c r="HS381" i="1"/>
  <c r="HR381" i="1"/>
  <c r="HQ381" i="1"/>
  <c r="HU378" i="1"/>
  <c r="HT378" i="1"/>
  <c r="HS378" i="1"/>
  <c r="HR378" i="1"/>
  <c r="HQ378" i="1"/>
  <c r="HU373" i="1"/>
  <c r="HT373" i="1"/>
  <c r="HS373" i="1"/>
  <c r="HR373" i="1"/>
  <c r="HQ373" i="1"/>
  <c r="HU370" i="1"/>
  <c r="HT370" i="1"/>
  <c r="HS370" i="1"/>
  <c r="HR370" i="1"/>
  <c r="HQ370" i="1"/>
  <c r="HU367" i="1"/>
  <c r="HT367" i="1"/>
  <c r="HS367" i="1"/>
  <c r="HR367" i="1"/>
  <c r="HQ367" i="1"/>
  <c r="HU363" i="1"/>
  <c r="HT363" i="1"/>
  <c r="HS363" i="1"/>
  <c r="HR363" i="1"/>
  <c r="HQ363" i="1"/>
  <c r="HU356" i="1"/>
  <c r="HT356" i="1"/>
  <c r="HS356" i="1"/>
  <c r="HR356" i="1"/>
  <c r="HQ356" i="1"/>
  <c r="HU351" i="1"/>
  <c r="HT351" i="1"/>
  <c r="HS351" i="1"/>
  <c r="HR351" i="1"/>
  <c r="HQ351" i="1"/>
  <c r="HU346" i="1"/>
  <c r="HT346" i="1"/>
  <c r="HS346" i="1"/>
  <c r="HR346" i="1"/>
  <c r="HQ346" i="1"/>
  <c r="HU338" i="1"/>
  <c r="HT338" i="1"/>
  <c r="HS338" i="1"/>
  <c r="HR338" i="1"/>
  <c r="HQ338" i="1"/>
  <c r="HU335" i="1"/>
  <c r="HT335" i="1"/>
  <c r="HS335" i="1"/>
  <c r="HR335" i="1"/>
  <c r="HQ335" i="1"/>
  <c r="HU327" i="1"/>
  <c r="HT327" i="1"/>
  <c r="HS327" i="1"/>
  <c r="HR327" i="1"/>
  <c r="HQ327" i="1"/>
  <c r="HU324" i="1"/>
  <c r="HT324" i="1"/>
  <c r="HS324" i="1"/>
  <c r="HR324" i="1"/>
  <c r="HQ324" i="1"/>
  <c r="HU321" i="1"/>
  <c r="HT321" i="1"/>
  <c r="HS321" i="1"/>
  <c r="HR321" i="1"/>
  <c r="HQ321" i="1"/>
  <c r="HU317" i="1"/>
  <c r="HT317" i="1"/>
  <c r="HS317" i="1"/>
  <c r="HR317" i="1"/>
  <c r="HQ317" i="1"/>
  <c r="HU313" i="1"/>
  <c r="HT313" i="1"/>
  <c r="HS313" i="1"/>
  <c r="HR313" i="1"/>
  <c r="HQ313" i="1"/>
  <c r="HU307" i="1"/>
  <c r="HT307" i="1"/>
  <c r="HS307" i="1"/>
  <c r="HR307" i="1"/>
  <c r="HQ307" i="1"/>
  <c r="HU304" i="1"/>
  <c r="HT304" i="1"/>
  <c r="HS304" i="1"/>
  <c r="HR304" i="1"/>
  <c r="HQ304" i="1"/>
  <c r="HU298" i="1"/>
  <c r="HT298" i="1"/>
  <c r="HS298" i="1"/>
  <c r="HR298" i="1"/>
  <c r="HQ298" i="1"/>
  <c r="HU288" i="1"/>
  <c r="HT288" i="1"/>
  <c r="HS288" i="1"/>
  <c r="HR288" i="1"/>
  <c r="HQ288" i="1"/>
  <c r="HU283" i="1"/>
  <c r="HT283" i="1"/>
  <c r="HS283" i="1"/>
  <c r="HR283" i="1"/>
  <c r="HQ283" i="1"/>
  <c r="HU272" i="1"/>
  <c r="HT272" i="1"/>
  <c r="HS272" i="1"/>
  <c r="HR272" i="1"/>
  <c r="HQ272" i="1"/>
  <c r="HU268" i="1"/>
  <c r="HT268" i="1"/>
  <c r="HS268" i="1"/>
  <c r="HR268" i="1"/>
  <c r="HQ268" i="1"/>
  <c r="HU265" i="1"/>
  <c r="HT265" i="1"/>
  <c r="HS265" i="1"/>
  <c r="HR265" i="1"/>
  <c r="HQ265" i="1"/>
  <c r="HU258" i="1"/>
  <c r="HT258" i="1"/>
  <c r="HS258" i="1"/>
  <c r="HR258" i="1"/>
  <c r="HQ258" i="1"/>
  <c r="HU253" i="1"/>
  <c r="HT253" i="1"/>
  <c r="HS253" i="1"/>
  <c r="HR253" i="1"/>
  <c r="HQ253" i="1"/>
  <c r="HU250" i="1"/>
  <c r="HT250" i="1"/>
  <c r="HS250" i="1"/>
  <c r="HR250" i="1"/>
  <c r="HQ250" i="1"/>
  <c r="HU246" i="1"/>
  <c r="HT246" i="1"/>
  <c r="HS246" i="1"/>
  <c r="HR246" i="1"/>
  <c r="HQ246" i="1"/>
  <c r="HU243" i="1"/>
  <c r="HT243" i="1"/>
  <c r="HS243" i="1"/>
  <c r="HR243" i="1"/>
  <c r="HQ243" i="1"/>
  <c r="HU239" i="1"/>
  <c r="HT239" i="1"/>
  <c r="HS239" i="1"/>
  <c r="HR239" i="1"/>
  <c r="HQ239" i="1"/>
  <c r="HU230" i="1"/>
  <c r="HT230" i="1"/>
  <c r="HS230" i="1"/>
  <c r="HR230" i="1"/>
  <c r="HQ230" i="1"/>
  <c r="HU224" i="1"/>
  <c r="HT224" i="1"/>
  <c r="HS224" i="1"/>
  <c r="HR224" i="1"/>
  <c r="HQ224" i="1"/>
  <c r="HU218" i="1"/>
  <c r="HT218" i="1"/>
  <c r="HS218" i="1"/>
  <c r="HR218" i="1"/>
  <c r="HQ218" i="1"/>
  <c r="HU214" i="1"/>
  <c r="HT214" i="1"/>
  <c r="HS214" i="1"/>
  <c r="HR214" i="1"/>
  <c r="HQ214" i="1"/>
  <c r="HU211" i="1"/>
  <c r="HT211" i="1"/>
  <c r="HS211" i="1"/>
  <c r="HR211" i="1"/>
  <c r="HQ211" i="1"/>
  <c r="HU207" i="1"/>
  <c r="HT207" i="1"/>
  <c r="HS207" i="1"/>
  <c r="HR207" i="1"/>
  <c r="HQ207" i="1"/>
  <c r="HU203" i="1"/>
  <c r="HT203" i="1"/>
  <c r="HS203" i="1"/>
  <c r="HR203" i="1"/>
  <c r="HQ203" i="1"/>
  <c r="HU200" i="1"/>
  <c r="HT200" i="1"/>
  <c r="HS200" i="1"/>
  <c r="HR200" i="1"/>
  <c r="HQ200" i="1"/>
  <c r="HU189" i="1"/>
  <c r="HT189" i="1"/>
  <c r="HS189" i="1"/>
  <c r="HR189" i="1"/>
  <c r="HQ189" i="1"/>
  <c r="HU186" i="1"/>
  <c r="HT186" i="1"/>
  <c r="HS186" i="1"/>
  <c r="HR186" i="1"/>
  <c r="HQ186" i="1"/>
  <c r="HU181" i="1"/>
  <c r="HT181" i="1"/>
  <c r="HS181" i="1"/>
  <c r="HR181" i="1"/>
  <c r="HQ181" i="1"/>
  <c r="HU176" i="1"/>
  <c r="HT176" i="1"/>
  <c r="HS176" i="1"/>
  <c r="HR176" i="1"/>
  <c r="HQ176" i="1"/>
  <c r="HU173" i="1"/>
  <c r="HT173" i="1"/>
  <c r="HS173" i="1"/>
  <c r="HR173" i="1"/>
  <c r="HQ173" i="1"/>
  <c r="HU169" i="1"/>
  <c r="HT169" i="1"/>
  <c r="HS169" i="1"/>
  <c r="HR169" i="1"/>
  <c r="HQ169" i="1"/>
  <c r="HU164" i="1"/>
  <c r="HT164" i="1"/>
  <c r="HS164" i="1"/>
  <c r="HR164" i="1"/>
  <c r="HQ164" i="1"/>
  <c r="HU151" i="1"/>
  <c r="HT151" i="1"/>
  <c r="HS151" i="1"/>
  <c r="HR151" i="1"/>
  <c r="HQ151" i="1"/>
  <c r="HU147" i="1"/>
  <c r="HT147" i="1"/>
  <c r="HS147" i="1"/>
  <c r="HR147" i="1"/>
  <c r="HQ147" i="1"/>
  <c r="HU140" i="1"/>
  <c r="HT140" i="1"/>
  <c r="HS140" i="1"/>
  <c r="HR140" i="1"/>
  <c r="HQ140" i="1"/>
  <c r="HU137" i="1"/>
  <c r="HT137" i="1"/>
  <c r="HS137" i="1"/>
  <c r="HR137" i="1"/>
  <c r="HQ137" i="1"/>
  <c r="HU133" i="1"/>
  <c r="HT133" i="1"/>
  <c r="HS133" i="1"/>
  <c r="HR133" i="1"/>
  <c r="HQ133" i="1"/>
  <c r="HU130" i="1"/>
  <c r="HT130" i="1"/>
  <c r="HS130" i="1"/>
  <c r="HR130" i="1"/>
  <c r="HQ130" i="1"/>
  <c r="HU127" i="1"/>
  <c r="HT127" i="1"/>
  <c r="HS127" i="1"/>
  <c r="HR127" i="1"/>
  <c r="HQ127" i="1"/>
  <c r="HU122" i="1"/>
  <c r="HT122" i="1"/>
  <c r="HS122" i="1"/>
  <c r="HR122" i="1"/>
  <c r="HQ122" i="1"/>
  <c r="HU119" i="1"/>
  <c r="HT119" i="1"/>
  <c r="HS119" i="1"/>
  <c r="HR119" i="1"/>
  <c r="HQ119" i="1"/>
  <c r="HU116" i="1"/>
  <c r="HT116" i="1"/>
  <c r="HS116" i="1"/>
  <c r="HR116" i="1"/>
  <c r="HQ116" i="1"/>
  <c r="HU112" i="1"/>
  <c r="HT112" i="1"/>
  <c r="HS112" i="1"/>
  <c r="HR112" i="1"/>
  <c r="HQ112" i="1"/>
  <c r="HU98" i="1"/>
  <c r="HT98" i="1"/>
  <c r="HS98" i="1"/>
  <c r="HR98" i="1"/>
  <c r="HQ98" i="1"/>
  <c r="HU94" i="1"/>
  <c r="HT94" i="1"/>
  <c r="HS94" i="1"/>
  <c r="HR94" i="1"/>
  <c r="HQ94" i="1"/>
  <c r="HU83" i="1"/>
  <c r="HT83" i="1"/>
  <c r="HS83" i="1"/>
  <c r="HR83" i="1"/>
  <c r="HQ83" i="1"/>
  <c r="HU71" i="1"/>
  <c r="HT71" i="1"/>
  <c r="HS71" i="1"/>
  <c r="HR71" i="1"/>
  <c r="HQ71" i="1"/>
  <c r="HU67" i="1"/>
  <c r="HT67" i="1"/>
  <c r="HS67" i="1"/>
  <c r="HR67" i="1"/>
  <c r="HQ67" i="1"/>
  <c r="HU61" i="1"/>
  <c r="HT61" i="1"/>
  <c r="HS61" i="1"/>
  <c r="HR61" i="1"/>
  <c r="HQ61" i="1"/>
  <c r="HU52" i="1"/>
  <c r="HT52" i="1"/>
  <c r="HS52" i="1"/>
  <c r="HR52" i="1"/>
  <c r="HQ52" i="1"/>
  <c r="HU44" i="1"/>
  <c r="HT44" i="1"/>
  <c r="HS44" i="1"/>
  <c r="HR44" i="1"/>
  <c r="HQ44" i="1"/>
  <c r="HU37" i="1"/>
  <c r="HT37" i="1"/>
  <c r="HS37" i="1"/>
  <c r="HR37" i="1"/>
  <c r="HQ37" i="1"/>
  <c r="HU27" i="1"/>
  <c r="HT27" i="1"/>
  <c r="HS27" i="1"/>
  <c r="HR27" i="1"/>
  <c r="HQ27" i="1"/>
  <c r="HU20" i="1"/>
  <c r="HT20" i="1"/>
  <c r="HS20" i="1"/>
  <c r="HR20" i="1"/>
  <c r="HQ20" i="1"/>
  <c r="HU6" i="1"/>
  <c r="HT6" i="1"/>
  <c r="HS6" i="1"/>
  <c r="HR6" i="1"/>
  <c r="HQ6" i="1"/>
  <c r="HK579" i="1"/>
  <c r="HJ579" i="1"/>
  <c r="HI579" i="1"/>
  <c r="HH579" i="1"/>
  <c r="HG579" i="1"/>
  <c r="HK576" i="1"/>
  <c r="HJ576" i="1"/>
  <c r="HI576" i="1"/>
  <c r="HH576" i="1"/>
  <c r="HG576" i="1"/>
  <c r="HK569" i="1"/>
  <c r="HJ569" i="1"/>
  <c r="HI569" i="1"/>
  <c r="HH569" i="1"/>
  <c r="HG569" i="1"/>
  <c r="HK561" i="1"/>
  <c r="HJ561" i="1"/>
  <c r="HI561" i="1"/>
  <c r="HH561" i="1"/>
  <c r="HG561" i="1"/>
  <c r="HK558" i="1"/>
  <c r="HJ558" i="1"/>
  <c r="HI558" i="1"/>
  <c r="HH558" i="1"/>
  <c r="HG558" i="1"/>
  <c r="HK554" i="1"/>
  <c r="HJ554" i="1"/>
  <c r="HI554" i="1"/>
  <c r="HH554" i="1"/>
  <c r="HG554" i="1"/>
  <c r="HK551" i="1"/>
  <c r="HJ551" i="1"/>
  <c r="HI551" i="1"/>
  <c r="HH551" i="1"/>
  <c r="HG551" i="1"/>
  <c r="HK547" i="1"/>
  <c r="HJ547" i="1"/>
  <c r="HI547" i="1"/>
  <c r="HH547" i="1"/>
  <c r="HG547" i="1"/>
  <c r="HK539" i="1"/>
  <c r="HJ539" i="1"/>
  <c r="HI539" i="1"/>
  <c r="HH539" i="1"/>
  <c r="HG539" i="1"/>
  <c r="HK532" i="1"/>
  <c r="HJ532" i="1"/>
  <c r="HI532" i="1"/>
  <c r="HH532" i="1"/>
  <c r="HG532" i="1"/>
  <c r="HK528" i="1"/>
  <c r="HJ528" i="1"/>
  <c r="HI528" i="1"/>
  <c r="HH528" i="1"/>
  <c r="HG528" i="1"/>
  <c r="HK520" i="1"/>
  <c r="HJ520" i="1"/>
  <c r="HI520" i="1"/>
  <c r="HH520" i="1"/>
  <c r="HG520" i="1"/>
  <c r="HK515" i="1"/>
  <c r="HJ515" i="1"/>
  <c r="HI515" i="1"/>
  <c r="HH515" i="1"/>
  <c r="HG515" i="1"/>
  <c r="HK509" i="1"/>
  <c r="HJ509" i="1"/>
  <c r="HI509" i="1"/>
  <c r="HH509" i="1"/>
  <c r="HG509" i="1"/>
  <c r="HK505" i="1"/>
  <c r="HJ505" i="1"/>
  <c r="HI505" i="1"/>
  <c r="HH505" i="1"/>
  <c r="HG505" i="1"/>
  <c r="HK501" i="1"/>
  <c r="HJ501" i="1"/>
  <c r="HI501" i="1"/>
  <c r="HH501" i="1"/>
  <c r="HG501" i="1"/>
  <c r="HK495" i="1"/>
  <c r="HJ495" i="1"/>
  <c r="HI495" i="1"/>
  <c r="HH495" i="1"/>
  <c r="HG495" i="1"/>
  <c r="HK489" i="1"/>
  <c r="HJ489" i="1"/>
  <c r="HI489" i="1"/>
  <c r="HH489" i="1"/>
  <c r="HG489" i="1"/>
  <c r="HK486" i="1"/>
  <c r="HJ486" i="1"/>
  <c r="HI486" i="1"/>
  <c r="HH486" i="1"/>
  <c r="HG486" i="1"/>
  <c r="HK483" i="1"/>
  <c r="HJ483" i="1"/>
  <c r="HI483" i="1"/>
  <c r="HH483" i="1"/>
  <c r="HG483" i="1"/>
  <c r="HK476" i="1"/>
  <c r="HJ476" i="1"/>
  <c r="HI476" i="1"/>
  <c r="HH476" i="1"/>
  <c r="HG476" i="1"/>
  <c r="HK466" i="1"/>
  <c r="HJ466" i="1"/>
  <c r="HI466" i="1"/>
  <c r="HH466" i="1"/>
  <c r="HG466" i="1"/>
  <c r="HK457" i="1"/>
  <c r="HJ457" i="1"/>
  <c r="HI457" i="1"/>
  <c r="HH457" i="1"/>
  <c r="HG457" i="1"/>
  <c r="HK449" i="1"/>
  <c r="HJ449" i="1"/>
  <c r="HI449" i="1"/>
  <c r="HH449" i="1"/>
  <c r="HG449" i="1"/>
  <c r="HK442" i="1"/>
  <c r="HJ442" i="1"/>
  <c r="HI442" i="1"/>
  <c r="HH442" i="1"/>
  <c r="HG442" i="1"/>
  <c r="HK438" i="1"/>
  <c r="HJ438" i="1"/>
  <c r="HI438" i="1"/>
  <c r="HH438" i="1"/>
  <c r="HG438" i="1"/>
  <c r="HK435" i="1"/>
  <c r="HJ435" i="1"/>
  <c r="HI435" i="1"/>
  <c r="HH435" i="1"/>
  <c r="HG435" i="1"/>
  <c r="HK430" i="1"/>
  <c r="HJ430" i="1"/>
  <c r="HI430" i="1"/>
  <c r="HH430" i="1"/>
  <c r="HG430" i="1"/>
  <c r="HK416" i="1"/>
  <c r="HJ416" i="1"/>
  <c r="HI416" i="1"/>
  <c r="HH416" i="1"/>
  <c r="HG416" i="1"/>
  <c r="HK409" i="1"/>
  <c r="HJ409" i="1"/>
  <c r="HI409" i="1"/>
  <c r="HH409" i="1"/>
  <c r="HG409" i="1"/>
  <c r="HK403" i="1"/>
  <c r="HJ403" i="1"/>
  <c r="HI403" i="1"/>
  <c r="HH403" i="1"/>
  <c r="HG403" i="1"/>
  <c r="HK399" i="1"/>
  <c r="HJ399" i="1"/>
  <c r="HI399" i="1"/>
  <c r="HH399" i="1"/>
  <c r="HG399" i="1"/>
  <c r="HK392" i="1"/>
  <c r="HJ392" i="1"/>
  <c r="HI392" i="1"/>
  <c r="HH392" i="1"/>
  <c r="HG392" i="1"/>
  <c r="HK388" i="1"/>
  <c r="HJ388" i="1"/>
  <c r="HI388" i="1"/>
  <c r="HH388" i="1"/>
  <c r="HG388" i="1"/>
  <c r="HK381" i="1"/>
  <c r="HJ381" i="1"/>
  <c r="HI381" i="1"/>
  <c r="HH381" i="1"/>
  <c r="HG381" i="1"/>
  <c r="HK378" i="1"/>
  <c r="HJ378" i="1"/>
  <c r="HI378" i="1"/>
  <c r="HH378" i="1"/>
  <c r="HG378" i="1"/>
  <c r="HK373" i="1"/>
  <c r="HJ373" i="1"/>
  <c r="HI373" i="1"/>
  <c r="HH373" i="1"/>
  <c r="HG373" i="1"/>
  <c r="HK370" i="1"/>
  <c r="HJ370" i="1"/>
  <c r="HI370" i="1"/>
  <c r="HH370" i="1"/>
  <c r="HG370" i="1"/>
  <c r="HK367" i="1"/>
  <c r="HJ367" i="1"/>
  <c r="HI367" i="1"/>
  <c r="HH367" i="1"/>
  <c r="HG367" i="1"/>
  <c r="HK363" i="1"/>
  <c r="HJ363" i="1"/>
  <c r="HI363" i="1"/>
  <c r="HH363" i="1"/>
  <c r="HG363" i="1"/>
  <c r="HK356" i="1"/>
  <c r="HJ356" i="1"/>
  <c r="HI356" i="1"/>
  <c r="HH356" i="1"/>
  <c r="HG356" i="1"/>
  <c r="HK351" i="1"/>
  <c r="HJ351" i="1"/>
  <c r="HI351" i="1"/>
  <c r="HH351" i="1"/>
  <c r="HG351" i="1"/>
  <c r="HK346" i="1"/>
  <c r="HJ346" i="1"/>
  <c r="HI346" i="1"/>
  <c r="HH346" i="1"/>
  <c r="HG346" i="1"/>
  <c r="HK338" i="1"/>
  <c r="HJ338" i="1"/>
  <c r="HI338" i="1"/>
  <c r="HH338" i="1"/>
  <c r="HG338" i="1"/>
  <c r="HK335" i="1"/>
  <c r="HJ335" i="1"/>
  <c r="HI335" i="1"/>
  <c r="HH335" i="1"/>
  <c r="HG335" i="1"/>
  <c r="HK327" i="1"/>
  <c r="HJ327" i="1"/>
  <c r="HI327" i="1"/>
  <c r="HH327" i="1"/>
  <c r="HG327" i="1"/>
  <c r="HK324" i="1"/>
  <c r="HJ324" i="1"/>
  <c r="HI324" i="1"/>
  <c r="HH324" i="1"/>
  <c r="HG324" i="1"/>
  <c r="HK321" i="1"/>
  <c r="HJ321" i="1"/>
  <c r="HI321" i="1"/>
  <c r="HH321" i="1"/>
  <c r="HG321" i="1"/>
  <c r="HK317" i="1"/>
  <c r="HJ317" i="1"/>
  <c r="HI317" i="1"/>
  <c r="HH317" i="1"/>
  <c r="HG317" i="1"/>
  <c r="HK313" i="1"/>
  <c r="HJ313" i="1"/>
  <c r="HI313" i="1"/>
  <c r="HH313" i="1"/>
  <c r="HG313" i="1"/>
  <c r="HK307" i="1"/>
  <c r="HJ307" i="1"/>
  <c r="HI307" i="1"/>
  <c r="HH307" i="1"/>
  <c r="HG307" i="1"/>
  <c r="HK304" i="1"/>
  <c r="HJ304" i="1"/>
  <c r="HI304" i="1"/>
  <c r="HH304" i="1"/>
  <c r="HG304" i="1"/>
  <c r="HK298" i="1"/>
  <c r="HJ298" i="1"/>
  <c r="HI298" i="1"/>
  <c r="HH298" i="1"/>
  <c r="HG298" i="1"/>
  <c r="HK288" i="1"/>
  <c r="HJ288" i="1"/>
  <c r="HI288" i="1"/>
  <c r="HH288" i="1"/>
  <c r="HG288" i="1"/>
  <c r="HK283" i="1"/>
  <c r="HJ283" i="1"/>
  <c r="HI283" i="1"/>
  <c r="HH283" i="1"/>
  <c r="HG283" i="1"/>
  <c r="HK272" i="1"/>
  <c r="HJ272" i="1"/>
  <c r="HI272" i="1"/>
  <c r="HH272" i="1"/>
  <c r="HG272" i="1"/>
  <c r="HK268" i="1"/>
  <c r="HJ268" i="1"/>
  <c r="HI268" i="1"/>
  <c r="HH268" i="1"/>
  <c r="HG268" i="1"/>
  <c r="HK265" i="1"/>
  <c r="HJ265" i="1"/>
  <c r="HI265" i="1"/>
  <c r="HH265" i="1"/>
  <c r="HG265" i="1"/>
  <c r="HK258" i="1"/>
  <c r="HJ258" i="1"/>
  <c r="HI258" i="1"/>
  <c r="HH258" i="1"/>
  <c r="HG258" i="1"/>
  <c r="HK253" i="1"/>
  <c r="HJ253" i="1"/>
  <c r="HI253" i="1"/>
  <c r="HH253" i="1"/>
  <c r="HG253" i="1"/>
  <c r="HK250" i="1"/>
  <c r="HJ250" i="1"/>
  <c r="HI250" i="1"/>
  <c r="HH250" i="1"/>
  <c r="HG250" i="1"/>
  <c r="HK246" i="1"/>
  <c r="HJ246" i="1"/>
  <c r="HI246" i="1"/>
  <c r="HH246" i="1"/>
  <c r="HG246" i="1"/>
  <c r="HK243" i="1"/>
  <c r="HJ243" i="1"/>
  <c r="HI243" i="1"/>
  <c r="HH243" i="1"/>
  <c r="HG243" i="1"/>
  <c r="HK239" i="1"/>
  <c r="HJ239" i="1"/>
  <c r="HI239" i="1"/>
  <c r="HH239" i="1"/>
  <c r="HG239" i="1"/>
  <c r="HK230" i="1"/>
  <c r="HJ230" i="1"/>
  <c r="HI230" i="1"/>
  <c r="HH230" i="1"/>
  <c r="HG230" i="1"/>
  <c r="HK224" i="1"/>
  <c r="HJ224" i="1"/>
  <c r="HI224" i="1"/>
  <c r="HH224" i="1"/>
  <c r="HG224" i="1"/>
  <c r="HK218" i="1"/>
  <c r="HJ218" i="1"/>
  <c r="HI218" i="1"/>
  <c r="HH218" i="1"/>
  <c r="HG218" i="1"/>
  <c r="HK214" i="1"/>
  <c r="HJ214" i="1"/>
  <c r="HI214" i="1"/>
  <c r="HH214" i="1"/>
  <c r="HG214" i="1"/>
  <c r="HK211" i="1"/>
  <c r="HJ211" i="1"/>
  <c r="HI211" i="1"/>
  <c r="HH211" i="1"/>
  <c r="HG211" i="1"/>
  <c r="HK207" i="1"/>
  <c r="HJ207" i="1"/>
  <c r="HI207" i="1"/>
  <c r="HH207" i="1"/>
  <c r="HG207" i="1"/>
  <c r="HK203" i="1"/>
  <c r="HJ203" i="1"/>
  <c r="HI203" i="1"/>
  <c r="HH203" i="1"/>
  <c r="HG203" i="1"/>
  <c r="HK200" i="1"/>
  <c r="HJ200" i="1"/>
  <c r="HI200" i="1"/>
  <c r="HH200" i="1"/>
  <c r="HG200" i="1"/>
  <c r="HK189" i="1"/>
  <c r="HJ189" i="1"/>
  <c r="HI189" i="1"/>
  <c r="HH189" i="1"/>
  <c r="HG189" i="1"/>
  <c r="HK186" i="1"/>
  <c r="HJ186" i="1"/>
  <c r="HI186" i="1"/>
  <c r="HH186" i="1"/>
  <c r="HG186" i="1"/>
  <c r="HK181" i="1"/>
  <c r="HJ181" i="1"/>
  <c r="HI181" i="1"/>
  <c r="HH181" i="1"/>
  <c r="HG181" i="1"/>
  <c r="HK176" i="1"/>
  <c r="HJ176" i="1"/>
  <c r="HI176" i="1"/>
  <c r="HH176" i="1"/>
  <c r="HG176" i="1"/>
  <c r="HK173" i="1"/>
  <c r="HJ173" i="1"/>
  <c r="HI173" i="1"/>
  <c r="HH173" i="1"/>
  <c r="HG173" i="1"/>
  <c r="HK169" i="1"/>
  <c r="HJ169" i="1"/>
  <c r="HI169" i="1"/>
  <c r="HH169" i="1"/>
  <c r="HG169" i="1"/>
  <c r="HK164" i="1"/>
  <c r="HJ164" i="1"/>
  <c r="HI164" i="1"/>
  <c r="HH164" i="1"/>
  <c r="HG164" i="1"/>
  <c r="HK151" i="1"/>
  <c r="HJ151" i="1"/>
  <c r="HI151" i="1"/>
  <c r="HH151" i="1"/>
  <c r="HG151" i="1"/>
  <c r="HK147" i="1"/>
  <c r="HJ147" i="1"/>
  <c r="HI147" i="1"/>
  <c r="HH147" i="1"/>
  <c r="HG147" i="1"/>
  <c r="HK140" i="1"/>
  <c r="HJ140" i="1"/>
  <c r="HI140" i="1"/>
  <c r="HH140" i="1"/>
  <c r="HG140" i="1"/>
  <c r="HK137" i="1"/>
  <c r="HJ137" i="1"/>
  <c r="HI137" i="1"/>
  <c r="HH137" i="1"/>
  <c r="HG137" i="1"/>
  <c r="HK133" i="1"/>
  <c r="HJ133" i="1"/>
  <c r="HI133" i="1"/>
  <c r="HH133" i="1"/>
  <c r="HG133" i="1"/>
  <c r="HK130" i="1"/>
  <c r="HJ130" i="1"/>
  <c r="HI130" i="1"/>
  <c r="HH130" i="1"/>
  <c r="HG130" i="1"/>
  <c r="HK127" i="1"/>
  <c r="HJ127" i="1"/>
  <c r="HI127" i="1"/>
  <c r="HH127" i="1"/>
  <c r="HG127" i="1"/>
  <c r="HK122" i="1"/>
  <c r="HJ122" i="1"/>
  <c r="HI122" i="1"/>
  <c r="HH122" i="1"/>
  <c r="HG122" i="1"/>
  <c r="HK119" i="1"/>
  <c r="HJ119" i="1"/>
  <c r="HI119" i="1"/>
  <c r="HH119" i="1"/>
  <c r="HG119" i="1"/>
  <c r="HK116" i="1"/>
  <c r="HJ116" i="1"/>
  <c r="HI116" i="1"/>
  <c r="HH116" i="1"/>
  <c r="HG116" i="1"/>
  <c r="HK112" i="1"/>
  <c r="HJ112" i="1"/>
  <c r="HI112" i="1"/>
  <c r="HH112" i="1"/>
  <c r="HG112" i="1"/>
  <c r="HK98" i="1"/>
  <c r="HJ98" i="1"/>
  <c r="HI98" i="1"/>
  <c r="HH98" i="1"/>
  <c r="HG98" i="1"/>
  <c r="HK94" i="1"/>
  <c r="HJ94" i="1"/>
  <c r="HI94" i="1"/>
  <c r="HH94" i="1"/>
  <c r="HG94" i="1"/>
  <c r="HK83" i="1"/>
  <c r="HJ83" i="1"/>
  <c r="HI83" i="1"/>
  <c r="HH83" i="1"/>
  <c r="HG83" i="1"/>
  <c r="HK71" i="1"/>
  <c r="HJ71" i="1"/>
  <c r="HI71" i="1"/>
  <c r="HH71" i="1"/>
  <c r="HG71" i="1"/>
  <c r="HK67" i="1"/>
  <c r="HJ67" i="1"/>
  <c r="HI67" i="1"/>
  <c r="HH67" i="1"/>
  <c r="HG67" i="1"/>
  <c r="HK61" i="1"/>
  <c r="HJ61" i="1"/>
  <c r="HI61" i="1"/>
  <c r="HH61" i="1"/>
  <c r="HG61" i="1"/>
  <c r="HK52" i="1"/>
  <c r="HJ52" i="1"/>
  <c r="HI52" i="1"/>
  <c r="HH52" i="1"/>
  <c r="HG52" i="1"/>
  <c r="HK44" i="1"/>
  <c r="HJ44" i="1"/>
  <c r="HI44" i="1"/>
  <c r="HH44" i="1"/>
  <c r="HG44" i="1"/>
  <c r="HK37" i="1"/>
  <c r="HJ37" i="1"/>
  <c r="HI37" i="1"/>
  <c r="HH37" i="1"/>
  <c r="HG37" i="1"/>
  <c r="HK27" i="1"/>
  <c r="HJ27" i="1"/>
  <c r="HI27" i="1"/>
  <c r="HH27" i="1"/>
  <c r="HG27" i="1"/>
  <c r="HK20" i="1"/>
  <c r="HJ20" i="1"/>
  <c r="HI20" i="1"/>
  <c r="HH20" i="1"/>
  <c r="HG20" i="1"/>
  <c r="HK6" i="1"/>
  <c r="HJ6" i="1"/>
  <c r="HI6" i="1"/>
  <c r="HH6" i="1"/>
  <c r="HG6" i="1"/>
  <c r="HA579" i="1"/>
  <c r="GZ579" i="1"/>
  <c r="GY579" i="1"/>
  <c r="GX579" i="1"/>
  <c r="GW579" i="1"/>
  <c r="HA576" i="1"/>
  <c r="GZ576" i="1"/>
  <c r="GY576" i="1"/>
  <c r="GX576" i="1"/>
  <c r="GW576" i="1"/>
  <c r="HA569" i="1"/>
  <c r="GZ569" i="1"/>
  <c r="GY569" i="1"/>
  <c r="GX569" i="1"/>
  <c r="GW569" i="1"/>
  <c r="HA561" i="1"/>
  <c r="GZ561" i="1"/>
  <c r="GY561" i="1"/>
  <c r="GX561" i="1"/>
  <c r="GW561" i="1"/>
  <c r="HA558" i="1"/>
  <c r="GZ558" i="1"/>
  <c r="GY558" i="1"/>
  <c r="GX558" i="1"/>
  <c r="GW558" i="1"/>
  <c r="HA554" i="1"/>
  <c r="GZ554" i="1"/>
  <c r="GY554" i="1"/>
  <c r="GX554" i="1"/>
  <c r="GW554" i="1"/>
  <c r="HA551" i="1"/>
  <c r="GZ551" i="1"/>
  <c r="GY551" i="1"/>
  <c r="GX551" i="1"/>
  <c r="GW551" i="1"/>
  <c r="HA547" i="1"/>
  <c r="GZ547" i="1"/>
  <c r="GY547" i="1"/>
  <c r="GX547" i="1"/>
  <c r="GW547" i="1"/>
  <c r="HA539" i="1"/>
  <c r="GZ539" i="1"/>
  <c r="GY539" i="1"/>
  <c r="GX539" i="1"/>
  <c r="GW539" i="1"/>
  <c r="HA532" i="1"/>
  <c r="GZ532" i="1"/>
  <c r="GY532" i="1"/>
  <c r="GX532" i="1"/>
  <c r="GW532" i="1"/>
  <c r="HA528" i="1"/>
  <c r="GZ528" i="1"/>
  <c r="GY528" i="1"/>
  <c r="GX528" i="1"/>
  <c r="GW528" i="1"/>
  <c r="HA520" i="1"/>
  <c r="GZ520" i="1"/>
  <c r="GY520" i="1"/>
  <c r="GX520" i="1"/>
  <c r="GW520" i="1"/>
  <c r="HA515" i="1"/>
  <c r="GZ515" i="1"/>
  <c r="GY515" i="1"/>
  <c r="GX515" i="1"/>
  <c r="GW515" i="1"/>
  <c r="HA509" i="1"/>
  <c r="GZ509" i="1"/>
  <c r="GY509" i="1"/>
  <c r="GX509" i="1"/>
  <c r="GW509" i="1"/>
  <c r="HA505" i="1"/>
  <c r="GZ505" i="1"/>
  <c r="GY505" i="1"/>
  <c r="GX505" i="1"/>
  <c r="GW505" i="1"/>
  <c r="HA501" i="1"/>
  <c r="GZ501" i="1"/>
  <c r="GY501" i="1"/>
  <c r="GX501" i="1"/>
  <c r="GW501" i="1"/>
  <c r="HA495" i="1"/>
  <c r="GZ495" i="1"/>
  <c r="GY495" i="1"/>
  <c r="GX495" i="1"/>
  <c r="GW495" i="1"/>
  <c r="HA489" i="1"/>
  <c r="GZ489" i="1"/>
  <c r="GY489" i="1"/>
  <c r="GX489" i="1"/>
  <c r="GW489" i="1"/>
  <c r="HA486" i="1"/>
  <c r="GZ486" i="1"/>
  <c r="GY486" i="1"/>
  <c r="GX486" i="1"/>
  <c r="GW486" i="1"/>
  <c r="HA483" i="1"/>
  <c r="GZ483" i="1"/>
  <c r="GY483" i="1"/>
  <c r="GX483" i="1"/>
  <c r="GW483" i="1"/>
  <c r="HA476" i="1"/>
  <c r="GZ476" i="1"/>
  <c r="GY476" i="1"/>
  <c r="GX476" i="1"/>
  <c r="GW476" i="1"/>
  <c r="HA466" i="1"/>
  <c r="GZ466" i="1"/>
  <c r="GY466" i="1"/>
  <c r="GX466" i="1"/>
  <c r="GW466" i="1"/>
  <c r="HA457" i="1"/>
  <c r="GZ457" i="1"/>
  <c r="GY457" i="1"/>
  <c r="GX457" i="1"/>
  <c r="GW457" i="1"/>
  <c r="HA449" i="1"/>
  <c r="GZ449" i="1"/>
  <c r="GY449" i="1"/>
  <c r="GX449" i="1"/>
  <c r="GW449" i="1"/>
  <c r="HA442" i="1"/>
  <c r="GZ442" i="1"/>
  <c r="GY442" i="1"/>
  <c r="GX442" i="1"/>
  <c r="GW442" i="1"/>
  <c r="HA438" i="1"/>
  <c r="GZ438" i="1"/>
  <c r="GY438" i="1"/>
  <c r="GX438" i="1"/>
  <c r="GW438" i="1"/>
  <c r="HA435" i="1"/>
  <c r="GZ435" i="1"/>
  <c r="GY435" i="1"/>
  <c r="GX435" i="1"/>
  <c r="GW435" i="1"/>
  <c r="HA430" i="1"/>
  <c r="GZ430" i="1"/>
  <c r="GY430" i="1"/>
  <c r="GX430" i="1"/>
  <c r="GW430" i="1"/>
  <c r="HA416" i="1"/>
  <c r="GZ416" i="1"/>
  <c r="GY416" i="1"/>
  <c r="GX416" i="1"/>
  <c r="GW416" i="1"/>
  <c r="HA409" i="1"/>
  <c r="GZ409" i="1"/>
  <c r="GY409" i="1"/>
  <c r="GX409" i="1"/>
  <c r="GW409" i="1"/>
  <c r="HA403" i="1"/>
  <c r="GZ403" i="1"/>
  <c r="GY403" i="1"/>
  <c r="GX403" i="1"/>
  <c r="GW403" i="1"/>
  <c r="HA399" i="1"/>
  <c r="GZ399" i="1"/>
  <c r="GY399" i="1"/>
  <c r="GX399" i="1"/>
  <c r="GW399" i="1"/>
  <c r="HA392" i="1"/>
  <c r="GZ392" i="1"/>
  <c r="GY392" i="1"/>
  <c r="GX392" i="1"/>
  <c r="GW392" i="1"/>
  <c r="HA388" i="1"/>
  <c r="GZ388" i="1"/>
  <c r="GY388" i="1"/>
  <c r="GX388" i="1"/>
  <c r="GW388" i="1"/>
  <c r="HA381" i="1"/>
  <c r="GZ381" i="1"/>
  <c r="GY381" i="1"/>
  <c r="GX381" i="1"/>
  <c r="GW381" i="1"/>
  <c r="HA378" i="1"/>
  <c r="GZ378" i="1"/>
  <c r="GY378" i="1"/>
  <c r="GX378" i="1"/>
  <c r="GW378" i="1"/>
  <c r="HA373" i="1"/>
  <c r="GZ373" i="1"/>
  <c r="GY373" i="1"/>
  <c r="GX373" i="1"/>
  <c r="GW373" i="1"/>
  <c r="HA370" i="1"/>
  <c r="GZ370" i="1"/>
  <c r="GY370" i="1"/>
  <c r="GX370" i="1"/>
  <c r="GW370" i="1"/>
  <c r="HA367" i="1"/>
  <c r="GZ367" i="1"/>
  <c r="GY367" i="1"/>
  <c r="GX367" i="1"/>
  <c r="GW367" i="1"/>
  <c r="HA363" i="1"/>
  <c r="GZ363" i="1"/>
  <c r="GY363" i="1"/>
  <c r="GX363" i="1"/>
  <c r="GW363" i="1"/>
  <c r="HA356" i="1"/>
  <c r="GZ356" i="1"/>
  <c r="GY356" i="1"/>
  <c r="GX356" i="1"/>
  <c r="GW356" i="1"/>
  <c r="HA351" i="1"/>
  <c r="GZ351" i="1"/>
  <c r="GY351" i="1"/>
  <c r="GX351" i="1"/>
  <c r="GW351" i="1"/>
  <c r="HA346" i="1"/>
  <c r="GZ346" i="1"/>
  <c r="GY346" i="1"/>
  <c r="GX346" i="1"/>
  <c r="GW346" i="1"/>
  <c r="HA338" i="1"/>
  <c r="GZ338" i="1"/>
  <c r="GY338" i="1"/>
  <c r="GX338" i="1"/>
  <c r="GW338" i="1"/>
  <c r="HA335" i="1"/>
  <c r="GZ335" i="1"/>
  <c r="GY335" i="1"/>
  <c r="GX335" i="1"/>
  <c r="GW335" i="1"/>
  <c r="HA327" i="1"/>
  <c r="GZ327" i="1"/>
  <c r="GY327" i="1"/>
  <c r="GX327" i="1"/>
  <c r="GW327" i="1"/>
  <c r="HA324" i="1"/>
  <c r="GZ324" i="1"/>
  <c r="GY324" i="1"/>
  <c r="GX324" i="1"/>
  <c r="GW324" i="1"/>
  <c r="HA321" i="1"/>
  <c r="GZ321" i="1"/>
  <c r="GY321" i="1"/>
  <c r="GX321" i="1"/>
  <c r="GW321" i="1"/>
  <c r="HA317" i="1"/>
  <c r="GZ317" i="1"/>
  <c r="GY317" i="1"/>
  <c r="GX317" i="1"/>
  <c r="GW317" i="1"/>
  <c r="HA313" i="1"/>
  <c r="GZ313" i="1"/>
  <c r="GY313" i="1"/>
  <c r="GX313" i="1"/>
  <c r="GW313" i="1"/>
  <c r="HA307" i="1"/>
  <c r="GZ307" i="1"/>
  <c r="GY307" i="1"/>
  <c r="GX307" i="1"/>
  <c r="GW307" i="1"/>
  <c r="HA304" i="1"/>
  <c r="GZ304" i="1"/>
  <c r="GY304" i="1"/>
  <c r="GX304" i="1"/>
  <c r="GW304" i="1"/>
  <c r="HA298" i="1"/>
  <c r="GZ298" i="1"/>
  <c r="GY298" i="1"/>
  <c r="GX298" i="1"/>
  <c r="GW298" i="1"/>
  <c r="HA288" i="1"/>
  <c r="GZ288" i="1"/>
  <c r="GY288" i="1"/>
  <c r="GX288" i="1"/>
  <c r="GW288" i="1"/>
  <c r="HA283" i="1"/>
  <c r="GZ283" i="1"/>
  <c r="GY283" i="1"/>
  <c r="GX283" i="1"/>
  <c r="GW283" i="1"/>
  <c r="HA272" i="1"/>
  <c r="GZ272" i="1"/>
  <c r="GY272" i="1"/>
  <c r="GX272" i="1"/>
  <c r="GW272" i="1"/>
  <c r="HA268" i="1"/>
  <c r="GZ268" i="1"/>
  <c r="GY268" i="1"/>
  <c r="GX268" i="1"/>
  <c r="GW268" i="1"/>
  <c r="HA265" i="1"/>
  <c r="GZ265" i="1"/>
  <c r="GY265" i="1"/>
  <c r="GX265" i="1"/>
  <c r="GW265" i="1"/>
  <c r="HA258" i="1"/>
  <c r="GZ258" i="1"/>
  <c r="GY258" i="1"/>
  <c r="GX258" i="1"/>
  <c r="GW258" i="1"/>
  <c r="HA253" i="1"/>
  <c r="GZ253" i="1"/>
  <c r="GY253" i="1"/>
  <c r="GX253" i="1"/>
  <c r="GW253" i="1"/>
  <c r="HA250" i="1"/>
  <c r="GZ250" i="1"/>
  <c r="GY250" i="1"/>
  <c r="GX250" i="1"/>
  <c r="GW250" i="1"/>
  <c r="HA246" i="1"/>
  <c r="GZ246" i="1"/>
  <c r="GY246" i="1"/>
  <c r="GX246" i="1"/>
  <c r="GW246" i="1"/>
  <c r="HA243" i="1"/>
  <c r="GZ243" i="1"/>
  <c r="GY243" i="1"/>
  <c r="GX243" i="1"/>
  <c r="GW243" i="1"/>
  <c r="HA239" i="1"/>
  <c r="GZ239" i="1"/>
  <c r="GY239" i="1"/>
  <c r="GX239" i="1"/>
  <c r="GW239" i="1"/>
  <c r="HA230" i="1"/>
  <c r="GZ230" i="1"/>
  <c r="GY230" i="1"/>
  <c r="GX230" i="1"/>
  <c r="GW230" i="1"/>
  <c r="HA224" i="1"/>
  <c r="GZ224" i="1"/>
  <c r="GY224" i="1"/>
  <c r="GX224" i="1"/>
  <c r="GW224" i="1"/>
  <c r="HA218" i="1"/>
  <c r="GZ218" i="1"/>
  <c r="GY218" i="1"/>
  <c r="GX218" i="1"/>
  <c r="GW218" i="1"/>
  <c r="HA214" i="1"/>
  <c r="GZ214" i="1"/>
  <c r="GY214" i="1"/>
  <c r="GX214" i="1"/>
  <c r="GW214" i="1"/>
  <c r="HA211" i="1"/>
  <c r="GZ211" i="1"/>
  <c r="GY211" i="1"/>
  <c r="GX211" i="1"/>
  <c r="GW211" i="1"/>
  <c r="HA207" i="1"/>
  <c r="GZ207" i="1"/>
  <c r="GY207" i="1"/>
  <c r="GX207" i="1"/>
  <c r="GW207" i="1"/>
  <c r="HA203" i="1"/>
  <c r="GZ203" i="1"/>
  <c r="GY203" i="1"/>
  <c r="GX203" i="1"/>
  <c r="GW203" i="1"/>
  <c r="HA200" i="1"/>
  <c r="GZ200" i="1"/>
  <c r="GY200" i="1"/>
  <c r="GX200" i="1"/>
  <c r="GW200" i="1"/>
  <c r="HA189" i="1"/>
  <c r="GZ189" i="1"/>
  <c r="GY189" i="1"/>
  <c r="GX189" i="1"/>
  <c r="GW189" i="1"/>
  <c r="HA186" i="1"/>
  <c r="GZ186" i="1"/>
  <c r="GY186" i="1"/>
  <c r="GX186" i="1"/>
  <c r="GW186" i="1"/>
  <c r="HA181" i="1"/>
  <c r="GZ181" i="1"/>
  <c r="GY181" i="1"/>
  <c r="GX181" i="1"/>
  <c r="GW181" i="1"/>
  <c r="HA176" i="1"/>
  <c r="GZ176" i="1"/>
  <c r="GY176" i="1"/>
  <c r="GX176" i="1"/>
  <c r="GW176" i="1"/>
  <c r="HA173" i="1"/>
  <c r="GZ173" i="1"/>
  <c r="GY173" i="1"/>
  <c r="GX173" i="1"/>
  <c r="GW173" i="1"/>
  <c r="HA169" i="1"/>
  <c r="GZ169" i="1"/>
  <c r="GY169" i="1"/>
  <c r="GX169" i="1"/>
  <c r="GW169" i="1"/>
  <c r="HA164" i="1"/>
  <c r="GZ164" i="1"/>
  <c r="GY164" i="1"/>
  <c r="GX164" i="1"/>
  <c r="GW164" i="1"/>
  <c r="HA151" i="1"/>
  <c r="GZ151" i="1"/>
  <c r="GY151" i="1"/>
  <c r="GX151" i="1"/>
  <c r="GW151" i="1"/>
  <c r="HA147" i="1"/>
  <c r="GZ147" i="1"/>
  <c r="GY147" i="1"/>
  <c r="GX147" i="1"/>
  <c r="GW147" i="1"/>
  <c r="HA140" i="1"/>
  <c r="GZ140" i="1"/>
  <c r="GY140" i="1"/>
  <c r="GX140" i="1"/>
  <c r="GW140" i="1"/>
  <c r="HA137" i="1"/>
  <c r="GZ137" i="1"/>
  <c r="GY137" i="1"/>
  <c r="GX137" i="1"/>
  <c r="GW137" i="1"/>
  <c r="HA133" i="1"/>
  <c r="GZ133" i="1"/>
  <c r="GY133" i="1"/>
  <c r="GX133" i="1"/>
  <c r="GW133" i="1"/>
  <c r="HA130" i="1"/>
  <c r="GZ130" i="1"/>
  <c r="GY130" i="1"/>
  <c r="GX130" i="1"/>
  <c r="GW130" i="1"/>
  <c r="HA127" i="1"/>
  <c r="GZ127" i="1"/>
  <c r="GY127" i="1"/>
  <c r="GX127" i="1"/>
  <c r="GW127" i="1"/>
  <c r="HA122" i="1"/>
  <c r="GZ122" i="1"/>
  <c r="GY122" i="1"/>
  <c r="GX122" i="1"/>
  <c r="GW122" i="1"/>
  <c r="HA119" i="1"/>
  <c r="GZ119" i="1"/>
  <c r="GY119" i="1"/>
  <c r="GX119" i="1"/>
  <c r="GW119" i="1"/>
  <c r="HA116" i="1"/>
  <c r="GZ116" i="1"/>
  <c r="GY116" i="1"/>
  <c r="GX116" i="1"/>
  <c r="GW116" i="1"/>
  <c r="HA112" i="1"/>
  <c r="GZ112" i="1"/>
  <c r="GY112" i="1"/>
  <c r="GX112" i="1"/>
  <c r="GW112" i="1"/>
  <c r="HA98" i="1"/>
  <c r="GZ98" i="1"/>
  <c r="GY98" i="1"/>
  <c r="GX98" i="1"/>
  <c r="GW98" i="1"/>
  <c r="HA94" i="1"/>
  <c r="GZ94" i="1"/>
  <c r="GY94" i="1"/>
  <c r="GX94" i="1"/>
  <c r="GW94" i="1"/>
  <c r="HA83" i="1"/>
  <c r="GZ83" i="1"/>
  <c r="GY83" i="1"/>
  <c r="GX83" i="1"/>
  <c r="GW83" i="1"/>
  <c r="HA71" i="1"/>
  <c r="GZ71" i="1"/>
  <c r="GY71" i="1"/>
  <c r="GX71" i="1"/>
  <c r="GW71" i="1"/>
  <c r="HA67" i="1"/>
  <c r="GZ67" i="1"/>
  <c r="GY67" i="1"/>
  <c r="GX67" i="1"/>
  <c r="GW67" i="1"/>
  <c r="HA61" i="1"/>
  <c r="GZ61" i="1"/>
  <c r="GY61" i="1"/>
  <c r="GX61" i="1"/>
  <c r="GW61" i="1"/>
  <c r="HA52" i="1"/>
  <c r="GZ52" i="1"/>
  <c r="GY52" i="1"/>
  <c r="GX52" i="1"/>
  <c r="GW52" i="1"/>
  <c r="HA44" i="1"/>
  <c r="GZ44" i="1"/>
  <c r="GY44" i="1"/>
  <c r="GX44" i="1"/>
  <c r="GW44" i="1"/>
  <c r="HA37" i="1"/>
  <c r="GZ37" i="1"/>
  <c r="GY37" i="1"/>
  <c r="GX37" i="1"/>
  <c r="GW37" i="1"/>
  <c r="HA27" i="1"/>
  <c r="GZ27" i="1"/>
  <c r="GY27" i="1"/>
  <c r="GX27" i="1"/>
  <c r="GW27" i="1"/>
  <c r="HA20" i="1"/>
  <c r="GZ20" i="1"/>
  <c r="GY20" i="1"/>
  <c r="GX20" i="1"/>
  <c r="GW20" i="1"/>
  <c r="HA6" i="1"/>
  <c r="GZ6" i="1"/>
  <c r="GY6" i="1"/>
  <c r="GX6" i="1"/>
  <c r="GW6" i="1"/>
  <c r="GQ579" i="1"/>
  <c r="GP579" i="1"/>
  <c r="GO579" i="1"/>
  <c r="GN579" i="1"/>
  <c r="GM579" i="1"/>
  <c r="GQ576" i="1"/>
  <c r="GP576" i="1"/>
  <c r="GO576" i="1"/>
  <c r="GN576" i="1"/>
  <c r="GM576" i="1"/>
  <c r="GQ569" i="1"/>
  <c r="GP569" i="1"/>
  <c r="GO569" i="1"/>
  <c r="GN569" i="1"/>
  <c r="GM569" i="1"/>
  <c r="GQ561" i="1"/>
  <c r="GP561" i="1"/>
  <c r="GO561" i="1"/>
  <c r="GN561" i="1"/>
  <c r="GM561" i="1"/>
  <c r="GQ558" i="1"/>
  <c r="GP558" i="1"/>
  <c r="GO558" i="1"/>
  <c r="GN558" i="1"/>
  <c r="GM558" i="1"/>
  <c r="GQ554" i="1"/>
  <c r="GP554" i="1"/>
  <c r="GO554" i="1"/>
  <c r="GN554" i="1"/>
  <c r="GM554" i="1"/>
  <c r="GQ551" i="1"/>
  <c r="GP551" i="1"/>
  <c r="GO551" i="1"/>
  <c r="GN551" i="1"/>
  <c r="GM551" i="1"/>
  <c r="GQ547" i="1"/>
  <c r="GP547" i="1"/>
  <c r="GO547" i="1"/>
  <c r="GN547" i="1"/>
  <c r="GM547" i="1"/>
  <c r="GQ539" i="1"/>
  <c r="GP539" i="1"/>
  <c r="GO539" i="1"/>
  <c r="GN539" i="1"/>
  <c r="GM539" i="1"/>
  <c r="GQ532" i="1"/>
  <c r="GP532" i="1"/>
  <c r="GO532" i="1"/>
  <c r="GN532" i="1"/>
  <c r="GM532" i="1"/>
  <c r="GQ528" i="1"/>
  <c r="GP528" i="1"/>
  <c r="GO528" i="1"/>
  <c r="GN528" i="1"/>
  <c r="GM528" i="1"/>
  <c r="GQ520" i="1"/>
  <c r="GP520" i="1"/>
  <c r="GO520" i="1"/>
  <c r="GN520" i="1"/>
  <c r="GM520" i="1"/>
  <c r="GQ515" i="1"/>
  <c r="GP515" i="1"/>
  <c r="GO515" i="1"/>
  <c r="GN515" i="1"/>
  <c r="GM515" i="1"/>
  <c r="GQ509" i="1"/>
  <c r="GP509" i="1"/>
  <c r="GO509" i="1"/>
  <c r="GN509" i="1"/>
  <c r="GM509" i="1"/>
  <c r="GQ505" i="1"/>
  <c r="GP505" i="1"/>
  <c r="GO505" i="1"/>
  <c r="GN505" i="1"/>
  <c r="GM505" i="1"/>
  <c r="GQ501" i="1"/>
  <c r="GP501" i="1"/>
  <c r="GO501" i="1"/>
  <c r="GN501" i="1"/>
  <c r="GM501" i="1"/>
  <c r="GQ495" i="1"/>
  <c r="GP495" i="1"/>
  <c r="GO495" i="1"/>
  <c r="GN495" i="1"/>
  <c r="GM495" i="1"/>
  <c r="GQ489" i="1"/>
  <c r="GP489" i="1"/>
  <c r="GO489" i="1"/>
  <c r="GN489" i="1"/>
  <c r="GM489" i="1"/>
  <c r="GQ486" i="1"/>
  <c r="GP486" i="1"/>
  <c r="GO486" i="1"/>
  <c r="GN486" i="1"/>
  <c r="GM486" i="1"/>
  <c r="GQ483" i="1"/>
  <c r="GP483" i="1"/>
  <c r="GO483" i="1"/>
  <c r="GN483" i="1"/>
  <c r="GM483" i="1"/>
  <c r="GQ476" i="1"/>
  <c r="GP476" i="1"/>
  <c r="GO476" i="1"/>
  <c r="GN476" i="1"/>
  <c r="GM476" i="1"/>
  <c r="GQ466" i="1"/>
  <c r="GP466" i="1"/>
  <c r="GO466" i="1"/>
  <c r="GN466" i="1"/>
  <c r="GM466" i="1"/>
  <c r="GQ457" i="1"/>
  <c r="GP457" i="1"/>
  <c r="GO457" i="1"/>
  <c r="GN457" i="1"/>
  <c r="GM457" i="1"/>
  <c r="GQ449" i="1"/>
  <c r="GP449" i="1"/>
  <c r="GO449" i="1"/>
  <c r="GN449" i="1"/>
  <c r="GM449" i="1"/>
  <c r="GQ442" i="1"/>
  <c r="GP442" i="1"/>
  <c r="GO442" i="1"/>
  <c r="GN442" i="1"/>
  <c r="GM442" i="1"/>
  <c r="GQ438" i="1"/>
  <c r="GP438" i="1"/>
  <c r="GO438" i="1"/>
  <c r="GN438" i="1"/>
  <c r="GM438" i="1"/>
  <c r="GQ435" i="1"/>
  <c r="GP435" i="1"/>
  <c r="GO435" i="1"/>
  <c r="GN435" i="1"/>
  <c r="GM435" i="1"/>
  <c r="GQ430" i="1"/>
  <c r="GP430" i="1"/>
  <c r="GO430" i="1"/>
  <c r="GN430" i="1"/>
  <c r="GM430" i="1"/>
  <c r="GQ416" i="1"/>
  <c r="GP416" i="1"/>
  <c r="GO416" i="1"/>
  <c r="GN416" i="1"/>
  <c r="GM416" i="1"/>
  <c r="GQ409" i="1"/>
  <c r="GP409" i="1"/>
  <c r="GO409" i="1"/>
  <c r="GN409" i="1"/>
  <c r="GM409" i="1"/>
  <c r="GQ403" i="1"/>
  <c r="GP403" i="1"/>
  <c r="GO403" i="1"/>
  <c r="GN403" i="1"/>
  <c r="GM403" i="1"/>
  <c r="GQ399" i="1"/>
  <c r="GP399" i="1"/>
  <c r="GO399" i="1"/>
  <c r="GN399" i="1"/>
  <c r="GM399" i="1"/>
  <c r="GQ392" i="1"/>
  <c r="GP392" i="1"/>
  <c r="GO392" i="1"/>
  <c r="GN392" i="1"/>
  <c r="GM392" i="1"/>
  <c r="GQ388" i="1"/>
  <c r="GP388" i="1"/>
  <c r="GO388" i="1"/>
  <c r="GN388" i="1"/>
  <c r="GM388" i="1"/>
  <c r="GQ381" i="1"/>
  <c r="GP381" i="1"/>
  <c r="GO381" i="1"/>
  <c r="GN381" i="1"/>
  <c r="GM381" i="1"/>
  <c r="GQ378" i="1"/>
  <c r="GP378" i="1"/>
  <c r="GO378" i="1"/>
  <c r="GN378" i="1"/>
  <c r="GM378" i="1"/>
  <c r="GQ373" i="1"/>
  <c r="GP373" i="1"/>
  <c r="GO373" i="1"/>
  <c r="GN373" i="1"/>
  <c r="GM373" i="1"/>
  <c r="GQ370" i="1"/>
  <c r="GP370" i="1"/>
  <c r="GO370" i="1"/>
  <c r="GN370" i="1"/>
  <c r="GM370" i="1"/>
  <c r="GQ367" i="1"/>
  <c r="GP367" i="1"/>
  <c r="GO367" i="1"/>
  <c r="GN367" i="1"/>
  <c r="GM367" i="1"/>
  <c r="GQ363" i="1"/>
  <c r="GP363" i="1"/>
  <c r="GO363" i="1"/>
  <c r="GN363" i="1"/>
  <c r="GM363" i="1"/>
  <c r="GQ356" i="1"/>
  <c r="GP356" i="1"/>
  <c r="GO356" i="1"/>
  <c r="GN356" i="1"/>
  <c r="GM356" i="1"/>
  <c r="GQ351" i="1"/>
  <c r="GP351" i="1"/>
  <c r="GO351" i="1"/>
  <c r="GN351" i="1"/>
  <c r="GM351" i="1"/>
  <c r="GQ346" i="1"/>
  <c r="GP346" i="1"/>
  <c r="GO346" i="1"/>
  <c r="GN346" i="1"/>
  <c r="GM346" i="1"/>
  <c r="GQ338" i="1"/>
  <c r="GP338" i="1"/>
  <c r="GO338" i="1"/>
  <c r="GN338" i="1"/>
  <c r="GM338" i="1"/>
  <c r="GQ335" i="1"/>
  <c r="GP335" i="1"/>
  <c r="GO335" i="1"/>
  <c r="GN335" i="1"/>
  <c r="GM335" i="1"/>
  <c r="GQ327" i="1"/>
  <c r="GP327" i="1"/>
  <c r="GO327" i="1"/>
  <c r="GN327" i="1"/>
  <c r="GM327" i="1"/>
  <c r="GQ324" i="1"/>
  <c r="GP324" i="1"/>
  <c r="GO324" i="1"/>
  <c r="GN324" i="1"/>
  <c r="GM324" i="1"/>
  <c r="GQ321" i="1"/>
  <c r="GP321" i="1"/>
  <c r="GO321" i="1"/>
  <c r="GN321" i="1"/>
  <c r="GM321" i="1"/>
  <c r="GQ317" i="1"/>
  <c r="GP317" i="1"/>
  <c r="GO317" i="1"/>
  <c r="GN317" i="1"/>
  <c r="GM317" i="1"/>
  <c r="GQ313" i="1"/>
  <c r="GP313" i="1"/>
  <c r="GO313" i="1"/>
  <c r="GN313" i="1"/>
  <c r="GM313" i="1"/>
  <c r="GQ307" i="1"/>
  <c r="GP307" i="1"/>
  <c r="GO307" i="1"/>
  <c r="GN307" i="1"/>
  <c r="GM307" i="1"/>
  <c r="GQ304" i="1"/>
  <c r="GP304" i="1"/>
  <c r="GO304" i="1"/>
  <c r="GN304" i="1"/>
  <c r="GM304" i="1"/>
  <c r="GQ298" i="1"/>
  <c r="GP298" i="1"/>
  <c r="GO298" i="1"/>
  <c r="GN298" i="1"/>
  <c r="GM298" i="1"/>
  <c r="GQ288" i="1"/>
  <c r="GP288" i="1"/>
  <c r="GO288" i="1"/>
  <c r="GN288" i="1"/>
  <c r="GM288" i="1"/>
  <c r="GQ283" i="1"/>
  <c r="GP283" i="1"/>
  <c r="GO283" i="1"/>
  <c r="GN283" i="1"/>
  <c r="GM283" i="1"/>
  <c r="GQ272" i="1"/>
  <c r="GP272" i="1"/>
  <c r="GO272" i="1"/>
  <c r="GN272" i="1"/>
  <c r="GM272" i="1"/>
  <c r="GQ268" i="1"/>
  <c r="GP268" i="1"/>
  <c r="GO268" i="1"/>
  <c r="GN268" i="1"/>
  <c r="GM268" i="1"/>
  <c r="GQ265" i="1"/>
  <c r="GP265" i="1"/>
  <c r="GO265" i="1"/>
  <c r="GN265" i="1"/>
  <c r="GM265" i="1"/>
  <c r="GQ258" i="1"/>
  <c r="GP258" i="1"/>
  <c r="GO258" i="1"/>
  <c r="GN258" i="1"/>
  <c r="GM258" i="1"/>
  <c r="GQ253" i="1"/>
  <c r="GP253" i="1"/>
  <c r="GO253" i="1"/>
  <c r="GN253" i="1"/>
  <c r="GM253" i="1"/>
  <c r="GQ250" i="1"/>
  <c r="GP250" i="1"/>
  <c r="GO250" i="1"/>
  <c r="GN250" i="1"/>
  <c r="GM250" i="1"/>
  <c r="GQ246" i="1"/>
  <c r="GP246" i="1"/>
  <c r="GO246" i="1"/>
  <c r="GN246" i="1"/>
  <c r="GM246" i="1"/>
  <c r="GQ243" i="1"/>
  <c r="GP243" i="1"/>
  <c r="GO243" i="1"/>
  <c r="GN243" i="1"/>
  <c r="GM243" i="1"/>
  <c r="GQ239" i="1"/>
  <c r="GP239" i="1"/>
  <c r="GO239" i="1"/>
  <c r="GN239" i="1"/>
  <c r="GM239" i="1"/>
  <c r="GQ230" i="1"/>
  <c r="GP230" i="1"/>
  <c r="GO230" i="1"/>
  <c r="GN230" i="1"/>
  <c r="GM230" i="1"/>
  <c r="GQ224" i="1"/>
  <c r="GP224" i="1"/>
  <c r="GO224" i="1"/>
  <c r="GN224" i="1"/>
  <c r="GM224" i="1"/>
  <c r="GQ218" i="1"/>
  <c r="GP218" i="1"/>
  <c r="GO218" i="1"/>
  <c r="GN218" i="1"/>
  <c r="GM218" i="1"/>
  <c r="GQ214" i="1"/>
  <c r="GP214" i="1"/>
  <c r="GO214" i="1"/>
  <c r="GN214" i="1"/>
  <c r="GM214" i="1"/>
  <c r="GQ211" i="1"/>
  <c r="GP211" i="1"/>
  <c r="GO211" i="1"/>
  <c r="GN211" i="1"/>
  <c r="GM211" i="1"/>
  <c r="GQ207" i="1"/>
  <c r="GP207" i="1"/>
  <c r="GO207" i="1"/>
  <c r="GN207" i="1"/>
  <c r="GM207" i="1"/>
  <c r="GQ203" i="1"/>
  <c r="GP203" i="1"/>
  <c r="GO203" i="1"/>
  <c r="GN203" i="1"/>
  <c r="GM203" i="1"/>
  <c r="GQ200" i="1"/>
  <c r="GP200" i="1"/>
  <c r="GO200" i="1"/>
  <c r="GN200" i="1"/>
  <c r="GM200" i="1"/>
  <c r="GQ189" i="1"/>
  <c r="GP189" i="1"/>
  <c r="GO189" i="1"/>
  <c r="GN189" i="1"/>
  <c r="GM189" i="1"/>
  <c r="GQ186" i="1"/>
  <c r="GP186" i="1"/>
  <c r="GO186" i="1"/>
  <c r="GN186" i="1"/>
  <c r="GM186" i="1"/>
  <c r="GQ181" i="1"/>
  <c r="GP181" i="1"/>
  <c r="GO181" i="1"/>
  <c r="GN181" i="1"/>
  <c r="GM181" i="1"/>
  <c r="GQ176" i="1"/>
  <c r="GP176" i="1"/>
  <c r="GO176" i="1"/>
  <c r="GN176" i="1"/>
  <c r="GM176" i="1"/>
  <c r="GQ173" i="1"/>
  <c r="GP173" i="1"/>
  <c r="GO173" i="1"/>
  <c r="GN173" i="1"/>
  <c r="GM173" i="1"/>
  <c r="GQ169" i="1"/>
  <c r="GP169" i="1"/>
  <c r="GO169" i="1"/>
  <c r="GN169" i="1"/>
  <c r="GM169" i="1"/>
  <c r="GQ164" i="1"/>
  <c r="GP164" i="1"/>
  <c r="GO164" i="1"/>
  <c r="GN164" i="1"/>
  <c r="GM164" i="1"/>
  <c r="GQ151" i="1"/>
  <c r="GP151" i="1"/>
  <c r="GO151" i="1"/>
  <c r="GN151" i="1"/>
  <c r="GM151" i="1"/>
  <c r="GQ147" i="1"/>
  <c r="GP147" i="1"/>
  <c r="GO147" i="1"/>
  <c r="GN147" i="1"/>
  <c r="GM147" i="1"/>
  <c r="GQ140" i="1"/>
  <c r="GP140" i="1"/>
  <c r="GO140" i="1"/>
  <c r="GN140" i="1"/>
  <c r="GM140" i="1"/>
  <c r="GQ137" i="1"/>
  <c r="GP137" i="1"/>
  <c r="GO137" i="1"/>
  <c r="GN137" i="1"/>
  <c r="GM137" i="1"/>
  <c r="GQ133" i="1"/>
  <c r="GP133" i="1"/>
  <c r="GO133" i="1"/>
  <c r="GN133" i="1"/>
  <c r="GM133" i="1"/>
  <c r="GQ130" i="1"/>
  <c r="GP130" i="1"/>
  <c r="GO130" i="1"/>
  <c r="GN130" i="1"/>
  <c r="GM130" i="1"/>
  <c r="GQ127" i="1"/>
  <c r="GP127" i="1"/>
  <c r="GO127" i="1"/>
  <c r="GN127" i="1"/>
  <c r="GM127" i="1"/>
  <c r="GQ122" i="1"/>
  <c r="GP122" i="1"/>
  <c r="GO122" i="1"/>
  <c r="GN122" i="1"/>
  <c r="GM122" i="1"/>
  <c r="GQ119" i="1"/>
  <c r="GP119" i="1"/>
  <c r="GO119" i="1"/>
  <c r="GN119" i="1"/>
  <c r="GM119" i="1"/>
  <c r="GQ116" i="1"/>
  <c r="GP116" i="1"/>
  <c r="GO116" i="1"/>
  <c r="GN116" i="1"/>
  <c r="GM116" i="1"/>
  <c r="GQ112" i="1"/>
  <c r="GP112" i="1"/>
  <c r="GO112" i="1"/>
  <c r="GN112" i="1"/>
  <c r="GM112" i="1"/>
  <c r="GQ98" i="1"/>
  <c r="GP98" i="1"/>
  <c r="GO98" i="1"/>
  <c r="GN98" i="1"/>
  <c r="GM98" i="1"/>
  <c r="GQ94" i="1"/>
  <c r="GP94" i="1"/>
  <c r="GO94" i="1"/>
  <c r="GN94" i="1"/>
  <c r="GM94" i="1"/>
  <c r="GQ83" i="1"/>
  <c r="GP83" i="1"/>
  <c r="GO83" i="1"/>
  <c r="GN83" i="1"/>
  <c r="GM83" i="1"/>
  <c r="GQ71" i="1"/>
  <c r="GP71" i="1"/>
  <c r="GO71" i="1"/>
  <c r="GN71" i="1"/>
  <c r="GM71" i="1"/>
  <c r="GQ67" i="1"/>
  <c r="GP67" i="1"/>
  <c r="GO67" i="1"/>
  <c r="GN67" i="1"/>
  <c r="GM67" i="1"/>
  <c r="GQ61" i="1"/>
  <c r="GP61" i="1"/>
  <c r="GO61" i="1"/>
  <c r="GN61" i="1"/>
  <c r="GM61" i="1"/>
  <c r="GQ52" i="1"/>
  <c r="GP52" i="1"/>
  <c r="GO52" i="1"/>
  <c r="GN52" i="1"/>
  <c r="GM52" i="1"/>
  <c r="GQ44" i="1"/>
  <c r="GP44" i="1"/>
  <c r="GO44" i="1"/>
  <c r="GN44" i="1"/>
  <c r="GM44" i="1"/>
  <c r="GQ37" i="1"/>
  <c r="GP37" i="1"/>
  <c r="GO37" i="1"/>
  <c r="GN37" i="1"/>
  <c r="GM37" i="1"/>
  <c r="GQ27" i="1"/>
  <c r="GP27" i="1"/>
  <c r="GO27" i="1"/>
  <c r="GN27" i="1"/>
  <c r="GM27" i="1"/>
  <c r="GQ20" i="1"/>
  <c r="GP20" i="1"/>
  <c r="GO20" i="1"/>
  <c r="GN20" i="1"/>
  <c r="GM20" i="1"/>
  <c r="GQ6" i="1"/>
  <c r="GP6" i="1"/>
  <c r="GO6" i="1"/>
  <c r="GN6" i="1"/>
  <c r="GM6" i="1"/>
  <c r="GG579" i="1"/>
  <c r="GF579" i="1"/>
  <c r="GE579" i="1"/>
  <c r="GD579" i="1"/>
  <c r="GC579" i="1"/>
  <c r="GG576" i="1"/>
  <c r="GF576" i="1"/>
  <c r="GE576" i="1"/>
  <c r="GD576" i="1"/>
  <c r="GC576" i="1"/>
  <c r="GG569" i="1"/>
  <c r="GF569" i="1"/>
  <c r="GE569" i="1"/>
  <c r="GD569" i="1"/>
  <c r="GC569" i="1"/>
  <c r="GG561" i="1"/>
  <c r="GF561" i="1"/>
  <c r="GE561" i="1"/>
  <c r="GD561" i="1"/>
  <c r="GC561" i="1"/>
  <c r="GG558" i="1"/>
  <c r="GF558" i="1"/>
  <c r="GE558" i="1"/>
  <c r="GD558" i="1"/>
  <c r="GC558" i="1"/>
  <c r="GG554" i="1"/>
  <c r="GF554" i="1"/>
  <c r="GE554" i="1"/>
  <c r="GD554" i="1"/>
  <c r="GC554" i="1"/>
  <c r="GG551" i="1"/>
  <c r="GF551" i="1"/>
  <c r="GE551" i="1"/>
  <c r="GD551" i="1"/>
  <c r="GC551" i="1"/>
  <c r="GG547" i="1"/>
  <c r="GF547" i="1"/>
  <c r="GE547" i="1"/>
  <c r="GD547" i="1"/>
  <c r="GC547" i="1"/>
  <c r="GG539" i="1"/>
  <c r="GF539" i="1"/>
  <c r="GE539" i="1"/>
  <c r="GD539" i="1"/>
  <c r="GC539" i="1"/>
  <c r="GG532" i="1"/>
  <c r="GF532" i="1"/>
  <c r="GE532" i="1"/>
  <c r="GD532" i="1"/>
  <c r="GC532" i="1"/>
  <c r="GG528" i="1"/>
  <c r="GF528" i="1"/>
  <c r="GE528" i="1"/>
  <c r="GD528" i="1"/>
  <c r="GC528" i="1"/>
  <c r="GG520" i="1"/>
  <c r="GF520" i="1"/>
  <c r="GE520" i="1"/>
  <c r="GD520" i="1"/>
  <c r="GC520" i="1"/>
  <c r="GG515" i="1"/>
  <c r="GF515" i="1"/>
  <c r="GE515" i="1"/>
  <c r="GD515" i="1"/>
  <c r="GC515" i="1"/>
  <c r="GG509" i="1"/>
  <c r="GF509" i="1"/>
  <c r="GE509" i="1"/>
  <c r="GD509" i="1"/>
  <c r="GC509" i="1"/>
  <c r="GG505" i="1"/>
  <c r="GF505" i="1"/>
  <c r="GE505" i="1"/>
  <c r="GD505" i="1"/>
  <c r="GC505" i="1"/>
  <c r="GG501" i="1"/>
  <c r="GF501" i="1"/>
  <c r="GE501" i="1"/>
  <c r="GD501" i="1"/>
  <c r="GC501" i="1"/>
  <c r="GG495" i="1"/>
  <c r="GF495" i="1"/>
  <c r="GE495" i="1"/>
  <c r="GD495" i="1"/>
  <c r="GC495" i="1"/>
  <c r="GG489" i="1"/>
  <c r="GF489" i="1"/>
  <c r="GE489" i="1"/>
  <c r="GD489" i="1"/>
  <c r="GC489" i="1"/>
  <c r="GG486" i="1"/>
  <c r="GF486" i="1"/>
  <c r="GE486" i="1"/>
  <c r="GD486" i="1"/>
  <c r="GC486" i="1"/>
  <c r="GG483" i="1"/>
  <c r="GF483" i="1"/>
  <c r="GE483" i="1"/>
  <c r="GD483" i="1"/>
  <c r="GC483" i="1"/>
  <c r="GG476" i="1"/>
  <c r="GF476" i="1"/>
  <c r="GE476" i="1"/>
  <c r="GD476" i="1"/>
  <c r="GC476" i="1"/>
  <c r="GG466" i="1"/>
  <c r="GF466" i="1"/>
  <c r="GE466" i="1"/>
  <c r="GD466" i="1"/>
  <c r="GC466" i="1"/>
  <c r="GG457" i="1"/>
  <c r="GF457" i="1"/>
  <c r="GE457" i="1"/>
  <c r="GD457" i="1"/>
  <c r="GC457" i="1"/>
  <c r="GG449" i="1"/>
  <c r="GF449" i="1"/>
  <c r="GE449" i="1"/>
  <c r="GD449" i="1"/>
  <c r="GC449" i="1"/>
  <c r="GG442" i="1"/>
  <c r="GF442" i="1"/>
  <c r="GE442" i="1"/>
  <c r="GD442" i="1"/>
  <c r="GC442" i="1"/>
  <c r="GG438" i="1"/>
  <c r="GF438" i="1"/>
  <c r="GE438" i="1"/>
  <c r="GD438" i="1"/>
  <c r="GC438" i="1"/>
  <c r="GG435" i="1"/>
  <c r="GF435" i="1"/>
  <c r="GE435" i="1"/>
  <c r="GD435" i="1"/>
  <c r="GC435" i="1"/>
  <c r="GG430" i="1"/>
  <c r="GF430" i="1"/>
  <c r="GE430" i="1"/>
  <c r="GD430" i="1"/>
  <c r="GC430" i="1"/>
  <c r="GG416" i="1"/>
  <c r="GF416" i="1"/>
  <c r="GE416" i="1"/>
  <c r="GD416" i="1"/>
  <c r="GC416" i="1"/>
  <c r="GG409" i="1"/>
  <c r="GF409" i="1"/>
  <c r="GE409" i="1"/>
  <c r="GD409" i="1"/>
  <c r="GC409" i="1"/>
  <c r="GG403" i="1"/>
  <c r="GF403" i="1"/>
  <c r="GE403" i="1"/>
  <c r="GD403" i="1"/>
  <c r="GC403" i="1"/>
  <c r="GG399" i="1"/>
  <c r="GF399" i="1"/>
  <c r="GE399" i="1"/>
  <c r="GD399" i="1"/>
  <c r="GC399" i="1"/>
  <c r="GG392" i="1"/>
  <c r="GF392" i="1"/>
  <c r="GE392" i="1"/>
  <c r="GD392" i="1"/>
  <c r="GC392" i="1"/>
  <c r="GG388" i="1"/>
  <c r="GF388" i="1"/>
  <c r="GE388" i="1"/>
  <c r="GD388" i="1"/>
  <c r="GC388" i="1"/>
  <c r="GG381" i="1"/>
  <c r="GF381" i="1"/>
  <c r="GE381" i="1"/>
  <c r="GD381" i="1"/>
  <c r="GC381" i="1"/>
  <c r="GG378" i="1"/>
  <c r="GF378" i="1"/>
  <c r="GE378" i="1"/>
  <c r="GD378" i="1"/>
  <c r="GC378" i="1"/>
  <c r="GG373" i="1"/>
  <c r="GF373" i="1"/>
  <c r="GE373" i="1"/>
  <c r="GD373" i="1"/>
  <c r="GC373" i="1"/>
  <c r="GG370" i="1"/>
  <c r="GF370" i="1"/>
  <c r="GE370" i="1"/>
  <c r="GD370" i="1"/>
  <c r="GC370" i="1"/>
  <c r="GG367" i="1"/>
  <c r="GF367" i="1"/>
  <c r="GE367" i="1"/>
  <c r="GD367" i="1"/>
  <c r="GC367" i="1"/>
  <c r="GG363" i="1"/>
  <c r="GF363" i="1"/>
  <c r="GE363" i="1"/>
  <c r="GD363" i="1"/>
  <c r="GC363" i="1"/>
  <c r="GG356" i="1"/>
  <c r="GF356" i="1"/>
  <c r="GE356" i="1"/>
  <c r="GD356" i="1"/>
  <c r="GC356" i="1"/>
  <c r="GG351" i="1"/>
  <c r="GF351" i="1"/>
  <c r="GE351" i="1"/>
  <c r="GD351" i="1"/>
  <c r="GC351" i="1"/>
  <c r="GG346" i="1"/>
  <c r="GF346" i="1"/>
  <c r="GE346" i="1"/>
  <c r="GD346" i="1"/>
  <c r="GC346" i="1"/>
  <c r="GG338" i="1"/>
  <c r="GF338" i="1"/>
  <c r="GE338" i="1"/>
  <c r="GD338" i="1"/>
  <c r="GC338" i="1"/>
  <c r="GG335" i="1"/>
  <c r="GF335" i="1"/>
  <c r="GE335" i="1"/>
  <c r="GD335" i="1"/>
  <c r="GC335" i="1"/>
  <c r="GG327" i="1"/>
  <c r="GF327" i="1"/>
  <c r="GE327" i="1"/>
  <c r="GD327" i="1"/>
  <c r="GC327" i="1"/>
  <c r="GG324" i="1"/>
  <c r="GF324" i="1"/>
  <c r="GE324" i="1"/>
  <c r="GD324" i="1"/>
  <c r="GC324" i="1"/>
  <c r="GG321" i="1"/>
  <c r="GF321" i="1"/>
  <c r="GE321" i="1"/>
  <c r="GD321" i="1"/>
  <c r="GC321" i="1"/>
  <c r="GG317" i="1"/>
  <c r="GF317" i="1"/>
  <c r="GE317" i="1"/>
  <c r="GD317" i="1"/>
  <c r="GC317" i="1"/>
  <c r="GG313" i="1"/>
  <c r="GF313" i="1"/>
  <c r="GE313" i="1"/>
  <c r="GD313" i="1"/>
  <c r="GC313" i="1"/>
  <c r="GG307" i="1"/>
  <c r="GF307" i="1"/>
  <c r="GE307" i="1"/>
  <c r="GD307" i="1"/>
  <c r="GC307" i="1"/>
  <c r="GG304" i="1"/>
  <c r="GF304" i="1"/>
  <c r="GE304" i="1"/>
  <c r="GD304" i="1"/>
  <c r="GC304" i="1"/>
  <c r="GG298" i="1"/>
  <c r="GF298" i="1"/>
  <c r="GE298" i="1"/>
  <c r="GD298" i="1"/>
  <c r="GC298" i="1"/>
  <c r="GG288" i="1"/>
  <c r="GF288" i="1"/>
  <c r="GE288" i="1"/>
  <c r="GD288" i="1"/>
  <c r="GC288" i="1"/>
  <c r="GG283" i="1"/>
  <c r="GF283" i="1"/>
  <c r="GE283" i="1"/>
  <c r="GD283" i="1"/>
  <c r="GC283" i="1"/>
  <c r="GG272" i="1"/>
  <c r="GF272" i="1"/>
  <c r="GE272" i="1"/>
  <c r="GD272" i="1"/>
  <c r="GC272" i="1"/>
  <c r="GG268" i="1"/>
  <c r="GF268" i="1"/>
  <c r="GE268" i="1"/>
  <c r="GD268" i="1"/>
  <c r="GC268" i="1"/>
  <c r="GG265" i="1"/>
  <c r="GF265" i="1"/>
  <c r="GE265" i="1"/>
  <c r="GD265" i="1"/>
  <c r="GC265" i="1"/>
  <c r="GG258" i="1"/>
  <c r="GF258" i="1"/>
  <c r="GE258" i="1"/>
  <c r="GD258" i="1"/>
  <c r="GC258" i="1"/>
  <c r="GG253" i="1"/>
  <c r="GF253" i="1"/>
  <c r="GE253" i="1"/>
  <c r="GD253" i="1"/>
  <c r="GC253" i="1"/>
  <c r="GG250" i="1"/>
  <c r="GF250" i="1"/>
  <c r="GE250" i="1"/>
  <c r="GD250" i="1"/>
  <c r="GC250" i="1"/>
  <c r="GG246" i="1"/>
  <c r="GF246" i="1"/>
  <c r="GE246" i="1"/>
  <c r="GD246" i="1"/>
  <c r="GC246" i="1"/>
  <c r="GG243" i="1"/>
  <c r="GF243" i="1"/>
  <c r="GE243" i="1"/>
  <c r="GD243" i="1"/>
  <c r="GC243" i="1"/>
  <c r="GG239" i="1"/>
  <c r="GF239" i="1"/>
  <c r="GE239" i="1"/>
  <c r="GD239" i="1"/>
  <c r="GC239" i="1"/>
  <c r="GG230" i="1"/>
  <c r="GF230" i="1"/>
  <c r="GE230" i="1"/>
  <c r="GD230" i="1"/>
  <c r="GC230" i="1"/>
  <c r="GG224" i="1"/>
  <c r="GF224" i="1"/>
  <c r="GE224" i="1"/>
  <c r="GD224" i="1"/>
  <c r="GC224" i="1"/>
  <c r="GG218" i="1"/>
  <c r="GF218" i="1"/>
  <c r="GE218" i="1"/>
  <c r="GD218" i="1"/>
  <c r="GC218" i="1"/>
  <c r="GG214" i="1"/>
  <c r="GF214" i="1"/>
  <c r="GE214" i="1"/>
  <c r="GD214" i="1"/>
  <c r="GC214" i="1"/>
  <c r="GG211" i="1"/>
  <c r="GF211" i="1"/>
  <c r="GE211" i="1"/>
  <c r="GD211" i="1"/>
  <c r="GC211" i="1"/>
  <c r="GG207" i="1"/>
  <c r="GF207" i="1"/>
  <c r="GE207" i="1"/>
  <c r="GD207" i="1"/>
  <c r="GC207" i="1"/>
  <c r="GG203" i="1"/>
  <c r="GF203" i="1"/>
  <c r="GE203" i="1"/>
  <c r="GD203" i="1"/>
  <c r="GC203" i="1"/>
  <c r="GG200" i="1"/>
  <c r="GF200" i="1"/>
  <c r="GE200" i="1"/>
  <c r="GD200" i="1"/>
  <c r="GC200" i="1"/>
  <c r="GG189" i="1"/>
  <c r="GF189" i="1"/>
  <c r="GE189" i="1"/>
  <c r="GD189" i="1"/>
  <c r="GC189" i="1"/>
  <c r="GG186" i="1"/>
  <c r="GF186" i="1"/>
  <c r="GE186" i="1"/>
  <c r="GD186" i="1"/>
  <c r="GC186" i="1"/>
  <c r="GG181" i="1"/>
  <c r="GF181" i="1"/>
  <c r="GE181" i="1"/>
  <c r="GD181" i="1"/>
  <c r="GC181" i="1"/>
  <c r="GG176" i="1"/>
  <c r="GF176" i="1"/>
  <c r="GE176" i="1"/>
  <c r="GD176" i="1"/>
  <c r="GC176" i="1"/>
  <c r="GG173" i="1"/>
  <c r="GF173" i="1"/>
  <c r="GE173" i="1"/>
  <c r="GD173" i="1"/>
  <c r="GC173" i="1"/>
  <c r="GG169" i="1"/>
  <c r="GF169" i="1"/>
  <c r="GE169" i="1"/>
  <c r="GD169" i="1"/>
  <c r="GC169" i="1"/>
  <c r="GG164" i="1"/>
  <c r="GF164" i="1"/>
  <c r="GE164" i="1"/>
  <c r="GD164" i="1"/>
  <c r="GC164" i="1"/>
  <c r="GG151" i="1"/>
  <c r="GF151" i="1"/>
  <c r="GE151" i="1"/>
  <c r="GD151" i="1"/>
  <c r="GC151" i="1"/>
  <c r="GG147" i="1"/>
  <c r="GF147" i="1"/>
  <c r="GE147" i="1"/>
  <c r="GD147" i="1"/>
  <c r="GC147" i="1"/>
  <c r="GG140" i="1"/>
  <c r="GF140" i="1"/>
  <c r="GE140" i="1"/>
  <c r="GD140" i="1"/>
  <c r="GC140" i="1"/>
  <c r="GG137" i="1"/>
  <c r="GF137" i="1"/>
  <c r="GE137" i="1"/>
  <c r="GD137" i="1"/>
  <c r="GC137" i="1"/>
  <c r="GG133" i="1"/>
  <c r="GF133" i="1"/>
  <c r="GE133" i="1"/>
  <c r="GD133" i="1"/>
  <c r="GC133" i="1"/>
  <c r="GG130" i="1"/>
  <c r="GF130" i="1"/>
  <c r="GE130" i="1"/>
  <c r="GD130" i="1"/>
  <c r="GC130" i="1"/>
  <c r="GG127" i="1"/>
  <c r="GF127" i="1"/>
  <c r="GE127" i="1"/>
  <c r="GD127" i="1"/>
  <c r="GC127" i="1"/>
  <c r="GG122" i="1"/>
  <c r="GF122" i="1"/>
  <c r="GE122" i="1"/>
  <c r="GD122" i="1"/>
  <c r="GC122" i="1"/>
  <c r="GG119" i="1"/>
  <c r="GF119" i="1"/>
  <c r="GE119" i="1"/>
  <c r="GD119" i="1"/>
  <c r="GC119" i="1"/>
  <c r="GG116" i="1"/>
  <c r="GF116" i="1"/>
  <c r="GE116" i="1"/>
  <c r="GD116" i="1"/>
  <c r="GC116" i="1"/>
  <c r="GG112" i="1"/>
  <c r="GF112" i="1"/>
  <c r="GE112" i="1"/>
  <c r="GD112" i="1"/>
  <c r="GC112" i="1"/>
  <c r="GG98" i="1"/>
  <c r="GF98" i="1"/>
  <c r="GE98" i="1"/>
  <c r="GD98" i="1"/>
  <c r="GC98" i="1"/>
  <c r="GG94" i="1"/>
  <c r="GF94" i="1"/>
  <c r="GE94" i="1"/>
  <c r="GD94" i="1"/>
  <c r="GC94" i="1"/>
  <c r="GG83" i="1"/>
  <c r="GF83" i="1"/>
  <c r="GE83" i="1"/>
  <c r="GD83" i="1"/>
  <c r="GC83" i="1"/>
  <c r="GG71" i="1"/>
  <c r="GF71" i="1"/>
  <c r="GE71" i="1"/>
  <c r="GD71" i="1"/>
  <c r="GC71" i="1"/>
  <c r="GG67" i="1"/>
  <c r="GF67" i="1"/>
  <c r="GE67" i="1"/>
  <c r="GD67" i="1"/>
  <c r="GC67" i="1"/>
  <c r="GG61" i="1"/>
  <c r="GF61" i="1"/>
  <c r="GE61" i="1"/>
  <c r="GD61" i="1"/>
  <c r="GC61" i="1"/>
  <c r="GG52" i="1"/>
  <c r="GF52" i="1"/>
  <c r="GE52" i="1"/>
  <c r="GD52" i="1"/>
  <c r="GC52" i="1"/>
  <c r="GG44" i="1"/>
  <c r="GF44" i="1"/>
  <c r="GE44" i="1"/>
  <c r="GD44" i="1"/>
  <c r="GC44" i="1"/>
  <c r="GG37" i="1"/>
  <c r="GF37" i="1"/>
  <c r="GE37" i="1"/>
  <c r="GD37" i="1"/>
  <c r="GC37" i="1"/>
  <c r="GG27" i="1"/>
  <c r="GF27" i="1"/>
  <c r="GE27" i="1"/>
  <c r="GD27" i="1"/>
  <c r="GC27" i="1"/>
  <c r="GG20" i="1"/>
  <c r="GF20" i="1"/>
  <c r="GE20" i="1"/>
  <c r="GD20" i="1"/>
  <c r="GC20" i="1"/>
  <c r="GG6" i="1"/>
  <c r="GF6" i="1"/>
  <c r="GE6" i="1"/>
  <c r="GD6" i="1"/>
  <c r="GC6" i="1"/>
  <c r="FW579" i="1"/>
  <c r="FV579" i="1"/>
  <c r="FU579" i="1"/>
  <c r="FT579" i="1"/>
  <c r="FS579" i="1"/>
  <c r="FW576" i="1"/>
  <c r="FV576" i="1"/>
  <c r="FU576" i="1"/>
  <c r="FT576" i="1"/>
  <c r="FS576" i="1"/>
  <c r="FW569" i="1"/>
  <c r="FV569" i="1"/>
  <c r="FU569" i="1"/>
  <c r="FT569" i="1"/>
  <c r="FS569" i="1"/>
  <c r="FW561" i="1"/>
  <c r="FV561" i="1"/>
  <c r="FU561" i="1"/>
  <c r="FT561" i="1"/>
  <c r="FS561" i="1"/>
  <c r="FW558" i="1"/>
  <c r="FV558" i="1"/>
  <c r="FU558" i="1"/>
  <c r="FT558" i="1"/>
  <c r="FS558" i="1"/>
  <c r="FW554" i="1"/>
  <c r="FV554" i="1"/>
  <c r="FU554" i="1"/>
  <c r="FT554" i="1"/>
  <c r="FS554" i="1"/>
  <c r="FW551" i="1"/>
  <c r="FV551" i="1"/>
  <c r="FU551" i="1"/>
  <c r="FT551" i="1"/>
  <c r="FS551" i="1"/>
  <c r="FW547" i="1"/>
  <c r="FV547" i="1"/>
  <c r="FU547" i="1"/>
  <c r="FT547" i="1"/>
  <c r="FS547" i="1"/>
  <c r="FW539" i="1"/>
  <c r="FV539" i="1"/>
  <c r="FU539" i="1"/>
  <c r="FT539" i="1"/>
  <c r="FS539" i="1"/>
  <c r="FW532" i="1"/>
  <c r="FV532" i="1"/>
  <c r="FU532" i="1"/>
  <c r="FT532" i="1"/>
  <c r="FS532" i="1"/>
  <c r="FW528" i="1"/>
  <c r="FV528" i="1"/>
  <c r="FU528" i="1"/>
  <c r="FT528" i="1"/>
  <c r="FS528" i="1"/>
  <c r="FW520" i="1"/>
  <c r="FV520" i="1"/>
  <c r="FU520" i="1"/>
  <c r="FT520" i="1"/>
  <c r="FS520" i="1"/>
  <c r="FW515" i="1"/>
  <c r="FV515" i="1"/>
  <c r="FU515" i="1"/>
  <c r="FT515" i="1"/>
  <c r="FS515" i="1"/>
  <c r="FW509" i="1"/>
  <c r="FV509" i="1"/>
  <c r="FU509" i="1"/>
  <c r="FT509" i="1"/>
  <c r="FS509" i="1"/>
  <c r="FW505" i="1"/>
  <c r="FV505" i="1"/>
  <c r="FU505" i="1"/>
  <c r="FT505" i="1"/>
  <c r="FS505" i="1"/>
  <c r="FW501" i="1"/>
  <c r="FV501" i="1"/>
  <c r="FU501" i="1"/>
  <c r="FT501" i="1"/>
  <c r="FS501" i="1"/>
  <c r="FW495" i="1"/>
  <c r="FV495" i="1"/>
  <c r="FU495" i="1"/>
  <c r="FT495" i="1"/>
  <c r="FS495" i="1"/>
  <c r="FW489" i="1"/>
  <c r="FV489" i="1"/>
  <c r="FU489" i="1"/>
  <c r="FT489" i="1"/>
  <c r="FS489" i="1"/>
  <c r="FW486" i="1"/>
  <c r="FV486" i="1"/>
  <c r="FU486" i="1"/>
  <c r="FT486" i="1"/>
  <c r="FS486" i="1"/>
  <c r="FW483" i="1"/>
  <c r="FV483" i="1"/>
  <c r="FU483" i="1"/>
  <c r="FT483" i="1"/>
  <c r="FS483" i="1"/>
  <c r="FW476" i="1"/>
  <c r="FV476" i="1"/>
  <c r="FU476" i="1"/>
  <c r="FT476" i="1"/>
  <c r="FS476" i="1"/>
  <c r="FW466" i="1"/>
  <c r="FV466" i="1"/>
  <c r="FU466" i="1"/>
  <c r="FT466" i="1"/>
  <c r="FS466" i="1"/>
  <c r="FW457" i="1"/>
  <c r="FV457" i="1"/>
  <c r="FU457" i="1"/>
  <c r="FT457" i="1"/>
  <c r="FS457" i="1"/>
  <c r="FW449" i="1"/>
  <c r="FV449" i="1"/>
  <c r="FU449" i="1"/>
  <c r="FT449" i="1"/>
  <c r="FS449" i="1"/>
  <c r="FW442" i="1"/>
  <c r="FV442" i="1"/>
  <c r="FU442" i="1"/>
  <c r="FT442" i="1"/>
  <c r="FS442" i="1"/>
  <c r="FW438" i="1"/>
  <c r="FV438" i="1"/>
  <c r="FU438" i="1"/>
  <c r="FT438" i="1"/>
  <c r="FS438" i="1"/>
  <c r="FW435" i="1"/>
  <c r="FV435" i="1"/>
  <c r="FU435" i="1"/>
  <c r="FT435" i="1"/>
  <c r="FS435" i="1"/>
  <c r="FW430" i="1"/>
  <c r="FV430" i="1"/>
  <c r="FU430" i="1"/>
  <c r="FT430" i="1"/>
  <c r="FS430" i="1"/>
  <c r="FW416" i="1"/>
  <c r="FV416" i="1"/>
  <c r="FU416" i="1"/>
  <c r="FT416" i="1"/>
  <c r="FS416" i="1"/>
  <c r="FW409" i="1"/>
  <c r="FV409" i="1"/>
  <c r="FU409" i="1"/>
  <c r="FT409" i="1"/>
  <c r="FS409" i="1"/>
  <c r="FW403" i="1"/>
  <c r="FV403" i="1"/>
  <c r="FU403" i="1"/>
  <c r="FT403" i="1"/>
  <c r="FS403" i="1"/>
  <c r="FW399" i="1"/>
  <c r="FV399" i="1"/>
  <c r="FU399" i="1"/>
  <c r="FT399" i="1"/>
  <c r="FS399" i="1"/>
  <c r="FW392" i="1"/>
  <c r="FV392" i="1"/>
  <c r="FU392" i="1"/>
  <c r="FT392" i="1"/>
  <c r="FS392" i="1"/>
  <c r="FW388" i="1"/>
  <c r="FV388" i="1"/>
  <c r="FU388" i="1"/>
  <c r="FT388" i="1"/>
  <c r="FS388" i="1"/>
  <c r="FW381" i="1"/>
  <c r="FV381" i="1"/>
  <c r="FU381" i="1"/>
  <c r="FT381" i="1"/>
  <c r="FS381" i="1"/>
  <c r="FW378" i="1"/>
  <c r="FV378" i="1"/>
  <c r="FU378" i="1"/>
  <c r="FT378" i="1"/>
  <c r="FS378" i="1"/>
  <c r="FW373" i="1"/>
  <c r="FV373" i="1"/>
  <c r="FU373" i="1"/>
  <c r="FT373" i="1"/>
  <c r="FS373" i="1"/>
  <c r="FW370" i="1"/>
  <c r="FV370" i="1"/>
  <c r="FU370" i="1"/>
  <c r="FT370" i="1"/>
  <c r="FS370" i="1"/>
  <c r="FW367" i="1"/>
  <c r="FV367" i="1"/>
  <c r="FU367" i="1"/>
  <c r="FT367" i="1"/>
  <c r="FS367" i="1"/>
  <c r="FW363" i="1"/>
  <c r="FV363" i="1"/>
  <c r="FU363" i="1"/>
  <c r="FT363" i="1"/>
  <c r="FS363" i="1"/>
  <c r="FW356" i="1"/>
  <c r="FV356" i="1"/>
  <c r="FU356" i="1"/>
  <c r="FT356" i="1"/>
  <c r="FS356" i="1"/>
  <c r="FW351" i="1"/>
  <c r="FV351" i="1"/>
  <c r="FU351" i="1"/>
  <c r="FT351" i="1"/>
  <c r="FS351" i="1"/>
  <c r="FW346" i="1"/>
  <c r="FV346" i="1"/>
  <c r="FU346" i="1"/>
  <c r="FT346" i="1"/>
  <c r="FS346" i="1"/>
  <c r="FW338" i="1"/>
  <c r="FV338" i="1"/>
  <c r="FU338" i="1"/>
  <c r="FT338" i="1"/>
  <c r="FS338" i="1"/>
  <c r="FW335" i="1"/>
  <c r="FV335" i="1"/>
  <c r="FU335" i="1"/>
  <c r="FT335" i="1"/>
  <c r="FS335" i="1"/>
  <c r="FW327" i="1"/>
  <c r="FV327" i="1"/>
  <c r="FU327" i="1"/>
  <c r="FT327" i="1"/>
  <c r="FS327" i="1"/>
  <c r="FW324" i="1"/>
  <c r="FV324" i="1"/>
  <c r="FU324" i="1"/>
  <c r="FT324" i="1"/>
  <c r="FS324" i="1"/>
  <c r="FW321" i="1"/>
  <c r="FV321" i="1"/>
  <c r="FU321" i="1"/>
  <c r="FT321" i="1"/>
  <c r="FS321" i="1"/>
  <c r="FW317" i="1"/>
  <c r="FV317" i="1"/>
  <c r="FU317" i="1"/>
  <c r="FT317" i="1"/>
  <c r="FS317" i="1"/>
  <c r="FW313" i="1"/>
  <c r="FV313" i="1"/>
  <c r="FU313" i="1"/>
  <c r="FT313" i="1"/>
  <c r="FS313" i="1"/>
  <c r="FW307" i="1"/>
  <c r="FV307" i="1"/>
  <c r="FU307" i="1"/>
  <c r="FT307" i="1"/>
  <c r="FS307" i="1"/>
  <c r="FW304" i="1"/>
  <c r="FV304" i="1"/>
  <c r="FU304" i="1"/>
  <c r="FT304" i="1"/>
  <c r="FS304" i="1"/>
  <c r="FW298" i="1"/>
  <c r="FV298" i="1"/>
  <c r="FU298" i="1"/>
  <c r="FT298" i="1"/>
  <c r="FS298" i="1"/>
  <c r="FW288" i="1"/>
  <c r="FV288" i="1"/>
  <c r="FU288" i="1"/>
  <c r="FT288" i="1"/>
  <c r="FS288" i="1"/>
  <c r="FW283" i="1"/>
  <c r="FV283" i="1"/>
  <c r="FU283" i="1"/>
  <c r="FT283" i="1"/>
  <c r="FS283" i="1"/>
  <c r="FW272" i="1"/>
  <c r="FV272" i="1"/>
  <c r="FU272" i="1"/>
  <c r="FT272" i="1"/>
  <c r="FS272" i="1"/>
  <c r="FW268" i="1"/>
  <c r="FV268" i="1"/>
  <c r="FU268" i="1"/>
  <c r="FT268" i="1"/>
  <c r="FS268" i="1"/>
  <c r="FW265" i="1"/>
  <c r="FV265" i="1"/>
  <c r="FU265" i="1"/>
  <c r="FT265" i="1"/>
  <c r="FS265" i="1"/>
  <c r="FW258" i="1"/>
  <c r="FV258" i="1"/>
  <c r="FU258" i="1"/>
  <c r="FT258" i="1"/>
  <c r="FS258" i="1"/>
  <c r="FW253" i="1"/>
  <c r="FV253" i="1"/>
  <c r="FU253" i="1"/>
  <c r="FT253" i="1"/>
  <c r="FS253" i="1"/>
  <c r="FW250" i="1"/>
  <c r="FV250" i="1"/>
  <c r="FU250" i="1"/>
  <c r="FT250" i="1"/>
  <c r="FS250" i="1"/>
  <c r="FW246" i="1"/>
  <c r="FV246" i="1"/>
  <c r="FU246" i="1"/>
  <c r="FT246" i="1"/>
  <c r="FS246" i="1"/>
  <c r="FW243" i="1"/>
  <c r="FV243" i="1"/>
  <c r="FU243" i="1"/>
  <c r="FT243" i="1"/>
  <c r="FS243" i="1"/>
  <c r="FW239" i="1"/>
  <c r="FV239" i="1"/>
  <c r="FU239" i="1"/>
  <c r="FT239" i="1"/>
  <c r="FS239" i="1"/>
  <c r="FW230" i="1"/>
  <c r="FV230" i="1"/>
  <c r="FU230" i="1"/>
  <c r="FT230" i="1"/>
  <c r="FS230" i="1"/>
  <c r="FW224" i="1"/>
  <c r="FV224" i="1"/>
  <c r="FU224" i="1"/>
  <c r="FT224" i="1"/>
  <c r="FS224" i="1"/>
  <c r="FW218" i="1"/>
  <c r="FV218" i="1"/>
  <c r="FU218" i="1"/>
  <c r="FT218" i="1"/>
  <c r="FS218" i="1"/>
  <c r="FW214" i="1"/>
  <c r="FV214" i="1"/>
  <c r="FU214" i="1"/>
  <c r="FT214" i="1"/>
  <c r="FS214" i="1"/>
  <c r="FW211" i="1"/>
  <c r="FV211" i="1"/>
  <c r="FU211" i="1"/>
  <c r="FT211" i="1"/>
  <c r="FS211" i="1"/>
  <c r="FW207" i="1"/>
  <c r="FV207" i="1"/>
  <c r="FU207" i="1"/>
  <c r="FT207" i="1"/>
  <c r="FS207" i="1"/>
  <c r="FW203" i="1"/>
  <c r="FV203" i="1"/>
  <c r="FU203" i="1"/>
  <c r="FT203" i="1"/>
  <c r="FS203" i="1"/>
  <c r="FW200" i="1"/>
  <c r="FV200" i="1"/>
  <c r="FU200" i="1"/>
  <c r="FT200" i="1"/>
  <c r="FS200" i="1"/>
  <c r="FW189" i="1"/>
  <c r="FV189" i="1"/>
  <c r="FU189" i="1"/>
  <c r="FT189" i="1"/>
  <c r="FS189" i="1"/>
  <c r="FW186" i="1"/>
  <c r="FV186" i="1"/>
  <c r="FU186" i="1"/>
  <c r="FT186" i="1"/>
  <c r="FS186" i="1"/>
  <c r="FW181" i="1"/>
  <c r="FV181" i="1"/>
  <c r="FU181" i="1"/>
  <c r="FT181" i="1"/>
  <c r="FS181" i="1"/>
  <c r="FW176" i="1"/>
  <c r="FV176" i="1"/>
  <c r="FU176" i="1"/>
  <c r="FT176" i="1"/>
  <c r="FS176" i="1"/>
  <c r="FW173" i="1"/>
  <c r="FV173" i="1"/>
  <c r="FU173" i="1"/>
  <c r="FT173" i="1"/>
  <c r="FS173" i="1"/>
  <c r="FW169" i="1"/>
  <c r="FV169" i="1"/>
  <c r="FU169" i="1"/>
  <c r="FT169" i="1"/>
  <c r="FS169" i="1"/>
  <c r="FW164" i="1"/>
  <c r="FV164" i="1"/>
  <c r="FU164" i="1"/>
  <c r="FT164" i="1"/>
  <c r="FS164" i="1"/>
  <c r="FW151" i="1"/>
  <c r="FV151" i="1"/>
  <c r="FU151" i="1"/>
  <c r="FT151" i="1"/>
  <c r="FS151" i="1"/>
  <c r="FW147" i="1"/>
  <c r="FV147" i="1"/>
  <c r="FU147" i="1"/>
  <c r="FT147" i="1"/>
  <c r="FS147" i="1"/>
  <c r="FW140" i="1"/>
  <c r="FV140" i="1"/>
  <c r="FU140" i="1"/>
  <c r="FT140" i="1"/>
  <c r="FS140" i="1"/>
  <c r="FW137" i="1"/>
  <c r="FV137" i="1"/>
  <c r="FU137" i="1"/>
  <c r="FT137" i="1"/>
  <c r="FS137" i="1"/>
  <c r="FW133" i="1"/>
  <c r="FV133" i="1"/>
  <c r="FU133" i="1"/>
  <c r="FT133" i="1"/>
  <c r="FS133" i="1"/>
  <c r="FW130" i="1"/>
  <c r="FV130" i="1"/>
  <c r="FU130" i="1"/>
  <c r="FT130" i="1"/>
  <c r="FS130" i="1"/>
  <c r="FW127" i="1"/>
  <c r="FV127" i="1"/>
  <c r="FU127" i="1"/>
  <c r="FT127" i="1"/>
  <c r="FS127" i="1"/>
  <c r="FW122" i="1"/>
  <c r="FV122" i="1"/>
  <c r="FU122" i="1"/>
  <c r="FT122" i="1"/>
  <c r="FS122" i="1"/>
  <c r="FW119" i="1"/>
  <c r="FV119" i="1"/>
  <c r="FU119" i="1"/>
  <c r="FT119" i="1"/>
  <c r="FS119" i="1"/>
  <c r="FW116" i="1"/>
  <c r="FV116" i="1"/>
  <c r="FU116" i="1"/>
  <c r="FT116" i="1"/>
  <c r="FS116" i="1"/>
  <c r="FW112" i="1"/>
  <c r="FV112" i="1"/>
  <c r="FU112" i="1"/>
  <c r="FT112" i="1"/>
  <c r="FS112" i="1"/>
  <c r="FW98" i="1"/>
  <c r="FV98" i="1"/>
  <c r="FU98" i="1"/>
  <c r="FT98" i="1"/>
  <c r="FS98" i="1"/>
  <c r="FW94" i="1"/>
  <c r="FV94" i="1"/>
  <c r="FU94" i="1"/>
  <c r="FT94" i="1"/>
  <c r="FS94" i="1"/>
  <c r="FW83" i="1"/>
  <c r="FV83" i="1"/>
  <c r="FU83" i="1"/>
  <c r="FT83" i="1"/>
  <c r="FS83" i="1"/>
  <c r="FW71" i="1"/>
  <c r="FV71" i="1"/>
  <c r="FU71" i="1"/>
  <c r="FT71" i="1"/>
  <c r="FS71" i="1"/>
  <c r="FW67" i="1"/>
  <c r="FV67" i="1"/>
  <c r="FU67" i="1"/>
  <c r="FT67" i="1"/>
  <c r="FS67" i="1"/>
  <c r="FW61" i="1"/>
  <c r="FV61" i="1"/>
  <c r="FU61" i="1"/>
  <c r="FT61" i="1"/>
  <c r="FS61" i="1"/>
  <c r="FW52" i="1"/>
  <c r="FV52" i="1"/>
  <c r="FU52" i="1"/>
  <c r="FT52" i="1"/>
  <c r="FS52" i="1"/>
  <c r="FW44" i="1"/>
  <c r="FV44" i="1"/>
  <c r="FU44" i="1"/>
  <c r="FT44" i="1"/>
  <c r="FS44" i="1"/>
  <c r="FW37" i="1"/>
  <c r="FV37" i="1"/>
  <c r="FU37" i="1"/>
  <c r="FT37" i="1"/>
  <c r="FS37" i="1"/>
  <c r="FW27" i="1"/>
  <c r="FV27" i="1"/>
  <c r="FU27" i="1"/>
  <c r="FT27" i="1"/>
  <c r="FS27" i="1"/>
  <c r="FW20" i="1"/>
  <c r="FV20" i="1"/>
  <c r="FU20" i="1"/>
  <c r="FT20" i="1"/>
  <c r="FS20" i="1"/>
  <c r="FW6" i="1"/>
  <c r="FV6" i="1"/>
  <c r="FU6" i="1"/>
  <c r="FT6" i="1"/>
  <c r="FS6" i="1"/>
  <c r="FM579" i="1"/>
  <c r="FL579" i="1"/>
  <c r="FK579" i="1"/>
  <c r="FJ579" i="1"/>
  <c r="FI579" i="1"/>
  <c r="FM576" i="1"/>
  <c r="FL576" i="1"/>
  <c r="FK576" i="1"/>
  <c r="FJ576" i="1"/>
  <c r="FI576" i="1"/>
  <c r="FM569" i="1"/>
  <c r="FL569" i="1"/>
  <c r="FK569" i="1"/>
  <c r="FJ569" i="1"/>
  <c r="FI569" i="1"/>
  <c r="FM561" i="1"/>
  <c r="FL561" i="1"/>
  <c r="FK561" i="1"/>
  <c r="FJ561" i="1"/>
  <c r="FI561" i="1"/>
  <c r="FM558" i="1"/>
  <c r="FL558" i="1"/>
  <c r="FK558" i="1"/>
  <c r="FJ558" i="1"/>
  <c r="FI558" i="1"/>
  <c r="FM554" i="1"/>
  <c r="FL554" i="1"/>
  <c r="FK554" i="1"/>
  <c r="FJ554" i="1"/>
  <c r="FI554" i="1"/>
  <c r="FM551" i="1"/>
  <c r="FL551" i="1"/>
  <c r="FK551" i="1"/>
  <c r="FJ551" i="1"/>
  <c r="FI551" i="1"/>
  <c r="FM547" i="1"/>
  <c r="FL547" i="1"/>
  <c r="FK547" i="1"/>
  <c r="FJ547" i="1"/>
  <c r="FI547" i="1"/>
  <c r="FM539" i="1"/>
  <c r="FL539" i="1"/>
  <c r="FK539" i="1"/>
  <c r="FJ539" i="1"/>
  <c r="FI539" i="1"/>
  <c r="FM532" i="1"/>
  <c r="FL532" i="1"/>
  <c r="FK532" i="1"/>
  <c r="FJ532" i="1"/>
  <c r="FI532" i="1"/>
  <c r="FM528" i="1"/>
  <c r="FL528" i="1"/>
  <c r="FK528" i="1"/>
  <c r="FJ528" i="1"/>
  <c r="FI528" i="1"/>
  <c r="FM520" i="1"/>
  <c r="FL520" i="1"/>
  <c r="FK520" i="1"/>
  <c r="FJ520" i="1"/>
  <c r="FI520" i="1"/>
  <c r="FM515" i="1"/>
  <c r="FL515" i="1"/>
  <c r="FK515" i="1"/>
  <c r="FJ515" i="1"/>
  <c r="FI515" i="1"/>
  <c r="FM509" i="1"/>
  <c r="FL509" i="1"/>
  <c r="FK509" i="1"/>
  <c r="FJ509" i="1"/>
  <c r="FI509" i="1"/>
  <c r="FM505" i="1"/>
  <c r="FL505" i="1"/>
  <c r="FK505" i="1"/>
  <c r="FJ505" i="1"/>
  <c r="FI505" i="1"/>
  <c r="FM501" i="1"/>
  <c r="FL501" i="1"/>
  <c r="FK501" i="1"/>
  <c r="FJ501" i="1"/>
  <c r="FI501" i="1"/>
  <c r="FM495" i="1"/>
  <c r="FL495" i="1"/>
  <c r="FK495" i="1"/>
  <c r="FJ495" i="1"/>
  <c r="FI495" i="1"/>
  <c r="FM489" i="1"/>
  <c r="FL489" i="1"/>
  <c r="FK489" i="1"/>
  <c r="FJ489" i="1"/>
  <c r="FI489" i="1"/>
  <c r="FM486" i="1"/>
  <c r="FL486" i="1"/>
  <c r="FK486" i="1"/>
  <c r="FJ486" i="1"/>
  <c r="FI486" i="1"/>
  <c r="FM483" i="1"/>
  <c r="FL483" i="1"/>
  <c r="FK483" i="1"/>
  <c r="FJ483" i="1"/>
  <c r="FI483" i="1"/>
  <c r="FM476" i="1"/>
  <c r="FL476" i="1"/>
  <c r="FK476" i="1"/>
  <c r="FJ476" i="1"/>
  <c r="FI476" i="1"/>
  <c r="FM466" i="1"/>
  <c r="FL466" i="1"/>
  <c r="FK466" i="1"/>
  <c r="FJ466" i="1"/>
  <c r="FI466" i="1"/>
  <c r="FM457" i="1"/>
  <c r="FL457" i="1"/>
  <c r="FK457" i="1"/>
  <c r="FJ457" i="1"/>
  <c r="FI457" i="1"/>
  <c r="FM449" i="1"/>
  <c r="FL449" i="1"/>
  <c r="FK449" i="1"/>
  <c r="FJ449" i="1"/>
  <c r="FI449" i="1"/>
  <c r="FM442" i="1"/>
  <c r="FL442" i="1"/>
  <c r="FK442" i="1"/>
  <c r="FJ442" i="1"/>
  <c r="FI442" i="1"/>
  <c r="FM438" i="1"/>
  <c r="FL438" i="1"/>
  <c r="FK438" i="1"/>
  <c r="FJ438" i="1"/>
  <c r="FI438" i="1"/>
  <c r="FM435" i="1"/>
  <c r="FL435" i="1"/>
  <c r="FK435" i="1"/>
  <c r="FJ435" i="1"/>
  <c r="FI435" i="1"/>
  <c r="FM430" i="1"/>
  <c r="FL430" i="1"/>
  <c r="FK430" i="1"/>
  <c r="FJ430" i="1"/>
  <c r="FI430" i="1"/>
  <c r="FM416" i="1"/>
  <c r="FL416" i="1"/>
  <c r="FK416" i="1"/>
  <c r="FJ416" i="1"/>
  <c r="FI416" i="1"/>
  <c r="FM409" i="1"/>
  <c r="FL409" i="1"/>
  <c r="FK409" i="1"/>
  <c r="FJ409" i="1"/>
  <c r="FI409" i="1"/>
  <c r="FM403" i="1"/>
  <c r="FL403" i="1"/>
  <c r="FK403" i="1"/>
  <c r="FJ403" i="1"/>
  <c r="FI403" i="1"/>
  <c r="FM399" i="1"/>
  <c r="FL399" i="1"/>
  <c r="FK399" i="1"/>
  <c r="FJ399" i="1"/>
  <c r="FI399" i="1"/>
  <c r="FM392" i="1"/>
  <c r="FL392" i="1"/>
  <c r="FK392" i="1"/>
  <c r="FJ392" i="1"/>
  <c r="FI392" i="1"/>
  <c r="FM388" i="1"/>
  <c r="FL388" i="1"/>
  <c r="FK388" i="1"/>
  <c r="FJ388" i="1"/>
  <c r="FI388" i="1"/>
  <c r="FM381" i="1"/>
  <c r="FL381" i="1"/>
  <c r="FK381" i="1"/>
  <c r="FJ381" i="1"/>
  <c r="FI381" i="1"/>
  <c r="FM378" i="1"/>
  <c r="FL378" i="1"/>
  <c r="FK378" i="1"/>
  <c r="FJ378" i="1"/>
  <c r="FI378" i="1"/>
  <c r="FM373" i="1"/>
  <c r="FL373" i="1"/>
  <c r="FK373" i="1"/>
  <c r="FJ373" i="1"/>
  <c r="FI373" i="1"/>
  <c r="FM370" i="1"/>
  <c r="FL370" i="1"/>
  <c r="FK370" i="1"/>
  <c r="FJ370" i="1"/>
  <c r="FI370" i="1"/>
  <c r="FM367" i="1"/>
  <c r="FL367" i="1"/>
  <c r="FK367" i="1"/>
  <c r="FJ367" i="1"/>
  <c r="FI367" i="1"/>
  <c r="FM363" i="1"/>
  <c r="FL363" i="1"/>
  <c r="FK363" i="1"/>
  <c r="FJ363" i="1"/>
  <c r="FI363" i="1"/>
  <c r="FM356" i="1"/>
  <c r="FL356" i="1"/>
  <c r="FK356" i="1"/>
  <c r="FJ356" i="1"/>
  <c r="FI356" i="1"/>
  <c r="FM351" i="1"/>
  <c r="FL351" i="1"/>
  <c r="FK351" i="1"/>
  <c r="FJ351" i="1"/>
  <c r="FI351" i="1"/>
  <c r="FM346" i="1"/>
  <c r="FL346" i="1"/>
  <c r="FK346" i="1"/>
  <c r="FJ346" i="1"/>
  <c r="FI346" i="1"/>
  <c r="FM338" i="1"/>
  <c r="FL338" i="1"/>
  <c r="FK338" i="1"/>
  <c r="FJ338" i="1"/>
  <c r="FI338" i="1"/>
  <c r="FM335" i="1"/>
  <c r="FL335" i="1"/>
  <c r="FK335" i="1"/>
  <c r="FJ335" i="1"/>
  <c r="FI335" i="1"/>
  <c r="FM327" i="1"/>
  <c r="FL327" i="1"/>
  <c r="FK327" i="1"/>
  <c r="FJ327" i="1"/>
  <c r="FI327" i="1"/>
  <c r="FM324" i="1"/>
  <c r="FL324" i="1"/>
  <c r="FK324" i="1"/>
  <c r="FJ324" i="1"/>
  <c r="FI324" i="1"/>
  <c r="FM321" i="1"/>
  <c r="FL321" i="1"/>
  <c r="FK321" i="1"/>
  <c r="FJ321" i="1"/>
  <c r="FI321" i="1"/>
  <c r="FM317" i="1"/>
  <c r="FL317" i="1"/>
  <c r="FK317" i="1"/>
  <c r="FJ317" i="1"/>
  <c r="FI317" i="1"/>
  <c r="FM313" i="1"/>
  <c r="FL313" i="1"/>
  <c r="FK313" i="1"/>
  <c r="FJ313" i="1"/>
  <c r="FI313" i="1"/>
  <c r="FM307" i="1"/>
  <c r="FL307" i="1"/>
  <c r="FK307" i="1"/>
  <c r="FJ307" i="1"/>
  <c r="FI307" i="1"/>
  <c r="FM304" i="1"/>
  <c r="FL304" i="1"/>
  <c r="FK304" i="1"/>
  <c r="FJ304" i="1"/>
  <c r="FI304" i="1"/>
  <c r="FM298" i="1"/>
  <c r="FL298" i="1"/>
  <c r="FK298" i="1"/>
  <c r="FJ298" i="1"/>
  <c r="FI298" i="1"/>
  <c r="FM288" i="1"/>
  <c r="FL288" i="1"/>
  <c r="FK288" i="1"/>
  <c r="FJ288" i="1"/>
  <c r="FI288" i="1"/>
  <c r="FM283" i="1"/>
  <c r="FL283" i="1"/>
  <c r="FK283" i="1"/>
  <c r="FJ283" i="1"/>
  <c r="FI283" i="1"/>
  <c r="FM272" i="1"/>
  <c r="FL272" i="1"/>
  <c r="FK272" i="1"/>
  <c r="FJ272" i="1"/>
  <c r="FI272" i="1"/>
  <c r="FM268" i="1"/>
  <c r="FL268" i="1"/>
  <c r="FK268" i="1"/>
  <c r="FJ268" i="1"/>
  <c r="FI268" i="1"/>
  <c r="FM265" i="1"/>
  <c r="FL265" i="1"/>
  <c r="FK265" i="1"/>
  <c r="FJ265" i="1"/>
  <c r="FI265" i="1"/>
  <c r="FM258" i="1"/>
  <c r="FL258" i="1"/>
  <c r="FK258" i="1"/>
  <c r="FJ258" i="1"/>
  <c r="FI258" i="1"/>
  <c r="FM253" i="1"/>
  <c r="FL253" i="1"/>
  <c r="FK253" i="1"/>
  <c r="FJ253" i="1"/>
  <c r="FI253" i="1"/>
  <c r="FM250" i="1"/>
  <c r="FL250" i="1"/>
  <c r="FK250" i="1"/>
  <c r="FJ250" i="1"/>
  <c r="FI250" i="1"/>
  <c r="FM246" i="1"/>
  <c r="FL246" i="1"/>
  <c r="FK246" i="1"/>
  <c r="FJ246" i="1"/>
  <c r="FI246" i="1"/>
  <c r="FM243" i="1"/>
  <c r="FL243" i="1"/>
  <c r="FK243" i="1"/>
  <c r="FJ243" i="1"/>
  <c r="FI243" i="1"/>
  <c r="FM239" i="1"/>
  <c r="FL239" i="1"/>
  <c r="FK239" i="1"/>
  <c r="FJ239" i="1"/>
  <c r="FI239" i="1"/>
  <c r="FM230" i="1"/>
  <c r="FL230" i="1"/>
  <c r="FK230" i="1"/>
  <c r="FJ230" i="1"/>
  <c r="FI230" i="1"/>
  <c r="FM224" i="1"/>
  <c r="FL224" i="1"/>
  <c r="FK224" i="1"/>
  <c r="FJ224" i="1"/>
  <c r="FI224" i="1"/>
  <c r="FM218" i="1"/>
  <c r="FL218" i="1"/>
  <c r="FK218" i="1"/>
  <c r="FJ218" i="1"/>
  <c r="FI218" i="1"/>
  <c r="FM214" i="1"/>
  <c r="FL214" i="1"/>
  <c r="FK214" i="1"/>
  <c r="FJ214" i="1"/>
  <c r="FI214" i="1"/>
  <c r="FM211" i="1"/>
  <c r="FL211" i="1"/>
  <c r="FK211" i="1"/>
  <c r="FJ211" i="1"/>
  <c r="FI211" i="1"/>
  <c r="FM207" i="1"/>
  <c r="FL207" i="1"/>
  <c r="FK207" i="1"/>
  <c r="FJ207" i="1"/>
  <c r="FI207" i="1"/>
  <c r="FM203" i="1"/>
  <c r="FL203" i="1"/>
  <c r="FK203" i="1"/>
  <c r="FJ203" i="1"/>
  <c r="FI203" i="1"/>
  <c r="FM200" i="1"/>
  <c r="FL200" i="1"/>
  <c r="FK200" i="1"/>
  <c r="FJ200" i="1"/>
  <c r="FI200" i="1"/>
  <c r="FM189" i="1"/>
  <c r="FL189" i="1"/>
  <c r="FK189" i="1"/>
  <c r="FJ189" i="1"/>
  <c r="FI189" i="1"/>
  <c r="FM186" i="1"/>
  <c r="FL186" i="1"/>
  <c r="FK186" i="1"/>
  <c r="FJ186" i="1"/>
  <c r="FI186" i="1"/>
  <c r="FM181" i="1"/>
  <c r="FL181" i="1"/>
  <c r="FK181" i="1"/>
  <c r="FJ181" i="1"/>
  <c r="FI181" i="1"/>
  <c r="FM176" i="1"/>
  <c r="FL176" i="1"/>
  <c r="FK176" i="1"/>
  <c r="FJ176" i="1"/>
  <c r="FI176" i="1"/>
  <c r="FM173" i="1"/>
  <c r="FL173" i="1"/>
  <c r="FK173" i="1"/>
  <c r="FJ173" i="1"/>
  <c r="FI173" i="1"/>
  <c r="FM169" i="1"/>
  <c r="FL169" i="1"/>
  <c r="FK169" i="1"/>
  <c r="FJ169" i="1"/>
  <c r="FI169" i="1"/>
  <c r="FM164" i="1"/>
  <c r="FL164" i="1"/>
  <c r="FK164" i="1"/>
  <c r="FJ164" i="1"/>
  <c r="FI164" i="1"/>
  <c r="FM151" i="1"/>
  <c r="FL151" i="1"/>
  <c r="FK151" i="1"/>
  <c r="FJ151" i="1"/>
  <c r="FI151" i="1"/>
  <c r="FM147" i="1"/>
  <c r="FL147" i="1"/>
  <c r="FK147" i="1"/>
  <c r="FJ147" i="1"/>
  <c r="FI147" i="1"/>
  <c r="FM140" i="1"/>
  <c r="FL140" i="1"/>
  <c r="FK140" i="1"/>
  <c r="FJ140" i="1"/>
  <c r="FI140" i="1"/>
  <c r="FM137" i="1"/>
  <c r="FL137" i="1"/>
  <c r="FK137" i="1"/>
  <c r="FJ137" i="1"/>
  <c r="FI137" i="1"/>
  <c r="FM133" i="1"/>
  <c r="FL133" i="1"/>
  <c r="FK133" i="1"/>
  <c r="FJ133" i="1"/>
  <c r="FI133" i="1"/>
  <c r="FM130" i="1"/>
  <c r="FL130" i="1"/>
  <c r="FK130" i="1"/>
  <c r="FJ130" i="1"/>
  <c r="FI130" i="1"/>
  <c r="FM127" i="1"/>
  <c r="FL127" i="1"/>
  <c r="FK127" i="1"/>
  <c r="FJ127" i="1"/>
  <c r="FI127" i="1"/>
  <c r="FM122" i="1"/>
  <c r="FL122" i="1"/>
  <c r="FK122" i="1"/>
  <c r="FJ122" i="1"/>
  <c r="FI122" i="1"/>
  <c r="FM119" i="1"/>
  <c r="FL119" i="1"/>
  <c r="FK119" i="1"/>
  <c r="FJ119" i="1"/>
  <c r="FI119" i="1"/>
  <c r="FM116" i="1"/>
  <c r="FL116" i="1"/>
  <c r="FK116" i="1"/>
  <c r="FJ116" i="1"/>
  <c r="FI116" i="1"/>
  <c r="FM112" i="1"/>
  <c r="FL112" i="1"/>
  <c r="FK112" i="1"/>
  <c r="FJ112" i="1"/>
  <c r="FI112" i="1"/>
  <c r="FM98" i="1"/>
  <c r="FL98" i="1"/>
  <c r="FK98" i="1"/>
  <c r="FJ98" i="1"/>
  <c r="FI98" i="1"/>
  <c r="FM94" i="1"/>
  <c r="FL94" i="1"/>
  <c r="FK94" i="1"/>
  <c r="FJ94" i="1"/>
  <c r="FI94" i="1"/>
  <c r="FM83" i="1"/>
  <c r="FL83" i="1"/>
  <c r="FK83" i="1"/>
  <c r="FJ83" i="1"/>
  <c r="FI83" i="1"/>
  <c r="FM71" i="1"/>
  <c r="FL71" i="1"/>
  <c r="FK71" i="1"/>
  <c r="FJ71" i="1"/>
  <c r="FI71" i="1"/>
  <c r="FM67" i="1"/>
  <c r="FL67" i="1"/>
  <c r="FK67" i="1"/>
  <c r="FJ67" i="1"/>
  <c r="FI67" i="1"/>
  <c r="FM61" i="1"/>
  <c r="FL61" i="1"/>
  <c r="FK61" i="1"/>
  <c r="FJ61" i="1"/>
  <c r="FI61" i="1"/>
  <c r="FM52" i="1"/>
  <c r="FL52" i="1"/>
  <c r="FK52" i="1"/>
  <c r="FJ52" i="1"/>
  <c r="FI52" i="1"/>
  <c r="FM44" i="1"/>
  <c r="FL44" i="1"/>
  <c r="FK44" i="1"/>
  <c r="FJ44" i="1"/>
  <c r="FI44" i="1"/>
  <c r="FM37" i="1"/>
  <c r="FL37" i="1"/>
  <c r="FK37" i="1"/>
  <c r="FJ37" i="1"/>
  <c r="FI37" i="1"/>
  <c r="FM27" i="1"/>
  <c r="FL27" i="1"/>
  <c r="FK27" i="1"/>
  <c r="FJ27" i="1"/>
  <c r="FI27" i="1"/>
  <c r="FM20" i="1"/>
  <c r="FL20" i="1"/>
  <c r="FK20" i="1"/>
  <c r="FJ20" i="1"/>
  <c r="FI20" i="1"/>
  <c r="FM6" i="1"/>
  <c r="FL6" i="1"/>
  <c r="FK6" i="1"/>
  <c r="FJ6" i="1"/>
  <c r="FI6" i="1"/>
  <c r="FC579" i="1"/>
  <c r="FB579" i="1"/>
  <c r="FA579" i="1"/>
  <c r="EZ579" i="1"/>
  <c r="EY579" i="1"/>
  <c r="FC576" i="1"/>
  <c r="FB576" i="1"/>
  <c r="FA576" i="1"/>
  <c r="EZ576" i="1"/>
  <c r="EY576" i="1"/>
  <c r="FC569" i="1"/>
  <c r="FB569" i="1"/>
  <c r="FA569" i="1"/>
  <c r="EZ569" i="1"/>
  <c r="EY569" i="1"/>
  <c r="FC561" i="1"/>
  <c r="FB561" i="1"/>
  <c r="FA561" i="1"/>
  <c r="EZ561" i="1"/>
  <c r="EY561" i="1"/>
  <c r="FC558" i="1"/>
  <c r="FB558" i="1"/>
  <c r="FA558" i="1"/>
  <c r="EZ558" i="1"/>
  <c r="EY558" i="1"/>
  <c r="FC554" i="1"/>
  <c r="FB554" i="1"/>
  <c r="FA554" i="1"/>
  <c r="EZ554" i="1"/>
  <c r="EY554" i="1"/>
  <c r="FC551" i="1"/>
  <c r="FB551" i="1"/>
  <c r="FA551" i="1"/>
  <c r="EZ551" i="1"/>
  <c r="EY551" i="1"/>
  <c r="FC547" i="1"/>
  <c r="FB547" i="1"/>
  <c r="FA547" i="1"/>
  <c r="EZ547" i="1"/>
  <c r="EY547" i="1"/>
  <c r="FC539" i="1"/>
  <c r="FB539" i="1"/>
  <c r="FA539" i="1"/>
  <c r="EZ539" i="1"/>
  <c r="EY539" i="1"/>
  <c r="FC532" i="1"/>
  <c r="FB532" i="1"/>
  <c r="FA532" i="1"/>
  <c r="EZ532" i="1"/>
  <c r="EY532" i="1"/>
  <c r="FC528" i="1"/>
  <c r="FB528" i="1"/>
  <c r="FA528" i="1"/>
  <c r="EZ528" i="1"/>
  <c r="EY528" i="1"/>
  <c r="FC520" i="1"/>
  <c r="FB520" i="1"/>
  <c r="FA520" i="1"/>
  <c r="EZ520" i="1"/>
  <c r="EY520" i="1"/>
  <c r="FC515" i="1"/>
  <c r="FB515" i="1"/>
  <c r="FA515" i="1"/>
  <c r="EZ515" i="1"/>
  <c r="EY515" i="1"/>
  <c r="FC509" i="1"/>
  <c r="FB509" i="1"/>
  <c r="FA509" i="1"/>
  <c r="EZ509" i="1"/>
  <c r="EY509" i="1"/>
  <c r="FC505" i="1"/>
  <c r="FB505" i="1"/>
  <c r="FA505" i="1"/>
  <c r="EZ505" i="1"/>
  <c r="EY505" i="1"/>
  <c r="FC501" i="1"/>
  <c r="FB501" i="1"/>
  <c r="FA501" i="1"/>
  <c r="EZ501" i="1"/>
  <c r="EY501" i="1"/>
  <c r="FC495" i="1"/>
  <c r="FB495" i="1"/>
  <c r="FA495" i="1"/>
  <c r="EZ495" i="1"/>
  <c r="EY495" i="1"/>
  <c r="FC489" i="1"/>
  <c r="FB489" i="1"/>
  <c r="FA489" i="1"/>
  <c r="EZ489" i="1"/>
  <c r="EY489" i="1"/>
  <c r="FC486" i="1"/>
  <c r="FB486" i="1"/>
  <c r="FA486" i="1"/>
  <c r="EZ486" i="1"/>
  <c r="EY486" i="1"/>
  <c r="FC483" i="1"/>
  <c r="FB483" i="1"/>
  <c r="FA483" i="1"/>
  <c r="EZ483" i="1"/>
  <c r="EY483" i="1"/>
  <c r="FC476" i="1"/>
  <c r="FB476" i="1"/>
  <c r="FA476" i="1"/>
  <c r="EZ476" i="1"/>
  <c r="EY476" i="1"/>
  <c r="FC466" i="1"/>
  <c r="FB466" i="1"/>
  <c r="FA466" i="1"/>
  <c r="EZ466" i="1"/>
  <c r="EY466" i="1"/>
  <c r="FC457" i="1"/>
  <c r="FB457" i="1"/>
  <c r="FA457" i="1"/>
  <c r="EZ457" i="1"/>
  <c r="EY457" i="1"/>
  <c r="FC449" i="1"/>
  <c r="FB449" i="1"/>
  <c r="FA449" i="1"/>
  <c r="EZ449" i="1"/>
  <c r="EY449" i="1"/>
  <c r="FC442" i="1"/>
  <c r="FB442" i="1"/>
  <c r="FA442" i="1"/>
  <c r="EZ442" i="1"/>
  <c r="EY442" i="1"/>
  <c r="FC438" i="1"/>
  <c r="FB438" i="1"/>
  <c r="FA438" i="1"/>
  <c r="EZ438" i="1"/>
  <c r="EY438" i="1"/>
  <c r="FC435" i="1"/>
  <c r="FB435" i="1"/>
  <c r="FA435" i="1"/>
  <c r="EZ435" i="1"/>
  <c r="EY435" i="1"/>
  <c r="FC430" i="1"/>
  <c r="FB430" i="1"/>
  <c r="FA430" i="1"/>
  <c r="EZ430" i="1"/>
  <c r="EY430" i="1"/>
  <c r="FC416" i="1"/>
  <c r="FB416" i="1"/>
  <c r="FA416" i="1"/>
  <c r="EZ416" i="1"/>
  <c r="EY416" i="1"/>
  <c r="FC409" i="1"/>
  <c r="FB409" i="1"/>
  <c r="FA409" i="1"/>
  <c r="EZ409" i="1"/>
  <c r="EY409" i="1"/>
  <c r="FC403" i="1"/>
  <c r="FB403" i="1"/>
  <c r="FA403" i="1"/>
  <c r="EZ403" i="1"/>
  <c r="EY403" i="1"/>
  <c r="FC399" i="1"/>
  <c r="FB399" i="1"/>
  <c r="FA399" i="1"/>
  <c r="EZ399" i="1"/>
  <c r="EY399" i="1"/>
  <c r="FC392" i="1"/>
  <c r="FB392" i="1"/>
  <c r="FA392" i="1"/>
  <c r="EZ392" i="1"/>
  <c r="EY392" i="1"/>
  <c r="FC388" i="1"/>
  <c r="FB388" i="1"/>
  <c r="FA388" i="1"/>
  <c r="EZ388" i="1"/>
  <c r="EY388" i="1"/>
  <c r="FC381" i="1"/>
  <c r="FB381" i="1"/>
  <c r="FA381" i="1"/>
  <c r="EZ381" i="1"/>
  <c r="EY381" i="1"/>
  <c r="FC378" i="1"/>
  <c r="FB378" i="1"/>
  <c r="FA378" i="1"/>
  <c r="EZ378" i="1"/>
  <c r="EY378" i="1"/>
  <c r="FC373" i="1"/>
  <c r="FB373" i="1"/>
  <c r="FA373" i="1"/>
  <c r="EZ373" i="1"/>
  <c r="EY373" i="1"/>
  <c r="FC370" i="1"/>
  <c r="FB370" i="1"/>
  <c r="FA370" i="1"/>
  <c r="EZ370" i="1"/>
  <c r="EY370" i="1"/>
  <c r="FC367" i="1"/>
  <c r="FB367" i="1"/>
  <c r="FA367" i="1"/>
  <c r="EZ367" i="1"/>
  <c r="EY367" i="1"/>
  <c r="FC363" i="1"/>
  <c r="FB363" i="1"/>
  <c r="FA363" i="1"/>
  <c r="EZ363" i="1"/>
  <c r="EY363" i="1"/>
  <c r="FC356" i="1"/>
  <c r="FB356" i="1"/>
  <c r="FA356" i="1"/>
  <c r="EZ356" i="1"/>
  <c r="EY356" i="1"/>
  <c r="FC351" i="1"/>
  <c r="FB351" i="1"/>
  <c r="FA351" i="1"/>
  <c r="EZ351" i="1"/>
  <c r="EY351" i="1"/>
  <c r="FC346" i="1"/>
  <c r="FB346" i="1"/>
  <c r="FA346" i="1"/>
  <c r="EZ346" i="1"/>
  <c r="EY346" i="1"/>
  <c r="FC338" i="1"/>
  <c r="FB338" i="1"/>
  <c r="FA338" i="1"/>
  <c r="EZ338" i="1"/>
  <c r="EY338" i="1"/>
  <c r="FC335" i="1"/>
  <c r="FB335" i="1"/>
  <c r="FA335" i="1"/>
  <c r="EZ335" i="1"/>
  <c r="EY335" i="1"/>
  <c r="FC327" i="1"/>
  <c r="FB327" i="1"/>
  <c r="FA327" i="1"/>
  <c r="EZ327" i="1"/>
  <c r="EY327" i="1"/>
  <c r="FC324" i="1"/>
  <c r="FB324" i="1"/>
  <c r="FA324" i="1"/>
  <c r="EZ324" i="1"/>
  <c r="EY324" i="1"/>
  <c r="FC321" i="1"/>
  <c r="FB321" i="1"/>
  <c r="FA321" i="1"/>
  <c r="EZ321" i="1"/>
  <c r="EY321" i="1"/>
  <c r="FC317" i="1"/>
  <c r="FB317" i="1"/>
  <c r="FA317" i="1"/>
  <c r="EZ317" i="1"/>
  <c r="EY317" i="1"/>
  <c r="FC313" i="1"/>
  <c r="FB313" i="1"/>
  <c r="FA313" i="1"/>
  <c r="EZ313" i="1"/>
  <c r="EY313" i="1"/>
  <c r="FC307" i="1"/>
  <c r="FB307" i="1"/>
  <c r="FA307" i="1"/>
  <c r="EZ307" i="1"/>
  <c r="EY307" i="1"/>
  <c r="FC304" i="1"/>
  <c r="FB304" i="1"/>
  <c r="FA304" i="1"/>
  <c r="EZ304" i="1"/>
  <c r="EY304" i="1"/>
  <c r="FC298" i="1"/>
  <c r="FB298" i="1"/>
  <c r="FA298" i="1"/>
  <c r="EZ298" i="1"/>
  <c r="EY298" i="1"/>
  <c r="FC288" i="1"/>
  <c r="FB288" i="1"/>
  <c r="FA288" i="1"/>
  <c r="EZ288" i="1"/>
  <c r="EY288" i="1"/>
  <c r="FC283" i="1"/>
  <c r="FB283" i="1"/>
  <c r="FA283" i="1"/>
  <c r="EZ283" i="1"/>
  <c r="EY283" i="1"/>
  <c r="FC272" i="1"/>
  <c r="FB272" i="1"/>
  <c r="FA272" i="1"/>
  <c r="EZ272" i="1"/>
  <c r="EY272" i="1"/>
  <c r="FC268" i="1"/>
  <c r="FB268" i="1"/>
  <c r="FA268" i="1"/>
  <c r="EZ268" i="1"/>
  <c r="EY268" i="1"/>
  <c r="FC265" i="1"/>
  <c r="FB265" i="1"/>
  <c r="FA265" i="1"/>
  <c r="EZ265" i="1"/>
  <c r="EY265" i="1"/>
  <c r="FC258" i="1"/>
  <c r="FB258" i="1"/>
  <c r="FA258" i="1"/>
  <c r="EZ258" i="1"/>
  <c r="EY258" i="1"/>
  <c r="FC253" i="1"/>
  <c r="FB253" i="1"/>
  <c r="FA253" i="1"/>
  <c r="EZ253" i="1"/>
  <c r="EY253" i="1"/>
  <c r="FC250" i="1"/>
  <c r="FB250" i="1"/>
  <c r="FA250" i="1"/>
  <c r="EZ250" i="1"/>
  <c r="EY250" i="1"/>
  <c r="FC246" i="1"/>
  <c r="FB246" i="1"/>
  <c r="FA246" i="1"/>
  <c r="EZ246" i="1"/>
  <c r="EY246" i="1"/>
  <c r="FC243" i="1"/>
  <c r="FB243" i="1"/>
  <c r="FA243" i="1"/>
  <c r="EZ243" i="1"/>
  <c r="EY243" i="1"/>
  <c r="FC239" i="1"/>
  <c r="FB239" i="1"/>
  <c r="FA239" i="1"/>
  <c r="EZ239" i="1"/>
  <c r="EY239" i="1"/>
  <c r="FC230" i="1"/>
  <c r="FB230" i="1"/>
  <c r="FA230" i="1"/>
  <c r="EZ230" i="1"/>
  <c r="EY230" i="1"/>
  <c r="FC224" i="1"/>
  <c r="FB224" i="1"/>
  <c r="FA224" i="1"/>
  <c r="EZ224" i="1"/>
  <c r="EY224" i="1"/>
  <c r="FC218" i="1"/>
  <c r="FB218" i="1"/>
  <c r="FA218" i="1"/>
  <c r="EZ218" i="1"/>
  <c r="EY218" i="1"/>
  <c r="FC214" i="1"/>
  <c r="FB214" i="1"/>
  <c r="FA214" i="1"/>
  <c r="EZ214" i="1"/>
  <c r="EY214" i="1"/>
  <c r="FC211" i="1"/>
  <c r="FB211" i="1"/>
  <c r="FA211" i="1"/>
  <c r="EZ211" i="1"/>
  <c r="EY211" i="1"/>
  <c r="FC207" i="1"/>
  <c r="FB207" i="1"/>
  <c r="FA207" i="1"/>
  <c r="EZ207" i="1"/>
  <c r="EY207" i="1"/>
  <c r="FC203" i="1"/>
  <c r="FB203" i="1"/>
  <c r="FA203" i="1"/>
  <c r="EZ203" i="1"/>
  <c r="EY203" i="1"/>
  <c r="FC200" i="1"/>
  <c r="FB200" i="1"/>
  <c r="FA200" i="1"/>
  <c r="EZ200" i="1"/>
  <c r="EY200" i="1"/>
  <c r="FC189" i="1"/>
  <c r="FB189" i="1"/>
  <c r="FA189" i="1"/>
  <c r="EZ189" i="1"/>
  <c r="EY189" i="1"/>
  <c r="FC186" i="1"/>
  <c r="FB186" i="1"/>
  <c r="FA186" i="1"/>
  <c r="EZ186" i="1"/>
  <c r="EY186" i="1"/>
  <c r="FC181" i="1"/>
  <c r="FB181" i="1"/>
  <c r="FA181" i="1"/>
  <c r="EZ181" i="1"/>
  <c r="EY181" i="1"/>
  <c r="FC176" i="1"/>
  <c r="FB176" i="1"/>
  <c r="FA176" i="1"/>
  <c r="EZ176" i="1"/>
  <c r="EY176" i="1"/>
  <c r="FC173" i="1"/>
  <c r="FB173" i="1"/>
  <c r="FA173" i="1"/>
  <c r="EZ173" i="1"/>
  <c r="EY173" i="1"/>
  <c r="FC169" i="1"/>
  <c r="FB169" i="1"/>
  <c r="FA169" i="1"/>
  <c r="EZ169" i="1"/>
  <c r="EY169" i="1"/>
  <c r="FC164" i="1"/>
  <c r="FB164" i="1"/>
  <c r="FA164" i="1"/>
  <c r="EZ164" i="1"/>
  <c r="EY164" i="1"/>
  <c r="FC151" i="1"/>
  <c r="FB151" i="1"/>
  <c r="FA151" i="1"/>
  <c r="EZ151" i="1"/>
  <c r="EY151" i="1"/>
  <c r="FC147" i="1"/>
  <c r="FB147" i="1"/>
  <c r="FA147" i="1"/>
  <c r="EZ147" i="1"/>
  <c r="EY147" i="1"/>
  <c r="FC140" i="1"/>
  <c r="FB140" i="1"/>
  <c r="FA140" i="1"/>
  <c r="EZ140" i="1"/>
  <c r="EY140" i="1"/>
  <c r="FC137" i="1"/>
  <c r="FB137" i="1"/>
  <c r="FA137" i="1"/>
  <c r="EZ137" i="1"/>
  <c r="EY137" i="1"/>
  <c r="FC133" i="1"/>
  <c r="FB133" i="1"/>
  <c r="FA133" i="1"/>
  <c r="EZ133" i="1"/>
  <c r="EY133" i="1"/>
  <c r="FC130" i="1"/>
  <c r="FB130" i="1"/>
  <c r="FA130" i="1"/>
  <c r="EZ130" i="1"/>
  <c r="EY130" i="1"/>
  <c r="FC127" i="1"/>
  <c r="FB127" i="1"/>
  <c r="FA127" i="1"/>
  <c r="EZ127" i="1"/>
  <c r="EY127" i="1"/>
  <c r="FC122" i="1"/>
  <c r="FB122" i="1"/>
  <c r="FA122" i="1"/>
  <c r="EZ122" i="1"/>
  <c r="EY122" i="1"/>
  <c r="FC119" i="1"/>
  <c r="FB119" i="1"/>
  <c r="FA119" i="1"/>
  <c r="EZ119" i="1"/>
  <c r="EY119" i="1"/>
  <c r="FC116" i="1"/>
  <c r="FB116" i="1"/>
  <c r="FA116" i="1"/>
  <c r="EZ116" i="1"/>
  <c r="EY116" i="1"/>
  <c r="FC112" i="1"/>
  <c r="FB112" i="1"/>
  <c r="FA112" i="1"/>
  <c r="EZ112" i="1"/>
  <c r="EY112" i="1"/>
  <c r="FC98" i="1"/>
  <c r="FB98" i="1"/>
  <c r="FA98" i="1"/>
  <c r="EZ98" i="1"/>
  <c r="EY98" i="1"/>
  <c r="FC94" i="1"/>
  <c r="FB94" i="1"/>
  <c r="FA94" i="1"/>
  <c r="EZ94" i="1"/>
  <c r="EY94" i="1"/>
  <c r="FC83" i="1"/>
  <c r="FB83" i="1"/>
  <c r="FA83" i="1"/>
  <c r="EZ83" i="1"/>
  <c r="EY83" i="1"/>
  <c r="FC71" i="1"/>
  <c r="FB71" i="1"/>
  <c r="FA71" i="1"/>
  <c r="EZ71" i="1"/>
  <c r="EY71" i="1"/>
  <c r="FC67" i="1"/>
  <c r="FB67" i="1"/>
  <c r="FA67" i="1"/>
  <c r="EZ67" i="1"/>
  <c r="EY67" i="1"/>
  <c r="FC61" i="1"/>
  <c r="FB61" i="1"/>
  <c r="FA61" i="1"/>
  <c r="EZ61" i="1"/>
  <c r="EY61" i="1"/>
  <c r="FC52" i="1"/>
  <c r="FB52" i="1"/>
  <c r="FA52" i="1"/>
  <c r="EZ52" i="1"/>
  <c r="EY52" i="1"/>
  <c r="FC44" i="1"/>
  <c r="FB44" i="1"/>
  <c r="FA44" i="1"/>
  <c r="EZ44" i="1"/>
  <c r="EY44" i="1"/>
  <c r="FC37" i="1"/>
  <c r="FB37" i="1"/>
  <c r="FA37" i="1"/>
  <c r="EZ37" i="1"/>
  <c r="EY37" i="1"/>
  <c r="FC27" i="1"/>
  <c r="FB27" i="1"/>
  <c r="FA27" i="1"/>
  <c r="EZ27" i="1"/>
  <c r="EY27" i="1"/>
  <c r="FC20" i="1"/>
  <c r="FB20" i="1"/>
  <c r="FA20" i="1"/>
  <c r="EZ20" i="1"/>
  <c r="EY20" i="1"/>
  <c r="FC6" i="1"/>
  <c r="FB6" i="1"/>
  <c r="FA6" i="1"/>
  <c r="EZ6" i="1"/>
  <c r="EY6" i="1"/>
  <c r="E6" i="1"/>
  <c r="I53" i="5" l="1"/>
  <c r="H11" i="5"/>
  <c r="F11" i="5"/>
  <c r="I33" i="5"/>
  <c r="H26" i="5"/>
  <c r="G33" i="5"/>
  <c r="F39" i="5"/>
  <c r="I42" i="5"/>
  <c r="H49" i="5"/>
  <c r="G53" i="5"/>
  <c r="F56" i="5"/>
  <c r="F54" i="5" s="1"/>
  <c r="G68" i="5"/>
  <c r="G65" i="5" s="1"/>
  <c r="I11" i="5"/>
  <c r="G26" i="5"/>
  <c r="F33" i="5"/>
  <c r="I39" i="5"/>
  <c r="H42" i="5"/>
  <c r="G49" i="5"/>
  <c r="F53" i="5"/>
  <c r="I56" i="5"/>
  <c r="I54" i="5" s="1"/>
  <c r="F68" i="5"/>
  <c r="F65" i="5" s="1"/>
  <c r="F176" i="1"/>
  <c r="G11" i="5"/>
  <c r="H60" i="5"/>
  <c r="I60" i="5"/>
  <c r="H64" i="5"/>
  <c r="E26" i="5"/>
  <c r="I26" i="5"/>
  <c r="H33" i="5"/>
  <c r="G39" i="5"/>
  <c r="F42" i="5"/>
  <c r="E49" i="5"/>
  <c r="I49" i="5"/>
  <c r="H53" i="5"/>
  <c r="G56" i="5"/>
  <c r="G54" i="5" s="1"/>
  <c r="F60" i="5"/>
  <c r="H576" i="1"/>
  <c r="G579" i="1"/>
  <c r="H44" i="1"/>
  <c r="I67" i="1"/>
  <c r="H112" i="1"/>
  <c r="I122" i="1"/>
  <c r="H140" i="1"/>
  <c r="G173" i="1"/>
  <c r="I203" i="1"/>
  <c r="F239" i="1"/>
  <c r="H265" i="1"/>
  <c r="G298" i="1"/>
  <c r="I324" i="1"/>
  <c r="F363" i="1"/>
  <c r="H388" i="1"/>
  <c r="H438" i="1"/>
  <c r="H489" i="1"/>
  <c r="I505" i="1"/>
  <c r="H532" i="1"/>
  <c r="F547" i="1"/>
  <c r="I551" i="1"/>
  <c r="G558" i="1"/>
  <c r="F200" i="1"/>
  <c r="H224" i="1"/>
  <c r="I243" i="1"/>
  <c r="I283" i="1"/>
  <c r="H313" i="1"/>
  <c r="G335" i="1"/>
  <c r="G373" i="1"/>
  <c r="I403" i="1"/>
  <c r="G476" i="1"/>
  <c r="G515" i="1"/>
  <c r="G20" i="1"/>
  <c r="F61" i="1"/>
  <c r="G83" i="1"/>
  <c r="F119" i="1"/>
  <c r="G130" i="1"/>
  <c r="F151" i="1"/>
  <c r="I164" i="1"/>
  <c r="H186" i="1"/>
  <c r="G211" i="1"/>
  <c r="G250" i="1"/>
  <c r="F272" i="1"/>
  <c r="F321" i="1"/>
  <c r="H351" i="1"/>
  <c r="I367" i="1"/>
  <c r="G416" i="1"/>
  <c r="F501" i="1"/>
  <c r="I37" i="1"/>
  <c r="H71" i="1"/>
  <c r="I98" i="1"/>
  <c r="H127" i="1"/>
  <c r="G147" i="1"/>
  <c r="G189" i="1"/>
  <c r="I218" i="1"/>
  <c r="H246" i="1"/>
  <c r="I258" i="1"/>
  <c r="H288" i="1"/>
  <c r="I307" i="1"/>
  <c r="F338" i="1"/>
  <c r="G356" i="1"/>
  <c r="H409" i="1"/>
  <c r="I435" i="1"/>
  <c r="H466" i="1"/>
  <c r="I486" i="1"/>
  <c r="H509" i="1"/>
  <c r="G539" i="1"/>
  <c r="F561" i="1"/>
  <c r="F27" i="1"/>
  <c r="G52" i="1"/>
  <c r="F94" i="1"/>
  <c r="G116" i="1"/>
  <c r="I137" i="1"/>
  <c r="H169" i="1"/>
  <c r="I181" i="1"/>
  <c r="H207" i="1"/>
  <c r="G230" i="1"/>
  <c r="F253" i="1"/>
  <c r="G268" i="1"/>
  <c r="F304" i="1"/>
  <c r="G317" i="1"/>
  <c r="I346" i="1"/>
  <c r="G392" i="1"/>
  <c r="F430" i="1"/>
  <c r="G442" i="1"/>
  <c r="F483" i="1"/>
  <c r="G495" i="1"/>
  <c r="H554" i="1"/>
  <c r="I569" i="1"/>
  <c r="I64" i="5"/>
  <c r="H68" i="5"/>
  <c r="H65" i="5" s="1"/>
  <c r="G64" i="5"/>
  <c r="G60" i="5"/>
  <c r="E68" i="5"/>
  <c r="E65" i="5" s="1"/>
  <c r="E64" i="5"/>
  <c r="E60" i="5"/>
  <c r="E56" i="5"/>
  <c r="E54" i="5" s="1"/>
  <c r="E42" i="5"/>
  <c r="E39" i="5"/>
  <c r="E11" i="5"/>
  <c r="I528" i="1"/>
  <c r="F214" i="1"/>
  <c r="F283" i="1"/>
  <c r="F399" i="1"/>
  <c r="F133" i="1"/>
  <c r="F449" i="1"/>
  <c r="I457" i="1"/>
  <c r="H20" i="1"/>
  <c r="G27" i="1"/>
  <c r="F37" i="1"/>
  <c r="I44" i="1"/>
  <c r="H52" i="1"/>
  <c r="G61" i="1"/>
  <c r="F67" i="1"/>
  <c r="I71" i="1"/>
  <c r="H83" i="1"/>
  <c r="G94" i="1"/>
  <c r="F98" i="1"/>
  <c r="I112" i="1"/>
  <c r="H116" i="1"/>
  <c r="G119" i="1"/>
  <c r="F122" i="1"/>
  <c r="I127" i="1"/>
  <c r="H130" i="1"/>
  <c r="G133" i="1"/>
  <c r="F137" i="1"/>
  <c r="I140" i="1"/>
  <c r="H147" i="1"/>
  <c r="G151" i="1"/>
  <c r="F164" i="1"/>
  <c r="I169" i="1"/>
  <c r="H173" i="1"/>
  <c r="G176" i="1"/>
  <c r="F181" i="1"/>
  <c r="H189" i="1"/>
  <c r="G200" i="1"/>
  <c r="F203" i="1"/>
  <c r="I207" i="1"/>
  <c r="H211" i="1"/>
  <c r="G214" i="1"/>
  <c r="F218" i="1"/>
  <c r="I224" i="1"/>
  <c r="H230" i="1"/>
  <c r="G239" i="1"/>
  <c r="F243" i="1"/>
  <c r="I246" i="1"/>
  <c r="H250" i="1"/>
  <c r="G253" i="1"/>
  <c r="F258" i="1"/>
  <c r="I265" i="1"/>
  <c r="H268" i="1"/>
  <c r="G272" i="1"/>
  <c r="I288" i="1"/>
  <c r="H298" i="1"/>
  <c r="G304" i="1"/>
  <c r="F307" i="1"/>
  <c r="I313" i="1"/>
  <c r="H317" i="1"/>
  <c r="G321" i="1"/>
  <c r="F324" i="1"/>
  <c r="I327" i="1"/>
  <c r="H335" i="1"/>
  <c r="G338" i="1"/>
  <c r="F346" i="1"/>
  <c r="I351" i="1"/>
  <c r="H356" i="1"/>
  <c r="G363" i="1"/>
  <c r="F367" i="1"/>
  <c r="I370" i="1"/>
  <c r="H373" i="1"/>
  <c r="G378" i="1"/>
  <c r="F381" i="1"/>
  <c r="I388" i="1"/>
  <c r="H392" i="1"/>
  <c r="G399" i="1"/>
  <c r="F403" i="1"/>
  <c r="I409" i="1"/>
  <c r="H416" i="1"/>
  <c r="G430" i="1"/>
  <c r="F435" i="1"/>
  <c r="I438" i="1"/>
  <c r="H442" i="1"/>
  <c r="G449" i="1"/>
  <c r="F457" i="1"/>
  <c r="I466" i="1"/>
  <c r="H476" i="1"/>
  <c r="G483" i="1"/>
  <c r="F486" i="1"/>
  <c r="I489" i="1"/>
  <c r="H495" i="1"/>
  <c r="G501" i="1"/>
  <c r="F505" i="1"/>
  <c r="I509" i="1"/>
  <c r="H515" i="1"/>
  <c r="G520" i="1"/>
  <c r="F528" i="1"/>
  <c r="I532" i="1"/>
  <c r="H539" i="1"/>
  <c r="G547" i="1"/>
  <c r="F551" i="1"/>
  <c r="I554" i="1"/>
  <c r="H558" i="1"/>
  <c r="G561" i="1"/>
  <c r="F569" i="1"/>
  <c r="I576" i="1"/>
  <c r="H579" i="1"/>
  <c r="H327" i="1"/>
  <c r="I186" i="1"/>
  <c r="F520" i="1"/>
  <c r="H370" i="1"/>
  <c r="F378" i="1"/>
  <c r="I381" i="1"/>
  <c r="I20" i="1"/>
  <c r="H27" i="1"/>
  <c r="G37" i="1"/>
  <c r="F44" i="1"/>
  <c r="I52" i="1"/>
  <c r="H61" i="1"/>
  <c r="G67" i="1"/>
  <c r="F71" i="1"/>
  <c r="I83" i="1"/>
  <c r="H94" i="1"/>
  <c r="G98" i="1"/>
  <c r="F112" i="1"/>
  <c r="I116" i="1"/>
  <c r="H119" i="1"/>
  <c r="G122" i="1"/>
  <c r="F127" i="1"/>
  <c r="F20" i="1"/>
  <c r="I27" i="1"/>
  <c r="H37" i="1"/>
  <c r="G44" i="1"/>
  <c r="F52" i="1"/>
  <c r="I61" i="1"/>
  <c r="H67" i="1"/>
  <c r="G71" i="1"/>
  <c r="F83" i="1"/>
  <c r="I94" i="1"/>
  <c r="H98" i="1"/>
  <c r="G112" i="1"/>
  <c r="F116" i="1"/>
  <c r="I119" i="1"/>
  <c r="H122" i="1"/>
  <c r="G127" i="1"/>
  <c r="I130" i="1"/>
  <c r="H133" i="1"/>
  <c r="G137" i="1"/>
  <c r="F140" i="1"/>
  <c r="I147" i="1"/>
  <c r="H151" i="1"/>
  <c r="G164" i="1"/>
  <c r="F169" i="1"/>
  <c r="I173" i="1"/>
  <c r="H176" i="1"/>
  <c r="G181" i="1"/>
  <c r="F186" i="1"/>
  <c r="I189" i="1"/>
  <c r="H200" i="1"/>
  <c r="G203" i="1"/>
  <c r="F207" i="1"/>
  <c r="I211" i="1"/>
  <c r="H214" i="1"/>
  <c r="G218" i="1"/>
  <c r="F224" i="1"/>
  <c r="I230" i="1"/>
  <c r="H239" i="1"/>
  <c r="G243" i="1"/>
  <c r="F246" i="1"/>
  <c r="I250" i="1"/>
  <c r="H253" i="1"/>
  <c r="G258" i="1"/>
  <c r="F265" i="1"/>
  <c r="I268" i="1"/>
  <c r="H272" i="1"/>
  <c r="G283" i="1"/>
  <c r="F288" i="1"/>
  <c r="I298" i="1"/>
  <c r="H304" i="1"/>
  <c r="G307" i="1"/>
  <c r="F313" i="1"/>
  <c r="I317" i="1"/>
  <c r="H321" i="1"/>
  <c r="G324" i="1"/>
  <c r="F327" i="1"/>
  <c r="I335" i="1"/>
  <c r="H338" i="1"/>
  <c r="G346" i="1"/>
  <c r="F351" i="1"/>
  <c r="I356" i="1"/>
  <c r="H363" i="1"/>
  <c r="G367" i="1"/>
  <c r="F370" i="1"/>
  <c r="I373" i="1"/>
  <c r="H378" i="1"/>
  <c r="G381" i="1"/>
  <c r="F388" i="1"/>
  <c r="I392" i="1"/>
  <c r="H399" i="1"/>
  <c r="G403" i="1"/>
  <c r="F409" i="1"/>
  <c r="I416" i="1"/>
  <c r="H430" i="1"/>
  <c r="G435" i="1"/>
  <c r="F438" i="1"/>
  <c r="I442" i="1"/>
  <c r="H449" i="1"/>
  <c r="G457" i="1"/>
  <c r="F466" i="1"/>
  <c r="I476" i="1"/>
  <c r="H483" i="1"/>
  <c r="G486" i="1"/>
  <c r="F489" i="1"/>
  <c r="I495" i="1"/>
  <c r="H501" i="1"/>
  <c r="G505" i="1"/>
  <c r="F509" i="1"/>
  <c r="I515" i="1"/>
  <c r="H520" i="1"/>
  <c r="G528" i="1"/>
  <c r="F532" i="1"/>
  <c r="I539" i="1"/>
  <c r="H547" i="1"/>
  <c r="G551" i="1"/>
  <c r="F554" i="1"/>
  <c r="I558" i="1"/>
  <c r="H561" i="1"/>
  <c r="G569" i="1"/>
  <c r="F576" i="1"/>
  <c r="I579" i="1"/>
  <c r="F130" i="1"/>
  <c r="I133" i="1"/>
  <c r="H137" i="1"/>
  <c r="G140" i="1"/>
  <c r="F147" i="1"/>
  <c r="I151" i="1"/>
  <c r="H164" i="1"/>
  <c r="G169" i="1"/>
  <c r="F173" i="1"/>
  <c r="I176" i="1"/>
  <c r="H181" i="1"/>
  <c r="G186" i="1"/>
  <c r="F189" i="1"/>
  <c r="I200" i="1"/>
  <c r="H203" i="1"/>
  <c r="G207" i="1"/>
  <c r="F211" i="1"/>
  <c r="I214" i="1"/>
  <c r="H218" i="1"/>
  <c r="G224" i="1"/>
  <c r="F230" i="1"/>
  <c r="I239" i="1"/>
  <c r="H243" i="1"/>
  <c r="G246" i="1"/>
  <c r="F250" i="1"/>
  <c r="I253" i="1"/>
  <c r="H258" i="1"/>
  <c r="G265" i="1"/>
  <c r="F268" i="1"/>
  <c r="I272" i="1"/>
  <c r="H283" i="1"/>
  <c r="G288" i="1"/>
  <c r="F298" i="1"/>
  <c r="I304" i="1"/>
  <c r="H307" i="1"/>
  <c r="G313" i="1"/>
  <c r="F317" i="1"/>
  <c r="I321" i="1"/>
  <c r="H324" i="1"/>
  <c r="G327" i="1"/>
  <c r="F335" i="1"/>
  <c r="I338" i="1"/>
  <c r="H346" i="1"/>
  <c r="G351" i="1"/>
  <c r="F356" i="1"/>
  <c r="I363" i="1"/>
  <c r="H367" i="1"/>
  <c r="G370" i="1"/>
  <c r="F373" i="1"/>
  <c r="I378" i="1"/>
  <c r="H381" i="1"/>
  <c r="G388" i="1"/>
  <c r="F392" i="1"/>
  <c r="I399" i="1"/>
  <c r="H403" i="1"/>
  <c r="G409" i="1"/>
  <c r="F416" i="1"/>
  <c r="I430" i="1"/>
  <c r="H435" i="1"/>
  <c r="G438" i="1"/>
  <c r="F442" i="1"/>
  <c r="I449" i="1"/>
  <c r="H457" i="1"/>
  <c r="G466" i="1"/>
  <c r="F476" i="1"/>
  <c r="I483" i="1"/>
  <c r="H486" i="1"/>
  <c r="G489" i="1"/>
  <c r="F495" i="1"/>
  <c r="I501" i="1"/>
  <c r="H505" i="1"/>
  <c r="G509" i="1"/>
  <c r="F515" i="1"/>
  <c r="I520" i="1"/>
  <c r="H528" i="1"/>
  <c r="G532" i="1"/>
  <c r="F539" i="1"/>
  <c r="I547" i="1"/>
  <c r="H551" i="1"/>
  <c r="G554" i="1"/>
  <c r="F558" i="1"/>
  <c r="I561" i="1"/>
  <c r="H569" i="1"/>
  <c r="G576" i="1"/>
  <c r="F579" i="1"/>
  <c r="E200" i="1"/>
  <c r="E214" i="1"/>
  <c r="E239" i="1"/>
  <c r="E253" i="1"/>
  <c r="E272" i="1"/>
  <c r="E304" i="1"/>
  <c r="E321" i="1"/>
  <c r="E338" i="1"/>
  <c r="E363" i="1"/>
  <c r="E378" i="1"/>
  <c r="E399" i="1"/>
  <c r="E430" i="1"/>
  <c r="E449" i="1"/>
  <c r="E483" i="1"/>
  <c r="E501" i="1"/>
  <c r="E520" i="1"/>
  <c r="E547" i="1"/>
  <c r="E561" i="1"/>
  <c r="E176" i="1"/>
  <c r="E61" i="1"/>
  <c r="E94" i="1"/>
  <c r="E151" i="1"/>
  <c r="E119" i="1"/>
  <c r="E133" i="1"/>
  <c r="E67" i="1"/>
  <c r="E98" i="1"/>
  <c r="E122" i="1"/>
  <c r="E137" i="1"/>
  <c r="E181" i="1"/>
  <c r="E203" i="1"/>
  <c r="E218" i="1"/>
  <c r="E258" i="1"/>
  <c r="E283" i="1"/>
  <c r="E52" i="1"/>
  <c r="E83" i="1"/>
  <c r="E116" i="1"/>
  <c r="E130" i="1"/>
  <c r="E147" i="1"/>
  <c r="E173" i="1"/>
  <c r="E189" i="1"/>
  <c r="E211" i="1"/>
  <c r="E230" i="1"/>
  <c r="E250" i="1"/>
  <c r="E268" i="1"/>
  <c r="E298" i="1"/>
  <c r="E317" i="1"/>
  <c r="E335" i="1"/>
  <c r="E356" i="1"/>
  <c r="E373" i="1"/>
  <c r="E392" i="1"/>
  <c r="E416" i="1"/>
  <c r="E442" i="1"/>
  <c r="E476" i="1"/>
  <c r="E495" i="1"/>
  <c r="E515" i="1"/>
  <c r="E539" i="1"/>
  <c r="E558" i="1"/>
  <c r="E579" i="1"/>
  <c r="E37" i="1"/>
  <c r="E164" i="1"/>
  <c r="E243" i="1"/>
  <c r="E381" i="1"/>
  <c r="E44" i="1"/>
  <c r="E71" i="1"/>
  <c r="E112" i="1"/>
  <c r="E127" i="1"/>
  <c r="E140" i="1"/>
  <c r="E169" i="1"/>
  <c r="E186" i="1"/>
  <c r="E207" i="1"/>
  <c r="E224" i="1"/>
  <c r="E246" i="1"/>
  <c r="E265" i="1"/>
  <c r="E288" i="1"/>
  <c r="E313" i="1"/>
  <c r="E327" i="1"/>
  <c r="E351" i="1"/>
  <c r="E307" i="1"/>
  <c r="E324" i="1"/>
  <c r="E346" i="1"/>
  <c r="E367" i="1"/>
  <c r="E403" i="1"/>
  <c r="E435" i="1"/>
  <c r="E457" i="1"/>
  <c r="E486" i="1"/>
  <c r="E505" i="1"/>
  <c r="E528" i="1"/>
  <c r="E551" i="1"/>
  <c r="E569" i="1"/>
  <c r="E370" i="1"/>
  <c r="E388" i="1"/>
  <c r="E409" i="1"/>
  <c r="E438" i="1"/>
  <c r="E466" i="1"/>
  <c r="E489" i="1"/>
  <c r="E509" i="1"/>
  <c r="E532" i="1"/>
  <c r="E554" i="1"/>
  <c r="E576" i="1"/>
  <c r="E20" i="1"/>
  <c r="E27" i="1"/>
  <c r="U2" i="7"/>
  <c r="T2" i="7"/>
  <c r="S2" i="7"/>
  <c r="R2" i="7"/>
  <c r="Q2" i="7"/>
  <c r="P2" i="7"/>
  <c r="O2" i="7"/>
  <c r="N2" i="7"/>
  <c r="G2" i="10"/>
  <c r="F2" i="10"/>
  <c r="S2" i="11"/>
  <c r="S13" i="11" s="1"/>
  <c r="T14" i="11"/>
  <c r="T13" i="11"/>
  <c r="T4" i="11"/>
  <c r="Q2" i="11"/>
  <c r="Q13" i="11" s="1"/>
  <c r="R14" i="11"/>
  <c r="R13" i="11"/>
  <c r="R4" i="11"/>
  <c r="F4" i="11" l="1"/>
  <c r="P14" i="11"/>
  <c r="O14" i="11"/>
  <c r="N14" i="11"/>
  <c r="M14" i="11"/>
  <c r="L14" i="11"/>
  <c r="J14" i="11"/>
  <c r="H14" i="11"/>
  <c r="F14" i="11"/>
  <c r="P13" i="11"/>
  <c r="O13" i="11"/>
  <c r="N13" i="11"/>
  <c r="M13" i="11"/>
  <c r="L13" i="11"/>
  <c r="J13" i="11"/>
  <c r="H13" i="11"/>
  <c r="F13" i="11"/>
  <c r="K8" i="11"/>
  <c r="L8" i="11" s="1"/>
  <c r="K7" i="11"/>
  <c r="L7" i="11" s="1"/>
  <c r="K6" i="11"/>
  <c r="L6" i="11" s="1"/>
  <c r="L4" i="11"/>
  <c r="J4" i="11"/>
  <c r="H4" i="11"/>
  <c r="K3" i="11"/>
  <c r="L3" i="11" s="1"/>
  <c r="K2" i="11"/>
  <c r="K13" i="11" s="1"/>
  <c r="I2" i="11"/>
  <c r="I13" i="11" s="1"/>
  <c r="G2" i="11"/>
  <c r="G13" i="11" s="1"/>
  <c r="E2" i="11"/>
  <c r="E13" i="11" s="1"/>
  <c r="D1" i="11"/>
  <c r="D2" i="11" s="1"/>
  <c r="I48" i="10"/>
  <c r="I47" i="10"/>
  <c r="I46" i="10"/>
  <c r="I45" i="10"/>
  <c r="E45" i="10"/>
  <c r="D45" i="10"/>
  <c r="C45" i="10"/>
  <c r="E44" i="10"/>
  <c r="D44" i="10"/>
  <c r="C44" i="10"/>
  <c r="I38" i="10"/>
  <c r="I31" i="10"/>
  <c r="B31" i="10"/>
  <c r="I17" i="10"/>
  <c r="E16" i="10"/>
  <c r="D16" i="10"/>
  <c r="C16" i="10"/>
  <c r="I10" i="10"/>
  <c r="I9" i="10"/>
  <c r="I8" i="10"/>
  <c r="I7" i="10"/>
  <c r="I6" i="10"/>
  <c r="I5" i="10"/>
  <c r="I4" i="10"/>
  <c r="I3" i="10"/>
  <c r="E2" i="10"/>
  <c r="D2" i="10"/>
  <c r="C2" i="10"/>
  <c r="E50" i="10" l="1"/>
  <c r="K11" i="11"/>
  <c r="D50" i="10"/>
  <c r="C50" i="10"/>
  <c r="K14" i="11" l="1"/>
  <c r="D84" i="9" l="1"/>
  <c r="D76" i="9"/>
  <c r="D68" i="9"/>
  <c r="D60" i="9"/>
  <c r="D52" i="9"/>
  <c r="D43" i="9"/>
  <c r="D36" i="9"/>
  <c r="D29" i="9"/>
  <c r="D22" i="9"/>
  <c r="D15" i="9"/>
  <c r="F6" i="9" l="1"/>
  <c r="E6" i="9"/>
  <c r="D6" i="9"/>
  <c r="F3" i="9"/>
  <c r="B37" i="9" s="1"/>
  <c r="F2" i="9"/>
  <c r="F1" i="9"/>
  <c r="B61" i="9" s="1"/>
  <c r="D9" i="9" l="1"/>
  <c r="D30" i="9"/>
  <c r="D61" i="9"/>
  <c r="D77" i="9"/>
  <c r="D23" i="9"/>
  <c r="D69" i="9"/>
  <c r="D16" i="9"/>
  <c r="B30" i="9"/>
  <c r="D37" i="9"/>
  <c r="D45" i="9"/>
  <c r="D53" i="9"/>
  <c r="B69" i="9"/>
  <c r="B77" i="9"/>
  <c r="B9" i="9"/>
  <c r="B16" i="9"/>
  <c r="B23" i="9"/>
  <c r="B45" i="9"/>
  <c r="B53" i="9"/>
  <c r="B44" i="9" l="1"/>
  <c r="F44" i="9" s="1"/>
  <c r="B8" i="9"/>
  <c r="I8" i="9" s="1"/>
  <c r="F38" i="10" l="1"/>
  <c r="F41" i="10" s="1"/>
  <c r="G44" i="9"/>
  <c r="E44" i="9"/>
  <c r="D38" i="10" s="1"/>
  <c r="D41" i="10" s="1"/>
  <c r="I44" i="9"/>
  <c r="H38" i="10" s="1"/>
  <c r="H41" i="10" s="1"/>
  <c r="U7" i="11" s="1"/>
  <c r="V7" i="11" s="1"/>
  <c r="H44" i="9"/>
  <c r="E38" i="10"/>
  <c r="E41" i="10" s="1"/>
  <c r="F8" i="9"/>
  <c r="D8" i="9"/>
  <c r="G8" i="9"/>
  <c r="G38" i="10"/>
  <c r="G41" i="10" s="1"/>
  <c r="H8" i="9"/>
  <c r="E8" i="9"/>
  <c r="D44" i="9"/>
  <c r="C38" i="10" s="1"/>
  <c r="C41" i="10" s="1"/>
  <c r="Q7" i="11" l="1"/>
  <c r="R7" i="11" s="1"/>
  <c r="S7" i="11"/>
  <c r="T7" i="11" s="1"/>
  <c r="G7" i="11"/>
  <c r="H7" i="11" s="1"/>
  <c r="I7" i="11" l="1"/>
  <c r="J7" i="11" s="1"/>
  <c r="E7" i="11"/>
  <c r="F7" i="11" s="1"/>
  <c r="A27" i="7"/>
  <c r="A14" i="7"/>
  <c r="E2" i="7" l="1"/>
  <c r="B92" i="7"/>
  <c r="B72" i="7"/>
  <c r="M2" i="7"/>
  <c r="L2" i="7"/>
  <c r="K2" i="7"/>
  <c r="J2" i="7"/>
  <c r="H2" i="7"/>
  <c r="G2" i="7"/>
  <c r="F2" i="7"/>
  <c r="D2" i="7"/>
  <c r="C2" i="7"/>
  <c r="B2" i="7"/>
  <c r="B112" i="7" l="1"/>
  <c r="B70" i="7"/>
  <c r="C70" i="7" l="1"/>
  <c r="E70" i="7" s="1"/>
  <c r="G3" i="6" l="1"/>
  <c r="G2" i="6"/>
  <c r="G1" i="6"/>
  <c r="G3" i="5"/>
  <c r="G2" i="5"/>
  <c r="G1" i="5"/>
  <c r="B64" i="5" l="1"/>
  <c r="B60" i="5"/>
  <c r="B246" i="6"/>
  <c r="B214" i="6"/>
  <c r="B194" i="6"/>
  <c r="B165" i="6"/>
  <c r="B145" i="6"/>
  <c r="B129" i="6"/>
  <c r="B108" i="6"/>
  <c r="B95" i="6"/>
  <c r="B75" i="6"/>
  <c r="B51" i="6"/>
  <c r="B22" i="6"/>
  <c r="B221" i="6"/>
  <c r="B138" i="6"/>
  <c r="B103" i="6"/>
  <c r="B9" i="6"/>
  <c r="B259" i="6"/>
  <c r="B233" i="6"/>
  <c r="B209" i="6"/>
  <c r="B189" i="6"/>
  <c r="B161" i="6"/>
  <c r="B142" i="6"/>
  <c r="B119" i="6"/>
  <c r="B105" i="6"/>
  <c r="B84" i="6"/>
  <c r="B63" i="6"/>
  <c r="B46" i="6"/>
  <c r="B18" i="6"/>
  <c r="B254" i="6"/>
  <c r="B186" i="6"/>
  <c r="B60" i="6"/>
  <c r="B158" i="6"/>
  <c r="B40" i="6"/>
  <c r="B250" i="6"/>
  <c r="B217" i="6"/>
  <c r="B198" i="6"/>
  <c r="B177" i="6"/>
  <c r="B153" i="6"/>
  <c r="B132" i="6"/>
  <c r="B112" i="6"/>
  <c r="B99" i="6"/>
  <c r="B77" i="6"/>
  <c r="B56" i="6"/>
  <c r="B35" i="6"/>
  <c r="B201" i="6"/>
  <c r="B115" i="6"/>
  <c r="B81" i="6"/>
  <c r="B68" i="5"/>
  <c r="B42" i="5"/>
  <c r="B39" i="5"/>
  <c r="B11" i="5"/>
  <c r="G4" i="1"/>
  <c r="G3" i="1"/>
  <c r="G2" i="1"/>
  <c r="G1" i="1"/>
  <c r="I118" i="6" l="1"/>
  <c r="I232" i="6"/>
  <c r="I74" i="6"/>
  <c r="F102" i="6"/>
  <c r="F176" i="6"/>
  <c r="H59" i="6"/>
  <c r="B57" i="5"/>
  <c r="H57" i="5" s="1"/>
  <c r="B34" i="5"/>
  <c r="J34" i="5" s="1"/>
  <c r="B40" i="5"/>
  <c r="G40" i="5" s="1"/>
  <c r="B8" i="5"/>
  <c r="I9" i="5" s="1"/>
  <c r="B59" i="6"/>
  <c r="G59" i="6" s="1"/>
  <c r="B232" i="6"/>
  <c r="E232" i="6" s="1"/>
  <c r="C23" i="10" s="1"/>
  <c r="B576" i="1"/>
  <c r="B554" i="1"/>
  <c r="B532" i="1"/>
  <c r="B509" i="1"/>
  <c r="B489" i="1"/>
  <c r="B466" i="1"/>
  <c r="B438" i="1"/>
  <c r="B409" i="1"/>
  <c r="B388" i="1"/>
  <c r="B351" i="1"/>
  <c r="B327" i="1"/>
  <c r="B313" i="1"/>
  <c r="B288" i="1"/>
  <c r="B265" i="1"/>
  <c r="B246" i="1"/>
  <c r="B224" i="1"/>
  <c r="B207" i="1"/>
  <c r="B169" i="1"/>
  <c r="B140" i="1"/>
  <c r="B127" i="1"/>
  <c r="B98" i="1"/>
  <c r="B67" i="1"/>
  <c r="B37" i="1"/>
  <c r="B569" i="1"/>
  <c r="B551" i="1"/>
  <c r="B528" i="1"/>
  <c r="B505" i="1"/>
  <c r="B486" i="1"/>
  <c r="B457" i="1"/>
  <c r="B435" i="1"/>
  <c r="B403" i="1"/>
  <c r="B381" i="1"/>
  <c r="B346" i="1"/>
  <c r="B324" i="1"/>
  <c r="B307" i="1"/>
  <c r="B283" i="1"/>
  <c r="B258" i="1"/>
  <c r="B243" i="1"/>
  <c r="B218" i="1"/>
  <c r="B215" i="1" s="1"/>
  <c r="B203" i="1"/>
  <c r="B181" i="1"/>
  <c r="B164" i="1"/>
  <c r="B137" i="1"/>
  <c r="B122" i="1"/>
  <c r="B94" i="1"/>
  <c r="B61" i="1"/>
  <c r="B27" i="1"/>
  <c r="B579" i="1"/>
  <c r="B558" i="1"/>
  <c r="B539" i="1"/>
  <c r="B515" i="1"/>
  <c r="B495" i="1"/>
  <c r="B476" i="1"/>
  <c r="B442" i="1"/>
  <c r="B416" i="1"/>
  <c r="B392" i="1"/>
  <c r="B373" i="1"/>
  <c r="B356" i="1"/>
  <c r="B335" i="1"/>
  <c r="B317" i="1"/>
  <c r="B298" i="1"/>
  <c r="B268" i="1"/>
  <c r="B250" i="1"/>
  <c r="B230" i="1"/>
  <c r="B211" i="1"/>
  <c r="B173" i="1"/>
  <c r="B147" i="1"/>
  <c r="B130" i="1"/>
  <c r="B112" i="1"/>
  <c r="B71" i="1"/>
  <c r="B44" i="1"/>
  <c r="B561" i="1"/>
  <c r="B483" i="1"/>
  <c r="B378" i="1"/>
  <c r="B304" i="1"/>
  <c r="B214" i="1"/>
  <c r="B133" i="1"/>
  <c r="B20" i="1"/>
  <c r="B116" i="1"/>
  <c r="B547" i="1"/>
  <c r="B449" i="1"/>
  <c r="B272" i="1"/>
  <c r="B200" i="1"/>
  <c r="B119" i="1"/>
  <c r="B520" i="1"/>
  <c r="B430" i="1"/>
  <c r="B338" i="1"/>
  <c r="B253" i="1"/>
  <c r="B176" i="1"/>
  <c r="B83" i="1"/>
  <c r="B399" i="1"/>
  <c r="B52" i="1"/>
  <c r="B321" i="1"/>
  <c r="B239" i="1"/>
  <c r="B501" i="1"/>
  <c r="B151" i="1"/>
  <c r="B176" i="6"/>
  <c r="E176" i="6" s="1"/>
  <c r="C22" i="10" s="1"/>
  <c r="B8" i="6"/>
  <c r="F8" i="6" s="1"/>
  <c r="B118" i="6"/>
  <c r="G118" i="6" s="1"/>
  <c r="B102" i="6"/>
  <c r="H102" i="6" s="1"/>
  <c r="B74" i="6"/>
  <c r="G74" i="6" s="1"/>
  <c r="B245" i="6"/>
  <c r="E245" i="6" s="1"/>
  <c r="C24" i="10" s="1"/>
  <c r="E57" i="5" l="1"/>
  <c r="J40" i="5"/>
  <c r="F57" i="5"/>
  <c r="F40" i="5"/>
  <c r="E34" i="5"/>
  <c r="I34" i="5"/>
  <c r="J57" i="5"/>
  <c r="F34" i="5"/>
  <c r="G57" i="5"/>
  <c r="I57" i="5"/>
  <c r="H34" i="5"/>
  <c r="G8" i="6"/>
  <c r="I59" i="6"/>
  <c r="J59" i="6"/>
  <c r="H18" i="10" s="1"/>
  <c r="H176" i="6"/>
  <c r="F22" i="10" s="1"/>
  <c r="G102" i="6"/>
  <c r="I245" i="6"/>
  <c r="H74" i="6"/>
  <c r="J74" i="6"/>
  <c r="H19" i="10" s="1"/>
  <c r="H232" i="6"/>
  <c r="F118" i="6"/>
  <c r="H8" i="6"/>
  <c r="J245" i="6"/>
  <c r="H24" i="10" s="1"/>
  <c r="I8" i="6"/>
  <c r="F59" i="6"/>
  <c r="I176" i="6"/>
  <c r="J176" i="6"/>
  <c r="H22" i="10" s="1"/>
  <c r="J102" i="6"/>
  <c r="H20" i="10" s="1"/>
  <c r="G245" i="6"/>
  <c r="F74" i="6"/>
  <c r="G232" i="6"/>
  <c r="E23" i="10" s="1"/>
  <c r="J232" i="6"/>
  <c r="H23" i="10" s="1"/>
  <c r="H118" i="6"/>
  <c r="J8" i="6"/>
  <c r="H17" i="10" s="1"/>
  <c r="H27" i="10" s="1"/>
  <c r="U6" i="11" s="1"/>
  <c r="V6" i="11" s="1"/>
  <c r="H245" i="6"/>
  <c r="E8" i="6"/>
  <c r="G176" i="6"/>
  <c r="I102" i="6"/>
  <c r="F245" i="6"/>
  <c r="D24" i="10" s="1"/>
  <c r="F232" i="6"/>
  <c r="J118" i="6"/>
  <c r="H21" i="10" s="1"/>
  <c r="J9" i="5"/>
  <c r="G34" i="5"/>
  <c r="F9" i="5"/>
  <c r="F8" i="5" s="1"/>
  <c r="D31" i="10" s="1"/>
  <c r="D34" i="10" s="1"/>
  <c r="H9" i="5"/>
  <c r="E9" i="5"/>
  <c r="I40" i="5"/>
  <c r="I8" i="5" s="1"/>
  <c r="G31" i="10" s="1"/>
  <c r="G34" i="10" s="1"/>
  <c r="E40" i="5"/>
  <c r="G9" i="5"/>
  <c r="H40" i="5"/>
  <c r="B371" i="1"/>
  <c r="I371" i="1" s="1"/>
  <c r="F20" i="10"/>
  <c r="E21" i="10"/>
  <c r="D23" i="10"/>
  <c r="G21" i="10"/>
  <c r="G24" i="10"/>
  <c r="D18" i="10"/>
  <c r="F23" i="10"/>
  <c r="D22" i="10"/>
  <c r="E22" i="10"/>
  <c r="F19" i="10"/>
  <c r="D20" i="10"/>
  <c r="F18" i="10"/>
  <c r="E24" i="10"/>
  <c r="G19" i="10"/>
  <c r="G22" i="10"/>
  <c r="G20" i="10"/>
  <c r="F17" i="10"/>
  <c r="F27" i="10" s="1"/>
  <c r="E18" i="10"/>
  <c r="E20" i="10"/>
  <c r="F21" i="10"/>
  <c r="G18" i="10"/>
  <c r="D17" i="10"/>
  <c r="G17" i="10"/>
  <c r="G27" i="10" s="1"/>
  <c r="D19" i="10"/>
  <c r="G23" i="10"/>
  <c r="E102" i="6"/>
  <c r="C20" i="10" s="1"/>
  <c r="F24" i="10"/>
  <c r="E59" i="6"/>
  <c r="C18" i="10" s="1"/>
  <c r="E19" i="10"/>
  <c r="E118" i="6"/>
  <c r="C21" i="10" s="1"/>
  <c r="C17" i="10"/>
  <c r="C27" i="10" s="1"/>
  <c r="E6" i="11" s="1"/>
  <c r="E74" i="6"/>
  <c r="C19" i="10" s="1"/>
  <c r="D21" i="10"/>
  <c r="E17" i="10"/>
  <c r="B74" i="1"/>
  <c r="F74" i="1" s="1"/>
  <c r="B113" i="1"/>
  <c r="E113" i="1" s="1"/>
  <c r="B225" i="1"/>
  <c r="G225" i="1" s="1"/>
  <c r="B453" i="1"/>
  <c r="J453" i="1" s="1"/>
  <c r="B259" i="1"/>
  <c r="F259" i="1" s="1"/>
  <c r="B45" i="1"/>
  <c r="F45" i="1" s="1"/>
  <c r="B117" i="1"/>
  <c r="J117" i="1" s="1"/>
  <c r="B131" i="1"/>
  <c r="E131" i="1" s="1"/>
  <c r="B106" i="1"/>
  <c r="J106" i="1" s="1"/>
  <c r="B496" i="1"/>
  <c r="I496" i="1" s="1"/>
  <c r="B393" i="1"/>
  <c r="J393" i="1" s="1"/>
  <c r="B191" i="1"/>
  <c r="H191" i="1" s="1"/>
  <c r="B177" i="1"/>
  <c r="F177" i="1" s="1"/>
  <c r="B431" i="1"/>
  <c r="G431" i="1" s="1"/>
  <c r="B521" i="1"/>
  <c r="F521" i="1" s="1"/>
  <c r="B62" i="1"/>
  <c r="E62" i="1" s="1"/>
  <c r="B165" i="1"/>
  <c r="H165" i="1" s="1"/>
  <c r="B404" i="1"/>
  <c r="I404" i="1" s="1"/>
  <c r="B506" i="1"/>
  <c r="J506" i="1" s="1"/>
  <c r="B38" i="1"/>
  <c r="J38" i="1" s="1"/>
  <c r="B389" i="1"/>
  <c r="G389" i="1" s="1"/>
  <c r="B120" i="1"/>
  <c r="J120" i="1" s="1"/>
  <c r="B95" i="1"/>
  <c r="I95" i="1" s="1"/>
  <c r="B182" i="1"/>
  <c r="F182" i="1" s="1"/>
  <c r="B174" i="1"/>
  <c r="H174" i="1" s="1"/>
  <c r="B357" i="1"/>
  <c r="B8" i="1"/>
  <c r="I8" i="1" s="1"/>
  <c r="B374" i="1"/>
  <c r="F374" i="1" s="1"/>
  <c r="B170" i="1"/>
  <c r="J170" i="1" s="1"/>
  <c r="B328" i="1"/>
  <c r="J328" i="1" s="1"/>
  <c r="B410" i="1"/>
  <c r="I410" i="1" s="1"/>
  <c r="B510" i="1"/>
  <c r="G510" i="1" s="1"/>
  <c r="B134" i="1"/>
  <c r="F134" i="1" s="1"/>
  <c r="B562" i="1"/>
  <c r="I562" i="1" s="1"/>
  <c r="B123" i="1"/>
  <c r="I123" i="1" s="1"/>
  <c r="B458" i="1"/>
  <c r="F458" i="1" s="1"/>
  <c r="B232" i="1"/>
  <c r="B417" i="1"/>
  <c r="H417" i="1" s="1"/>
  <c r="B299" i="1"/>
  <c r="I299" i="1" s="1"/>
  <c r="B141" i="1"/>
  <c r="F141" i="1" s="1"/>
  <c r="B148" i="1"/>
  <c r="G148" i="1" s="1"/>
  <c r="B443" i="1"/>
  <c r="I443" i="1" s="1"/>
  <c r="B439" i="1"/>
  <c r="H439" i="1" s="1"/>
  <c r="B534" i="1"/>
  <c r="G534" i="1" s="1"/>
  <c r="B153" i="1"/>
  <c r="I153" i="1" s="1"/>
  <c r="B400" i="1"/>
  <c r="F400" i="1" s="1"/>
  <c r="B28" i="1"/>
  <c r="J28" i="1" s="1"/>
  <c r="B138" i="1"/>
  <c r="J138" i="1" s="1"/>
  <c r="B219" i="1"/>
  <c r="I215" i="1" s="1"/>
  <c r="B385" i="1"/>
  <c r="J385" i="1" s="1"/>
  <c r="B570" i="1"/>
  <c r="F570" i="1" s="1"/>
  <c r="J8" i="5" l="1"/>
  <c r="H31" i="10" s="1"/>
  <c r="H34" i="10" s="1"/>
  <c r="U8" i="11" s="1"/>
  <c r="V8" i="11" s="1"/>
  <c r="H8" i="5"/>
  <c r="F31" i="10" s="1"/>
  <c r="F34" i="10" s="1"/>
  <c r="Q8" i="11" s="1"/>
  <c r="R8" i="11" s="1"/>
  <c r="G8" i="5"/>
  <c r="E31" i="10" s="1"/>
  <c r="E34" i="10" s="1"/>
  <c r="I8" i="11" s="1"/>
  <c r="J8" i="11" s="1"/>
  <c r="E8" i="5"/>
  <c r="C31" i="10" s="1"/>
  <c r="C34" i="10" s="1"/>
  <c r="E8" i="11" s="1"/>
  <c r="F8" i="11" s="1"/>
  <c r="H62" i="1"/>
  <c r="I62" i="1"/>
  <c r="F62" i="1"/>
  <c r="J62" i="1"/>
  <c r="G62" i="1"/>
  <c r="E123" i="1"/>
  <c r="G8" i="11"/>
  <c r="H8" i="11" s="1"/>
  <c r="S8" i="11"/>
  <c r="T8" i="11" s="1"/>
  <c r="G371" i="1"/>
  <c r="E371" i="1"/>
  <c r="G45" i="1"/>
  <c r="G404" i="1"/>
  <c r="J371" i="1"/>
  <c r="H496" i="1"/>
  <c r="J113" i="1"/>
  <c r="I328" i="1"/>
  <c r="H371" i="1"/>
  <c r="H120" i="1"/>
  <c r="F431" i="1"/>
  <c r="F371" i="1"/>
  <c r="H400" i="1"/>
  <c r="J225" i="1"/>
  <c r="H570" i="1"/>
  <c r="H410" i="1"/>
  <c r="E28" i="1"/>
  <c r="H95" i="1"/>
  <c r="J299" i="1"/>
  <c r="H117" i="1"/>
  <c r="F404" i="1"/>
  <c r="G496" i="1"/>
  <c r="F439" i="1"/>
  <c r="I120" i="1"/>
  <c r="F417" i="1"/>
  <c r="G562" i="1"/>
  <c r="I521" i="1"/>
  <c r="F28" i="1"/>
  <c r="H328" i="1"/>
  <c r="H458" i="1"/>
  <c r="F95" i="1"/>
  <c r="H299" i="1"/>
  <c r="G570" i="1"/>
  <c r="G117" i="1"/>
  <c r="G410" i="1"/>
  <c r="G191" i="1"/>
  <c r="G439" i="1"/>
  <c r="G123" i="1"/>
  <c r="I182" i="1"/>
  <c r="J95" i="1"/>
  <c r="F225" i="1"/>
  <c r="F38" i="1"/>
  <c r="I113" i="1"/>
  <c r="G417" i="1"/>
  <c r="H385" i="1"/>
  <c r="G443" i="1"/>
  <c r="I45" i="1"/>
  <c r="F562" i="1"/>
  <c r="G506" i="1"/>
  <c r="J404" i="1"/>
  <c r="J431" i="1"/>
  <c r="H393" i="1"/>
  <c r="F496" i="1"/>
  <c r="G400" i="1"/>
  <c r="J439" i="1"/>
  <c r="H123" i="1"/>
  <c r="H8" i="1"/>
  <c r="F138" i="1"/>
  <c r="H141" i="1"/>
  <c r="G521" i="1"/>
  <c r="G182" i="1"/>
  <c r="I453" i="1"/>
  <c r="H225" i="1"/>
  <c r="F299" i="1"/>
  <c r="G113" i="1"/>
  <c r="J570" i="1"/>
  <c r="I385" i="1"/>
  <c r="F443" i="1"/>
  <c r="J45" i="1"/>
  <c r="J562" i="1"/>
  <c r="H506" i="1"/>
  <c r="I431" i="1"/>
  <c r="G393" i="1"/>
  <c r="H28" i="1"/>
  <c r="J400" i="1"/>
  <c r="I131" i="1"/>
  <c r="H510" i="1"/>
  <c r="G357" i="1"/>
  <c r="E357" i="1"/>
  <c r="H357" i="1"/>
  <c r="I357" i="1"/>
  <c r="J357" i="1"/>
  <c r="F357" i="1"/>
  <c r="I374" i="1"/>
  <c r="H374" i="1"/>
  <c r="J259" i="1"/>
  <c r="I389" i="1"/>
  <c r="H232" i="1"/>
  <c r="G153" i="1"/>
  <c r="J153" i="1"/>
  <c r="I165" i="1"/>
  <c r="J215" i="1"/>
  <c r="J134" i="1"/>
  <c r="G259" i="1"/>
  <c r="F453" i="1"/>
  <c r="G141" i="1"/>
  <c r="I38" i="1"/>
  <c r="J74" i="1"/>
  <c r="J534" i="1"/>
  <c r="H170" i="1"/>
  <c r="F165" i="1"/>
  <c r="H177" i="1"/>
  <c r="J177" i="1"/>
  <c r="J219" i="1"/>
  <c r="H106" i="1"/>
  <c r="G131" i="1"/>
  <c r="I148" i="1"/>
  <c r="I458" i="1"/>
  <c r="J510" i="1"/>
  <c r="I510" i="1"/>
  <c r="H259" i="1"/>
  <c r="H182" i="1"/>
  <c r="G95" i="1"/>
  <c r="H453" i="1"/>
  <c r="F120" i="1"/>
  <c r="H389" i="1"/>
  <c r="I225" i="1"/>
  <c r="I141" i="1"/>
  <c r="J141" i="1"/>
  <c r="H38" i="1"/>
  <c r="G299" i="1"/>
  <c r="F113" i="1"/>
  <c r="I417" i="1"/>
  <c r="J417" i="1"/>
  <c r="G74" i="1"/>
  <c r="J232" i="1"/>
  <c r="I570" i="1"/>
  <c r="G385" i="1"/>
  <c r="I138" i="1"/>
  <c r="H534" i="1"/>
  <c r="H443" i="1"/>
  <c r="J443" i="1"/>
  <c r="F117" i="1"/>
  <c r="H45" i="1"/>
  <c r="H562" i="1"/>
  <c r="F410" i="1"/>
  <c r="J410" i="1"/>
  <c r="G170" i="1"/>
  <c r="J374" i="1"/>
  <c r="I174" i="1"/>
  <c r="J174" i="1"/>
  <c r="I506" i="1"/>
  <c r="H404" i="1"/>
  <c r="G165" i="1"/>
  <c r="H521" i="1"/>
  <c r="H431" i="1"/>
  <c r="G177" i="1"/>
  <c r="J191" i="1"/>
  <c r="F393" i="1"/>
  <c r="J496" i="1"/>
  <c r="F219" i="1"/>
  <c r="G219" i="1"/>
  <c r="I219" i="1"/>
  <c r="I28" i="1"/>
  <c r="I400" i="1"/>
  <c r="I439" i="1"/>
  <c r="F106" i="1"/>
  <c r="F131" i="1"/>
  <c r="F148" i="1"/>
  <c r="G458" i="1"/>
  <c r="J123" i="1"/>
  <c r="F123" i="1"/>
  <c r="F510" i="1"/>
  <c r="G328" i="1"/>
  <c r="F328" i="1"/>
  <c r="F8" i="1"/>
  <c r="J389" i="1"/>
  <c r="H74" i="1"/>
  <c r="I232" i="1"/>
  <c r="F170" i="1"/>
  <c r="G174" i="1"/>
  <c r="I177" i="1"/>
  <c r="H219" i="1"/>
  <c r="I106" i="1"/>
  <c r="H148" i="1"/>
  <c r="J148" i="1"/>
  <c r="G134" i="1"/>
  <c r="J182" i="1"/>
  <c r="F389" i="1"/>
  <c r="G232" i="1"/>
  <c r="H138" i="1"/>
  <c r="H153" i="1"/>
  <c r="F534" i="1"/>
  <c r="G374" i="1"/>
  <c r="F174" i="1"/>
  <c r="J165" i="1"/>
  <c r="F191" i="1"/>
  <c r="G215" i="1"/>
  <c r="F215" i="1"/>
  <c r="J458" i="1"/>
  <c r="H134" i="1"/>
  <c r="I259" i="1"/>
  <c r="G453" i="1"/>
  <c r="G120" i="1"/>
  <c r="G38" i="1"/>
  <c r="H113" i="1"/>
  <c r="I74" i="1"/>
  <c r="F232" i="1"/>
  <c r="F385" i="1"/>
  <c r="G138" i="1"/>
  <c r="F153" i="1"/>
  <c r="I534" i="1"/>
  <c r="I117" i="1"/>
  <c r="I170" i="1"/>
  <c r="F506" i="1"/>
  <c r="J521" i="1"/>
  <c r="I191" i="1"/>
  <c r="I393" i="1"/>
  <c r="H215" i="1"/>
  <c r="G28" i="1"/>
  <c r="G106" i="1"/>
  <c r="H131" i="1"/>
  <c r="J131" i="1"/>
  <c r="E134" i="1"/>
  <c r="I134" i="1"/>
  <c r="J8" i="1"/>
  <c r="G8" i="1"/>
  <c r="Q6" i="11"/>
  <c r="R6" i="11" s="1"/>
  <c r="S6" i="11"/>
  <c r="T6" i="11" s="1"/>
  <c r="E141" i="1"/>
  <c r="E328" i="1"/>
  <c r="E259" i="1"/>
  <c r="E510" i="1"/>
  <c r="E8" i="1"/>
  <c r="E174" i="1"/>
  <c r="E106" i="1"/>
  <c r="E570" i="1"/>
  <c r="E385" i="1"/>
  <c r="E232" i="1"/>
  <c r="E374" i="1"/>
  <c r="E389" i="1"/>
  <c r="E393" i="1"/>
  <c r="E219" i="1"/>
  <c r="E400" i="1"/>
  <c r="E153" i="1"/>
  <c r="E439" i="1"/>
  <c r="E458" i="1"/>
  <c r="E404" i="1"/>
  <c r="E215" i="1"/>
  <c r="E417" i="1"/>
  <c r="E182" i="1"/>
  <c r="E74" i="1"/>
  <c r="E443" i="1"/>
  <c r="E38" i="1"/>
  <c r="E138" i="1"/>
  <c r="E534" i="1"/>
  <c r="E148" i="1"/>
  <c r="E562" i="1"/>
  <c r="E191" i="1"/>
  <c r="E496" i="1"/>
  <c r="E431" i="1"/>
  <c r="E299" i="1"/>
  <c r="E95" i="1"/>
  <c r="E120" i="1"/>
  <c r="E506" i="1"/>
  <c r="E521" i="1"/>
  <c r="E177" i="1"/>
  <c r="E117" i="1"/>
  <c r="E45" i="1"/>
  <c r="E410" i="1"/>
  <c r="E170" i="1"/>
  <c r="E165" i="1"/>
  <c r="E453" i="1"/>
  <c r="E225" i="1"/>
  <c r="E27" i="10"/>
  <c r="F6" i="11"/>
  <c r="D27" i="10"/>
  <c r="G190" i="1" l="1"/>
  <c r="E6" i="10" s="1"/>
  <c r="F533" i="1"/>
  <c r="D10" i="10" s="1"/>
  <c r="H450" i="1"/>
  <c r="F9" i="10" s="1"/>
  <c r="G533" i="1"/>
  <c r="E10" i="10" s="1"/>
  <c r="J533" i="1"/>
  <c r="H10" i="10" s="1"/>
  <c r="J190" i="1"/>
  <c r="H6" i="10" s="1"/>
  <c r="I382" i="1"/>
  <c r="G8" i="10" s="1"/>
  <c r="G99" i="1"/>
  <c r="E4" i="10" s="1"/>
  <c r="I190" i="1"/>
  <c r="G6" i="10" s="1"/>
  <c r="F382" i="1"/>
  <c r="D8" i="10" s="1"/>
  <c r="F7" i="1"/>
  <c r="D3" i="10" s="1"/>
  <c r="I7" i="1"/>
  <c r="G3" i="10" s="1"/>
  <c r="J450" i="1"/>
  <c r="H9" i="10" s="1"/>
  <c r="I99" i="1"/>
  <c r="G4" i="10" s="1"/>
  <c r="F190" i="1"/>
  <c r="D6" i="10" s="1"/>
  <c r="F99" i="1"/>
  <c r="D4" i="10" s="1"/>
  <c r="H382" i="1"/>
  <c r="F8" i="10" s="1"/>
  <c r="G382" i="1"/>
  <c r="E8" i="10" s="1"/>
  <c r="G7" i="1"/>
  <c r="E3" i="10" s="1"/>
  <c r="H190" i="1"/>
  <c r="F6" i="10" s="1"/>
  <c r="F152" i="1"/>
  <c r="D5" i="10" s="1"/>
  <c r="G450" i="1"/>
  <c r="E9" i="10" s="1"/>
  <c r="J152" i="1"/>
  <c r="H5" i="10" s="1"/>
  <c r="J99" i="1"/>
  <c r="H4" i="10" s="1"/>
  <c r="H533" i="1"/>
  <c r="F10" i="10" s="1"/>
  <c r="I533" i="1"/>
  <c r="G10" i="10" s="1"/>
  <c r="H7" i="1"/>
  <c r="F3" i="10" s="1"/>
  <c r="J7" i="1"/>
  <c r="H3" i="10" s="1"/>
  <c r="I152" i="1"/>
  <c r="G5" i="10" s="1"/>
  <c r="H99" i="1"/>
  <c r="F4" i="10" s="1"/>
  <c r="J382" i="1"/>
  <c r="H8" i="10" s="1"/>
  <c r="I450" i="1"/>
  <c r="G9" i="10" s="1"/>
  <c r="F450" i="1"/>
  <c r="D9" i="10" s="1"/>
  <c r="G152" i="1"/>
  <c r="E5" i="10" s="1"/>
  <c r="I231" i="1"/>
  <c r="G7" i="10" s="1"/>
  <c r="F231" i="1"/>
  <c r="D7" i="10" s="1"/>
  <c r="H231" i="1"/>
  <c r="F7" i="10" s="1"/>
  <c r="J231" i="1"/>
  <c r="H7" i="10" s="1"/>
  <c r="G231" i="1"/>
  <c r="E7" i="10" s="1"/>
  <c r="H152" i="1"/>
  <c r="F5" i="10" s="1"/>
  <c r="G6" i="11"/>
  <c r="H6" i="11" s="1"/>
  <c r="I6" i="11"/>
  <c r="J6" i="11" s="1"/>
  <c r="E99" i="1"/>
  <c r="C4" i="10" s="1"/>
  <c r="E231" i="1"/>
  <c r="C7" i="10" s="1"/>
  <c r="E450" i="1"/>
  <c r="C9" i="10" s="1"/>
  <c r="E152" i="1"/>
  <c r="C5" i="10" s="1"/>
  <c r="E533" i="1"/>
  <c r="C10" i="10" s="1"/>
  <c r="E382" i="1"/>
  <c r="C8" i="10" s="1"/>
  <c r="E7" i="1"/>
  <c r="C3" i="10" s="1"/>
  <c r="E190" i="1"/>
  <c r="C6" i="10" s="1"/>
  <c r="H13" i="10" l="1"/>
  <c r="G13" i="10"/>
  <c r="F13" i="10"/>
  <c r="E13" i="10"/>
  <c r="C13" i="10"/>
  <c r="D13" i="10"/>
  <c r="E72" i="17" l="1"/>
  <c r="E57" i="17"/>
  <c r="E42" i="17"/>
  <c r="E13" i="17"/>
  <c r="E27" i="17"/>
  <c r="Q3" i="11"/>
  <c r="R3" i="11" s="1"/>
  <c r="Q11" i="11" s="1"/>
  <c r="F13" i="17"/>
  <c r="F72" i="17"/>
  <c r="F42" i="17"/>
  <c r="F27" i="17"/>
  <c r="F57" i="17"/>
  <c r="D27" i="17"/>
  <c r="D72" i="17"/>
  <c r="D57" i="17"/>
  <c r="D42" i="17"/>
  <c r="D13" i="17"/>
  <c r="S3" i="11"/>
  <c r="T3" i="11" s="1"/>
  <c r="S11" i="11" s="1"/>
  <c r="S14" i="11" s="1"/>
  <c r="G27" i="17"/>
  <c r="G72" i="17"/>
  <c r="G57" i="17"/>
  <c r="G42" i="17"/>
  <c r="G13" i="17"/>
  <c r="C13" i="17"/>
  <c r="C27" i="17"/>
  <c r="C72" i="17"/>
  <c r="C57" i="17"/>
  <c r="C42" i="17"/>
  <c r="U3" i="11"/>
  <c r="V3" i="11" s="1"/>
  <c r="U11" i="11" s="1"/>
  <c r="U14" i="11" s="1"/>
  <c r="H27" i="17"/>
  <c r="H72" i="17"/>
  <c r="H57" i="17"/>
  <c r="H42" i="17"/>
  <c r="H13" i="17"/>
  <c r="Q14" i="11"/>
  <c r="G3" i="11"/>
  <c r="H3" i="11" s="1"/>
  <c r="G11" i="11" s="1"/>
  <c r="E3" i="11"/>
  <c r="I3" i="11"/>
  <c r="J3" i="11" s="1"/>
  <c r="I11" i="11" s="1"/>
  <c r="C28" i="17" l="1"/>
  <c r="C29" i="17"/>
  <c r="D14" i="17"/>
  <c r="D15" i="17"/>
  <c r="D28" i="17"/>
  <c r="D29" i="17"/>
  <c r="F73" i="17"/>
  <c r="F84" i="17" s="1"/>
  <c r="F74" i="17"/>
  <c r="E14" i="17"/>
  <c r="E15" i="17"/>
  <c r="H58" i="17"/>
  <c r="H59" i="17"/>
  <c r="C43" i="17"/>
  <c r="C44" i="17"/>
  <c r="C14" i="17"/>
  <c r="C15" i="17"/>
  <c r="G73" i="17"/>
  <c r="G84" i="17" s="1"/>
  <c r="G74" i="17"/>
  <c r="D43" i="17"/>
  <c r="D44" i="17"/>
  <c r="F58" i="17"/>
  <c r="F59" i="17"/>
  <c r="F14" i="17"/>
  <c r="F15" i="17"/>
  <c r="E43" i="17"/>
  <c r="E44" i="17"/>
  <c r="G58" i="17"/>
  <c r="G59" i="17"/>
  <c r="C58" i="17"/>
  <c r="C59" i="17"/>
  <c r="G14" i="17"/>
  <c r="G15" i="17"/>
  <c r="G28" i="17"/>
  <c r="G29" i="17"/>
  <c r="D58" i="17"/>
  <c r="D59" i="17"/>
  <c r="F28" i="17"/>
  <c r="F29" i="17"/>
  <c r="E58" i="17"/>
  <c r="E59" i="17"/>
  <c r="H43" i="17"/>
  <c r="H44" i="17"/>
  <c r="H73" i="17"/>
  <c r="H84" i="17" s="1"/>
  <c r="H74" i="17"/>
  <c r="H14" i="17"/>
  <c r="H15" i="17"/>
  <c r="H28" i="17"/>
  <c r="H29" i="17"/>
  <c r="C73" i="17"/>
  <c r="C84" i="17" s="1"/>
  <c r="C74" i="17"/>
  <c r="G43" i="17"/>
  <c r="G44" i="17"/>
  <c r="D73" i="17"/>
  <c r="D84" i="17" s="1"/>
  <c r="D74" i="17"/>
  <c r="F43" i="17"/>
  <c r="F44" i="17"/>
  <c r="E28" i="17"/>
  <c r="E29" i="17"/>
  <c r="E73" i="17"/>
  <c r="E84" i="17" s="1"/>
  <c r="E74" i="17"/>
  <c r="F3" i="11"/>
  <c r="E11" i="11" s="1"/>
  <c r="G14" i="11"/>
  <c r="I14" i="11"/>
  <c r="O12" i="11" l="1"/>
  <c r="K12" i="11"/>
  <c r="M12" i="11"/>
  <c r="Q12" i="11"/>
  <c r="S12" i="11"/>
  <c r="E12" i="11"/>
  <c r="G12" i="11"/>
  <c r="I12" i="11"/>
  <c r="U12" i="11"/>
  <c r="E14" i="11"/>
  <c r="C2" i="12" l="1"/>
  <c r="D2" i="12"/>
  <c r="C6" i="12"/>
  <c r="C3" i="12"/>
  <c r="D6" i="12"/>
  <c r="C7" i="12"/>
  <c r="C5" i="12"/>
  <c r="D7" i="12"/>
  <c r="C4" i="12"/>
  <c r="D4" i="12"/>
  <c r="D5" i="12"/>
  <c r="D3" i="12"/>
</calcChain>
</file>

<file path=xl/comments1.xml><?xml version="1.0" encoding="utf-8"?>
<comments xmlns="http://schemas.openxmlformats.org/spreadsheetml/2006/main">
  <authors>
    <author>John Donagher</author>
  </authors>
  <commentList>
    <comment ref="I7" authorId="0" shapeId="0">
      <text>
        <r>
          <rPr>
            <b/>
            <sz val="9"/>
            <color indexed="81"/>
            <rFont val="Tahoma"/>
            <family val="2"/>
          </rPr>
          <t>John Donagher:</t>
        </r>
        <r>
          <rPr>
            <sz val="9"/>
            <color indexed="81"/>
            <rFont val="Tahoma"/>
            <family val="2"/>
          </rPr>
          <t xml:space="preserve">
Guesstimate - to be reviewed</t>
        </r>
      </text>
    </comment>
    <comment ref="Q7" authorId="0" shapeId="0">
      <text>
        <r>
          <rPr>
            <b/>
            <sz val="9"/>
            <color indexed="81"/>
            <rFont val="Tahoma"/>
            <family val="2"/>
          </rPr>
          <t>John Donagher:</t>
        </r>
        <r>
          <rPr>
            <sz val="9"/>
            <color indexed="81"/>
            <rFont val="Tahoma"/>
            <family val="2"/>
          </rPr>
          <t xml:space="preserve">
Guesstimate - to be reviewed</t>
        </r>
      </text>
    </comment>
    <comment ref="U7" authorId="0" shapeId="0">
      <text>
        <r>
          <rPr>
            <b/>
            <sz val="9"/>
            <color indexed="81"/>
            <rFont val="Tahoma"/>
            <family val="2"/>
          </rPr>
          <t>John Donagher:</t>
        </r>
        <r>
          <rPr>
            <sz val="9"/>
            <color indexed="81"/>
            <rFont val="Tahoma"/>
            <family val="2"/>
          </rPr>
          <t xml:space="preserve">
EnterpriseIQ includes an embedded Oracle database as part of the solution</t>
        </r>
      </text>
    </comment>
    <comment ref="E168" authorId="0" shapeId="0">
      <text>
        <r>
          <rPr>
            <b/>
            <sz val="9"/>
            <color indexed="81"/>
            <rFont val="Tahoma"/>
            <family val="2"/>
          </rPr>
          <t>John Donagher:</t>
        </r>
        <r>
          <rPr>
            <sz val="9"/>
            <color indexed="81"/>
            <rFont val="Tahoma"/>
            <family val="2"/>
          </rPr>
          <t xml:space="preserve">
Estimated ongoing annual cost based on details provided</t>
        </r>
      </text>
    </comment>
  </commentList>
</comments>
</file>

<file path=xl/comments2.xml><?xml version="1.0" encoding="utf-8"?>
<comments xmlns="http://schemas.openxmlformats.org/spreadsheetml/2006/main">
  <authors>
    <author>John Donagher</author>
  </authors>
  <commentList>
    <comment ref="O66" authorId="0" shapeId="0">
      <text>
        <r>
          <rPr>
            <b/>
            <sz val="9"/>
            <color indexed="81"/>
            <rFont val="Tahoma"/>
            <family val="2"/>
          </rPr>
          <t>John Donagher:</t>
        </r>
        <r>
          <rPr>
            <sz val="9"/>
            <color indexed="81"/>
            <rFont val="Tahoma"/>
            <family val="2"/>
          </rPr>
          <t xml:space="preserve">
Recent version number but implemened 10 years ago! Doesn't make sense.</t>
        </r>
      </text>
    </comment>
    <comment ref="O74" authorId="0" shapeId="0">
      <text>
        <r>
          <rPr>
            <b/>
            <sz val="9"/>
            <color indexed="81"/>
            <rFont val="Tahoma"/>
            <family val="2"/>
          </rPr>
          <t>John Donagher:</t>
        </r>
        <r>
          <rPr>
            <sz val="9"/>
            <color indexed="81"/>
            <rFont val="Tahoma"/>
            <family val="2"/>
          </rPr>
          <t xml:space="preserve">
Recent version number but implemened 10 years ago! Doesn't make sense.</t>
        </r>
      </text>
    </comment>
  </commentList>
</comments>
</file>

<file path=xl/sharedStrings.xml><?xml version="1.0" encoding="utf-8"?>
<sst xmlns="http://schemas.openxmlformats.org/spreadsheetml/2006/main" count="19099" uniqueCount="913">
  <si>
    <t>&lt;Enter your name here&gt;</t>
  </si>
  <si>
    <t>Average</t>
  </si>
  <si>
    <t>System01</t>
  </si>
  <si>
    <t>System02</t>
  </si>
  <si>
    <t>System03</t>
  </si>
  <si>
    <t>System04</t>
  </si>
  <si>
    <t>System05</t>
  </si>
  <si>
    <t>System06</t>
  </si>
  <si>
    <t>System07</t>
  </si>
  <si>
    <t>System08</t>
  </si>
  <si>
    <t>System09</t>
  </si>
  <si>
    <t>System10</t>
  </si>
  <si>
    <t>System11</t>
  </si>
  <si>
    <t>Comments</t>
  </si>
  <si>
    <t>2a</t>
  </si>
  <si>
    <t>2b</t>
  </si>
  <si>
    <t>Ability to deliver benefits</t>
  </si>
  <si>
    <t>No score required</t>
  </si>
  <si>
    <t>FUNCTIONALITY REQUIREMENTS SCORESHEET</t>
  </si>
  <si>
    <t>ITT - OTHER REQUIREMENTS</t>
  </si>
  <si>
    <t>Solution References</t>
  </si>
  <si>
    <t>Implementation References</t>
  </si>
  <si>
    <t>SOLUTION BENEFITS</t>
  </si>
  <si>
    <t xml:space="preserve"> LIST OF APPROPRIATE REFERENCE SITES</t>
  </si>
  <si>
    <t>PROPOSED IMPLEMENTATION TEAM</t>
  </si>
  <si>
    <t>ANCILLARY INFORMATION REQUIRED</t>
  </si>
  <si>
    <t>1.1.1</t>
  </si>
  <si>
    <t>1.1.2</t>
  </si>
  <si>
    <t>Financial Reporting Tools: Overview</t>
  </si>
  <si>
    <t>1a</t>
  </si>
  <si>
    <t>1b</t>
  </si>
  <si>
    <t>Refer to ITT Document for details</t>
  </si>
  <si>
    <t>See worksheet "INSTRUCTIONS (REQTS &amp; ITT)" for full instructions on how to use this scoresheet</t>
  </si>
  <si>
    <t>Sales Order Processing</t>
  </si>
  <si>
    <t>Forecasting</t>
  </si>
  <si>
    <t>Capacity Planning</t>
  </si>
  <si>
    <t>6.10</t>
  </si>
  <si>
    <t>Analysis of financial transactions</t>
  </si>
  <si>
    <t>4.1.1</t>
  </si>
  <si>
    <t>4.1.2</t>
  </si>
  <si>
    <t>4.1.3</t>
  </si>
  <si>
    <t>1c</t>
  </si>
  <si>
    <t>1d</t>
  </si>
  <si>
    <t>1e</t>
  </si>
  <si>
    <t>1f</t>
  </si>
  <si>
    <t>5.1.1</t>
  </si>
  <si>
    <t>5.1.2</t>
  </si>
  <si>
    <t>5.1.3</t>
  </si>
  <si>
    <t>5.1.4</t>
  </si>
  <si>
    <t>5.1.5</t>
  </si>
  <si>
    <t>5.1.6</t>
  </si>
  <si>
    <t>5.3.1</t>
  </si>
  <si>
    <t>5.3.2</t>
  </si>
  <si>
    <t>5.4.1</t>
  </si>
  <si>
    <t>5.4.2</t>
  </si>
  <si>
    <t>5.4.3</t>
  </si>
  <si>
    <t>5.5.1</t>
  </si>
  <si>
    <t>5.5.2</t>
  </si>
  <si>
    <t>5.5.3</t>
  </si>
  <si>
    <t>3a</t>
  </si>
  <si>
    <t>3b</t>
  </si>
  <si>
    <t>6.9.1</t>
  </si>
  <si>
    <t>6.9.2</t>
  </si>
  <si>
    <t>4a</t>
  </si>
  <si>
    <t>4b</t>
  </si>
  <si>
    <t>4c</t>
  </si>
  <si>
    <t>7.3.1</t>
  </si>
  <si>
    <t>7.3.2</t>
  </si>
  <si>
    <t>7.3.3</t>
  </si>
  <si>
    <t>7.3.4</t>
  </si>
  <si>
    <t>7.3.5</t>
  </si>
  <si>
    <t>8.1.1</t>
  </si>
  <si>
    <t>8.1.2</t>
  </si>
  <si>
    <t>8.1.3</t>
  </si>
  <si>
    <t>8.1.4</t>
  </si>
  <si>
    <t>8.1.5</t>
  </si>
  <si>
    <t>8.1.6</t>
  </si>
  <si>
    <t>8.2.1</t>
  </si>
  <si>
    <t>8.3.1</t>
  </si>
  <si>
    <t>8.3.2</t>
  </si>
  <si>
    <t>7a</t>
  </si>
  <si>
    <t>7b</t>
  </si>
  <si>
    <t>Employee Expenses Management: Overview</t>
  </si>
  <si>
    <t>2c</t>
  </si>
  <si>
    <t>Categorisation of transactions and master data for reporting purposes</t>
  </si>
  <si>
    <t>Implementation Reference 1</t>
  </si>
  <si>
    <t>Implementation Reference 2</t>
  </si>
  <si>
    <t>Implementation Reference 3</t>
  </si>
  <si>
    <t>Implementation Reference 4</t>
  </si>
  <si>
    <t>Implementation Reference 5</t>
  </si>
  <si>
    <t>Solution Reference 1</t>
  </si>
  <si>
    <t>Solution Reference 2</t>
  </si>
  <si>
    <t>Solution Reference 3</t>
  </si>
  <si>
    <t>Solution Reference 4</t>
  </si>
  <si>
    <t>Solution Reference 5</t>
  </si>
  <si>
    <t>Consultancy Services Delivery Model</t>
  </si>
  <si>
    <t>Software Licences Proposed</t>
  </si>
  <si>
    <t>Modules Proposed</t>
  </si>
  <si>
    <t>5.9.1</t>
  </si>
  <si>
    <t>Relationship between applications and functionality</t>
  </si>
  <si>
    <t>Licence Models</t>
  </si>
  <si>
    <t>Label Printing</t>
  </si>
  <si>
    <t>Document Outputs</t>
  </si>
  <si>
    <t>Client Access</t>
  </si>
  <si>
    <t>System Configurability</t>
  </si>
  <si>
    <t>Overview</t>
  </si>
  <si>
    <t>Screen configuration</t>
  </si>
  <si>
    <t>User-defined fields</t>
  </si>
  <si>
    <t>Forms</t>
  </si>
  <si>
    <t>In-house skills required for configuration</t>
  </si>
  <si>
    <t>Application development</t>
  </si>
  <si>
    <t>System Implementation &amp; Operation</t>
  </si>
  <si>
    <t>Documentation &amp; Training</t>
  </si>
  <si>
    <t>Implementation Methodology</t>
  </si>
  <si>
    <t>Integration Toolset</t>
  </si>
  <si>
    <t>Support and Maintenance</t>
  </si>
  <si>
    <t>Commercial Arrangements</t>
  </si>
  <si>
    <t>Upgrades</t>
  </si>
  <si>
    <t>Access to Servers</t>
  </si>
  <si>
    <t>Access to Data</t>
  </si>
  <si>
    <t>Availability &amp; Business Continuity</t>
  </si>
  <si>
    <t>IT AND INFRASTRUCTURE REQUIREMENTS SCORESHEET</t>
  </si>
  <si>
    <t>Must Have</t>
  </si>
  <si>
    <t>Important</t>
  </si>
  <si>
    <t>Standard</t>
  </si>
  <si>
    <t>Nice To Have</t>
  </si>
  <si>
    <t>Importance</t>
  </si>
  <si>
    <t>Relative Weights</t>
  </si>
  <si>
    <t>Normalised
Relative Weights</t>
  </si>
  <si>
    <t>High</t>
  </si>
  <si>
    <t>Medium</t>
  </si>
  <si>
    <t>Low</t>
  </si>
  <si>
    <t>COST SUMMARY</t>
  </si>
  <si>
    <t>Phase 1</t>
  </si>
  <si>
    <t>Applications</t>
  </si>
  <si>
    <t>Phase 2</t>
  </si>
  <si>
    <t>Total Licence Cost</t>
  </si>
  <si>
    <t>System Support</t>
  </si>
  <si>
    <t>Core ERP</t>
  </si>
  <si>
    <t>ERP Customisations</t>
  </si>
  <si>
    <t>Total System Support</t>
  </si>
  <si>
    <r>
      <t xml:space="preserve">Consulting </t>
    </r>
    <r>
      <rPr>
        <b/>
        <sz val="14"/>
        <color theme="3" tint="0.59999389629810485"/>
        <rFont val="Calibri"/>
        <family val="2"/>
        <scheme val="minor"/>
      </rPr>
      <t>(# Days @ Av. Rate incl Expenses)</t>
    </r>
  </si>
  <si>
    <t>Days</t>
  </si>
  <si>
    <t>Total Cost (£)</t>
  </si>
  <si>
    <t>PHASE 1</t>
  </si>
  <si>
    <t>Project Management</t>
  </si>
  <si>
    <t>Functional Consulting</t>
  </si>
  <si>
    <t>Technical Consulting</t>
  </si>
  <si>
    <t>Report Development</t>
  </si>
  <si>
    <t>Data Migration</t>
  </si>
  <si>
    <t>Customisation</t>
  </si>
  <si>
    <t>Training</t>
  </si>
  <si>
    <t>Expenses</t>
  </si>
  <si>
    <t>PHASE 1 TOTAL</t>
  </si>
  <si>
    <t>PHASE 2</t>
  </si>
  <si>
    <t>Phase 2 TOTAL</t>
  </si>
  <si>
    <t>Total Consulting Cost (incl Expenses)</t>
  </si>
  <si>
    <t>Expenses as % of Consulting</t>
  </si>
  <si>
    <t>Once-off Costs</t>
  </si>
  <si>
    <t>Total Once-off Hosting Costs</t>
  </si>
  <si>
    <t>Recurring Costs</t>
  </si>
  <si>
    <t>Total Recurring Hosting Costs (Annualised)</t>
  </si>
  <si>
    <t>TOTAL OVER 5 YEARS</t>
  </si>
  <si>
    <t>Supporting Technology</t>
  </si>
  <si>
    <t>Database</t>
  </si>
  <si>
    <t>Other Software Tools</t>
  </si>
  <si>
    <t>Licence Costs (Once Off)</t>
  </si>
  <si>
    <t>Licence Costs (SaaS, Annualised)</t>
  </si>
  <si>
    <t>See worksheet "INSTRUCTIONS (REF SITES)" for full instructions on how to use this scoresheet</t>
  </si>
  <si>
    <t>IMPLEMENTATION REFERENCES</t>
  </si>
  <si>
    <t>Implementation was carried out in last 5 years
(Less than 3 years = 10; 3 to 5 years = 5; More than 5 years = 0)</t>
  </si>
  <si>
    <t>SOLUTION &amp; IMPLEMENTATION REFERENCES SCORESHEET</t>
  </si>
  <si>
    <t>Score inserted manually</t>
  </si>
  <si>
    <t>9.4.1 SOLUTION REFERENCES</t>
  </si>
  <si>
    <t>SOLUTION REFERENCE 1</t>
  </si>
  <si>
    <t>SOLUTION REFERENCE 2</t>
  </si>
  <si>
    <t>SOLUTION REFERENCE 3</t>
  </si>
  <si>
    <t>SOLUTION REFERENCE 4</t>
  </si>
  <si>
    <t>SOLUTION REFERENCE 5</t>
  </si>
  <si>
    <t>9.4.2 IMPLEMENTATION REFERENCES</t>
  </si>
  <si>
    <t>IMPLEMENTATION REFERENCE 1</t>
  </si>
  <si>
    <t>Implementation resources employees of lead organisations
(50 -100% = 10; 16 to 49% = 5, less than 15% = 0)</t>
  </si>
  <si>
    <t>IMPLEMENTATION REFERENCE 2</t>
  </si>
  <si>
    <t>IMPLEMENTATION REFERENCE 3</t>
  </si>
  <si>
    <t>IMPLEMENTATION REFERENCE 4</t>
  </si>
  <si>
    <t>IMPLEMENTATION REFERENCE 5</t>
  </si>
  <si>
    <t>FUNCTIONAL REQUIREMENTS SCORES</t>
  </si>
  <si>
    <t>Weighting</t>
  </si>
  <si>
    <t>Relative
Importance</t>
  </si>
  <si>
    <t>TOTAL</t>
  </si>
  <si>
    <t>ITT SCORES</t>
  </si>
  <si>
    <t>REFERENCE SITE SCORES</t>
  </si>
  <si>
    <t>VENDOR QUALITY SCORES</t>
  </si>
  <si>
    <t>PERCEIVED VENDOR QUALITY</t>
  </si>
  <si>
    <t>IT &amp; INFRASTRUCTURE REQUIREMENTS SCORES</t>
  </si>
  <si>
    <t>Scoring Criteria</t>
  </si>
  <si>
    <t>Incl?</t>
  </si>
  <si>
    <t xml:space="preserve">Functionality </t>
  </si>
  <si>
    <t>Cost</t>
  </si>
  <si>
    <t>…</t>
  </si>
  <si>
    <t>Reference Sites</t>
  </si>
  <si>
    <t>ITT</t>
  </si>
  <si>
    <t>Weighted Score</t>
  </si>
  <si>
    <t>&gt;&gt;&gt;&gt;&gt;&gt;&gt;&gt;</t>
  </si>
  <si>
    <t>Rank</t>
  </si>
  <si>
    <t>IT &amp; Infrastructure</t>
  </si>
  <si>
    <t>Infor - Syteline ERP</t>
  </si>
  <si>
    <t>eBECS - Microsoft Dynamics AX</t>
  </si>
  <si>
    <t>Glantus - QAD</t>
  </si>
  <si>
    <t>Emerge IT - Priority ERP</t>
  </si>
  <si>
    <t>Supply Chain</t>
  </si>
  <si>
    <t>Forecasting and Materials Planning</t>
  </si>
  <si>
    <t>Materials Planning</t>
  </si>
  <si>
    <t>Purchasing</t>
  </si>
  <si>
    <t>Sub-Contract Manufacturing</t>
  </si>
  <si>
    <t>Receiving and Inventory Management</t>
  </si>
  <si>
    <t>1.4.1</t>
  </si>
  <si>
    <t>Receiving</t>
  </si>
  <si>
    <t>1.4.2</t>
  </si>
  <si>
    <t>Inventory Management</t>
  </si>
  <si>
    <t>Production Planning</t>
  </si>
  <si>
    <t>1.5.1</t>
  </si>
  <si>
    <t>Planning for Inspection, Spraytec and Pouching</t>
  </si>
  <si>
    <t>1.5.2</t>
  </si>
  <si>
    <t>Planning for Production of Punched APs</t>
  </si>
  <si>
    <t>1.5.3</t>
  </si>
  <si>
    <t>Planning for Sub-Contract Manufacturing</t>
  </si>
  <si>
    <t>Sales Order Fulfilment</t>
  </si>
  <si>
    <t>1.6.1</t>
  </si>
  <si>
    <t>Assemble to Order Process</t>
  </si>
  <si>
    <t>1.6.2</t>
  </si>
  <si>
    <t>Pick, Pack and Ship</t>
  </si>
  <si>
    <t>KPIs and Reporting</t>
  </si>
  <si>
    <t>Manufacturing</t>
  </si>
  <si>
    <t>Manufacturing Overview</t>
  </si>
  <si>
    <t>2.1.1</t>
  </si>
  <si>
    <t>Wafer Conversion</t>
  </si>
  <si>
    <t>2.1.2</t>
  </si>
  <si>
    <t>Incoming Inspection and Spraytec</t>
  </si>
  <si>
    <t>Work Orders</t>
  </si>
  <si>
    <t>Routings</t>
  </si>
  <si>
    <t>Serialisation</t>
  </si>
  <si>
    <t>2.6.1</t>
  </si>
  <si>
    <t>During Receiving</t>
  </si>
  <si>
    <t>2.6.2</t>
  </si>
  <si>
    <t>At Assemble to Order</t>
  </si>
  <si>
    <t>Line Clearances</t>
  </si>
  <si>
    <t>Production of Stock for R&amp;D</t>
  </si>
  <si>
    <t>Unique Device Identification</t>
  </si>
  <si>
    <t>2.10</t>
  </si>
  <si>
    <t>Labels and Printing</t>
  </si>
  <si>
    <t>Preventive Maintenance</t>
  </si>
  <si>
    <t>Quality</t>
  </si>
  <si>
    <t>Inspection Plans</t>
  </si>
  <si>
    <t>Material Review Board</t>
  </si>
  <si>
    <t>Supplier Approval Process</t>
  </si>
  <si>
    <t>Returns from Customers</t>
  </si>
  <si>
    <t>Regulatory Reporting Requirements</t>
  </si>
  <si>
    <t>Quality Management Module</t>
  </si>
  <si>
    <t>3.6.1</t>
  </si>
  <si>
    <t>Quality Management Module Overview</t>
  </si>
  <si>
    <t>3.6.2</t>
  </si>
  <si>
    <t>Quality Management Module integration</t>
  </si>
  <si>
    <t>R&amp;D</t>
  </si>
  <si>
    <t>Timesheet Reporting</t>
  </si>
  <si>
    <t>R&amp;D timesheet reporting overview</t>
  </si>
  <si>
    <t>Timesheet reporting</t>
  </si>
  <si>
    <t>Timesheet reporting using mobile apps</t>
  </si>
  <si>
    <t>4.1.4</t>
  </si>
  <si>
    <t>Timesheet approvals</t>
  </si>
  <si>
    <t>4.1.5</t>
  </si>
  <si>
    <t>Project categorisation and reporting on projects</t>
  </si>
  <si>
    <t>4.1.6</t>
  </si>
  <si>
    <t>Tax/Grant eligible projects</t>
  </si>
  <si>
    <t>Project Forecasting</t>
  </si>
  <si>
    <t>Tracking &amp; Reporting of Project Costs</t>
  </si>
  <si>
    <t>Project Billing</t>
  </si>
  <si>
    <t>Finance</t>
  </si>
  <si>
    <t>General Ledger</t>
  </si>
  <si>
    <t>Aerogen’s Company Structure</t>
  </si>
  <si>
    <t>Multi-company structure</t>
  </si>
  <si>
    <t>Production of Group Consolidated Accounts</t>
  </si>
  <si>
    <t>Automation of intercompany transactions</t>
  </si>
  <si>
    <t>Reporting on prepayments</t>
  </si>
  <si>
    <t>Chart of Accounts</t>
  </si>
  <si>
    <t>5.1.7</t>
  </si>
  <si>
    <t>GL drill down/up facility</t>
  </si>
  <si>
    <t>Financial reporting</t>
  </si>
  <si>
    <t>5.2.1</t>
  </si>
  <si>
    <t>5.2.2</t>
  </si>
  <si>
    <t>“Out of the box” Financial reports</t>
  </si>
  <si>
    <t>5.2.3</t>
  </si>
  <si>
    <t>5.2.4</t>
  </si>
  <si>
    <t>Financial Reporting Checklist</t>
  </si>
  <si>
    <t>7c</t>
  </si>
  <si>
    <t>5.2.5</t>
  </si>
  <si>
    <t>OPEX reporting &amp; forecasting by department</t>
  </si>
  <si>
    <t>5.2.6</t>
  </si>
  <si>
    <t>Sales/Debtors Ledger</t>
  </si>
  <si>
    <t>Sales Invoicing</t>
  </si>
  <si>
    <t>Personalised emails for invoices &amp; statements</t>
  </si>
  <si>
    <t>5.3.3</t>
  </si>
  <si>
    <t>Credit Management</t>
  </si>
  <si>
    <t>5.3.4</t>
  </si>
  <si>
    <t>Credit control: Releasing held orders</t>
  </si>
  <si>
    <t>5.3.5</t>
  </si>
  <si>
    <t>Payment in Advance</t>
  </si>
  <si>
    <t>5.3.6</t>
  </si>
  <si>
    <t>Temporary Credit Facilities</t>
  </si>
  <si>
    <t>5.3.7</t>
  </si>
  <si>
    <t>Accounting for demo stocks</t>
  </si>
  <si>
    <t>Purchase/Creditors Ledger</t>
  </si>
  <si>
    <t>Managing the Purchase Approval Process</t>
  </si>
  <si>
    <t>Approval process for purchase invoices where there is no PO</t>
  </si>
  <si>
    <t>Invoice matching tolerance levels</t>
  </si>
  <si>
    <t>5.4.4</t>
  </si>
  <si>
    <t>5.4.5</t>
  </si>
  <si>
    <t>Creditors Ledger: Requirements checklist</t>
  </si>
  <si>
    <t>Links between Financials and HR/T&amp;A/Payroll</t>
  </si>
  <si>
    <t>Payroll</t>
  </si>
  <si>
    <t>Payroll integration</t>
  </si>
  <si>
    <t>HR integration</t>
  </si>
  <si>
    <t>Product Costing &amp; Inventory Valuation</t>
  </si>
  <si>
    <t>Other Finance</t>
  </si>
  <si>
    <t>5.7.1</t>
  </si>
  <si>
    <t>Fixed Assets</t>
  </si>
  <si>
    <t>5.7.2</t>
  </si>
  <si>
    <t>Bank Reconciliation</t>
  </si>
  <si>
    <t>HR</t>
  </si>
  <si>
    <t>HR requirements overview</t>
  </si>
  <si>
    <t>Legislative compliance across multiple jurisdictions</t>
  </si>
  <si>
    <t>Time &amp; Attendance</t>
  </si>
  <si>
    <t>Managing Employee Performance</t>
  </si>
  <si>
    <t>Managing Skills/Training Records</t>
  </si>
  <si>
    <t>Employee Self Service</t>
  </si>
  <si>
    <t>Managing Employee Leave/Absence</t>
  </si>
  <si>
    <t>Managing Employee Benefits</t>
  </si>
  <si>
    <t>6a</t>
  </si>
  <si>
    <t>6b</t>
  </si>
  <si>
    <t>6c</t>
  </si>
  <si>
    <t>6d</t>
  </si>
  <si>
    <t>6e</t>
  </si>
  <si>
    <t>Managing Recruitment</t>
  </si>
  <si>
    <t>Recruitment functionality overview</t>
  </si>
  <si>
    <t>Reporting on recruitment channel effectiveness</t>
  </si>
  <si>
    <t>Links between HR and ERP</t>
  </si>
  <si>
    <t>HR requirements checklist</t>
  </si>
  <si>
    <t>Sales and Marketing</t>
  </si>
  <si>
    <t>Aerogen sales strategy overview</t>
  </si>
  <si>
    <t>Salesforce integration</t>
  </si>
  <si>
    <t>General CRM</t>
  </si>
  <si>
    <t>Customer contact management</t>
  </si>
  <si>
    <t>Sales Pipeline Management: Requirements Checklist</t>
  </si>
  <si>
    <t>4d</t>
  </si>
  <si>
    <t>Sales Teams</t>
  </si>
  <si>
    <t>Reporting on customer contract renewals</t>
  </si>
  <si>
    <t>Tracking certain customer interactions</t>
  </si>
  <si>
    <t>7.3.6</t>
  </si>
  <si>
    <t>Complaints management</t>
  </si>
  <si>
    <t>End User CRM</t>
  </si>
  <si>
    <t>7.4.1</t>
  </si>
  <si>
    <t>Working with End Users</t>
  </si>
  <si>
    <t>7.4.2</t>
  </si>
  <si>
    <t>Field Sales Intelligence</t>
  </si>
  <si>
    <t>Use of mobile technology to support the sales team</t>
  </si>
  <si>
    <t>Sales Reporting &amp; Analysis</t>
  </si>
  <si>
    <t>7.6.1</t>
  </si>
  <si>
    <t>Sales reporting &amp; analysis overview</t>
  </si>
  <si>
    <t>7.6.2</t>
  </si>
  <si>
    <t>Sales reporting versus budgets, forecasts and targets</t>
  </si>
  <si>
    <t>Marketing</t>
  </si>
  <si>
    <t>7.7.1</t>
  </si>
  <si>
    <t>Email Marketing Campaigns</t>
  </si>
  <si>
    <t>7.7.2</t>
  </si>
  <si>
    <t>Monitoring of Digital and Social Media Marketing Campaigns</t>
  </si>
  <si>
    <t>Customer Service</t>
  </si>
  <si>
    <t>Sales Order processing: Allowed products by customer</t>
  </si>
  <si>
    <t>Sales Order processing: Key functionality</t>
  </si>
  <si>
    <t>Managing sales order acknowledgements</t>
  </si>
  <si>
    <t>Shipping zero-value items</t>
  </si>
  <si>
    <t>Managing freight charges</t>
  </si>
  <si>
    <t>Managing order changes</t>
  </si>
  <si>
    <t>Customer Service Reporting</t>
  </si>
  <si>
    <t>Customer Service metrics &amp; reporting</t>
  </si>
  <si>
    <t>Customer self-service portal</t>
  </si>
  <si>
    <t>Customer self-service portal: Overview</t>
  </si>
  <si>
    <t>Customer self-service portal: Sales order processing</t>
  </si>
  <si>
    <t>Vendor Organisation</t>
  </si>
  <si>
    <t>Office Locations</t>
  </si>
  <si>
    <t>Financial &amp; Employee Information</t>
  </si>
  <si>
    <t>Computer Systems Validation</t>
  </si>
  <si>
    <t>Experience</t>
  </si>
  <si>
    <t>5.9.2</t>
  </si>
  <si>
    <t>Supporting templates</t>
  </si>
  <si>
    <t>5.9.3</t>
  </si>
  <si>
    <t>21 CFR Part 11 compliance</t>
  </si>
  <si>
    <t>Aerogen - IT Requirements</t>
  </si>
  <si>
    <t>Links to email systems</t>
  </si>
  <si>
    <t>Security</t>
  </si>
  <si>
    <t>1.3.1</t>
  </si>
  <si>
    <t>Role-based Security</t>
  </si>
  <si>
    <t>1.3.2</t>
  </si>
  <si>
    <t>Segregation of Duties</t>
  </si>
  <si>
    <t>1.3.3</t>
  </si>
  <si>
    <t>Access to confidential information</t>
  </si>
  <si>
    <t>1.3.4</t>
  </si>
  <si>
    <t>System Security across multiple sites</t>
  </si>
  <si>
    <t>Support for mobile devices</t>
  </si>
  <si>
    <t>Technical Specifications for Handheld Devices and other Hardware</t>
  </si>
  <si>
    <t>BI Solution</t>
  </si>
  <si>
    <t>BI Solution Proposed</t>
  </si>
  <si>
    <t>BI Solution Overview</t>
  </si>
  <si>
    <t>Technology and Hardware Requirements (On Premises Solution)</t>
  </si>
  <si>
    <t>Hardware Configuration</t>
  </si>
  <si>
    <t>System Environments</t>
  </si>
  <si>
    <t>Operating the system in a virtualised environment</t>
  </si>
  <si>
    <t>Disaster Recovery</t>
  </si>
  <si>
    <t>Hosted Solution with Associated Managed Services</t>
  </si>
  <si>
    <t>Hosted Solution Overview</t>
  </si>
  <si>
    <t>Hosting Experience</t>
  </si>
  <si>
    <t>Service Reviews</t>
  </si>
  <si>
    <t>Performance</t>
  </si>
  <si>
    <t>5.10</t>
  </si>
  <si>
    <t>SaaS Solution</t>
  </si>
  <si>
    <t>SaaS Solution Overview</t>
  </si>
  <si>
    <t>SaaS Experience</t>
  </si>
  <si>
    <t>Application Support</t>
  </si>
  <si>
    <t>Application Support Methodology</t>
  </si>
  <si>
    <t>ERP Product Development</t>
  </si>
  <si>
    <t>System Upgrades/Updates</t>
  </si>
  <si>
    <t/>
  </si>
  <si>
    <t xml:space="preserve">Overall comments on references are
</t>
  </si>
  <si>
    <t>&lt;Insert Your Name Here&gt;</t>
  </si>
  <si>
    <t>Reference site's business is relevant to Aerogen
(10 = Strongly Agree; 7 = Agree; 5 = Neither agree nor disagree (neutral); 3 = Disgree; 0 = Strongly Disagree)</t>
  </si>
  <si>
    <t>Reference site's scale is relevant to Aerogen
(10 = Strongly Agree; 7 = Agree; 5 = Neither agree nor disagree (neutral); 3 = Disgree; 0 = Strongly Disagree)</t>
  </si>
  <si>
    <t>Scope of the implementation (modules implemented) is relevant to Aerogen
(10 = Strongly Agree; 7 = Agree; 5 = Neither agree nor disagree (neutral); 3 = Disgree; 0 = Strongly Disagree)</t>
  </si>
  <si>
    <t>ERP system implemented is the same as that proposed for Aerogen
(Yes = 10; Yes, but older version = 5; No = 0)</t>
  </si>
  <si>
    <t>itelligence - SAP</t>
  </si>
  <si>
    <t>IQMS - EnterpriseIQ</t>
  </si>
  <si>
    <t>???</t>
  </si>
  <si>
    <t>TOTAL (ALL PHASES)</t>
  </si>
  <si>
    <t>.</t>
  </si>
  <si>
    <t>..</t>
  </si>
  <si>
    <t>Engineering Change Control</t>
  </si>
  <si>
    <t>Axtension production Planning</t>
  </si>
  <si>
    <t>Asset Management</t>
  </si>
  <si>
    <t>Scribe</t>
  </si>
  <si>
    <t>On Premises Hardware Costs</t>
  </si>
  <si>
    <t>Total Once-off On Premises Hardware Costs</t>
  </si>
  <si>
    <t>Total Recurring On Premises Hardware Costs (Annualised)</t>
  </si>
  <si>
    <t>Hosting  Costs</t>
  </si>
  <si>
    <t>Other Hardware Costs</t>
  </si>
  <si>
    <t>Total Once-off Other Hardware Costs</t>
  </si>
  <si>
    <t>Total Recurring Other Hardware Costs (Annualised)</t>
  </si>
  <si>
    <t>Microsoft Azure Hosting and Managed Services</t>
  </si>
  <si>
    <t>SAP Business ByDesign ERP</t>
  </si>
  <si>
    <t>SAP SuccessFactors HCM</t>
  </si>
  <si>
    <t>Interfaces</t>
  </si>
  <si>
    <t xml:space="preserve">Test </t>
  </si>
  <si>
    <t>Documentation</t>
  </si>
  <si>
    <t xml:space="preserve">Go live support </t>
  </si>
  <si>
    <r>
      <t xml:space="preserve">Annual Software Maintenance Costs </t>
    </r>
    <r>
      <rPr>
        <b/>
        <sz val="14"/>
        <color theme="3" tint="0.59999389629810485"/>
        <rFont val="Calibri"/>
        <family val="2"/>
        <scheme val="minor"/>
      </rPr>
      <t>(as % of Licence)</t>
    </r>
  </si>
  <si>
    <t>Software Maintenance</t>
  </si>
  <si>
    <t>Total Software Maintenance</t>
  </si>
  <si>
    <r>
      <t xml:space="preserve">Annual System Support Costs </t>
    </r>
    <r>
      <rPr>
        <b/>
        <sz val="14"/>
        <color theme="3" tint="0.59999389629810485"/>
        <rFont val="Calibri"/>
        <family val="2"/>
        <scheme val="minor"/>
      </rPr>
      <t>(as % of Licence)</t>
    </r>
  </si>
  <si>
    <t>Technology</t>
  </si>
  <si>
    <t>Installation &amp; Commissioning</t>
  </si>
  <si>
    <t>Workshops</t>
  </si>
  <si>
    <t>Servers &amp; associated o/s licences</t>
  </si>
  <si>
    <t>Various Workshops &amp; Setup</t>
  </si>
  <si>
    <t>Hosting</t>
  </si>
  <si>
    <t>Managed Services</t>
  </si>
  <si>
    <t>SaaS "Other" Costs</t>
  </si>
  <si>
    <t>Total Once-off SaaS "Other" Costs</t>
  </si>
  <si>
    <t>Total Recurring SaaS "Other" Costs (Annualised)</t>
  </si>
  <si>
    <t>QAD</t>
  </si>
  <si>
    <t>QAD Set Up Fees - Software</t>
  </si>
  <si>
    <t>QAD Set Up Fees - Comms</t>
  </si>
  <si>
    <t>QAD - Comms</t>
  </si>
  <si>
    <t>Additional Maintenance for Customisations and Integration</t>
  </si>
  <si>
    <t>Additional Printers (8 provided) (per block of 8 printer IP)</t>
  </si>
  <si>
    <t>Open HR</t>
  </si>
  <si>
    <t>Open Time</t>
  </si>
  <si>
    <t>RF Express</t>
  </si>
  <si>
    <t xml:space="preserve">QAD ERP </t>
  </si>
  <si>
    <t>QAD Qxtend</t>
  </si>
  <si>
    <t>QAD QMS</t>
  </si>
  <si>
    <t>QAD CRM</t>
  </si>
  <si>
    <t>QAD CSS</t>
  </si>
  <si>
    <t>QAD OpenHR (150 licence)</t>
  </si>
  <si>
    <t>QAD OpenTime</t>
  </si>
  <si>
    <t>QAD Preactor</t>
  </si>
  <si>
    <t>QAD RF Express</t>
  </si>
  <si>
    <t>QAD Database</t>
  </si>
  <si>
    <t>Integration</t>
  </si>
  <si>
    <t>24/5 Out-of-Hours Critical Support</t>
  </si>
  <si>
    <t>Annual DB &amp; Hardware Support</t>
  </si>
  <si>
    <t>Backup Software - 3yrs Maintenance</t>
  </si>
  <si>
    <t>QAD - Hardware</t>
  </si>
  <si>
    <t>QAD - Services</t>
  </si>
  <si>
    <t>Managed IP VPN - MPLS - 2 Lines</t>
  </si>
  <si>
    <t>FDA validation tools</t>
  </si>
  <si>
    <t>Priority ERP</t>
  </si>
  <si>
    <t>Emerge IT: FDA Validation tools</t>
  </si>
  <si>
    <t>Emerge IT: Setup costs</t>
  </si>
  <si>
    <t>DR/Backup Services</t>
  </si>
  <si>
    <t>Emerge IT: Hardware Costs</t>
  </si>
  <si>
    <t>ON PREMISES SOLUTION</t>
  </si>
  <si>
    <t>TOTAL ONCE-OFF COSTS</t>
  </si>
  <si>
    <t>TOTAL OVER 3 YEARS</t>
  </si>
  <si>
    <t>n/a</t>
  </si>
  <si>
    <t>HOSTED SOLUTION</t>
  </si>
  <si>
    <t>SaaS SOLUTION</t>
  </si>
  <si>
    <t>CONSULTING DAYS</t>
  </si>
  <si>
    <t xml:space="preserve">TOTAL PHASE 1 ONCE-OFF COSTS </t>
  </si>
  <si>
    <t xml:space="preserve">TOTAL PHASE 2 ONCE-OFF COSTS </t>
  </si>
  <si>
    <t>TOTAL RECURRING COSTS (over 36 months)</t>
  </si>
  <si>
    <t>TOTAL RECURRING COSTS (over 60 months)</t>
  </si>
  <si>
    <t>Anne Gannon</t>
  </si>
  <si>
    <t>Bernice Faherty &amp; Miriam Kerr</t>
  </si>
  <si>
    <t>David Sheil/Adrian Lambe</t>
  </si>
  <si>
    <t>Declan Slemon</t>
  </si>
  <si>
    <t>eBECS - Int/Ext text feature. Glantus vague. Emerge - no activity? IQMS/Infor/SAP no description of project activity.</t>
  </si>
  <si>
    <t>eBECS requires WBS.</t>
  </si>
  <si>
    <t>Itelligence - unclear whether this applies to T&amp;A or Project time?</t>
  </si>
  <si>
    <t xml:space="preserve">Eimear Kavanagh </t>
  </si>
  <si>
    <t>Jeremy Newell to score this section for Sales &amp; Marketing</t>
  </si>
  <si>
    <t>Francis Gannon</t>
  </si>
  <si>
    <t>Jeremy Newell</t>
  </si>
  <si>
    <t>SAP couldn’t find a response to question 4</t>
  </si>
  <si>
    <t>Most of these assume a credit rather than a repalcement which is our usual process</t>
  </si>
  <si>
    <t>All of these indiacte it is possible to import the data but none are totally clear how it would be done</t>
  </si>
  <si>
    <t>Infor may be able to provide a work around for forecasts?</t>
  </si>
  <si>
    <t xml:space="preserve">Niamh Fahy </t>
  </si>
  <si>
    <t>Nicola Morley</t>
  </si>
  <si>
    <t>Itelligence says it is not standard but can be implemented is this answer enough?</t>
  </si>
  <si>
    <t xml:space="preserve">Itelligence - "not standard but can be implemented" but does not say how or anymore information </t>
  </si>
  <si>
    <t>Orla O'Shea</t>
  </si>
  <si>
    <t>Niamh Hall</t>
  </si>
  <si>
    <t>1.a</t>
  </si>
  <si>
    <t>1.b</t>
  </si>
  <si>
    <t>1.c</t>
  </si>
  <si>
    <t>1.d</t>
  </si>
  <si>
    <t>1.e</t>
  </si>
  <si>
    <t>1.f</t>
  </si>
  <si>
    <t>Wasn't answered in a great format by most so hard to grade</t>
  </si>
  <si>
    <t>BarTender - not EasyLabel seems to be recommended across the board</t>
  </si>
  <si>
    <t>Infor didn't answer Section 7</t>
  </si>
  <si>
    <t>Infor didn't answer Section 8</t>
  </si>
  <si>
    <t>Ian Wilkinson</t>
  </si>
  <si>
    <t>Denise Belton</t>
  </si>
  <si>
    <t>not familiar with software</t>
  </si>
  <si>
    <t>Sean Jackson</t>
  </si>
  <si>
    <t>John Donagher</t>
  </si>
  <si>
    <t>Rayner Intra-ocular Lenses Limited</t>
  </si>
  <si>
    <t>Talley Group</t>
  </si>
  <si>
    <t>Vascutek Terumo</t>
  </si>
  <si>
    <t>Spectrum Medical</t>
  </si>
  <si>
    <t>Phillips – Medisize</t>
  </si>
  <si>
    <t>Bespak</t>
  </si>
  <si>
    <t>TAP Biosystems</t>
  </si>
  <si>
    <t>Volcano</t>
  </si>
  <si>
    <t>Jordans Ryvita</t>
  </si>
  <si>
    <t>Microvisk Ltd</t>
  </si>
  <si>
    <t>Tessy Plastics</t>
  </si>
  <si>
    <t>Presspart</t>
  </si>
  <si>
    <t>Chas Blatchford and Sons</t>
  </si>
  <si>
    <t>Fittleworth Medical Ltd</t>
  </si>
  <si>
    <t>Alliance Healthcare</t>
  </si>
  <si>
    <t>Insightec</t>
  </si>
  <si>
    <t>Forteq Group</t>
  </si>
  <si>
    <t>Catapult</t>
  </si>
  <si>
    <t>STRECK LABORATORIES</t>
  </si>
  <si>
    <t>Oxford Nanopore Technologies Limited</t>
  </si>
  <si>
    <t>Michell Instruments</t>
  </si>
  <si>
    <t>Mazor Robotics</t>
  </si>
  <si>
    <t>Mergon Group</t>
  </si>
  <si>
    <t>Keto</t>
  </si>
  <si>
    <t>Cadwell Laboratories, Inc</t>
  </si>
  <si>
    <t>AMEC plc</t>
  </si>
  <si>
    <t>Selig Group</t>
  </si>
  <si>
    <t>Quasar  Inc</t>
  </si>
  <si>
    <t>VistaMed Limited</t>
  </si>
  <si>
    <t>Eisai</t>
  </si>
  <si>
    <t>Infor Campus Education Portal Annual Subscription</t>
  </si>
  <si>
    <t>James Langan</t>
  </si>
  <si>
    <t>1.1.1.1</t>
  </si>
  <si>
    <t>1.1.1.2</t>
  </si>
  <si>
    <t>1.1.1.3</t>
  </si>
  <si>
    <t>1.1.1.4</t>
  </si>
  <si>
    <t>1.1.1.5</t>
  </si>
  <si>
    <t>1.1.1.6</t>
  </si>
  <si>
    <t>1.1.1.7</t>
  </si>
  <si>
    <t>1.1.1.8</t>
  </si>
  <si>
    <t>1.1.1.9</t>
  </si>
  <si>
    <t>1.1.2.1</t>
  </si>
  <si>
    <t>1.1.2.2</t>
  </si>
  <si>
    <t>1.1.2.3a</t>
  </si>
  <si>
    <t>1.1.2.3b</t>
  </si>
  <si>
    <t>1.1.2.4</t>
  </si>
  <si>
    <t>1.2.1</t>
  </si>
  <si>
    <t>1.2.2</t>
  </si>
  <si>
    <t>1.2.3</t>
  </si>
  <si>
    <t>1.2.4</t>
  </si>
  <si>
    <t>1.2.5</t>
  </si>
  <si>
    <t>1.2.6</t>
  </si>
  <si>
    <t>1.2.7</t>
  </si>
  <si>
    <t>1.2.8</t>
  </si>
  <si>
    <t>1.3.5</t>
  </si>
  <si>
    <t>1.4.1.1</t>
  </si>
  <si>
    <t>1.4.1.2</t>
  </si>
  <si>
    <t>1.4.1.3</t>
  </si>
  <si>
    <t>1.4.1.4</t>
  </si>
  <si>
    <t>1.4.2.1</t>
  </si>
  <si>
    <t>1.4.2.2</t>
  </si>
  <si>
    <t>1.4.2.3a</t>
  </si>
  <si>
    <t>1.4.2.3b</t>
  </si>
  <si>
    <t>1.4.2.4</t>
  </si>
  <si>
    <t>1.4.2.5</t>
  </si>
  <si>
    <t>1.4.2.6</t>
  </si>
  <si>
    <t>1.5.1.1</t>
  </si>
  <si>
    <t>1.5.1.2</t>
  </si>
  <si>
    <t>1.5.2.1</t>
  </si>
  <si>
    <t>1.5.2.2</t>
  </si>
  <si>
    <t>1.6.1.1</t>
  </si>
  <si>
    <t>1.6.1.2</t>
  </si>
  <si>
    <t>1.6.1.3</t>
  </si>
  <si>
    <t>1.6.1.4</t>
  </si>
  <si>
    <t>1.6.1.5</t>
  </si>
  <si>
    <t>1.6.1.6</t>
  </si>
  <si>
    <t>1.6.2.1</t>
  </si>
  <si>
    <t>1.6.2.2</t>
  </si>
  <si>
    <t>1.6.2.3</t>
  </si>
  <si>
    <t>1.6.2.4</t>
  </si>
  <si>
    <t>1.6.2.5</t>
  </si>
  <si>
    <t>1.6.2.6</t>
  </si>
  <si>
    <t>1.6.2.7</t>
  </si>
  <si>
    <t>1.6.2.8</t>
  </si>
  <si>
    <t>1.6.2.9</t>
  </si>
  <si>
    <t>1.7.1</t>
  </si>
  <si>
    <t>1.7.2</t>
  </si>
  <si>
    <t>2.2.1</t>
  </si>
  <si>
    <t>2.2.2</t>
  </si>
  <si>
    <t>2.2.3</t>
  </si>
  <si>
    <t>2.2.4</t>
  </si>
  <si>
    <t>2.2.5</t>
  </si>
  <si>
    <t>2.3.1</t>
  </si>
  <si>
    <t>2.3.2</t>
  </si>
  <si>
    <t>2.4.1</t>
  </si>
  <si>
    <t>2.5.1</t>
  </si>
  <si>
    <t>2.6.1.1</t>
  </si>
  <si>
    <t>2.6.2.1</t>
  </si>
  <si>
    <t>2.7.1</t>
  </si>
  <si>
    <t>2.8.1</t>
  </si>
  <si>
    <t>2.8.2</t>
  </si>
  <si>
    <t>2.9.1</t>
  </si>
  <si>
    <t>2.10.1</t>
  </si>
  <si>
    <t>2.10.2</t>
  </si>
  <si>
    <t>2.10.3</t>
  </si>
  <si>
    <t>2.10.4</t>
  </si>
  <si>
    <t>2.10.5</t>
  </si>
  <si>
    <t>2.11.1</t>
  </si>
  <si>
    <t>2.11.2</t>
  </si>
  <si>
    <t>3.1.1</t>
  </si>
  <si>
    <t>3.1.2</t>
  </si>
  <si>
    <t>3.1.3</t>
  </si>
  <si>
    <t>3.1.4</t>
  </si>
  <si>
    <t>3.1.5</t>
  </si>
  <si>
    <t>3.1.6</t>
  </si>
  <si>
    <t>3.1.7</t>
  </si>
  <si>
    <t>3.1.8</t>
  </si>
  <si>
    <t>3.1.9</t>
  </si>
  <si>
    <t>3.1.10</t>
  </si>
  <si>
    <t>3.2.1</t>
  </si>
  <si>
    <t>3.2.2</t>
  </si>
  <si>
    <t>3.2.3</t>
  </si>
  <si>
    <t>3.3.1</t>
  </si>
  <si>
    <t>3.3.2</t>
  </si>
  <si>
    <t>3.4.1</t>
  </si>
  <si>
    <t>3.5.1</t>
  </si>
  <si>
    <t>3.5.2</t>
  </si>
  <si>
    <t>3.5.3</t>
  </si>
  <si>
    <t>3.6.1.1</t>
  </si>
  <si>
    <t>3.6.2.1</t>
  </si>
  <si>
    <t>4.1.2.1</t>
  </si>
  <si>
    <t>4.1.2.2</t>
  </si>
  <si>
    <t>4.1.2.3a</t>
  </si>
  <si>
    <t>4.1.2.3b</t>
  </si>
  <si>
    <t>4.1.3.1</t>
  </si>
  <si>
    <t>4.1.4.1</t>
  </si>
  <si>
    <t>4.1.4.2</t>
  </si>
  <si>
    <t>4.1.5.1</t>
  </si>
  <si>
    <t>4.1.5.2</t>
  </si>
  <si>
    <t>4.1.6.1</t>
  </si>
  <si>
    <t>4.2.1</t>
  </si>
  <si>
    <t>4.2.2</t>
  </si>
  <si>
    <t>4.3.1</t>
  </si>
  <si>
    <t>4.3.2a</t>
  </si>
  <si>
    <t>4.3.2b</t>
  </si>
  <si>
    <t>4.3.2c</t>
  </si>
  <si>
    <t>4.4.1</t>
  </si>
  <si>
    <t>4.4.2</t>
  </si>
  <si>
    <t>4.4.3a</t>
  </si>
  <si>
    <t>4.4.3b</t>
  </si>
  <si>
    <t>5.1.2.1</t>
  </si>
  <si>
    <t>5.1.2.2</t>
  </si>
  <si>
    <t>5.1.3.1</t>
  </si>
  <si>
    <t>5.1.3.2</t>
  </si>
  <si>
    <t>5.1.4.1</t>
  </si>
  <si>
    <t>5.1.5.1</t>
  </si>
  <si>
    <t>5.1.5.2</t>
  </si>
  <si>
    <t>5.1.6.1</t>
  </si>
  <si>
    <t>5.1.7.1</t>
  </si>
  <si>
    <t>5.1.7.2</t>
  </si>
  <si>
    <t>5.1.7.3</t>
  </si>
  <si>
    <t>5.2.1.1</t>
  </si>
  <si>
    <t>5.2.1.2</t>
  </si>
  <si>
    <t>5.2.1.3</t>
  </si>
  <si>
    <t>5.2.2.1</t>
  </si>
  <si>
    <t>5.2.3.1</t>
  </si>
  <si>
    <t>5.2.3.2</t>
  </si>
  <si>
    <t>5.2.4.1</t>
  </si>
  <si>
    <t>5.2.4.2</t>
  </si>
  <si>
    <t>5.2.4.3</t>
  </si>
  <si>
    <t>5.2.4.4</t>
  </si>
  <si>
    <t>5.2.4.5</t>
  </si>
  <si>
    <t>5.2.4.6</t>
  </si>
  <si>
    <t>5.2.4.7a</t>
  </si>
  <si>
    <t>5.2.4.7b</t>
  </si>
  <si>
    <t>5.2.4.7c</t>
  </si>
  <si>
    <t>5.2.5.1</t>
  </si>
  <si>
    <t>5.2.5.2</t>
  </si>
  <si>
    <t>5.2.5.3</t>
  </si>
  <si>
    <t>5.2.6.1a</t>
  </si>
  <si>
    <t>5.2.6.1b</t>
  </si>
  <si>
    <t>5.2.6.1c</t>
  </si>
  <si>
    <t>5.2.6.1d</t>
  </si>
  <si>
    <t>5.2.6.1e</t>
  </si>
  <si>
    <t>5.2.6.2</t>
  </si>
  <si>
    <t>5.2.6.3</t>
  </si>
  <si>
    <t>5.2.6.4</t>
  </si>
  <si>
    <t>5.3.1.1a</t>
  </si>
  <si>
    <t>5.3.1.1b</t>
  </si>
  <si>
    <t>5.3.2.1</t>
  </si>
  <si>
    <t>5.3.3.1</t>
  </si>
  <si>
    <t>5.3.3.2</t>
  </si>
  <si>
    <t>5.3.3.3</t>
  </si>
  <si>
    <t>5.3.3.4</t>
  </si>
  <si>
    <t>5.3.4.1</t>
  </si>
  <si>
    <t>5.3.4.2</t>
  </si>
  <si>
    <t>5.3.5.1</t>
  </si>
  <si>
    <t>5.3.5.2</t>
  </si>
  <si>
    <t>5.3.6.1</t>
  </si>
  <si>
    <t>5.3.7.1</t>
  </si>
  <si>
    <t>5.4.1.1</t>
  </si>
  <si>
    <t>5.4.1.2</t>
  </si>
  <si>
    <t>5.4.1.3</t>
  </si>
  <si>
    <t>5.4.1.4</t>
  </si>
  <si>
    <t>5.4.2.1</t>
  </si>
  <si>
    <t>5.4.3.1a</t>
  </si>
  <si>
    <t>5.4.3.1b</t>
  </si>
  <si>
    <t>5.4.3.1c</t>
  </si>
  <si>
    <t>5.4.3.1d</t>
  </si>
  <si>
    <t>5.4.3.2</t>
  </si>
  <si>
    <t>5.4.3.3</t>
  </si>
  <si>
    <t>5.4.4.1</t>
  </si>
  <si>
    <t>5.4.4.2</t>
  </si>
  <si>
    <t>5.4.4.3</t>
  </si>
  <si>
    <t>5.4.5.1</t>
  </si>
  <si>
    <t>5.4.5.2</t>
  </si>
  <si>
    <t>5.4.5.3</t>
  </si>
  <si>
    <t>5.5.1.1</t>
  </si>
  <si>
    <t>5.5.1.2</t>
  </si>
  <si>
    <t>5.5.1.3</t>
  </si>
  <si>
    <t>5.5.2.1</t>
  </si>
  <si>
    <t>5.5.2.2</t>
  </si>
  <si>
    <t>5.5.3.2</t>
  </si>
  <si>
    <t>5.6.1</t>
  </si>
  <si>
    <t>5.7.1.1</t>
  </si>
  <si>
    <t>5.7.2.1</t>
  </si>
  <si>
    <t>6.2.1</t>
  </si>
  <si>
    <t>6.2.2</t>
  </si>
  <si>
    <t>6.3.1</t>
  </si>
  <si>
    <t>6.3.2</t>
  </si>
  <si>
    <t>6.4.1</t>
  </si>
  <si>
    <t>6.4.2</t>
  </si>
  <si>
    <t>6.4.3</t>
  </si>
  <si>
    <t>6.4.4</t>
  </si>
  <si>
    <t>6.4.5</t>
  </si>
  <si>
    <t>6.5.1</t>
  </si>
  <si>
    <t>6.5.2</t>
  </si>
  <si>
    <t>6.6.1</t>
  </si>
  <si>
    <t>6.6.2</t>
  </si>
  <si>
    <t>6.6.3</t>
  </si>
  <si>
    <t>6.6.4</t>
  </si>
  <si>
    <t>6.7.1a</t>
  </si>
  <si>
    <t>6.7.1b</t>
  </si>
  <si>
    <t>6.7.1c</t>
  </si>
  <si>
    <t>6.7.2</t>
  </si>
  <si>
    <t>6.7.3</t>
  </si>
  <si>
    <t>6.8.1</t>
  </si>
  <si>
    <t>6.8.2</t>
  </si>
  <si>
    <t>6.8.3</t>
  </si>
  <si>
    <t>6.8.4</t>
  </si>
  <si>
    <t>6.8.5</t>
  </si>
  <si>
    <t>6.8.6a</t>
  </si>
  <si>
    <t>6.8.6b</t>
  </si>
  <si>
    <t>6.8.6c</t>
  </si>
  <si>
    <t>6.8.6d</t>
  </si>
  <si>
    <t>6.8.6e</t>
  </si>
  <si>
    <t>6.8.7</t>
  </si>
  <si>
    <t>6.8.8</t>
  </si>
  <si>
    <t>6.9.1.1</t>
  </si>
  <si>
    <t>6.9.2.1</t>
  </si>
  <si>
    <t>6.10.1</t>
  </si>
  <si>
    <t>6.10.2</t>
  </si>
  <si>
    <t>6.11.1</t>
  </si>
  <si>
    <t>6.11.2</t>
  </si>
  <si>
    <t>6.11.3</t>
  </si>
  <si>
    <t>6.11.4</t>
  </si>
  <si>
    <t>6.11.5</t>
  </si>
  <si>
    <t>7.2.1</t>
  </si>
  <si>
    <t>7.2.1a</t>
  </si>
  <si>
    <t>7.2.1b</t>
  </si>
  <si>
    <t>7.3.1.1a</t>
  </si>
  <si>
    <t>7.3.1.1b</t>
  </si>
  <si>
    <t>7.3.1.1c</t>
  </si>
  <si>
    <t>7.3.1.2</t>
  </si>
  <si>
    <t>7.3.1.3</t>
  </si>
  <si>
    <t>7.3.1.4</t>
  </si>
  <si>
    <t>7.3.2.1a</t>
  </si>
  <si>
    <t>7.3.2.1b</t>
  </si>
  <si>
    <t>7.3.2.2</t>
  </si>
  <si>
    <t>7.3.2.3</t>
  </si>
  <si>
    <t>7.3.2.4a</t>
  </si>
  <si>
    <t>7.3.2.4b</t>
  </si>
  <si>
    <t>7.3.2.4c</t>
  </si>
  <si>
    <t>7.3.2.4d</t>
  </si>
  <si>
    <t>7.3.3.1a</t>
  </si>
  <si>
    <t>7.3.3.1b</t>
  </si>
  <si>
    <t>7.3.3.1c</t>
  </si>
  <si>
    <t>7.3.3.2</t>
  </si>
  <si>
    <t>7.3.3.3</t>
  </si>
  <si>
    <t>7.3.4.1</t>
  </si>
  <si>
    <t>7.3.5.1</t>
  </si>
  <si>
    <t>7.3.6.1</t>
  </si>
  <si>
    <t>7.3.6.2a</t>
  </si>
  <si>
    <t>7.3.6.2b</t>
  </si>
  <si>
    <t>7.3.6.3</t>
  </si>
  <si>
    <t>7.4.1.1</t>
  </si>
  <si>
    <t>7.4.1.2</t>
  </si>
  <si>
    <t>7.4.2.1</t>
  </si>
  <si>
    <t>7.4.2.2</t>
  </si>
  <si>
    <t>7.5.1</t>
  </si>
  <si>
    <t>7.5.2</t>
  </si>
  <si>
    <t>7.6.1.1</t>
  </si>
  <si>
    <t>7.6.1.2</t>
  </si>
  <si>
    <t>7.6.2.1</t>
  </si>
  <si>
    <t>7.6.2.2</t>
  </si>
  <si>
    <t>7.6.2.3</t>
  </si>
  <si>
    <t>7.7.1.1a</t>
  </si>
  <si>
    <t>7.7.1.1b</t>
  </si>
  <si>
    <t>7.7.1.1c</t>
  </si>
  <si>
    <t>7.7.1.2</t>
  </si>
  <si>
    <t>7.7.2.1</t>
  </si>
  <si>
    <t>7.7.2.2</t>
  </si>
  <si>
    <t>8.1.1.1</t>
  </si>
  <si>
    <t>8.1.1.2</t>
  </si>
  <si>
    <t>8.1.2.1</t>
  </si>
  <si>
    <t>8.1.2.2</t>
  </si>
  <si>
    <t>8.1.2.3</t>
  </si>
  <si>
    <t>8.1.2.4</t>
  </si>
  <si>
    <t>8.1.2.5</t>
  </si>
  <si>
    <t>8.1.2.6</t>
  </si>
  <si>
    <t>8.1.3.1</t>
  </si>
  <si>
    <t>8.1.3.2</t>
  </si>
  <si>
    <t>8.1.4.1</t>
  </si>
  <si>
    <t>8.1.5.1</t>
  </si>
  <si>
    <t>8.1.5.2</t>
  </si>
  <si>
    <t>8.1.6.1</t>
  </si>
  <si>
    <t>8.2.1.1</t>
  </si>
  <si>
    <t>8.2.1.2</t>
  </si>
  <si>
    <t>8.2.1.3</t>
  </si>
  <si>
    <t>8.2.1.4</t>
  </si>
  <si>
    <t>8.3.1.1</t>
  </si>
  <si>
    <t>8.3.1.1a</t>
  </si>
  <si>
    <t>8.3.1.1b</t>
  </si>
  <si>
    <t>8.3.2.1</t>
  </si>
  <si>
    <t>Additional Sales Revenue</t>
  </si>
  <si>
    <t>Postpone Hiring Customer Service Resource</t>
  </si>
  <si>
    <t>Reduction in Material Costs</t>
  </si>
  <si>
    <t>Reduction in Stock Holding</t>
  </si>
  <si>
    <t>Reduce Expediting Costs</t>
  </si>
  <si>
    <t>Production Operator Labour Saving</t>
  </si>
  <si>
    <t>Postpone Hiring HR Admin Resource</t>
  </si>
  <si>
    <t>Average based on All</t>
  </si>
  <si>
    <t>All Benefit Drivers</t>
  </si>
  <si>
    <t>High Impact Requirements</t>
  </si>
  <si>
    <t>Medium Impact Requirements</t>
  </si>
  <si>
    <t>Low Impact Requirements</t>
  </si>
  <si>
    <t>Weighted Average</t>
  </si>
  <si>
    <t>Rankings by Solution</t>
  </si>
  <si>
    <t>All Benefit Drivers (Weighted)</t>
  </si>
  <si>
    <t>Highs</t>
  </si>
  <si>
    <t>Mediums</t>
  </si>
  <si>
    <t>Lows</t>
  </si>
  <si>
    <t>Requirement Score</t>
  </si>
  <si>
    <t>High Weighting</t>
  </si>
  <si>
    <t>Low Weighting</t>
  </si>
  <si>
    <t>Medium Weighting</t>
  </si>
  <si>
    <t>Total Weighting</t>
  </si>
  <si>
    <t>Weighted Drivers</t>
  </si>
  <si>
    <t>All Requirements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</si>
</sst>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quot;€&quot;#,##0"/>
    <numFmt numFmtId="165" formatCode="[$£-809]#,##0"/>
    <numFmt numFmtId="166" formatCode="0.0%"/>
    <numFmt numFmtId="167" formatCode="[$$-409]#,##0.00"/>
    <numFmt numFmtId="168" formatCode="[$$-409]#,##0"/>
    <numFmt numFmtId="169" formatCode="_-[$€-2]* #,##0.00_-;\-[$€-2]* #,##0.00_-;_-[$€-2]* &quot;-&quot;??_-"/>
    <numFmt numFmtId="170" formatCode="_-[$€-1809]* #,##0_-;\-[$€-1809]* #,##0_-;_-[$€-1809]* &quot;-&quot;??_-;_-@_-"/>
    <numFmt numFmtId="171" formatCode="0.0"/>
  </numFmts>
  <fonts count="64" x14ac:knownFonts="1">
    <font>
      <sz val="10"/>
      <name val="Arial"/>
      <family val="2"/>
    </font>
    <font>
      <sz val="11"/>
      <color theme="1"/>
      <name val="Calibri"/>
      <family val="2"/>
      <scheme val="minor"/>
    </font>
    <font>
      <sz val="11"/>
      <color theme="1"/>
      <name val="Calibri"/>
      <family val="2"/>
      <scheme val="minor"/>
    </font>
    <font>
      <sz val="10"/>
      <name val="Arial"/>
      <family val="2"/>
    </font>
    <font>
      <b/>
      <sz val="10"/>
      <color theme="0"/>
      <name val="Arial"/>
      <family val="2"/>
    </font>
    <font>
      <sz val="10"/>
      <color theme="0"/>
      <name val="Arial"/>
      <family val="2"/>
    </font>
    <font>
      <i/>
      <sz val="10"/>
      <name val="Arial"/>
      <family val="2"/>
    </font>
    <font>
      <sz val="10"/>
      <name val="Calibri"/>
      <family val="2"/>
      <scheme val="minor"/>
    </font>
    <font>
      <sz val="11"/>
      <name val="Calibri"/>
      <family val="2"/>
      <scheme val="minor"/>
    </font>
    <font>
      <sz val="11"/>
      <name val="Arial"/>
      <family val="2"/>
    </font>
    <font>
      <b/>
      <sz val="10"/>
      <color theme="0"/>
      <name val="Arial Narrow"/>
      <family val="2"/>
    </font>
    <font>
      <b/>
      <sz val="11"/>
      <color theme="0"/>
      <name val="Arial Narrow"/>
      <family val="2"/>
    </font>
    <font>
      <b/>
      <sz val="14"/>
      <name val="Calibri"/>
      <family val="2"/>
      <scheme val="minor"/>
    </font>
    <font>
      <b/>
      <sz val="12"/>
      <name val="Calibri"/>
      <family val="2"/>
      <scheme val="minor"/>
    </font>
    <font>
      <sz val="12"/>
      <name val="Calibri"/>
      <family val="2"/>
      <scheme val="minor"/>
    </font>
    <font>
      <b/>
      <sz val="12"/>
      <color rgb="FFFF0000"/>
      <name val="Calibri"/>
      <family val="2"/>
      <scheme val="minor"/>
    </font>
    <font>
      <b/>
      <sz val="16"/>
      <color theme="0"/>
      <name val="Calibri"/>
      <family val="2"/>
      <scheme val="minor"/>
    </font>
    <font>
      <b/>
      <sz val="9"/>
      <color theme="0"/>
      <name val="Arial Narrow"/>
      <family val="2"/>
    </font>
    <font>
      <sz val="10"/>
      <color theme="1"/>
      <name val="Calibri"/>
      <family val="2"/>
      <scheme val="minor"/>
    </font>
    <font>
      <sz val="6"/>
      <color theme="1"/>
      <name val="Calibri"/>
      <family val="2"/>
      <scheme val="minor"/>
    </font>
    <font>
      <sz val="8"/>
      <color theme="1"/>
      <name val="Calibri"/>
      <family val="2"/>
      <scheme val="minor"/>
    </font>
    <font>
      <b/>
      <sz val="11"/>
      <color theme="0"/>
      <name val="Calibri"/>
      <family val="2"/>
      <scheme val="minor"/>
    </font>
    <font>
      <b/>
      <sz val="10"/>
      <color theme="0"/>
      <name val="Calibri"/>
      <family val="2"/>
      <scheme val="minor"/>
    </font>
    <font>
      <b/>
      <sz val="14"/>
      <color theme="0"/>
      <name val="Calibri"/>
      <family val="2"/>
      <scheme val="minor"/>
    </font>
    <font>
      <b/>
      <sz val="12"/>
      <color theme="0"/>
      <name val="Calibri"/>
      <family val="2"/>
      <scheme val="minor"/>
    </font>
    <font>
      <sz val="14"/>
      <name val="Calibri"/>
      <family val="2"/>
      <scheme val="minor"/>
    </font>
    <font>
      <b/>
      <sz val="14"/>
      <color theme="3" tint="0.59999389629810485"/>
      <name val="Calibri"/>
      <family val="2"/>
      <scheme val="minor"/>
    </font>
    <font>
      <sz val="10"/>
      <color theme="0"/>
      <name val="Calibri"/>
      <family val="2"/>
      <scheme val="minor"/>
    </font>
    <font>
      <b/>
      <sz val="10"/>
      <color theme="3" tint="0.59999389629810485"/>
      <name val="Calibri"/>
      <family val="2"/>
      <scheme val="minor"/>
    </font>
    <font>
      <b/>
      <sz val="10"/>
      <name val="Calibri"/>
      <family val="2"/>
      <scheme val="minor"/>
    </font>
    <font>
      <b/>
      <sz val="11"/>
      <color theme="3" tint="0.59999389629810485"/>
      <name val="Calibri"/>
      <family val="2"/>
      <scheme val="minor"/>
    </font>
    <font>
      <b/>
      <sz val="11"/>
      <color theme="4" tint="0.59999389629810485"/>
      <name val="Calibri"/>
      <family val="2"/>
      <scheme val="minor"/>
    </font>
    <font>
      <b/>
      <sz val="18"/>
      <color theme="0"/>
      <name val="Calibri"/>
      <family val="2"/>
      <scheme val="minor"/>
    </font>
    <font>
      <sz val="10"/>
      <color rgb="FFFF0000"/>
      <name val="Calibri"/>
      <family val="2"/>
      <scheme val="minor"/>
    </font>
    <font>
      <sz val="9"/>
      <color indexed="81"/>
      <name val="Tahoma"/>
      <family val="2"/>
    </font>
    <font>
      <b/>
      <sz val="9"/>
      <color indexed="81"/>
      <name val="Tahoma"/>
      <family val="2"/>
    </font>
    <font>
      <sz val="11"/>
      <color rgb="FFFF0000"/>
      <name val="Calibri"/>
      <family val="2"/>
      <scheme val="minor"/>
    </font>
    <font>
      <sz val="11"/>
      <color theme="0"/>
      <name val="Calibri"/>
      <family val="2"/>
      <scheme val="minor"/>
    </font>
    <font>
      <b/>
      <sz val="10"/>
      <color indexed="9"/>
      <name val="Arial"/>
      <family val="2"/>
    </font>
    <font>
      <sz val="10"/>
      <color theme="1"/>
      <name val="Arial"/>
      <family val="2"/>
    </font>
    <font>
      <b/>
      <sz val="12"/>
      <color theme="0"/>
      <name val="Arial"/>
      <family val="2"/>
    </font>
    <font>
      <b/>
      <sz val="12"/>
      <color indexed="9"/>
      <name val="Arial"/>
      <family val="2"/>
    </font>
    <font>
      <sz val="11"/>
      <color theme="1" tint="0.34998626667073579"/>
      <name val="Calibri"/>
      <family val="2"/>
      <scheme val="minor"/>
    </font>
    <font>
      <b/>
      <sz val="11"/>
      <color theme="1" tint="0.34998626667073579"/>
      <name val="Calibri"/>
      <family val="2"/>
      <scheme val="minor"/>
    </font>
    <font>
      <b/>
      <sz val="18"/>
      <name val="Calibri"/>
      <family val="2"/>
      <scheme val="minor"/>
    </font>
    <font>
      <b/>
      <sz val="10"/>
      <color rgb="FFFF0000"/>
      <name val="Arial"/>
      <family val="2"/>
    </font>
    <font>
      <b/>
      <sz val="20"/>
      <color theme="0"/>
      <name val="Calibri"/>
      <family val="2"/>
      <scheme val="minor"/>
    </font>
    <font>
      <sz val="20"/>
      <color theme="1"/>
      <name val="Calibri"/>
      <family val="2"/>
      <scheme val="minor"/>
    </font>
    <font>
      <b/>
      <sz val="14"/>
      <color theme="1"/>
      <name val="Calibri"/>
      <family val="2"/>
      <scheme val="minor"/>
    </font>
    <font>
      <b/>
      <sz val="16"/>
      <color theme="1"/>
      <name val="Calibri"/>
      <family val="2"/>
      <scheme val="minor"/>
    </font>
    <font>
      <b/>
      <sz val="12"/>
      <color theme="1"/>
      <name val="Calibri"/>
      <family val="2"/>
      <scheme val="minor"/>
    </font>
    <font>
      <b/>
      <sz val="18"/>
      <color theme="1"/>
      <name val="Calibri"/>
      <family val="2"/>
      <scheme val="minor"/>
    </font>
    <font>
      <sz val="18"/>
      <color theme="1"/>
      <name val="Calibri"/>
      <family val="2"/>
      <scheme val="minor"/>
    </font>
    <font>
      <sz val="14"/>
      <color theme="1"/>
      <name val="Calibri"/>
      <family val="2"/>
      <scheme val="minor"/>
    </font>
    <font>
      <sz val="16"/>
      <color theme="1"/>
      <name val="Calibri"/>
      <family val="2"/>
      <scheme val="minor"/>
    </font>
    <font>
      <i/>
      <sz val="18"/>
      <color theme="1"/>
      <name val="Calibri"/>
      <family val="2"/>
      <scheme val="minor"/>
    </font>
    <font>
      <b/>
      <sz val="20"/>
      <color theme="1"/>
      <name val="Calibri"/>
      <family val="2"/>
      <scheme val="minor"/>
    </font>
    <font>
      <b/>
      <sz val="24"/>
      <color theme="0"/>
      <name val="Calibri"/>
      <family val="2"/>
      <scheme val="minor"/>
    </font>
    <font>
      <b/>
      <sz val="24"/>
      <color theme="1"/>
      <name val="Calibri"/>
      <family val="2"/>
      <scheme val="minor"/>
    </font>
    <font>
      <b/>
      <sz val="26"/>
      <color theme="0"/>
      <name val="Calibri"/>
      <family val="2"/>
      <scheme val="minor"/>
    </font>
    <font>
      <b/>
      <sz val="18"/>
      <color rgb="FF92D050"/>
      <name val="Calibri"/>
      <family val="2"/>
      <scheme val="minor"/>
    </font>
    <font>
      <b/>
      <sz val="18"/>
      <name val="Arial"/>
      <family val="2"/>
    </font>
    <font>
      <sz val="10"/>
      <color rgb="FF7030A0"/>
      <name val="Arial"/>
      <family val="2"/>
    </font>
    <font>
      <b/>
      <sz val="10"/>
      <name val="Arial"/>
      <family val="2"/>
    </font>
  </fonts>
  <fills count="24">
    <fill>
      <patternFill patternType="none"/>
    </fill>
    <fill>
      <patternFill patternType="gray125"/>
    </fill>
    <fill>
      <patternFill patternType="solid">
        <fgColor indexed="9"/>
        <bgColor indexed="64"/>
      </patternFill>
    </fill>
    <fill>
      <patternFill patternType="solid">
        <fgColor indexed="13"/>
        <bgColor indexed="64"/>
      </patternFill>
    </fill>
    <fill>
      <patternFill patternType="solid">
        <fgColor theme="1"/>
        <bgColor indexed="64"/>
      </patternFill>
    </fill>
    <fill>
      <patternFill patternType="solid">
        <fgColor indexed="55"/>
        <bgColor indexed="64"/>
      </patternFill>
    </fill>
    <fill>
      <patternFill patternType="solid">
        <fgColor indexed="22"/>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00B050"/>
        <bgColor indexed="64"/>
      </patternFill>
    </fill>
    <fill>
      <patternFill patternType="solid">
        <fgColor theme="5" tint="-0.249977111117893"/>
        <bgColor indexed="64"/>
      </patternFill>
    </fill>
    <fill>
      <patternFill patternType="solid">
        <fgColor rgb="FFFFFF66"/>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bgColor indexed="64"/>
      </patternFill>
    </fill>
    <fill>
      <patternFill patternType="solid">
        <fgColor theme="0"/>
        <bgColor indexed="64"/>
      </patternFill>
    </fill>
    <fill>
      <patternFill patternType="solid">
        <fgColor indexed="8"/>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92D050"/>
        <bgColor indexed="64"/>
      </patternFill>
    </fill>
  </fills>
  <borders count="80">
    <border>
      <left/>
      <right/>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hair">
        <color indexed="64"/>
      </top>
      <bottom style="hair">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hair">
        <color indexed="64"/>
      </bottom>
      <diagonal/>
    </border>
    <border>
      <left style="thin">
        <color indexed="64"/>
      </left>
      <right/>
      <top style="hair">
        <color indexed="64"/>
      </top>
      <bottom style="thin">
        <color indexed="64"/>
      </bottom>
      <diagonal/>
    </border>
    <border>
      <left style="thin">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hair">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ck">
        <color rgb="FF00B0F0"/>
      </left>
      <right style="thick">
        <color rgb="FF00B0F0"/>
      </right>
      <top style="thick">
        <color rgb="FF00B0F0"/>
      </top>
      <bottom/>
      <diagonal/>
    </border>
    <border>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ck">
        <color rgb="FF00B0F0"/>
      </left>
      <right style="thick">
        <color rgb="FF00B0F0"/>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medium">
        <color indexed="64"/>
      </top>
      <bottom/>
      <diagonal/>
    </border>
    <border>
      <left style="thick">
        <color rgb="FF00B0F0"/>
      </left>
      <right style="thick">
        <color rgb="FF00B0F0"/>
      </right>
      <top style="medium">
        <color indexed="64"/>
      </top>
      <bottom/>
      <diagonal/>
    </border>
    <border>
      <left style="medium">
        <color indexed="64"/>
      </left>
      <right/>
      <top style="thin">
        <color indexed="64"/>
      </top>
      <bottom style="thin">
        <color indexed="64"/>
      </bottom>
      <diagonal/>
    </border>
    <border>
      <left style="medium">
        <color indexed="64"/>
      </left>
      <right/>
      <top/>
      <bottom style="thin">
        <color indexed="64"/>
      </bottom>
      <diagonal/>
    </border>
    <border>
      <left style="thick">
        <color rgb="FF00B0F0"/>
      </left>
      <right style="thick">
        <color rgb="FF00B0F0"/>
      </right>
      <top/>
      <bottom style="thin">
        <color indexed="64"/>
      </bottom>
      <diagonal/>
    </border>
    <border>
      <left style="thick">
        <color rgb="FF00B0F0"/>
      </left>
      <right style="thick">
        <color rgb="FF00B0F0"/>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style="thick">
        <color rgb="FF00B0F0"/>
      </left>
      <right style="thick">
        <color rgb="FF00B0F0"/>
      </right>
      <top/>
      <bottom/>
      <diagonal/>
    </border>
    <border>
      <left style="medium">
        <color indexed="64"/>
      </left>
      <right style="thin">
        <color indexed="64"/>
      </right>
      <top/>
      <bottom style="thin">
        <color indexed="64"/>
      </bottom>
      <diagonal/>
    </border>
    <border>
      <left/>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ck">
        <color rgb="FF00B0F0"/>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ck">
        <color rgb="FF00B0F0"/>
      </left>
      <right style="thick">
        <color rgb="FF00B0F0"/>
      </right>
      <top style="medium">
        <color indexed="64"/>
      </top>
      <bottom style="medium">
        <color indexed="64"/>
      </bottom>
      <diagonal/>
    </border>
    <border>
      <left/>
      <right/>
      <top style="medium">
        <color indexed="64"/>
      </top>
      <bottom/>
      <diagonal/>
    </border>
    <border>
      <left style="thin">
        <color indexed="64"/>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right/>
      <top style="hair">
        <color indexed="64"/>
      </top>
      <bottom style="hair">
        <color indexed="64"/>
      </bottom>
      <diagonal/>
    </border>
    <border>
      <left style="medium">
        <color indexed="64"/>
      </left>
      <right/>
      <top style="hair">
        <color indexed="64"/>
      </top>
      <bottom/>
      <diagonal/>
    </border>
    <border>
      <left/>
      <right style="medium">
        <color indexed="64"/>
      </right>
      <top style="hair">
        <color indexed="64"/>
      </top>
      <bottom/>
      <diagonal/>
    </border>
    <border>
      <left/>
      <right/>
      <top style="hair">
        <color indexed="64"/>
      </top>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right/>
      <top/>
      <bottom style="hair">
        <color indexed="64"/>
      </bottom>
      <diagonal/>
    </border>
    <border>
      <left/>
      <right/>
      <top style="hair">
        <color indexed="64"/>
      </top>
      <bottom style="thin">
        <color indexed="64"/>
      </bottom>
      <diagonal/>
    </border>
    <border>
      <left/>
      <right/>
      <top style="thin">
        <color indexed="64"/>
      </top>
      <bottom style="hair">
        <color indexed="64"/>
      </bottom>
      <diagonal/>
    </border>
    <border>
      <left style="thin">
        <color indexed="64"/>
      </left>
      <right style="thin">
        <color indexed="64"/>
      </right>
      <top/>
      <bottom/>
      <diagonal/>
    </border>
    <border>
      <left/>
      <right/>
      <top style="medium">
        <color indexed="64"/>
      </top>
      <bottom style="hair">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s>
  <cellStyleXfs count="8">
    <xf numFmtId="0" fontId="0" fillId="0" borderId="0"/>
    <xf numFmtId="0" fontId="3" fillId="0" borderId="0"/>
    <xf numFmtId="0" fontId="2" fillId="0" borderId="0"/>
    <xf numFmtId="9" fontId="2" fillId="0" borderId="0" applyFont="0" applyFill="0" applyBorder="0" applyAlignment="0" applyProtection="0"/>
    <xf numFmtId="169" fontId="3" fillId="0" borderId="0" applyFont="0" applyFill="0" applyBorder="0" applyAlignment="0" applyProtection="0"/>
    <xf numFmtId="0" fontId="1" fillId="0" borderId="0"/>
    <xf numFmtId="9" fontId="1" fillId="0" borderId="0" applyFont="0" applyFill="0" applyBorder="0" applyAlignment="0" applyProtection="0"/>
    <xf numFmtId="0" fontId="3" fillId="0" borderId="0"/>
  </cellStyleXfs>
  <cellXfs count="472">
    <xf numFmtId="0" fontId="0" fillId="0" borderId="0" xfId="0"/>
    <xf numFmtId="0" fontId="0" fillId="2" borderId="0" xfId="0" applyFill="1"/>
    <xf numFmtId="0" fontId="0" fillId="2" borderId="0" xfId="0" applyFill="1" applyAlignment="1">
      <alignment horizontal="center"/>
    </xf>
    <xf numFmtId="0" fontId="5" fillId="4" borderId="10" xfId="0" applyFont="1" applyFill="1" applyBorder="1" applyAlignment="1">
      <alignment horizontal="center"/>
    </xf>
    <xf numFmtId="0" fontId="3" fillId="5" borderId="10" xfId="0" applyFont="1" applyFill="1" applyBorder="1" applyAlignment="1">
      <alignment horizontal="center"/>
    </xf>
    <xf numFmtId="0" fontId="3" fillId="6" borderId="10" xfId="0" applyFont="1" applyFill="1" applyBorder="1" applyAlignment="1">
      <alignment horizontal="center"/>
    </xf>
    <xf numFmtId="0" fontId="3" fillId="3" borderId="12" xfId="0" applyFont="1" applyFill="1" applyBorder="1" applyAlignment="1" applyProtection="1">
      <alignment horizontal="center"/>
      <protection locked="0"/>
    </xf>
    <xf numFmtId="0" fontId="0" fillId="2" borderId="0" xfId="0" applyFill="1" applyProtection="1"/>
    <xf numFmtId="0" fontId="0" fillId="2" borderId="0" xfId="0" applyFill="1" applyAlignment="1" applyProtection="1">
      <alignment horizontal="center"/>
    </xf>
    <xf numFmtId="0" fontId="3" fillId="7" borderId="12" xfId="0" applyFont="1" applyFill="1" applyBorder="1" applyAlignment="1" applyProtection="1">
      <alignment horizontal="center"/>
      <protection locked="0"/>
    </xf>
    <xf numFmtId="0" fontId="9" fillId="2" borderId="0" xfId="0" applyFont="1" applyFill="1"/>
    <xf numFmtId="0" fontId="0" fillId="2" borderId="0" xfId="0" applyFill="1" applyAlignment="1">
      <alignment wrapText="1"/>
    </xf>
    <xf numFmtId="0" fontId="0" fillId="2" borderId="0" xfId="0" applyFill="1" applyAlignment="1">
      <alignment horizontal="center" wrapText="1"/>
    </xf>
    <xf numFmtId="0" fontId="0" fillId="2" borderId="13" xfId="0" applyFill="1" applyBorder="1" applyAlignment="1" applyProtection="1">
      <alignment horizontal="center" wrapText="1"/>
    </xf>
    <xf numFmtId="0" fontId="6" fillId="8" borderId="6" xfId="0" applyFont="1" applyFill="1" applyBorder="1" applyAlignment="1">
      <alignment horizontal="center"/>
    </xf>
    <xf numFmtId="0" fontId="0" fillId="5" borderId="9" xfId="0" applyFill="1" applyBorder="1" applyAlignment="1">
      <alignment wrapText="1"/>
    </xf>
    <xf numFmtId="0" fontId="0" fillId="6" borderId="9" xfId="0" applyFill="1" applyBorder="1" applyAlignment="1">
      <alignment wrapText="1"/>
    </xf>
    <xf numFmtId="0" fontId="6" fillId="8" borderId="6" xfId="0" applyFont="1" applyFill="1" applyBorder="1" applyAlignment="1" applyProtection="1">
      <alignment horizontal="center" wrapText="1"/>
    </xf>
    <xf numFmtId="0" fontId="14" fillId="9" borderId="3" xfId="0" applyFont="1" applyFill="1" applyBorder="1" applyAlignment="1">
      <alignment wrapText="1"/>
    </xf>
    <xf numFmtId="0" fontId="14" fillId="9" borderId="0" xfId="0" applyFont="1" applyFill="1" applyBorder="1" applyAlignment="1">
      <alignment horizontal="center"/>
    </xf>
    <xf numFmtId="0" fontId="7" fillId="9" borderId="5" xfId="0" applyFont="1" applyFill="1" applyBorder="1" applyAlignment="1">
      <alignment wrapText="1"/>
    </xf>
    <xf numFmtId="0" fontId="7" fillId="9" borderId="6" xfId="0" applyFont="1" applyFill="1" applyBorder="1" applyAlignment="1">
      <alignment horizontal="center"/>
    </xf>
    <xf numFmtId="0" fontId="0" fillId="2" borderId="0" xfId="0" applyFill="1" applyAlignment="1">
      <alignment horizontal="left"/>
    </xf>
    <xf numFmtId="0" fontId="9" fillId="2" borderId="0" xfId="0" applyFont="1" applyFill="1" applyAlignment="1">
      <alignment horizontal="left"/>
    </xf>
    <xf numFmtId="0" fontId="0" fillId="2" borderId="0" xfId="0" applyFill="1" applyAlignment="1" applyProtection="1">
      <alignment horizontal="left"/>
    </xf>
    <xf numFmtId="0" fontId="15" fillId="9" borderId="1" xfId="0" applyFont="1" applyFill="1" applyBorder="1" applyAlignment="1">
      <alignment horizontal="left"/>
    </xf>
    <xf numFmtId="0" fontId="14" fillId="9" borderId="2" xfId="0" applyFont="1" applyFill="1" applyBorder="1"/>
    <xf numFmtId="0" fontId="14" fillId="9" borderId="4" xfId="0" applyFont="1" applyFill="1" applyBorder="1"/>
    <xf numFmtId="0" fontId="7" fillId="9" borderId="7" xfId="0" applyFont="1" applyFill="1" applyBorder="1"/>
    <xf numFmtId="0" fontId="0" fillId="2" borderId="0" xfId="0" applyFill="1" applyAlignment="1">
      <alignment horizontal="left" wrapText="1"/>
    </xf>
    <xf numFmtId="0" fontId="4" fillId="4" borderId="9" xfId="0" applyFont="1" applyFill="1" applyBorder="1" applyAlignment="1"/>
    <xf numFmtId="0" fontId="0" fillId="0" borderId="0" xfId="0" applyAlignment="1">
      <alignment horizontal="right"/>
    </xf>
    <xf numFmtId="0" fontId="14" fillId="9" borderId="0" xfId="0" applyFont="1" applyFill="1" applyBorder="1" applyAlignment="1">
      <alignment wrapText="1"/>
    </xf>
    <xf numFmtId="0" fontId="16" fillId="7" borderId="1" xfId="0" applyFont="1" applyFill="1" applyBorder="1" applyAlignment="1">
      <alignment horizontal="left" wrapText="1"/>
    </xf>
    <xf numFmtId="0" fontId="7" fillId="9" borderId="3" xfId="0" applyFont="1" applyFill="1" applyBorder="1" applyAlignment="1">
      <alignment wrapText="1"/>
    </xf>
    <xf numFmtId="0" fontId="7" fillId="9" borderId="6" xfId="0" applyFont="1" applyFill="1" applyBorder="1" applyAlignment="1">
      <alignment wrapText="1"/>
    </xf>
    <xf numFmtId="2" fontId="6" fillId="8" borderId="6" xfId="0" applyNumberFormat="1" applyFont="1" applyFill="1" applyBorder="1" applyAlignment="1">
      <alignment horizontal="center"/>
    </xf>
    <xf numFmtId="0" fontId="0" fillId="5" borderId="9" xfId="0" applyFill="1" applyBorder="1" applyAlignment="1">
      <alignment horizontal="left" vertical="top" wrapText="1"/>
    </xf>
    <xf numFmtId="0" fontId="0" fillId="5" borderId="10" xfId="0" applyFill="1" applyBorder="1" applyAlignment="1">
      <alignment vertical="top" wrapText="1"/>
    </xf>
    <xf numFmtId="0" fontId="4" fillId="4" borderId="14" xfId="0" applyFont="1" applyFill="1" applyBorder="1" applyAlignment="1">
      <alignment horizontal="left" vertical="top" wrapText="1"/>
    </xf>
    <xf numFmtId="0" fontId="4" fillId="4" borderId="14" xfId="0" applyFont="1" applyFill="1" applyBorder="1" applyAlignment="1">
      <alignment vertical="top" wrapText="1"/>
    </xf>
    <xf numFmtId="0" fontId="0" fillId="2" borderId="13" xfId="0" applyFill="1" applyBorder="1" applyAlignment="1">
      <alignment horizontal="center" vertical="top" wrapText="1"/>
    </xf>
    <xf numFmtId="0" fontId="14" fillId="9" borderId="2" xfId="0" applyFont="1" applyFill="1" applyBorder="1" applyAlignment="1">
      <alignment horizontal="center" wrapText="1"/>
    </xf>
    <xf numFmtId="0" fontId="14" fillId="9" borderId="4" xfId="0" applyFont="1" applyFill="1" applyBorder="1" applyAlignment="1">
      <alignment horizontal="center" wrapText="1"/>
    </xf>
    <xf numFmtId="0" fontId="7" fillId="9" borderId="7" xfId="0" applyFont="1" applyFill="1" applyBorder="1" applyAlignment="1">
      <alignment horizontal="center" wrapText="1"/>
    </xf>
    <xf numFmtId="0" fontId="11" fillId="7" borderId="8" xfId="0" applyFont="1" applyFill="1" applyBorder="1" applyAlignment="1">
      <alignment horizontal="center" vertical="center" wrapText="1"/>
    </xf>
    <xf numFmtId="0" fontId="0" fillId="2" borderId="0" xfId="0" applyFill="1" applyAlignment="1" applyProtection="1">
      <alignment horizontal="center" wrapText="1"/>
    </xf>
    <xf numFmtId="0" fontId="0" fillId="0" borderId="16" xfId="0" applyBorder="1" applyAlignment="1">
      <alignment horizontal="right"/>
    </xf>
    <xf numFmtId="0" fontId="6" fillId="8" borderId="17" xfId="0" applyFont="1" applyFill="1" applyBorder="1" applyAlignment="1" applyProtection="1">
      <alignment horizontal="right" wrapText="1"/>
    </xf>
    <xf numFmtId="0" fontId="0" fillId="0" borderId="3" xfId="0" applyBorder="1" applyAlignment="1">
      <alignment horizontal="right"/>
    </xf>
    <xf numFmtId="0" fontId="0" fillId="2" borderId="0" xfId="0" applyFont="1" applyFill="1" applyBorder="1" applyAlignment="1">
      <alignment horizontal="center" wrapText="1"/>
    </xf>
    <xf numFmtId="0" fontId="4" fillId="4" borderId="14" xfId="0" applyFont="1" applyFill="1" applyBorder="1" applyAlignment="1">
      <alignment horizontal="center" wrapText="1"/>
    </xf>
    <xf numFmtId="0" fontId="0" fillId="2" borderId="18" xfId="0" applyFill="1" applyBorder="1" applyAlignment="1">
      <alignment horizontal="left" wrapText="1"/>
    </xf>
    <xf numFmtId="0" fontId="17" fillId="7" borderId="8" xfId="0" applyFont="1" applyFill="1" applyBorder="1" applyAlignment="1">
      <alignment horizontal="center" vertical="top" wrapText="1"/>
    </xf>
    <xf numFmtId="0" fontId="14" fillId="9" borderId="3" xfId="0" applyFont="1" applyFill="1" applyBorder="1" applyAlignment="1">
      <alignment horizontal="left" wrapText="1"/>
    </xf>
    <xf numFmtId="0" fontId="7" fillId="9" borderId="5" xfId="0" applyFont="1" applyFill="1" applyBorder="1" applyAlignment="1">
      <alignment horizontal="left" wrapText="1"/>
    </xf>
    <xf numFmtId="0" fontId="0" fillId="5" borderId="9" xfId="0" applyFill="1" applyBorder="1" applyAlignment="1">
      <alignment horizontal="left" wrapText="1"/>
    </xf>
    <xf numFmtId="0" fontId="4" fillId="4" borderId="9" xfId="0" applyFont="1" applyFill="1" applyBorder="1" applyAlignment="1">
      <alignment horizontal="left"/>
    </xf>
    <xf numFmtId="0" fontId="0" fillId="6" borderId="9" xfId="0" applyFill="1" applyBorder="1" applyAlignment="1">
      <alignment horizontal="left" wrapText="1"/>
    </xf>
    <xf numFmtId="0" fontId="0" fillId="0" borderId="0" xfId="0" applyAlignment="1">
      <alignment horizontal="left"/>
    </xf>
    <xf numFmtId="0" fontId="0" fillId="2" borderId="19" xfId="0" applyFill="1" applyBorder="1" applyAlignment="1">
      <alignment horizontal="left" wrapText="1"/>
    </xf>
    <xf numFmtId="0" fontId="0" fillId="2" borderId="20" xfId="0" applyFill="1" applyBorder="1" applyAlignment="1" applyProtection="1">
      <alignment horizontal="left" wrapText="1"/>
    </xf>
    <xf numFmtId="0" fontId="6" fillId="8" borderId="3" xfId="0" applyFont="1" applyFill="1" applyBorder="1" applyAlignment="1" applyProtection="1">
      <alignment horizontal="left" wrapText="1"/>
    </xf>
    <xf numFmtId="0" fontId="6" fillId="8" borderId="0" xfId="0" applyFont="1" applyFill="1" applyBorder="1" applyAlignment="1" applyProtection="1">
      <alignment horizontal="center" wrapText="1"/>
    </xf>
    <xf numFmtId="0" fontId="6" fillId="8" borderId="0" xfId="0" applyFont="1" applyFill="1" applyBorder="1" applyAlignment="1">
      <alignment horizontal="center"/>
    </xf>
    <xf numFmtId="0" fontId="0" fillId="2" borderId="3" xfId="0" applyFill="1" applyBorder="1" applyAlignment="1">
      <alignment horizontal="left" wrapText="1"/>
    </xf>
    <xf numFmtId="0" fontId="0" fillId="2" borderId="0" xfId="0" applyFill="1" applyBorder="1" applyAlignment="1">
      <alignment horizontal="center" wrapText="1"/>
    </xf>
    <xf numFmtId="0" fontId="6" fillId="8" borderId="5" xfId="0" applyFont="1" applyFill="1" applyBorder="1" applyAlignment="1" applyProtection="1">
      <alignment horizontal="left" wrapText="1"/>
    </xf>
    <xf numFmtId="0" fontId="0" fillId="5" borderId="9" xfId="0" quotePrefix="1" applyFill="1" applyBorder="1" applyAlignment="1">
      <alignment horizontal="left" vertical="top" wrapText="1"/>
    </xf>
    <xf numFmtId="0" fontId="0" fillId="5" borderId="9" xfId="0" quotePrefix="1" applyFill="1" applyBorder="1" applyAlignment="1">
      <alignment horizontal="left" wrapText="1"/>
    </xf>
    <xf numFmtId="0" fontId="16" fillId="11" borderId="8" xfId="0" applyFont="1" applyFill="1" applyBorder="1" applyAlignment="1">
      <alignment horizontal="left" wrapText="1"/>
    </xf>
    <xf numFmtId="0" fontId="10" fillId="11" borderId="8" xfId="0" applyFont="1" applyFill="1" applyBorder="1" applyAlignment="1">
      <alignment horizontal="center" vertical="top" wrapText="1"/>
    </xf>
    <xf numFmtId="0" fontId="11" fillId="11" borderId="8" xfId="0" applyFont="1" applyFill="1" applyBorder="1" applyAlignment="1">
      <alignment horizontal="left" vertical="center" wrapText="1"/>
    </xf>
    <xf numFmtId="0" fontId="16" fillId="10" borderId="1" xfId="0" applyFont="1" applyFill="1" applyBorder="1" applyAlignment="1">
      <alignment horizontal="left" wrapText="1"/>
    </xf>
    <xf numFmtId="0" fontId="17" fillId="10" borderId="8" xfId="0" applyFont="1" applyFill="1" applyBorder="1" applyAlignment="1">
      <alignment horizontal="center" vertical="top" wrapText="1"/>
    </xf>
    <xf numFmtId="0" fontId="11" fillId="10" borderId="8" xfId="0" applyFont="1" applyFill="1" applyBorder="1" applyAlignment="1">
      <alignment horizontal="center" vertical="center" wrapText="1"/>
    </xf>
    <xf numFmtId="0" fontId="18" fillId="12" borderId="21" xfId="0" applyFont="1" applyFill="1" applyBorder="1" applyAlignment="1">
      <alignment vertical="top"/>
    </xf>
    <xf numFmtId="0" fontId="18" fillId="12" borderId="22" xfId="0" applyFont="1" applyFill="1" applyBorder="1" applyAlignment="1">
      <alignment horizontal="center" vertical="top"/>
    </xf>
    <xf numFmtId="0" fontId="18" fillId="12" borderId="23" xfId="0" applyFont="1" applyFill="1" applyBorder="1" applyAlignment="1">
      <alignment horizontal="center" vertical="top"/>
    </xf>
    <xf numFmtId="0" fontId="18" fillId="12" borderId="24" xfId="0" applyFont="1" applyFill="1" applyBorder="1" applyAlignment="1">
      <alignment vertical="top"/>
    </xf>
    <xf numFmtId="0" fontId="18" fillId="12" borderId="8" xfId="0" applyFont="1" applyFill="1" applyBorder="1" applyAlignment="1">
      <alignment horizontal="center" vertical="top"/>
    </xf>
    <xf numFmtId="0" fontId="18" fillId="12" borderId="25" xfId="0" applyFont="1" applyFill="1" applyBorder="1" applyAlignment="1">
      <alignment horizontal="center" vertical="top"/>
    </xf>
    <xf numFmtId="0" fontId="18" fillId="12" borderId="26" xfId="0" applyFont="1" applyFill="1" applyBorder="1" applyAlignment="1">
      <alignment vertical="top"/>
    </xf>
    <xf numFmtId="0" fontId="18" fillId="12" borderId="15" xfId="0" applyFont="1" applyFill="1" applyBorder="1" applyAlignment="1">
      <alignment horizontal="center" vertical="top"/>
    </xf>
    <xf numFmtId="0" fontId="18" fillId="12" borderId="27" xfId="0" applyFont="1" applyFill="1" applyBorder="1" applyAlignment="1">
      <alignment horizontal="center" vertical="top"/>
    </xf>
    <xf numFmtId="0" fontId="19" fillId="9" borderId="28" xfId="0" applyFont="1" applyFill="1" applyBorder="1" applyAlignment="1">
      <alignment vertical="top"/>
    </xf>
    <xf numFmtId="0" fontId="19" fillId="9" borderId="29" xfId="0" applyFont="1" applyFill="1" applyBorder="1" applyAlignment="1">
      <alignment vertical="top"/>
    </xf>
    <xf numFmtId="0" fontId="19" fillId="9" borderId="30" xfId="0" applyFont="1" applyFill="1" applyBorder="1" applyAlignment="1">
      <alignment vertical="top" wrapText="1"/>
    </xf>
    <xf numFmtId="0" fontId="20" fillId="12" borderId="21" xfId="0" applyFont="1" applyFill="1" applyBorder="1" applyAlignment="1">
      <alignment vertical="top"/>
    </xf>
    <xf numFmtId="0" fontId="20" fillId="12" borderId="22" xfId="0" applyFont="1" applyFill="1" applyBorder="1" applyAlignment="1">
      <alignment horizontal="center" vertical="top"/>
    </xf>
    <xf numFmtId="0" fontId="20" fillId="12" borderId="23" xfId="0" applyFont="1" applyFill="1" applyBorder="1" applyAlignment="1">
      <alignment horizontal="center" vertical="top"/>
    </xf>
    <xf numFmtId="0" fontId="20" fillId="12" borderId="24" xfId="0" applyFont="1" applyFill="1" applyBorder="1" applyAlignment="1">
      <alignment vertical="top"/>
    </xf>
    <xf numFmtId="0" fontId="20" fillId="12" borderId="8" xfId="0" applyFont="1" applyFill="1" applyBorder="1" applyAlignment="1">
      <alignment horizontal="center" vertical="top"/>
    </xf>
    <xf numFmtId="0" fontId="20" fillId="12" borderId="25" xfId="0" applyFont="1" applyFill="1" applyBorder="1" applyAlignment="1">
      <alignment horizontal="center" vertical="top"/>
    </xf>
    <xf numFmtId="0" fontId="20" fillId="12" borderId="26" xfId="0" applyFont="1" applyFill="1" applyBorder="1" applyAlignment="1">
      <alignment vertical="top"/>
    </xf>
    <xf numFmtId="0" fontId="20" fillId="12" borderId="15" xfId="0" applyFont="1" applyFill="1" applyBorder="1" applyAlignment="1">
      <alignment horizontal="center" vertical="top"/>
    </xf>
    <xf numFmtId="0" fontId="20" fillId="12" borderId="27" xfId="0" applyFont="1" applyFill="1" applyBorder="1" applyAlignment="1">
      <alignment horizontal="center" vertical="top"/>
    </xf>
    <xf numFmtId="0" fontId="18" fillId="7" borderId="1" xfId="0" applyFont="1" applyFill="1" applyBorder="1" applyAlignment="1">
      <alignment vertical="top"/>
    </xf>
    <xf numFmtId="0" fontId="4" fillId="7" borderId="2" xfId="0" applyFont="1" applyFill="1" applyBorder="1" applyAlignment="1">
      <alignment horizontal="center" vertical="top"/>
    </xf>
    <xf numFmtId="0" fontId="18" fillId="12" borderId="0" xfId="0" applyFont="1" applyFill="1" applyAlignment="1">
      <alignment vertical="top"/>
    </xf>
    <xf numFmtId="0" fontId="18" fillId="12" borderId="0" xfId="0" applyFont="1" applyFill="1" applyAlignment="1">
      <alignment horizontal="center" vertical="top"/>
    </xf>
    <xf numFmtId="0" fontId="0" fillId="0" borderId="31" xfId="0" applyBorder="1" applyAlignment="1">
      <alignment horizontal="right"/>
    </xf>
    <xf numFmtId="0" fontId="0" fillId="6" borderId="9" xfId="0" applyFill="1" applyBorder="1" applyAlignment="1">
      <alignment horizontal="left" vertical="top" wrapText="1"/>
    </xf>
    <xf numFmtId="0" fontId="0" fillId="6" borderId="10" xfId="0" applyFill="1" applyBorder="1" applyAlignment="1">
      <alignment vertical="top" wrapText="1"/>
    </xf>
    <xf numFmtId="0" fontId="12" fillId="14" borderId="0" xfId="1" applyFont="1" applyFill="1" applyAlignment="1">
      <alignment vertical="top"/>
    </xf>
    <xf numFmtId="0" fontId="7" fillId="14" borderId="0" xfId="1" applyFont="1" applyFill="1" applyAlignment="1">
      <alignment vertical="top"/>
    </xf>
    <xf numFmtId="0" fontId="7" fillId="14" borderId="0" xfId="1" applyFont="1" applyFill="1" applyAlignment="1">
      <alignment horizontal="center" vertical="top"/>
    </xf>
    <xf numFmtId="164" fontId="7" fillId="14" borderId="0" xfId="1" applyNumberFormat="1" applyFont="1" applyFill="1" applyAlignment="1">
      <alignment horizontal="center" vertical="top"/>
    </xf>
    <xf numFmtId="164" fontId="7" fillId="14" borderId="0" xfId="1" applyNumberFormat="1" applyFont="1" applyFill="1" applyAlignment="1">
      <alignment vertical="top"/>
    </xf>
    <xf numFmtId="0" fontId="7" fillId="0" borderId="0" xfId="1" applyFont="1" applyAlignment="1">
      <alignment vertical="top"/>
    </xf>
    <xf numFmtId="0" fontId="7" fillId="0" borderId="0" xfId="2" applyFont="1" applyAlignment="1">
      <alignment vertical="top"/>
    </xf>
    <xf numFmtId="0" fontId="22" fillId="15" borderId="32" xfId="2" applyFont="1" applyFill="1" applyBorder="1" applyAlignment="1">
      <alignment horizontal="center" vertical="top" wrapText="1"/>
    </xf>
    <xf numFmtId="0" fontId="22" fillId="15" borderId="33" xfId="2" applyFont="1" applyFill="1" applyBorder="1" applyAlignment="1">
      <alignment horizontal="center" vertical="top" wrapText="1"/>
    </xf>
    <xf numFmtId="0" fontId="22" fillId="15" borderId="34" xfId="2" applyFont="1" applyFill="1" applyBorder="1" applyAlignment="1">
      <alignment horizontal="center" vertical="top" wrapText="1"/>
    </xf>
    <xf numFmtId="0" fontId="22" fillId="15" borderId="35" xfId="2" applyFont="1" applyFill="1" applyBorder="1" applyAlignment="1">
      <alignment horizontal="center" vertical="top" wrapText="1"/>
    </xf>
    <xf numFmtId="0" fontId="22" fillId="15" borderId="36" xfId="2" applyFont="1" applyFill="1" applyBorder="1" applyAlignment="1">
      <alignment horizontal="center" vertical="top" wrapText="1"/>
    </xf>
    <xf numFmtId="0" fontId="23" fillId="4" borderId="37" xfId="2" applyFont="1" applyFill="1" applyBorder="1" applyAlignment="1">
      <alignment vertical="top"/>
    </xf>
    <xf numFmtId="0" fontId="7" fillId="4" borderId="24" xfId="1" applyFont="1" applyFill="1" applyBorder="1" applyAlignment="1">
      <alignment vertical="top"/>
    </xf>
    <xf numFmtId="0" fontId="7" fillId="4" borderId="8" xfId="1" applyFont="1" applyFill="1" applyBorder="1" applyAlignment="1">
      <alignment horizontal="center" vertical="top"/>
    </xf>
    <xf numFmtId="164" fontId="7" fillId="4" borderId="9" xfId="1" applyNumberFormat="1" applyFont="1" applyFill="1" applyBorder="1" applyAlignment="1">
      <alignment horizontal="center" vertical="top"/>
    </xf>
    <xf numFmtId="164" fontId="7" fillId="4" borderId="38" xfId="1" applyNumberFormat="1" applyFont="1" applyFill="1" applyBorder="1" applyAlignment="1">
      <alignment vertical="top"/>
    </xf>
    <xf numFmtId="0" fontId="24" fillId="4" borderId="39" xfId="2" applyFont="1" applyFill="1" applyBorder="1" applyAlignment="1">
      <alignment vertical="top"/>
    </xf>
    <xf numFmtId="0" fontId="21" fillId="4" borderId="33" xfId="2" applyFont="1" applyFill="1" applyBorder="1" applyAlignment="1">
      <alignment horizontal="center" vertical="top"/>
    </xf>
    <xf numFmtId="0" fontId="21" fillId="4" borderId="40" xfId="2" applyFont="1" applyFill="1" applyBorder="1" applyAlignment="1">
      <alignment vertical="top"/>
    </xf>
    <xf numFmtId="164" fontId="21" fillId="4" borderId="34" xfId="2" applyNumberFormat="1" applyFont="1" applyFill="1" applyBorder="1" applyAlignment="1">
      <alignment horizontal="center" vertical="top"/>
    </xf>
    <xf numFmtId="164" fontId="21" fillId="4" borderId="41" xfId="2" applyNumberFormat="1" applyFont="1" applyFill="1" applyBorder="1" applyAlignment="1">
      <alignment horizontal="center" vertical="top" wrapText="1"/>
    </xf>
    <xf numFmtId="0" fontId="7" fillId="0" borderId="24" xfId="2" applyFont="1" applyBorder="1" applyAlignment="1">
      <alignment vertical="top"/>
    </xf>
    <xf numFmtId="0" fontId="7" fillId="0" borderId="8" xfId="2" applyFont="1" applyBorder="1" applyAlignment="1">
      <alignment horizontal="center" vertical="top"/>
    </xf>
    <xf numFmtId="0" fontId="7" fillId="16" borderId="8" xfId="2" applyFont="1" applyFill="1" applyBorder="1" applyAlignment="1">
      <alignment horizontal="center" vertical="top"/>
    </xf>
    <xf numFmtId="165" fontId="7" fillId="16" borderId="9" xfId="2" applyNumberFormat="1" applyFont="1" applyFill="1" applyBorder="1" applyAlignment="1">
      <alignment horizontal="center" vertical="top"/>
    </xf>
    <xf numFmtId="0" fontId="23" fillId="4" borderId="42" xfId="2" applyFont="1" applyFill="1" applyBorder="1" applyAlignment="1">
      <alignment vertical="top"/>
    </xf>
    <xf numFmtId="165" fontId="23" fillId="4" borderId="38" xfId="2" applyNumberFormat="1" applyFont="1" applyFill="1" applyBorder="1" applyAlignment="1">
      <alignment horizontal="right" vertical="top" indent="2"/>
    </xf>
    <xf numFmtId="0" fontId="25" fillId="0" borderId="0" xfId="1" applyFont="1" applyAlignment="1">
      <alignment vertical="top"/>
    </xf>
    <xf numFmtId="0" fontId="22" fillId="4" borderId="43" xfId="2" applyFont="1" applyFill="1" applyBorder="1" applyAlignment="1">
      <alignment vertical="top"/>
    </xf>
    <xf numFmtId="0" fontId="7" fillId="4" borderId="24" xfId="2" applyFont="1" applyFill="1" applyBorder="1" applyAlignment="1">
      <alignment vertical="top"/>
    </xf>
    <xf numFmtId="0" fontId="7" fillId="4" borderId="8" xfId="2" applyFont="1" applyFill="1" applyBorder="1" applyAlignment="1">
      <alignment horizontal="left" vertical="top" wrapText="1"/>
    </xf>
    <xf numFmtId="9" fontId="7" fillId="4" borderId="9" xfId="2" applyNumberFormat="1" applyFont="1" applyFill="1" applyBorder="1" applyAlignment="1">
      <alignment horizontal="center" vertical="top"/>
    </xf>
    <xf numFmtId="165" fontId="7" fillId="4" borderId="44" xfId="2" applyNumberFormat="1" applyFont="1" applyFill="1" applyBorder="1" applyAlignment="1">
      <alignment vertical="top"/>
    </xf>
    <xf numFmtId="0" fontId="25" fillId="4" borderId="24" xfId="2" applyFont="1" applyFill="1" applyBorder="1" applyAlignment="1">
      <alignment vertical="top"/>
    </xf>
    <xf numFmtId="0" fontId="25" fillId="4" borderId="8" xfId="2" applyFont="1" applyFill="1" applyBorder="1" applyAlignment="1">
      <alignment horizontal="left" vertical="top" wrapText="1"/>
    </xf>
    <xf numFmtId="9" fontId="25" fillId="4" borderId="9" xfId="2" applyNumberFormat="1" applyFont="1" applyFill="1" applyBorder="1" applyAlignment="1">
      <alignment horizontal="center" vertical="top"/>
    </xf>
    <xf numFmtId="166" fontId="26" fillId="4" borderId="45" xfId="3" applyNumberFormat="1" applyFont="1" applyFill="1" applyBorder="1" applyAlignment="1">
      <alignment horizontal="center" vertical="top"/>
    </xf>
    <xf numFmtId="0" fontId="21" fillId="4" borderId="21" xfId="2" applyFont="1" applyFill="1" applyBorder="1" applyAlignment="1">
      <alignment vertical="top"/>
    </xf>
    <xf numFmtId="0" fontId="21" fillId="4" borderId="22" xfId="2" applyFont="1" applyFill="1" applyBorder="1" applyAlignment="1">
      <alignment horizontal="left" vertical="top"/>
    </xf>
    <xf numFmtId="0" fontId="7" fillId="0" borderId="24" xfId="2" applyFont="1" applyFill="1" applyBorder="1" applyAlignment="1">
      <alignment vertical="top"/>
    </xf>
    <xf numFmtId="0" fontId="7" fillId="0" borderId="24" xfId="2" applyFont="1" applyFill="1" applyBorder="1" applyAlignment="1">
      <alignment vertical="top" wrapText="1"/>
    </xf>
    <xf numFmtId="0" fontId="7" fillId="0" borderId="8" xfId="2" applyFont="1" applyFill="1" applyBorder="1" applyAlignment="1">
      <alignment vertical="top" wrapText="1"/>
    </xf>
    <xf numFmtId="0" fontId="7" fillId="0" borderId="8" xfId="2" applyFont="1" applyFill="1" applyBorder="1" applyAlignment="1">
      <alignment horizontal="center" vertical="top"/>
    </xf>
    <xf numFmtId="0" fontId="23" fillId="4" borderId="46" xfId="2" applyFont="1" applyFill="1" applyBorder="1" applyAlignment="1">
      <alignment vertical="top"/>
    </xf>
    <xf numFmtId="0" fontId="23" fillId="4" borderId="47" xfId="2" applyFont="1" applyFill="1" applyBorder="1" applyAlignment="1">
      <alignment vertical="top"/>
    </xf>
    <xf numFmtId="0" fontId="23" fillId="4" borderId="42" xfId="2" applyFont="1" applyFill="1" applyBorder="1" applyAlignment="1">
      <alignment horizontal="right" vertical="top"/>
    </xf>
    <xf numFmtId="0" fontId="23" fillId="4" borderId="6" xfId="2" applyFont="1" applyFill="1" applyBorder="1" applyAlignment="1">
      <alignment horizontal="right" vertical="top"/>
    </xf>
    <xf numFmtId="0" fontId="23" fillId="4" borderId="10" xfId="2" applyFont="1" applyFill="1" applyBorder="1" applyAlignment="1">
      <alignment horizontal="right" vertical="top"/>
    </xf>
    <xf numFmtId="0" fontId="22" fillId="4" borderId="47" xfId="2" applyFont="1" applyFill="1" applyBorder="1" applyAlignment="1">
      <alignment vertical="top"/>
    </xf>
    <xf numFmtId="0" fontId="7" fillId="4" borderId="12" xfId="2" applyFont="1" applyFill="1" applyBorder="1" applyAlignment="1">
      <alignment vertical="top" wrapText="1"/>
    </xf>
    <xf numFmtId="0" fontId="7" fillId="4" borderId="9" xfId="2" applyFont="1" applyFill="1" applyBorder="1" applyAlignment="1">
      <alignment horizontal="center" vertical="top"/>
    </xf>
    <xf numFmtId="0" fontId="23" fillId="4" borderId="0" xfId="2" applyFont="1" applyFill="1" applyBorder="1" applyAlignment="1">
      <alignment horizontal="right" vertical="top"/>
    </xf>
    <xf numFmtId="165" fontId="23" fillId="4" borderId="48" xfId="2" applyNumberFormat="1" applyFont="1" applyFill="1" applyBorder="1" applyAlignment="1">
      <alignment horizontal="right" vertical="top" indent="2"/>
    </xf>
    <xf numFmtId="0" fontId="7" fillId="4" borderId="0" xfId="2" applyFont="1" applyFill="1" applyBorder="1" applyAlignment="1">
      <alignment vertical="top"/>
    </xf>
    <xf numFmtId="0" fontId="7" fillId="4" borderId="0" xfId="2" applyFont="1" applyFill="1" applyBorder="1" applyAlignment="1">
      <alignment vertical="top" wrapText="1"/>
    </xf>
    <xf numFmtId="0" fontId="7" fillId="4" borderId="0" xfId="2" applyFont="1" applyFill="1" applyBorder="1" applyAlignment="1">
      <alignment horizontal="center" vertical="top"/>
    </xf>
    <xf numFmtId="0" fontId="23" fillId="4" borderId="49" xfId="2" applyFont="1" applyFill="1" applyBorder="1" applyAlignment="1">
      <alignment vertical="top"/>
    </xf>
    <xf numFmtId="0" fontId="7" fillId="4" borderId="50" xfId="1" applyFont="1" applyFill="1" applyBorder="1" applyAlignment="1">
      <alignment vertical="top"/>
    </xf>
    <xf numFmtId="167" fontId="7" fillId="4" borderId="50" xfId="1" applyNumberFormat="1" applyFont="1" applyFill="1" applyBorder="1" applyAlignment="1">
      <alignment horizontal="center" vertical="top"/>
    </xf>
    <xf numFmtId="164" fontId="7" fillId="4" borderId="50" xfId="1" applyNumberFormat="1" applyFont="1" applyFill="1" applyBorder="1" applyAlignment="1">
      <alignment horizontal="center" vertical="top"/>
    </xf>
    <xf numFmtId="1" fontId="26" fillId="4" borderId="45" xfId="3" applyNumberFormat="1" applyFont="1" applyFill="1" applyBorder="1" applyAlignment="1">
      <alignment horizontal="center" vertical="top"/>
    </xf>
    <xf numFmtId="0" fontId="7" fillId="4" borderId="0" xfId="1" applyFont="1" applyFill="1" applyAlignment="1">
      <alignment vertical="top"/>
    </xf>
    <xf numFmtId="0" fontId="21" fillId="4" borderId="12" xfId="2" applyFont="1" applyFill="1" applyBorder="1" applyAlignment="1">
      <alignment horizontal="center" vertical="top"/>
    </xf>
    <xf numFmtId="0" fontId="21" fillId="4" borderId="12" xfId="2" applyFont="1" applyFill="1" applyBorder="1" applyAlignment="1">
      <alignment horizontal="center" vertical="top" wrapText="1"/>
    </xf>
    <xf numFmtId="164" fontId="21" fillId="4" borderId="5" xfId="2" applyNumberFormat="1" applyFont="1" applyFill="1" applyBorder="1" applyAlignment="1">
      <alignment horizontal="center" vertical="top"/>
    </xf>
    <xf numFmtId="164" fontId="21" fillId="4" borderId="44" xfId="2" applyNumberFormat="1" applyFont="1" applyFill="1" applyBorder="1" applyAlignment="1">
      <alignment horizontal="center" vertical="top"/>
    </xf>
    <xf numFmtId="0" fontId="27" fillId="4" borderId="0" xfId="1" applyFont="1" applyFill="1" applyAlignment="1">
      <alignment vertical="top"/>
    </xf>
    <xf numFmtId="0" fontId="21" fillId="4" borderId="5" xfId="2" applyFont="1" applyFill="1" applyBorder="1" applyAlignment="1">
      <alignment horizontal="center" vertical="top" wrapText="1"/>
    </xf>
    <xf numFmtId="168" fontId="7" fillId="16" borderId="9" xfId="2" applyNumberFormat="1" applyFont="1" applyFill="1" applyBorder="1" applyAlignment="1">
      <alignment horizontal="center" vertical="top"/>
    </xf>
    <xf numFmtId="164" fontId="7" fillId="0" borderId="9" xfId="2" applyNumberFormat="1" applyFont="1" applyBorder="1" applyAlignment="1">
      <alignment horizontal="center" vertical="top"/>
    </xf>
    <xf numFmtId="0" fontId="29" fillId="0" borderId="0" xfId="2" applyFont="1" applyBorder="1" applyAlignment="1">
      <alignment vertical="top"/>
    </xf>
    <xf numFmtId="0" fontId="29" fillId="0" borderId="12" xfId="2" applyFont="1" applyBorder="1" applyAlignment="1">
      <alignment horizontal="center" vertical="top"/>
    </xf>
    <xf numFmtId="168" fontId="29" fillId="16" borderId="5" xfId="2" applyNumberFormat="1" applyFont="1" applyFill="1" applyBorder="1" applyAlignment="1">
      <alignment horizontal="center" vertical="top"/>
    </xf>
    <xf numFmtId="164" fontId="29" fillId="0" borderId="5" xfId="2" applyNumberFormat="1" applyFont="1" applyBorder="1" applyAlignment="1">
      <alignment horizontal="center" vertical="top"/>
    </xf>
    <xf numFmtId="0" fontId="7" fillId="0" borderId="8" xfId="1" applyFont="1" applyBorder="1" applyAlignment="1">
      <alignment horizontal="center"/>
    </xf>
    <xf numFmtId="0" fontId="23" fillId="4" borderId="51" xfId="2" applyFont="1" applyFill="1" applyBorder="1" applyAlignment="1">
      <alignment horizontal="left" vertical="top"/>
    </xf>
    <xf numFmtId="164" fontId="30" fillId="4" borderId="50" xfId="1" applyNumberFormat="1" applyFont="1" applyFill="1" applyBorder="1" applyAlignment="1">
      <alignment horizontal="right" vertical="top"/>
    </xf>
    <xf numFmtId="0" fontId="8" fillId="4" borderId="50" xfId="1" applyFont="1" applyFill="1" applyBorder="1" applyAlignment="1">
      <alignment vertical="top"/>
    </xf>
    <xf numFmtId="0" fontId="8" fillId="4" borderId="50" xfId="1" applyFont="1" applyFill="1" applyBorder="1" applyAlignment="1">
      <alignment horizontal="center" vertical="top"/>
    </xf>
    <xf numFmtId="164" fontId="31" fillId="4" borderId="50" xfId="1" applyNumberFormat="1" applyFont="1" applyFill="1" applyBorder="1" applyAlignment="1">
      <alignment horizontal="right" vertical="top"/>
    </xf>
    <xf numFmtId="166" fontId="30" fillId="4" borderId="45" xfId="3" applyNumberFormat="1" applyFont="1" applyFill="1" applyBorder="1" applyAlignment="1">
      <alignment horizontal="center" vertical="top"/>
    </xf>
    <xf numFmtId="0" fontId="8" fillId="0" borderId="0" xfId="1" applyFont="1" applyAlignment="1">
      <alignment vertical="top"/>
    </xf>
    <xf numFmtId="0" fontId="7" fillId="16" borderId="52" xfId="2" applyFont="1" applyFill="1" applyBorder="1" applyAlignment="1">
      <alignment vertical="top"/>
    </xf>
    <xf numFmtId="0" fontId="7" fillId="16" borderId="50" xfId="1" applyFont="1" applyFill="1" applyBorder="1" applyAlignment="1">
      <alignment vertical="top"/>
    </xf>
    <xf numFmtId="0" fontId="7" fillId="16" borderId="0" xfId="1" applyFont="1" applyFill="1" applyBorder="1" applyAlignment="1">
      <alignment vertical="top"/>
    </xf>
    <xf numFmtId="0" fontId="7" fillId="0" borderId="42" xfId="2" applyFont="1" applyBorder="1" applyAlignment="1">
      <alignment vertical="top"/>
    </xf>
    <xf numFmtId="0" fontId="7" fillId="16" borderId="10" xfId="2" applyFont="1" applyFill="1" applyBorder="1" applyAlignment="1">
      <alignment horizontal="center" vertical="top"/>
    </xf>
    <xf numFmtId="165" fontId="7" fillId="16" borderId="10" xfId="2" applyNumberFormat="1" applyFont="1" applyFill="1" applyBorder="1" applyAlignment="1">
      <alignment horizontal="center" vertical="top"/>
    </xf>
    <xf numFmtId="0" fontId="24" fillId="4" borderId="42" xfId="2" applyFont="1" applyFill="1" applyBorder="1" applyAlignment="1">
      <alignment vertical="top"/>
    </xf>
    <xf numFmtId="0" fontId="23" fillId="15" borderId="54" xfId="2" applyFont="1" applyFill="1" applyBorder="1" applyAlignment="1">
      <alignment horizontal="left" vertical="top" wrapText="1"/>
    </xf>
    <xf numFmtId="0" fontId="23" fillId="4" borderId="43" xfId="2" applyFont="1" applyFill="1" applyBorder="1" applyAlignment="1">
      <alignment horizontal="left" vertical="top" wrapText="1"/>
    </xf>
    <xf numFmtId="0" fontId="7" fillId="0" borderId="0" xfId="1" applyFont="1" applyAlignment="1">
      <alignment horizontal="center" vertical="top"/>
    </xf>
    <xf numFmtId="164" fontId="7" fillId="0" borderId="0" xfId="1" applyNumberFormat="1" applyFont="1" applyAlignment="1">
      <alignment horizontal="center" vertical="top"/>
    </xf>
    <xf numFmtId="164" fontId="7" fillId="0" borderId="0" xfId="1" applyNumberFormat="1" applyFont="1" applyAlignment="1">
      <alignment vertical="top"/>
    </xf>
    <xf numFmtId="0" fontId="7" fillId="0" borderId="8" xfId="1" applyFont="1" applyBorder="1"/>
    <xf numFmtId="1" fontId="28" fillId="4" borderId="12" xfId="2" applyNumberFormat="1" applyFont="1" applyFill="1" applyBorder="1" applyAlignment="1">
      <alignment horizontal="center" vertical="top"/>
    </xf>
    <xf numFmtId="0" fontId="13" fillId="9" borderId="0" xfId="0" applyFont="1" applyFill="1" applyBorder="1" applyAlignment="1">
      <alignment horizontal="left" wrapText="1"/>
    </xf>
    <xf numFmtId="0" fontId="18" fillId="10" borderId="1" xfId="0" applyFont="1" applyFill="1" applyBorder="1" applyAlignment="1">
      <alignment vertical="top"/>
    </xf>
    <xf numFmtId="0" fontId="4" fillId="10" borderId="2" xfId="0" applyFont="1" applyFill="1" applyBorder="1" applyAlignment="1">
      <alignment horizontal="center" vertical="top"/>
    </xf>
    <xf numFmtId="0" fontId="18" fillId="11" borderId="1" xfId="0" applyFont="1" applyFill="1" applyBorder="1" applyAlignment="1">
      <alignment vertical="top"/>
    </xf>
    <xf numFmtId="0" fontId="4" fillId="11" borderId="2" xfId="0" applyFont="1" applyFill="1" applyBorder="1" applyAlignment="1">
      <alignment horizontal="center" vertical="top"/>
    </xf>
    <xf numFmtId="0" fontId="18" fillId="0" borderId="0" xfId="5" applyFont="1" applyAlignment="1">
      <alignment vertical="top"/>
    </xf>
    <xf numFmtId="0" fontId="39" fillId="0" borderId="0" xfId="5" applyFont="1" applyAlignment="1">
      <alignment vertical="top"/>
    </xf>
    <xf numFmtId="0" fontId="20" fillId="12" borderId="21" xfId="5" applyFont="1" applyFill="1" applyBorder="1" applyAlignment="1">
      <alignment vertical="top"/>
    </xf>
    <xf numFmtId="0" fontId="20" fillId="12" borderId="22" xfId="5" applyFont="1" applyFill="1" applyBorder="1" applyAlignment="1">
      <alignment horizontal="center" vertical="top"/>
    </xf>
    <xf numFmtId="0" fontId="20" fillId="12" borderId="23" xfId="5" applyFont="1" applyFill="1" applyBorder="1" applyAlignment="1">
      <alignment horizontal="center" vertical="top"/>
    </xf>
    <xf numFmtId="0" fontId="39" fillId="0" borderId="0" xfId="5" applyFont="1"/>
    <xf numFmtId="0" fontId="20" fillId="12" borderId="24" xfId="5" applyFont="1" applyFill="1" applyBorder="1" applyAlignment="1">
      <alignment vertical="top"/>
    </xf>
    <xf numFmtId="0" fontId="20" fillId="12" borderId="8" xfId="5" applyFont="1" applyFill="1" applyBorder="1" applyAlignment="1">
      <alignment horizontal="center" vertical="top"/>
    </xf>
    <xf numFmtId="0" fontId="20" fillId="12" borderId="25" xfId="5" applyFont="1" applyFill="1" applyBorder="1" applyAlignment="1">
      <alignment horizontal="center" vertical="top"/>
    </xf>
    <xf numFmtId="0" fontId="20" fillId="12" borderId="26" xfId="5" applyFont="1" applyFill="1" applyBorder="1" applyAlignment="1">
      <alignment vertical="top"/>
    </xf>
    <xf numFmtId="0" fontId="20" fillId="12" borderId="15" xfId="5" applyFont="1" applyFill="1" applyBorder="1" applyAlignment="1">
      <alignment horizontal="center" vertical="top"/>
    </xf>
    <xf numFmtId="0" fontId="20" fillId="12" borderId="27" xfId="5" applyFont="1" applyFill="1" applyBorder="1" applyAlignment="1">
      <alignment horizontal="center" vertical="top"/>
    </xf>
    <xf numFmtId="0" fontId="19" fillId="9" borderId="28" xfId="5" applyFont="1" applyFill="1" applyBorder="1" applyAlignment="1">
      <alignment vertical="top"/>
    </xf>
    <xf numFmtId="0" fontId="19" fillId="9" borderId="29" xfId="5" applyFont="1" applyFill="1" applyBorder="1" applyAlignment="1">
      <alignment vertical="top"/>
    </xf>
    <xf numFmtId="0" fontId="19" fillId="9" borderId="30" xfId="5" applyFont="1" applyFill="1" applyBorder="1" applyAlignment="1">
      <alignment vertical="top" wrapText="1"/>
    </xf>
    <xf numFmtId="0" fontId="39" fillId="2" borderId="0" xfId="5" applyFont="1" applyFill="1" applyAlignment="1">
      <alignment vertical="top" wrapText="1"/>
    </xf>
    <xf numFmtId="0" fontId="39" fillId="2" borderId="0" xfId="5" applyFont="1" applyFill="1" applyAlignment="1">
      <alignment horizontal="center" vertical="top"/>
    </xf>
    <xf numFmtId="0" fontId="4" fillId="4" borderId="8" xfId="5" applyFont="1" applyFill="1" applyBorder="1" applyAlignment="1">
      <alignment horizontal="center" vertical="top" wrapText="1"/>
    </xf>
    <xf numFmtId="0" fontId="18" fillId="18" borderId="1" xfId="5" applyFont="1" applyFill="1" applyBorder="1" applyAlignment="1">
      <alignment vertical="top"/>
    </xf>
    <xf numFmtId="0" fontId="4" fillId="18" borderId="2" xfId="5" applyFont="1" applyFill="1" applyBorder="1" applyAlignment="1">
      <alignment horizontal="center" vertical="top"/>
    </xf>
    <xf numFmtId="0" fontId="18" fillId="12" borderId="0" xfId="5" applyFont="1" applyFill="1" applyAlignment="1">
      <alignment vertical="top"/>
    </xf>
    <xf numFmtId="0" fontId="18" fillId="12" borderId="0" xfId="5" applyFont="1" applyFill="1" applyAlignment="1">
      <alignment horizontal="center" vertical="top"/>
    </xf>
    <xf numFmtId="0" fontId="6" fillId="13" borderId="0" xfId="5" applyFont="1" applyFill="1" applyAlignment="1" applyProtection="1">
      <alignment horizontal="center" vertical="top" wrapText="1"/>
    </xf>
    <xf numFmtId="2" fontId="6" fillId="13" borderId="0" xfId="5" applyNumberFormat="1" applyFont="1" applyFill="1" applyAlignment="1">
      <alignment horizontal="center" vertical="top"/>
    </xf>
    <xf numFmtId="0" fontId="3" fillId="2" borderId="0" xfId="5" applyFont="1" applyFill="1" applyAlignment="1" applyProtection="1">
      <alignment vertical="top" wrapText="1"/>
    </xf>
    <xf numFmtId="0" fontId="3" fillId="2" borderId="0" xfId="5" applyFont="1" applyFill="1" applyAlignment="1" applyProtection="1">
      <alignment horizontal="center" vertical="top"/>
    </xf>
    <xf numFmtId="0" fontId="39" fillId="2" borderId="0" xfId="5" applyFont="1" applyFill="1" applyAlignment="1" applyProtection="1">
      <alignment vertical="top" wrapText="1"/>
    </xf>
    <xf numFmtId="0" fontId="39" fillId="2" borderId="0" xfId="5" applyFont="1" applyFill="1" applyAlignment="1" applyProtection="1">
      <alignment horizontal="center" vertical="top"/>
    </xf>
    <xf numFmtId="0" fontId="40" fillId="4" borderId="9" xfId="5" applyFont="1" applyFill="1" applyBorder="1" applyAlignment="1">
      <alignment wrapText="1"/>
    </xf>
    <xf numFmtId="9" fontId="4" fillId="4" borderId="10" xfId="6" applyNumberFormat="1" applyFont="1" applyFill="1" applyBorder="1" applyAlignment="1">
      <alignment horizontal="center" vertical="top"/>
    </xf>
    <xf numFmtId="0" fontId="1" fillId="5" borderId="9" xfId="5" applyFill="1" applyBorder="1" applyAlignment="1">
      <alignment wrapText="1"/>
    </xf>
    <xf numFmtId="2" fontId="3" fillId="5" borderId="10" xfId="5" applyNumberFormat="1" applyFont="1" applyFill="1" applyBorder="1" applyAlignment="1">
      <alignment horizontal="center" vertical="top"/>
    </xf>
    <xf numFmtId="0" fontId="3" fillId="3" borderId="12" xfId="5" applyFont="1" applyFill="1" applyBorder="1" applyAlignment="1" applyProtection="1">
      <alignment horizontal="center" vertical="center"/>
      <protection locked="0"/>
    </xf>
    <xf numFmtId="9" fontId="4" fillId="4" borderId="10" xfId="6" applyFont="1" applyFill="1" applyBorder="1" applyAlignment="1">
      <alignment horizontal="center" vertical="top"/>
    </xf>
    <xf numFmtId="0" fontId="6" fillId="13" borderId="6" xfId="5" applyFont="1" applyFill="1" applyBorder="1" applyAlignment="1" applyProtection="1">
      <alignment horizontal="center" vertical="top" wrapText="1"/>
    </xf>
    <xf numFmtId="0" fontId="1" fillId="2" borderId="0" xfId="5" applyFill="1" applyAlignment="1" applyProtection="1">
      <alignment horizontal="center"/>
    </xf>
    <xf numFmtId="0" fontId="0" fillId="2" borderId="20" xfId="0" applyFill="1" applyBorder="1" applyAlignment="1">
      <alignment horizontal="center" wrapText="1"/>
    </xf>
    <xf numFmtId="0" fontId="16" fillId="18" borderId="8" xfId="0" applyFont="1" applyFill="1" applyBorder="1" applyAlignment="1">
      <alignment horizontal="left" vertical="top" wrapText="1"/>
    </xf>
    <xf numFmtId="0" fontId="15" fillId="9" borderId="1" xfId="0" applyFont="1" applyFill="1" applyBorder="1" applyAlignment="1">
      <alignment horizontal="left" vertical="center"/>
    </xf>
    <xf numFmtId="0" fontId="17" fillId="18" borderId="8" xfId="0" applyFont="1" applyFill="1" applyBorder="1" applyAlignment="1">
      <alignment horizontal="center" vertical="top" wrapText="1"/>
    </xf>
    <xf numFmtId="0" fontId="11" fillId="18" borderId="8" xfId="0" applyFont="1" applyFill="1" applyBorder="1" applyAlignment="1">
      <alignment horizontal="left" vertical="center" wrapText="1"/>
    </xf>
    <xf numFmtId="0" fontId="40" fillId="4" borderId="9" xfId="0" applyFont="1" applyFill="1" applyBorder="1" applyAlignment="1">
      <alignment wrapText="1"/>
    </xf>
    <xf numFmtId="0" fontId="3" fillId="3" borderId="12" xfId="0" applyFont="1" applyFill="1" applyBorder="1" applyAlignment="1" applyProtection="1">
      <alignment horizontal="center" vertical="center"/>
      <protection locked="0"/>
    </xf>
    <xf numFmtId="0" fontId="0" fillId="3" borderId="12" xfId="0" applyFont="1" applyFill="1" applyBorder="1" applyAlignment="1" applyProtection="1">
      <alignment horizontal="center" vertical="center"/>
      <protection locked="0"/>
    </xf>
    <xf numFmtId="0" fontId="6" fillId="8" borderId="3" xfId="0" applyFont="1" applyFill="1" applyBorder="1" applyAlignment="1" applyProtection="1">
      <alignment horizontal="center" wrapText="1"/>
    </xf>
    <xf numFmtId="2" fontId="6" fillId="8" borderId="0" xfId="0" applyNumberFormat="1" applyFont="1" applyFill="1" applyBorder="1" applyAlignment="1">
      <alignment horizontal="center"/>
    </xf>
    <xf numFmtId="0" fontId="6" fillId="8" borderId="5" xfId="0" applyFont="1" applyFill="1" applyBorder="1" applyAlignment="1" applyProtection="1">
      <alignment horizontal="center" wrapText="1"/>
    </xf>
    <xf numFmtId="0" fontId="32" fillId="7" borderId="0" xfId="5" applyFont="1" applyFill="1"/>
    <xf numFmtId="0" fontId="1" fillId="7" borderId="0" xfId="5" applyFill="1"/>
    <xf numFmtId="0" fontId="42" fillId="0" borderId="0" xfId="5" applyFont="1" applyAlignment="1">
      <alignment horizontal="center"/>
    </xf>
    <xf numFmtId="0" fontId="37" fillId="0" borderId="0" xfId="5" applyFont="1" applyAlignment="1">
      <alignment horizontal="center"/>
    </xf>
    <xf numFmtId="0" fontId="1" fillId="0" borderId="0" xfId="5"/>
    <xf numFmtId="0" fontId="1" fillId="0" borderId="11" xfId="5" applyBorder="1"/>
    <xf numFmtId="0" fontId="24" fillId="15" borderId="8" xfId="5" applyFont="1" applyFill="1" applyBorder="1" applyAlignment="1">
      <alignment horizontal="center" vertical="center" wrapText="1"/>
    </xf>
    <xf numFmtId="0" fontId="43" fillId="0" borderId="0" xfId="5" applyFont="1" applyAlignment="1">
      <alignment horizontal="center" vertical="center"/>
    </xf>
    <xf numFmtId="0" fontId="21" fillId="0" borderId="0" xfId="5" applyFont="1" applyAlignment="1">
      <alignment horizontal="center" vertical="center" wrapText="1"/>
    </xf>
    <xf numFmtId="0" fontId="38" fillId="17" borderId="9" xfId="7" applyFont="1" applyFill="1" applyBorder="1" applyAlignment="1">
      <alignment vertical="center"/>
    </xf>
    <xf numFmtId="9" fontId="41" fillId="17" borderId="9" xfId="6" applyFont="1" applyFill="1" applyBorder="1" applyAlignment="1">
      <alignment horizontal="center" vertical="center"/>
    </xf>
    <xf numFmtId="2" fontId="43" fillId="0" borderId="0" xfId="5" applyNumberFormat="1" applyFont="1" applyAlignment="1">
      <alignment horizontal="center"/>
    </xf>
    <xf numFmtId="1" fontId="23" fillId="0" borderId="0" xfId="5" applyNumberFormat="1" applyFont="1" applyAlignment="1">
      <alignment horizontal="center"/>
    </xf>
    <xf numFmtId="2" fontId="21" fillId="0" borderId="0" xfId="5" applyNumberFormat="1" applyFont="1" applyAlignment="1">
      <alignment horizontal="center"/>
    </xf>
    <xf numFmtId="2" fontId="32" fillId="7" borderId="0" xfId="5" applyNumberFormat="1" applyFont="1" applyFill="1" applyAlignment="1">
      <alignment horizontal="center" vertical="center"/>
    </xf>
    <xf numFmtId="0" fontId="32" fillId="10" borderId="0" xfId="5" applyFont="1" applyFill="1"/>
    <xf numFmtId="0" fontId="1" fillId="10" borderId="0" xfId="5" applyFill="1"/>
    <xf numFmtId="2" fontId="32" fillId="10" borderId="0" xfId="5" applyNumberFormat="1" applyFont="1" applyFill="1" applyAlignment="1">
      <alignment horizontal="center" vertical="center"/>
    </xf>
    <xf numFmtId="0" fontId="32" fillId="11" borderId="0" xfId="5" applyFont="1" applyFill="1"/>
    <xf numFmtId="0" fontId="1" fillId="11" borderId="0" xfId="5" applyFill="1"/>
    <xf numFmtId="2" fontId="32" fillId="11" borderId="0" xfId="5" applyNumberFormat="1" applyFont="1" applyFill="1" applyAlignment="1">
      <alignment horizontal="center" vertical="center"/>
    </xf>
    <xf numFmtId="0" fontId="32" fillId="18" borderId="0" xfId="5" applyFont="1" applyFill="1"/>
    <xf numFmtId="0" fontId="1" fillId="18" borderId="0" xfId="5" applyFill="1"/>
    <xf numFmtId="0" fontId="38" fillId="17" borderId="0" xfId="7" applyFont="1" applyFill="1" applyBorder="1" applyAlignment="1">
      <alignment vertical="center"/>
    </xf>
    <xf numFmtId="9" fontId="41" fillId="17" borderId="0" xfId="6" applyFont="1" applyFill="1" applyBorder="1" applyAlignment="1">
      <alignment horizontal="center" vertical="center"/>
    </xf>
    <xf numFmtId="0" fontId="44" fillId="16" borderId="0" xfId="5" applyFont="1" applyFill="1"/>
    <xf numFmtId="0" fontId="8" fillId="16" borderId="0" xfId="5" applyFont="1" applyFill="1"/>
    <xf numFmtId="0" fontId="37" fillId="0" borderId="0" xfId="5" applyFont="1"/>
    <xf numFmtId="0" fontId="21" fillId="0" borderId="0" xfId="5" applyFont="1" applyAlignment="1">
      <alignment horizontal="center" vertical="center"/>
    </xf>
    <xf numFmtId="0" fontId="4" fillId="17" borderId="9" xfId="7" applyFont="1" applyFill="1" applyBorder="1" applyAlignment="1">
      <alignment vertical="center"/>
    </xf>
    <xf numFmtId="2" fontId="21" fillId="0" borderId="0" xfId="5" applyNumberFormat="1" applyFont="1" applyAlignment="1">
      <alignment horizontal="left" indent="5"/>
    </xf>
    <xf numFmtId="0" fontId="45" fillId="17" borderId="9" xfId="7" applyFont="1" applyFill="1" applyBorder="1" applyAlignment="1">
      <alignment vertical="center"/>
    </xf>
    <xf numFmtId="2" fontId="44" fillId="16" borderId="0" xfId="5" applyNumberFormat="1" applyFont="1" applyFill="1" applyAlignment="1">
      <alignment horizontal="center" vertical="center"/>
    </xf>
    <xf numFmtId="166" fontId="41" fillId="17" borderId="9" xfId="6" applyNumberFormat="1" applyFont="1" applyFill="1" applyBorder="1" applyAlignment="1">
      <alignment horizontal="center" vertical="center"/>
    </xf>
    <xf numFmtId="0" fontId="1" fillId="16" borderId="0" xfId="5" applyFill="1"/>
    <xf numFmtId="0" fontId="37" fillId="16" borderId="0" xfId="5" applyFont="1" applyFill="1"/>
    <xf numFmtId="0" fontId="1" fillId="16" borderId="0" xfId="5" applyFill="1" applyAlignment="1">
      <alignment horizontal="center"/>
    </xf>
    <xf numFmtId="0" fontId="46" fillId="19" borderId="32" xfId="5" applyFont="1" applyFill="1" applyBorder="1" applyAlignment="1">
      <alignment horizontal="left" vertical="top" wrapText="1"/>
    </xf>
    <xf numFmtId="0" fontId="23" fillId="19" borderId="58" xfId="5" applyFont="1" applyFill="1" applyBorder="1" applyAlignment="1">
      <alignment horizontal="center" vertical="top" wrapText="1"/>
    </xf>
    <xf numFmtId="0" fontId="46" fillId="19" borderId="59" xfId="5" applyFont="1" applyFill="1" applyBorder="1" applyAlignment="1">
      <alignment horizontal="center" vertical="top" wrapText="1"/>
    </xf>
    <xf numFmtId="0" fontId="48" fillId="16" borderId="0" xfId="5" applyFont="1" applyFill="1" applyAlignment="1">
      <alignment horizontal="left" vertical="top" wrapText="1"/>
    </xf>
    <xf numFmtId="0" fontId="49" fillId="20" borderId="24" xfId="5" applyFont="1" applyFill="1" applyBorder="1" applyAlignment="1">
      <alignment vertical="center" wrapText="1"/>
    </xf>
    <xf numFmtId="0" fontId="50" fillId="20" borderId="10" xfId="5" applyFont="1" applyFill="1" applyBorder="1" applyAlignment="1">
      <alignment horizontal="center" vertical="center" wrapText="1"/>
    </xf>
    <xf numFmtId="9" fontId="51" fillId="16" borderId="25" xfId="5" applyNumberFormat="1" applyFont="1" applyFill="1" applyBorder="1" applyAlignment="1">
      <alignment horizontal="center" vertical="center"/>
    </xf>
    <xf numFmtId="2" fontId="52" fillId="21" borderId="61" xfId="5" applyNumberFormat="1" applyFont="1" applyFill="1" applyBorder="1" applyAlignment="1">
      <alignment horizontal="right" vertical="center" indent="2"/>
    </xf>
    <xf numFmtId="2" fontId="52" fillId="16" borderId="62" xfId="5" applyNumberFormat="1" applyFont="1" applyFill="1" applyBorder="1" applyAlignment="1">
      <alignment horizontal="center" vertical="center"/>
    </xf>
    <xf numFmtId="2" fontId="52" fillId="0" borderId="0" xfId="5" applyNumberFormat="1" applyFont="1" applyFill="1" applyBorder="1" applyAlignment="1">
      <alignment horizontal="right" vertical="center" indent="2"/>
    </xf>
    <xf numFmtId="2" fontId="52" fillId="16" borderId="63" xfId="5" applyNumberFormat="1" applyFont="1" applyFill="1" applyBorder="1" applyAlignment="1">
      <alignment horizontal="center" vertical="center"/>
    </xf>
    <xf numFmtId="0" fontId="53" fillId="16" borderId="0" xfId="5" applyFont="1" applyFill="1" applyAlignment="1">
      <alignment vertical="center"/>
    </xf>
    <xf numFmtId="2" fontId="52" fillId="21" borderId="64" xfId="5" applyNumberFormat="1" applyFont="1" applyFill="1" applyBorder="1" applyAlignment="1">
      <alignment horizontal="right" vertical="center" indent="2"/>
    </xf>
    <xf numFmtId="2" fontId="52" fillId="16" borderId="65" xfId="5" applyNumberFormat="1" applyFont="1" applyFill="1" applyBorder="1" applyAlignment="1">
      <alignment horizontal="center" vertical="center"/>
    </xf>
    <xf numFmtId="2" fontId="52" fillId="21" borderId="66" xfId="5" applyNumberFormat="1" applyFont="1" applyFill="1" applyBorder="1" applyAlignment="1">
      <alignment horizontal="right" vertical="center" indent="2"/>
    </xf>
    <xf numFmtId="2" fontId="52" fillId="21" borderId="67" xfId="5" applyNumberFormat="1" applyFont="1" applyFill="1" applyBorder="1" applyAlignment="1">
      <alignment horizontal="right" vertical="center" indent="2"/>
    </xf>
    <xf numFmtId="2" fontId="52" fillId="16" borderId="68" xfId="5" applyNumberFormat="1" applyFont="1" applyFill="1" applyBorder="1" applyAlignment="1">
      <alignment horizontal="center" vertical="center"/>
    </xf>
    <xf numFmtId="2" fontId="52" fillId="21" borderId="69" xfId="5" applyNumberFormat="1" applyFont="1" applyFill="1" applyBorder="1" applyAlignment="1">
      <alignment horizontal="right" vertical="center" indent="2"/>
    </xf>
    <xf numFmtId="0" fontId="54" fillId="20" borderId="46" xfId="5" applyFont="1" applyFill="1" applyBorder="1" applyAlignment="1">
      <alignment vertical="center" wrapText="1"/>
    </xf>
    <xf numFmtId="0" fontId="54" fillId="20" borderId="52" xfId="5" applyFont="1" applyFill="1" applyBorder="1" applyAlignment="1">
      <alignment vertical="center" wrapText="1"/>
    </xf>
    <xf numFmtId="9" fontId="54" fillId="16" borderId="70" xfId="5" applyNumberFormat="1" applyFont="1" applyFill="1" applyBorder="1" applyAlignment="1">
      <alignment horizontal="center" vertical="center"/>
    </xf>
    <xf numFmtId="2" fontId="53" fillId="16" borderId="0" xfId="5" applyNumberFormat="1" applyFont="1" applyFill="1" applyBorder="1" applyAlignment="1">
      <alignment horizontal="right" vertical="center" indent="2"/>
    </xf>
    <xf numFmtId="2" fontId="53" fillId="16" borderId="63" xfId="5" applyNumberFormat="1" applyFont="1" applyFill="1" applyBorder="1" applyAlignment="1">
      <alignment horizontal="center" vertical="center"/>
    </xf>
    <xf numFmtId="0" fontId="55" fillId="16" borderId="0" xfId="5" applyFont="1" applyFill="1" applyAlignment="1">
      <alignment horizontal="right" vertical="center"/>
    </xf>
    <xf numFmtId="0" fontId="52" fillId="16" borderId="0" xfId="5" applyFont="1" applyFill="1" applyAlignment="1">
      <alignment vertical="center"/>
    </xf>
    <xf numFmtId="0" fontId="53" fillId="16" borderId="0" xfId="5" applyFont="1" applyFill="1"/>
    <xf numFmtId="2" fontId="37" fillId="16" borderId="0" xfId="5" applyNumberFormat="1" applyFont="1" applyFill="1" applyAlignment="1">
      <alignment horizontal="center"/>
    </xf>
    <xf numFmtId="0" fontId="36" fillId="16" borderId="0" xfId="5" applyFont="1" applyFill="1"/>
    <xf numFmtId="0" fontId="36" fillId="16" borderId="0" xfId="5" applyFont="1" applyFill="1" applyAlignment="1">
      <alignment horizontal="center"/>
    </xf>
    <xf numFmtId="0" fontId="1" fillId="16" borderId="0" xfId="5" applyFont="1" applyFill="1"/>
    <xf numFmtId="0" fontId="1" fillId="16" borderId="0" xfId="5" applyFont="1" applyFill="1" applyAlignment="1">
      <alignment horizontal="center"/>
    </xf>
    <xf numFmtId="0" fontId="1" fillId="0" borderId="0" xfId="5" applyFill="1"/>
    <xf numFmtId="1" fontId="59" fillId="7" borderId="71" xfId="5" applyNumberFormat="1" applyFont="1" applyFill="1" applyBorder="1" applyAlignment="1">
      <alignment horizontal="center" vertical="center"/>
    </xf>
    <xf numFmtId="2" fontId="60" fillId="15" borderId="55" xfId="5" applyNumberFormat="1" applyFont="1" applyFill="1" applyBorder="1" applyAlignment="1">
      <alignment horizontal="right" vertical="center" wrapText="1" indent="2"/>
    </xf>
    <xf numFmtId="2" fontId="59" fillId="7" borderId="71" xfId="5" applyNumberFormat="1" applyFont="1" applyFill="1" applyBorder="1" applyAlignment="1">
      <alignment horizontal="center" vertical="center"/>
    </xf>
    <xf numFmtId="0" fontId="13" fillId="9" borderId="0" xfId="0" applyFont="1" applyFill="1" applyBorder="1" applyAlignment="1">
      <alignment horizontal="left" wrapText="1"/>
    </xf>
    <xf numFmtId="0" fontId="19" fillId="9" borderId="0" xfId="0" applyFont="1" applyFill="1" applyBorder="1" applyAlignment="1">
      <alignment vertical="top" wrapText="1"/>
    </xf>
    <xf numFmtId="0" fontId="0" fillId="6" borderId="14" xfId="0" applyFill="1" applyBorder="1" applyAlignment="1">
      <alignment horizontal="left" vertical="top" wrapText="1"/>
    </xf>
    <xf numFmtId="0" fontId="0" fillId="2" borderId="0" xfId="0" applyFill="1" applyBorder="1" applyAlignment="1">
      <alignment horizontal="center" vertical="top" wrapText="1"/>
    </xf>
    <xf numFmtId="0" fontId="24" fillId="15" borderId="0" xfId="5" applyFont="1" applyFill="1" applyBorder="1" applyAlignment="1">
      <alignment horizontal="center" vertical="center" wrapText="1"/>
    </xf>
    <xf numFmtId="9" fontId="38" fillId="17" borderId="0" xfId="6" applyFont="1" applyFill="1" applyBorder="1" applyAlignment="1">
      <alignment horizontal="center" vertical="center"/>
    </xf>
    <xf numFmtId="0" fontId="20" fillId="12" borderId="0" xfId="0" applyFont="1" applyFill="1" applyBorder="1" applyAlignment="1">
      <alignment horizontal="center" vertical="top"/>
    </xf>
    <xf numFmtId="0" fontId="0" fillId="0" borderId="0" xfId="0" applyBorder="1" applyAlignment="1">
      <alignment horizontal="right"/>
    </xf>
    <xf numFmtId="0" fontId="0" fillId="6" borderId="1" xfId="0" applyFill="1" applyBorder="1" applyAlignment="1">
      <alignment horizontal="left" vertical="top" wrapText="1"/>
    </xf>
    <xf numFmtId="0" fontId="0" fillId="0" borderId="72" xfId="0" applyBorder="1" applyAlignment="1">
      <alignment horizontal="right"/>
    </xf>
    <xf numFmtId="0" fontId="0" fillId="2" borderId="4" xfId="0" applyFill="1" applyBorder="1" applyProtection="1"/>
    <xf numFmtId="0" fontId="4" fillId="4" borderId="0" xfId="0" applyFont="1" applyFill="1" applyBorder="1" applyAlignment="1">
      <alignment horizontal="center" wrapText="1"/>
    </xf>
    <xf numFmtId="0" fontId="0" fillId="2" borderId="0" xfId="0" applyFill="1" applyBorder="1"/>
    <xf numFmtId="0" fontId="0" fillId="2" borderId="4" xfId="0" applyFill="1" applyBorder="1"/>
    <xf numFmtId="0" fontId="6" fillId="8" borderId="73" xfId="0" applyFont="1" applyFill="1" applyBorder="1" applyAlignment="1" applyProtection="1">
      <alignment horizontal="right" wrapText="1"/>
    </xf>
    <xf numFmtId="0" fontId="4" fillId="4" borderId="1" xfId="0" applyFont="1" applyFill="1" applyBorder="1" applyAlignment="1">
      <alignment horizontal="left" vertical="top" wrapText="1"/>
    </xf>
    <xf numFmtId="0" fontId="0" fillId="5" borderId="10" xfId="0" applyFill="1" applyBorder="1" applyAlignment="1">
      <alignment horizontal="left" vertical="top" wrapText="1"/>
    </xf>
    <xf numFmtId="0" fontId="0" fillId="0" borderId="74" xfId="0" applyBorder="1" applyAlignment="1">
      <alignment horizontal="right"/>
    </xf>
    <xf numFmtId="0" fontId="0" fillId="6" borderId="10" xfId="0" applyFill="1" applyBorder="1" applyAlignment="1">
      <alignment horizontal="left" vertical="top" wrapText="1"/>
    </xf>
    <xf numFmtId="0" fontId="0" fillId="5" borderId="10" xfId="0" quotePrefix="1" applyFill="1" applyBorder="1" applyAlignment="1">
      <alignment horizontal="left" vertical="top" wrapText="1"/>
    </xf>
    <xf numFmtId="0" fontId="18" fillId="12" borderId="4" xfId="0" applyFont="1" applyFill="1" applyBorder="1" applyAlignment="1">
      <alignment horizontal="center" vertical="top"/>
    </xf>
    <xf numFmtId="0" fontId="19" fillId="9" borderId="4" xfId="0" applyFont="1" applyFill="1" applyBorder="1" applyAlignment="1">
      <alignment vertical="top"/>
    </xf>
    <xf numFmtId="0" fontId="19" fillId="9" borderId="75" xfId="0" applyFont="1" applyFill="1" applyBorder="1" applyAlignment="1">
      <alignment vertical="top"/>
    </xf>
    <xf numFmtId="0" fontId="19" fillId="9" borderId="3" xfId="0" applyFont="1" applyFill="1" applyBorder="1" applyAlignment="1">
      <alignment vertical="top" wrapText="1"/>
    </xf>
    <xf numFmtId="2" fontId="0" fillId="5" borderId="10" xfId="0" applyNumberFormat="1" applyFill="1" applyBorder="1" applyAlignment="1">
      <alignment vertical="top" wrapText="1"/>
    </xf>
    <xf numFmtId="2" fontId="0" fillId="6" borderId="10" xfId="0" applyNumberFormat="1" applyFill="1" applyBorder="1" applyAlignment="1">
      <alignment vertical="top" wrapText="1"/>
    </xf>
    <xf numFmtId="0" fontId="20" fillId="12" borderId="0" xfId="5" applyFont="1" applyFill="1" applyBorder="1" applyAlignment="1">
      <alignment horizontal="center" vertical="top"/>
    </xf>
    <xf numFmtId="0" fontId="19" fillId="9" borderId="0" xfId="5" applyFont="1" applyFill="1" applyBorder="1" applyAlignment="1">
      <alignment vertical="top" wrapText="1"/>
    </xf>
    <xf numFmtId="0" fontId="5" fillId="4" borderId="0" xfId="0" applyFont="1" applyFill="1" applyBorder="1" applyAlignment="1">
      <alignment horizontal="center"/>
    </xf>
    <xf numFmtId="0" fontId="3" fillId="5" borderId="0" xfId="0" applyFont="1" applyFill="1" applyBorder="1" applyAlignment="1">
      <alignment horizontal="center"/>
    </xf>
    <xf numFmtId="0" fontId="0" fillId="0" borderId="0" xfId="0" applyBorder="1" applyAlignment="1">
      <alignment horizontal="left"/>
    </xf>
    <xf numFmtId="0" fontId="0" fillId="2" borderId="0" xfId="0" applyFill="1" applyBorder="1" applyAlignment="1">
      <alignment horizontal="left" vertical="top" wrapText="1"/>
    </xf>
    <xf numFmtId="0" fontId="0" fillId="0" borderId="72" xfId="0" applyBorder="1" applyAlignment="1">
      <alignment horizontal="left"/>
    </xf>
    <xf numFmtId="0" fontId="6" fillId="8" borderId="17" xfId="0" applyFont="1" applyFill="1" applyBorder="1" applyAlignment="1" applyProtection="1">
      <alignment horizontal="left" wrapText="1"/>
    </xf>
    <xf numFmtId="0" fontId="0" fillId="0" borderId="16" xfId="0" applyBorder="1" applyAlignment="1">
      <alignment horizontal="left"/>
    </xf>
    <xf numFmtId="0" fontId="0" fillId="0" borderId="3" xfId="0" applyBorder="1" applyAlignment="1">
      <alignment horizontal="left"/>
    </xf>
    <xf numFmtId="0" fontId="0" fillId="0" borderId="31" xfId="0" applyBorder="1" applyAlignment="1">
      <alignment horizontal="left"/>
    </xf>
    <xf numFmtId="0" fontId="16" fillId="7" borderId="1" xfId="0" applyFont="1" applyFill="1" applyBorder="1" applyAlignment="1">
      <alignment wrapText="1"/>
    </xf>
    <xf numFmtId="0" fontId="0" fillId="0" borderId="0" xfId="0" applyAlignment="1"/>
    <xf numFmtId="0" fontId="0" fillId="5" borderId="9" xfId="0" applyFill="1" applyBorder="1" applyAlignment="1">
      <alignment vertical="top" wrapText="1"/>
    </xf>
    <xf numFmtId="0" fontId="0" fillId="0" borderId="3" xfId="0" applyBorder="1" applyAlignment="1"/>
    <xf numFmtId="0" fontId="0" fillId="6" borderId="14" xfId="0" applyFill="1" applyBorder="1" applyAlignment="1">
      <alignment vertical="top" wrapText="1"/>
    </xf>
    <xf numFmtId="0" fontId="0" fillId="2" borderId="0" xfId="0" applyFill="1" applyBorder="1" applyAlignment="1">
      <alignment vertical="top" wrapText="1"/>
    </xf>
    <xf numFmtId="0" fontId="0" fillId="0" borderId="31" xfId="0" applyBorder="1" applyAlignment="1"/>
    <xf numFmtId="0" fontId="6" fillId="8" borderId="17" xfId="0" applyFont="1" applyFill="1" applyBorder="1" applyAlignment="1" applyProtection="1">
      <alignment wrapText="1"/>
    </xf>
    <xf numFmtId="0" fontId="0" fillId="6" borderId="9" xfId="0" applyFill="1" applyBorder="1" applyAlignment="1">
      <alignment vertical="top" wrapText="1"/>
    </xf>
    <xf numFmtId="0" fontId="0" fillId="0" borderId="16" xfId="0" applyBorder="1" applyAlignment="1"/>
    <xf numFmtId="0" fontId="6" fillId="8" borderId="5" xfId="0" applyFont="1" applyFill="1" applyBorder="1" applyAlignment="1" applyProtection="1">
      <alignment wrapText="1"/>
    </xf>
    <xf numFmtId="0" fontId="0" fillId="5" borderId="9" xfId="0" quotePrefix="1" applyFill="1" applyBorder="1" applyAlignment="1">
      <alignment vertical="top" wrapText="1"/>
    </xf>
    <xf numFmtId="0" fontId="0" fillId="2" borderId="0" xfId="0" applyFill="1" applyAlignment="1" applyProtection="1"/>
    <xf numFmtId="0" fontId="13" fillId="9" borderId="0" xfId="0" applyFont="1" applyFill="1" applyBorder="1" applyAlignment="1">
      <alignment horizontal="left" wrapText="1"/>
    </xf>
    <xf numFmtId="0" fontId="23" fillId="4" borderId="42" xfId="2" applyFont="1" applyFill="1" applyBorder="1" applyAlignment="1">
      <alignment horizontal="right" vertical="top"/>
    </xf>
    <xf numFmtId="0" fontId="23" fillId="4" borderId="10" xfId="2" applyFont="1" applyFill="1" applyBorder="1" applyAlignment="1">
      <alignment horizontal="right" vertical="top"/>
    </xf>
    <xf numFmtId="170" fontId="7" fillId="16" borderId="38" xfId="2" applyNumberFormat="1" applyFont="1" applyFill="1" applyBorder="1" applyAlignment="1">
      <alignment vertical="top"/>
    </xf>
    <xf numFmtId="170" fontId="23" fillId="4" borderId="38" xfId="2" applyNumberFormat="1" applyFont="1" applyFill="1" applyBorder="1" applyAlignment="1">
      <alignment horizontal="right" vertical="top" indent="2"/>
    </xf>
    <xf numFmtId="170" fontId="29" fillId="16" borderId="38" xfId="2" applyNumberFormat="1" applyFont="1" applyFill="1" applyBorder="1" applyAlignment="1">
      <alignment vertical="top"/>
    </xf>
    <xf numFmtId="170" fontId="21" fillId="4" borderId="44" xfId="2" applyNumberFormat="1" applyFont="1" applyFill="1" applyBorder="1" applyAlignment="1">
      <alignment horizontal="center" vertical="top"/>
    </xf>
    <xf numFmtId="170" fontId="7" fillId="16" borderId="38" xfId="2" applyNumberFormat="1" applyFont="1" applyFill="1" applyBorder="1" applyAlignment="1">
      <alignment horizontal="center" vertical="top"/>
    </xf>
    <xf numFmtId="170" fontId="24" fillId="4" borderId="38" xfId="2" applyNumberFormat="1" applyFont="1" applyFill="1" applyBorder="1" applyAlignment="1">
      <alignment horizontal="right" vertical="top" indent="2"/>
    </xf>
    <xf numFmtId="170" fontId="21" fillId="4" borderId="41" xfId="2" applyNumberFormat="1" applyFont="1" applyFill="1" applyBorder="1" applyAlignment="1">
      <alignment horizontal="center" vertical="top" wrapText="1"/>
    </xf>
    <xf numFmtId="170" fontId="33" fillId="14" borderId="38" xfId="2" applyNumberFormat="1" applyFont="1" applyFill="1" applyBorder="1" applyAlignment="1">
      <alignment vertical="top"/>
    </xf>
    <xf numFmtId="170" fontId="7" fillId="22" borderId="38" xfId="2" applyNumberFormat="1" applyFont="1" applyFill="1" applyBorder="1" applyAlignment="1">
      <alignment vertical="top"/>
    </xf>
    <xf numFmtId="0" fontId="24" fillId="4" borderId="0" xfId="2" applyFont="1" applyFill="1" applyBorder="1" applyAlignment="1">
      <alignment vertical="top"/>
    </xf>
    <xf numFmtId="0" fontId="24" fillId="4" borderId="0" xfId="2" applyFont="1" applyFill="1" applyBorder="1" applyAlignment="1">
      <alignment horizontal="right" vertical="top"/>
    </xf>
    <xf numFmtId="170" fontId="24" fillId="4" borderId="48" xfId="2" applyNumberFormat="1" applyFont="1" applyFill="1" applyBorder="1" applyAlignment="1">
      <alignment horizontal="right" vertical="top" indent="2"/>
    </xf>
    <xf numFmtId="0" fontId="61" fillId="0" borderId="0" xfId="0" applyFont="1"/>
    <xf numFmtId="0" fontId="22" fillId="0" borderId="35" xfId="2" applyFont="1" applyFill="1" applyBorder="1" applyAlignment="1">
      <alignment horizontal="center" vertical="top" wrapText="1"/>
    </xf>
    <xf numFmtId="0" fontId="29" fillId="0" borderId="35" xfId="2" applyFont="1" applyFill="1" applyBorder="1" applyAlignment="1">
      <alignment horizontal="center" vertical="top" wrapText="1"/>
    </xf>
    <xf numFmtId="0" fontId="3" fillId="0" borderId="0" xfId="0" applyFont="1" applyFill="1"/>
    <xf numFmtId="170" fontId="23" fillId="0" borderId="0" xfId="1" applyNumberFormat="1" applyFont="1" applyFill="1" applyBorder="1" applyAlignment="1">
      <alignment horizontal="right" vertical="top" indent="2"/>
    </xf>
    <xf numFmtId="170" fontId="23" fillId="0" borderId="0" xfId="2" applyNumberFormat="1" applyFont="1" applyFill="1" applyBorder="1" applyAlignment="1">
      <alignment horizontal="right" vertical="top" indent="2"/>
    </xf>
    <xf numFmtId="0" fontId="5" fillId="0" borderId="0" xfId="0" applyFont="1" applyFill="1"/>
    <xf numFmtId="170" fontId="23" fillId="15" borderId="57" xfId="1" applyNumberFormat="1" applyFont="1" applyFill="1" applyBorder="1" applyAlignment="1">
      <alignment horizontal="right" vertical="top" indent="2"/>
    </xf>
    <xf numFmtId="0" fontId="5" fillId="0" borderId="0" xfId="0" applyFont="1"/>
    <xf numFmtId="0" fontId="13" fillId="9" borderId="0" xfId="0" applyFont="1" applyFill="1" applyBorder="1" applyAlignment="1">
      <alignment horizontal="left" wrapText="1"/>
    </xf>
    <xf numFmtId="1" fontId="23" fillId="15" borderId="57" xfId="1" applyNumberFormat="1" applyFont="1" applyFill="1" applyBorder="1" applyAlignment="1">
      <alignment horizontal="center" vertical="top"/>
    </xf>
    <xf numFmtId="1" fontId="23" fillId="4" borderId="38" xfId="2" applyNumberFormat="1" applyFont="1" applyFill="1" applyBorder="1" applyAlignment="1">
      <alignment horizontal="center" vertical="top"/>
    </xf>
    <xf numFmtId="0" fontId="38" fillId="17" borderId="9" xfId="7" applyFont="1" applyFill="1" applyBorder="1" applyAlignment="1"/>
    <xf numFmtId="166" fontId="41" fillId="17" borderId="9" xfId="6" applyNumberFormat="1" applyFont="1" applyFill="1" applyBorder="1" applyAlignment="1">
      <alignment horizontal="center"/>
    </xf>
    <xf numFmtId="170" fontId="0" fillId="0" borderId="0" xfId="0" applyNumberFormat="1"/>
    <xf numFmtId="0" fontId="13" fillId="9" borderId="0" xfId="0" applyFont="1" applyFill="1" applyBorder="1" applyAlignment="1">
      <alignment horizontal="left" wrapText="1"/>
    </xf>
    <xf numFmtId="0" fontId="6" fillId="8" borderId="5" xfId="0" applyFont="1" applyFill="1" applyBorder="1" applyAlignment="1" applyProtection="1">
      <alignment horizontal="right" wrapText="1"/>
    </xf>
    <xf numFmtId="0" fontId="0" fillId="3" borderId="12" xfId="0" applyFont="1" applyFill="1" applyBorder="1" applyAlignment="1" applyProtection="1">
      <alignment horizontal="center"/>
      <protection locked="0"/>
    </xf>
    <xf numFmtId="0" fontId="3" fillId="10" borderId="12" xfId="0" applyFont="1" applyFill="1" applyBorder="1" applyAlignment="1" applyProtection="1">
      <alignment horizontal="center"/>
      <protection locked="0"/>
    </xf>
    <xf numFmtId="0" fontId="3" fillId="22" borderId="12" xfId="0" applyFont="1" applyFill="1" applyBorder="1" applyAlignment="1" applyProtection="1">
      <alignment horizontal="center"/>
      <protection locked="0"/>
    </xf>
    <xf numFmtId="0" fontId="0" fillId="22" borderId="12" xfId="0" applyFont="1" applyFill="1" applyBorder="1" applyAlignment="1" applyProtection="1">
      <alignment horizontal="center"/>
      <protection locked="0"/>
    </xf>
    <xf numFmtId="0" fontId="3" fillId="14" borderId="12" xfId="0" applyFont="1" applyFill="1" applyBorder="1" applyAlignment="1" applyProtection="1">
      <alignment horizontal="center"/>
      <protection locked="0"/>
    </xf>
    <xf numFmtId="0" fontId="3" fillId="23" borderId="12" xfId="0" applyFont="1" applyFill="1" applyBorder="1" applyAlignment="1" applyProtection="1">
      <alignment horizontal="center"/>
      <protection locked="0"/>
    </xf>
    <xf numFmtId="0" fontId="62" fillId="2" borderId="18" xfId="0" applyFont="1" applyFill="1" applyBorder="1" applyAlignment="1">
      <alignment horizontal="left" wrapText="1"/>
    </xf>
    <xf numFmtId="171" fontId="0" fillId="5" borderId="10" xfId="0" applyNumberFormat="1" applyFill="1" applyBorder="1" applyAlignment="1">
      <alignment vertical="top" wrapText="1"/>
    </xf>
    <xf numFmtId="0" fontId="0" fillId="2" borderId="0" xfId="0" applyFill="1" applyAlignment="1" applyProtection="1">
      <alignment horizontal="left" wrapText="1"/>
    </xf>
    <xf numFmtId="171" fontId="3" fillId="3" borderId="12" xfId="0" applyNumberFormat="1" applyFont="1" applyFill="1" applyBorder="1" applyAlignment="1" applyProtection="1">
      <alignment horizontal="center"/>
      <protection locked="0"/>
    </xf>
    <xf numFmtId="171" fontId="6" fillId="8" borderId="6" xfId="0" applyNumberFormat="1" applyFont="1" applyFill="1" applyBorder="1" applyAlignment="1">
      <alignment horizontal="center"/>
    </xf>
    <xf numFmtId="171" fontId="3" fillId="7" borderId="12" xfId="0" applyNumberFormat="1" applyFont="1" applyFill="1" applyBorder="1" applyAlignment="1" applyProtection="1">
      <alignment horizontal="center"/>
      <protection locked="0"/>
    </xf>
    <xf numFmtId="171" fontId="0" fillId="6" borderId="10" xfId="0" applyNumberFormat="1" applyFill="1" applyBorder="1" applyAlignment="1">
      <alignment vertical="top" wrapText="1"/>
    </xf>
    <xf numFmtId="0" fontId="13" fillId="9" borderId="0" xfId="0" applyFont="1" applyFill="1" applyBorder="1" applyAlignment="1">
      <alignment horizontal="left" wrapText="1"/>
    </xf>
    <xf numFmtId="171" fontId="3" fillId="5" borderId="10" xfId="0" applyNumberFormat="1" applyFont="1" applyFill="1" applyBorder="1" applyAlignment="1">
      <alignment horizontal="center"/>
    </xf>
    <xf numFmtId="171" fontId="5" fillId="4" borderId="10" xfId="0" applyNumberFormat="1" applyFont="1" applyFill="1" applyBorder="1" applyAlignment="1">
      <alignment horizontal="center"/>
    </xf>
    <xf numFmtId="0" fontId="0" fillId="5" borderId="10" xfId="0" applyFont="1" applyFill="1" applyBorder="1" applyAlignment="1">
      <alignment horizontal="left"/>
    </xf>
    <xf numFmtId="0" fontId="3" fillId="5" borderId="10" xfId="0" applyFont="1" applyFill="1" applyBorder="1" applyAlignment="1">
      <alignment horizontal="left"/>
    </xf>
    <xf numFmtId="0" fontId="0" fillId="5" borderId="10" xfId="0" applyFont="1" applyFill="1" applyBorder="1" applyAlignment="1">
      <alignment horizontal="center"/>
    </xf>
    <xf numFmtId="0" fontId="0" fillId="2" borderId="0" xfId="0" applyFill="1" applyAlignment="1" applyProtection="1">
      <alignment wrapText="1"/>
    </xf>
    <xf numFmtId="9" fontId="4" fillId="4" borderId="14" xfId="0" applyNumberFormat="1" applyFont="1" applyFill="1" applyBorder="1" applyAlignment="1">
      <alignment horizontal="center" vertical="top" wrapText="1"/>
    </xf>
    <xf numFmtId="166" fontId="0" fillId="5" borderId="10" xfId="0" applyNumberFormat="1" applyFill="1" applyBorder="1" applyAlignment="1">
      <alignment horizontal="center" vertical="top" wrapText="1"/>
    </xf>
    <xf numFmtId="0" fontId="13" fillId="9" borderId="0" xfId="0" applyFont="1" applyFill="1" applyBorder="1" applyAlignment="1">
      <alignment horizontal="left" wrapText="1"/>
    </xf>
    <xf numFmtId="171" fontId="32" fillId="18" borderId="0" xfId="5" applyNumberFormat="1" applyFont="1" applyFill="1" applyAlignment="1">
      <alignment horizontal="center" vertical="center"/>
    </xf>
    <xf numFmtId="2" fontId="52" fillId="16" borderId="76" xfId="5" applyNumberFormat="1" applyFont="1" applyFill="1" applyBorder="1" applyAlignment="1">
      <alignment horizontal="center" vertical="center"/>
    </xf>
    <xf numFmtId="2" fontId="52" fillId="16" borderId="66" xfId="5" applyNumberFormat="1" applyFont="1" applyFill="1" applyBorder="1" applyAlignment="1">
      <alignment horizontal="center" vertical="center"/>
    </xf>
    <xf numFmtId="2" fontId="52" fillId="16" borderId="69" xfId="5" applyNumberFormat="1" applyFont="1" applyFill="1" applyBorder="1" applyAlignment="1">
      <alignment horizontal="center" vertical="center"/>
    </xf>
    <xf numFmtId="2" fontId="52" fillId="21" borderId="0" xfId="5" applyNumberFormat="1" applyFont="1" applyFill="1" applyBorder="1" applyAlignment="1">
      <alignment horizontal="right" vertical="center" indent="2"/>
    </xf>
    <xf numFmtId="2" fontId="52" fillId="21" borderId="77" xfId="5" applyNumberFormat="1" applyFont="1" applyFill="1" applyBorder="1" applyAlignment="1">
      <alignment horizontal="right" vertical="center" indent="2"/>
    </xf>
    <xf numFmtId="2" fontId="52" fillId="21" borderId="78" xfId="5" applyNumberFormat="1" applyFont="1" applyFill="1" applyBorder="1" applyAlignment="1">
      <alignment horizontal="right" vertical="center" indent="2"/>
    </xf>
    <xf numFmtId="2" fontId="52" fillId="21" borderId="79" xfId="5" applyNumberFormat="1" applyFont="1" applyFill="1" applyBorder="1" applyAlignment="1">
      <alignment horizontal="right" vertical="center" indent="2"/>
    </xf>
    <xf numFmtId="0" fontId="0" fillId="0" borderId="0" xfId="0" applyAlignment="1">
      <alignment horizontal="center"/>
    </xf>
    <xf numFmtId="0" fontId="63" fillId="2" borderId="0" xfId="0" applyFont="1" applyFill="1" applyAlignment="1" applyProtection="1">
      <alignment wrapText="1"/>
    </xf>
    <xf numFmtId="0" fontId="63" fillId="0" borderId="0" xfId="0" applyFont="1" applyAlignment="1">
      <alignment horizontal="center" wrapText="1"/>
    </xf>
    <xf numFmtId="0" fontId="0" fillId="0" borderId="0" xfId="0" applyAlignment="1">
      <alignment horizontal="center" vertical="center"/>
    </xf>
    <xf numFmtId="0" fontId="63" fillId="0" borderId="0" xfId="0" applyFont="1" applyAlignment="1">
      <alignment horizontal="center" vertical="center"/>
    </xf>
    <xf numFmtId="2" fontId="0" fillId="0" borderId="0" xfId="0" applyNumberFormat="1" applyAlignment="1">
      <alignment horizontal="center" vertical="center"/>
    </xf>
    <xf numFmtId="2" fontId="0" fillId="0" borderId="0" xfId="0" applyNumberFormat="1" applyAlignment="1">
      <alignment horizontal="center"/>
    </xf>
    <xf numFmtId="0" fontId="17" fillId="7" borderId="15" xfId="0" applyFont="1" applyFill="1" applyBorder="1" applyAlignment="1">
      <alignment horizontal="center" vertical="top" wrapText="1"/>
    </xf>
    <xf numFmtId="0" fontId="63" fillId="0" borderId="8" xfId="0" applyFont="1" applyBorder="1" applyAlignment="1">
      <alignment horizontal="left" vertical="center" wrapText="1"/>
    </xf>
    <xf numFmtId="2" fontId="0" fillId="0" borderId="8" xfId="0" applyNumberFormat="1" applyBorder="1" applyAlignment="1">
      <alignment horizontal="center" vertical="center"/>
    </xf>
    <xf numFmtId="0" fontId="63" fillId="0" borderId="8" xfId="0" applyFont="1" applyFill="1" applyBorder="1" applyAlignment="1">
      <alignment horizontal="left" vertical="center" wrapText="1"/>
    </xf>
    <xf numFmtId="0" fontId="63" fillId="0" borderId="0" xfId="0" applyFont="1" applyFill="1" applyBorder="1" applyAlignment="1">
      <alignment horizontal="left" vertical="center" wrapText="1"/>
    </xf>
    <xf numFmtId="0" fontId="63" fillId="0" borderId="0" xfId="0" applyFont="1"/>
    <xf numFmtId="0" fontId="0" fillId="0" borderId="8" xfId="0" applyBorder="1" applyAlignment="1">
      <alignment horizontal="center" vertical="center"/>
    </xf>
    <xf numFmtId="0" fontId="63" fillId="0" borderId="8" xfId="0" applyFont="1" applyBorder="1" applyAlignment="1">
      <alignment horizontal="center" vertical="center"/>
    </xf>
    <xf numFmtId="1" fontId="0" fillId="2" borderId="0" xfId="0" applyNumberFormat="1" applyFill="1" applyProtection="1"/>
    <xf numFmtId="0" fontId="63" fillId="2" borderId="0" xfId="0" applyFont="1" applyFill="1" applyAlignment="1" applyProtection="1">
      <alignment horizontal="center" wrapText="1"/>
    </xf>
    <xf numFmtId="1" fontId="0" fillId="2" borderId="0" xfId="0" applyNumberFormat="1" applyFill="1" applyAlignment="1" applyProtection="1">
      <alignment horizontal="center"/>
    </xf>
    <xf numFmtId="1" fontId="57" fillId="7" borderId="55" xfId="5" applyNumberFormat="1" applyFont="1" applyFill="1" applyBorder="1" applyAlignment="1">
      <alignment horizontal="center" vertical="center"/>
    </xf>
    <xf numFmtId="1" fontId="58" fillId="7" borderId="60" xfId="5" applyNumberFormat="1" applyFont="1" applyFill="1" applyBorder="1" applyAlignment="1">
      <alignment vertical="center"/>
    </xf>
    <xf numFmtId="2" fontId="46" fillId="15" borderId="56" xfId="5" applyNumberFormat="1" applyFont="1" applyFill="1" applyBorder="1" applyAlignment="1">
      <alignment horizontal="center" vertical="top" wrapText="1"/>
    </xf>
    <xf numFmtId="0" fontId="47" fillId="0" borderId="60" xfId="5" applyFont="1" applyBorder="1"/>
    <xf numFmtId="2" fontId="46" fillId="15" borderId="55" xfId="5" applyNumberFormat="1" applyFont="1" applyFill="1" applyBorder="1" applyAlignment="1">
      <alignment horizontal="center" vertical="center"/>
    </xf>
    <xf numFmtId="0" fontId="56" fillId="0" borderId="60" xfId="5" applyFont="1" applyBorder="1" applyAlignment="1">
      <alignment vertical="center"/>
    </xf>
    <xf numFmtId="2" fontId="46" fillId="15" borderId="55" xfId="5" applyNumberFormat="1" applyFont="1" applyFill="1" applyBorder="1" applyAlignment="1">
      <alignment horizontal="center" vertical="top" wrapText="1"/>
    </xf>
    <xf numFmtId="0" fontId="24" fillId="4" borderId="42" xfId="2" applyFont="1" applyFill="1" applyBorder="1" applyAlignment="1">
      <alignment horizontal="right" vertical="top"/>
    </xf>
    <xf numFmtId="0" fontId="24" fillId="4" borderId="10" xfId="2" applyFont="1" applyFill="1" applyBorder="1" applyAlignment="1">
      <alignment horizontal="right" vertical="top"/>
    </xf>
    <xf numFmtId="0" fontId="23" fillId="4" borderId="42" xfId="2" applyFont="1" applyFill="1" applyBorder="1" applyAlignment="1">
      <alignment horizontal="right" vertical="top"/>
    </xf>
    <xf numFmtId="0" fontId="23" fillId="4" borderId="10" xfId="2" applyFont="1" applyFill="1" applyBorder="1" applyAlignment="1">
      <alignment horizontal="right" vertical="top"/>
    </xf>
    <xf numFmtId="0" fontId="23" fillId="4" borderId="51" xfId="2" applyFont="1" applyFill="1" applyBorder="1" applyAlignment="1">
      <alignment horizontal="right" vertical="top"/>
    </xf>
    <xf numFmtId="0" fontId="23" fillId="4" borderId="52" xfId="2" applyFont="1" applyFill="1" applyBorder="1" applyAlignment="1">
      <alignment horizontal="right" vertical="top"/>
    </xf>
    <xf numFmtId="0" fontId="23" fillId="4" borderId="53" xfId="2" applyFont="1" applyFill="1" applyBorder="1" applyAlignment="1">
      <alignment horizontal="right" vertical="top"/>
    </xf>
    <xf numFmtId="0" fontId="13" fillId="9" borderId="0" xfId="0" applyFont="1" applyFill="1" applyBorder="1" applyAlignment="1">
      <alignment horizontal="left" wrapText="1"/>
    </xf>
    <xf numFmtId="0" fontId="13" fillId="9" borderId="3" xfId="0" applyFont="1" applyFill="1" applyBorder="1" applyAlignment="1">
      <alignment horizontal="left" wrapText="1"/>
    </xf>
  </cellXfs>
  <cellStyles count="8">
    <cellStyle name="Euro" xfId="4"/>
    <cellStyle name="Normal" xfId="0" builtinId="0"/>
    <cellStyle name="Normal 2" xfId="1"/>
    <cellStyle name="Normal 3" xfId="2"/>
    <cellStyle name="Normal 3 2" xfId="7"/>
    <cellStyle name="Normal 4" xfId="5"/>
    <cellStyle name="Percent 2" xfId="3"/>
    <cellStyle name="Percent 3" xfId="6"/>
  </cellStyles>
  <dxfs count="492">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FF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Summaries!$A$35</c:f>
              <c:strCache>
                <c:ptCount val="1"/>
                <c:pt idx="0">
                  <c:v>Project Management</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Summaries!$B$35:$V$35</c:f>
              <c:numCache>
                <c:formatCode>0</c:formatCode>
                <c:ptCount val="6"/>
                <c:pt idx="0">
                  <c:v>56</c:v>
                </c:pt>
                <c:pt idx="1">
                  <c:v>40</c:v>
                </c:pt>
                <c:pt idx="2">
                  <c:v>25</c:v>
                </c:pt>
                <c:pt idx="3">
                  <c:v>50</c:v>
                </c:pt>
                <c:pt idx="4">
                  <c:v>10</c:v>
                </c:pt>
                <c:pt idx="5">
                  <c:v>155</c:v>
                </c:pt>
              </c:numCache>
            </c:numRef>
          </c:val>
        </c:ser>
        <c:ser>
          <c:idx val="1"/>
          <c:order val="1"/>
          <c:tx>
            <c:strRef>
              <c:f>Summaries!$A$36</c:f>
              <c:strCache>
                <c:ptCount val="1"/>
                <c:pt idx="0">
                  <c:v>Functional Consulting</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Summaries!$B$36:$V$36</c:f>
              <c:numCache>
                <c:formatCode>0</c:formatCode>
                <c:ptCount val="6"/>
                <c:pt idx="0">
                  <c:v>86.25</c:v>
                </c:pt>
                <c:pt idx="1">
                  <c:v>160</c:v>
                </c:pt>
                <c:pt idx="2">
                  <c:v>287</c:v>
                </c:pt>
                <c:pt idx="3">
                  <c:v>60</c:v>
                </c:pt>
                <c:pt idx="4">
                  <c:v>92.75</c:v>
                </c:pt>
                <c:pt idx="5">
                  <c:v>324</c:v>
                </c:pt>
              </c:numCache>
            </c:numRef>
          </c:val>
        </c:ser>
        <c:ser>
          <c:idx val="2"/>
          <c:order val="2"/>
          <c:tx>
            <c:strRef>
              <c:f>Summaries!$A$37</c:f>
              <c:strCache>
                <c:ptCount val="1"/>
                <c:pt idx="0">
                  <c:v>Technical Consulting</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Summaries!$B$37:$V$37</c:f>
              <c:numCache>
                <c:formatCode>0</c:formatCode>
                <c:ptCount val="6"/>
                <c:pt idx="0">
                  <c:v>57.75</c:v>
                </c:pt>
                <c:pt idx="1">
                  <c:v>14</c:v>
                </c:pt>
                <c:pt idx="2">
                  <c:v>20</c:v>
                </c:pt>
                <c:pt idx="3">
                  <c:v>15</c:v>
                </c:pt>
                <c:pt idx="4">
                  <c:v>1</c:v>
                </c:pt>
                <c:pt idx="5">
                  <c:v>60</c:v>
                </c:pt>
              </c:numCache>
            </c:numRef>
          </c:val>
        </c:ser>
        <c:ser>
          <c:idx val="3"/>
          <c:order val="3"/>
          <c:tx>
            <c:strRef>
              <c:f>Summaries!$A$38</c:f>
              <c:strCache>
                <c:ptCount val="1"/>
                <c:pt idx="0">
                  <c:v>Report Development</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Summaries!$B$38:$V$38</c:f>
              <c:numCache>
                <c:formatCode>0</c:formatCode>
                <c:ptCount val="6"/>
                <c:pt idx="0">
                  <c:v>0</c:v>
                </c:pt>
                <c:pt idx="1">
                  <c:v>1</c:v>
                </c:pt>
                <c:pt idx="2">
                  <c:v>0</c:v>
                </c:pt>
                <c:pt idx="3">
                  <c:v>70</c:v>
                </c:pt>
                <c:pt idx="4">
                  <c:v>0</c:v>
                </c:pt>
                <c:pt idx="5">
                  <c:v>25</c:v>
                </c:pt>
              </c:numCache>
            </c:numRef>
          </c:val>
        </c:ser>
        <c:ser>
          <c:idx val="4"/>
          <c:order val="4"/>
          <c:tx>
            <c:strRef>
              <c:f>Summaries!$A$39</c:f>
              <c:strCache>
                <c:ptCount val="1"/>
                <c:pt idx="0">
                  <c:v>Data Migration</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Summaries!$B$39:$V$39</c:f>
              <c:numCache>
                <c:formatCode>0</c:formatCode>
                <c:ptCount val="6"/>
                <c:pt idx="0">
                  <c:v>0</c:v>
                </c:pt>
                <c:pt idx="1">
                  <c:v>1</c:v>
                </c:pt>
                <c:pt idx="2">
                  <c:v>15</c:v>
                </c:pt>
                <c:pt idx="3">
                  <c:v>30</c:v>
                </c:pt>
                <c:pt idx="4">
                  <c:v>1</c:v>
                </c:pt>
                <c:pt idx="5">
                  <c:v>20</c:v>
                </c:pt>
              </c:numCache>
            </c:numRef>
          </c:val>
        </c:ser>
        <c:ser>
          <c:idx val="5"/>
          <c:order val="5"/>
          <c:tx>
            <c:strRef>
              <c:f>Summaries!$A$40</c:f>
              <c:strCache>
                <c:ptCount val="1"/>
                <c:pt idx="0">
                  <c:v>Customisation</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Summaries!$B$40:$V$40</c:f>
              <c:numCache>
                <c:formatCode>0</c:formatCode>
                <c:ptCount val="6"/>
                <c:pt idx="0">
                  <c:v>45</c:v>
                </c:pt>
                <c:pt idx="1">
                  <c:v>13</c:v>
                </c:pt>
                <c:pt idx="2">
                  <c:v>21</c:v>
                </c:pt>
                <c:pt idx="3">
                  <c:v>75</c:v>
                </c:pt>
                <c:pt idx="4">
                  <c:v>1</c:v>
                </c:pt>
                <c:pt idx="5">
                  <c:v>30</c:v>
                </c:pt>
              </c:numCache>
            </c:numRef>
          </c:val>
        </c:ser>
        <c:ser>
          <c:idx val="6"/>
          <c:order val="6"/>
          <c:tx>
            <c:strRef>
              <c:f>Summaries!$A$41</c:f>
              <c:strCache>
                <c:ptCount val="1"/>
                <c:pt idx="0">
                  <c:v>Training</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Summaries!$B$41:$V$41</c:f>
              <c:numCache>
                <c:formatCode>0</c:formatCode>
                <c:ptCount val="6"/>
                <c:pt idx="0">
                  <c:v>43.5</c:v>
                </c:pt>
                <c:pt idx="1">
                  <c:v>1</c:v>
                </c:pt>
                <c:pt idx="2">
                  <c:v>0</c:v>
                </c:pt>
                <c:pt idx="3">
                  <c:v>150</c:v>
                </c:pt>
                <c:pt idx="4">
                  <c:v>68.5</c:v>
                </c:pt>
                <c:pt idx="5">
                  <c:v>45</c:v>
                </c:pt>
              </c:numCache>
            </c:numRef>
          </c:val>
        </c:ser>
        <c:ser>
          <c:idx val="7"/>
          <c:order val="7"/>
          <c:tx>
            <c:strRef>
              <c:f>Summaries!$A$42</c:f>
              <c:strCache>
                <c:ptCount val="1"/>
                <c:pt idx="0">
                  <c:v>Interfaces</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Summaries!$B$42:$V$42</c:f>
              <c:numCache>
                <c:formatCode>0</c:formatCode>
                <c:ptCount val="6"/>
                <c:pt idx="0">
                  <c:v>0</c:v>
                </c:pt>
                <c:pt idx="1">
                  <c:v>1</c:v>
                </c:pt>
                <c:pt idx="2">
                  <c:v>19</c:v>
                </c:pt>
                <c:pt idx="3">
                  <c:v>0</c:v>
                </c:pt>
                <c:pt idx="4">
                  <c:v>0</c:v>
                </c:pt>
                <c:pt idx="5">
                  <c:v>60</c:v>
                </c:pt>
              </c:numCache>
            </c:numRef>
          </c:val>
        </c:ser>
        <c:dLbls>
          <c:showLegendKey val="0"/>
          <c:showVal val="0"/>
          <c:showCatName val="0"/>
          <c:showSerName val="0"/>
          <c:showPercent val="0"/>
          <c:showBubbleSize val="0"/>
        </c:dLbls>
        <c:gapWidth val="150"/>
        <c:overlap val="100"/>
        <c:axId val="446450272"/>
        <c:axId val="446465952"/>
      </c:barChart>
      <c:catAx>
        <c:axId val="446450272"/>
        <c:scaling>
          <c:orientation val="minMax"/>
        </c:scaling>
        <c:delete val="0"/>
        <c:axPos val="b"/>
        <c:numFmt formatCode="General" sourceLinked="0"/>
        <c:majorTickMark val="out"/>
        <c:minorTickMark val="none"/>
        <c:tickLblPos val="nextTo"/>
        <c:crossAx val="446465952"/>
        <c:crosses val="autoZero"/>
        <c:auto val="1"/>
        <c:lblAlgn val="ctr"/>
        <c:lblOffset val="100"/>
        <c:noMultiLvlLbl val="0"/>
      </c:catAx>
      <c:valAx>
        <c:axId val="446465952"/>
        <c:scaling>
          <c:orientation val="minMax"/>
        </c:scaling>
        <c:delete val="0"/>
        <c:axPos val="l"/>
        <c:majorGridlines/>
        <c:numFmt formatCode="0" sourceLinked="1"/>
        <c:majorTickMark val="out"/>
        <c:minorTickMark val="none"/>
        <c:tickLblPos val="nextTo"/>
        <c:crossAx val="4464502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Summaries!$AD$2</c:f>
              <c:strCache>
                <c:ptCount val="1"/>
                <c:pt idx="0">
                  <c:v>TOTAL PHASE 1 ONCE-OFF COSTS </c:v>
                </c:pt>
              </c:strCache>
            </c:strRef>
          </c:tx>
          <c:invertIfNegative val="0"/>
          <c:cat>
            <c:strRef>
              <c:f>Summaries!$AE$1:$AI$1</c:f>
              <c:strCache>
                <c:ptCount val="5"/>
                <c:pt idx="0">
                  <c:v>Infor - Syteline ERP</c:v>
                </c:pt>
                <c:pt idx="1">
                  <c:v>eBECS - Microsoft Dynamics AX</c:v>
                </c:pt>
                <c:pt idx="2">
                  <c:v>Glantus - QAD</c:v>
                </c:pt>
                <c:pt idx="3">
                  <c:v>Emerge IT - Priority ERP</c:v>
                </c:pt>
                <c:pt idx="4">
                  <c:v>IQMS - EnterpriseIQ</c:v>
                </c:pt>
              </c:strCache>
            </c:strRef>
          </c:cat>
          <c:val>
            <c:numRef>
              <c:f>Summaries!$AE$2:$AI$2</c:f>
              <c:numCache>
                <c:formatCode>_-[$€-1809]* #,##0_-;\-[$€-1809]* #,##0_-;_-[$€-1809]* "-"??_-;_-@_-</c:formatCode>
                <c:ptCount val="5"/>
                <c:pt idx="0">
                  <c:v>760820</c:v>
                </c:pt>
                <c:pt idx="1">
                  <c:v>581521.5</c:v>
                </c:pt>
                <c:pt idx="2">
                  <c:v>1012048.75</c:v>
                </c:pt>
                <c:pt idx="3">
                  <c:v>769000</c:v>
                </c:pt>
                <c:pt idx="4">
                  <c:v>806329</c:v>
                </c:pt>
              </c:numCache>
            </c:numRef>
          </c:val>
        </c:ser>
        <c:ser>
          <c:idx val="1"/>
          <c:order val="1"/>
          <c:tx>
            <c:strRef>
              <c:f>Summaries!$AD$3</c:f>
              <c:strCache>
                <c:ptCount val="1"/>
                <c:pt idx="0">
                  <c:v>TOTAL PHASE 2 ONCE-OFF COSTS </c:v>
                </c:pt>
              </c:strCache>
            </c:strRef>
          </c:tx>
          <c:invertIfNegative val="0"/>
          <c:cat>
            <c:strRef>
              <c:f>Summaries!$AE$1:$AI$1</c:f>
              <c:strCache>
                <c:ptCount val="5"/>
                <c:pt idx="0">
                  <c:v>Infor - Syteline ERP</c:v>
                </c:pt>
                <c:pt idx="1">
                  <c:v>eBECS - Microsoft Dynamics AX</c:v>
                </c:pt>
                <c:pt idx="2">
                  <c:v>Glantus - QAD</c:v>
                </c:pt>
                <c:pt idx="3">
                  <c:v>Emerge IT - Priority ERP</c:v>
                </c:pt>
                <c:pt idx="4">
                  <c:v>IQMS - EnterpriseIQ</c:v>
                </c:pt>
              </c:strCache>
            </c:strRef>
          </c:cat>
          <c:val>
            <c:numRef>
              <c:f>Summaries!$AE$3:$AI$3</c:f>
              <c:numCache>
                <c:formatCode>_-[$€-1809]* #,##0_-;\-[$€-1809]* #,##0_-;_-[$€-1809]* "-"??_-;_-@_-</c:formatCode>
                <c:ptCount val="5"/>
                <c:pt idx="0">
                  <c:v>59381</c:v>
                </c:pt>
                <c:pt idx="1">
                  <c:v>0</c:v>
                </c:pt>
                <c:pt idx="2">
                  <c:v>94712.5</c:v>
                </c:pt>
                <c:pt idx="3">
                  <c:v>0</c:v>
                </c:pt>
                <c:pt idx="4">
                  <c:v>116121</c:v>
                </c:pt>
              </c:numCache>
            </c:numRef>
          </c:val>
        </c:ser>
        <c:ser>
          <c:idx val="2"/>
          <c:order val="2"/>
          <c:tx>
            <c:strRef>
              <c:f>Summaries!$AD$4</c:f>
              <c:strCache>
                <c:ptCount val="1"/>
                <c:pt idx="0">
                  <c:v>TOTAL RECURRING COSTS (over 36 months)</c:v>
                </c:pt>
              </c:strCache>
            </c:strRef>
          </c:tx>
          <c:invertIfNegative val="0"/>
          <c:cat>
            <c:strRef>
              <c:f>Summaries!$AE$1:$AI$1</c:f>
              <c:strCache>
                <c:ptCount val="5"/>
                <c:pt idx="0">
                  <c:v>Infor - Syteline ERP</c:v>
                </c:pt>
                <c:pt idx="1">
                  <c:v>eBECS - Microsoft Dynamics AX</c:v>
                </c:pt>
                <c:pt idx="2">
                  <c:v>Glantus - QAD</c:v>
                </c:pt>
                <c:pt idx="3">
                  <c:v>Emerge IT - Priority ERP</c:v>
                </c:pt>
                <c:pt idx="4">
                  <c:v>IQMS - EnterpriseIQ</c:v>
                </c:pt>
              </c:strCache>
            </c:strRef>
          </c:cat>
          <c:val>
            <c:numRef>
              <c:f>Summaries!$AE$4:$AI$4</c:f>
              <c:numCache>
                <c:formatCode>_-[$€-1809]* #,##0_-;\-[$€-1809]* #,##0_-;_-[$€-1809]* "-"??_-;_-@_-</c:formatCode>
                <c:ptCount val="5"/>
                <c:pt idx="0">
                  <c:v>265464</c:v>
                </c:pt>
                <c:pt idx="1">
                  <c:v>131414.70000000001</c:v>
                </c:pt>
                <c:pt idx="2">
                  <c:v>489325</c:v>
                </c:pt>
                <c:pt idx="3">
                  <c:v>149400</c:v>
                </c:pt>
                <c:pt idx="4">
                  <c:v>324995.76</c:v>
                </c:pt>
              </c:numCache>
            </c:numRef>
          </c:val>
        </c:ser>
        <c:dLbls>
          <c:showLegendKey val="0"/>
          <c:showVal val="0"/>
          <c:showCatName val="0"/>
          <c:showSerName val="0"/>
          <c:showPercent val="0"/>
          <c:showBubbleSize val="0"/>
        </c:dLbls>
        <c:gapWidth val="150"/>
        <c:overlap val="100"/>
        <c:axId val="446456152"/>
        <c:axId val="446453800"/>
      </c:barChart>
      <c:catAx>
        <c:axId val="446456152"/>
        <c:scaling>
          <c:orientation val="minMax"/>
        </c:scaling>
        <c:delete val="0"/>
        <c:axPos val="b"/>
        <c:numFmt formatCode="General" sourceLinked="0"/>
        <c:majorTickMark val="out"/>
        <c:minorTickMark val="none"/>
        <c:tickLblPos val="nextTo"/>
        <c:crossAx val="446453800"/>
        <c:crosses val="autoZero"/>
        <c:auto val="1"/>
        <c:lblAlgn val="ctr"/>
        <c:lblOffset val="100"/>
        <c:noMultiLvlLbl val="0"/>
      </c:catAx>
      <c:valAx>
        <c:axId val="446453800"/>
        <c:scaling>
          <c:orientation val="minMax"/>
        </c:scaling>
        <c:delete val="0"/>
        <c:axPos val="l"/>
        <c:majorGridlines/>
        <c:numFmt formatCode="_-[$€-1809]* #,##0_-;\-[$€-1809]* #,##0_-;_-[$€-1809]* &quot;-&quot;??_-;_-@_-" sourceLinked="1"/>
        <c:majorTickMark val="out"/>
        <c:minorTickMark val="none"/>
        <c:tickLblPos val="nextTo"/>
        <c:crossAx val="4464561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Summaries!$AD$13</c:f>
              <c:strCache>
                <c:ptCount val="1"/>
                <c:pt idx="0">
                  <c:v>TOTAL PHASE 1 ONCE-OFF COSTS </c:v>
                </c:pt>
              </c:strCache>
            </c:strRef>
          </c:tx>
          <c:invertIfNegative val="0"/>
          <c:cat>
            <c:strRef>
              <c:f>Summaries!$AE$12:$AI$12</c:f>
              <c:strCache>
                <c:ptCount val="5"/>
                <c:pt idx="0">
                  <c:v>Infor - Syteline ERP</c:v>
                </c:pt>
                <c:pt idx="1">
                  <c:v>eBECS - Microsoft Dynamics AX</c:v>
                </c:pt>
                <c:pt idx="2">
                  <c:v>Glantus - QAD</c:v>
                </c:pt>
                <c:pt idx="3">
                  <c:v>Emerge IT - Priority ERP</c:v>
                </c:pt>
                <c:pt idx="4">
                  <c:v>IQMS - EnterpriseIQ</c:v>
                </c:pt>
              </c:strCache>
            </c:strRef>
          </c:cat>
          <c:val>
            <c:numRef>
              <c:f>Summaries!$AE$13:$AI$13</c:f>
              <c:numCache>
                <c:formatCode>_-[$€-1809]* #,##0_-;\-[$€-1809]* #,##0_-;_-[$€-1809]* "-"??_-;_-@_-</c:formatCode>
                <c:ptCount val="5"/>
                <c:pt idx="0">
                  <c:v>713154</c:v>
                </c:pt>
                <c:pt idx="1">
                  <c:v>511521.5</c:v>
                </c:pt>
                <c:pt idx="2">
                  <c:v>1033641.75</c:v>
                </c:pt>
                <c:pt idx="3">
                  <c:v>794200</c:v>
                </c:pt>
                <c:pt idx="4">
                  <c:v>751329</c:v>
                </c:pt>
              </c:numCache>
            </c:numRef>
          </c:val>
        </c:ser>
        <c:ser>
          <c:idx val="1"/>
          <c:order val="1"/>
          <c:tx>
            <c:strRef>
              <c:f>Summaries!$AD$14</c:f>
              <c:strCache>
                <c:ptCount val="1"/>
                <c:pt idx="0">
                  <c:v>TOTAL PHASE 2 ONCE-OFF COSTS </c:v>
                </c:pt>
              </c:strCache>
            </c:strRef>
          </c:tx>
          <c:invertIfNegative val="0"/>
          <c:cat>
            <c:strRef>
              <c:f>Summaries!$AE$12:$AI$12</c:f>
              <c:strCache>
                <c:ptCount val="5"/>
                <c:pt idx="0">
                  <c:v>Infor - Syteline ERP</c:v>
                </c:pt>
                <c:pt idx="1">
                  <c:v>eBECS - Microsoft Dynamics AX</c:v>
                </c:pt>
                <c:pt idx="2">
                  <c:v>Glantus - QAD</c:v>
                </c:pt>
                <c:pt idx="3">
                  <c:v>Emerge IT - Priority ERP</c:v>
                </c:pt>
                <c:pt idx="4">
                  <c:v>IQMS - EnterpriseIQ</c:v>
                </c:pt>
              </c:strCache>
            </c:strRef>
          </c:cat>
          <c:val>
            <c:numRef>
              <c:f>Summaries!$AE$14:$AI$14</c:f>
              <c:numCache>
                <c:formatCode>_-[$€-1809]* #,##0_-;\-[$€-1809]* #,##0_-;_-[$€-1809]* "-"??_-;_-@_-</c:formatCode>
                <c:ptCount val="5"/>
                <c:pt idx="0">
                  <c:v>59381</c:v>
                </c:pt>
                <c:pt idx="1">
                  <c:v>0</c:v>
                </c:pt>
                <c:pt idx="2">
                  <c:v>94712.5</c:v>
                </c:pt>
                <c:pt idx="3">
                  <c:v>0</c:v>
                </c:pt>
                <c:pt idx="4">
                  <c:v>116121</c:v>
                </c:pt>
              </c:numCache>
            </c:numRef>
          </c:val>
        </c:ser>
        <c:ser>
          <c:idx val="2"/>
          <c:order val="2"/>
          <c:tx>
            <c:strRef>
              <c:f>Summaries!$AD$15</c:f>
              <c:strCache>
                <c:ptCount val="1"/>
                <c:pt idx="0">
                  <c:v>TOTAL RECURRING COSTS (over 36 months)</c:v>
                </c:pt>
              </c:strCache>
            </c:strRef>
          </c:tx>
          <c:invertIfNegative val="0"/>
          <c:cat>
            <c:strRef>
              <c:f>Summaries!$AE$12:$AI$12</c:f>
              <c:strCache>
                <c:ptCount val="5"/>
                <c:pt idx="0">
                  <c:v>Infor - Syteline ERP</c:v>
                </c:pt>
                <c:pt idx="1">
                  <c:v>eBECS - Microsoft Dynamics AX</c:v>
                </c:pt>
                <c:pt idx="2">
                  <c:v>Glantus - QAD</c:v>
                </c:pt>
                <c:pt idx="3">
                  <c:v>Emerge IT - Priority ERP</c:v>
                </c:pt>
                <c:pt idx="4">
                  <c:v>IQMS - EnterpriseIQ</c:v>
                </c:pt>
              </c:strCache>
            </c:strRef>
          </c:cat>
          <c:val>
            <c:numRef>
              <c:f>Summaries!$AE$15:$AI$15</c:f>
              <c:numCache>
                <c:formatCode>_-[$€-1809]* #,##0_-;\-[$€-1809]* #,##0_-;_-[$€-1809]* "-"??_-;_-@_-</c:formatCode>
                <c:ptCount val="5"/>
                <c:pt idx="0">
                  <c:v>414864</c:v>
                </c:pt>
                <c:pt idx="1">
                  <c:v>534614.69999999995</c:v>
                </c:pt>
                <c:pt idx="2">
                  <c:v>693195</c:v>
                </c:pt>
                <c:pt idx="3">
                  <c:v>168300</c:v>
                </c:pt>
                <c:pt idx="4">
                  <c:v>324995.76</c:v>
                </c:pt>
              </c:numCache>
            </c:numRef>
          </c:val>
        </c:ser>
        <c:dLbls>
          <c:showLegendKey val="0"/>
          <c:showVal val="0"/>
          <c:showCatName val="0"/>
          <c:showSerName val="0"/>
          <c:showPercent val="0"/>
          <c:showBubbleSize val="0"/>
        </c:dLbls>
        <c:gapWidth val="150"/>
        <c:overlap val="100"/>
        <c:axId val="462645208"/>
        <c:axId val="462642856"/>
      </c:barChart>
      <c:catAx>
        <c:axId val="462645208"/>
        <c:scaling>
          <c:orientation val="minMax"/>
        </c:scaling>
        <c:delete val="0"/>
        <c:axPos val="b"/>
        <c:numFmt formatCode="General" sourceLinked="0"/>
        <c:majorTickMark val="out"/>
        <c:minorTickMark val="none"/>
        <c:tickLblPos val="nextTo"/>
        <c:crossAx val="462642856"/>
        <c:crosses val="autoZero"/>
        <c:auto val="1"/>
        <c:lblAlgn val="ctr"/>
        <c:lblOffset val="100"/>
        <c:noMultiLvlLbl val="0"/>
      </c:catAx>
      <c:valAx>
        <c:axId val="462642856"/>
        <c:scaling>
          <c:orientation val="minMax"/>
        </c:scaling>
        <c:delete val="0"/>
        <c:axPos val="l"/>
        <c:majorGridlines/>
        <c:numFmt formatCode="_-[$€-1809]* #,##0_-;\-[$€-1809]* #,##0_-;_-[$€-1809]* &quot;-&quot;??_-;_-@_-" sourceLinked="1"/>
        <c:majorTickMark val="out"/>
        <c:minorTickMark val="none"/>
        <c:tickLblPos val="nextTo"/>
        <c:crossAx val="4626452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Summaries!$AD$24</c:f>
              <c:strCache>
                <c:ptCount val="1"/>
                <c:pt idx="0">
                  <c:v>TOTAL PHASE 1 ONCE-OFF COSTS </c:v>
                </c:pt>
              </c:strCache>
            </c:strRef>
          </c:tx>
          <c:invertIfNegative val="0"/>
          <c:cat>
            <c:strRef>
              <c:f>Summaries!$AE$23:$AF$23</c:f>
              <c:strCache>
                <c:ptCount val="2"/>
                <c:pt idx="0">
                  <c:v>Glantus - QAD</c:v>
                </c:pt>
                <c:pt idx="1">
                  <c:v>itelligence - SAP</c:v>
                </c:pt>
              </c:strCache>
            </c:strRef>
          </c:cat>
          <c:val>
            <c:numRef>
              <c:f>Summaries!$AE$24:$AF$24</c:f>
              <c:numCache>
                <c:formatCode>_-[$€-1809]* #,##0_-;\-[$€-1809]* #,##0_-;_-[$€-1809]* "-"??_-;_-@_-</c:formatCode>
                <c:ptCount val="2"/>
                <c:pt idx="0">
                  <c:v>366458.75</c:v>
                </c:pt>
                <c:pt idx="1">
                  <c:v>884950</c:v>
                </c:pt>
              </c:numCache>
            </c:numRef>
          </c:val>
        </c:ser>
        <c:ser>
          <c:idx val="1"/>
          <c:order val="1"/>
          <c:tx>
            <c:strRef>
              <c:f>Summaries!$AD$25</c:f>
              <c:strCache>
                <c:ptCount val="1"/>
                <c:pt idx="0">
                  <c:v>TOTAL PHASE 2 ONCE-OFF COSTS </c:v>
                </c:pt>
              </c:strCache>
            </c:strRef>
          </c:tx>
          <c:invertIfNegative val="0"/>
          <c:cat>
            <c:strRef>
              <c:f>Summaries!$AE$23:$AF$23</c:f>
              <c:strCache>
                <c:ptCount val="2"/>
                <c:pt idx="0">
                  <c:v>Glantus - QAD</c:v>
                </c:pt>
                <c:pt idx="1">
                  <c:v>itelligence - SAP</c:v>
                </c:pt>
              </c:strCache>
            </c:strRef>
          </c:cat>
          <c:val>
            <c:numRef>
              <c:f>Summaries!$AE$25:$AF$25</c:f>
              <c:numCache>
                <c:formatCode>_-[$€-1809]* #,##0_-;\-[$€-1809]* #,##0_-;_-[$€-1809]* "-"??_-;_-@_-</c:formatCode>
                <c:ptCount val="2"/>
                <c:pt idx="0">
                  <c:v>77962.5</c:v>
                </c:pt>
                <c:pt idx="1">
                  <c:v>273460</c:v>
                </c:pt>
              </c:numCache>
            </c:numRef>
          </c:val>
        </c:ser>
        <c:ser>
          <c:idx val="2"/>
          <c:order val="2"/>
          <c:tx>
            <c:strRef>
              <c:f>Summaries!$AD$26</c:f>
              <c:strCache>
                <c:ptCount val="1"/>
                <c:pt idx="0">
                  <c:v>TOTAL RECURRING COSTS (over 36 months)</c:v>
                </c:pt>
              </c:strCache>
            </c:strRef>
          </c:tx>
          <c:invertIfNegative val="0"/>
          <c:cat>
            <c:strRef>
              <c:f>Summaries!$AE$23:$AF$23</c:f>
              <c:strCache>
                <c:ptCount val="2"/>
                <c:pt idx="0">
                  <c:v>Glantus - QAD</c:v>
                </c:pt>
                <c:pt idx="1">
                  <c:v>itelligence - SAP</c:v>
                </c:pt>
              </c:strCache>
            </c:strRef>
          </c:cat>
          <c:val>
            <c:numRef>
              <c:f>Summaries!$AE$26:$AF$26</c:f>
              <c:numCache>
                <c:formatCode>_-[$€-1809]* #,##0_-;\-[$€-1809]* #,##0_-;_-[$€-1809]* "-"??_-;_-@_-</c:formatCode>
                <c:ptCount val="2"/>
                <c:pt idx="0">
                  <c:v>1577448</c:v>
                </c:pt>
                <c:pt idx="1">
                  <c:v>620100</c:v>
                </c:pt>
              </c:numCache>
            </c:numRef>
          </c:val>
        </c:ser>
        <c:dLbls>
          <c:showLegendKey val="0"/>
          <c:showVal val="0"/>
          <c:showCatName val="0"/>
          <c:showSerName val="0"/>
          <c:showPercent val="0"/>
          <c:showBubbleSize val="0"/>
        </c:dLbls>
        <c:gapWidth val="150"/>
        <c:overlap val="100"/>
        <c:axId val="462644032"/>
        <c:axId val="462644424"/>
      </c:barChart>
      <c:catAx>
        <c:axId val="462644032"/>
        <c:scaling>
          <c:orientation val="minMax"/>
        </c:scaling>
        <c:delete val="0"/>
        <c:axPos val="b"/>
        <c:numFmt formatCode="General" sourceLinked="0"/>
        <c:majorTickMark val="out"/>
        <c:minorTickMark val="none"/>
        <c:tickLblPos val="nextTo"/>
        <c:crossAx val="462644424"/>
        <c:crosses val="autoZero"/>
        <c:auto val="1"/>
        <c:lblAlgn val="ctr"/>
        <c:lblOffset val="100"/>
        <c:noMultiLvlLbl val="0"/>
      </c:catAx>
      <c:valAx>
        <c:axId val="462644424"/>
        <c:scaling>
          <c:orientation val="minMax"/>
        </c:scaling>
        <c:delete val="0"/>
        <c:axPos val="l"/>
        <c:majorGridlines/>
        <c:numFmt formatCode="_-[$€-1809]* #,##0_-;\-[$€-1809]* #,##0_-;_-[$€-1809]* &quot;-&quot;??_-;_-@_-" sourceLinked="1"/>
        <c:majorTickMark val="out"/>
        <c:minorTickMark val="none"/>
        <c:tickLblPos val="nextTo"/>
        <c:crossAx val="4626440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E"/>
              <a:t>Consulting Days</a:t>
            </a:r>
          </a:p>
        </c:rich>
      </c:tx>
      <c:overlay val="0"/>
    </c:title>
    <c:autoTitleDeleted val="0"/>
    <c:plotArea>
      <c:layout/>
      <c:barChart>
        <c:barDir val="col"/>
        <c:grouping val="stacked"/>
        <c:varyColors val="0"/>
        <c:ser>
          <c:idx val="0"/>
          <c:order val="0"/>
          <c:tx>
            <c:strRef>
              <c:f>Summaries!$A$35</c:f>
              <c:strCache>
                <c:ptCount val="1"/>
                <c:pt idx="0">
                  <c:v>Project Management</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Summaries!$B$35:$V$35</c:f>
              <c:numCache>
                <c:formatCode>0</c:formatCode>
                <c:ptCount val="6"/>
                <c:pt idx="0">
                  <c:v>56</c:v>
                </c:pt>
                <c:pt idx="1">
                  <c:v>40</c:v>
                </c:pt>
                <c:pt idx="2">
                  <c:v>25</c:v>
                </c:pt>
                <c:pt idx="3">
                  <c:v>50</c:v>
                </c:pt>
                <c:pt idx="4">
                  <c:v>10</c:v>
                </c:pt>
                <c:pt idx="5">
                  <c:v>155</c:v>
                </c:pt>
              </c:numCache>
            </c:numRef>
          </c:val>
        </c:ser>
        <c:ser>
          <c:idx val="1"/>
          <c:order val="1"/>
          <c:tx>
            <c:strRef>
              <c:f>Summaries!$A$36</c:f>
              <c:strCache>
                <c:ptCount val="1"/>
                <c:pt idx="0">
                  <c:v>Functional Consulting</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Summaries!$B$36:$V$36</c:f>
              <c:numCache>
                <c:formatCode>0</c:formatCode>
                <c:ptCount val="6"/>
                <c:pt idx="0">
                  <c:v>86.25</c:v>
                </c:pt>
                <c:pt idx="1">
                  <c:v>160</c:v>
                </c:pt>
                <c:pt idx="2">
                  <c:v>287</c:v>
                </c:pt>
                <c:pt idx="3">
                  <c:v>60</c:v>
                </c:pt>
                <c:pt idx="4">
                  <c:v>92.75</c:v>
                </c:pt>
                <c:pt idx="5">
                  <c:v>324</c:v>
                </c:pt>
              </c:numCache>
            </c:numRef>
          </c:val>
        </c:ser>
        <c:ser>
          <c:idx val="2"/>
          <c:order val="2"/>
          <c:tx>
            <c:strRef>
              <c:f>Summaries!$A$37</c:f>
              <c:strCache>
                <c:ptCount val="1"/>
                <c:pt idx="0">
                  <c:v>Technical Consulting</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Summaries!$B$37:$V$37</c:f>
              <c:numCache>
                <c:formatCode>0</c:formatCode>
                <c:ptCount val="6"/>
                <c:pt idx="0">
                  <c:v>57.75</c:v>
                </c:pt>
                <c:pt idx="1">
                  <c:v>14</c:v>
                </c:pt>
                <c:pt idx="2">
                  <c:v>20</c:v>
                </c:pt>
                <c:pt idx="3">
                  <c:v>15</c:v>
                </c:pt>
                <c:pt idx="4">
                  <c:v>1</c:v>
                </c:pt>
                <c:pt idx="5">
                  <c:v>60</c:v>
                </c:pt>
              </c:numCache>
            </c:numRef>
          </c:val>
        </c:ser>
        <c:ser>
          <c:idx val="3"/>
          <c:order val="3"/>
          <c:tx>
            <c:strRef>
              <c:f>Summaries!$A$38</c:f>
              <c:strCache>
                <c:ptCount val="1"/>
                <c:pt idx="0">
                  <c:v>Report Development</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Summaries!$B$38:$V$38</c:f>
              <c:numCache>
                <c:formatCode>0</c:formatCode>
                <c:ptCount val="6"/>
                <c:pt idx="0">
                  <c:v>0</c:v>
                </c:pt>
                <c:pt idx="1">
                  <c:v>1</c:v>
                </c:pt>
                <c:pt idx="2">
                  <c:v>0</c:v>
                </c:pt>
                <c:pt idx="3">
                  <c:v>70</c:v>
                </c:pt>
                <c:pt idx="4">
                  <c:v>0</c:v>
                </c:pt>
                <c:pt idx="5">
                  <c:v>25</c:v>
                </c:pt>
              </c:numCache>
            </c:numRef>
          </c:val>
        </c:ser>
        <c:ser>
          <c:idx val="4"/>
          <c:order val="4"/>
          <c:tx>
            <c:strRef>
              <c:f>Summaries!$A$39</c:f>
              <c:strCache>
                <c:ptCount val="1"/>
                <c:pt idx="0">
                  <c:v>Data Migration</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Summaries!$B$39:$V$39</c:f>
              <c:numCache>
                <c:formatCode>0</c:formatCode>
                <c:ptCount val="6"/>
                <c:pt idx="0">
                  <c:v>0</c:v>
                </c:pt>
                <c:pt idx="1">
                  <c:v>1</c:v>
                </c:pt>
                <c:pt idx="2">
                  <c:v>15</c:v>
                </c:pt>
                <c:pt idx="3">
                  <c:v>30</c:v>
                </c:pt>
                <c:pt idx="4">
                  <c:v>1</c:v>
                </c:pt>
                <c:pt idx="5">
                  <c:v>20</c:v>
                </c:pt>
              </c:numCache>
            </c:numRef>
          </c:val>
        </c:ser>
        <c:ser>
          <c:idx val="5"/>
          <c:order val="5"/>
          <c:tx>
            <c:strRef>
              <c:f>Summaries!$A$40</c:f>
              <c:strCache>
                <c:ptCount val="1"/>
                <c:pt idx="0">
                  <c:v>Customisation</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Summaries!$B$40:$V$40</c:f>
              <c:numCache>
                <c:formatCode>0</c:formatCode>
                <c:ptCount val="6"/>
                <c:pt idx="0">
                  <c:v>45</c:v>
                </c:pt>
                <c:pt idx="1">
                  <c:v>13</c:v>
                </c:pt>
                <c:pt idx="2">
                  <c:v>21</c:v>
                </c:pt>
                <c:pt idx="3">
                  <c:v>75</c:v>
                </c:pt>
                <c:pt idx="4">
                  <c:v>1</c:v>
                </c:pt>
                <c:pt idx="5">
                  <c:v>30</c:v>
                </c:pt>
              </c:numCache>
            </c:numRef>
          </c:val>
        </c:ser>
        <c:ser>
          <c:idx val="6"/>
          <c:order val="6"/>
          <c:tx>
            <c:strRef>
              <c:f>Summaries!$A$41</c:f>
              <c:strCache>
                <c:ptCount val="1"/>
                <c:pt idx="0">
                  <c:v>Training</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Summaries!$B$41:$V$41</c:f>
              <c:numCache>
                <c:formatCode>0</c:formatCode>
                <c:ptCount val="6"/>
                <c:pt idx="0">
                  <c:v>43.5</c:v>
                </c:pt>
                <c:pt idx="1">
                  <c:v>1</c:v>
                </c:pt>
                <c:pt idx="2">
                  <c:v>0</c:v>
                </c:pt>
                <c:pt idx="3">
                  <c:v>150</c:v>
                </c:pt>
                <c:pt idx="4">
                  <c:v>68.5</c:v>
                </c:pt>
                <c:pt idx="5">
                  <c:v>45</c:v>
                </c:pt>
              </c:numCache>
            </c:numRef>
          </c:val>
        </c:ser>
        <c:ser>
          <c:idx val="7"/>
          <c:order val="7"/>
          <c:tx>
            <c:strRef>
              <c:f>Summaries!$A$42</c:f>
              <c:strCache>
                <c:ptCount val="1"/>
                <c:pt idx="0">
                  <c:v>Interfaces</c:v>
                </c:pt>
              </c:strCache>
            </c:strRef>
          </c:tx>
          <c:invertIfNegative val="0"/>
          <c:cat>
            <c:strRef>
              <c:f>Summaries!$B$34:$V$34</c:f>
              <c:strCache>
                <c:ptCount val="6"/>
                <c:pt idx="0">
                  <c:v>Infor - Syteline ERP</c:v>
                </c:pt>
                <c:pt idx="1">
                  <c:v>eBECS - Microsoft Dynamics AX</c:v>
                </c:pt>
                <c:pt idx="2">
                  <c:v>Glantus - QAD</c:v>
                </c:pt>
                <c:pt idx="3">
                  <c:v>Emerge IT - Priority ERP</c:v>
                </c:pt>
                <c:pt idx="4">
                  <c:v>IQMS - EnterpriseIQ</c:v>
                </c:pt>
                <c:pt idx="5">
                  <c:v>itelligence - SAP</c:v>
                </c:pt>
              </c:strCache>
            </c:strRef>
          </c:cat>
          <c:val>
            <c:numRef>
              <c:f>Summaries!$B$42:$V$42</c:f>
              <c:numCache>
                <c:formatCode>0</c:formatCode>
                <c:ptCount val="6"/>
                <c:pt idx="0">
                  <c:v>0</c:v>
                </c:pt>
                <c:pt idx="1">
                  <c:v>1</c:v>
                </c:pt>
                <c:pt idx="2">
                  <c:v>19</c:v>
                </c:pt>
                <c:pt idx="3">
                  <c:v>0</c:v>
                </c:pt>
                <c:pt idx="4">
                  <c:v>0</c:v>
                </c:pt>
                <c:pt idx="5">
                  <c:v>60</c:v>
                </c:pt>
              </c:numCache>
            </c:numRef>
          </c:val>
        </c:ser>
        <c:dLbls>
          <c:showLegendKey val="0"/>
          <c:showVal val="0"/>
          <c:showCatName val="0"/>
          <c:showSerName val="0"/>
          <c:showPercent val="0"/>
          <c:showBubbleSize val="0"/>
        </c:dLbls>
        <c:gapWidth val="150"/>
        <c:overlap val="100"/>
        <c:axId val="462641680"/>
        <c:axId val="462641288"/>
      </c:barChart>
      <c:catAx>
        <c:axId val="462641680"/>
        <c:scaling>
          <c:orientation val="minMax"/>
        </c:scaling>
        <c:delete val="0"/>
        <c:axPos val="b"/>
        <c:numFmt formatCode="General" sourceLinked="0"/>
        <c:majorTickMark val="out"/>
        <c:minorTickMark val="none"/>
        <c:tickLblPos val="nextTo"/>
        <c:crossAx val="462641288"/>
        <c:crosses val="autoZero"/>
        <c:auto val="1"/>
        <c:lblAlgn val="ctr"/>
        <c:lblOffset val="100"/>
        <c:noMultiLvlLbl val="0"/>
      </c:catAx>
      <c:valAx>
        <c:axId val="462641288"/>
        <c:scaling>
          <c:orientation val="minMax"/>
        </c:scaling>
        <c:delete val="0"/>
        <c:axPos val="l"/>
        <c:majorGridlines/>
        <c:numFmt formatCode="0" sourceLinked="1"/>
        <c:majorTickMark val="out"/>
        <c:minorTickMark val="none"/>
        <c:tickLblPos val="nextTo"/>
        <c:crossAx val="462641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E"/>
              <a:t>On Premises Costs: 36 Months</a:t>
            </a:r>
          </a:p>
        </c:rich>
      </c:tx>
      <c:overlay val="0"/>
    </c:title>
    <c:autoTitleDeleted val="0"/>
    <c:plotArea>
      <c:layout/>
      <c:barChart>
        <c:barDir val="col"/>
        <c:grouping val="stacked"/>
        <c:varyColors val="0"/>
        <c:ser>
          <c:idx val="0"/>
          <c:order val="0"/>
          <c:tx>
            <c:strRef>
              <c:f>Summaries!$AD$2</c:f>
              <c:strCache>
                <c:ptCount val="1"/>
                <c:pt idx="0">
                  <c:v>TOTAL PHASE 1 ONCE-OFF COSTS </c:v>
                </c:pt>
              </c:strCache>
            </c:strRef>
          </c:tx>
          <c:invertIfNegative val="0"/>
          <c:cat>
            <c:strRef>
              <c:f>Summaries!$AE$1:$AI$1</c:f>
              <c:strCache>
                <c:ptCount val="5"/>
                <c:pt idx="0">
                  <c:v>Infor - Syteline ERP</c:v>
                </c:pt>
                <c:pt idx="1">
                  <c:v>eBECS - Microsoft Dynamics AX</c:v>
                </c:pt>
                <c:pt idx="2">
                  <c:v>Glantus - QAD</c:v>
                </c:pt>
                <c:pt idx="3">
                  <c:v>Emerge IT - Priority ERP</c:v>
                </c:pt>
                <c:pt idx="4">
                  <c:v>IQMS - EnterpriseIQ</c:v>
                </c:pt>
              </c:strCache>
            </c:strRef>
          </c:cat>
          <c:val>
            <c:numRef>
              <c:f>Summaries!$AE$2:$AI$2</c:f>
              <c:numCache>
                <c:formatCode>_-[$€-1809]* #,##0_-;\-[$€-1809]* #,##0_-;_-[$€-1809]* "-"??_-;_-@_-</c:formatCode>
                <c:ptCount val="5"/>
                <c:pt idx="0">
                  <c:v>760820</c:v>
                </c:pt>
                <c:pt idx="1">
                  <c:v>581521.5</c:v>
                </c:pt>
                <c:pt idx="2">
                  <c:v>1012048.75</c:v>
                </c:pt>
                <c:pt idx="3">
                  <c:v>769000</c:v>
                </c:pt>
                <c:pt idx="4">
                  <c:v>806329</c:v>
                </c:pt>
              </c:numCache>
            </c:numRef>
          </c:val>
        </c:ser>
        <c:ser>
          <c:idx val="1"/>
          <c:order val="1"/>
          <c:tx>
            <c:strRef>
              <c:f>Summaries!$AD$3</c:f>
              <c:strCache>
                <c:ptCount val="1"/>
                <c:pt idx="0">
                  <c:v>TOTAL PHASE 2 ONCE-OFF COSTS </c:v>
                </c:pt>
              </c:strCache>
            </c:strRef>
          </c:tx>
          <c:invertIfNegative val="0"/>
          <c:cat>
            <c:strRef>
              <c:f>Summaries!$AE$1:$AI$1</c:f>
              <c:strCache>
                <c:ptCount val="5"/>
                <c:pt idx="0">
                  <c:v>Infor - Syteline ERP</c:v>
                </c:pt>
                <c:pt idx="1">
                  <c:v>eBECS - Microsoft Dynamics AX</c:v>
                </c:pt>
                <c:pt idx="2">
                  <c:v>Glantus - QAD</c:v>
                </c:pt>
                <c:pt idx="3">
                  <c:v>Emerge IT - Priority ERP</c:v>
                </c:pt>
                <c:pt idx="4">
                  <c:v>IQMS - EnterpriseIQ</c:v>
                </c:pt>
              </c:strCache>
            </c:strRef>
          </c:cat>
          <c:val>
            <c:numRef>
              <c:f>Summaries!$AE$3:$AI$3</c:f>
              <c:numCache>
                <c:formatCode>_-[$€-1809]* #,##0_-;\-[$€-1809]* #,##0_-;_-[$€-1809]* "-"??_-;_-@_-</c:formatCode>
                <c:ptCount val="5"/>
                <c:pt idx="0">
                  <c:v>59381</c:v>
                </c:pt>
                <c:pt idx="1">
                  <c:v>0</c:v>
                </c:pt>
                <c:pt idx="2">
                  <c:v>94712.5</c:v>
                </c:pt>
                <c:pt idx="3">
                  <c:v>0</c:v>
                </c:pt>
                <c:pt idx="4">
                  <c:v>116121</c:v>
                </c:pt>
              </c:numCache>
            </c:numRef>
          </c:val>
        </c:ser>
        <c:ser>
          <c:idx val="2"/>
          <c:order val="2"/>
          <c:tx>
            <c:strRef>
              <c:f>Summaries!$AD$4</c:f>
              <c:strCache>
                <c:ptCount val="1"/>
                <c:pt idx="0">
                  <c:v>TOTAL RECURRING COSTS (over 36 months)</c:v>
                </c:pt>
              </c:strCache>
            </c:strRef>
          </c:tx>
          <c:invertIfNegative val="0"/>
          <c:cat>
            <c:strRef>
              <c:f>Summaries!$AE$1:$AI$1</c:f>
              <c:strCache>
                <c:ptCount val="5"/>
                <c:pt idx="0">
                  <c:v>Infor - Syteline ERP</c:v>
                </c:pt>
                <c:pt idx="1">
                  <c:v>eBECS - Microsoft Dynamics AX</c:v>
                </c:pt>
                <c:pt idx="2">
                  <c:v>Glantus - QAD</c:v>
                </c:pt>
                <c:pt idx="3">
                  <c:v>Emerge IT - Priority ERP</c:v>
                </c:pt>
                <c:pt idx="4">
                  <c:v>IQMS - EnterpriseIQ</c:v>
                </c:pt>
              </c:strCache>
            </c:strRef>
          </c:cat>
          <c:val>
            <c:numRef>
              <c:f>Summaries!$AE$4:$AI$4</c:f>
              <c:numCache>
                <c:formatCode>_-[$€-1809]* #,##0_-;\-[$€-1809]* #,##0_-;_-[$€-1809]* "-"??_-;_-@_-</c:formatCode>
                <c:ptCount val="5"/>
                <c:pt idx="0">
                  <c:v>265464</c:v>
                </c:pt>
                <c:pt idx="1">
                  <c:v>131414.70000000001</c:v>
                </c:pt>
                <c:pt idx="2">
                  <c:v>489325</c:v>
                </c:pt>
                <c:pt idx="3">
                  <c:v>149400</c:v>
                </c:pt>
                <c:pt idx="4">
                  <c:v>324995.76</c:v>
                </c:pt>
              </c:numCache>
            </c:numRef>
          </c:val>
        </c:ser>
        <c:dLbls>
          <c:showLegendKey val="0"/>
          <c:showVal val="0"/>
          <c:showCatName val="0"/>
          <c:showSerName val="0"/>
          <c:showPercent val="0"/>
          <c:showBubbleSize val="0"/>
        </c:dLbls>
        <c:gapWidth val="150"/>
        <c:overlap val="100"/>
        <c:axId val="462640504"/>
        <c:axId val="544409160"/>
      </c:barChart>
      <c:catAx>
        <c:axId val="462640504"/>
        <c:scaling>
          <c:orientation val="minMax"/>
        </c:scaling>
        <c:delete val="0"/>
        <c:axPos val="b"/>
        <c:numFmt formatCode="General" sourceLinked="0"/>
        <c:majorTickMark val="out"/>
        <c:minorTickMark val="none"/>
        <c:tickLblPos val="nextTo"/>
        <c:crossAx val="544409160"/>
        <c:crosses val="autoZero"/>
        <c:auto val="1"/>
        <c:lblAlgn val="ctr"/>
        <c:lblOffset val="100"/>
        <c:noMultiLvlLbl val="0"/>
      </c:catAx>
      <c:valAx>
        <c:axId val="544409160"/>
        <c:scaling>
          <c:orientation val="minMax"/>
        </c:scaling>
        <c:delete val="0"/>
        <c:axPos val="l"/>
        <c:majorGridlines/>
        <c:numFmt formatCode="_-[$€-1809]* #,##0_-;\-[$€-1809]* #,##0_-;_-[$€-1809]* &quot;-&quot;??_-;_-@_-" sourceLinked="1"/>
        <c:majorTickMark val="out"/>
        <c:minorTickMark val="none"/>
        <c:tickLblPos val="nextTo"/>
        <c:crossAx val="462640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E"/>
              <a:t>Hosted Costs:</a:t>
            </a:r>
            <a:r>
              <a:rPr lang="en-IE" baseline="0"/>
              <a:t> 36 Months</a:t>
            </a:r>
            <a:endParaRPr lang="en-IE"/>
          </a:p>
        </c:rich>
      </c:tx>
      <c:overlay val="0"/>
    </c:title>
    <c:autoTitleDeleted val="0"/>
    <c:plotArea>
      <c:layout/>
      <c:barChart>
        <c:barDir val="col"/>
        <c:grouping val="stacked"/>
        <c:varyColors val="0"/>
        <c:ser>
          <c:idx val="0"/>
          <c:order val="0"/>
          <c:tx>
            <c:strRef>
              <c:f>Summaries!$AD$13</c:f>
              <c:strCache>
                <c:ptCount val="1"/>
                <c:pt idx="0">
                  <c:v>TOTAL PHASE 1 ONCE-OFF COSTS </c:v>
                </c:pt>
              </c:strCache>
            </c:strRef>
          </c:tx>
          <c:invertIfNegative val="0"/>
          <c:cat>
            <c:strRef>
              <c:f>Summaries!$AE$12:$AI$12</c:f>
              <c:strCache>
                <c:ptCount val="5"/>
                <c:pt idx="0">
                  <c:v>Infor - Syteline ERP</c:v>
                </c:pt>
                <c:pt idx="1">
                  <c:v>eBECS - Microsoft Dynamics AX</c:v>
                </c:pt>
                <c:pt idx="2">
                  <c:v>Glantus - QAD</c:v>
                </c:pt>
                <c:pt idx="3">
                  <c:v>Emerge IT - Priority ERP</c:v>
                </c:pt>
                <c:pt idx="4">
                  <c:v>IQMS - EnterpriseIQ</c:v>
                </c:pt>
              </c:strCache>
            </c:strRef>
          </c:cat>
          <c:val>
            <c:numRef>
              <c:f>Summaries!$AE$13:$AI$13</c:f>
              <c:numCache>
                <c:formatCode>_-[$€-1809]* #,##0_-;\-[$€-1809]* #,##0_-;_-[$€-1809]* "-"??_-;_-@_-</c:formatCode>
                <c:ptCount val="5"/>
                <c:pt idx="0">
                  <c:v>713154</c:v>
                </c:pt>
                <c:pt idx="1">
                  <c:v>511521.5</c:v>
                </c:pt>
                <c:pt idx="2">
                  <c:v>1033641.75</c:v>
                </c:pt>
                <c:pt idx="3">
                  <c:v>794200</c:v>
                </c:pt>
                <c:pt idx="4">
                  <c:v>751329</c:v>
                </c:pt>
              </c:numCache>
            </c:numRef>
          </c:val>
        </c:ser>
        <c:ser>
          <c:idx val="1"/>
          <c:order val="1"/>
          <c:tx>
            <c:strRef>
              <c:f>Summaries!$AD$14</c:f>
              <c:strCache>
                <c:ptCount val="1"/>
                <c:pt idx="0">
                  <c:v>TOTAL PHASE 2 ONCE-OFF COSTS </c:v>
                </c:pt>
              </c:strCache>
            </c:strRef>
          </c:tx>
          <c:invertIfNegative val="0"/>
          <c:cat>
            <c:strRef>
              <c:f>Summaries!$AE$12:$AI$12</c:f>
              <c:strCache>
                <c:ptCount val="5"/>
                <c:pt idx="0">
                  <c:v>Infor - Syteline ERP</c:v>
                </c:pt>
                <c:pt idx="1">
                  <c:v>eBECS - Microsoft Dynamics AX</c:v>
                </c:pt>
                <c:pt idx="2">
                  <c:v>Glantus - QAD</c:v>
                </c:pt>
                <c:pt idx="3">
                  <c:v>Emerge IT - Priority ERP</c:v>
                </c:pt>
                <c:pt idx="4">
                  <c:v>IQMS - EnterpriseIQ</c:v>
                </c:pt>
              </c:strCache>
            </c:strRef>
          </c:cat>
          <c:val>
            <c:numRef>
              <c:f>Summaries!$AE$14:$AI$14</c:f>
              <c:numCache>
                <c:formatCode>_-[$€-1809]* #,##0_-;\-[$€-1809]* #,##0_-;_-[$€-1809]* "-"??_-;_-@_-</c:formatCode>
                <c:ptCount val="5"/>
                <c:pt idx="0">
                  <c:v>59381</c:v>
                </c:pt>
                <c:pt idx="1">
                  <c:v>0</c:v>
                </c:pt>
                <c:pt idx="2">
                  <c:v>94712.5</c:v>
                </c:pt>
                <c:pt idx="3">
                  <c:v>0</c:v>
                </c:pt>
                <c:pt idx="4">
                  <c:v>116121</c:v>
                </c:pt>
              </c:numCache>
            </c:numRef>
          </c:val>
        </c:ser>
        <c:ser>
          <c:idx val="2"/>
          <c:order val="2"/>
          <c:tx>
            <c:strRef>
              <c:f>Summaries!$AD$15</c:f>
              <c:strCache>
                <c:ptCount val="1"/>
                <c:pt idx="0">
                  <c:v>TOTAL RECURRING COSTS (over 36 months)</c:v>
                </c:pt>
              </c:strCache>
            </c:strRef>
          </c:tx>
          <c:invertIfNegative val="0"/>
          <c:cat>
            <c:strRef>
              <c:f>Summaries!$AE$12:$AI$12</c:f>
              <c:strCache>
                <c:ptCount val="5"/>
                <c:pt idx="0">
                  <c:v>Infor - Syteline ERP</c:v>
                </c:pt>
                <c:pt idx="1">
                  <c:v>eBECS - Microsoft Dynamics AX</c:v>
                </c:pt>
                <c:pt idx="2">
                  <c:v>Glantus - QAD</c:v>
                </c:pt>
                <c:pt idx="3">
                  <c:v>Emerge IT - Priority ERP</c:v>
                </c:pt>
                <c:pt idx="4">
                  <c:v>IQMS - EnterpriseIQ</c:v>
                </c:pt>
              </c:strCache>
            </c:strRef>
          </c:cat>
          <c:val>
            <c:numRef>
              <c:f>Summaries!$AE$15:$AI$15</c:f>
              <c:numCache>
                <c:formatCode>_-[$€-1809]* #,##0_-;\-[$€-1809]* #,##0_-;_-[$€-1809]* "-"??_-;_-@_-</c:formatCode>
                <c:ptCount val="5"/>
                <c:pt idx="0">
                  <c:v>414864</c:v>
                </c:pt>
                <c:pt idx="1">
                  <c:v>534614.69999999995</c:v>
                </c:pt>
                <c:pt idx="2">
                  <c:v>693195</c:v>
                </c:pt>
                <c:pt idx="3">
                  <c:v>168300</c:v>
                </c:pt>
                <c:pt idx="4">
                  <c:v>324995.76</c:v>
                </c:pt>
              </c:numCache>
            </c:numRef>
          </c:val>
        </c:ser>
        <c:dLbls>
          <c:showLegendKey val="0"/>
          <c:showVal val="0"/>
          <c:showCatName val="0"/>
          <c:showSerName val="0"/>
          <c:showPercent val="0"/>
          <c:showBubbleSize val="0"/>
        </c:dLbls>
        <c:gapWidth val="150"/>
        <c:overlap val="100"/>
        <c:axId val="462640112"/>
        <c:axId val="462639720"/>
      </c:barChart>
      <c:catAx>
        <c:axId val="462640112"/>
        <c:scaling>
          <c:orientation val="minMax"/>
        </c:scaling>
        <c:delete val="0"/>
        <c:axPos val="b"/>
        <c:numFmt formatCode="General" sourceLinked="0"/>
        <c:majorTickMark val="out"/>
        <c:minorTickMark val="none"/>
        <c:tickLblPos val="nextTo"/>
        <c:crossAx val="462639720"/>
        <c:crosses val="autoZero"/>
        <c:auto val="1"/>
        <c:lblAlgn val="ctr"/>
        <c:lblOffset val="100"/>
        <c:noMultiLvlLbl val="0"/>
      </c:catAx>
      <c:valAx>
        <c:axId val="462639720"/>
        <c:scaling>
          <c:orientation val="minMax"/>
        </c:scaling>
        <c:delete val="0"/>
        <c:axPos val="l"/>
        <c:majorGridlines/>
        <c:numFmt formatCode="_-[$€-1809]* #,##0_-;\-[$€-1809]* #,##0_-;_-[$€-1809]* &quot;-&quot;??_-;_-@_-" sourceLinked="1"/>
        <c:majorTickMark val="out"/>
        <c:minorTickMark val="none"/>
        <c:tickLblPos val="nextTo"/>
        <c:crossAx val="46264011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IE"/>
              <a:t>SaaS</a:t>
            </a:r>
            <a:r>
              <a:rPr lang="en-IE" baseline="0"/>
              <a:t> Costs: 36 Months</a:t>
            </a:r>
            <a:endParaRPr lang="en-IE"/>
          </a:p>
        </c:rich>
      </c:tx>
      <c:overlay val="0"/>
    </c:title>
    <c:autoTitleDeleted val="0"/>
    <c:plotArea>
      <c:layout/>
      <c:barChart>
        <c:barDir val="col"/>
        <c:grouping val="stacked"/>
        <c:varyColors val="0"/>
        <c:ser>
          <c:idx val="0"/>
          <c:order val="0"/>
          <c:tx>
            <c:strRef>
              <c:f>Summaries!$AD$24</c:f>
              <c:strCache>
                <c:ptCount val="1"/>
                <c:pt idx="0">
                  <c:v>TOTAL PHASE 1 ONCE-OFF COSTS </c:v>
                </c:pt>
              </c:strCache>
            </c:strRef>
          </c:tx>
          <c:invertIfNegative val="0"/>
          <c:cat>
            <c:strRef>
              <c:f>Summaries!$AE$23:$AF$23</c:f>
              <c:strCache>
                <c:ptCount val="2"/>
                <c:pt idx="0">
                  <c:v>Glantus - QAD</c:v>
                </c:pt>
                <c:pt idx="1">
                  <c:v>itelligence - SAP</c:v>
                </c:pt>
              </c:strCache>
            </c:strRef>
          </c:cat>
          <c:val>
            <c:numRef>
              <c:f>Summaries!$AE$24:$AF$24</c:f>
              <c:numCache>
                <c:formatCode>_-[$€-1809]* #,##0_-;\-[$€-1809]* #,##0_-;_-[$€-1809]* "-"??_-;_-@_-</c:formatCode>
                <c:ptCount val="2"/>
                <c:pt idx="0">
                  <c:v>366458.75</c:v>
                </c:pt>
                <c:pt idx="1">
                  <c:v>884950</c:v>
                </c:pt>
              </c:numCache>
            </c:numRef>
          </c:val>
        </c:ser>
        <c:ser>
          <c:idx val="1"/>
          <c:order val="1"/>
          <c:tx>
            <c:strRef>
              <c:f>Summaries!$AD$25</c:f>
              <c:strCache>
                <c:ptCount val="1"/>
                <c:pt idx="0">
                  <c:v>TOTAL PHASE 2 ONCE-OFF COSTS </c:v>
                </c:pt>
              </c:strCache>
            </c:strRef>
          </c:tx>
          <c:invertIfNegative val="0"/>
          <c:cat>
            <c:strRef>
              <c:f>Summaries!$AE$23:$AF$23</c:f>
              <c:strCache>
                <c:ptCount val="2"/>
                <c:pt idx="0">
                  <c:v>Glantus - QAD</c:v>
                </c:pt>
                <c:pt idx="1">
                  <c:v>itelligence - SAP</c:v>
                </c:pt>
              </c:strCache>
            </c:strRef>
          </c:cat>
          <c:val>
            <c:numRef>
              <c:f>Summaries!$AE$25:$AF$25</c:f>
              <c:numCache>
                <c:formatCode>_-[$€-1809]* #,##0_-;\-[$€-1809]* #,##0_-;_-[$€-1809]* "-"??_-;_-@_-</c:formatCode>
                <c:ptCount val="2"/>
                <c:pt idx="0">
                  <c:v>77962.5</c:v>
                </c:pt>
                <c:pt idx="1">
                  <c:v>273460</c:v>
                </c:pt>
              </c:numCache>
            </c:numRef>
          </c:val>
        </c:ser>
        <c:ser>
          <c:idx val="2"/>
          <c:order val="2"/>
          <c:tx>
            <c:strRef>
              <c:f>Summaries!$AD$26</c:f>
              <c:strCache>
                <c:ptCount val="1"/>
                <c:pt idx="0">
                  <c:v>TOTAL RECURRING COSTS (over 36 months)</c:v>
                </c:pt>
              </c:strCache>
            </c:strRef>
          </c:tx>
          <c:invertIfNegative val="0"/>
          <c:cat>
            <c:strRef>
              <c:f>Summaries!$AE$23:$AF$23</c:f>
              <c:strCache>
                <c:ptCount val="2"/>
                <c:pt idx="0">
                  <c:v>Glantus - QAD</c:v>
                </c:pt>
                <c:pt idx="1">
                  <c:v>itelligence - SAP</c:v>
                </c:pt>
              </c:strCache>
            </c:strRef>
          </c:cat>
          <c:val>
            <c:numRef>
              <c:f>Summaries!$AE$26:$AF$26</c:f>
              <c:numCache>
                <c:formatCode>_-[$€-1809]* #,##0_-;\-[$€-1809]* #,##0_-;_-[$€-1809]* "-"??_-;_-@_-</c:formatCode>
                <c:ptCount val="2"/>
                <c:pt idx="0">
                  <c:v>1577448</c:v>
                </c:pt>
                <c:pt idx="1">
                  <c:v>620100</c:v>
                </c:pt>
              </c:numCache>
            </c:numRef>
          </c:val>
        </c:ser>
        <c:dLbls>
          <c:showLegendKey val="0"/>
          <c:showVal val="0"/>
          <c:showCatName val="0"/>
          <c:showSerName val="0"/>
          <c:showPercent val="0"/>
          <c:showBubbleSize val="0"/>
        </c:dLbls>
        <c:gapWidth val="150"/>
        <c:overlap val="100"/>
        <c:axId val="462638936"/>
        <c:axId val="462638544"/>
      </c:barChart>
      <c:catAx>
        <c:axId val="462638936"/>
        <c:scaling>
          <c:orientation val="minMax"/>
        </c:scaling>
        <c:delete val="0"/>
        <c:axPos val="b"/>
        <c:numFmt formatCode="General" sourceLinked="0"/>
        <c:majorTickMark val="out"/>
        <c:minorTickMark val="none"/>
        <c:tickLblPos val="nextTo"/>
        <c:crossAx val="462638544"/>
        <c:crosses val="autoZero"/>
        <c:auto val="1"/>
        <c:lblAlgn val="ctr"/>
        <c:lblOffset val="100"/>
        <c:noMultiLvlLbl val="0"/>
      </c:catAx>
      <c:valAx>
        <c:axId val="462638544"/>
        <c:scaling>
          <c:orientation val="minMax"/>
        </c:scaling>
        <c:delete val="0"/>
        <c:axPos val="l"/>
        <c:majorGridlines/>
        <c:numFmt formatCode="_-[$€-1809]* #,##0_-;\-[$€-1809]* #,##0_-;_-[$€-1809]* &quot;-&quot;??_-;_-@_-" sourceLinked="1"/>
        <c:majorTickMark val="out"/>
        <c:minorTickMark val="none"/>
        <c:tickLblPos val="nextTo"/>
        <c:crossAx val="462638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'Benefits Reporting'!$C$3</c:f>
              <c:strCache>
                <c:ptCount val="1"/>
                <c:pt idx="0">
                  <c:v>Infor - Syteline ERP</c:v>
                </c:pt>
              </c:strCache>
            </c:strRef>
          </c:tx>
          <c:invertIfNegative val="0"/>
          <c:cat>
            <c:strRef>
              <c:f>'Benefits Reporting'!$B$15</c:f>
              <c:strCache>
                <c:ptCount val="1"/>
                <c:pt idx="0">
                  <c:v>High Vs Average</c:v>
                </c:pt>
              </c:strCache>
            </c:strRef>
          </c:cat>
          <c:val>
            <c:numRef>
              <c:f>'Benefits Reporting'!$C$15</c:f>
              <c:numCache>
                <c:formatCode>0.00</c:formatCode>
                <c:ptCount val="1"/>
                <c:pt idx="0">
                  <c:v>8.3979484705235308E-2</c:v>
                </c:pt>
              </c:numCache>
            </c:numRef>
          </c:val>
        </c:ser>
        <c:ser>
          <c:idx val="1"/>
          <c:order val="1"/>
          <c:tx>
            <c:strRef>
              <c:f>'Benefits Reporting'!$D$3</c:f>
              <c:strCache>
                <c:ptCount val="1"/>
                <c:pt idx="0">
                  <c:v>eBECS - Microsoft Dynamics AX</c:v>
                </c:pt>
              </c:strCache>
            </c:strRef>
          </c:tx>
          <c:invertIfNegative val="0"/>
          <c:cat>
            <c:strRef>
              <c:f>'Benefits Reporting'!$B$15</c:f>
              <c:strCache>
                <c:ptCount val="1"/>
                <c:pt idx="0">
                  <c:v>High Vs Average</c:v>
                </c:pt>
              </c:strCache>
            </c:strRef>
          </c:cat>
          <c:val>
            <c:numRef>
              <c:f>'Benefits Reporting'!$D$15</c:f>
              <c:numCache>
                <c:formatCode>0.00</c:formatCode>
                <c:ptCount val="1"/>
                <c:pt idx="0">
                  <c:v>9.7363243004465971E-2</c:v>
                </c:pt>
              </c:numCache>
            </c:numRef>
          </c:val>
        </c:ser>
        <c:ser>
          <c:idx val="2"/>
          <c:order val="2"/>
          <c:tx>
            <c:strRef>
              <c:f>'Benefits Reporting'!$E$3</c:f>
              <c:strCache>
                <c:ptCount val="1"/>
                <c:pt idx="0">
                  <c:v>Glantus - QAD</c:v>
                </c:pt>
              </c:strCache>
            </c:strRef>
          </c:tx>
          <c:invertIfNegative val="0"/>
          <c:cat>
            <c:strRef>
              <c:f>'Benefits Reporting'!$B$15</c:f>
              <c:strCache>
                <c:ptCount val="1"/>
                <c:pt idx="0">
                  <c:v>High Vs Average</c:v>
                </c:pt>
              </c:strCache>
            </c:strRef>
          </c:cat>
          <c:val>
            <c:numRef>
              <c:f>'Benefits Reporting'!$E$15</c:f>
              <c:numCache>
                <c:formatCode>0.00</c:formatCode>
                <c:ptCount val="1"/>
                <c:pt idx="0">
                  <c:v>0.73774252247954486</c:v>
                </c:pt>
              </c:numCache>
            </c:numRef>
          </c:val>
        </c:ser>
        <c:ser>
          <c:idx val="3"/>
          <c:order val="3"/>
          <c:tx>
            <c:strRef>
              <c:f>'Benefits Reporting'!$F$3</c:f>
              <c:strCache>
                <c:ptCount val="1"/>
                <c:pt idx="0">
                  <c:v>Emerge IT - Priority ERP</c:v>
                </c:pt>
              </c:strCache>
            </c:strRef>
          </c:tx>
          <c:invertIfNegative val="0"/>
          <c:cat>
            <c:strRef>
              <c:f>'Benefits Reporting'!$B$15</c:f>
              <c:strCache>
                <c:ptCount val="1"/>
                <c:pt idx="0">
                  <c:v>High Vs Average</c:v>
                </c:pt>
              </c:strCache>
            </c:strRef>
          </c:cat>
          <c:val>
            <c:numRef>
              <c:f>'Benefits Reporting'!$F$15</c:f>
              <c:numCache>
                <c:formatCode>0.00</c:formatCode>
                <c:ptCount val="1"/>
                <c:pt idx="0">
                  <c:v>0.67436195052101677</c:v>
                </c:pt>
              </c:numCache>
            </c:numRef>
          </c:val>
        </c:ser>
        <c:ser>
          <c:idx val="4"/>
          <c:order val="4"/>
          <c:tx>
            <c:strRef>
              <c:f>'Benefits Reporting'!$G$3</c:f>
              <c:strCache>
                <c:ptCount val="1"/>
                <c:pt idx="0">
                  <c:v>IQMS - EnterpriseIQ</c:v>
                </c:pt>
              </c:strCache>
            </c:strRef>
          </c:tx>
          <c:invertIfNegative val="0"/>
          <c:cat>
            <c:strRef>
              <c:f>'Benefits Reporting'!$B$15</c:f>
              <c:strCache>
                <c:ptCount val="1"/>
                <c:pt idx="0">
                  <c:v>High Vs Average</c:v>
                </c:pt>
              </c:strCache>
            </c:strRef>
          </c:cat>
          <c:val>
            <c:numRef>
              <c:f>'Benefits Reporting'!$G$15</c:f>
              <c:numCache>
                <c:formatCode>0.00</c:formatCode>
                <c:ptCount val="1"/>
                <c:pt idx="0">
                  <c:v>0.67906659417161475</c:v>
                </c:pt>
              </c:numCache>
            </c:numRef>
          </c:val>
        </c:ser>
        <c:ser>
          <c:idx val="5"/>
          <c:order val="5"/>
          <c:tx>
            <c:strRef>
              <c:f>'Benefits Reporting'!$H$3</c:f>
              <c:strCache>
                <c:ptCount val="1"/>
                <c:pt idx="0">
                  <c:v>itelligence - SAP</c:v>
                </c:pt>
              </c:strCache>
            </c:strRef>
          </c:tx>
          <c:invertIfNegative val="0"/>
          <c:cat>
            <c:strRef>
              <c:f>'Benefits Reporting'!$B$15</c:f>
              <c:strCache>
                <c:ptCount val="1"/>
                <c:pt idx="0">
                  <c:v>High Vs Average</c:v>
                </c:pt>
              </c:strCache>
            </c:strRef>
          </c:cat>
          <c:val>
            <c:numRef>
              <c:f>'Benefits Reporting'!$H$15</c:f>
              <c:numCache>
                <c:formatCode>0.00</c:formatCode>
                <c:ptCount val="1"/>
                <c:pt idx="0">
                  <c:v>1.0160420868028446</c:v>
                </c:pt>
              </c:numCache>
            </c:numRef>
          </c:val>
        </c:ser>
        <c:dLbls>
          <c:showLegendKey val="0"/>
          <c:showVal val="0"/>
          <c:showCatName val="0"/>
          <c:showSerName val="0"/>
          <c:showPercent val="0"/>
          <c:showBubbleSize val="0"/>
        </c:dLbls>
        <c:gapWidth val="150"/>
        <c:axId val="462643640"/>
        <c:axId val="462643248"/>
      </c:barChart>
      <c:catAx>
        <c:axId val="462643640"/>
        <c:scaling>
          <c:orientation val="minMax"/>
        </c:scaling>
        <c:delete val="0"/>
        <c:axPos val="b"/>
        <c:numFmt formatCode="General" sourceLinked="0"/>
        <c:majorTickMark val="out"/>
        <c:minorTickMark val="none"/>
        <c:tickLblPos val="nextTo"/>
        <c:crossAx val="462643248"/>
        <c:crosses val="autoZero"/>
        <c:auto val="1"/>
        <c:lblAlgn val="ctr"/>
        <c:lblOffset val="100"/>
        <c:noMultiLvlLbl val="0"/>
      </c:catAx>
      <c:valAx>
        <c:axId val="462643248"/>
        <c:scaling>
          <c:orientation val="minMax"/>
        </c:scaling>
        <c:delete val="0"/>
        <c:axPos val="l"/>
        <c:majorGridlines/>
        <c:numFmt formatCode="0.00" sourceLinked="1"/>
        <c:majorTickMark val="out"/>
        <c:minorTickMark val="none"/>
        <c:tickLblPos val="nextTo"/>
        <c:crossAx val="46264364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'Benefits Reporting'!$C$17</c:f>
              <c:strCache>
                <c:ptCount val="1"/>
                <c:pt idx="0">
                  <c:v>Infor - Syteline ERP</c:v>
                </c:pt>
              </c:strCache>
            </c:strRef>
          </c:tx>
          <c:invertIfNegative val="0"/>
          <c:cat>
            <c:strRef>
              <c:f>'Benefits Reporting'!$B$29</c:f>
              <c:strCache>
                <c:ptCount val="1"/>
                <c:pt idx="0">
                  <c:v>Medium Vs Average</c:v>
                </c:pt>
              </c:strCache>
            </c:strRef>
          </c:cat>
          <c:val>
            <c:numRef>
              <c:f>'Benefits Reporting'!$C$29</c:f>
              <c:numCache>
                <c:formatCode>0.00</c:formatCode>
                <c:ptCount val="1"/>
                <c:pt idx="0">
                  <c:v>0.67617525190100203</c:v>
                </c:pt>
              </c:numCache>
            </c:numRef>
          </c:val>
        </c:ser>
        <c:ser>
          <c:idx val="1"/>
          <c:order val="1"/>
          <c:tx>
            <c:strRef>
              <c:f>'Benefits Reporting'!$D$17</c:f>
              <c:strCache>
                <c:ptCount val="1"/>
                <c:pt idx="0">
                  <c:v>eBECS - Microsoft Dynamics AX</c:v>
                </c:pt>
              </c:strCache>
            </c:strRef>
          </c:tx>
          <c:invertIfNegative val="0"/>
          <c:cat>
            <c:strRef>
              <c:f>'Benefits Reporting'!$B$29</c:f>
              <c:strCache>
                <c:ptCount val="1"/>
                <c:pt idx="0">
                  <c:v>Medium Vs Average</c:v>
                </c:pt>
              </c:strCache>
            </c:strRef>
          </c:cat>
          <c:val>
            <c:numRef>
              <c:f>'Benefits Reporting'!$D$29</c:f>
              <c:numCache>
                <c:formatCode>0.00</c:formatCode>
                <c:ptCount val="1"/>
                <c:pt idx="0">
                  <c:v>7.52732959145197E-2</c:v>
                </c:pt>
              </c:numCache>
            </c:numRef>
          </c:val>
        </c:ser>
        <c:ser>
          <c:idx val="2"/>
          <c:order val="2"/>
          <c:tx>
            <c:strRef>
              <c:f>'Benefits Reporting'!$E$17</c:f>
              <c:strCache>
                <c:ptCount val="1"/>
                <c:pt idx="0">
                  <c:v>Glantus - QAD</c:v>
                </c:pt>
              </c:strCache>
            </c:strRef>
          </c:tx>
          <c:invertIfNegative val="0"/>
          <c:cat>
            <c:strRef>
              <c:f>'Benefits Reporting'!$B$29</c:f>
              <c:strCache>
                <c:ptCount val="1"/>
                <c:pt idx="0">
                  <c:v>Medium Vs Average</c:v>
                </c:pt>
              </c:strCache>
            </c:strRef>
          </c:cat>
          <c:val>
            <c:numRef>
              <c:f>'Benefits Reporting'!$E$29</c:f>
              <c:numCache>
                <c:formatCode>0.00</c:formatCode>
                <c:ptCount val="1"/>
                <c:pt idx="0">
                  <c:v>0.48840389814091889</c:v>
                </c:pt>
              </c:numCache>
            </c:numRef>
          </c:val>
        </c:ser>
        <c:ser>
          <c:idx val="3"/>
          <c:order val="3"/>
          <c:tx>
            <c:strRef>
              <c:f>'Benefits Reporting'!$F$17</c:f>
              <c:strCache>
                <c:ptCount val="1"/>
                <c:pt idx="0">
                  <c:v>Emerge IT - Priority ERP</c:v>
                </c:pt>
              </c:strCache>
            </c:strRef>
          </c:tx>
          <c:invertIfNegative val="0"/>
          <c:cat>
            <c:strRef>
              <c:f>'Benefits Reporting'!$B$29</c:f>
              <c:strCache>
                <c:ptCount val="1"/>
                <c:pt idx="0">
                  <c:v>Medium Vs Average</c:v>
                </c:pt>
              </c:strCache>
            </c:strRef>
          </c:cat>
          <c:val>
            <c:numRef>
              <c:f>'Benefits Reporting'!$F$29</c:f>
              <c:numCache>
                <c:formatCode>0.00</c:formatCode>
                <c:ptCount val="1"/>
                <c:pt idx="0">
                  <c:v>0.16411062776969398</c:v>
                </c:pt>
              </c:numCache>
            </c:numRef>
          </c:val>
        </c:ser>
        <c:ser>
          <c:idx val="4"/>
          <c:order val="4"/>
          <c:tx>
            <c:strRef>
              <c:f>'Benefits Reporting'!$G$17</c:f>
              <c:strCache>
                <c:ptCount val="1"/>
                <c:pt idx="0">
                  <c:v>IQMS - EnterpriseIQ</c:v>
                </c:pt>
              </c:strCache>
            </c:strRef>
          </c:tx>
          <c:invertIfNegative val="0"/>
          <c:cat>
            <c:strRef>
              <c:f>'Benefits Reporting'!$B$29</c:f>
              <c:strCache>
                <c:ptCount val="1"/>
                <c:pt idx="0">
                  <c:v>Medium Vs Average</c:v>
                </c:pt>
              </c:strCache>
            </c:strRef>
          </c:cat>
          <c:val>
            <c:numRef>
              <c:f>'Benefits Reporting'!$G$29</c:f>
              <c:numCache>
                <c:formatCode>0.00</c:formatCode>
                <c:ptCount val="1"/>
                <c:pt idx="0">
                  <c:v>-7.4438696833675877E-2</c:v>
                </c:pt>
              </c:numCache>
            </c:numRef>
          </c:val>
        </c:ser>
        <c:ser>
          <c:idx val="5"/>
          <c:order val="5"/>
          <c:tx>
            <c:strRef>
              <c:f>'Benefits Reporting'!$H$17</c:f>
              <c:strCache>
                <c:ptCount val="1"/>
                <c:pt idx="0">
                  <c:v>itelligence - SAP</c:v>
                </c:pt>
              </c:strCache>
            </c:strRef>
          </c:tx>
          <c:invertIfNegative val="0"/>
          <c:cat>
            <c:strRef>
              <c:f>'Benefits Reporting'!$B$29</c:f>
              <c:strCache>
                <c:ptCount val="1"/>
                <c:pt idx="0">
                  <c:v>Medium Vs Average</c:v>
                </c:pt>
              </c:strCache>
            </c:strRef>
          </c:cat>
          <c:val>
            <c:numRef>
              <c:f>'Benefits Reporting'!$H$29</c:f>
              <c:numCache>
                <c:formatCode>0.00</c:formatCode>
                <c:ptCount val="1"/>
                <c:pt idx="0">
                  <c:v>-0.40756902430826614</c:v>
                </c:pt>
              </c:numCache>
            </c:numRef>
          </c:val>
        </c:ser>
        <c:dLbls>
          <c:showLegendKey val="0"/>
          <c:showVal val="0"/>
          <c:showCatName val="0"/>
          <c:showSerName val="0"/>
          <c:showPercent val="0"/>
          <c:showBubbleSize val="0"/>
        </c:dLbls>
        <c:gapWidth val="150"/>
        <c:axId val="462637760"/>
        <c:axId val="318067728"/>
      </c:barChart>
      <c:catAx>
        <c:axId val="462637760"/>
        <c:scaling>
          <c:orientation val="minMax"/>
        </c:scaling>
        <c:delete val="0"/>
        <c:axPos val="b"/>
        <c:numFmt formatCode="General" sourceLinked="0"/>
        <c:majorTickMark val="out"/>
        <c:minorTickMark val="none"/>
        <c:tickLblPos val="nextTo"/>
        <c:crossAx val="318067728"/>
        <c:crosses val="autoZero"/>
        <c:auto val="1"/>
        <c:lblAlgn val="ctr"/>
        <c:lblOffset val="100"/>
        <c:noMultiLvlLbl val="0"/>
      </c:catAx>
      <c:valAx>
        <c:axId val="318067728"/>
        <c:scaling>
          <c:orientation val="minMax"/>
        </c:scaling>
        <c:delete val="0"/>
        <c:axPos val="l"/>
        <c:majorGridlines/>
        <c:numFmt formatCode="0.00" sourceLinked="1"/>
        <c:majorTickMark val="out"/>
        <c:minorTickMark val="none"/>
        <c:tickLblPos val="nextTo"/>
        <c:crossAx val="4626377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'Benefits Reporting'!$C$32</c:f>
              <c:strCache>
                <c:ptCount val="1"/>
                <c:pt idx="0">
                  <c:v>Infor - Syteline ERP</c:v>
                </c:pt>
              </c:strCache>
            </c:strRef>
          </c:tx>
          <c:invertIfNegative val="0"/>
          <c:cat>
            <c:strRef>
              <c:f>'Benefits Reporting'!$B$44</c:f>
              <c:strCache>
                <c:ptCount val="1"/>
                <c:pt idx="0">
                  <c:v>Low Vs Average</c:v>
                </c:pt>
              </c:strCache>
            </c:strRef>
          </c:cat>
          <c:val>
            <c:numRef>
              <c:f>'Benefits Reporting'!$C$44</c:f>
              <c:numCache>
                <c:formatCode>0.00</c:formatCode>
                <c:ptCount val="1"/>
                <c:pt idx="0">
                  <c:v>0.20560646883221878</c:v>
                </c:pt>
              </c:numCache>
            </c:numRef>
          </c:val>
        </c:ser>
        <c:ser>
          <c:idx val="1"/>
          <c:order val="1"/>
          <c:tx>
            <c:strRef>
              <c:f>'Benefits Reporting'!$D$32</c:f>
              <c:strCache>
                <c:ptCount val="1"/>
                <c:pt idx="0">
                  <c:v>eBECS - Microsoft Dynamics AX</c:v>
                </c:pt>
              </c:strCache>
            </c:strRef>
          </c:tx>
          <c:invertIfNegative val="0"/>
          <c:cat>
            <c:strRef>
              <c:f>'Benefits Reporting'!$B$44</c:f>
              <c:strCache>
                <c:ptCount val="1"/>
                <c:pt idx="0">
                  <c:v>Low Vs Average</c:v>
                </c:pt>
              </c:strCache>
            </c:strRef>
          </c:cat>
          <c:val>
            <c:numRef>
              <c:f>'Benefits Reporting'!$D$44</c:f>
              <c:numCache>
                <c:formatCode>0.00</c:formatCode>
                <c:ptCount val="1"/>
                <c:pt idx="0">
                  <c:v>-0.19767643953521752</c:v>
                </c:pt>
              </c:numCache>
            </c:numRef>
          </c:val>
        </c:ser>
        <c:ser>
          <c:idx val="2"/>
          <c:order val="2"/>
          <c:tx>
            <c:strRef>
              <c:f>'Benefits Reporting'!$E$32</c:f>
              <c:strCache>
                <c:ptCount val="1"/>
                <c:pt idx="0">
                  <c:v>Glantus - QAD</c:v>
                </c:pt>
              </c:strCache>
            </c:strRef>
          </c:tx>
          <c:invertIfNegative val="0"/>
          <c:cat>
            <c:strRef>
              <c:f>'Benefits Reporting'!$B$44</c:f>
              <c:strCache>
                <c:ptCount val="1"/>
                <c:pt idx="0">
                  <c:v>Low Vs Average</c:v>
                </c:pt>
              </c:strCache>
            </c:strRef>
          </c:cat>
          <c:val>
            <c:numRef>
              <c:f>'Benefits Reporting'!$E$44</c:f>
              <c:numCache>
                <c:formatCode>0.00</c:formatCode>
                <c:ptCount val="1"/>
                <c:pt idx="0">
                  <c:v>0.72048061771763905</c:v>
                </c:pt>
              </c:numCache>
            </c:numRef>
          </c:val>
        </c:ser>
        <c:ser>
          <c:idx val="3"/>
          <c:order val="3"/>
          <c:tx>
            <c:strRef>
              <c:f>'Benefits Reporting'!$F$32</c:f>
              <c:strCache>
                <c:ptCount val="1"/>
                <c:pt idx="0">
                  <c:v>Emerge IT - Priority ERP</c:v>
                </c:pt>
              </c:strCache>
            </c:strRef>
          </c:tx>
          <c:invertIfNegative val="0"/>
          <c:cat>
            <c:strRef>
              <c:f>'Benefits Reporting'!$B$44</c:f>
              <c:strCache>
                <c:ptCount val="1"/>
                <c:pt idx="0">
                  <c:v>Low Vs Average</c:v>
                </c:pt>
              </c:strCache>
            </c:strRef>
          </c:cat>
          <c:val>
            <c:numRef>
              <c:f>'Benefits Reporting'!$F$44</c:f>
              <c:numCache>
                <c:formatCode>0.00</c:formatCode>
                <c:ptCount val="1"/>
                <c:pt idx="0">
                  <c:v>0.76563179179085772</c:v>
                </c:pt>
              </c:numCache>
            </c:numRef>
          </c:val>
        </c:ser>
        <c:ser>
          <c:idx val="4"/>
          <c:order val="4"/>
          <c:tx>
            <c:strRef>
              <c:f>'Benefits Reporting'!$G$32</c:f>
              <c:strCache>
                <c:ptCount val="1"/>
                <c:pt idx="0">
                  <c:v>IQMS - EnterpriseIQ</c:v>
                </c:pt>
              </c:strCache>
            </c:strRef>
          </c:tx>
          <c:invertIfNegative val="0"/>
          <c:cat>
            <c:strRef>
              <c:f>'Benefits Reporting'!$B$44</c:f>
              <c:strCache>
                <c:ptCount val="1"/>
                <c:pt idx="0">
                  <c:v>Low Vs Average</c:v>
                </c:pt>
              </c:strCache>
            </c:strRef>
          </c:cat>
          <c:val>
            <c:numRef>
              <c:f>'Benefits Reporting'!$G$44</c:f>
              <c:numCache>
                <c:formatCode>0.00</c:formatCode>
                <c:ptCount val="1"/>
                <c:pt idx="0">
                  <c:v>-0.43640959630457665</c:v>
                </c:pt>
              </c:numCache>
            </c:numRef>
          </c:val>
        </c:ser>
        <c:ser>
          <c:idx val="5"/>
          <c:order val="5"/>
          <c:tx>
            <c:strRef>
              <c:f>'Benefits Reporting'!$H$32</c:f>
              <c:strCache>
                <c:ptCount val="1"/>
                <c:pt idx="0">
                  <c:v>itelligence - SAP</c:v>
                </c:pt>
              </c:strCache>
            </c:strRef>
          </c:tx>
          <c:invertIfNegative val="0"/>
          <c:cat>
            <c:strRef>
              <c:f>'Benefits Reporting'!$B$44</c:f>
              <c:strCache>
                <c:ptCount val="1"/>
                <c:pt idx="0">
                  <c:v>Low Vs Average</c:v>
                </c:pt>
              </c:strCache>
            </c:strRef>
          </c:cat>
          <c:val>
            <c:numRef>
              <c:f>'Benefits Reporting'!$H$44</c:f>
              <c:numCache>
                <c:formatCode>0.00</c:formatCode>
                <c:ptCount val="1"/>
                <c:pt idx="0">
                  <c:v>-0.72205315129239356</c:v>
                </c:pt>
              </c:numCache>
            </c:numRef>
          </c:val>
        </c:ser>
        <c:dLbls>
          <c:showLegendKey val="0"/>
          <c:showVal val="0"/>
          <c:showCatName val="0"/>
          <c:showSerName val="0"/>
          <c:showPercent val="0"/>
          <c:showBubbleSize val="0"/>
        </c:dLbls>
        <c:gapWidth val="150"/>
        <c:axId val="318069296"/>
        <c:axId val="318070472"/>
      </c:barChart>
      <c:catAx>
        <c:axId val="318069296"/>
        <c:scaling>
          <c:orientation val="minMax"/>
        </c:scaling>
        <c:delete val="0"/>
        <c:axPos val="b"/>
        <c:numFmt formatCode="General" sourceLinked="0"/>
        <c:majorTickMark val="out"/>
        <c:minorTickMark val="none"/>
        <c:tickLblPos val="nextTo"/>
        <c:crossAx val="318070472"/>
        <c:crosses val="autoZero"/>
        <c:auto val="1"/>
        <c:lblAlgn val="ctr"/>
        <c:lblOffset val="100"/>
        <c:noMultiLvlLbl val="0"/>
      </c:catAx>
      <c:valAx>
        <c:axId val="318070472"/>
        <c:scaling>
          <c:orientation val="minMax"/>
        </c:scaling>
        <c:delete val="0"/>
        <c:axPos val="l"/>
        <c:majorGridlines/>
        <c:numFmt formatCode="0.00" sourceLinked="1"/>
        <c:majorTickMark val="out"/>
        <c:minorTickMark val="none"/>
        <c:tickLblPos val="nextTo"/>
        <c:crossAx val="3180692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'Benefits Reporting'!$C$47</c:f>
              <c:strCache>
                <c:ptCount val="1"/>
                <c:pt idx="0">
                  <c:v>Infor - Syteline ERP</c:v>
                </c:pt>
              </c:strCache>
            </c:strRef>
          </c:tx>
          <c:invertIfNegative val="0"/>
          <c:cat>
            <c:strRef>
              <c:f>'Benefits Reporting'!$B$59</c:f>
              <c:strCache>
                <c:ptCount val="1"/>
                <c:pt idx="0">
                  <c:v>All Benefit Drivers Vs Average</c:v>
                </c:pt>
              </c:strCache>
            </c:strRef>
          </c:cat>
          <c:val>
            <c:numRef>
              <c:f>'Benefits Reporting'!$C$59</c:f>
              <c:numCache>
                <c:formatCode>0.00</c:formatCode>
                <c:ptCount val="1"/>
                <c:pt idx="0">
                  <c:v>0.22924734184809203</c:v>
                </c:pt>
              </c:numCache>
            </c:numRef>
          </c:val>
        </c:ser>
        <c:ser>
          <c:idx val="1"/>
          <c:order val="1"/>
          <c:tx>
            <c:strRef>
              <c:f>'Benefits Reporting'!$D$47</c:f>
              <c:strCache>
                <c:ptCount val="1"/>
                <c:pt idx="0">
                  <c:v>eBECS - Microsoft Dynamics AX</c:v>
                </c:pt>
              </c:strCache>
            </c:strRef>
          </c:tx>
          <c:invertIfNegative val="0"/>
          <c:cat>
            <c:strRef>
              <c:f>'Benefits Reporting'!$B$59</c:f>
              <c:strCache>
                <c:ptCount val="1"/>
                <c:pt idx="0">
                  <c:v>All Benefit Drivers Vs Average</c:v>
                </c:pt>
              </c:strCache>
            </c:strRef>
          </c:cat>
          <c:val>
            <c:numRef>
              <c:f>'Benefits Reporting'!$D$59</c:f>
              <c:numCache>
                <c:formatCode>0.00</c:formatCode>
                <c:ptCount val="1"/>
                <c:pt idx="0">
                  <c:v>5.6400941417163786E-2</c:v>
                </c:pt>
              </c:numCache>
            </c:numRef>
          </c:val>
        </c:ser>
        <c:ser>
          <c:idx val="2"/>
          <c:order val="2"/>
          <c:tx>
            <c:strRef>
              <c:f>'Benefits Reporting'!$E$47</c:f>
              <c:strCache>
                <c:ptCount val="1"/>
                <c:pt idx="0">
                  <c:v>Glantus - QAD</c:v>
                </c:pt>
              </c:strCache>
            </c:strRef>
          </c:tx>
          <c:invertIfNegative val="0"/>
          <c:cat>
            <c:strRef>
              <c:f>'Benefits Reporting'!$B$59</c:f>
              <c:strCache>
                <c:ptCount val="1"/>
                <c:pt idx="0">
                  <c:v>All Benefit Drivers Vs Average</c:v>
                </c:pt>
              </c:strCache>
            </c:strRef>
          </c:cat>
          <c:val>
            <c:numRef>
              <c:f>'Benefits Reporting'!$E$59</c:f>
              <c:numCache>
                <c:formatCode>0.00</c:formatCode>
                <c:ptCount val="1"/>
                <c:pt idx="0">
                  <c:v>0.69713736374938495</c:v>
                </c:pt>
              </c:numCache>
            </c:numRef>
          </c:val>
        </c:ser>
        <c:ser>
          <c:idx val="3"/>
          <c:order val="3"/>
          <c:tx>
            <c:strRef>
              <c:f>'Benefits Reporting'!$F$47</c:f>
              <c:strCache>
                <c:ptCount val="1"/>
                <c:pt idx="0">
                  <c:v>Emerge IT - Priority ERP</c:v>
                </c:pt>
              </c:strCache>
            </c:strRef>
          </c:tx>
          <c:invertIfNegative val="0"/>
          <c:cat>
            <c:strRef>
              <c:f>'Benefits Reporting'!$B$59</c:f>
              <c:strCache>
                <c:ptCount val="1"/>
                <c:pt idx="0">
                  <c:v>All Benefit Drivers Vs Average</c:v>
                </c:pt>
              </c:strCache>
            </c:strRef>
          </c:cat>
          <c:val>
            <c:numRef>
              <c:f>'Benefits Reporting'!$F$59</c:f>
              <c:numCache>
                <c:formatCode>0.00</c:formatCode>
                <c:ptCount val="1"/>
                <c:pt idx="0">
                  <c:v>0.40948099814006511</c:v>
                </c:pt>
              </c:numCache>
            </c:numRef>
          </c:val>
        </c:ser>
        <c:ser>
          <c:idx val="4"/>
          <c:order val="4"/>
          <c:tx>
            <c:strRef>
              <c:f>'Benefits Reporting'!$G$47</c:f>
              <c:strCache>
                <c:ptCount val="1"/>
                <c:pt idx="0">
                  <c:v>IQMS - EnterpriseIQ</c:v>
                </c:pt>
              </c:strCache>
            </c:strRef>
          </c:tx>
          <c:invertIfNegative val="0"/>
          <c:cat>
            <c:strRef>
              <c:f>'Benefits Reporting'!$B$59</c:f>
              <c:strCache>
                <c:ptCount val="1"/>
                <c:pt idx="0">
                  <c:v>All Benefit Drivers Vs Average</c:v>
                </c:pt>
              </c:strCache>
            </c:strRef>
          </c:cat>
          <c:val>
            <c:numRef>
              <c:f>'Benefits Reporting'!$G$59</c:f>
              <c:numCache>
                <c:formatCode>0.00</c:formatCode>
                <c:ptCount val="1"/>
                <c:pt idx="0">
                  <c:v>-5.5139755034735671E-2</c:v>
                </c:pt>
              </c:numCache>
            </c:numRef>
          </c:val>
        </c:ser>
        <c:ser>
          <c:idx val="5"/>
          <c:order val="5"/>
          <c:tx>
            <c:strRef>
              <c:f>'Benefits Reporting'!$H$47</c:f>
              <c:strCache>
                <c:ptCount val="1"/>
                <c:pt idx="0">
                  <c:v>itelligence - SAP</c:v>
                </c:pt>
              </c:strCache>
            </c:strRef>
          </c:tx>
          <c:invertIfNegative val="0"/>
          <c:cat>
            <c:strRef>
              <c:f>'Benefits Reporting'!$B$59</c:f>
              <c:strCache>
                <c:ptCount val="1"/>
                <c:pt idx="0">
                  <c:v>All Benefit Drivers Vs Average</c:v>
                </c:pt>
              </c:strCache>
            </c:strRef>
          </c:cat>
          <c:val>
            <c:numRef>
              <c:f>'Benefits Reporting'!$H$59</c:f>
              <c:numCache>
                <c:formatCode>0.00</c:formatCode>
                <c:ptCount val="1"/>
                <c:pt idx="0">
                  <c:v>-5.3864846257267729E-3</c:v>
                </c:pt>
              </c:numCache>
            </c:numRef>
          </c:val>
        </c:ser>
        <c:dLbls>
          <c:showLegendKey val="0"/>
          <c:showVal val="0"/>
          <c:showCatName val="0"/>
          <c:showSerName val="0"/>
          <c:showPercent val="0"/>
          <c:showBubbleSize val="0"/>
        </c:dLbls>
        <c:gapWidth val="150"/>
        <c:axId val="318070080"/>
        <c:axId val="318068904"/>
      </c:barChart>
      <c:catAx>
        <c:axId val="318070080"/>
        <c:scaling>
          <c:orientation val="minMax"/>
        </c:scaling>
        <c:delete val="0"/>
        <c:axPos val="b"/>
        <c:numFmt formatCode="General" sourceLinked="0"/>
        <c:majorTickMark val="out"/>
        <c:minorTickMark val="none"/>
        <c:tickLblPos val="nextTo"/>
        <c:crossAx val="318068904"/>
        <c:crosses val="autoZero"/>
        <c:auto val="1"/>
        <c:lblAlgn val="ctr"/>
        <c:lblOffset val="100"/>
        <c:noMultiLvlLbl val="0"/>
      </c:catAx>
      <c:valAx>
        <c:axId val="318068904"/>
        <c:scaling>
          <c:orientation val="minMax"/>
        </c:scaling>
        <c:delete val="0"/>
        <c:axPos val="l"/>
        <c:majorGridlines/>
        <c:numFmt formatCode="0.00" sourceLinked="1"/>
        <c:majorTickMark val="out"/>
        <c:minorTickMark val="none"/>
        <c:tickLblPos val="nextTo"/>
        <c:crossAx val="318070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'Benefits Reporting'!$C$62</c:f>
              <c:strCache>
                <c:ptCount val="1"/>
                <c:pt idx="0">
                  <c:v>Infor - Syteline ERP</c:v>
                </c:pt>
              </c:strCache>
            </c:strRef>
          </c:tx>
          <c:invertIfNegative val="0"/>
          <c:cat>
            <c:strRef>
              <c:f>'Benefits Reporting'!$B$74</c:f>
              <c:strCache>
                <c:ptCount val="1"/>
                <c:pt idx="0">
                  <c:v>All Benefit Drivers (Weighted) Vs Average</c:v>
                </c:pt>
              </c:strCache>
            </c:strRef>
          </c:cat>
          <c:val>
            <c:numRef>
              <c:f>'Benefits Reporting'!$C$74</c:f>
              <c:numCache>
                <c:formatCode>0.00</c:formatCode>
                <c:ptCount val="1"/>
                <c:pt idx="0">
                  <c:v>0.44480882678139899</c:v>
                </c:pt>
              </c:numCache>
            </c:numRef>
          </c:val>
        </c:ser>
        <c:ser>
          <c:idx val="1"/>
          <c:order val="1"/>
          <c:tx>
            <c:strRef>
              <c:f>'Benefits Reporting'!$D$62</c:f>
              <c:strCache>
                <c:ptCount val="1"/>
                <c:pt idx="0">
                  <c:v>eBECS - Microsoft Dynamics AX</c:v>
                </c:pt>
              </c:strCache>
            </c:strRef>
          </c:tx>
          <c:invertIfNegative val="0"/>
          <c:cat>
            <c:strRef>
              <c:f>'Benefits Reporting'!$B$74</c:f>
              <c:strCache>
                <c:ptCount val="1"/>
                <c:pt idx="0">
                  <c:v>All Benefit Drivers (Weighted) Vs Average</c:v>
                </c:pt>
              </c:strCache>
            </c:strRef>
          </c:cat>
          <c:val>
            <c:numRef>
              <c:f>'Benefits Reporting'!$D$74</c:f>
              <c:numCache>
                <c:formatCode>0.00</c:formatCode>
                <c:ptCount val="1"/>
                <c:pt idx="0">
                  <c:v>4.706403861927555E-2</c:v>
                </c:pt>
              </c:numCache>
            </c:numRef>
          </c:val>
        </c:ser>
        <c:ser>
          <c:idx val="2"/>
          <c:order val="2"/>
          <c:tx>
            <c:strRef>
              <c:f>'Benefits Reporting'!$E$62</c:f>
              <c:strCache>
                <c:ptCount val="1"/>
                <c:pt idx="0">
                  <c:v>Glantus - QAD</c:v>
                </c:pt>
              </c:strCache>
            </c:strRef>
          </c:tx>
          <c:invertIfNegative val="0"/>
          <c:cat>
            <c:strRef>
              <c:f>'Benefits Reporting'!$B$74</c:f>
              <c:strCache>
                <c:ptCount val="1"/>
                <c:pt idx="0">
                  <c:v>All Benefit Drivers (Weighted) Vs Average</c:v>
                </c:pt>
              </c:strCache>
            </c:strRef>
          </c:cat>
          <c:val>
            <c:numRef>
              <c:f>'Benefits Reporting'!$E$74</c:f>
              <c:numCache>
                <c:formatCode>0.00</c:formatCode>
                <c:ptCount val="1"/>
                <c:pt idx="0">
                  <c:v>0.47916209844579871</c:v>
                </c:pt>
              </c:numCache>
            </c:numRef>
          </c:val>
        </c:ser>
        <c:ser>
          <c:idx val="3"/>
          <c:order val="3"/>
          <c:tx>
            <c:strRef>
              <c:f>'Benefits Reporting'!$F$62</c:f>
              <c:strCache>
                <c:ptCount val="1"/>
                <c:pt idx="0">
                  <c:v>Emerge IT - Priority ERP</c:v>
                </c:pt>
              </c:strCache>
            </c:strRef>
          </c:tx>
          <c:invertIfNegative val="0"/>
          <c:cat>
            <c:strRef>
              <c:f>'Benefits Reporting'!$B$74</c:f>
              <c:strCache>
                <c:ptCount val="1"/>
                <c:pt idx="0">
                  <c:v>All Benefit Drivers (Weighted) Vs Average</c:v>
                </c:pt>
              </c:strCache>
            </c:strRef>
          </c:cat>
          <c:val>
            <c:numRef>
              <c:f>'Benefits Reporting'!$F$74</c:f>
              <c:numCache>
                <c:formatCode>0.00</c:formatCode>
                <c:ptCount val="1"/>
                <c:pt idx="0">
                  <c:v>0.71741459502820248</c:v>
                </c:pt>
              </c:numCache>
            </c:numRef>
          </c:val>
        </c:ser>
        <c:ser>
          <c:idx val="4"/>
          <c:order val="4"/>
          <c:tx>
            <c:strRef>
              <c:f>'Benefits Reporting'!$G$62</c:f>
              <c:strCache>
                <c:ptCount val="1"/>
                <c:pt idx="0">
                  <c:v>IQMS - EnterpriseIQ</c:v>
                </c:pt>
              </c:strCache>
            </c:strRef>
          </c:tx>
          <c:invertIfNegative val="0"/>
          <c:cat>
            <c:strRef>
              <c:f>'Benefits Reporting'!$B$74</c:f>
              <c:strCache>
                <c:ptCount val="1"/>
                <c:pt idx="0">
                  <c:v>All Benefit Drivers (Weighted) Vs Average</c:v>
                </c:pt>
              </c:strCache>
            </c:strRef>
          </c:cat>
          <c:val>
            <c:numRef>
              <c:f>'Benefits Reporting'!$G$74</c:f>
              <c:numCache>
                <c:formatCode>0.00</c:formatCode>
                <c:ptCount val="1"/>
                <c:pt idx="0">
                  <c:v>0.69483172234114488</c:v>
                </c:pt>
              </c:numCache>
            </c:numRef>
          </c:val>
        </c:ser>
        <c:ser>
          <c:idx val="5"/>
          <c:order val="5"/>
          <c:tx>
            <c:strRef>
              <c:f>'Benefits Reporting'!$H$62</c:f>
              <c:strCache>
                <c:ptCount val="1"/>
                <c:pt idx="0">
                  <c:v>itelligence - SAP</c:v>
                </c:pt>
              </c:strCache>
            </c:strRef>
          </c:tx>
          <c:invertIfNegative val="0"/>
          <c:cat>
            <c:strRef>
              <c:f>'Benefits Reporting'!$B$74</c:f>
              <c:strCache>
                <c:ptCount val="1"/>
                <c:pt idx="0">
                  <c:v>All Benefit Drivers (Weighted) Vs Average</c:v>
                </c:pt>
              </c:strCache>
            </c:strRef>
          </c:cat>
          <c:val>
            <c:numRef>
              <c:f>'Benefits Reporting'!$H$74</c:f>
              <c:numCache>
                <c:formatCode>0.00</c:formatCode>
                <c:ptCount val="1"/>
                <c:pt idx="0">
                  <c:v>0.76544435669415734</c:v>
                </c:pt>
              </c:numCache>
            </c:numRef>
          </c:val>
        </c:ser>
        <c:dLbls>
          <c:showLegendKey val="0"/>
          <c:showVal val="0"/>
          <c:showCatName val="0"/>
          <c:showSerName val="0"/>
          <c:showPercent val="0"/>
          <c:showBubbleSize val="0"/>
        </c:dLbls>
        <c:gapWidth val="150"/>
        <c:axId val="466198824"/>
        <c:axId val="466199608"/>
      </c:barChart>
      <c:catAx>
        <c:axId val="466198824"/>
        <c:scaling>
          <c:orientation val="minMax"/>
        </c:scaling>
        <c:delete val="0"/>
        <c:axPos val="b"/>
        <c:numFmt formatCode="General" sourceLinked="0"/>
        <c:majorTickMark val="out"/>
        <c:minorTickMark val="none"/>
        <c:tickLblPos val="nextTo"/>
        <c:crossAx val="466199608"/>
        <c:crosses val="autoZero"/>
        <c:auto val="1"/>
        <c:lblAlgn val="ctr"/>
        <c:lblOffset val="100"/>
        <c:noMultiLvlLbl val="0"/>
      </c:catAx>
      <c:valAx>
        <c:axId val="466199608"/>
        <c:scaling>
          <c:orientation val="minMax"/>
        </c:scaling>
        <c:delete val="0"/>
        <c:axPos val="l"/>
        <c:majorGridlines/>
        <c:numFmt formatCode="0.00" sourceLinked="1"/>
        <c:majorTickMark val="out"/>
        <c:minorTickMark val="none"/>
        <c:tickLblPos val="nextTo"/>
        <c:crossAx val="46619882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22</xdr:col>
      <xdr:colOff>124475</xdr:colOff>
      <xdr:row>33</xdr:row>
      <xdr:rowOff>79336</xdr:rowOff>
    </xdr:from>
    <xdr:to>
      <xdr:col>28</xdr:col>
      <xdr:colOff>242455</xdr:colOff>
      <xdr:row>42</xdr:row>
      <xdr:rowOff>173182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148441</xdr:colOff>
      <xdr:row>0</xdr:row>
      <xdr:rowOff>173182</xdr:rowOff>
    </xdr:from>
    <xdr:to>
      <xdr:col>27</xdr:col>
      <xdr:colOff>420584</xdr:colOff>
      <xdr:row>7</xdr:row>
      <xdr:rowOff>186789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158337</xdr:colOff>
      <xdr:row>11</xdr:row>
      <xdr:rowOff>71375</xdr:rowOff>
    </xdr:from>
    <xdr:to>
      <xdr:col>27</xdr:col>
      <xdr:colOff>512123</xdr:colOff>
      <xdr:row>19</xdr:row>
      <xdr:rowOff>23502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103910</xdr:colOff>
      <xdr:row>22</xdr:row>
      <xdr:rowOff>17318</xdr:rowOff>
    </xdr:from>
    <xdr:to>
      <xdr:col>28</xdr:col>
      <xdr:colOff>86590</xdr:colOff>
      <xdr:row>29</xdr:row>
      <xdr:rowOff>121227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33</xdr:row>
      <xdr:rowOff>17688</xdr:rowOff>
    </xdr:from>
    <xdr:to>
      <xdr:col>10</xdr:col>
      <xdr:colOff>576603</xdr:colOff>
      <xdr:row>66</xdr:row>
      <xdr:rowOff>54429</xdr:rowOff>
    </xdr:to>
    <xdr:graphicFrame macro="">
      <xdr:nvGraphicFramePr>
        <xdr:cNvPr id="3" name="Chart 2" title="Consulting Days"/>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51706</xdr:colOff>
      <xdr:row>0</xdr:row>
      <xdr:rowOff>95251</xdr:rowOff>
    </xdr:from>
    <xdr:to>
      <xdr:col>12</xdr:col>
      <xdr:colOff>216353</xdr:colOff>
      <xdr:row>31</xdr:row>
      <xdr:rowOff>104776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353786</xdr:colOff>
      <xdr:row>0</xdr:row>
      <xdr:rowOff>81644</xdr:rowOff>
    </xdr:from>
    <xdr:to>
      <xdr:col>25</xdr:col>
      <xdr:colOff>272142</xdr:colOff>
      <xdr:row>31</xdr:row>
      <xdr:rowOff>108857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381000</xdr:colOff>
      <xdr:row>0</xdr:row>
      <xdr:rowOff>95249</xdr:rowOff>
    </xdr:from>
    <xdr:to>
      <xdr:col>37</xdr:col>
      <xdr:colOff>476250</xdr:colOff>
      <xdr:row>31</xdr:row>
      <xdr:rowOff>81643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9524</xdr:colOff>
      <xdr:row>2</xdr:row>
      <xdr:rowOff>14286</xdr:rowOff>
    </xdr:from>
    <xdr:to>
      <xdr:col>19</xdr:col>
      <xdr:colOff>38099</xdr:colOff>
      <xdr:row>10</xdr:row>
      <xdr:rowOff>266699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15</xdr:row>
      <xdr:rowOff>152400</xdr:rowOff>
    </xdr:from>
    <xdr:to>
      <xdr:col>19</xdr:col>
      <xdr:colOff>28575</xdr:colOff>
      <xdr:row>24</xdr:row>
      <xdr:rowOff>242888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31</xdr:row>
      <xdr:rowOff>0</xdr:rowOff>
    </xdr:from>
    <xdr:to>
      <xdr:col>19</xdr:col>
      <xdr:colOff>28575</xdr:colOff>
      <xdr:row>39</xdr:row>
      <xdr:rowOff>252413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19050</xdr:colOff>
      <xdr:row>46</xdr:row>
      <xdr:rowOff>9525</xdr:rowOff>
    </xdr:from>
    <xdr:to>
      <xdr:col>21</xdr:col>
      <xdr:colOff>47625</xdr:colOff>
      <xdr:row>54</xdr:row>
      <xdr:rowOff>261938</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603250</xdr:colOff>
      <xdr:row>61</xdr:row>
      <xdr:rowOff>21167</xdr:rowOff>
    </xdr:from>
    <xdr:to>
      <xdr:col>21</xdr:col>
      <xdr:colOff>17992</xdr:colOff>
      <xdr:row>69</xdr:row>
      <xdr:rowOff>273580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Clients\Games%20Workshop\07-ITT%20Collation%20and%20Summary\GW%20-%20ITT%20Collation%20Spreadsheet%20V1.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gue Table"/>
      <sheetName val="Overview"/>
      <sheetName val="CostSummary"/>
      <sheetName val="ScoreSummary"/>
      <sheetName val="Functional Reqts Scores"/>
      <sheetName val="Functional Reqts Scores (Bus.)"/>
      <sheetName val="Technical Requirements"/>
      <sheetName val="ITTScores"/>
      <sheetName val="RefSiteScores"/>
      <sheetName val="PerceivedVendorQuality"/>
      <sheetName val="SYSTEMS"/>
      <sheetName val="TEAM"/>
    </sheetNames>
    <sheetDataSet>
      <sheetData sheetId="0"/>
      <sheetData sheetId="1"/>
      <sheetData sheetId="2"/>
      <sheetData sheetId="3"/>
      <sheetData sheetId="4"/>
      <sheetData sheetId="5"/>
      <sheetData sheetId="6"/>
      <sheetData sheetId="7">
        <row r="8">
          <cell r="D8" t="str">
            <v>ANCILLARY INFORMATION REQUIRED</v>
          </cell>
        </row>
      </sheetData>
      <sheetData sheetId="8"/>
      <sheetData sheetId="9">
        <row r="14">
          <cell r="B14">
            <v>1</v>
          </cell>
          <cell r="C14">
            <v>1</v>
          </cell>
          <cell r="D14">
            <v>1</v>
          </cell>
        </row>
      </sheetData>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1:D8"/>
  <sheetViews>
    <sheetView showGridLines="0" workbookViewId="0">
      <selection activeCell="C9" sqref="C9"/>
    </sheetView>
  </sheetViews>
  <sheetFormatPr defaultRowHeight="13.2" x14ac:dyDescent="0.25"/>
  <cols>
    <col min="1" max="1" width="2.109375" customWidth="1"/>
    <col min="2" max="2" width="11.109375" customWidth="1"/>
    <col min="3" max="3" width="69.6640625" customWidth="1"/>
    <col min="4" max="4" width="19.5546875" customWidth="1"/>
    <col min="5" max="5" width="86" customWidth="1"/>
    <col min="6" max="6" width="14.44140625" customWidth="1"/>
    <col min="8" max="8" width="14.44140625" customWidth="1"/>
    <col min="10" max="10" width="14.44140625" customWidth="1"/>
    <col min="12" max="12" width="14.44140625" customWidth="1"/>
    <col min="14" max="14" width="14.44140625" customWidth="1"/>
    <col min="16" max="16" width="14.44140625" customWidth="1"/>
    <col min="18" max="18" width="14.44140625" customWidth="1"/>
  </cols>
  <sheetData>
    <row r="1" spans="2:4" ht="7.5" customHeight="1" thickBot="1" x14ac:dyDescent="0.35">
      <c r="B1" s="321"/>
      <c r="C1" s="321"/>
      <c r="D1" s="321"/>
    </row>
    <row r="2" spans="2:4" ht="51" customHeight="1" thickBot="1" x14ac:dyDescent="0.3">
      <c r="B2" s="322">
        <v>1</v>
      </c>
      <c r="C2" s="323" t="str">
        <f>HLOOKUP(B2,Overview!$12:$13,2,0)</f>
        <v>Infor - Syteline ERP</v>
      </c>
      <c r="D2" s="324">
        <f>HLOOKUP(B2,Overview!$12:$14,3,0)</f>
        <v>77.150737497108736</v>
      </c>
    </row>
    <row r="3" spans="2:4" ht="51" customHeight="1" thickBot="1" x14ac:dyDescent="0.3">
      <c r="B3" s="322">
        <v>2</v>
      </c>
      <c r="C3" s="323" t="str">
        <f>HLOOKUP(B3,Overview!$12:$13,2,0)</f>
        <v>eBECS - Microsoft Dynamics AX</v>
      </c>
      <c r="D3" s="324">
        <f>HLOOKUP(B3,Overview!$12:$14,3,0)</f>
        <v>76.173501245295128</v>
      </c>
    </row>
    <row r="4" spans="2:4" ht="51" customHeight="1" thickBot="1" x14ac:dyDescent="0.3">
      <c r="B4" s="322">
        <v>3</v>
      </c>
      <c r="C4" s="323" t="str">
        <f>HLOOKUP(B4,Overview!$12:$13,2,0)</f>
        <v>Emerge IT - Priority ERP</v>
      </c>
      <c r="D4" s="324">
        <f>HLOOKUP(B4,Overview!$12:$14,3,0)</f>
        <v>65.765888660093324</v>
      </c>
    </row>
    <row r="5" spans="2:4" ht="51" customHeight="1" thickBot="1" x14ac:dyDescent="0.3">
      <c r="B5" s="322">
        <v>4</v>
      </c>
      <c r="C5" s="323" t="str">
        <f>HLOOKUP(B5,Overview!$12:$13,2,0)</f>
        <v>Glantus - QAD</v>
      </c>
      <c r="D5" s="324">
        <f>HLOOKUP(B5,Overview!$12:$14,3,0)</f>
        <v>64.276763578078473</v>
      </c>
    </row>
    <row r="6" spans="2:4" ht="51" customHeight="1" thickBot="1" x14ac:dyDescent="0.3">
      <c r="B6" s="322">
        <v>5</v>
      </c>
      <c r="C6" s="323" t="str">
        <f>HLOOKUP(B6,Overview!$12:$13,2,0)</f>
        <v>IQMS - EnterpriseIQ</v>
      </c>
      <c r="D6" s="324">
        <f>HLOOKUP(B6,Overview!$12:$14,3,0)</f>
        <v>63.461809886284783</v>
      </c>
    </row>
    <row r="7" spans="2:4" ht="51" customHeight="1" thickBot="1" x14ac:dyDescent="0.3">
      <c r="B7" s="322">
        <v>6</v>
      </c>
      <c r="C7" s="323" t="str">
        <f>HLOOKUP(B7,Overview!$12:$13,2,0)</f>
        <v>itelligence - SAP</v>
      </c>
      <c r="D7" s="324">
        <f>HLOOKUP(B7,Overview!$12:$14,3,0)</f>
        <v>58.650741946938155</v>
      </c>
    </row>
    <row r="8" spans="2:4" ht="14.4" x14ac:dyDescent="0.3">
      <c r="B8" s="321"/>
      <c r="C8" s="321"/>
      <c r="D8" s="321"/>
    </row>
  </sheetData>
  <pageMargins left="0.7" right="0.7" top="0.75" bottom="0.75" header="0.3" footer="0.3"/>
  <pageSetup orientation="portrait" horizontalDpi="300" verticalDpi="300"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1:V18"/>
  <sheetViews>
    <sheetView zoomScale="60" zoomScaleNormal="60" workbookViewId="0">
      <selection activeCell="U20" sqref="U20"/>
    </sheetView>
  </sheetViews>
  <sheetFormatPr defaultColWidth="9.109375" defaultRowHeight="14.4" x14ac:dyDescent="0.3"/>
  <cols>
    <col min="1" max="1" width="0.6640625" style="287" customWidth="1"/>
    <col min="2" max="2" width="29.109375" style="287" customWidth="1"/>
    <col min="3" max="3" width="5.109375" style="287" customWidth="1"/>
    <col min="4" max="4" width="14.6640625" style="287" customWidth="1"/>
    <col min="5" max="5" width="25.6640625" style="289" customWidth="1"/>
    <col min="6" max="6" width="15.44140625" style="289" hidden="1" customWidth="1"/>
    <col min="7" max="7" width="25.6640625" style="289" customWidth="1"/>
    <col min="8" max="8" width="15.44140625" style="289" hidden="1" customWidth="1"/>
    <col min="9" max="9" width="25.6640625" style="289" customWidth="1"/>
    <col min="10" max="11" width="15.44140625" style="289" hidden="1" customWidth="1"/>
    <col min="12" max="12" width="24.6640625" style="289" hidden="1" customWidth="1"/>
    <col min="13" max="16" width="15.44140625" style="289" hidden="1" customWidth="1"/>
    <col min="17" max="17" width="25.6640625" style="289" customWidth="1"/>
    <col min="18" max="18" width="15.44140625" style="289" hidden="1" customWidth="1"/>
    <col min="19" max="19" width="25.6640625" style="289" customWidth="1"/>
    <col min="20" max="20" width="15.44140625" style="289" hidden="1" customWidth="1"/>
    <col min="21" max="21" width="25.6640625" style="289" customWidth="1"/>
    <col min="22" max="22" width="15.44140625" style="289" hidden="1" customWidth="1"/>
    <col min="23" max="16384" width="9.109375" style="287"/>
  </cols>
  <sheetData>
    <row r="1" spans="2:22" ht="15" thickBot="1" x14ac:dyDescent="0.35">
      <c r="D1" s="288">
        <f>SUMPRODUCT(C3:C8,D3:D8)*100</f>
        <v>100</v>
      </c>
    </row>
    <row r="2" spans="2:22" s="293" customFormat="1" ht="62.25" customHeight="1" thickBot="1" x14ac:dyDescent="0.55000000000000004">
      <c r="B2" s="290" t="s">
        <v>195</v>
      </c>
      <c r="C2" s="291" t="s">
        <v>196</v>
      </c>
      <c r="D2" s="292" t="str">
        <f>"Weight (" &amp; D1 &amp; "%)"</f>
        <v>Weight (100%)</v>
      </c>
      <c r="E2" s="462" t="str">
        <f>System01</f>
        <v>Infor - Syteline ERP</v>
      </c>
      <c r="F2" s="459"/>
      <c r="G2" s="458" t="str">
        <f>System02</f>
        <v>eBECS - Microsoft Dynamics AX</v>
      </c>
      <c r="H2" s="459"/>
      <c r="I2" s="458" t="str">
        <f>System03</f>
        <v>Glantus - QAD</v>
      </c>
      <c r="J2" s="459"/>
      <c r="K2" s="458" t="str">
        <f>System04</f>
        <v>Emerge IT - Priority ERP</v>
      </c>
      <c r="L2" s="459"/>
      <c r="M2" s="458"/>
      <c r="N2" s="459"/>
      <c r="O2" s="458"/>
      <c r="P2" s="459"/>
      <c r="Q2" s="458" t="str">
        <f>System04</f>
        <v>Emerge IT - Priority ERP</v>
      </c>
      <c r="R2" s="459"/>
      <c r="S2" s="458" t="str">
        <f>System05</f>
        <v>IQMS - EnterpriseIQ</v>
      </c>
      <c r="T2" s="459"/>
      <c r="U2" s="458" t="str">
        <f>System06</f>
        <v>itelligence - SAP</v>
      </c>
      <c r="V2" s="459"/>
    </row>
    <row r="3" spans="2:22" s="301" customFormat="1" ht="53.25" customHeight="1" x14ac:dyDescent="0.25">
      <c r="B3" s="294" t="s">
        <v>197</v>
      </c>
      <c r="C3" s="295">
        <v>1</v>
      </c>
      <c r="D3" s="296">
        <v>0.5</v>
      </c>
      <c r="E3" s="297">
        <f>IFERROR(ScoreSummary!C13,0)</f>
        <v>80.834808327550817</v>
      </c>
      <c r="F3" s="431">
        <f>E3*$D3*$C3</f>
        <v>40.417404163775409</v>
      </c>
      <c r="G3" s="435">
        <f>IFERROR(ScoreSummary!D13,0)</f>
        <v>78.947002490590265</v>
      </c>
      <c r="H3" s="298">
        <f>G3*$D3*$C3</f>
        <v>39.473501245295132</v>
      </c>
      <c r="I3" s="435">
        <f>IFERROR(ScoreSummary!E13,0)</f>
        <v>68.836860489490277</v>
      </c>
      <c r="J3" s="298">
        <f>I3*$D3*$C3</f>
        <v>34.418430244745139</v>
      </c>
      <c r="K3" s="297">
        <f>[1]ScoreSummary!F14</f>
        <v>0</v>
      </c>
      <c r="L3" s="298">
        <f>K3*$D3*$C3</f>
        <v>0</v>
      </c>
      <c r="M3" s="299"/>
      <c r="N3" s="300"/>
      <c r="O3" s="299"/>
      <c r="P3" s="300"/>
      <c r="Q3" s="435">
        <f>IFERROR(ScoreSummary!F13,0)</f>
        <v>71.748443986853317</v>
      </c>
      <c r="R3" s="298">
        <f>Q3*$D3*$C3</f>
        <v>35.874221993426659</v>
      </c>
      <c r="S3" s="435">
        <f>IFERROR(ScoreSummary!G13,0)</f>
        <v>64.590286439236237</v>
      </c>
      <c r="T3" s="298">
        <f>S3*$D3*$C3</f>
        <v>32.295143219618119</v>
      </c>
      <c r="U3" s="435">
        <f>IFERROR(ScoreSummary!H13,0)</f>
        <v>59.601483893876313</v>
      </c>
      <c r="V3" s="298">
        <f>U3*$D3*$C3</f>
        <v>29.800741946938157</v>
      </c>
    </row>
    <row r="4" spans="2:22" s="301" customFormat="1" ht="53.25" customHeight="1" x14ac:dyDescent="0.25">
      <c r="B4" s="294" t="s">
        <v>198</v>
      </c>
      <c r="C4" s="295">
        <v>0</v>
      </c>
      <c r="D4" s="296">
        <v>0.2</v>
      </c>
      <c r="E4" s="302">
        <v>0</v>
      </c>
      <c r="F4" s="432">
        <f>E4*$D4*$C4</f>
        <v>0</v>
      </c>
      <c r="G4" s="436">
        <v>0</v>
      </c>
      <c r="H4" s="303">
        <f t="shared" ref="H4:L8" si="0">G4*$D4*$C4</f>
        <v>0</v>
      </c>
      <c r="I4" s="436">
        <v>0</v>
      </c>
      <c r="J4" s="303">
        <f t="shared" ref="J4:J8" si="1">I4*$D4*$C4</f>
        <v>0</v>
      </c>
      <c r="K4" s="302">
        <v>100</v>
      </c>
      <c r="L4" s="303">
        <f t="shared" ref="L4" si="2">K4*$D4*$C4</f>
        <v>0</v>
      </c>
      <c r="M4" s="299"/>
      <c r="N4" s="300"/>
      <c r="O4" s="299"/>
      <c r="P4" s="300"/>
      <c r="Q4" s="436">
        <v>0</v>
      </c>
      <c r="R4" s="303">
        <f t="shared" ref="R4" si="3">Q4*$D4*$C4</f>
        <v>0</v>
      </c>
      <c r="S4" s="436">
        <v>0</v>
      </c>
      <c r="T4" s="303">
        <f t="shared" ref="T4" si="4">S4*$D4*$C4</f>
        <v>0</v>
      </c>
      <c r="U4" s="436">
        <v>0</v>
      </c>
      <c r="V4" s="303">
        <f t="shared" ref="V4" si="5">U4*$D4*$C4</f>
        <v>0</v>
      </c>
    </row>
    <row r="5" spans="2:22" s="301" customFormat="1" ht="53.25" hidden="1" customHeight="1" x14ac:dyDescent="0.25">
      <c r="B5" s="294" t="s">
        <v>199</v>
      </c>
      <c r="C5" s="295">
        <v>0</v>
      </c>
      <c r="D5" s="296">
        <v>0</v>
      </c>
      <c r="E5" s="302"/>
      <c r="F5" s="432"/>
      <c r="G5" s="436"/>
      <c r="H5" s="303"/>
      <c r="I5" s="436"/>
      <c r="J5" s="303"/>
      <c r="K5" s="304"/>
      <c r="L5" s="303"/>
      <c r="M5" s="299"/>
      <c r="N5" s="300"/>
      <c r="O5" s="299"/>
      <c r="P5" s="300"/>
      <c r="Q5" s="436"/>
      <c r="R5" s="303"/>
      <c r="S5" s="436"/>
      <c r="T5" s="303"/>
      <c r="U5" s="436">
        <f>ScoreSummary!H15</f>
        <v>0</v>
      </c>
      <c r="V5" s="303"/>
    </row>
    <row r="6" spans="2:22" s="301" customFormat="1" ht="53.25" customHeight="1" x14ac:dyDescent="0.25">
      <c r="B6" s="294" t="s">
        <v>205</v>
      </c>
      <c r="C6" s="295">
        <v>0</v>
      </c>
      <c r="D6" s="296">
        <v>0.05</v>
      </c>
      <c r="E6" s="302">
        <f>IFERROR(ScoreSummary!C27,0)</f>
        <v>0</v>
      </c>
      <c r="F6" s="432">
        <f>E6*$D6*$C6</f>
        <v>0</v>
      </c>
      <c r="G6" s="436">
        <f>IFERROR(ScoreSummary!D27,0)</f>
        <v>0</v>
      </c>
      <c r="H6" s="303">
        <f t="shared" si="0"/>
        <v>0</v>
      </c>
      <c r="I6" s="436">
        <f>IFERROR(ScoreSummary!E27,0)</f>
        <v>0</v>
      </c>
      <c r="J6" s="303">
        <f t="shared" si="1"/>
        <v>0</v>
      </c>
      <c r="K6" s="302">
        <f>[1]ScoreSummary!F26</f>
        <v>0</v>
      </c>
      <c r="L6" s="303">
        <f t="shared" ref="L6" si="6">K6*$D6*$C6</f>
        <v>0</v>
      </c>
      <c r="M6" s="299"/>
      <c r="N6" s="300"/>
      <c r="O6" s="299"/>
      <c r="P6" s="300"/>
      <c r="Q6" s="436">
        <f>IFERROR(ScoreSummary!F27,0)</f>
        <v>0</v>
      </c>
      <c r="R6" s="303">
        <f t="shared" ref="R6:R8" si="7">Q6*$D6*$C6</f>
        <v>0</v>
      </c>
      <c r="S6" s="436">
        <f>IFERROR(ScoreSummary!G27,0)</f>
        <v>0</v>
      </c>
      <c r="T6" s="303">
        <f t="shared" ref="T6:T8" si="8">S6*$D6*$C6</f>
        <v>0</v>
      </c>
      <c r="U6" s="436">
        <f>IFERROR(ScoreSummary!H27,0)</f>
        <v>0</v>
      </c>
      <c r="V6" s="303">
        <f t="shared" ref="V6:V8" si="9">U6*$D6*$C6</f>
        <v>0</v>
      </c>
    </row>
    <row r="7" spans="2:22" s="301" customFormat="1" ht="53.25" customHeight="1" x14ac:dyDescent="0.25">
      <c r="B7" s="294" t="s">
        <v>200</v>
      </c>
      <c r="C7" s="295">
        <v>1</v>
      </c>
      <c r="D7" s="296">
        <v>0.3</v>
      </c>
      <c r="E7" s="302">
        <f>IFERROR(ScoreSummary!C41,0)</f>
        <v>69.666666666666657</v>
      </c>
      <c r="F7" s="432">
        <f>E7*$D7*$C7</f>
        <v>20.899999999999995</v>
      </c>
      <c r="G7" s="436">
        <f>IFERROR(ScoreSummary!D41,0)</f>
        <v>70.666666666666671</v>
      </c>
      <c r="H7" s="303">
        <f t="shared" si="0"/>
        <v>21.2</v>
      </c>
      <c r="I7" s="436">
        <f>IFERROR(ScoreSummary!E41,0)</f>
        <v>57.999999999999993</v>
      </c>
      <c r="J7" s="303">
        <f t="shared" si="0"/>
        <v>17.399999999999999</v>
      </c>
      <c r="K7" s="304">
        <f>[1]ScoreSummary!F41</f>
        <v>0</v>
      </c>
      <c r="L7" s="303">
        <f t="shared" si="0"/>
        <v>0</v>
      </c>
      <c r="M7" s="299"/>
      <c r="N7" s="300"/>
      <c r="O7" s="299"/>
      <c r="P7" s="300"/>
      <c r="Q7" s="436">
        <f>IFERROR(ScoreSummary!F41,0)</f>
        <v>63.666666666666671</v>
      </c>
      <c r="R7" s="303">
        <f t="shared" si="7"/>
        <v>19.100000000000001</v>
      </c>
      <c r="S7" s="436">
        <f>IFERROR(ScoreSummary!G41,0)</f>
        <v>70</v>
      </c>
      <c r="T7" s="303">
        <f t="shared" si="8"/>
        <v>21</v>
      </c>
      <c r="U7" s="436">
        <f>IFERROR(ScoreSummary!H41,0)</f>
        <v>50.333333333333343</v>
      </c>
      <c r="V7" s="303">
        <f t="shared" si="9"/>
        <v>15.100000000000001</v>
      </c>
    </row>
    <row r="8" spans="2:22" s="301" customFormat="1" ht="53.25" customHeight="1" thickBot="1" x14ac:dyDescent="0.3">
      <c r="B8" s="294" t="s">
        <v>201</v>
      </c>
      <c r="C8" s="295">
        <v>1</v>
      </c>
      <c r="D8" s="296">
        <v>0.2</v>
      </c>
      <c r="E8" s="305">
        <f>IFERROR(ScoreSummary!C34,0)</f>
        <v>79.166666666666657</v>
      </c>
      <c r="F8" s="433">
        <f>E8*$D8*$C8</f>
        <v>15.833333333333332</v>
      </c>
      <c r="G8" s="437">
        <f>IFERROR(ScoreSummary!D34,0)</f>
        <v>77.5</v>
      </c>
      <c r="H8" s="306">
        <f t="shared" si="0"/>
        <v>15.5</v>
      </c>
      <c r="I8" s="437">
        <f>IFERROR(ScoreSummary!E34,0)</f>
        <v>62.291666666666664</v>
      </c>
      <c r="J8" s="306">
        <f t="shared" si="1"/>
        <v>12.458333333333334</v>
      </c>
      <c r="K8" s="307">
        <f>[1]ScoreSummary!F33</f>
        <v>0</v>
      </c>
      <c r="L8" s="306">
        <f t="shared" si="0"/>
        <v>0</v>
      </c>
      <c r="M8" s="299"/>
      <c r="N8" s="300"/>
      <c r="O8" s="299"/>
      <c r="P8" s="300"/>
      <c r="Q8" s="437">
        <f>IFERROR(ScoreSummary!F34,0)</f>
        <v>53.958333333333329</v>
      </c>
      <c r="R8" s="306">
        <f t="shared" si="7"/>
        <v>10.791666666666666</v>
      </c>
      <c r="S8" s="437">
        <f>IFERROR(ScoreSummary!G34,0)</f>
        <v>50.833333333333329</v>
      </c>
      <c r="T8" s="306">
        <f t="shared" si="8"/>
        <v>10.166666666666666</v>
      </c>
      <c r="U8" s="437">
        <f>IFERROR(ScoreSummary!H34,0)</f>
        <v>68.75</v>
      </c>
      <c r="V8" s="306">
        <f t="shared" si="9"/>
        <v>13.75</v>
      </c>
    </row>
    <row r="9" spans="2:22" s="301" customFormat="1" ht="35.25" hidden="1" customHeight="1" x14ac:dyDescent="0.25">
      <c r="B9" s="294"/>
      <c r="C9" s="295"/>
      <c r="D9" s="296"/>
      <c r="E9" s="305"/>
      <c r="F9" s="306"/>
      <c r="G9" s="434"/>
      <c r="H9" s="306"/>
      <c r="I9" s="434"/>
      <c r="J9" s="306"/>
      <c r="K9" s="307"/>
      <c r="L9" s="306"/>
      <c r="M9" s="299"/>
      <c r="N9" s="300"/>
      <c r="O9" s="299"/>
      <c r="P9" s="300"/>
      <c r="Q9" s="434"/>
      <c r="R9" s="306"/>
      <c r="S9" s="434"/>
      <c r="T9" s="306"/>
      <c r="U9" s="434"/>
      <c r="V9" s="306"/>
    </row>
    <row r="10" spans="2:22" s="301" customFormat="1" ht="21.75" hidden="1" customHeight="1" thickBot="1" x14ac:dyDescent="0.3">
      <c r="B10" s="308"/>
      <c r="C10" s="309"/>
      <c r="D10" s="310"/>
      <c r="E10" s="311"/>
      <c r="F10" s="312"/>
      <c r="G10" s="311"/>
      <c r="H10" s="312"/>
      <c r="I10" s="311"/>
      <c r="J10" s="312"/>
      <c r="K10" s="311"/>
      <c r="L10" s="312"/>
      <c r="M10" s="311"/>
      <c r="N10" s="312"/>
      <c r="O10" s="311"/>
      <c r="P10" s="312"/>
      <c r="Q10" s="311"/>
      <c r="R10" s="312"/>
      <c r="S10" s="311"/>
      <c r="T10" s="312"/>
      <c r="U10" s="311"/>
      <c r="V10" s="312"/>
    </row>
    <row r="11" spans="2:22" s="315" customFormat="1" ht="26.4" thickBot="1" x14ac:dyDescent="0.4">
      <c r="B11" s="313"/>
      <c r="C11" s="313" t="s">
        <v>202</v>
      </c>
      <c r="D11" s="314" t="s">
        <v>203</v>
      </c>
      <c r="E11" s="460">
        <f>SUM(F3:F10)</f>
        <v>77.150737497108736</v>
      </c>
      <c r="F11" s="461"/>
      <c r="G11" s="460">
        <f>SUM(H3:H10)</f>
        <v>76.173501245295128</v>
      </c>
      <c r="H11" s="461"/>
      <c r="I11" s="460">
        <f>SUM(J3:J10)</f>
        <v>64.276763578078473</v>
      </c>
      <c r="J11" s="461"/>
      <c r="K11" s="460">
        <f>SUM(L3:L10)</f>
        <v>0</v>
      </c>
      <c r="L11" s="461"/>
      <c r="M11" s="460"/>
      <c r="N11" s="461"/>
      <c r="O11" s="460"/>
      <c r="P11" s="461"/>
      <c r="Q11" s="460">
        <f>SUM(R3:R10)</f>
        <v>65.765888660093324</v>
      </c>
      <c r="R11" s="461"/>
      <c r="S11" s="460">
        <f>SUM(T3:T10)</f>
        <v>63.461809886284783</v>
      </c>
      <c r="T11" s="461"/>
      <c r="U11" s="460">
        <f>SUM(V3:V10)</f>
        <v>58.650741946938155</v>
      </c>
      <c r="V11" s="461"/>
    </row>
    <row r="12" spans="2:22" ht="31.8" thickBot="1" x14ac:dyDescent="0.35">
      <c r="B12" s="313"/>
      <c r="C12" s="313" t="s">
        <v>204</v>
      </c>
      <c r="D12" s="314" t="s">
        <v>203</v>
      </c>
      <c r="E12" s="456">
        <f>RANK(E11,$E$11:$U$11)</f>
        <v>1</v>
      </c>
      <c r="F12" s="457"/>
      <c r="G12" s="456">
        <f t="shared" ref="G12" si="10">RANK(G11,$E$11:$U$11)</f>
        <v>2</v>
      </c>
      <c r="H12" s="457"/>
      <c r="I12" s="456">
        <f t="shared" ref="I12" si="11">RANK(I11,$E$11:$U$11)</f>
        <v>4</v>
      </c>
      <c r="J12" s="457"/>
      <c r="K12" s="456">
        <f t="shared" ref="K12" si="12">RANK(K11,$E$11:$U$11)</f>
        <v>7</v>
      </c>
      <c r="L12" s="457"/>
      <c r="M12" s="456">
        <f t="shared" ref="M12" si="13">RANK(M11,$E$11:$U$11)</f>
        <v>7</v>
      </c>
      <c r="N12" s="457"/>
      <c r="O12" s="456">
        <f t="shared" ref="O12" si="14">RANK(O11,$E$11:$U$11)</f>
        <v>7</v>
      </c>
      <c r="P12" s="457"/>
      <c r="Q12" s="456">
        <f t="shared" ref="Q12" si="15">RANK(Q11,$E$11:$U$11)</f>
        <v>3</v>
      </c>
      <c r="R12" s="457"/>
      <c r="S12" s="456">
        <f t="shared" ref="S12" si="16">RANK(S11,$E$11:$U$11)</f>
        <v>5</v>
      </c>
      <c r="T12" s="457"/>
      <c r="U12" s="456">
        <f t="shared" ref="U12" si="17">RANK(U11,$E$11:$U$11)</f>
        <v>6</v>
      </c>
      <c r="V12" s="457"/>
    </row>
    <row r="13" spans="2:22" s="288" customFormat="1" ht="24.75" customHeight="1" x14ac:dyDescent="0.3">
      <c r="E13" s="316" t="str">
        <f>E2</f>
        <v>Infor - Syteline ERP</v>
      </c>
      <c r="F13" s="316">
        <f t="shared" ref="F13:P13" si="18">F2</f>
        <v>0</v>
      </c>
      <c r="G13" s="316" t="str">
        <f t="shared" si="18"/>
        <v>eBECS - Microsoft Dynamics AX</v>
      </c>
      <c r="H13" s="316">
        <f t="shared" si="18"/>
        <v>0</v>
      </c>
      <c r="I13" s="316" t="str">
        <f t="shared" si="18"/>
        <v>Glantus - QAD</v>
      </c>
      <c r="J13" s="316">
        <f t="shared" si="18"/>
        <v>0</v>
      </c>
      <c r="K13" s="316" t="str">
        <f t="shared" si="18"/>
        <v>Emerge IT - Priority ERP</v>
      </c>
      <c r="L13" s="316">
        <f t="shared" si="18"/>
        <v>0</v>
      </c>
      <c r="M13" s="316">
        <f t="shared" si="18"/>
        <v>0</v>
      </c>
      <c r="N13" s="316">
        <f t="shared" si="18"/>
        <v>0</v>
      </c>
      <c r="O13" s="316">
        <f t="shared" si="18"/>
        <v>0</v>
      </c>
      <c r="P13" s="316">
        <f t="shared" si="18"/>
        <v>0</v>
      </c>
      <c r="Q13" s="316" t="str">
        <f t="shared" ref="Q13:R13" si="19">Q2</f>
        <v>Emerge IT - Priority ERP</v>
      </c>
      <c r="R13" s="316">
        <f t="shared" si="19"/>
        <v>0</v>
      </c>
      <c r="S13" s="316" t="str">
        <f t="shared" ref="S13:T13" si="20">S2</f>
        <v>IQMS - EnterpriseIQ</v>
      </c>
      <c r="T13" s="316">
        <f t="shared" si="20"/>
        <v>0</v>
      </c>
      <c r="U13" s="316" t="str">
        <f t="shared" ref="U13:V13" si="21">U2</f>
        <v>itelligence - SAP</v>
      </c>
      <c r="V13" s="316">
        <f t="shared" si="21"/>
        <v>0</v>
      </c>
    </row>
    <row r="14" spans="2:22" s="288" customFormat="1" x14ac:dyDescent="0.3">
      <c r="E14" s="316">
        <f>E11</f>
        <v>77.150737497108736</v>
      </c>
      <c r="F14" s="316">
        <f t="shared" ref="F14:P14" si="22">F11</f>
        <v>0</v>
      </c>
      <c r="G14" s="316">
        <f t="shared" si="22"/>
        <v>76.173501245295128</v>
      </c>
      <c r="H14" s="316">
        <f t="shared" si="22"/>
        <v>0</v>
      </c>
      <c r="I14" s="316">
        <f t="shared" si="22"/>
        <v>64.276763578078473</v>
      </c>
      <c r="J14" s="316">
        <f t="shared" si="22"/>
        <v>0</v>
      </c>
      <c r="K14" s="316">
        <f t="shared" si="22"/>
        <v>0</v>
      </c>
      <c r="L14" s="316">
        <f t="shared" si="22"/>
        <v>0</v>
      </c>
      <c r="M14" s="316">
        <f t="shared" si="22"/>
        <v>0</v>
      </c>
      <c r="N14" s="316">
        <f t="shared" si="22"/>
        <v>0</v>
      </c>
      <c r="O14" s="316">
        <f t="shared" si="22"/>
        <v>0</v>
      </c>
      <c r="P14" s="316">
        <f t="shared" si="22"/>
        <v>0</v>
      </c>
      <c r="Q14" s="316">
        <f t="shared" ref="Q14:R14" si="23">Q11</f>
        <v>65.765888660093324</v>
      </c>
      <c r="R14" s="316">
        <f t="shared" si="23"/>
        <v>0</v>
      </c>
      <c r="S14" s="316">
        <f t="shared" ref="S14:T14" si="24">S11</f>
        <v>63.461809886284783</v>
      </c>
      <c r="T14" s="316">
        <f t="shared" si="24"/>
        <v>0</v>
      </c>
      <c r="U14" s="316">
        <f t="shared" ref="U14:V14" si="25">U11</f>
        <v>58.650741946938155</v>
      </c>
      <c r="V14" s="316">
        <f t="shared" si="25"/>
        <v>0</v>
      </c>
    </row>
    <row r="15" spans="2:22" s="317" customFormat="1" x14ac:dyDescent="0.3">
      <c r="E15" s="318"/>
      <c r="F15" s="318"/>
      <c r="G15" s="318"/>
      <c r="H15" s="318"/>
      <c r="I15" s="318"/>
      <c r="J15" s="318"/>
      <c r="K15" s="318"/>
      <c r="L15" s="318"/>
      <c r="M15" s="318"/>
      <c r="N15" s="318"/>
      <c r="O15" s="318"/>
      <c r="P15" s="318"/>
      <c r="Q15" s="318"/>
      <c r="R15" s="318"/>
      <c r="S15" s="318"/>
      <c r="T15" s="318"/>
      <c r="U15" s="318"/>
      <c r="V15" s="318"/>
    </row>
    <row r="16" spans="2:22" s="317" customFormat="1" x14ac:dyDescent="0.3">
      <c r="E16" s="318"/>
      <c r="F16" s="318"/>
      <c r="G16" s="318"/>
      <c r="H16" s="318"/>
      <c r="I16" s="318"/>
      <c r="J16" s="318"/>
      <c r="K16" s="318"/>
      <c r="L16" s="318"/>
      <c r="M16" s="318"/>
      <c r="N16" s="318"/>
      <c r="O16" s="318"/>
      <c r="P16" s="318"/>
      <c r="Q16" s="318"/>
      <c r="R16" s="318"/>
      <c r="S16" s="318"/>
      <c r="T16" s="318"/>
      <c r="U16" s="318"/>
      <c r="V16" s="318"/>
    </row>
    <row r="17" spans="4:22" s="317" customFormat="1" x14ac:dyDescent="0.3">
      <c r="E17" s="318"/>
      <c r="F17" s="318"/>
      <c r="G17" s="318"/>
      <c r="H17" s="318"/>
      <c r="I17" s="318"/>
      <c r="J17" s="318"/>
      <c r="K17" s="318"/>
      <c r="L17" s="318"/>
      <c r="M17" s="318"/>
      <c r="N17" s="318"/>
      <c r="O17" s="318"/>
      <c r="P17" s="318"/>
      <c r="Q17" s="318"/>
      <c r="R17" s="318"/>
      <c r="S17" s="318"/>
      <c r="T17" s="318"/>
      <c r="U17" s="318"/>
      <c r="V17" s="318"/>
    </row>
    <row r="18" spans="4:22" x14ac:dyDescent="0.3">
      <c r="D18" s="319"/>
      <c r="E18" s="320"/>
      <c r="F18" s="320"/>
      <c r="G18" s="320"/>
      <c r="H18" s="320"/>
      <c r="I18" s="320"/>
      <c r="J18" s="320"/>
      <c r="K18" s="320"/>
      <c r="L18" s="320"/>
      <c r="M18" s="320"/>
      <c r="N18" s="320"/>
      <c r="O18" s="320"/>
      <c r="P18" s="320"/>
      <c r="Q18" s="320"/>
      <c r="R18" s="320"/>
      <c r="S18" s="320"/>
      <c r="T18" s="320"/>
      <c r="U18" s="320"/>
      <c r="V18" s="320"/>
    </row>
  </sheetData>
  <mergeCells count="27">
    <mergeCell ref="U2:V2"/>
    <mergeCell ref="U11:V11"/>
    <mergeCell ref="U12:V12"/>
    <mergeCell ref="E12:F12"/>
    <mergeCell ref="G12:H12"/>
    <mergeCell ref="I12:J12"/>
    <mergeCell ref="K12:L12"/>
    <mergeCell ref="M12:N12"/>
    <mergeCell ref="E11:F11"/>
    <mergeCell ref="G11:H11"/>
    <mergeCell ref="I11:J11"/>
    <mergeCell ref="K11:L11"/>
    <mergeCell ref="M11:N11"/>
    <mergeCell ref="E2:F2"/>
    <mergeCell ref="G2:H2"/>
    <mergeCell ref="I2:J2"/>
    <mergeCell ref="K2:L2"/>
    <mergeCell ref="M2:N2"/>
    <mergeCell ref="O2:P2"/>
    <mergeCell ref="Q2:R2"/>
    <mergeCell ref="Q11:R11"/>
    <mergeCell ref="Q12:R12"/>
    <mergeCell ref="S2:T2"/>
    <mergeCell ref="S11:T11"/>
    <mergeCell ref="S12:T12"/>
    <mergeCell ref="O12:P12"/>
    <mergeCell ref="O11:P11"/>
  </mergeCell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1:K51"/>
  <sheetViews>
    <sheetView showGridLines="0" workbookViewId="0">
      <selection activeCell="C13" sqref="C13"/>
    </sheetView>
  </sheetViews>
  <sheetFormatPr defaultColWidth="9.109375" defaultRowHeight="14.4" outlineLevelRow="1" x14ac:dyDescent="0.3"/>
  <cols>
    <col min="1" max="1" width="3.109375" style="257" customWidth="1"/>
    <col min="2" max="2" width="47.5546875" style="257" customWidth="1"/>
    <col min="3" max="8" width="13.44140625" style="257" customWidth="1"/>
    <col min="9" max="9" width="12.44140625" style="280" customWidth="1"/>
    <col min="10" max="10" width="12.6640625" style="280" customWidth="1"/>
    <col min="11" max="11" width="7.6640625" style="257" customWidth="1"/>
    <col min="12" max="16384" width="9.109375" style="257"/>
  </cols>
  <sheetData>
    <row r="1" spans="2:10" ht="23.4" x14ac:dyDescent="0.45">
      <c r="B1" s="253" t="s">
        <v>186</v>
      </c>
      <c r="C1" s="254"/>
      <c r="D1" s="254"/>
      <c r="E1" s="254"/>
      <c r="F1" s="254"/>
      <c r="G1" s="254"/>
      <c r="H1" s="254"/>
      <c r="I1" s="255"/>
      <c r="J1" s="256"/>
    </row>
    <row r="2" spans="2:10" ht="46.8" outlineLevel="1" x14ac:dyDescent="0.3">
      <c r="B2" s="258"/>
      <c r="C2" s="259" t="str">
        <f>System01</f>
        <v>Infor - Syteline ERP</v>
      </c>
      <c r="D2" s="259" t="str">
        <f>System02</f>
        <v>eBECS - Microsoft Dynamics AX</v>
      </c>
      <c r="E2" s="259" t="str">
        <f>System03</f>
        <v>Glantus - QAD</v>
      </c>
      <c r="F2" s="259" t="str">
        <f>System04</f>
        <v>Emerge IT - Priority ERP</v>
      </c>
      <c r="G2" s="259" t="str">
        <f>System05</f>
        <v>IQMS - EnterpriseIQ</v>
      </c>
      <c r="H2" s="259" t="str">
        <f>System06</f>
        <v>itelligence - SAP</v>
      </c>
      <c r="I2" s="260" t="s">
        <v>187</v>
      </c>
      <c r="J2" s="261" t="s">
        <v>188</v>
      </c>
    </row>
    <row r="3" spans="2:10" ht="18" outlineLevel="1" x14ac:dyDescent="0.35">
      <c r="B3" s="402" t="str">
        <f>'Functional Requirements Scores'!D7</f>
        <v>Supply Chain</v>
      </c>
      <c r="C3" s="403">
        <f>'Functional Requirements Scores'!E7</f>
        <v>0.88921176046176031</v>
      </c>
      <c r="D3" s="403">
        <f>'Functional Requirements Scores'!F7</f>
        <v>0.87441558441558442</v>
      </c>
      <c r="E3" s="403">
        <f>'Functional Requirements Scores'!G7</f>
        <v>0.83435497835497829</v>
      </c>
      <c r="F3" s="403">
        <f>'Functional Requirements Scores'!H7</f>
        <v>0.84048701298701289</v>
      </c>
      <c r="G3" s="403">
        <f>'Functional Requirements Scores'!I7</f>
        <v>0.83477200577200572</v>
      </c>
      <c r="H3" s="403">
        <f>'Functional Requirements Scores'!J7</f>
        <v>0.81986652236652235</v>
      </c>
      <c r="I3" s="264">
        <f t="shared" ref="I3:I10" si="0">J3/SUM($J$3:$J$10)*100</f>
        <v>12.5</v>
      </c>
      <c r="J3" s="265">
        <v>100</v>
      </c>
    </row>
    <row r="4" spans="2:10" ht="18" outlineLevel="1" x14ac:dyDescent="0.35">
      <c r="B4" s="402" t="str">
        <f>'Functional Requirements Scores'!D99</f>
        <v>Manufacturing</v>
      </c>
      <c r="C4" s="403">
        <f>'Functional Requirements Scores'!E99</f>
        <v>0.82106060606060605</v>
      </c>
      <c r="D4" s="403">
        <f>'Functional Requirements Scores'!F99</f>
        <v>0.73863636363636365</v>
      </c>
      <c r="E4" s="403">
        <f>'Functional Requirements Scores'!G99</f>
        <v>0.65303030303030296</v>
      </c>
      <c r="F4" s="403">
        <f>'Functional Requirements Scores'!H99</f>
        <v>0.6454545454545455</v>
      </c>
      <c r="G4" s="403">
        <f>'Functional Requirements Scores'!I99</f>
        <v>0.53863636363636369</v>
      </c>
      <c r="H4" s="403">
        <f>'Functional Requirements Scores'!J99</f>
        <v>0.46159090909090905</v>
      </c>
      <c r="I4" s="264">
        <f t="shared" si="0"/>
        <v>12.5</v>
      </c>
      <c r="J4" s="265">
        <v>100</v>
      </c>
    </row>
    <row r="5" spans="2:10" ht="18" outlineLevel="1" x14ac:dyDescent="0.35">
      <c r="B5" s="402" t="str">
        <f>'Functional Requirements Scores'!D152</f>
        <v>Quality</v>
      </c>
      <c r="C5" s="403">
        <f>'Functional Requirements Scores'!E152</f>
        <v>0.77559198542805108</v>
      </c>
      <c r="D5" s="403">
        <f>'Functional Requirements Scores'!F152</f>
        <v>0.83260473588342454</v>
      </c>
      <c r="E5" s="403">
        <f>'Functional Requirements Scores'!G152</f>
        <v>0.67613843351548264</v>
      </c>
      <c r="F5" s="403">
        <f>'Functional Requirements Scores'!H152</f>
        <v>0.81402550091074688</v>
      </c>
      <c r="G5" s="403">
        <f>'Functional Requirements Scores'!I152</f>
        <v>0.78943533697632062</v>
      </c>
      <c r="H5" s="403">
        <f>'Functional Requirements Scores'!J152</f>
        <v>0.60910746812386152</v>
      </c>
      <c r="I5" s="264">
        <f t="shared" si="0"/>
        <v>12.5</v>
      </c>
      <c r="J5" s="265">
        <v>100</v>
      </c>
    </row>
    <row r="6" spans="2:10" ht="18" outlineLevel="1" x14ac:dyDescent="0.35">
      <c r="B6" s="402" t="str">
        <f>'Functional Requirements Scores'!D190</f>
        <v>R&amp;D</v>
      </c>
      <c r="C6" s="403">
        <f>'Functional Requirements Scores'!E190</f>
        <v>0.83541666666666681</v>
      </c>
      <c r="D6" s="403">
        <f>'Functional Requirements Scores'!F190</f>
        <v>0.83437499999999998</v>
      </c>
      <c r="E6" s="403">
        <f>'Functional Requirements Scores'!G190</f>
        <v>0.68437500000000007</v>
      </c>
      <c r="F6" s="403">
        <f>'Functional Requirements Scores'!H190</f>
        <v>0.83906250000000004</v>
      </c>
      <c r="G6" s="403">
        <f>'Functional Requirements Scores'!I190</f>
        <v>0.75624999999999998</v>
      </c>
      <c r="H6" s="403">
        <f>'Functional Requirements Scores'!J190</f>
        <v>0.8</v>
      </c>
      <c r="I6" s="264">
        <f t="shared" si="0"/>
        <v>12.5</v>
      </c>
      <c r="J6" s="265">
        <v>100</v>
      </c>
    </row>
    <row r="7" spans="2:10" ht="18" outlineLevel="1" x14ac:dyDescent="0.35">
      <c r="B7" s="402" t="str">
        <f>'Functional Requirements Scores'!D231</f>
        <v>Finance</v>
      </c>
      <c r="C7" s="403">
        <f>'Functional Requirements Scores'!E231</f>
        <v>0.82300925925925927</v>
      </c>
      <c r="D7" s="403">
        <f>'Functional Requirements Scores'!F231</f>
        <v>0.82902777777777781</v>
      </c>
      <c r="E7" s="403">
        <f>'Functional Requirements Scores'!G231</f>
        <v>0.68879629629629624</v>
      </c>
      <c r="F7" s="403">
        <f>'Functional Requirements Scores'!H231</f>
        <v>0.68444444444444452</v>
      </c>
      <c r="G7" s="403">
        <f>'Functional Requirements Scores'!I231</f>
        <v>0.63210648148148152</v>
      </c>
      <c r="H7" s="403">
        <f>'Functional Requirements Scores'!J231</f>
        <v>0.65710648148148165</v>
      </c>
      <c r="I7" s="264">
        <f t="shared" si="0"/>
        <v>12.5</v>
      </c>
      <c r="J7" s="265">
        <v>100</v>
      </c>
    </row>
    <row r="8" spans="2:10" ht="18" outlineLevel="1" x14ac:dyDescent="0.35">
      <c r="B8" s="402" t="str">
        <f>'Functional Requirements Scores'!D382</f>
        <v>HR</v>
      </c>
      <c r="C8" s="403">
        <f>'Functional Requirements Scores'!E382</f>
        <v>0.65863636363636358</v>
      </c>
      <c r="D8" s="403">
        <f>'Functional Requirements Scores'!F382</f>
        <v>0.73141414141414141</v>
      </c>
      <c r="E8" s="403">
        <f>'Functional Requirements Scores'!G382</f>
        <v>0.66909090909090907</v>
      </c>
      <c r="F8" s="403">
        <f>'Functional Requirements Scores'!H382</f>
        <v>0.43181818181818182</v>
      </c>
      <c r="G8" s="403">
        <f>'Functional Requirements Scores'!I382</f>
        <v>0.43810606060606055</v>
      </c>
      <c r="H8" s="403">
        <f>'Functional Requirements Scores'!J382</f>
        <v>0.37560606060606055</v>
      </c>
      <c r="I8" s="264">
        <f t="shared" si="0"/>
        <v>12.5</v>
      </c>
      <c r="J8" s="265">
        <v>100</v>
      </c>
    </row>
    <row r="9" spans="2:10" ht="18" outlineLevel="1" x14ac:dyDescent="0.35">
      <c r="B9" s="402" t="str">
        <f>'Functional Requirements Scores'!D450</f>
        <v>Sales and Marketing</v>
      </c>
      <c r="C9" s="403">
        <f>'Functional Requirements Scores'!E450</f>
        <v>0.86138888888888887</v>
      </c>
      <c r="D9" s="403">
        <f>'Functional Requirements Scores'!F450</f>
        <v>0.75059523809523809</v>
      </c>
      <c r="E9" s="403">
        <f>'Functional Requirements Scores'!G450</f>
        <v>0.72554563492063495</v>
      </c>
      <c r="F9" s="403">
        <f>'Functional Requirements Scores'!H450</f>
        <v>0.81930555555555562</v>
      </c>
      <c r="G9" s="403">
        <f>'Functional Requirements Scores'!I450</f>
        <v>0.66819444444444454</v>
      </c>
      <c r="H9" s="403">
        <f>'Functional Requirements Scores'!J450</f>
        <v>0.73650793650793644</v>
      </c>
      <c r="I9" s="264">
        <f t="shared" si="0"/>
        <v>12.5</v>
      </c>
      <c r="J9" s="265">
        <v>100</v>
      </c>
    </row>
    <row r="10" spans="2:10" ht="18" outlineLevel="1" x14ac:dyDescent="0.35">
      <c r="B10" s="402" t="str">
        <f>'Functional Requirements Scores'!D533</f>
        <v>Customer Service</v>
      </c>
      <c r="C10" s="403">
        <f>'Functional Requirements Scores'!E533</f>
        <v>0.80246913580246926</v>
      </c>
      <c r="D10" s="403">
        <f>'Functional Requirements Scores'!F533</f>
        <v>0.72469135802469131</v>
      </c>
      <c r="E10" s="403">
        <f>'Functional Requirements Scores'!G533</f>
        <v>0.57561728395061729</v>
      </c>
      <c r="F10" s="403">
        <f>'Functional Requirements Scores'!H533</f>
        <v>0.66527777777777775</v>
      </c>
      <c r="G10" s="403">
        <f>'Functional Requirements Scores'!I533</f>
        <v>0.50972222222222219</v>
      </c>
      <c r="H10" s="403">
        <f>'Functional Requirements Scores'!J533</f>
        <v>0.30833333333333335</v>
      </c>
      <c r="I10" s="264">
        <f t="shared" si="0"/>
        <v>12.5</v>
      </c>
      <c r="J10" s="265">
        <v>100</v>
      </c>
    </row>
    <row r="11" spans="2:10" ht="15.6" outlineLevel="1" x14ac:dyDescent="0.3">
      <c r="B11" s="262"/>
      <c r="C11" s="263"/>
      <c r="D11" s="263"/>
      <c r="E11" s="263"/>
      <c r="F11" s="263"/>
      <c r="G11" s="263"/>
      <c r="H11" s="263"/>
      <c r="I11" s="264"/>
      <c r="J11" s="266"/>
    </row>
    <row r="12" spans="2:10" ht="6.75" customHeight="1" outlineLevel="1" x14ac:dyDescent="0.3">
      <c r="I12" s="255"/>
      <c r="J12" s="256"/>
    </row>
    <row r="13" spans="2:10" ht="23.4" x14ac:dyDescent="0.45">
      <c r="B13" s="253" t="s">
        <v>189</v>
      </c>
      <c r="C13" s="267">
        <f t="shared" ref="C13:H13" si="1">SUMPRODUCT(C3:C10,$I$3:$I$10)</f>
        <v>80.834808327550817</v>
      </c>
      <c r="D13" s="267">
        <f t="shared" si="1"/>
        <v>78.947002490590265</v>
      </c>
      <c r="E13" s="267">
        <f t="shared" si="1"/>
        <v>68.836860489490277</v>
      </c>
      <c r="F13" s="267">
        <f t="shared" si="1"/>
        <v>71.748443986853317</v>
      </c>
      <c r="G13" s="267">
        <f t="shared" si="1"/>
        <v>64.590286439236237</v>
      </c>
      <c r="H13" s="267">
        <f t="shared" si="1"/>
        <v>59.601483893876313</v>
      </c>
      <c r="I13" s="255"/>
      <c r="J13" s="256"/>
    </row>
    <row r="14" spans="2:10" ht="37.5" customHeight="1" x14ac:dyDescent="0.3">
      <c r="I14" s="255"/>
      <c r="J14" s="256"/>
    </row>
    <row r="15" spans="2:10" ht="23.4" x14ac:dyDescent="0.45">
      <c r="B15" s="268" t="s">
        <v>194</v>
      </c>
      <c r="C15" s="269"/>
      <c r="D15" s="269"/>
      <c r="E15" s="269"/>
      <c r="F15" s="269"/>
      <c r="G15" s="269"/>
      <c r="H15" s="269"/>
      <c r="I15" s="255"/>
      <c r="J15" s="256"/>
    </row>
    <row r="16" spans="2:10" ht="46.8" outlineLevel="1" x14ac:dyDescent="0.3">
      <c r="B16" s="258"/>
      <c r="C16" s="259" t="str">
        <f>System01</f>
        <v>Infor - Syteline ERP</v>
      </c>
      <c r="D16" s="259" t="str">
        <f>System02</f>
        <v>eBECS - Microsoft Dynamics AX</v>
      </c>
      <c r="E16" s="259" t="str">
        <f>System03</f>
        <v>Glantus - QAD</v>
      </c>
      <c r="F16" s="259" t="str">
        <f>System04</f>
        <v>Emerge IT - Priority ERP</v>
      </c>
      <c r="G16" s="259" t="str">
        <f>System05</f>
        <v>IQMS - EnterpriseIQ</v>
      </c>
      <c r="H16" s="259" t="str">
        <f>System06</f>
        <v>itelligence - SAP</v>
      </c>
      <c r="I16" s="260" t="s">
        <v>187</v>
      </c>
      <c r="J16" s="261" t="s">
        <v>188</v>
      </c>
    </row>
    <row r="17" spans="2:10" ht="18" outlineLevel="1" x14ac:dyDescent="0.35">
      <c r="B17" s="262" t="str">
        <f>'IT and Infrastructure Scores'!D8</f>
        <v>Aerogen - IT Requirements</v>
      </c>
      <c r="C17" s="286" t="e">
        <f>'IT and Infrastructure Scores'!E8</f>
        <v>#DIV/0!</v>
      </c>
      <c r="D17" s="286" t="e">
        <f>'IT and Infrastructure Scores'!F8</f>
        <v>#DIV/0!</v>
      </c>
      <c r="E17" s="286" t="e">
        <f>'IT and Infrastructure Scores'!G8</f>
        <v>#DIV/0!</v>
      </c>
      <c r="F17" s="286" t="e">
        <f>'IT and Infrastructure Scores'!H8</f>
        <v>#DIV/0!</v>
      </c>
      <c r="G17" s="286" t="e">
        <f>'IT and Infrastructure Scores'!I8</f>
        <v>#DIV/0!</v>
      </c>
      <c r="H17" s="286" t="e">
        <f>'IT and Infrastructure Scores'!J8</f>
        <v>#DIV/0!</v>
      </c>
      <c r="I17" s="264">
        <f t="shared" ref="I17:I24" si="2">J17/SUM($J$17:$J$22)*100</f>
        <v>16.666666666666664</v>
      </c>
      <c r="J17" s="265">
        <v>100</v>
      </c>
    </row>
    <row r="18" spans="2:10" ht="18" outlineLevel="1" x14ac:dyDescent="0.35">
      <c r="B18" s="262" t="str">
        <f>'IT and Infrastructure Scores'!D59</f>
        <v>BI Solution</v>
      </c>
      <c r="C18" s="286" t="e">
        <f>'IT and Infrastructure Scores'!E59</f>
        <v>#DIV/0!</v>
      </c>
      <c r="D18" s="286" t="e">
        <f>'IT and Infrastructure Scores'!F59</f>
        <v>#DIV/0!</v>
      </c>
      <c r="E18" s="286" t="e">
        <f>'IT and Infrastructure Scores'!G59</f>
        <v>#DIV/0!</v>
      </c>
      <c r="F18" s="286" t="e">
        <f>'IT and Infrastructure Scores'!H59</f>
        <v>#DIV/0!</v>
      </c>
      <c r="G18" s="286" t="e">
        <f>'IT and Infrastructure Scores'!I59</f>
        <v>#DIV/0!</v>
      </c>
      <c r="H18" s="286" t="e">
        <f>'IT and Infrastructure Scores'!J59</f>
        <v>#DIV/0!</v>
      </c>
      <c r="I18" s="264">
        <f t="shared" si="2"/>
        <v>16.666666666666664</v>
      </c>
      <c r="J18" s="265">
        <v>100</v>
      </c>
    </row>
    <row r="19" spans="2:10" ht="18" outlineLevel="1" x14ac:dyDescent="0.35">
      <c r="B19" s="262" t="str">
        <f>'IT and Infrastructure Scores'!D74</f>
        <v>System Configurability</v>
      </c>
      <c r="C19" s="286" t="e">
        <f>'IT and Infrastructure Scores'!E74</f>
        <v>#DIV/0!</v>
      </c>
      <c r="D19" s="286" t="e">
        <f>'IT and Infrastructure Scores'!F74</f>
        <v>#DIV/0!</v>
      </c>
      <c r="E19" s="286" t="e">
        <f>'IT and Infrastructure Scores'!G74</f>
        <v>#DIV/0!</v>
      </c>
      <c r="F19" s="286" t="e">
        <f>'IT and Infrastructure Scores'!H74</f>
        <v>#DIV/0!</v>
      </c>
      <c r="G19" s="286" t="e">
        <f>'IT and Infrastructure Scores'!I74</f>
        <v>#DIV/0!</v>
      </c>
      <c r="H19" s="286" t="e">
        <f>'IT and Infrastructure Scores'!J74</f>
        <v>#DIV/0!</v>
      </c>
      <c r="I19" s="264">
        <f t="shared" si="2"/>
        <v>16.666666666666664</v>
      </c>
      <c r="J19" s="265">
        <v>100</v>
      </c>
    </row>
    <row r="20" spans="2:10" ht="18" outlineLevel="1" x14ac:dyDescent="0.35">
      <c r="B20" s="262" t="str">
        <f>'IT and Infrastructure Scores'!D102</f>
        <v>Technology and Hardware Requirements (On Premises Solution)</v>
      </c>
      <c r="C20" s="286" t="e">
        <f>'IT and Infrastructure Scores'!E102</f>
        <v>#DIV/0!</v>
      </c>
      <c r="D20" s="286" t="e">
        <f>'IT and Infrastructure Scores'!F102</f>
        <v>#DIV/0!</v>
      </c>
      <c r="E20" s="286" t="e">
        <f>'IT and Infrastructure Scores'!G102</f>
        <v>#DIV/0!</v>
      </c>
      <c r="F20" s="286" t="e">
        <f>'IT and Infrastructure Scores'!H102</f>
        <v>#DIV/0!</v>
      </c>
      <c r="G20" s="286" t="e">
        <f>'IT and Infrastructure Scores'!I102</f>
        <v>#DIV/0!</v>
      </c>
      <c r="H20" s="286">
        <f>'IT and Infrastructure Scores'!J102</f>
        <v>0</v>
      </c>
      <c r="I20" s="264">
        <f t="shared" si="2"/>
        <v>16.666666666666664</v>
      </c>
      <c r="J20" s="265">
        <v>100</v>
      </c>
    </row>
    <row r="21" spans="2:10" ht="18" outlineLevel="1" x14ac:dyDescent="0.35">
      <c r="B21" s="262" t="str">
        <f>'IT and Infrastructure Scores'!D118</f>
        <v>Hosted Solution with Associated Managed Services</v>
      </c>
      <c r="C21" s="286" t="e">
        <f>'IT and Infrastructure Scores'!E118</f>
        <v>#DIV/0!</v>
      </c>
      <c r="D21" s="286" t="e">
        <f>'IT and Infrastructure Scores'!F118</f>
        <v>#DIV/0!</v>
      </c>
      <c r="E21" s="286" t="e">
        <f>'IT and Infrastructure Scores'!G118</f>
        <v>#DIV/0!</v>
      </c>
      <c r="F21" s="286" t="e">
        <f>'IT and Infrastructure Scores'!H118</f>
        <v>#DIV/0!</v>
      </c>
      <c r="G21" s="286" t="e">
        <f>'IT and Infrastructure Scores'!I118</f>
        <v>#DIV/0!</v>
      </c>
      <c r="H21" s="286">
        <f>'IT and Infrastructure Scores'!J118</f>
        <v>0</v>
      </c>
      <c r="I21" s="264">
        <f t="shared" si="2"/>
        <v>16.666666666666664</v>
      </c>
      <c r="J21" s="265">
        <v>100</v>
      </c>
    </row>
    <row r="22" spans="2:10" ht="18" outlineLevel="1" x14ac:dyDescent="0.35">
      <c r="B22" s="262" t="str">
        <f>'IT and Infrastructure Scores'!D176</f>
        <v>SaaS Solution</v>
      </c>
      <c r="C22" s="286">
        <f>'IT and Infrastructure Scores'!E176</f>
        <v>0</v>
      </c>
      <c r="D22" s="286">
        <f>'IT and Infrastructure Scores'!F176</f>
        <v>0</v>
      </c>
      <c r="E22" s="286" t="e">
        <f>'IT and Infrastructure Scores'!G176</f>
        <v>#DIV/0!</v>
      </c>
      <c r="F22" s="286" t="e">
        <f>'IT and Infrastructure Scores'!H176</f>
        <v>#DIV/0!</v>
      </c>
      <c r="G22" s="286" t="e">
        <f>'IT and Infrastructure Scores'!I176</f>
        <v>#DIV/0!</v>
      </c>
      <c r="H22" s="286" t="e">
        <f>'IT and Infrastructure Scores'!J176</f>
        <v>#DIV/0!</v>
      </c>
      <c r="I22" s="264">
        <f t="shared" si="2"/>
        <v>16.666666666666664</v>
      </c>
      <c r="J22" s="265">
        <v>100</v>
      </c>
    </row>
    <row r="23" spans="2:10" ht="18" outlineLevel="1" x14ac:dyDescent="0.35">
      <c r="B23" s="262" t="str">
        <f>'IT and Infrastructure Scores'!D232</f>
        <v>Application Support</v>
      </c>
      <c r="C23" s="286">
        <f>'IT and Infrastructure Scores'!E232</f>
        <v>0</v>
      </c>
      <c r="D23" s="286" t="e">
        <f>'IT and Infrastructure Scores'!F232</f>
        <v>#DIV/0!</v>
      </c>
      <c r="E23" s="286" t="e">
        <f>'IT and Infrastructure Scores'!G232</f>
        <v>#DIV/0!</v>
      </c>
      <c r="F23" s="286" t="e">
        <f>'IT and Infrastructure Scores'!H232</f>
        <v>#DIV/0!</v>
      </c>
      <c r="G23" s="286" t="e">
        <f>'IT and Infrastructure Scores'!I232</f>
        <v>#DIV/0!</v>
      </c>
      <c r="H23" s="286" t="e">
        <f>'IT and Infrastructure Scores'!J232</f>
        <v>#DIV/0!</v>
      </c>
      <c r="I23" s="264">
        <f t="shared" si="2"/>
        <v>16.666666666666664</v>
      </c>
      <c r="J23" s="265">
        <v>100</v>
      </c>
    </row>
    <row r="24" spans="2:10" ht="18" outlineLevel="1" x14ac:dyDescent="0.35">
      <c r="B24" s="262" t="str">
        <f>'IT and Infrastructure Scores'!D245</f>
        <v>System Implementation &amp; Operation</v>
      </c>
      <c r="C24" s="286">
        <f>'IT and Infrastructure Scores'!E245</f>
        <v>0</v>
      </c>
      <c r="D24" s="286" t="e">
        <f>'IT and Infrastructure Scores'!F245</f>
        <v>#DIV/0!</v>
      </c>
      <c r="E24" s="286" t="e">
        <f>'IT and Infrastructure Scores'!G245</f>
        <v>#DIV/0!</v>
      </c>
      <c r="F24" s="286" t="e">
        <f>'IT and Infrastructure Scores'!H245</f>
        <v>#DIV/0!</v>
      </c>
      <c r="G24" s="286" t="e">
        <f>'IT and Infrastructure Scores'!I245</f>
        <v>#DIV/0!</v>
      </c>
      <c r="H24" s="286" t="e">
        <f>'IT and Infrastructure Scores'!J245</f>
        <v>#DIV/0!</v>
      </c>
      <c r="I24" s="264">
        <f t="shared" si="2"/>
        <v>16.666666666666664</v>
      </c>
      <c r="J24" s="265">
        <v>100</v>
      </c>
    </row>
    <row r="25" spans="2:10" ht="15.6" outlineLevel="1" x14ac:dyDescent="0.3">
      <c r="B25" s="262"/>
      <c r="C25" s="263"/>
      <c r="D25" s="263"/>
      <c r="E25" s="263"/>
      <c r="F25" s="263"/>
      <c r="G25" s="263"/>
      <c r="H25" s="263"/>
      <c r="I25" s="264"/>
      <c r="J25" s="266"/>
    </row>
    <row r="26" spans="2:10" ht="6.75" customHeight="1" outlineLevel="1" x14ac:dyDescent="0.3">
      <c r="I26" s="255"/>
      <c r="J26" s="256"/>
    </row>
    <row r="27" spans="2:10" ht="23.4" x14ac:dyDescent="0.45">
      <c r="B27" s="268" t="s">
        <v>189</v>
      </c>
      <c r="C27" s="270" t="e">
        <f>SUMPRODUCT(C$17:C$24,$I$17:$I$24)</f>
        <v>#DIV/0!</v>
      </c>
      <c r="D27" s="270" t="e">
        <f>SUMPRODUCT(D$17:D$22,$I$17:$I$22)</f>
        <v>#DIV/0!</v>
      </c>
      <c r="E27" s="270" t="e">
        <f>SUMPRODUCT(E$17:E$22,$I$17:$I$22)</f>
        <v>#DIV/0!</v>
      </c>
      <c r="F27" s="270" t="e">
        <f>SUMPRODUCT(F$17:F$22,$I$17:$I$22)</f>
        <v>#DIV/0!</v>
      </c>
      <c r="G27" s="270" t="e">
        <f>SUMPRODUCT(G$17:G$22,$I$17:$I$22)</f>
        <v>#DIV/0!</v>
      </c>
      <c r="H27" s="270" t="e">
        <f>SUMPRODUCT(H$17:H$22,$I$17:$I$22)</f>
        <v>#DIV/0!</v>
      </c>
      <c r="I27" s="255"/>
      <c r="J27" s="256"/>
    </row>
    <row r="28" spans="2:10" ht="37.5" customHeight="1" x14ac:dyDescent="0.3">
      <c r="I28" s="255"/>
      <c r="J28" s="256"/>
    </row>
    <row r="29" spans="2:10" ht="23.4" x14ac:dyDescent="0.45">
      <c r="B29" s="271" t="s">
        <v>190</v>
      </c>
      <c r="C29" s="272"/>
      <c r="D29" s="272"/>
      <c r="E29" s="272"/>
      <c r="F29" s="272"/>
      <c r="G29" s="272"/>
      <c r="H29" s="272"/>
      <c r="I29" s="255"/>
      <c r="J29" s="256"/>
    </row>
    <row r="30" spans="2:10" ht="46.8" outlineLevel="1" x14ac:dyDescent="0.3">
      <c r="B30" s="258"/>
      <c r="C30" s="259" t="str">
        <f>System01</f>
        <v>Infor - Syteline ERP</v>
      </c>
      <c r="D30" s="259" t="str">
        <f>System02</f>
        <v>eBECS - Microsoft Dynamics AX</v>
      </c>
      <c r="E30" s="259" t="str">
        <f>System03</f>
        <v>Glantus - QAD</v>
      </c>
      <c r="F30" s="259" t="str">
        <f>System04</f>
        <v>Emerge IT - Priority ERP</v>
      </c>
      <c r="G30" s="259" t="str">
        <f>System05</f>
        <v>IQMS - EnterpriseIQ</v>
      </c>
      <c r="H30" s="259" t="str">
        <f>System06</f>
        <v>itelligence - SAP</v>
      </c>
      <c r="I30" s="260" t="s">
        <v>187</v>
      </c>
      <c r="J30" s="261" t="s">
        <v>188</v>
      </c>
    </row>
    <row r="31" spans="2:10" ht="18" outlineLevel="1" x14ac:dyDescent="0.35">
      <c r="B31" s="262" t="str">
        <f>[1]ITTScores!D8</f>
        <v>ANCILLARY INFORMATION REQUIRED</v>
      </c>
      <c r="C31" s="286">
        <f>'ITT Scores'!E8</f>
        <v>0.79166666666666663</v>
      </c>
      <c r="D31" s="286">
        <f>'ITT Scores'!F8</f>
        <v>0.77500000000000002</v>
      </c>
      <c r="E31" s="286">
        <f>'ITT Scores'!G8</f>
        <v>0.62291666666666667</v>
      </c>
      <c r="F31" s="286">
        <f>'ITT Scores'!H8</f>
        <v>0.5395833333333333</v>
      </c>
      <c r="G31" s="286">
        <f>'ITT Scores'!I8</f>
        <v>0.5083333333333333</v>
      </c>
      <c r="H31" s="286">
        <f>'ITT Scores'!J8</f>
        <v>0.6875</v>
      </c>
      <c r="I31" s="264">
        <f>J31/SUM($J$31:$J$31)*100</f>
        <v>100</v>
      </c>
      <c r="J31" s="265">
        <v>100</v>
      </c>
    </row>
    <row r="32" spans="2:10" ht="15.6" outlineLevel="1" x14ac:dyDescent="0.3">
      <c r="B32" s="262"/>
      <c r="C32" s="263"/>
      <c r="D32" s="263"/>
      <c r="E32" s="263"/>
      <c r="F32" s="263"/>
      <c r="G32" s="263"/>
      <c r="H32" s="263"/>
      <c r="I32" s="264"/>
      <c r="J32" s="266"/>
    </row>
    <row r="33" spans="2:10" ht="6.75" customHeight="1" outlineLevel="1" x14ac:dyDescent="0.3">
      <c r="I33" s="255"/>
      <c r="J33" s="256"/>
    </row>
    <row r="34" spans="2:10" ht="23.4" x14ac:dyDescent="0.45">
      <c r="B34" s="271" t="s">
        <v>189</v>
      </c>
      <c r="C34" s="273">
        <f t="shared" ref="C34:H34" si="3">SUMPRODUCT(C$31:C$31,$I$31:$I$31)</f>
        <v>79.166666666666657</v>
      </c>
      <c r="D34" s="273">
        <f t="shared" si="3"/>
        <v>77.5</v>
      </c>
      <c r="E34" s="273">
        <f t="shared" si="3"/>
        <v>62.291666666666664</v>
      </c>
      <c r="F34" s="273">
        <f t="shared" si="3"/>
        <v>53.958333333333329</v>
      </c>
      <c r="G34" s="273">
        <f t="shared" si="3"/>
        <v>50.833333333333329</v>
      </c>
      <c r="H34" s="273">
        <f t="shared" si="3"/>
        <v>68.75</v>
      </c>
      <c r="I34" s="255"/>
      <c r="J34" s="256"/>
    </row>
    <row r="35" spans="2:10" ht="38.25" customHeight="1" x14ac:dyDescent="0.3">
      <c r="I35" s="255"/>
      <c r="J35" s="256"/>
    </row>
    <row r="36" spans="2:10" ht="23.4" x14ac:dyDescent="0.45">
      <c r="B36" s="274" t="s">
        <v>191</v>
      </c>
      <c r="C36" s="275"/>
      <c r="D36" s="275"/>
      <c r="E36" s="275"/>
      <c r="F36" s="275"/>
      <c r="G36" s="275"/>
      <c r="H36" s="275"/>
      <c r="I36" s="255"/>
      <c r="J36" s="256"/>
    </row>
    <row r="37" spans="2:10" ht="46.8" outlineLevel="1" x14ac:dyDescent="0.3">
      <c r="B37" s="258"/>
      <c r="C37" s="259" t="str">
        <f>System01</f>
        <v>Infor - Syteline ERP</v>
      </c>
      <c r="D37" s="259" t="str">
        <f>System02</f>
        <v>eBECS - Microsoft Dynamics AX</v>
      </c>
      <c r="E37" s="259" t="str">
        <f>System03</f>
        <v>Glantus - QAD</v>
      </c>
      <c r="F37" s="259" t="str">
        <f>System04</f>
        <v>Emerge IT - Priority ERP</v>
      </c>
      <c r="G37" s="259" t="str">
        <f>System05</f>
        <v>IQMS - EnterpriseIQ</v>
      </c>
      <c r="H37" s="259" t="str">
        <f>System06</f>
        <v>itelligence - SAP</v>
      </c>
      <c r="I37" s="260" t="s">
        <v>187</v>
      </c>
      <c r="J37" s="261" t="s">
        <v>188</v>
      </c>
    </row>
    <row r="38" spans="2:10" ht="18" outlineLevel="1" x14ac:dyDescent="0.35">
      <c r="B38" s="276" t="s">
        <v>169</v>
      </c>
      <c r="C38" s="263">
        <f>RefSiteScores!D44</f>
        <v>0.69666666666666655</v>
      </c>
      <c r="D38" s="263">
        <f>RefSiteScores!E44</f>
        <v>0.70666666666666667</v>
      </c>
      <c r="E38" s="263">
        <f>RefSiteScores!F44</f>
        <v>0.57999999999999996</v>
      </c>
      <c r="F38" s="263">
        <f>RefSiteScores!G44</f>
        <v>0.63666666666666671</v>
      </c>
      <c r="G38" s="263">
        <f>RefSiteScores!H44</f>
        <v>0.7</v>
      </c>
      <c r="H38" s="263">
        <f>RefSiteScores!I44</f>
        <v>0.50333333333333341</v>
      </c>
      <c r="I38" s="264">
        <f>J38/SUM($J$38:$J$38)*100</f>
        <v>100</v>
      </c>
      <c r="J38" s="265">
        <v>100</v>
      </c>
    </row>
    <row r="39" spans="2:10" ht="15.6" outlineLevel="1" x14ac:dyDescent="0.3">
      <c r="B39" s="262"/>
      <c r="C39" s="263"/>
      <c r="D39" s="263"/>
      <c r="E39" s="263"/>
      <c r="F39" s="263"/>
      <c r="G39" s="263"/>
      <c r="H39" s="263"/>
      <c r="I39" s="264"/>
      <c r="J39" s="266"/>
    </row>
    <row r="40" spans="2:10" ht="6.75" customHeight="1" outlineLevel="1" x14ac:dyDescent="0.3">
      <c r="I40" s="255"/>
      <c r="J40" s="256"/>
    </row>
    <row r="41" spans="2:10" ht="23.4" x14ac:dyDescent="0.45">
      <c r="B41" s="274" t="s">
        <v>189</v>
      </c>
      <c r="C41" s="430">
        <f>C38*100</f>
        <v>69.666666666666657</v>
      </c>
      <c r="D41" s="430">
        <f t="shared" ref="D41:H41" si="4">D38*100</f>
        <v>70.666666666666671</v>
      </c>
      <c r="E41" s="430">
        <f t="shared" si="4"/>
        <v>57.999999999999993</v>
      </c>
      <c r="F41" s="430">
        <f t="shared" si="4"/>
        <v>63.666666666666671</v>
      </c>
      <c r="G41" s="430">
        <f t="shared" si="4"/>
        <v>70</v>
      </c>
      <c r="H41" s="430">
        <f t="shared" si="4"/>
        <v>50.333333333333343</v>
      </c>
      <c r="I41" s="255"/>
      <c r="J41" s="256"/>
    </row>
    <row r="43" spans="2:10" ht="23.4" hidden="1" x14ac:dyDescent="0.45">
      <c r="B43" s="278" t="s">
        <v>192</v>
      </c>
      <c r="C43" s="279"/>
      <c r="D43" s="279"/>
      <c r="E43" s="279"/>
      <c r="F43" s="279"/>
      <c r="G43" s="279"/>
      <c r="H43" s="279"/>
    </row>
    <row r="44" spans="2:10" ht="46.8" hidden="1" x14ac:dyDescent="0.3">
      <c r="B44" s="258"/>
      <c r="C44" s="259" t="str">
        <f>System01</f>
        <v>Infor - Syteline ERP</v>
      </c>
      <c r="D44" s="259" t="str">
        <f>System02</f>
        <v>eBECS - Microsoft Dynamics AX</v>
      </c>
      <c r="E44" s="259" t="str">
        <f>System03</f>
        <v>Glantus - QAD</v>
      </c>
      <c r="F44" s="329"/>
      <c r="G44" s="329"/>
      <c r="H44" s="329"/>
      <c r="I44" s="281" t="s">
        <v>187</v>
      </c>
      <c r="J44" s="261" t="s">
        <v>188</v>
      </c>
    </row>
    <row r="45" spans="2:10" ht="15.6" hidden="1" x14ac:dyDescent="0.3">
      <c r="B45" s="282" t="s">
        <v>193</v>
      </c>
      <c r="C45" s="263">
        <f>[1]PerceivedVendorQuality!B14</f>
        <v>1</v>
      </c>
      <c r="D45" s="263">
        <f>[1]PerceivedVendorQuality!C14</f>
        <v>1</v>
      </c>
      <c r="E45" s="263">
        <f>[1]PerceivedVendorQuality!D14</f>
        <v>1</v>
      </c>
      <c r="F45" s="277"/>
      <c r="G45" s="277"/>
      <c r="H45" s="277"/>
      <c r="I45" s="283">
        <f>J45/SUM($J$45:$J$48)*100</f>
        <v>100</v>
      </c>
      <c r="J45" s="283">
        <v>100</v>
      </c>
    </row>
    <row r="46" spans="2:10" ht="15.6" hidden="1" x14ac:dyDescent="0.3">
      <c r="B46" s="284"/>
      <c r="C46" s="263"/>
      <c r="D46" s="263"/>
      <c r="E46" s="263"/>
      <c r="F46" s="330"/>
      <c r="G46" s="330"/>
      <c r="H46" s="330"/>
      <c r="I46" s="283">
        <f>J46/SUM($J$45:$J$48)*100</f>
        <v>0</v>
      </c>
      <c r="J46" s="283">
        <v>0</v>
      </c>
    </row>
    <row r="47" spans="2:10" ht="15.6" hidden="1" x14ac:dyDescent="0.3">
      <c r="B47" s="284"/>
      <c r="C47" s="263"/>
      <c r="D47" s="263"/>
      <c r="E47" s="263"/>
      <c r="F47" s="330"/>
      <c r="G47" s="330"/>
      <c r="H47" s="330"/>
      <c r="I47" s="283">
        <f>J47/SUM($J$45:$J$48)*100</f>
        <v>0</v>
      </c>
      <c r="J47" s="283">
        <v>0</v>
      </c>
    </row>
    <row r="48" spans="2:10" ht="15.6" hidden="1" x14ac:dyDescent="0.3">
      <c r="B48" s="284"/>
      <c r="C48" s="263"/>
      <c r="D48" s="263"/>
      <c r="E48" s="263"/>
      <c r="F48" s="330"/>
      <c r="G48" s="330"/>
      <c r="H48" s="330"/>
      <c r="I48" s="283">
        <f>J48/SUM($J$45:$J$48)*100</f>
        <v>0</v>
      </c>
      <c r="J48" s="283">
        <v>0</v>
      </c>
    </row>
    <row r="49" spans="2:11" s="280" customFormat="1" hidden="1" x14ac:dyDescent="0.3">
      <c r="B49" s="257"/>
      <c r="C49" s="257"/>
      <c r="D49" s="257"/>
      <c r="E49" s="257"/>
      <c r="F49" s="257"/>
      <c r="G49" s="257"/>
      <c r="H49" s="257"/>
      <c r="K49" s="257"/>
    </row>
    <row r="50" spans="2:11" s="280" customFormat="1" ht="23.4" hidden="1" x14ac:dyDescent="0.45">
      <c r="B50" s="278" t="s">
        <v>189</v>
      </c>
      <c r="C50" s="285">
        <f>SUMPRODUCT(C$45:C$48,$I$45:$I$48)</f>
        <v>100</v>
      </c>
      <c r="D50" s="285">
        <f>SUMPRODUCT(D$45:D$48,$I$45:$I$48)</f>
        <v>100</v>
      </c>
      <c r="E50" s="285">
        <f>SUMPRODUCT(E$45:E$48,$I$45:$I$48)</f>
        <v>100</v>
      </c>
      <c r="F50" s="285"/>
      <c r="G50" s="285"/>
      <c r="H50" s="285"/>
      <c r="K50" s="257"/>
    </row>
    <row r="51" spans="2:11" s="280" customFormat="1" hidden="1" x14ac:dyDescent="0.3">
      <c r="B51" s="257"/>
      <c r="C51" s="257"/>
      <c r="D51" s="257"/>
      <c r="E51" s="257"/>
      <c r="F51" s="257"/>
      <c r="G51" s="257"/>
      <c r="H51" s="257"/>
      <c r="K51" s="257"/>
    </row>
  </sheetData>
  <conditionalFormatting sqref="C31:H31">
    <cfRule type="aboveAverage" dxfId="491" priority="121" aboveAverage="0"/>
    <cfRule type="aboveAverage" dxfId="490" priority="122"/>
  </conditionalFormatting>
  <conditionalFormatting sqref="C38:H38">
    <cfRule type="aboveAverage" dxfId="489" priority="125" aboveAverage="0"/>
    <cfRule type="aboveAverage" dxfId="488" priority="126"/>
  </conditionalFormatting>
  <conditionalFormatting sqref="C17:H17">
    <cfRule type="aboveAverage" dxfId="487" priority="133" aboveAverage="0"/>
    <cfRule type="aboveAverage" dxfId="486" priority="134"/>
  </conditionalFormatting>
  <conditionalFormatting sqref="C18:H18">
    <cfRule type="aboveAverage" dxfId="485" priority="137" aboveAverage="0"/>
    <cfRule type="aboveAverage" dxfId="484" priority="138"/>
  </conditionalFormatting>
  <conditionalFormatting sqref="C19:H19">
    <cfRule type="aboveAverage" dxfId="483" priority="141" aboveAverage="0"/>
    <cfRule type="aboveAverage" dxfId="482" priority="142"/>
  </conditionalFormatting>
  <conditionalFormatting sqref="C20:H20">
    <cfRule type="aboveAverage" dxfId="481" priority="145" aboveAverage="0"/>
    <cfRule type="aboveAverage" dxfId="480" priority="146"/>
  </conditionalFormatting>
  <conditionalFormatting sqref="C21:H21">
    <cfRule type="aboveAverage" dxfId="479" priority="149" aboveAverage="0"/>
    <cfRule type="aboveAverage" dxfId="478" priority="150"/>
  </conditionalFormatting>
  <conditionalFormatting sqref="C22:H24">
    <cfRule type="aboveAverage" dxfId="477" priority="153" aboveAverage="0"/>
    <cfRule type="aboveAverage" dxfId="476" priority="154"/>
  </conditionalFormatting>
  <conditionalFormatting sqref="C3:H3">
    <cfRule type="aboveAverage" dxfId="475" priority="15" aboveAverage="0"/>
    <cfRule type="aboveAverage" dxfId="474" priority="16"/>
  </conditionalFormatting>
  <conditionalFormatting sqref="C4:H4">
    <cfRule type="aboveAverage" dxfId="473" priority="13" aboveAverage="0"/>
    <cfRule type="aboveAverage" dxfId="472" priority="14"/>
  </conditionalFormatting>
  <conditionalFormatting sqref="C5:H5">
    <cfRule type="aboveAverage" dxfId="471" priority="11" aboveAverage="0"/>
    <cfRule type="aboveAverage" dxfId="470" priority="12"/>
  </conditionalFormatting>
  <conditionalFormatting sqref="C6:H6">
    <cfRule type="aboveAverage" dxfId="469" priority="9" aboveAverage="0"/>
    <cfRule type="aboveAverage" dxfId="468" priority="10"/>
  </conditionalFormatting>
  <conditionalFormatting sqref="C7:H7">
    <cfRule type="aboveAverage" dxfId="467" priority="7" aboveAverage="0"/>
    <cfRule type="aboveAverage" dxfId="466" priority="8"/>
  </conditionalFormatting>
  <conditionalFormatting sqref="C8:H8">
    <cfRule type="aboveAverage" dxfId="465" priority="5" aboveAverage="0"/>
    <cfRule type="aboveAverage" dxfId="464" priority="6"/>
  </conditionalFormatting>
  <conditionalFormatting sqref="C9:H9">
    <cfRule type="aboveAverage" dxfId="463" priority="3" aboveAverage="0"/>
    <cfRule type="aboveAverage" dxfId="462" priority="4"/>
  </conditionalFormatting>
  <conditionalFormatting sqref="C10:H10">
    <cfRule type="aboveAverage" dxfId="461" priority="1" aboveAverage="0"/>
    <cfRule type="aboveAverage" dxfId="460" priority="2"/>
  </conditionalFormatting>
  <pageMargins left="0.7" right="0.7" top="0.75" bottom="0.75" header="0.3" footer="0.3"/>
  <pageSetup paperSize="9" orientation="portrait" horizontalDpi="300"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I43"/>
  <sheetViews>
    <sheetView showGridLines="0" zoomScaleNormal="100" workbookViewId="0">
      <selection activeCell="J2" sqref="J2"/>
    </sheetView>
  </sheetViews>
  <sheetFormatPr defaultRowHeight="13.2" x14ac:dyDescent="0.25"/>
  <cols>
    <col min="1" max="1" width="71.33203125" customWidth="1"/>
    <col min="2" max="2" width="24.44140625" customWidth="1"/>
    <col min="3" max="5" width="24.44140625" style="393" hidden="1" customWidth="1"/>
    <col min="6" max="6" width="24.44140625" customWidth="1"/>
    <col min="7" max="9" width="24.44140625" hidden="1" customWidth="1"/>
    <col min="10" max="10" width="24.44140625" customWidth="1"/>
    <col min="11" max="13" width="24.44140625" hidden="1" customWidth="1"/>
    <col min="14" max="14" width="24.44140625" customWidth="1"/>
    <col min="15" max="17" width="24.44140625" hidden="1" customWidth="1"/>
    <col min="18" max="18" width="24.44140625" customWidth="1"/>
    <col min="19" max="21" width="24.44140625" hidden="1" customWidth="1"/>
    <col min="22" max="22" width="24.44140625" customWidth="1"/>
    <col min="30" max="30" width="42.88671875" bestFit="1" customWidth="1"/>
    <col min="31" max="36" width="12.109375" customWidth="1"/>
  </cols>
  <sheetData>
    <row r="1" spans="1:35" ht="28.8" thickTop="1" thickBot="1" x14ac:dyDescent="0.45">
      <c r="A1" s="390" t="s">
        <v>507</v>
      </c>
      <c r="B1" s="114" t="str">
        <f>System01</f>
        <v>Infor - Syteline ERP</v>
      </c>
      <c r="C1" s="392"/>
      <c r="D1" s="392"/>
      <c r="E1" s="392"/>
      <c r="F1" s="114" t="str">
        <f>System02</f>
        <v>eBECS - Microsoft Dynamics AX</v>
      </c>
      <c r="G1" s="114"/>
      <c r="H1" s="114"/>
      <c r="I1" s="114"/>
      <c r="J1" s="114" t="str">
        <f>System03</f>
        <v>Glantus - QAD</v>
      </c>
      <c r="K1" s="114"/>
      <c r="L1" s="114"/>
      <c r="M1" s="114"/>
      <c r="N1" s="114" t="str">
        <f>System04</f>
        <v>Emerge IT - Priority ERP</v>
      </c>
      <c r="O1" s="114"/>
      <c r="P1" s="114"/>
      <c r="Q1" s="114"/>
      <c r="R1" s="114" t="str">
        <f>System05</f>
        <v>IQMS - EnterpriseIQ</v>
      </c>
      <c r="S1" s="114"/>
      <c r="T1" s="114"/>
      <c r="U1" s="114"/>
      <c r="V1" s="114" t="str">
        <f>System06</f>
        <v>itelligence - SAP</v>
      </c>
      <c r="AE1" t="str">
        <f>B1</f>
        <v>Infor - Syteline ERP</v>
      </c>
      <c r="AF1" t="str">
        <f>F1</f>
        <v>eBECS - Microsoft Dynamics AX</v>
      </c>
      <c r="AG1" t="str">
        <f>J1</f>
        <v>Glantus - QAD</v>
      </c>
      <c r="AH1" t="str">
        <f>N1</f>
        <v>Emerge IT - Priority ERP</v>
      </c>
      <c r="AI1" t="str">
        <f>R1</f>
        <v>IQMS - EnterpriseIQ</v>
      </c>
    </row>
    <row r="2" spans="1:35" ht="18.600000000000001" thickBot="1" x14ac:dyDescent="0.3">
      <c r="A2" s="194" t="s">
        <v>514</v>
      </c>
      <c r="B2" s="397">
        <f>SUM('Cost Detail'!E5:E8)+SUM('Cost Detail'!E91)+'Cost Detail'!E142+0.5*'Cost Detail'!E205</f>
        <v>760820</v>
      </c>
      <c r="C2" s="397" t="e">
        <f>SUM('Cost Detail'!F5:F8)+SUM('Cost Detail'!F91)+'Cost Detail'!F142</f>
        <v>#VALUE!</v>
      </c>
      <c r="D2" s="397">
        <f>SUM('Cost Detail'!G5:G8)+SUM('Cost Detail'!G91)+'Cost Detail'!G142</f>
        <v>0</v>
      </c>
      <c r="E2" s="397">
        <f>SUM('Cost Detail'!H5:H8)+SUM('Cost Detail'!H91)+'Cost Detail'!H142</f>
        <v>0</v>
      </c>
      <c r="F2" s="397">
        <f>SUM('Cost Detail'!I5:I8)+SUM('Cost Detail'!I91)+'Cost Detail'!I142+0.5*'Cost Detail'!I205</f>
        <v>581521.5</v>
      </c>
      <c r="G2" s="397" t="e">
        <f>SUM('Cost Detail'!J5:J8)+SUM('Cost Detail'!J91)+'Cost Detail'!J142</f>
        <v>#VALUE!</v>
      </c>
      <c r="H2" s="397">
        <f>SUM('Cost Detail'!K5:K8)+SUM('Cost Detail'!K91)+'Cost Detail'!K142</f>
        <v>0</v>
      </c>
      <c r="I2" s="397">
        <f>SUM('Cost Detail'!L5:L8)+SUM('Cost Detail'!L91)+'Cost Detail'!L142</f>
        <v>0</v>
      </c>
      <c r="J2" s="397">
        <f>SUM('Cost Detail'!M5:M8)+SUM('Cost Detail'!M91)+'Cost Detail'!M142+0.5*'Cost Detail'!M205</f>
        <v>1012048.75</v>
      </c>
      <c r="K2" s="397" t="e">
        <f>SUM('Cost Detail'!N5:N8)+SUM('Cost Detail'!N91)+'Cost Detail'!N142</f>
        <v>#VALUE!</v>
      </c>
      <c r="L2" s="397">
        <f>SUM('Cost Detail'!O5:O8)+SUM('Cost Detail'!O91)+'Cost Detail'!O142</f>
        <v>0</v>
      </c>
      <c r="M2" s="397">
        <f>SUM('Cost Detail'!P5:P8)+SUM('Cost Detail'!P91)+'Cost Detail'!P142</f>
        <v>0</v>
      </c>
      <c r="N2" s="397">
        <f>SUM('Cost Detail'!Q5:Q8)+SUM('Cost Detail'!Q91)+'Cost Detail'!Q142+0.5*'Cost Detail'!Q205</f>
        <v>769000</v>
      </c>
      <c r="O2" s="397" t="e">
        <f>SUM('Cost Detail'!R5:R8)+SUM('Cost Detail'!R91)+'Cost Detail'!R142</f>
        <v>#VALUE!</v>
      </c>
      <c r="P2" s="397">
        <f>SUM('Cost Detail'!S5:S8)+SUM('Cost Detail'!S91)+'Cost Detail'!S142</f>
        <v>0</v>
      </c>
      <c r="Q2" s="397">
        <f>SUM('Cost Detail'!T5:T8)+SUM('Cost Detail'!T91)+'Cost Detail'!T142</f>
        <v>0</v>
      </c>
      <c r="R2" s="397">
        <f>SUM('Cost Detail'!U5:U8)+SUM('Cost Detail'!U91)+'Cost Detail'!U142+0.5*'Cost Detail'!U205</f>
        <v>806329</v>
      </c>
      <c r="S2" s="397" t="e">
        <f>SUM('Cost Detail'!V5:V8)+SUM('Cost Detail'!V91)+'Cost Detail'!V142</f>
        <v>#VALUE!</v>
      </c>
      <c r="T2" s="397">
        <f>SUM('Cost Detail'!W5:W8)+SUM('Cost Detail'!W91)+'Cost Detail'!W142</f>
        <v>0</v>
      </c>
      <c r="U2" s="397">
        <f>SUM('Cost Detail'!X5:X8)+SUM('Cost Detail'!X91)+'Cost Detail'!X142</f>
        <v>0</v>
      </c>
      <c r="V2" s="397" t="s">
        <v>510</v>
      </c>
      <c r="AD2" t="str">
        <f>A2</f>
        <v xml:space="preserve">TOTAL PHASE 1 ONCE-OFF COSTS </v>
      </c>
      <c r="AE2" s="404">
        <f>B2</f>
        <v>760820</v>
      </c>
      <c r="AF2" s="404">
        <f>F2</f>
        <v>581521.5</v>
      </c>
      <c r="AG2" s="404">
        <f>J2</f>
        <v>1012048.75</v>
      </c>
      <c r="AH2" s="404">
        <f>N2</f>
        <v>769000</v>
      </c>
      <c r="AI2" s="404">
        <f>R2</f>
        <v>806329</v>
      </c>
    </row>
    <row r="3" spans="1:35" ht="18.600000000000001" thickBot="1" x14ac:dyDescent="0.3">
      <c r="A3" s="194" t="s">
        <v>515</v>
      </c>
      <c r="B3" s="397">
        <f>SUM('Cost Detail'!E10:E13)+'Cost Detail'!E111+0.5*'Cost Detail'!E205</f>
        <v>59381</v>
      </c>
      <c r="C3" s="394"/>
      <c r="D3" s="394"/>
      <c r="E3" s="394"/>
      <c r="F3" s="397">
        <f>SUM('Cost Detail'!I10:I13)+'Cost Detail'!I111+0.5*'Cost Detail'!I205</f>
        <v>0</v>
      </c>
      <c r="G3" s="398"/>
      <c r="H3" s="398"/>
      <c r="I3" s="398"/>
      <c r="J3" s="397">
        <f>SUM('Cost Detail'!M10:M13)+'Cost Detail'!M111+0.5*'Cost Detail'!M205</f>
        <v>94712.5</v>
      </c>
      <c r="K3" s="398"/>
      <c r="L3" s="398"/>
      <c r="M3" s="398"/>
      <c r="N3" s="397">
        <f>SUM('Cost Detail'!Q10:Q13)+'Cost Detail'!Q111+0.5*'Cost Detail'!Q205</f>
        <v>0</v>
      </c>
      <c r="O3" s="398"/>
      <c r="P3" s="398"/>
      <c r="Q3" s="398"/>
      <c r="R3" s="397">
        <f>SUM('Cost Detail'!U10:U13)+'Cost Detail'!U111+0.5*'Cost Detail'!U205</f>
        <v>116121</v>
      </c>
      <c r="S3" s="398"/>
      <c r="T3" s="398"/>
      <c r="U3" s="398"/>
      <c r="V3" s="397" t="s">
        <v>510</v>
      </c>
      <c r="AD3" t="str">
        <f>A3</f>
        <v xml:space="preserve">TOTAL PHASE 2 ONCE-OFF COSTS </v>
      </c>
      <c r="AE3" s="404">
        <f>B3</f>
        <v>59381</v>
      </c>
      <c r="AF3" s="404">
        <f>F3</f>
        <v>0</v>
      </c>
      <c r="AG3" s="404">
        <f>J3</f>
        <v>94712.5</v>
      </c>
      <c r="AH3" s="404">
        <f>N3</f>
        <v>0</v>
      </c>
      <c r="AI3" s="404">
        <f>R3</f>
        <v>116121</v>
      </c>
    </row>
    <row r="4" spans="1:35" ht="18.600000000000001" thickBot="1" x14ac:dyDescent="0.3">
      <c r="A4" s="194" t="s">
        <v>508</v>
      </c>
      <c r="B4" s="397">
        <f>B2+B3</f>
        <v>820201</v>
      </c>
      <c r="C4" s="394"/>
      <c r="D4" s="394"/>
      <c r="E4" s="394"/>
      <c r="F4" s="397">
        <f>F2+F3</f>
        <v>581521.5</v>
      </c>
      <c r="G4" s="398"/>
      <c r="H4" s="398"/>
      <c r="I4" s="398"/>
      <c r="J4" s="397">
        <f>J2+J3</f>
        <v>1106761.25</v>
      </c>
      <c r="K4" s="398"/>
      <c r="L4" s="398"/>
      <c r="M4" s="398"/>
      <c r="N4" s="397">
        <f>N2+N3</f>
        <v>769000</v>
      </c>
      <c r="O4" s="398"/>
      <c r="P4" s="398"/>
      <c r="Q4" s="398"/>
      <c r="R4" s="397">
        <f>R2+R3</f>
        <v>922450</v>
      </c>
      <c r="S4" s="398"/>
      <c r="T4" s="398"/>
      <c r="U4" s="398"/>
      <c r="V4" s="397" t="s">
        <v>510</v>
      </c>
      <c r="AD4" t="str">
        <f>A5</f>
        <v>TOTAL RECURRING COSTS (over 36 months)</v>
      </c>
      <c r="AE4" s="404">
        <f>B5</f>
        <v>265464</v>
      </c>
      <c r="AF4" s="404">
        <f>F5</f>
        <v>131414.70000000001</v>
      </c>
      <c r="AG4" s="404">
        <f>J5</f>
        <v>489325</v>
      </c>
      <c r="AH4" s="404">
        <f>N5</f>
        <v>149400</v>
      </c>
      <c r="AI4" s="404">
        <f>R5</f>
        <v>324995.76</v>
      </c>
    </row>
    <row r="5" spans="1:35" ht="18.600000000000001" thickBot="1" x14ac:dyDescent="0.3">
      <c r="A5" s="194" t="s">
        <v>516</v>
      </c>
      <c r="B5" s="397">
        <f>('Cost Detail'!E42+'Cost Detail'!E67+'Cost Detail'!E152+'Cost Detail'!E215)*3</f>
        <v>265464</v>
      </c>
      <c r="C5" s="394"/>
      <c r="D5" s="394"/>
      <c r="E5" s="394"/>
      <c r="F5" s="397">
        <f>('Cost Detail'!I42+'Cost Detail'!I67+'Cost Detail'!I152+'Cost Detail'!I215)*3</f>
        <v>131414.70000000001</v>
      </c>
      <c r="G5" s="398"/>
      <c r="H5" s="398"/>
      <c r="I5" s="398"/>
      <c r="J5" s="397">
        <f>('Cost Detail'!M42+'Cost Detail'!M67+'Cost Detail'!M152+'Cost Detail'!M215)*3</f>
        <v>489325</v>
      </c>
      <c r="K5" s="398"/>
      <c r="L5" s="398"/>
      <c r="M5" s="398"/>
      <c r="N5" s="397">
        <f>('Cost Detail'!Q42+'Cost Detail'!Q67+'Cost Detail'!Q152+'Cost Detail'!Q215)*3</f>
        <v>149400</v>
      </c>
      <c r="O5" s="398"/>
      <c r="P5" s="398"/>
      <c r="Q5" s="398"/>
      <c r="R5" s="397">
        <f>('Cost Detail'!U42+'Cost Detail'!U67+'Cost Detail'!U152+'Cost Detail'!U215)*3</f>
        <v>324995.76</v>
      </c>
      <c r="S5" s="398"/>
      <c r="T5" s="398"/>
      <c r="U5" s="398"/>
      <c r="V5" s="397" t="s">
        <v>510</v>
      </c>
    </row>
    <row r="6" spans="1:35" ht="18.600000000000001" thickBot="1" x14ac:dyDescent="0.3">
      <c r="A6" s="195" t="s">
        <v>509</v>
      </c>
      <c r="B6" s="379">
        <f>B5+B4</f>
        <v>1085665</v>
      </c>
      <c r="C6" s="395"/>
      <c r="D6" s="395"/>
      <c r="E6" s="395"/>
      <c r="F6" s="379">
        <f>F5+F4</f>
        <v>712936.2</v>
      </c>
      <c r="G6" s="398"/>
      <c r="H6" s="398"/>
      <c r="I6" s="398"/>
      <c r="J6" s="379">
        <f>J5+J4</f>
        <v>1596086.25</v>
      </c>
      <c r="K6" s="398"/>
      <c r="L6" s="398"/>
      <c r="M6" s="398"/>
      <c r="N6" s="379">
        <f>N5+N4</f>
        <v>918400</v>
      </c>
      <c r="O6" s="398"/>
      <c r="P6" s="398"/>
      <c r="Q6" s="398"/>
      <c r="R6" s="379">
        <f>R5+R4</f>
        <v>1247445.76</v>
      </c>
      <c r="S6" s="398"/>
      <c r="T6" s="398"/>
      <c r="U6" s="398"/>
      <c r="V6" s="379" t="s">
        <v>510</v>
      </c>
    </row>
    <row r="7" spans="1:35" ht="18.600000000000001" thickBot="1" x14ac:dyDescent="0.3">
      <c r="A7" s="194" t="s">
        <v>517</v>
      </c>
      <c r="B7" s="397">
        <f>('Cost Detail'!E42+'Cost Detail'!E67+'Cost Detail'!E152+'Cost Detail'!E215)*5</f>
        <v>442440</v>
      </c>
      <c r="C7" s="394"/>
      <c r="D7" s="394"/>
      <c r="E7" s="394"/>
      <c r="F7" s="397">
        <f>('Cost Detail'!I42+'Cost Detail'!I67+'Cost Detail'!I152+'Cost Detail'!I215)*5</f>
        <v>219024.5</v>
      </c>
      <c r="G7" s="398"/>
      <c r="H7" s="398"/>
      <c r="I7" s="398"/>
      <c r="J7" s="397">
        <f>('Cost Detail'!M42+'Cost Detail'!M67+'Cost Detail'!M152+'Cost Detail'!M215)*5</f>
        <v>815541.66666666674</v>
      </c>
      <c r="K7" s="398"/>
      <c r="L7" s="398"/>
      <c r="M7" s="398"/>
      <c r="N7" s="397">
        <f>('Cost Detail'!Q42+'Cost Detail'!Q67+'Cost Detail'!Q152+'Cost Detail'!Q215)*5</f>
        <v>249000</v>
      </c>
      <c r="O7" s="398"/>
      <c r="P7" s="398"/>
      <c r="Q7" s="398"/>
      <c r="R7" s="397">
        <f>('Cost Detail'!U42+'Cost Detail'!U67+'Cost Detail'!U152+'Cost Detail'!U215)*5</f>
        <v>541659.6</v>
      </c>
      <c r="S7" s="398"/>
      <c r="T7" s="398"/>
      <c r="U7" s="398"/>
      <c r="V7" s="397" t="s">
        <v>510</v>
      </c>
    </row>
    <row r="8" spans="1:35" ht="18" x14ac:dyDescent="0.25">
      <c r="A8" s="195" t="s">
        <v>162</v>
      </c>
      <c r="B8" s="379">
        <f>B7+B4</f>
        <v>1262641</v>
      </c>
      <c r="C8" s="395"/>
      <c r="D8" s="395"/>
      <c r="E8" s="395"/>
      <c r="F8" s="379">
        <f>F7+F4</f>
        <v>800546</v>
      </c>
      <c r="G8" s="398"/>
      <c r="H8" s="398"/>
      <c r="I8" s="398"/>
      <c r="J8" s="379">
        <f>J7+J4</f>
        <v>1922302.9166666667</v>
      </c>
      <c r="K8" s="398"/>
      <c r="L8" s="398"/>
      <c r="M8" s="398"/>
      <c r="N8" s="379">
        <f>N7+N4</f>
        <v>1018000</v>
      </c>
      <c r="O8" s="398"/>
      <c r="P8" s="398"/>
      <c r="Q8" s="398"/>
      <c r="R8" s="379">
        <f>R7+R4</f>
        <v>1464109.6</v>
      </c>
      <c r="S8" s="398"/>
      <c r="T8" s="398"/>
      <c r="U8" s="398"/>
      <c r="V8" s="379" t="s">
        <v>510</v>
      </c>
    </row>
    <row r="9" spans="1:35" x14ac:dyDescent="0.25">
      <c r="B9" s="398"/>
      <c r="C9" s="396"/>
      <c r="D9" s="396"/>
      <c r="E9" s="396"/>
      <c r="F9" s="398"/>
      <c r="G9" s="398"/>
      <c r="H9" s="398"/>
      <c r="I9" s="398"/>
      <c r="J9" s="398"/>
      <c r="K9" s="398"/>
      <c r="L9" s="398"/>
      <c r="M9" s="398"/>
      <c r="N9" s="398"/>
      <c r="O9" s="398"/>
      <c r="P9" s="398"/>
      <c r="Q9" s="398"/>
      <c r="R9" s="398"/>
      <c r="S9" s="398"/>
      <c r="T9" s="398"/>
      <c r="U9" s="398"/>
      <c r="V9" s="398"/>
    </row>
    <row r="10" spans="1:35" x14ac:dyDescent="0.25">
      <c r="B10" s="398"/>
      <c r="C10" s="396"/>
      <c r="D10" s="396"/>
      <c r="E10" s="396"/>
      <c r="F10" s="398"/>
      <c r="G10" s="398"/>
      <c r="H10" s="398"/>
      <c r="I10" s="398"/>
      <c r="J10" s="398"/>
      <c r="K10" s="398"/>
      <c r="L10" s="398"/>
      <c r="M10" s="398"/>
      <c r="N10" s="398"/>
      <c r="O10" s="398"/>
      <c r="P10" s="398"/>
      <c r="Q10" s="398"/>
      <c r="R10" s="398"/>
      <c r="S10" s="398"/>
      <c r="T10" s="398"/>
      <c r="U10" s="398"/>
      <c r="V10" s="398"/>
    </row>
    <row r="11" spans="1:35" ht="13.8" thickBot="1" x14ac:dyDescent="0.3">
      <c r="B11" s="398"/>
      <c r="C11" s="396"/>
      <c r="D11" s="396"/>
      <c r="E11" s="396"/>
      <c r="F11" s="398"/>
      <c r="G11" s="398"/>
      <c r="H11" s="398"/>
      <c r="I11" s="398"/>
      <c r="J11" s="398"/>
      <c r="K11" s="398"/>
      <c r="L11" s="398"/>
      <c r="M11" s="398"/>
      <c r="N11" s="398"/>
      <c r="O11" s="398"/>
      <c r="P11" s="398"/>
      <c r="Q11" s="398"/>
      <c r="R11" s="398"/>
      <c r="S11" s="398"/>
      <c r="T11" s="398"/>
      <c r="U11" s="398"/>
      <c r="V11" s="398"/>
    </row>
    <row r="12" spans="1:35" ht="28.8" thickTop="1" thickBot="1" x14ac:dyDescent="0.45">
      <c r="A12" s="390" t="s">
        <v>511</v>
      </c>
      <c r="B12" s="114" t="str">
        <f>System01</f>
        <v>Infor - Syteline ERP</v>
      </c>
      <c r="C12" s="391"/>
      <c r="D12" s="391"/>
      <c r="E12" s="391"/>
      <c r="F12" s="114" t="str">
        <f>System02</f>
        <v>eBECS - Microsoft Dynamics AX</v>
      </c>
      <c r="G12" s="114"/>
      <c r="H12" s="114"/>
      <c r="I12" s="114"/>
      <c r="J12" s="114" t="str">
        <f>System03</f>
        <v>Glantus - QAD</v>
      </c>
      <c r="K12" s="114"/>
      <c r="L12" s="114"/>
      <c r="M12" s="114"/>
      <c r="N12" s="114" t="str">
        <f>System04</f>
        <v>Emerge IT - Priority ERP</v>
      </c>
      <c r="O12" s="114"/>
      <c r="P12" s="114"/>
      <c r="Q12" s="114"/>
      <c r="R12" s="114" t="str">
        <f>System05</f>
        <v>IQMS - EnterpriseIQ</v>
      </c>
      <c r="S12" s="114"/>
      <c r="T12" s="114"/>
      <c r="U12" s="114"/>
      <c r="V12" s="114" t="str">
        <f>System06</f>
        <v>itelligence - SAP</v>
      </c>
      <c r="AE12" t="str">
        <f>B12</f>
        <v>Infor - Syteline ERP</v>
      </c>
      <c r="AF12" t="str">
        <f>F12</f>
        <v>eBECS - Microsoft Dynamics AX</v>
      </c>
      <c r="AG12" t="str">
        <f>J12</f>
        <v>Glantus - QAD</v>
      </c>
      <c r="AH12" t="str">
        <f>N12</f>
        <v>Emerge IT - Priority ERP</v>
      </c>
      <c r="AI12" t="str">
        <f>R12</f>
        <v>IQMS - EnterpriseIQ</v>
      </c>
    </row>
    <row r="13" spans="1:35" ht="18.600000000000001" thickBot="1" x14ac:dyDescent="0.3">
      <c r="A13" s="194" t="s">
        <v>514</v>
      </c>
      <c r="B13" s="397">
        <f>SUM('Cost Detail'!E5:E8)+SUM('Cost Detail'!E91)+'Cost Detail'!E165+0.5*'Cost Detail'!E205</f>
        <v>713154</v>
      </c>
      <c r="C13" s="394"/>
      <c r="D13" s="394"/>
      <c r="E13" s="394"/>
      <c r="F13" s="397">
        <f>SUM('Cost Detail'!I5:I8)+SUM('Cost Detail'!I91)+'Cost Detail'!I165+0.5*'Cost Detail'!I205</f>
        <v>511521.5</v>
      </c>
      <c r="G13" s="398"/>
      <c r="H13" s="398"/>
      <c r="I13" s="398"/>
      <c r="J13" s="397">
        <f>SUM('Cost Detail'!M5:M8)+SUM('Cost Detail'!M91)+'Cost Detail'!M165+0.5*'Cost Detail'!M205</f>
        <v>1033641.75</v>
      </c>
      <c r="K13" s="398"/>
      <c r="L13" s="398"/>
      <c r="M13" s="398"/>
      <c r="N13" s="397">
        <f>SUM('Cost Detail'!Q5:Q8)+SUM('Cost Detail'!Q91)+'Cost Detail'!Q165+0.5*'Cost Detail'!Q205</f>
        <v>794200</v>
      </c>
      <c r="O13" s="398"/>
      <c r="P13" s="398"/>
      <c r="Q13" s="398"/>
      <c r="R13" s="397">
        <f>SUM('Cost Detail'!U5:U8)+SUM('Cost Detail'!U91)+'Cost Detail'!U165+0.5*'Cost Detail'!U205</f>
        <v>751329</v>
      </c>
      <c r="S13" s="398"/>
      <c r="T13" s="398"/>
      <c r="U13" s="398"/>
      <c r="V13" s="397" t="s">
        <v>510</v>
      </c>
      <c r="AD13" t="str">
        <f>A13</f>
        <v xml:space="preserve">TOTAL PHASE 1 ONCE-OFF COSTS </v>
      </c>
      <c r="AE13" s="404">
        <f>B13</f>
        <v>713154</v>
      </c>
      <c r="AF13" s="404">
        <f>F13</f>
        <v>511521.5</v>
      </c>
      <c r="AG13" s="404">
        <f>J13</f>
        <v>1033641.75</v>
      </c>
      <c r="AH13" s="404">
        <f>N13</f>
        <v>794200</v>
      </c>
      <c r="AI13" s="404">
        <f>R13</f>
        <v>751329</v>
      </c>
    </row>
    <row r="14" spans="1:35" ht="18.600000000000001" thickBot="1" x14ac:dyDescent="0.3">
      <c r="A14" s="194" t="s">
        <v>515</v>
      </c>
      <c r="B14" s="397">
        <f>SUM('Cost Detail'!E10:E13)+'Cost Detail'!E111+0.5*'Cost Detail'!E205</f>
        <v>59381</v>
      </c>
      <c r="C14" s="394"/>
      <c r="D14" s="394"/>
      <c r="E14" s="394"/>
      <c r="F14" s="397">
        <f>SUM('Cost Detail'!I10:I13)+'Cost Detail'!I111+0.5*'Cost Detail'!I205</f>
        <v>0</v>
      </c>
      <c r="G14" s="398"/>
      <c r="H14" s="398"/>
      <c r="I14" s="398"/>
      <c r="J14" s="397">
        <f>SUM('Cost Detail'!M10:M13)+'Cost Detail'!M111+0.5*'Cost Detail'!M205</f>
        <v>94712.5</v>
      </c>
      <c r="K14" s="398"/>
      <c r="L14" s="398"/>
      <c r="M14" s="398"/>
      <c r="N14" s="397">
        <f>SUM('Cost Detail'!Q10:Q13)+'Cost Detail'!Q111+0.5*'Cost Detail'!Q205</f>
        <v>0</v>
      </c>
      <c r="O14" s="398"/>
      <c r="P14" s="398"/>
      <c r="Q14" s="398"/>
      <c r="R14" s="397">
        <f>SUM('Cost Detail'!U10:U13)+'Cost Detail'!U111+0.5*'Cost Detail'!U205</f>
        <v>116121</v>
      </c>
      <c r="S14" s="398"/>
      <c r="T14" s="398"/>
      <c r="U14" s="398"/>
      <c r="V14" s="397" t="s">
        <v>510</v>
      </c>
      <c r="AD14" t="str">
        <f>A14</f>
        <v xml:space="preserve">TOTAL PHASE 2 ONCE-OFF COSTS </v>
      </c>
      <c r="AE14" s="404">
        <f>B14</f>
        <v>59381</v>
      </c>
      <c r="AF14" s="404">
        <f>F14</f>
        <v>0</v>
      </c>
      <c r="AG14" s="404">
        <f>J14</f>
        <v>94712.5</v>
      </c>
      <c r="AH14" s="404">
        <f>N14</f>
        <v>0</v>
      </c>
      <c r="AI14" s="404">
        <f>R14</f>
        <v>116121</v>
      </c>
    </row>
    <row r="15" spans="1:35" ht="18.600000000000001" thickBot="1" x14ac:dyDescent="0.3">
      <c r="A15" s="194" t="s">
        <v>508</v>
      </c>
      <c r="B15" s="397">
        <f>B13+B14</f>
        <v>772535</v>
      </c>
      <c r="C15" s="394"/>
      <c r="D15" s="394"/>
      <c r="E15" s="394"/>
      <c r="F15" s="397">
        <f>F13+F14</f>
        <v>511521.5</v>
      </c>
      <c r="G15" s="398"/>
      <c r="H15" s="398"/>
      <c r="I15" s="398"/>
      <c r="J15" s="397">
        <f>J13+J14</f>
        <v>1128354.25</v>
      </c>
      <c r="K15" s="398"/>
      <c r="L15" s="398"/>
      <c r="M15" s="398"/>
      <c r="N15" s="397">
        <f>N13+N14</f>
        <v>794200</v>
      </c>
      <c r="O15" s="398"/>
      <c r="P15" s="398"/>
      <c r="Q15" s="398"/>
      <c r="R15" s="397">
        <f>R13+R14</f>
        <v>867450</v>
      </c>
      <c r="S15" s="398"/>
      <c r="T15" s="398"/>
      <c r="U15" s="398"/>
      <c r="V15" s="397" t="s">
        <v>510</v>
      </c>
      <c r="AD15" t="str">
        <f>A16</f>
        <v>TOTAL RECURRING COSTS (over 36 months)</v>
      </c>
      <c r="AE15" s="404">
        <f>B16</f>
        <v>414864</v>
      </c>
      <c r="AF15" s="404">
        <f>F16</f>
        <v>534614.69999999995</v>
      </c>
      <c r="AG15" s="404">
        <f>J16</f>
        <v>693195</v>
      </c>
      <c r="AH15" s="404">
        <f>N16</f>
        <v>168300</v>
      </c>
      <c r="AI15" s="404">
        <f>R16</f>
        <v>324995.76</v>
      </c>
    </row>
    <row r="16" spans="1:35" ht="18.600000000000001" thickBot="1" x14ac:dyDescent="0.3">
      <c r="A16" s="194" t="s">
        <v>516</v>
      </c>
      <c r="B16" s="397">
        <f>('Cost Detail'!E42+'Cost Detail'!E67+'Cost Detail'!E175+'Cost Detail'!E215)*3</f>
        <v>414864</v>
      </c>
      <c r="C16" s="394"/>
      <c r="D16" s="394"/>
      <c r="E16" s="394"/>
      <c r="F16" s="397">
        <f>('Cost Detail'!I42+'Cost Detail'!I67+'Cost Detail'!I175+'Cost Detail'!I215)*3</f>
        <v>534614.69999999995</v>
      </c>
      <c r="G16" s="398"/>
      <c r="H16" s="398"/>
      <c r="I16" s="398"/>
      <c r="J16" s="397">
        <f>('Cost Detail'!M42+'Cost Detail'!M67+'Cost Detail'!M175+'Cost Detail'!M215)*3</f>
        <v>693195</v>
      </c>
      <c r="K16" s="398"/>
      <c r="L16" s="398"/>
      <c r="M16" s="398"/>
      <c r="N16" s="397">
        <f>('Cost Detail'!Q42+'Cost Detail'!Q67+'Cost Detail'!Q175+'Cost Detail'!Q215)*3</f>
        <v>168300</v>
      </c>
      <c r="O16" s="398"/>
      <c r="P16" s="398"/>
      <c r="Q16" s="398"/>
      <c r="R16" s="397">
        <f>('Cost Detail'!U42+'Cost Detail'!U67+'Cost Detail'!U175+'Cost Detail'!U215)*3</f>
        <v>324995.76</v>
      </c>
      <c r="S16" s="398"/>
      <c r="T16" s="398"/>
      <c r="U16" s="398"/>
      <c r="V16" s="397" t="s">
        <v>510</v>
      </c>
    </row>
    <row r="17" spans="1:35" ht="18.600000000000001" thickBot="1" x14ac:dyDescent="0.3">
      <c r="A17" s="195" t="s">
        <v>509</v>
      </c>
      <c r="B17" s="379">
        <f>B16+B15</f>
        <v>1187399</v>
      </c>
      <c r="C17" s="395"/>
      <c r="D17" s="395"/>
      <c r="E17" s="395"/>
      <c r="F17" s="379">
        <f>F16+F15</f>
        <v>1046136.2</v>
      </c>
      <c r="G17" s="398"/>
      <c r="H17" s="398"/>
      <c r="I17" s="398"/>
      <c r="J17" s="379">
        <f>J16+J15</f>
        <v>1821549.25</v>
      </c>
      <c r="K17" s="398"/>
      <c r="L17" s="398"/>
      <c r="M17" s="398"/>
      <c r="N17" s="379">
        <f>N16+N15</f>
        <v>962500</v>
      </c>
      <c r="O17" s="398"/>
      <c r="P17" s="398"/>
      <c r="Q17" s="398"/>
      <c r="R17" s="379">
        <f>R16+R15</f>
        <v>1192445.76</v>
      </c>
      <c r="S17" s="398"/>
      <c r="T17" s="398"/>
      <c r="U17" s="398"/>
      <c r="V17" s="379" t="s">
        <v>510</v>
      </c>
    </row>
    <row r="18" spans="1:35" ht="18.600000000000001" thickBot="1" x14ac:dyDescent="0.3">
      <c r="A18" s="194" t="s">
        <v>517</v>
      </c>
      <c r="B18" s="397">
        <f>('Cost Detail'!E42+'Cost Detail'!E67+'Cost Detail'!E175+'Cost Detail'!E215)*5</f>
        <v>691440</v>
      </c>
      <c r="C18" s="394"/>
      <c r="D18" s="394"/>
      <c r="E18" s="394"/>
      <c r="F18" s="397">
        <f>('Cost Detail'!I42+'Cost Detail'!I67+'Cost Detail'!I175+'Cost Detail'!I215)*5</f>
        <v>891024.5</v>
      </c>
      <c r="G18" s="398"/>
      <c r="H18" s="398"/>
      <c r="I18" s="398"/>
      <c r="J18" s="397">
        <f>('Cost Detail'!M42+'Cost Detail'!M67+'Cost Detail'!M175+'Cost Detail'!M215)*5</f>
        <v>1155325</v>
      </c>
      <c r="K18" s="398"/>
      <c r="L18" s="398"/>
      <c r="M18" s="398"/>
      <c r="N18" s="397">
        <f>('Cost Detail'!Q42+'Cost Detail'!Q67+'Cost Detail'!Q175+'Cost Detail'!Q215)*5</f>
        <v>280500</v>
      </c>
      <c r="O18" s="398"/>
      <c r="P18" s="398"/>
      <c r="Q18" s="398"/>
      <c r="R18" s="397">
        <f>('Cost Detail'!U42+'Cost Detail'!U67+'Cost Detail'!U175+'Cost Detail'!U215)*5</f>
        <v>541659.6</v>
      </c>
      <c r="S18" s="398"/>
      <c r="T18" s="398"/>
      <c r="U18" s="398"/>
      <c r="V18" s="397" t="s">
        <v>510</v>
      </c>
    </row>
    <row r="19" spans="1:35" ht="18" x14ac:dyDescent="0.25">
      <c r="A19" s="195" t="s">
        <v>162</v>
      </c>
      <c r="B19" s="379">
        <f>B18+B15</f>
        <v>1463975</v>
      </c>
      <c r="C19" s="395"/>
      <c r="D19" s="395"/>
      <c r="E19" s="395"/>
      <c r="F19" s="379">
        <f>F18+F15</f>
        <v>1402546</v>
      </c>
      <c r="G19" s="398"/>
      <c r="H19" s="398"/>
      <c r="I19" s="398"/>
      <c r="J19" s="379">
        <f>J18+J15</f>
        <v>2283679.25</v>
      </c>
      <c r="K19" s="398"/>
      <c r="L19" s="398"/>
      <c r="M19" s="398"/>
      <c r="N19" s="379">
        <f>N18+N15</f>
        <v>1074700</v>
      </c>
      <c r="O19" s="398"/>
      <c r="P19" s="398"/>
      <c r="Q19" s="398"/>
      <c r="R19" s="379">
        <f>R18+R15</f>
        <v>1409109.6</v>
      </c>
      <c r="S19" s="398"/>
      <c r="T19" s="398"/>
      <c r="U19" s="398"/>
      <c r="V19" s="379" t="s">
        <v>510</v>
      </c>
    </row>
    <row r="22" spans="1:35" ht="13.8" thickBot="1" x14ac:dyDescent="0.3"/>
    <row r="23" spans="1:35" ht="28.8" thickTop="1" thickBot="1" x14ac:dyDescent="0.45">
      <c r="A23" s="390" t="s">
        <v>512</v>
      </c>
      <c r="B23" s="114" t="str">
        <f>System01</f>
        <v>Infor - Syteline ERP</v>
      </c>
      <c r="C23" s="391"/>
      <c r="D23" s="391"/>
      <c r="E23" s="391"/>
      <c r="F23" s="114" t="str">
        <f>System02</f>
        <v>eBECS - Microsoft Dynamics AX</v>
      </c>
      <c r="G23" s="114"/>
      <c r="H23" s="114"/>
      <c r="I23" s="114"/>
      <c r="J23" s="114" t="str">
        <f>System03</f>
        <v>Glantus - QAD</v>
      </c>
      <c r="K23" s="114"/>
      <c r="L23" s="114"/>
      <c r="M23" s="114"/>
      <c r="N23" s="114" t="str">
        <f>System04</f>
        <v>Emerge IT - Priority ERP</v>
      </c>
      <c r="O23" s="114"/>
      <c r="P23" s="114"/>
      <c r="Q23" s="114"/>
      <c r="R23" s="114" t="str">
        <f>System05</f>
        <v>IQMS - EnterpriseIQ</v>
      </c>
      <c r="S23" s="114"/>
      <c r="T23" s="114"/>
      <c r="U23" s="114"/>
      <c r="V23" s="114" t="str">
        <f>System06</f>
        <v>itelligence - SAP</v>
      </c>
      <c r="AE23" t="str">
        <f>J23</f>
        <v>Glantus - QAD</v>
      </c>
      <c r="AF23" t="str">
        <f>V23</f>
        <v>itelligence - SAP</v>
      </c>
    </row>
    <row r="24" spans="1:35" ht="18.600000000000001" thickBot="1" x14ac:dyDescent="0.3">
      <c r="A24" s="194" t="s">
        <v>514</v>
      </c>
      <c r="B24" s="397" t="s">
        <v>510</v>
      </c>
      <c r="C24" s="394"/>
      <c r="D24" s="394"/>
      <c r="E24" s="394"/>
      <c r="F24" s="397" t="s">
        <v>510</v>
      </c>
      <c r="G24" s="398"/>
      <c r="H24" s="398"/>
      <c r="I24" s="398"/>
      <c r="J24" s="397">
        <f>+SUM('Cost Detail'!M91)+'Cost Detail'!M185+0.5*'Cost Detail'!M205</f>
        <v>366458.75</v>
      </c>
      <c r="K24" s="398"/>
      <c r="L24" s="398"/>
      <c r="M24" s="398"/>
      <c r="N24" s="397" t="s">
        <v>510</v>
      </c>
      <c r="O24" s="398"/>
      <c r="P24" s="398"/>
      <c r="Q24" s="398"/>
      <c r="R24" s="397" t="s">
        <v>510</v>
      </c>
      <c r="S24" s="398"/>
      <c r="T24" s="398"/>
      <c r="U24" s="398"/>
      <c r="V24" s="397">
        <f>+SUM('Cost Detail'!Y91)+'Cost Detail'!Y185+0.5*'Cost Detail'!Y205</f>
        <v>884950</v>
      </c>
      <c r="AD24" t="str">
        <f>A24</f>
        <v xml:space="preserve">TOTAL PHASE 1 ONCE-OFF COSTS </v>
      </c>
      <c r="AE24" s="404">
        <f>J24</f>
        <v>366458.75</v>
      </c>
      <c r="AF24" s="404">
        <f>V24</f>
        <v>884950</v>
      </c>
      <c r="AH24" s="404"/>
      <c r="AI24" s="404"/>
    </row>
    <row r="25" spans="1:35" ht="18.600000000000001" thickBot="1" x14ac:dyDescent="0.3">
      <c r="A25" s="194" t="s">
        <v>515</v>
      </c>
      <c r="B25" s="397" t="s">
        <v>510</v>
      </c>
      <c r="C25" s="394"/>
      <c r="D25" s="394"/>
      <c r="E25" s="394"/>
      <c r="F25" s="397" t="s">
        <v>510</v>
      </c>
      <c r="G25" s="398"/>
      <c r="H25" s="398"/>
      <c r="I25" s="398"/>
      <c r="J25" s="397">
        <f>+'Cost Detail'!M111+0.5*'Cost Detail'!M205</f>
        <v>77962.5</v>
      </c>
      <c r="K25" s="398"/>
      <c r="L25" s="398"/>
      <c r="M25" s="398"/>
      <c r="N25" s="397" t="s">
        <v>510</v>
      </c>
      <c r="O25" s="398"/>
      <c r="P25" s="398"/>
      <c r="Q25" s="398"/>
      <c r="R25" s="397" t="s">
        <v>510</v>
      </c>
      <c r="S25" s="398"/>
      <c r="T25" s="398"/>
      <c r="U25" s="398"/>
      <c r="V25" s="397">
        <f>+'Cost Detail'!Y111+0.5*'Cost Detail'!Y205</f>
        <v>273460</v>
      </c>
      <c r="AD25" t="str">
        <f>A25</f>
        <v xml:space="preserve">TOTAL PHASE 2 ONCE-OFF COSTS </v>
      </c>
      <c r="AE25" s="404">
        <f>J25</f>
        <v>77962.5</v>
      </c>
      <c r="AF25" s="404">
        <f>V25</f>
        <v>273460</v>
      </c>
      <c r="AH25" s="404"/>
      <c r="AI25" s="404"/>
    </row>
    <row r="26" spans="1:35" ht="18.600000000000001" thickBot="1" x14ac:dyDescent="0.3">
      <c r="A26" s="194" t="s">
        <v>508</v>
      </c>
      <c r="B26" s="397" t="s">
        <v>510</v>
      </c>
      <c r="C26" s="394"/>
      <c r="D26" s="394"/>
      <c r="E26" s="394"/>
      <c r="F26" s="397" t="s">
        <v>510</v>
      </c>
      <c r="G26" s="398"/>
      <c r="H26" s="398"/>
      <c r="I26" s="398"/>
      <c r="J26" s="397">
        <f>J24+J25</f>
        <v>444421.25</v>
      </c>
      <c r="K26" s="398"/>
      <c r="L26" s="398"/>
      <c r="M26" s="398"/>
      <c r="N26" s="397" t="s">
        <v>510</v>
      </c>
      <c r="O26" s="398"/>
      <c r="P26" s="398"/>
      <c r="Q26" s="398"/>
      <c r="R26" s="397" t="s">
        <v>510</v>
      </c>
      <c r="S26" s="398"/>
      <c r="T26" s="398"/>
      <c r="U26" s="398"/>
      <c r="V26" s="397">
        <f>V24+V25</f>
        <v>1158410</v>
      </c>
      <c r="AD26" t="str">
        <f>A27</f>
        <v>TOTAL RECURRING COSTS (over 36 months)</v>
      </c>
      <c r="AE26" s="404">
        <f>J27</f>
        <v>1577448</v>
      </c>
      <c r="AF26" s="404">
        <f>V27</f>
        <v>620100</v>
      </c>
      <c r="AH26" s="404"/>
      <c r="AI26" s="404"/>
    </row>
    <row r="27" spans="1:35" ht="66" customHeight="1" thickBot="1" x14ac:dyDescent="0.3">
      <c r="A27" s="194" t="s">
        <v>516</v>
      </c>
      <c r="B27" s="397" t="s">
        <v>510</v>
      </c>
      <c r="C27" s="394"/>
      <c r="D27" s="394"/>
      <c r="E27" s="394"/>
      <c r="F27" s="397" t="s">
        <v>510</v>
      </c>
      <c r="G27" s="398"/>
      <c r="H27" s="398"/>
      <c r="I27" s="398"/>
      <c r="J27" s="397">
        <f>('Cost Detail'!M27+'Cost Detail'!M195+'Cost Detail'!M215)*3</f>
        <v>1577448</v>
      </c>
      <c r="K27" s="398"/>
      <c r="L27" s="398"/>
      <c r="M27" s="398"/>
      <c r="N27" s="397" t="s">
        <v>510</v>
      </c>
      <c r="O27" s="398"/>
      <c r="P27" s="398"/>
      <c r="Q27" s="398"/>
      <c r="R27" s="397" t="s">
        <v>510</v>
      </c>
      <c r="S27" s="398"/>
      <c r="T27" s="398"/>
      <c r="U27" s="398"/>
      <c r="V27" s="397">
        <f>('Cost Detail'!Y27+'Cost Detail'!Y195+'Cost Detail'!Y215)*3</f>
        <v>620100</v>
      </c>
    </row>
    <row r="28" spans="1:35" ht="18.600000000000001" thickBot="1" x14ac:dyDescent="0.3">
      <c r="A28" s="195" t="s">
        <v>509</v>
      </c>
      <c r="B28" s="379" t="s">
        <v>510</v>
      </c>
      <c r="C28" s="395"/>
      <c r="D28" s="395"/>
      <c r="E28" s="395"/>
      <c r="F28" s="379" t="s">
        <v>510</v>
      </c>
      <c r="G28" s="398"/>
      <c r="H28" s="398"/>
      <c r="I28" s="398"/>
      <c r="J28" s="379">
        <f>J27+J26</f>
        <v>2021869.25</v>
      </c>
      <c r="K28" s="398"/>
      <c r="L28" s="398"/>
      <c r="M28" s="398"/>
      <c r="N28" s="379" t="s">
        <v>510</v>
      </c>
      <c r="O28" s="398"/>
      <c r="P28" s="398"/>
      <c r="Q28" s="398"/>
      <c r="R28" s="379" t="s">
        <v>510</v>
      </c>
      <c r="S28" s="398"/>
      <c r="T28" s="398"/>
      <c r="U28" s="398"/>
      <c r="V28" s="379">
        <f>V27+V26</f>
        <v>1778510</v>
      </c>
    </row>
    <row r="29" spans="1:35" ht="18.600000000000001" thickBot="1" x14ac:dyDescent="0.3">
      <c r="A29" s="194" t="s">
        <v>517</v>
      </c>
      <c r="B29" s="397" t="s">
        <v>510</v>
      </c>
      <c r="C29" s="394"/>
      <c r="D29" s="394"/>
      <c r="E29" s="394"/>
      <c r="F29" s="397" t="s">
        <v>510</v>
      </c>
      <c r="G29" s="398"/>
      <c r="H29" s="398"/>
      <c r="I29" s="398"/>
      <c r="J29" s="397">
        <f>('Cost Detail'!M27+'Cost Detail'!M195+'Cost Detail'!M215)*5</f>
        <v>2629080</v>
      </c>
      <c r="K29" s="398"/>
      <c r="L29" s="398"/>
      <c r="M29" s="398"/>
      <c r="N29" s="397" t="s">
        <v>510</v>
      </c>
      <c r="O29" s="398"/>
      <c r="P29" s="398"/>
      <c r="Q29" s="398"/>
      <c r="R29" s="397" t="s">
        <v>510</v>
      </c>
      <c r="S29" s="398"/>
      <c r="T29" s="398"/>
      <c r="U29" s="398"/>
      <c r="V29" s="397">
        <f>('Cost Detail'!Y27+'Cost Detail'!Y195+'Cost Detail'!Y215)*5</f>
        <v>1033500</v>
      </c>
    </row>
    <row r="30" spans="1:35" ht="18" x14ac:dyDescent="0.25">
      <c r="A30" s="195" t="s">
        <v>162</v>
      </c>
      <c r="B30" s="379" t="s">
        <v>510</v>
      </c>
      <c r="C30" s="395"/>
      <c r="D30" s="395"/>
      <c r="E30" s="395"/>
      <c r="F30" s="379" t="s">
        <v>510</v>
      </c>
      <c r="G30" s="398"/>
      <c r="H30" s="398"/>
      <c r="I30" s="398"/>
      <c r="J30" s="379">
        <f>J29+J26</f>
        <v>3073501.25</v>
      </c>
      <c r="K30" s="398"/>
      <c r="L30" s="398"/>
      <c r="M30" s="398"/>
      <c r="N30" s="379" t="s">
        <v>510</v>
      </c>
      <c r="O30" s="398"/>
      <c r="P30" s="398"/>
      <c r="Q30" s="398"/>
      <c r="R30" s="379" t="s">
        <v>510</v>
      </c>
      <c r="S30" s="398"/>
      <c r="T30" s="398"/>
      <c r="U30" s="398"/>
      <c r="V30" s="379">
        <f>V29+V26</f>
        <v>2191910</v>
      </c>
    </row>
    <row r="33" spans="1:22" ht="13.8" thickBot="1" x14ac:dyDescent="0.3"/>
    <row r="34" spans="1:22" ht="28.8" thickTop="1" thickBot="1" x14ac:dyDescent="0.45">
      <c r="A34" s="390" t="s">
        <v>513</v>
      </c>
      <c r="B34" s="114" t="str">
        <f>System01</f>
        <v>Infor - Syteline ERP</v>
      </c>
      <c r="C34" s="391"/>
      <c r="D34" s="391"/>
      <c r="E34" s="391"/>
      <c r="F34" s="114" t="str">
        <f>System02</f>
        <v>eBECS - Microsoft Dynamics AX</v>
      </c>
      <c r="G34" s="114"/>
      <c r="H34" s="114"/>
      <c r="I34" s="114"/>
      <c r="J34" s="114" t="str">
        <f>System03</f>
        <v>Glantus - QAD</v>
      </c>
      <c r="K34" s="114"/>
      <c r="L34" s="114"/>
      <c r="M34" s="114"/>
      <c r="N34" s="114" t="str">
        <f>System04</f>
        <v>Emerge IT - Priority ERP</v>
      </c>
      <c r="O34" s="114"/>
      <c r="P34" s="114"/>
      <c r="Q34" s="114"/>
      <c r="R34" s="114" t="str">
        <f>System05</f>
        <v>IQMS - EnterpriseIQ</v>
      </c>
      <c r="S34" s="114"/>
      <c r="T34" s="114"/>
      <c r="U34" s="114"/>
      <c r="V34" s="114" t="str">
        <f>System06</f>
        <v>itelligence - SAP</v>
      </c>
    </row>
    <row r="35" spans="1:22" ht="18.600000000000001" thickBot="1" x14ac:dyDescent="0.3">
      <c r="A35" s="194" t="s">
        <v>145</v>
      </c>
      <c r="B35" s="400">
        <f>'Cost Detail'!B113</f>
        <v>56</v>
      </c>
      <c r="C35" s="400">
        <f>'Cost Detail'!C113</f>
        <v>0</v>
      </c>
      <c r="D35" s="400">
        <f>'Cost Detail'!D113</f>
        <v>0</v>
      </c>
      <c r="E35" s="400">
        <f>'Cost Detail'!E113</f>
        <v>71680</v>
      </c>
      <c r="F35" s="400">
        <f>'Cost Detail'!F113</f>
        <v>40</v>
      </c>
      <c r="G35" s="400">
        <f>'Cost Detail'!G113</f>
        <v>0</v>
      </c>
      <c r="H35" s="400">
        <f>'Cost Detail'!H113</f>
        <v>0</v>
      </c>
      <c r="I35" s="400">
        <f>'Cost Detail'!I113</f>
        <v>58500</v>
      </c>
      <c r="J35" s="400">
        <f>'Cost Detail'!J113</f>
        <v>25</v>
      </c>
      <c r="K35" s="400">
        <f>'Cost Detail'!K113</f>
        <v>0</v>
      </c>
      <c r="L35" s="400">
        <f>'Cost Detail'!L113</f>
        <v>0</v>
      </c>
      <c r="M35" s="400">
        <f>'Cost Detail'!M113</f>
        <v>24750</v>
      </c>
      <c r="N35" s="400">
        <f>'Cost Detail'!N113</f>
        <v>50</v>
      </c>
      <c r="O35" s="400">
        <f>'Cost Detail'!O113</f>
        <v>0</v>
      </c>
      <c r="P35" s="400">
        <f>'Cost Detail'!P113</f>
        <v>0</v>
      </c>
      <c r="Q35" s="400">
        <f>'Cost Detail'!Q113</f>
        <v>50000</v>
      </c>
      <c r="R35" s="400">
        <f>'Cost Detail'!R113</f>
        <v>10</v>
      </c>
      <c r="S35" s="400">
        <f>'Cost Detail'!S113</f>
        <v>0</v>
      </c>
      <c r="T35" s="400">
        <f>'Cost Detail'!T113</f>
        <v>0</v>
      </c>
      <c r="U35" s="400">
        <f>'Cost Detail'!U113</f>
        <v>13200</v>
      </c>
      <c r="V35" s="400">
        <f>'Cost Detail'!V113</f>
        <v>155</v>
      </c>
    </row>
    <row r="36" spans="1:22" ht="18.600000000000001" thickBot="1" x14ac:dyDescent="0.3">
      <c r="A36" s="194" t="s">
        <v>146</v>
      </c>
      <c r="B36" s="400">
        <f>'Cost Detail'!B114</f>
        <v>86.25</v>
      </c>
      <c r="C36" s="400">
        <f>'Cost Detail'!C114</f>
        <v>0</v>
      </c>
      <c r="D36" s="400">
        <f>'Cost Detail'!D114</f>
        <v>0</v>
      </c>
      <c r="E36" s="400">
        <f>'Cost Detail'!E114</f>
        <v>110400</v>
      </c>
      <c r="F36" s="400">
        <f>'Cost Detail'!F114</f>
        <v>160</v>
      </c>
      <c r="G36" s="400">
        <f>'Cost Detail'!G114</f>
        <v>0</v>
      </c>
      <c r="H36" s="400">
        <f>'Cost Detail'!H114</f>
        <v>0</v>
      </c>
      <c r="I36" s="400">
        <f>'Cost Detail'!I114</f>
        <v>214650</v>
      </c>
      <c r="J36" s="400">
        <f>'Cost Detail'!J114</f>
        <v>287</v>
      </c>
      <c r="K36" s="400">
        <f>'Cost Detail'!K114</f>
        <v>0</v>
      </c>
      <c r="L36" s="400">
        <f>'Cost Detail'!L114</f>
        <v>0</v>
      </c>
      <c r="M36" s="400">
        <f>'Cost Detail'!M114</f>
        <v>284130</v>
      </c>
      <c r="N36" s="400">
        <f>'Cost Detail'!N114</f>
        <v>60</v>
      </c>
      <c r="O36" s="400">
        <f>'Cost Detail'!O114</f>
        <v>0</v>
      </c>
      <c r="P36" s="400">
        <f>'Cost Detail'!P114</f>
        <v>0</v>
      </c>
      <c r="Q36" s="400">
        <f>'Cost Detail'!Q114</f>
        <v>60000</v>
      </c>
      <c r="R36" s="400">
        <f>'Cost Detail'!R114</f>
        <v>92.75</v>
      </c>
      <c r="S36" s="400">
        <f>'Cost Detail'!S114</f>
        <v>0</v>
      </c>
      <c r="T36" s="400">
        <f>'Cost Detail'!T114</f>
        <v>0</v>
      </c>
      <c r="U36" s="400">
        <f>'Cost Detail'!U114</f>
        <v>122430</v>
      </c>
      <c r="V36" s="400">
        <f>'Cost Detail'!V114</f>
        <v>324</v>
      </c>
    </row>
    <row r="37" spans="1:22" ht="18.600000000000001" thickBot="1" x14ac:dyDescent="0.3">
      <c r="A37" s="194" t="s">
        <v>147</v>
      </c>
      <c r="B37" s="400">
        <f>'Cost Detail'!B115</f>
        <v>57.75</v>
      </c>
      <c r="C37" s="400">
        <f>'Cost Detail'!C115</f>
        <v>0</v>
      </c>
      <c r="D37" s="400">
        <f>'Cost Detail'!D115</f>
        <v>0</v>
      </c>
      <c r="E37" s="400">
        <f>'Cost Detail'!E115</f>
        <v>73920</v>
      </c>
      <c r="F37" s="400">
        <f>'Cost Detail'!F115</f>
        <v>14</v>
      </c>
      <c r="G37" s="400">
        <f>'Cost Detail'!G115</f>
        <v>0</v>
      </c>
      <c r="H37" s="400">
        <f>'Cost Detail'!H115</f>
        <v>0</v>
      </c>
      <c r="I37" s="400">
        <f>'Cost Detail'!I115</f>
        <v>15600</v>
      </c>
      <c r="J37" s="400">
        <f>'Cost Detail'!J115</f>
        <v>20</v>
      </c>
      <c r="K37" s="400">
        <f>'Cost Detail'!K115</f>
        <v>0</v>
      </c>
      <c r="L37" s="400">
        <f>'Cost Detail'!L115</f>
        <v>0</v>
      </c>
      <c r="M37" s="400">
        <f>'Cost Detail'!M115</f>
        <v>19800</v>
      </c>
      <c r="N37" s="400">
        <f>'Cost Detail'!N115</f>
        <v>15</v>
      </c>
      <c r="O37" s="400">
        <f>'Cost Detail'!O115</f>
        <v>0</v>
      </c>
      <c r="P37" s="400">
        <f>'Cost Detail'!P115</f>
        <v>0</v>
      </c>
      <c r="Q37" s="400">
        <f>'Cost Detail'!Q115</f>
        <v>15000</v>
      </c>
      <c r="R37" s="400">
        <f>'Cost Detail'!R115</f>
        <v>1</v>
      </c>
      <c r="S37" s="400">
        <f>'Cost Detail'!S115</f>
        <v>0</v>
      </c>
      <c r="T37" s="400">
        <f>'Cost Detail'!T115</f>
        <v>0</v>
      </c>
      <c r="U37" s="400">
        <f>'Cost Detail'!U115</f>
        <v>856</v>
      </c>
      <c r="V37" s="400">
        <f>'Cost Detail'!V115</f>
        <v>60</v>
      </c>
    </row>
    <row r="38" spans="1:22" ht="18.600000000000001" thickBot="1" x14ac:dyDescent="0.3">
      <c r="A38" s="194" t="s">
        <v>148</v>
      </c>
      <c r="B38" s="400">
        <f>'Cost Detail'!B116</f>
        <v>0</v>
      </c>
      <c r="C38" s="400">
        <f>'Cost Detail'!C116</f>
        <v>0</v>
      </c>
      <c r="D38" s="400">
        <f>'Cost Detail'!D116</f>
        <v>0</v>
      </c>
      <c r="E38" s="400">
        <f>'Cost Detail'!E116</f>
        <v>0</v>
      </c>
      <c r="F38" s="400">
        <f>'Cost Detail'!F116</f>
        <v>1</v>
      </c>
      <c r="G38" s="400">
        <f>'Cost Detail'!G116</f>
        <v>0</v>
      </c>
      <c r="H38" s="400">
        <f>'Cost Detail'!H116</f>
        <v>0</v>
      </c>
      <c r="I38" s="400">
        <f>'Cost Detail'!I116</f>
        <v>0</v>
      </c>
      <c r="J38" s="400">
        <f>'Cost Detail'!J116</f>
        <v>0</v>
      </c>
      <c r="K38" s="400">
        <f>'Cost Detail'!K116</f>
        <v>0</v>
      </c>
      <c r="L38" s="400">
        <f>'Cost Detail'!L116</f>
        <v>0</v>
      </c>
      <c r="M38" s="400">
        <f>'Cost Detail'!M116</f>
        <v>0</v>
      </c>
      <c r="N38" s="400">
        <f>'Cost Detail'!N116</f>
        <v>70</v>
      </c>
      <c r="O38" s="400">
        <f>'Cost Detail'!O116</f>
        <v>0</v>
      </c>
      <c r="P38" s="400">
        <f>'Cost Detail'!P116</f>
        <v>0</v>
      </c>
      <c r="Q38" s="400">
        <f>'Cost Detail'!Q116</f>
        <v>70000</v>
      </c>
      <c r="R38" s="400">
        <f>'Cost Detail'!R116</f>
        <v>0</v>
      </c>
      <c r="S38" s="400">
        <f>'Cost Detail'!S116</f>
        <v>0</v>
      </c>
      <c r="T38" s="400">
        <f>'Cost Detail'!T116</f>
        <v>0</v>
      </c>
      <c r="U38" s="400">
        <f>'Cost Detail'!U116</f>
        <v>0</v>
      </c>
      <c r="V38" s="400">
        <f>'Cost Detail'!V116</f>
        <v>25</v>
      </c>
    </row>
    <row r="39" spans="1:22" ht="18.600000000000001" thickBot="1" x14ac:dyDescent="0.3">
      <c r="A39" s="194" t="s">
        <v>149</v>
      </c>
      <c r="B39" s="400">
        <f>'Cost Detail'!B117</f>
        <v>0</v>
      </c>
      <c r="C39" s="400">
        <f>'Cost Detail'!C117</f>
        <v>0</v>
      </c>
      <c r="D39" s="400">
        <f>'Cost Detail'!D117</f>
        <v>0</v>
      </c>
      <c r="E39" s="400">
        <f>'Cost Detail'!E117</f>
        <v>0</v>
      </c>
      <c r="F39" s="400">
        <f>'Cost Detail'!F117</f>
        <v>1</v>
      </c>
      <c r="G39" s="400">
        <f>'Cost Detail'!G117</f>
        <v>0</v>
      </c>
      <c r="H39" s="400">
        <f>'Cost Detail'!H117</f>
        <v>0</v>
      </c>
      <c r="I39" s="400">
        <f>'Cost Detail'!I117</f>
        <v>0</v>
      </c>
      <c r="J39" s="400">
        <f>'Cost Detail'!J117</f>
        <v>15</v>
      </c>
      <c r="K39" s="400">
        <f>'Cost Detail'!K117</f>
        <v>0</v>
      </c>
      <c r="L39" s="400">
        <f>'Cost Detail'!L117</f>
        <v>0</v>
      </c>
      <c r="M39" s="400">
        <f>'Cost Detail'!M117</f>
        <v>14850</v>
      </c>
      <c r="N39" s="400">
        <f>'Cost Detail'!N117</f>
        <v>30</v>
      </c>
      <c r="O39" s="400">
        <f>'Cost Detail'!O117</f>
        <v>0</v>
      </c>
      <c r="P39" s="400">
        <f>'Cost Detail'!P117</f>
        <v>0</v>
      </c>
      <c r="Q39" s="400">
        <f>'Cost Detail'!Q117</f>
        <v>30000</v>
      </c>
      <c r="R39" s="400">
        <f>'Cost Detail'!R117</f>
        <v>1</v>
      </c>
      <c r="S39" s="400">
        <f>'Cost Detail'!S117</f>
        <v>0</v>
      </c>
      <c r="T39" s="400">
        <f>'Cost Detail'!T117</f>
        <v>0</v>
      </c>
      <c r="U39" s="400">
        <f>'Cost Detail'!U117</f>
        <v>0</v>
      </c>
      <c r="V39" s="400">
        <f>'Cost Detail'!V117</f>
        <v>20</v>
      </c>
    </row>
    <row r="40" spans="1:22" ht="18.600000000000001" thickBot="1" x14ac:dyDescent="0.3">
      <c r="A40" s="194" t="s">
        <v>150</v>
      </c>
      <c r="B40" s="400">
        <f>'Cost Detail'!B118</f>
        <v>45</v>
      </c>
      <c r="C40" s="400">
        <f>'Cost Detail'!C118</f>
        <v>0</v>
      </c>
      <c r="D40" s="400">
        <f>'Cost Detail'!D118</f>
        <v>0</v>
      </c>
      <c r="E40" s="400">
        <f>'Cost Detail'!E118</f>
        <v>57600</v>
      </c>
      <c r="F40" s="400">
        <f>'Cost Detail'!F118</f>
        <v>13</v>
      </c>
      <c r="G40" s="400">
        <f>'Cost Detail'!G118</f>
        <v>0</v>
      </c>
      <c r="H40" s="400">
        <f>'Cost Detail'!H118</f>
        <v>0</v>
      </c>
      <c r="I40" s="400">
        <f>'Cost Detail'!I118</f>
        <v>13200</v>
      </c>
      <c r="J40" s="400">
        <f>'Cost Detail'!J118</f>
        <v>21</v>
      </c>
      <c r="K40" s="400">
        <f>'Cost Detail'!K118</f>
        <v>0</v>
      </c>
      <c r="L40" s="400">
        <f>'Cost Detail'!L118</f>
        <v>0</v>
      </c>
      <c r="M40" s="400">
        <f>'Cost Detail'!M118</f>
        <v>20790</v>
      </c>
      <c r="N40" s="400">
        <f>'Cost Detail'!N118</f>
        <v>75</v>
      </c>
      <c r="O40" s="400">
        <f>'Cost Detail'!O118</f>
        <v>0</v>
      </c>
      <c r="P40" s="400">
        <f>'Cost Detail'!P118</f>
        <v>0</v>
      </c>
      <c r="Q40" s="400">
        <f>'Cost Detail'!Q118</f>
        <v>75000</v>
      </c>
      <c r="R40" s="400">
        <f>'Cost Detail'!R118</f>
        <v>1</v>
      </c>
      <c r="S40" s="400">
        <f>'Cost Detail'!S118</f>
        <v>0</v>
      </c>
      <c r="T40" s="400">
        <f>'Cost Detail'!T118</f>
        <v>0</v>
      </c>
      <c r="U40" s="400">
        <f>'Cost Detail'!U118</f>
        <v>0</v>
      </c>
      <c r="V40" s="400">
        <f>'Cost Detail'!V118</f>
        <v>30</v>
      </c>
    </row>
    <row r="41" spans="1:22" ht="18.600000000000001" thickBot="1" x14ac:dyDescent="0.3">
      <c r="A41" s="194" t="s">
        <v>151</v>
      </c>
      <c r="B41" s="400">
        <f>'Cost Detail'!B119</f>
        <v>43.5</v>
      </c>
      <c r="C41" s="400">
        <f>'Cost Detail'!C119</f>
        <v>0</v>
      </c>
      <c r="D41" s="400">
        <f>'Cost Detail'!D119</f>
        <v>0</v>
      </c>
      <c r="E41" s="400">
        <f>'Cost Detail'!E119</f>
        <v>55680</v>
      </c>
      <c r="F41" s="400">
        <f>'Cost Detail'!F119</f>
        <v>1</v>
      </c>
      <c r="G41" s="400">
        <f>'Cost Detail'!G119</f>
        <v>0</v>
      </c>
      <c r="H41" s="400">
        <f>'Cost Detail'!H119</f>
        <v>0</v>
      </c>
      <c r="I41" s="400">
        <f>'Cost Detail'!I119</f>
        <v>0</v>
      </c>
      <c r="J41" s="400">
        <f>'Cost Detail'!J119</f>
        <v>0</v>
      </c>
      <c r="K41" s="400">
        <f>'Cost Detail'!K119</f>
        <v>0</v>
      </c>
      <c r="L41" s="400">
        <f>'Cost Detail'!L119</f>
        <v>0</v>
      </c>
      <c r="M41" s="400">
        <f>'Cost Detail'!M119</f>
        <v>0</v>
      </c>
      <c r="N41" s="400">
        <f>'Cost Detail'!N119</f>
        <v>150</v>
      </c>
      <c r="O41" s="400">
        <f>'Cost Detail'!O119</f>
        <v>0</v>
      </c>
      <c r="P41" s="400">
        <f>'Cost Detail'!P119</f>
        <v>0</v>
      </c>
      <c r="Q41" s="400">
        <f>'Cost Detail'!Q119</f>
        <v>150000</v>
      </c>
      <c r="R41" s="400">
        <f>'Cost Detail'!R119</f>
        <v>68.5</v>
      </c>
      <c r="S41" s="400">
        <f>'Cost Detail'!S119</f>
        <v>0</v>
      </c>
      <c r="T41" s="400">
        <f>'Cost Detail'!T119</f>
        <v>0</v>
      </c>
      <c r="U41" s="400">
        <f>'Cost Detail'!U119</f>
        <v>95900</v>
      </c>
      <c r="V41" s="400">
        <f>'Cost Detail'!V119</f>
        <v>45</v>
      </c>
    </row>
    <row r="42" spans="1:22" ht="18.600000000000001" thickBot="1" x14ac:dyDescent="0.3">
      <c r="A42" s="194" t="s">
        <v>457</v>
      </c>
      <c r="B42" s="400">
        <f>'Cost Detail'!B120</f>
        <v>0</v>
      </c>
      <c r="C42" s="400">
        <f>'Cost Detail'!C120</f>
        <v>0</v>
      </c>
      <c r="D42" s="400">
        <f>'Cost Detail'!D120</f>
        <v>0</v>
      </c>
      <c r="E42" s="400">
        <f>'Cost Detail'!E120</f>
        <v>0</v>
      </c>
      <c r="F42" s="400">
        <f>'Cost Detail'!F120</f>
        <v>1</v>
      </c>
      <c r="G42" s="400">
        <f>'Cost Detail'!G120</f>
        <v>0</v>
      </c>
      <c r="H42" s="400">
        <f>'Cost Detail'!H120</f>
        <v>0</v>
      </c>
      <c r="I42" s="400">
        <f>'Cost Detail'!I120</f>
        <v>0</v>
      </c>
      <c r="J42" s="400">
        <f>'Cost Detail'!J120</f>
        <v>19</v>
      </c>
      <c r="K42" s="400">
        <f>'Cost Detail'!K120</f>
        <v>0</v>
      </c>
      <c r="L42" s="400">
        <f>'Cost Detail'!L120</f>
        <v>0</v>
      </c>
      <c r="M42" s="400">
        <f>'Cost Detail'!M120</f>
        <v>18810</v>
      </c>
      <c r="N42" s="400">
        <f>'Cost Detail'!N120</f>
        <v>0</v>
      </c>
      <c r="O42" s="400">
        <f>'Cost Detail'!O120</f>
        <v>0</v>
      </c>
      <c r="P42" s="400">
        <f>'Cost Detail'!P120</f>
        <v>0</v>
      </c>
      <c r="Q42" s="400">
        <f>'Cost Detail'!Q120</f>
        <v>0</v>
      </c>
      <c r="R42" s="400">
        <f>'Cost Detail'!R120</f>
        <v>0</v>
      </c>
      <c r="S42" s="400">
        <f>'Cost Detail'!S120</f>
        <v>0</v>
      </c>
      <c r="T42" s="400">
        <f>'Cost Detail'!T120</f>
        <v>0</v>
      </c>
      <c r="U42" s="400">
        <f>'Cost Detail'!U120</f>
        <v>0</v>
      </c>
      <c r="V42" s="400">
        <f>'Cost Detail'!V120</f>
        <v>60</v>
      </c>
    </row>
    <row r="43" spans="1:22" ht="18" x14ac:dyDescent="0.25">
      <c r="A43" s="195" t="s">
        <v>189</v>
      </c>
      <c r="B43" s="401">
        <f>SUM(B35:B42)</f>
        <v>288.5</v>
      </c>
      <c r="C43" s="395"/>
      <c r="D43" s="395"/>
      <c r="E43" s="395"/>
      <c r="F43" s="401">
        <f>SUM(F35:F42)</f>
        <v>231</v>
      </c>
      <c r="G43" s="398"/>
      <c r="H43" s="398"/>
      <c r="I43" s="398"/>
      <c r="J43" s="401">
        <f>SUM(J35:J42)</f>
        <v>387</v>
      </c>
      <c r="K43" s="398"/>
      <c r="L43" s="398"/>
      <c r="M43" s="398"/>
      <c r="N43" s="401">
        <f>SUM(N35:N42)</f>
        <v>450</v>
      </c>
      <c r="O43" s="398"/>
      <c r="P43" s="398"/>
      <c r="Q43" s="398"/>
      <c r="R43" s="401">
        <f>SUM(R35:R42)</f>
        <v>174.25</v>
      </c>
      <c r="S43" s="398"/>
      <c r="T43" s="398"/>
      <c r="U43" s="398"/>
      <c r="V43" s="401">
        <f>SUM(V35:V42)</f>
        <v>719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
  <sheetViews>
    <sheetView showGridLines="0" zoomScale="70" zoomScaleNormal="70" workbookViewId="0"/>
  </sheetViews>
  <sheetFormatPr defaultRowHeight="13.2"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Y217"/>
  <sheetViews>
    <sheetView topLeftCell="A3" zoomScale="85" zoomScaleNormal="85" workbookViewId="0">
      <selection activeCell="I152" sqref="I152"/>
    </sheetView>
  </sheetViews>
  <sheetFormatPr defaultColWidth="9.109375" defaultRowHeight="13.5" customHeight="1" outlineLevelRow="1" outlineLevelCol="1" x14ac:dyDescent="0.25"/>
  <cols>
    <col min="1" max="1" width="37.109375" style="110" customWidth="1"/>
    <col min="2" max="2" width="18.6640625" style="109" customWidth="1" outlineLevel="1"/>
    <col min="3" max="3" width="13.88671875" style="196" customWidth="1" outlineLevel="1"/>
    <col min="4" max="4" width="13.88671875" style="197" customWidth="1" outlineLevel="1"/>
    <col min="5" max="5" width="22.109375" style="198" customWidth="1"/>
    <col min="6" max="6" width="21.6640625" style="109" hidden="1" customWidth="1" outlineLevel="1"/>
    <col min="7" max="8" width="13.88671875" style="109" hidden="1" customWidth="1" outlineLevel="1"/>
    <col min="9" max="9" width="22.33203125" style="198" customWidth="1" collapsed="1"/>
    <col min="10" max="10" width="21.88671875" style="109" hidden="1" customWidth="1" outlineLevel="1"/>
    <col min="11" max="11" width="14" style="109" hidden="1" customWidth="1" outlineLevel="1"/>
    <col min="12" max="12" width="2.109375" style="109" hidden="1" customWidth="1" outlineLevel="1"/>
    <col min="13" max="13" width="22.6640625" style="198" customWidth="1" collapsed="1"/>
    <col min="14" max="14" width="21.88671875" style="109" hidden="1" customWidth="1" outlineLevel="1"/>
    <col min="15" max="15" width="14" style="109" hidden="1" customWidth="1" outlineLevel="1"/>
    <col min="16" max="16" width="2.109375" style="109" hidden="1" customWidth="1" outlineLevel="1"/>
    <col min="17" max="17" width="23.109375" style="198" customWidth="1" collapsed="1"/>
    <col min="18" max="18" width="21.88671875" style="109" hidden="1" customWidth="1" outlineLevel="1"/>
    <col min="19" max="19" width="14" style="109" hidden="1" customWidth="1" outlineLevel="1"/>
    <col min="20" max="20" width="2.109375" style="109" hidden="1" customWidth="1" outlineLevel="1"/>
    <col min="21" max="21" width="22.33203125" style="198" customWidth="1" collapsed="1"/>
    <col min="22" max="22" width="21.88671875" style="109" hidden="1" customWidth="1" outlineLevel="1"/>
    <col min="23" max="23" width="14" style="109" hidden="1" customWidth="1" outlineLevel="1"/>
    <col min="24" max="24" width="9.33203125" style="109" hidden="1" customWidth="1" outlineLevel="1"/>
    <col min="25" max="25" width="22.33203125" style="198" customWidth="1" collapsed="1"/>
    <col min="26" max="16384" width="9.109375" style="109"/>
  </cols>
  <sheetData>
    <row r="1" spans="1:25" ht="19.5" customHeight="1" thickBot="1" x14ac:dyDescent="0.3">
      <c r="A1" s="104" t="s">
        <v>132</v>
      </c>
      <c r="B1" s="105"/>
      <c r="C1" s="106"/>
      <c r="D1" s="107"/>
      <c r="E1" s="108"/>
      <c r="F1" s="105"/>
      <c r="G1" s="105"/>
      <c r="H1" s="105"/>
      <c r="I1" s="108"/>
      <c r="J1" s="105"/>
      <c r="K1" s="105"/>
      <c r="L1" s="105"/>
      <c r="M1" s="108"/>
      <c r="N1" s="105"/>
      <c r="O1" s="105"/>
      <c r="P1" s="105"/>
      <c r="Q1" s="108"/>
      <c r="R1" s="105"/>
      <c r="S1" s="105"/>
      <c r="T1" s="105"/>
      <c r="U1" s="108"/>
      <c r="V1" s="105"/>
      <c r="W1" s="105"/>
      <c r="X1" s="105"/>
      <c r="Y1" s="108"/>
    </row>
    <row r="2" spans="1:25" ht="45" customHeight="1" thickTop="1" thickBot="1" x14ac:dyDescent="0.3">
      <c r="B2" s="111" t="str">
        <f>System01</f>
        <v>Infor - Syteline ERP</v>
      </c>
      <c r="C2" s="112" t="str">
        <f>System01</f>
        <v>Infor - Syteline ERP</v>
      </c>
      <c r="D2" s="113" t="str">
        <f>System01</f>
        <v>Infor - Syteline ERP</v>
      </c>
      <c r="E2" s="114" t="str">
        <f>System01</f>
        <v>Infor - Syteline ERP</v>
      </c>
      <c r="F2" s="115" t="str">
        <f>System02</f>
        <v>eBECS - Microsoft Dynamics AX</v>
      </c>
      <c r="G2" s="112" t="str">
        <f>System02</f>
        <v>eBECS - Microsoft Dynamics AX</v>
      </c>
      <c r="H2" s="113" t="str">
        <f>System02</f>
        <v>eBECS - Microsoft Dynamics AX</v>
      </c>
      <c r="I2" s="114" t="str">
        <f>System02</f>
        <v>eBECS - Microsoft Dynamics AX</v>
      </c>
      <c r="J2" s="115" t="str">
        <f>System03</f>
        <v>Glantus - QAD</v>
      </c>
      <c r="K2" s="112" t="str">
        <f>System03</f>
        <v>Glantus - QAD</v>
      </c>
      <c r="L2" s="113" t="str">
        <f>System03</f>
        <v>Glantus - QAD</v>
      </c>
      <c r="M2" s="114" t="str">
        <f>System03</f>
        <v>Glantus - QAD</v>
      </c>
      <c r="N2" s="115" t="str">
        <f>System04</f>
        <v>Emerge IT - Priority ERP</v>
      </c>
      <c r="O2" s="112" t="str">
        <f>System04</f>
        <v>Emerge IT - Priority ERP</v>
      </c>
      <c r="P2" s="113" t="str">
        <f>System04</f>
        <v>Emerge IT - Priority ERP</v>
      </c>
      <c r="Q2" s="114" t="str">
        <f>System04</f>
        <v>Emerge IT - Priority ERP</v>
      </c>
      <c r="R2" s="115" t="str">
        <f>System05</f>
        <v>IQMS - EnterpriseIQ</v>
      </c>
      <c r="S2" s="112" t="str">
        <f>System05</f>
        <v>IQMS - EnterpriseIQ</v>
      </c>
      <c r="T2" s="113" t="str">
        <f>System05</f>
        <v>IQMS - EnterpriseIQ</v>
      </c>
      <c r="U2" s="114" t="str">
        <f>System05</f>
        <v>IQMS - EnterpriseIQ</v>
      </c>
      <c r="V2" s="115" t="str">
        <f>System06</f>
        <v>itelligence - SAP</v>
      </c>
      <c r="W2" s="112" t="str">
        <f>System06</f>
        <v>itelligence - SAP</v>
      </c>
      <c r="X2" s="113" t="str">
        <f>System06</f>
        <v>itelligence - SAP</v>
      </c>
      <c r="Y2" s="114" t="str">
        <f>System06</f>
        <v>itelligence - SAP</v>
      </c>
    </row>
    <row r="3" spans="1:25" ht="18" x14ac:dyDescent="0.25">
      <c r="A3" s="116" t="s">
        <v>166</v>
      </c>
      <c r="B3" s="117"/>
      <c r="C3" s="118"/>
      <c r="D3" s="119"/>
      <c r="E3" s="120"/>
      <c r="F3" s="117"/>
      <c r="G3" s="118"/>
      <c r="H3" s="119"/>
      <c r="I3" s="120"/>
      <c r="J3" s="117"/>
      <c r="K3" s="118"/>
      <c r="L3" s="119"/>
      <c r="M3" s="120"/>
      <c r="N3" s="117"/>
      <c r="O3" s="118"/>
      <c r="P3" s="119"/>
      <c r="Q3" s="120"/>
      <c r="R3" s="117"/>
      <c r="S3" s="118"/>
      <c r="T3" s="119"/>
      <c r="U3" s="120"/>
      <c r="V3" s="117"/>
      <c r="W3" s="118"/>
      <c r="X3" s="119"/>
      <c r="Y3" s="120"/>
    </row>
    <row r="4" spans="1:25" ht="15.6" hidden="1" outlineLevel="1" x14ac:dyDescent="0.25">
      <c r="A4" s="121" t="s">
        <v>133</v>
      </c>
      <c r="B4" s="123"/>
      <c r="C4" s="122"/>
      <c r="D4" s="124"/>
      <c r="E4" s="125"/>
      <c r="F4" s="123"/>
      <c r="G4" s="122"/>
      <c r="H4" s="124"/>
      <c r="I4" s="125"/>
      <c r="J4" s="123"/>
      <c r="K4" s="122"/>
      <c r="L4" s="124"/>
      <c r="M4" s="125"/>
      <c r="N4" s="123"/>
      <c r="O4" s="122"/>
      <c r="P4" s="124"/>
      <c r="Q4" s="125"/>
      <c r="R4" s="123"/>
      <c r="S4" s="122"/>
      <c r="T4" s="124"/>
      <c r="U4" s="125"/>
      <c r="V4" s="123"/>
      <c r="W4" s="122"/>
      <c r="X4" s="124"/>
      <c r="Y4" s="125"/>
    </row>
    <row r="5" spans="1:25" ht="13.5" hidden="1" customHeight="1" outlineLevel="1" x14ac:dyDescent="0.25">
      <c r="A5" s="126" t="s">
        <v>134</v>
      </c>
      <c r="B5" s="126"/>
      <c r="C5" s="128"/>
      <c r="D5" s="129"/>
      <c r="E5" s="378">
        <v>268824</v>
      </c>
      <c r="F5" s="126"/>
      <c r="G5" s="128"/>
      <c r="H5" s="129"/>
      <c r="I5" s="378">
        <v>143279</v>
      </c>
      <c r="J5" s="126"/>
      <c r="K5" s="128"/>
      <c r="L5" s="129"/>
      <c r="M5" s="378">
        <v>548575</v>
      </c>
      <c r="N5" s="126"/>
      <c r="O5" s="128"/>
      <c r="P5" s="129"/>
      <c r="Q5" s="378">
        <v>199000</v>
      </c>
      <c r="R5" s="126"/>
      <c r="S5" s="128"/>
      <c r="T5" s="129"/>
      <c r="U5" s="378">
        <v>536443</v>
      </c>
      <c r="V5" s="126"/>
      <c r="W5" s="128"/>
      <c r="X5" s="129"/>
      <c r="Y5" s="378"/>
    </row>
    <row r="6" spans="1:25" ht="13.5" hidden="1" customHeight="1" outlineLevel="1" x14ac:dyDescent="0.25">
      <c r="A6" s="126" t="s">
        <v>165</v>
      </c>
      <c r="B6" s="126"/>
      <c r="C6" s="128"/>
      <c r="D6" s="129"/>
      <c r="E6" s="378"/>
      <c r="F6" s="126"/>
      <c r="G6" s="128"/>
      <c r="H6" s="129"/>
      <c r="I6" s="378"/>
      <c r="J6" s="126"/>
      <c r="K6" s="128"/>
      <c r="L6" s="129"/>
      <c r="M6" s="378"/>
      <c r="N6" s="126" t="s">
        <v>501</v>
      </c>
      <c r="O6" s="128"/>
      <c r="P6" s="129"/>
      <c r="Q6" s="378">
        <v>6000</v>
      </c>
      <c r="R6" s="126"/>
      <c r="S6" s="128"/>
      <c r="T6" s="129"/>
      <c r="U6" s="378">
        <v>2420</v>
      </c>
      <c r="V6" s="126"/>
      <c r="W6" s="128"/>
      <c r="X6" s="129"/>
      <c r="Y6" s="378"/>
    </row>
    <row r="7" spans="1:25" ht="13.5" hidden="1" customHeight="1" outlineLevel="1" x14ac:dyDescent="0.25">
      <c r="A7" s="126" t="s">
        <v>164</v>
      </c>
      <c r="B7" s="126"/>
      <c r="C7" s="128"/>
      <c r="D7" s="129"/>
      <c r="E7" s="378">
        <v>9688</v>
      </c>
      <c r="F7" s="126"/>
      <c r="G7" s="128"/>
      <c r="H7" s="129"/>
      <c r="I7" s="385">
        <v>10000</v>
      </c>
      <c r="J7" s="126"/>
      <c r="K7" s="128"/>
      <c r="L7" s="129"/>
      <c r="M7" s="378">
        <v>87100</v>
      </c>
      <c r="N7" s="126"/>
      <c r="O7" s="128"/>
      <c r="P7" s="129"/>
      <c r="Q7" s="385">
        <v>10000</v>
      </c>
      <c r="R7" s="126"/>
      <c r="S7" s="128"/>
      <c r="T7" s="129"/>
      <c r="U7" s="378">
        <v>0</v>
      </c>
      <c r="V7" s="126"/>
      <c r="W7" s="128"/>
      <c r="X7" s="129"/>
      <c r="Y7" s="378"/>
    </row>
    <row r="8" spans="1:25" ht="13.5" hidden="1" customHeight="1" outlineLevel="1" thickBot="1" x14ac:dyDescent="0.3">
      <c r="A8" s="126" t="s">
        <v>163</v>
      </c>
      <c r="B8" s="126"/>
      <c r="C8" s="128"/>
      <c r="D8" s="129"/>
      <c r="E8" s="378">
        <v>16407</v>
      </c>
      <c r="F8" s="126"/>
      <c r="G8" s="128"/>
      <c r="H8" s="129"/>
      <c r="I8" s="378">
        <v>11000</v>
      </c>
      <c r="J8" s="126"/>
      <c r="K8" s="128"/>
      <c r="L8" s="129"/>
      <c r="M8" s="378">
        <v>2200</v>
      </c>
      <c r="N8" s="126"/>
      <c r="O8" s="128"/>
      <c r="P8" s="129"/>
      <c r="Q8" s="378"/>
      <c r="R8" s="126"/>
      <c r="S8" s="128"/>
      <c r="T8" s="129"/>
      <c r="U8" s="378"/>
      <c r="V8" s="126"/>
      <c r="W8" s="128"/>
      <c r="X8" s="129"/>
      <c r="Y8" s="378"/>
    </row>
    <row r="9" spans="1:25" ht="13.5" hidden="1" customHeight="1" outlineLevel="1" x14ac:dyDescent="0.25">
      <c r="A9" s="121" t="s">
        <v>135</v>
      </c>
      <c r="B9" s="123"/>
      <c r="C9" s="122"/>
      <c r="D9" s="124"/>
      <c r="E9" s="125"/>
      <c r="F9" s="123"/>
      <c r="G9" s="122"/>
      <c r="H9" s="124"/>
      <c r="I9" s="125"/>
      <c r="J9" s="123"/>
      <c r="K9" s="122"/>
      <c r="L9" s="124"/>
      <c r="M9" s="125"/>
      <c r="N9" s="123"/>
      <c r="O9" s="122"/>
      <c r="P9" s="124"/>
      <c r="Q9" s="125"/>
      <c r="R9" s="123"/>
      <c r="S9" s="122"/>
      <c r="T9" s="124"/>
      <c r="U9" s="125"/>
      <c r="V9" s="123"/>
      <c r="W9" s="122"/>
      <c r="X9" s="124"/>
      <c r="Y9" s="125"/>
    </row>
    <row r="10" spans="1:25" ht="13.5" hidden="1" customHeight="1" outlineLevel="1" x14ac:dyDescent="0.25">
      <c r="A10" s="126" t="s">
        <v>134</v>
      </c>
      <c r="B10" s="126"/>
      <c r="C10" s="128"/>
      <c r="D10" s="129"/>
      <c r="E10" s="378">
        <v>42101</v>
      </c>
      <c r="F10" s="126"/>
      <c r="G10" s="128"/>
      <c r="H10" s="129"/>
      <c r="I10" s="378"/>
      <c r="J10" s="126"/>
      <c r="K10" s="128"/>
      <c r="L10" s="129"/>
      <c r="M10" s="378">
        <v>16750</v>
      </c>
      <c r="N10" s="126"/>
      <c r="O10" s="128"/>
      <c r="P10" s="129"/>
      <c r="Q10" s="378"/>
      <c r="R10" s="126"/>
      <c r="S10" s="128"/>
      <c r="T10" s="129"/>
      <c r="U10" s="378">
        <v>65401</v>
      </c>
      <c r="V10" s="126"/>
      <c r="W10" s="128"/>
      <c r="X10" s="129"/>
      <c r="Y10" s="378"/>
    </row>
    <row r="11" spans="1:25" ht="13.5" hidden="1" customHeight="1" outlineLevel="1" x14ac:dyDescent="0.25">
      <c r="A11" s="126" t="s">
        <v>165</v>
      </c>
      <c r="B11" s="126"/>
      <c r="C11" s="128"/>
      <c r="D11" s="129"/>
      <c r="E11" s="378"/>
      <c r="F11" s="126"/>
      <c r="G11" s="128"/>
      <c r="H11" s="129"/>
      <c r="I11" s="378"/>
      <c r="J11" s="126"/>
      <c r="K11" s="128"/>
      <c r="L11" s="129"/>
      <c r="M11" s="378"/>
      <c r="N11" s="126"/>
      <c r="O11" s="128"/>
      <c r="P11" s="129"/>
      <c r="Q11" s="378"/>
      <c r="R11" s="126"/>
      <c r="S11" s="128"/>
      <c r="T11" s="129"/>
      <c r="U11" s="378"/>
      <c r="V11" s="126"/>
      <c r="W11" s="128"/>
      <c r="X11" s="129"/>
      <c r="Y11" s="378"/>
    </row>
    <row r="12" spans="1:25" ht="13.5" hidden="1" customHeight="1" outlineLevel="1" x14ac:dyDescent="0.25">
      <c r="A12" s="126" t="s">
        <v>164</v>
      </c>
      <c r="B12" s="126"/>
      <c r="C12" s="128"/>
      <c r="D12" s="129"/>
      <c r="E12" s="378"/>
      <c r="F12" s="126"/>
      <c r="G12" s="128"/>
      <c r="H12" s="129"/>
      <c r="I12" s="378"/>
      <c r="J12" s="126"/>
      <c r="K12" s="128"/>
      <c r="L12" s="129"/>
      <c r="M12" s="378"/>
      <c r="N12" s="126"/>
      <c r="O12" s="128"/>
      <c r="P12" s="129"/>
      <c r="Q12" s="378"/>
      <c r="R12" s="126"/>
      <c r="S12" s="128"/>
      <c r="T12" s="129"/>
      <c r="U12" s="378"/>
      <c r="V12" s="126"/>
      <c r="W12" s="128"/>
      <c r="X12" s="129"/>
      <c r="Y12" s="378"/>
    </row>
    <row r="13" spans="1:25" ht="13.8" hidden="1" outlineLevel="1" x14ac:dyDescent="0.25">
      <c r="A13" s="126" t="s">
        <v>163</v>
      </c>
      <c r="B13" s="126"/>
      <c r="C13" s="128"/>
      <c r="D13" s="129"/>
      <c r="E13" s="378"/>
      <c r="F13" s="126"/>
      <c r="G13" s="128"/>
      <c r="H13" s="129"/>
      <c r="I13" s="378"/>
      <c r="J13" s="126"/>
      <c r="K13" s="128"/>
      <c r="L13" s="129"/>
      <c r="M13" s="378"/>
      <c r="N13" s="126"/>
      <c r="O13" s="128"/>
      <c r="P13" s="129"/>
      <c r="Q13" s="378"/>
      <c r="R13" s="126"/>
      <c r="S13" s="128"/>
      <c r="T13" s="129"/>
      <c r="U13" s="378"/>
      <c r="V13" s="126"/>
      <c r="W13" s="128"/>
      <c r="X13" s="129"/>
      <c r="Y13" s="378"/>
    </row>
    <row r="14" spans="1:25" s="132" customFormat="1" ht="18.600000000000001" collapsed="1" thickBot="1" x14ac:dyDescent="0.3">
      <c r="A14" s="130" t="str">
        <f>"Total "&amp;A3</f>
        <v>Total Licence Costs (Once Off)</v>
      </c>
      <c r="B14" s="465" t="s">
        <v>136</v>
      </c>
      <c r="C14" s="466"/>
      <c r="D14" s="466"/>
      <c r="E14" s="379">
        <f>SUM(E5:E13)</f>
        <v>337020</v>
      </c>
      <c r="F14" s="465" t="s">
        <v>136</v>
      </c>
      <c r="G14" s="466"/>
      <c r="H14" s="466"/>
      <c r="I14" s="379">
        <f>SUM(I5:I13)</f>
        <v>164279</v>
      </c>
      <c r="J14" s="465" t="s">
        <v>136</v>
      </c>
      <c r="K14" s="466"/>
      <c r="L14" s="466"/>
      <c r="M14" s="379">
        <f>SUM(M5:M13)</f>
        <v>654625</v>
      </c>
      <c r="N14" s="465" t="s">
        <v>136</v>
      </c>
      <c r="O14" s="466"/>
      <c r="P14" s="466"/>
      <c r="Q14" s="379">
        <f>SUM(Q5:Q13)</f>
        <v>215000</v>
      </c>
      <c r="R14" s="465" t="s">
        <v>136</v>
      </c>
      <c r="S14" s="466"/>
      <c r="T14" s="466"/>
      <c r="U14" s="379">
        <f>SUM(U5:U13)</f>
        <v>604264</v>
      </c>
      <c r="V14" s="465" t="s">
        <v>136</v>
      </c>
      <c r="W14" s="466"/>
      <c r="X14" s="466"/>
      <c r="Y14" s="379">
        <f>SUM(Y5:Y13)</f>
        <v>0</v>
      </c>
    </row>
    <row r="15" spans="1:25" ht="13.5" customHeight="1" thickTop="1" thickBot="1" x14ac:dyDescent="0.3">
      <c r="A15" s="133"/>
      <c r="B15" s="134"/>
      <c r="C15" s="135"/>
      <c r="D15" s="136"/>
      <c r="E15" s="114" t="str">
        <f>System01</f>
        <v>Infor - Syteline ERP</v>
      </c>
      <c r="F15" s="115" t="str">
        <f>System02</f>
        <v>eBECS - Microsoft Dynamics AX</v>
      </c>
      <c r="G15" s="112" t="str">
        <f>System02</f>
        <v>eBECS - Microsoft Dynamics AX</v>
      </c>
      <c r="H15" s="113" t="str">
        <f>System02</f>
        <v>eBECS - Microsoft Dynamics AX</v>
      </c>
      <c r="I15" s="114" t="str">
        <f>System02</f>
        <v>eBECS - Microsoft Dynamics AX</v>
      </c>
      <c r="J15" s="115" t="str">
        <f>System03</f>
        <v>Glantus - QAD</v>
      </c>
      <c r="K15" s="112" t="str">
        <f>System03</f>
        <v>Glantus - QAD</v>
      </c>
      <c r="L15" s="113" t="str">
        <f>System03</f>
        <v>Glantus - QAD</v>
      </c>
      <c r="M15" s="114" t="str">
        <f>System03</f>
        <v>Glantus - QAD</v>
      </c>
      <c r="N15" s="115" t="str">
        <f>System04</f>
        <v>Emerge IT - Priority ERP</v>
      </c>
      <c r="O15" s="112" t="str">
        <f>System04</f>
        <v>Emerge IT - Priority ERP</v>
      </c>
      <c r="P15" s="113" t="str">
        <f>System04</f>
        <v>Emerge IT - Priority ERP</v>
      </c>
      <c r="Q15" s="114" t="str">
        <f>System04</f>
        <v>Emerge IT - Priority ERP</v>
      </c>
      <c r="R15" s="115" t="str">
        <f>System05</f>
        <v>IQMS - EnterpriseIQ</v>
      </c>
      <c r="S15" s="112" t="str">
        <f>System05</f>
        <v>IQMS - EnterpriseIQ</v>
      </c>
      <c r="T15" s="113" t="str">
        <f>System05</f>
        <v>IQMS - EnterpriseIQ</v>
      </c>
      <c r="U15" s="114" t="str">
        <f>System05</f>
        <v>IQMS - EnterpriseIQ</v>
      </c>
      <c r="V15" s="115" t="str">
        <f>System06</f>
        <v>itelligence - SAP</v>
      </c>
      <c r="W15" s="112" t="str">
        <f>System06</f>
        <v>itelligence - SAP</v>
      </c>
      <c r="X15" s="113" t="str">
        <f>System06</f>
        <v>itelligence - SAP</v>
      </c>
      <c r="Y15" s="114" t="str">
        <f>System06</f>
        <v>itelligence - SAP</v>
      </c>
    </row>
    <row r="16" spans="1:25" ht="18" x14ac:dyDescent="0.25">
      <c r="A16" s="116" t="s">
        <v>167</v>
      </c>
      <c r="B16" s="117"/>
      <c r="C16" s="118"/>
      <c r="D16" s="119"/>
      <c r="E16" s="120"/>
      <c r="F16" s="117"/>
      <c r="G16" s="118"/>
      <c r="H16" s="119"/>
      <c r="I16" s="120"/>
      <c r="J16" s="117"/>
      <c r="K16" s="118"/>
      <c r="L16" s="119"/>
      <c r="M16" s="120"/>
      <c r="N16" s="117"/>
      <c r="O16" s="118"/>
      <c r="P16" s="119"/>
      <c r="Q16" s="120"/>
      <c r="R16" s="117"/>
      <c r="S16" s="118"/>
      <c r="T16" s="119"/>
      <c r="U16" s="120"/>
      <c r="V16" s="117"/>
      <c r="W16" s="118"/>
      <c r="X16" s="119"/>
      <c r="Y16" s="120"/>
    </row>
    <row r="17" spans="1:25" ht="15.6" hidden="1" outlineLevel="1" x14ac:dyDescent="0.25">
      <c r="A17" s="121" t="s">
        <v>133</v>
      </c>
      <c r="B17" s="123"/>
      <c r="C17" s="122"/>
      <c r="D17" s="124"/>
      <c r="E17" s="125"/>
      <c r="F17" s="123"/>
      <c r="G17" s="122"/>
      <c r="H17" s="124"/>
      <c r="I17" s="125"/>
      <c r="J17" s="123"/>
      <c r="K17" s="122"/>
      <c r="L17" s="124"/>
      <c r="M17" s="125"/>
      <c r="N17" s="123"/>
      <c r="O17" s="122"/>
      <c r="P17" s="124"/>
      <c r="Q17" s="125"/>
      <c r="R17" s="123"/>
      <c r="S17" s="122"/>
      <c r="T17" s="124"/>
      <c r="U17" s="125"/>
      <c r="V17" s="123"/>
      <c r="W17" s="122"/>
      <c r="X17" s="124"/>
      <c r="Y17" s="125"/>
    </row>
    <row r="18" spans="1:25" ht="13.5" hidden="1" customHeight="1" outlineLevel="1" x14ac:dyDescent="0.25">
      <c r="A18" s="126" t="s">
        <v>455</v>
      </c>
      <c r="B18" s="126"/>
      <c r="C18" s="128"/>
      <c r="D18" s="129"/>
      <c r="E18" s="378"/>
      <c r="F18" s="126"/>
      <c r="G18" s="128"/>
      <c r="H18" s="129"/>
      <c r="I18" s="378"/>
      <c r="J18" s="126"/>
      <c r="K18" s="128"/>
      <c r="L18" s="129"/>
      <c r="M18" s="378"/>
      <c r="N18" s="126"/>
      <c r="O18" s="128"/>
      <c r="P18" s="129"/>
      <c r="Q18" s="378">
        <v>0</v>
      </c>
      <c r="R18" s="126"/>
      <c r="S18" s="128"/>
      <c r="T18" s="129"/>
      <c r="U18" s="378"/>
      <c r="V18" s="126"/>
      <c r="W18" s="128"/>
      <c r="X18" s="129"/>
      <c r="Y18" s="378">
        <f>13600*12</f>
        <v>163200</v>
      </c>
    </row>
    <row r="19" spans="1:25" ht="13.5" hidden="1" customHeight="1" outlineLevel="1" x14ac:dyDescent="0.25">
      <c r="A19" s="126" t="s">
        <v>456</v>
      </c>
      <c r="B19" s="126"/>
      <c r="C19" s="128"/>
      <c r="D19" s="129"/>
      <c r="E19" s="378"/>
      <c r="F19" s="126"/>
      <c r="G19" s="128"/>
      <c r="H19" s="129"/>
      <c r="I19" s="378"/>
      <c r="J19" s="126"/>
      <c r="K19" s="128"/>
      <c r="L19" s="129"/>
      <c r="M19" s="378"/>
      <c r="N19" s="126"/>
      <c r="O19" s="128"/>
      <c r="P19" s="129"/>
      <c r="Q19" s="378"/>
      <c r="R19" s="126"/>
      <c r="S19" s="128"/>
      <c r="T19" s="129"/>
      <c r="U19" s="378"/>
      <c r="V19" s="126"/>
      <c r="W19" s="128"/>
      <c r="X19" s="129"/>
      <c r="Y19" s="378">
        <f>3625*12</f>
        <v>43500</v>
      </c>
    </row>
    <row r="20" spans="1:25" ht="13.5" hidden="1" customHeight="1" outlineLevel="1" x14ac:dyDescent="0.25">
      <c r="A20" s="126" t="s">
        <v>475</v>
      </c>
      <c r="B20" s="126"/>
      <c r="C20" s="128"/>
      <c r="D20" s="129"/>
      <c r="E20" s="378"/>
      <c r="F20" s="126"/>
      <c r="G20" s="128"/>
      <c r="H20" s="129"/>
      <c r="I20" s="378"/>
      <c r="J20" s="126"/>
      <c r="K20" s="128"/>
      <c r="L20" s="129"/>
      <c r="M20" s="378">
        <f>42603*12</f>
        <v>511236</v>
      </c>
      <c r="N20" s="126"/>
      <c r="O20" s="128"/>
      <c r="P20" s="129"/>
      <c r="Q20" s="378"/>
      <c r="R20" s="126"/>
      <c r="S20" s="128"/>
      <c r="T20" s="129"/>
      <c r="U20" s="378"/>
      <c r="V20" s="126"/>
      <c r="W20" s="128"/>
      <c r="X20" s="129"/>
      <c r="Y20" s="378"/>
    </row>
    <row r="21" spans="1:25" ht="13.5" hidden="1" customHeight="1" outlineLevel="1" x14ac:dyDescent="0.25">
      <c r="A21" s="126" t="s">
        <v>502</v>
      </c>
      <c r="B21" s="126"/>
      <c r="C21" s="128"/>
      <c r="D21" s="129"/>
      <c r="E21" s="378"/>
      <c r="F21" s="126"/>
      <c r="G21" s="128"/>
      <c r="H21" s="129"/>
      <c r="I21" s="378"/>
      <c r="J21" s="126"/>
      <c r="K21" s="128"/>
      <c r="L21" s="129"/>
      <c r="M21" s="378"/>
      <c r="N21" s="126"/>
      <c r="O21" s="128"/>
      <c r="P21" s="129"/>
      <c r="Q21" s="378">
        <f>5360*12</f>
        <v>64320</v>
      </c>
      <c r="R21" s="126"/>
      <c r="S21" s="128"/>
      <c r="T21" s="129"/>
      <c r="U21" s="378"/>
      <c r="V21" s="126"/>
      <c r="W21" s="128"/>
      <c r="X21" s="129"/>
      <c r="Y21" s="378"/>
    </row>
    <row r="22" spans="1:25" ht="13.5" hidden="1" customHeight="1" outlineLevel="1" x14ac:dyDescent="0.25">
      <c r="A22" s="126"/>
      <c r="B22" s="126"/>
      <c r="C22" s="128"/>
      <c r="D22" s="129"/>
      <c r="E22" s="378"/>
      <c r="F22" s="126"/>
      <c r="G22" s="128"/>
      <c r="H22" s="129"/>
      <c r="I22" s="378"/>
      <c r="J22" s="126"/>
      <c r="K22" s="128"/>
      <c r="L22" s="129"/>
      <c r="M22" s="378"/>
      <c r="N22" s="126"/>
      <c r="O22" s="128"/>
      <c r="P22" s="129"/>
      <c r="Q22" s="378"/>
      <c r="R22" s="126"/>
      <c r="S22" s="128"/>
      <c r="T22" s="129"/>
      <c r="U22" s="378"/>
      <c r="V22" s="126"/>
      <c r="W22" s="128"/>
      <c r="X22" s="129"/>
      <c r="Y22" s="378"/>
    </row>
    <row r="23" spans="1:25" ht="13.5" hidden="1" customHeight="1" outlineLevel="1" thickBot="1" x14ac:dyDescent="0.3">
      <c r="A23" s="126"/>
      <c r="B23" s="126"/>
      <c r="C23" s="128"/>
      <c r="D23" s="129"/>
      <c r="E23" s="378"/>
      <c r="F23" s="126"/>
      <c r="G23" s="128"/>
      <c r="H23" s="129"/>
      <c r="I23" s="378"/>
      <c r="J23" s="126"/>
      <c r="K23" s="128"/>
      <c r="L23" s="129"/>
      <c r="M23" s="378"/>
      <c r="N23" s="126"/>
      <c r="O23" s="128"/>
      <c r="P23" s="129"/>
      <c r="Q23" s="378"/>
      <c r="R23" s="126"/>
      <c r="S23" s="128"/>
      <c r="T23" s="129"/>
      <c r="U23" s="378"/>
      <c r="V23" s="126"/>
      <c r="W23" s="128"/>
      <c r="X23" s="129"/>
      <c r="Y23" s="378"/>
    </row>
    <row r="24" spans="1:25" ht="13.5" hidden="1" customHeight="1" outlineLevel="1" x14ac:dyDescent="0.25">
      <c r="A24" s="121" t="s">
        <v>135</v>
      </c>
      <c r="B24" s="123"/>
      <c r="C24" s="122"/>
      <c r="D24" s="124"/>
      <c r="E24" s="125"/>
      <c r="F24" s="123"/>
      <c r="G24" s="122"/>
      <c r="H24" s="124"/>
      <c r="I24" s="125"/>
      <c r="J24" s="123"/>
      <c r="K24" s="122"/>
      <c r="L24" s="124"/>
      <c r="M24" s="125"/>
      <c r="N24" s="123"/>
      <c r="O24" s="122"/>
      <c r="P24" s="124"/>
      <c r="Q24" s="125"/>
      <c r="R24" s="123"/>
      <c r="S24" s="122"/>
      <c r="T24" s="124"/>
      <c r="U24" s="125"/>
      <c r="V24" s="123"/>
      <c r="W24" s="122"/>
      <c r="X24" s="124"/>
      <c r="Y24" s="125"/>
    </row>
    <row r="25" spans="1:25" ht="13.5" hidden="1" customHeight="1" outlineLevel="1" x14ac:dyDescent="0.25">
      <c r="A25" s="126"/>
      <c r="B25" s="126"/>
      <c r="C25" s="128"/>
      <c r="D25" s="129"/>
      <c r="E25" s="378"/>
      <c r="F25" s="126"/>
      <c r="G25" s="128"/>
      <c r="H25" s="129"/>
      <c r="I25" s="378"/>
      <c r="J25" s="126"/>
      <c r="K25" s="128"/>
      <c r="L25" s="129"/>
      <c r="M25" s="378"/>
      <c r="N25" s="126"/>
      <c r="O25" s="128"/>
      <c r="P25" s="129"/>
      <c r="Q25" s="378"/>
      <c r="R25" s="126"/>
      <c r="S25" s="128"/>
      <c r="T25" s="129"/>
      <c r="U25" s="378"/>
      <c r="V25" s="126"/>
      <c r="W25" s="128"/>
      <c r="X25" s="129"/>
      <c r="Y25" s="378"/>
    </row>
    <row r="26" spans="1:25" ht="13.8" hidden="1" outlineLevel="1" x14ac:dyDescent="0.25">
      <c r="A26" s="126"/>
      <c r="B26" s="126"/>
      <c r="C26" s="128"/>
      <c r="D26" s="129"/>
      <c r="E26" s="378"/>
      <c r="F26" s="126"/>
      <c r="G26" s="128"/>
      <c r="H26" s="129"/>
      <c r="I26" s="378"/>
      <c r="J26" s="126"/>
      <c r="K26" s="128"/>
      <c r="L26" s="129"/>
      <c r="M26" s="378"/>
      <c r="N26" s="126"/>
      <c r="O26" s="128"/>
      <c r="P26" s="129"/>
      <c r="Q26" s="378"/>
      <c r="R26" s="126"/>
      <c r="S26" s="128"/>
      <c r="T26" s="129"/>
      <c r="U26" s="378"/>
      <c r="V26" s="126"/>
      <c r="W26" s="128"/>
      <c r="X26" s="129"/>
      <c r="Y26" s="378"/>
    </row>
    <row r="27" spans="1:25" s="132" customFormat="1" ht="18" collapsed="1" x14ac:dyDescent="0.25">
      <c r="A27" s="130" t="str">
        <f>"Total "&amp;A16</f>
        <v>Total Licence Costs (SaaS, Annualised)</v>
      </c>
      <c r="B27" s="465" t="s">
        <v>136</v>
      </c>
      <c r="C27" s="466"/>
      <c r="D27" s="466"/>
      <c r="E27" s="379">
        <f>SUM(E18:E26)</f>
        <v>0</v>
      </c>
      <c r="F27" s="465" t="s">
        <v>136</v>
      </c>
      <c r="G27" s="466"/>
      <c r="H27" s="466"/>
      <c r="I27" s="379">
        <f>SUM(I18:I26)</f>
        <v>0</v>
      </c>
      <c r="J27" s="465" t="s">
        <v>136</v>
      </c>
      <c r="K27" s="466"/>
      <c r="L27" s="466"/>
      <c r="M27" s="379">
        <f>SUM(M18:M26)</f>
        <v>511236</v>
      </c>
      <c r="N27" s="465" t="s">
        <v>136</v>
      </c>
      <c r="O27" s="466"/>
      <c r="P27" s="466"/>
      <c r="Q27" s="379">
        <f>SUM(Q18:Q26)</f>
        <v>64320</v>
      </c>
      <c r="R27" s="465" t="s">
        <v>136</v>
      </c>
      <c r="S27" s="466"/>
      <c r="T27" s="466"/>
      <c r="U27" s="379">
        <f>SUM(U18:U26)</f>
        <v>0</v>
      </c>
      <c r="V27" s="465" t="s">
        <v>136</v>
      </c>
      <c r="W27" s="466"/>
      <c r="X27" s="466"/>
      <c r="Y27" s="379">
        <f>SUM(Y18:Y26)</f>
        <v>206700</v>
      </c>
    </row>
    <row r="28" spans="1:25" ht="14.4" thickBot="1" x14ac:dyDescent="0.3">
      <c r="A28" s="133"/>
      <c r="B28" s="134"/>
      <c r="C28" s="135"/>
      <c r="D28" s="136"/>
      <c r="E28" s="137"/>
      <c r="F28" s="134"/>
      <c r="G28" s="135"/>
      <c r="H28" s="136"/>
      <c r="I28" s="137"/>
      <c r="J28" s="134"/>
      <c r="K28" s="135"/>
      <c r="L28" s="136"/>
      <c r="M28" s="137"/>
      <c r="N28" s="134"/>
      <c r="O28" s="135"/>
      <c r="P28" s="136"/>
      <c r="Q28" s="137"/>
      <c r="R28" s="134"/>
      <c r="S28" s="135"/>
      <c r="T28" s="136"/>
      <c r="U28" s="137"/>
      <c r="V28" s="134"/>
      <c r="W28" s="135"/>
      <c r="X28" s="136"/>
      <c r="Y28" s="137"/>
    </row>
    <row r="29" spans="1:25" s="132" customFormat="1" ht="18" x14ac:dyDescent="0.25">
      <c r="A29" s="116" t="s">
        <v>464</v>
      </c>
      <c r="B29" s="138"/>
      <c r="C29" s="139"/>
      <c r="D29" s="140"/>
      <c r="E29" s="141">
        <f>E42/E14</f>
        <v>6.2560085454869144E-2</v>
      </c>
      <c r="F29" s="138"/>
      <c r="G29" s="139"/>
      <c r="H29" s="140"/>
      <c r="I29" s="141">
        <f>I42/I14</f>
        <v>0.10465062485162438</v>
      </c>
      <c r="J29" s="138"/>
      <c r="K29" s="139"/>
      <c r="L29" s="140"/>
      <c r="M29" s="141">
        <f>M42/M14</f>
        <v>5.0288333015084972E-2</v>
      </c>
      <c r="N29" s="138"/>
      <c r="O29" s="139"/>
      <c r="P29" s="140"/>
      <c r="Q29" s="141">
        <f>Q42/Q14</f>
        <v>4.6511627906976744E-2</v>
      </c>
      <c r="R29" s="138"/>
      <c r="S29" s="139"/>
      <c r="T29" s="140"/>
      <c r="U29" s="141">
        <f>U42/U14</f>
        <v>0</v>
      </c>
      <c r="V29" s="138"/>
      <c r="W29" s="139"/>
      <c r="X29" s="140"/>
      <c r="Y29" s="141" t="str">
        <f>IF(Y42=0,"N/A",Y42/Y14)</f>
        <v>N/A</v>
      </c>
    </row>
    <row r="30" spans="1:25" ht="13.5" hidden="1" customHeight="1" outlineLevel="1" x14ac:dyDescent="0.25">
      <c r="A30" s="142" t="s">
        <v>137</v>
      </c>
      <c r="B30" s="142"/>
      <c r="C30" s="143"/>
      <c r="D30" s="124"/>
      <c r="E30" s="125"/>
      <c r="F30" s="142"/>
      <c r="G30" s="143"/>
      <c r="H30" s="124"/>
      <c r="I30" s="125"/>
      <c r="J30" s="142"/>
      <c r="K30" s="143"/>
      <c r="L30" s="124"/>
      <c r="M30" s="125"/>
      <c r="N30" s="142"/>
      <c r="O30" s="143"/>
      <c r="P30" s="124"/>
      <c r="Q30" s="125"/>
      <c r="R30" s="142"/>
      <c r="S30" s="143"/>
      <c r="T30" s="124"/>
      <c r="U30" s="125"/>
      <c r="V30" s="142"/>
      <c r="W30" s="143"/>
      <c r="X30" s="124"/>
      <c r="Y30" s="125"/>
    </row>
    <row r="31" spans="1:25" ht="13.5" hidden="1" customHeight="1" outlineLevel="1" x14ac:dyDescent="0.25">
      <c r="A31" s="144" t="s">
        <v>138</v>
      </c>
      <c r="B31" s="145"/>
      <c r="C31" s="146"/>
      <c r="D31" s="129"/>
      <c r="E31" s="378"/>
      <c r="F31" s="145"/>
      <c r="G31" s="146"/>
      <c r="H31" s="129"/>
      <c r="I31" s="378">
        <v>9967.9000000000015</v>
      </c>
      <c r="J31" s="145"/>
      <c r="K31" s="146"/>
      <c r="L31" s="129"/>
      <c r="M31" s="378"/>
      <c r="N31" s="145"/>
      <c r="O31" s="146"/>
      <c r="P31" s="129"/>
      <c r="Q31" s="378">
        <v>10000</v>
      </c>
      <c r="R31" s="145"/>
      <c r="S31" s="146"/>
      <c r="T31" s="129"/>
      <c r="U31" s="378"/>
      <c r="V31" s="145"/>
      <c r="W31" s="146"/>
      <c r="X31" s="129"/>
      <c r="Y31" s="378"/>
    </row>
    <row r="32" spans="1:25" ht="13.5" hidden="1" customHeight="1" outlineLevel="1" x14ac:dyDescent="0.25">
      <c r="A32" s="144" t="s">
        <v>139</v>
      </c>
      <c r="B32" s="145"/>
      <c r="C32" s="146"/>
      <c r="D32" s="129"/>
      <c r="E32" s="378">
        <v>13824</v>
      </c>
      <c r="F32" s="145"/>
      <c r="G32" s="146"/>
      <c r="H32" s="129"/>
      <c r="I32" s="386">
        <v>1344</v>
      </c>
      <c r="J32" s="145"/>
      <c r="K32" s="146"/>
      <c r="L32" s="129"/>
      <c r="M32" s="378">
        <v>4158</v>
      </c>
      <c r="N32" s="145"/>
      <c r="O32" s="146"/>
      <c r="P32" s="129"/>
      <c r="Q32" s="378"/>
      <c r="R32" s="145"/>
      <c r="S32" s="146"/>
      <c r="T32" s="129"/>
      <c r="U32" s="378"/>
      <c r="V32" s="145"/>
      <c r="W32" s="146"/>
      <c r="X32" s="129"/>
      <c r="Y32" s="378"/>
    </row>
    <row r="33" spans="1:25" ht="13.5" hidden="1" customHeight="1" outlineLevel="1" x14ac:dyDescent="0.25">
      <c r="A33" s="144" t="s">
        <v>443</v>
      </c>
      <c r="B33" s="145"/>
      <c r="C33" s="146"/>
      <c r="D33" s="129"/>
      <c r="E33" s="378"/>
      <c r="F33" s="145"/>
      <c r="G33" s="146"/>
      <c r="H33" s="129"/>
      <c r="I33" s="378">
        <v>1120</v>
      </c>
      <c r="J33" s="145"/>
      <c r="K33" s="146"/>
      <c r="L33" s="129"/>
      <c r="M33" s="378"/>
      <c r="N33" s="145"/>
      <c r="O33" s="146"/>
      <c r="P33" s="129"/>
      <c r="Q33" s="378"/>
      <c r="R33" s="145"/>
      <c r="S33" s="146"/>
      <c r="T33" s="129"/>
      <c r="U33" s="378"/>
      <c r="V33" s="145"/>
      <c r="W33" s="146"/>
      <c r="X33" s="129"/>
      <c r="Y33" s="378"/>
    </row>
    <row r="34" spans="1:25" ht="13.5" hidden="1" customHeight="1" outlineLevel="1" x14ac:dyDescent="0.25">
      <c r="A34" s="144" t="s">
        <v>444</v>
      </c>
      <c r="B34" s="145"/>
      <c r="C34" s="146"/>
      <c r="D34" s="129"/>
      <c r="E34" s="378"/>
      <c r="F34" s="145"/>
      <c r="G34" s="146"/>
      <c r="H34" s="129"/>
      <c r="I34" s="378">
        <v>1410</v>
      </c>
      <c r="J34" s="145"/>
      <c r="K34" s="146"/>
      <c r="L34" s="129"/>
      <c r="M34" s="378"/>
      <c r="N34" s="145"/>
      <c r="O34" s="146"/>
      <c r="P34" s="129"/>
      <c r="Q34" s="378"/>
      <c r="R34" s="145"/>
      <c r="S34" s="146"/>
      <c r="T34" s="129"/>
      <c r="U34" s="378"/>
      <c r="V34" s="145"/>
      <c r="W34" s="146"/>
      <c r="X34" s="129"/>
      <c r="Y34" s="378"/>
    </row>
    <row r="35" spans="1:25" ht="13.5" hidden="1" customHeight="1" outlineLevel="1" x14ac:dyDescent="0.25">
      <c r="A35" s="144" t="s">
        <v>445</v>
      </c>
      <c r="B35" s="144"/>
      <c r="C35" s="146"/>
      <c r="D35" s="129"/>
      <c r="E35" s="378"/>
      <c r="F35" s="144"/>
      <c r="G35" s="146"/>
      <c r="H35" s="129"/>
      <c r="I35" s="378">
        <v>2250</v>
      </c>
      <c r="J35" s="144"/>
      <c r="K35" s="146"/>
      <c r="L35" s="129"/>
      <c r="M35" s="378"/>
      <c r="N35" s="144"/>
      <c r="O35" s="146"/>
      <c r="P35" s="129"/>
      <c r="Q35" s="378"/>
      <c r="R35" s="144"/>
      <c r="S35" s="146"/>
      <c r="T35" s="129"/>
      <c r="U35" s="378"/>
      <c r="V35" s="144"/>
      <c r="W35" s="146"/>
      <c r="X35" s="129"/>
      <c r="Y35" s="378"/>
    </row>
    <row r="36" spans="1:25" ht="13.5" hidden="1" customHeight="1" outlineLevel="1" x14ac:dyDescent="0.25">
      <c r="A36" s="144" t="s">
        <v>446</v>
      </c>
      <c r="B36" s="144"/>
      <c r="C36" s="146"/>
      <c r="D36" s="129"/>
      <c r="E36" s="378"/>
      <c r="F36" s="144"/>
      <c r="G36" s="146"/>
      <c r="H36" s="129"/>
      <c r="I36" s="378">
        <v>1100</v>
      </c>
      <c r="J36" s="144"/>
      <c r="K36" s="146"/>
      <c r="L36" s="129"/>
      <c r="M36" s="378"/>
      <c r="N36" s="144"/>
      <c r="O36" s="146"/>
      <c r="P36" s="129"/>
      <c r="Q36" s="378"/>
      <c r="R36" s="144"/>
      <c r="S36" s="146"/>
      <c r="T36" s="129"/>
      <c r="U36" s="378"/>
      <c r="V36" s="144"/>
      <c r="W36" s="146"/>
      <c r="X36" s="129"/>
      <c r="Y36" s="378"/>
    </row>
    <row r="37" spans="1:25" ht="13.5" hidden="1" customHeight="1" outlineLevel="1" x14ac:dyDescent="0.25">
      <c r="A37" s="144" t="s">
        <v>494</v>
      </c>
      <c r="B37" s="144"/>
      <c r="C37" s="146"/>
      <c r="D37" s="129"/>
      <c r="E37" s="378"/>
      <c r="F37" s="144"/>
      <c r="G37" s="146"/>
      <c r="H37" s="129"/>
      <c r="I37" s="378"/>
      <c r="J37" s="144"/>
      <c r="K37" s="146"/>
      <c r="L37" s="129"/>
      <c r="M37" s="378">
        <v>3762</v>
      </c>
      <c r="N37" s="144"/>
      <c r="O37" s="146"/>
      <c r="P37" s="129"/>
      <c r="Q37" s="378"/>
      <c r="R37" s="144"/>
      <c r="S37" s="146"/>
      <c r="T37" s="129"/>
      <c r="U37" s="378"/>
      <c r="V37" s="144"/>
      <c r="W37" s="146"/>
      <c r="X37" s="129"/>
      <c r="Y37" s="378"/>
    </row>
    <row r="38" spans="1:25" ht="13.5" hidden="1" customHeight="1" outlineLevel="1" x14ac:dyDescent="0.25">
      <c r="A38" s="144" t="s">
        <v>495</v>
      </c>
      <c r="B38" s="144"/>
      <c r="C38" s="146"/>
      <c r="D38" s="129"/>
      <c r="E38" s="378"/>
      <c r="F38" s="144"/>
      <c r="G38" s="146"/>
      <c r="H38" s="129"/>
      <c r="I38" s="378"/>
      <c r="J38" s="144"/>
      <c r="K38" s="146"/>
      <c r="L38" s="129"/>
      <c r="M38" s="378">
        <v>25000</v>
      </c>
      <c r="N38" s="144"/>
      <c r="O38" s="146"/>
      <c r="P38" s="129"/>
      <c r="Q38" s="378"/>
      <c r="R38" s="144"/>
      <c r="S38" s="146"/>
      <c r="T38" s="129"/>
      <c r="U38" s="378"/>
      <c r="V38" s="144"/>
      <c r="W38" s="146"/>
      <c r="X38" s="129"/>
      <c r="Y38" s="378"/>
    </row>
    <row r="39" spans="1:25" ht="13.5" hidden="1" customHeight="1" outlineLevel="1" x14ac:dyDescent="0.25">
      <c r="A39" s="144" t="s">
        <v>584</v>
      </c>
      <c r="B39" s="144"/>
      <c r="C39" s="146"/>
      <c r="D39" s="129"/>
      <c r="E39" s="378">
        <v>7260</v>
      </c>
      <c r="F39" s="144"/>
      <c r="G39" s="146"/>
      <c r="H39" s="129"/>
      <c r="I39" s="378"/>
      <c r="J39" s="144"/>
      <c r="K39" s="146"/>
      <c r="L39" s="129"/>
      <c r="M39" s="378"/>
      <c r="N39" s="144"/>
      <c r="O39" s="146"/>
      <c r="P39" s="129"/>
      <c r="Q39" s="378"/>
      <c r="R39" s="144"/>
      <c r="S39" s="146"/>
      <c r="T39" s="129"/>
      <c r="U39" s="378"/>
      <c r="V39" s="144"/>
      <c r="W39" s="146"/>
      <c r="X39" s="129"/>
      <c r="Y39" s="378"/>
    </row>
    <row r="40" spans="1:25" ht="13.5" hidden="1" customHeight="1" outlineLevel="1" x14ac:dyDescent="0.25">
      <c r="A40" s="144"/>
      <c r="B40" s="144"/>
      <c r="C40" s="146"/>
      <c r="D40" s="129"/>
      <c r="E40" s="378"/>
      <c r="F40" s="144"/>
      <c r="G40" s="146"/>
      <c r="H40" s="129"/>
      <c r="I40" s="378"/>
      <c r="J40" s="144"/>
      <c r="K40" s="146"/>
      <c r="L40" s="129"/>
      <c r="M40" s="378"/>
      <c r="N40" s="144"/>
      <c r="O40" s="146"/>
      <c r="P40" s="129"/>
      <c r="Q40" s="378"/>
      <c r="R40" s="144"/>
      <c r="S40" s="146"/>
      <c r="T40" s="129"/>
      <c r="U40" s="378"/>
      <c r="V40" s="144"/>
      <c r="W40" s="146"/>
      <c r="X40" s="129"/>
      <c r="Y40" s="378"/>
    </row>
    <row r="41" spans="1:25" ht="13.5" hidden="1" customHeight="1" outlineLevel="1" x14ac:dyDescent="0.25">
      <c r="A41" s="144"/>
      <c r="B41" s="144"/>
      <c r="C41" s="146"/>
      <c r="D41" s="129"/>
      <c r="E41" s="378"/>
      <c r="F41" s="144"/>
      <c r="G41" s="146"/>
      <c r="H41" s="129"/>
      <c r="I41" s="378"/>
      <c r="J41" s="144"/>
      <c r="K41" s="146"/>
      <c r="L41" s="129"/>
      <c r="M41" s="378"/>
      <c r="N41" s="144"/>
      <c r="O41" s="146"/>
      <c r="P41" s="129"/>
      <c r="Q41" s="378"/>
      <c r="R41" s="144"/>
      <c r="S41" s="146"/>
      <c r="T41" s="129"/>
      <c r="U41" s="378"/>
      <c r="V41" s="144"/>
      <c r="W41" s="146"/>
      <c r="X41" s="129"/>
      <c r="Y41" s="378"/>
    </row>
    <row r="42" spans="1:25" s="132" customFormat="1" ht="18.600000000000001" collapsed="1" thickBot="1" x14ac:dyDescent="0.3">
      <c r="A42" s="148" t="s">
        <v>140</v>
      </c>
      <c r="B42" s="465" t="s">
        <v>140</v>
      </c>
      <c r="C42" s="466"/>
      <c r="D42" s="466"/>
      <c r="E42" s="379">
        <f>SUM(E31:E41)</f>
        <v>21084</v>
      </c>
      <c r="F42" s="465" t="s">
        <v>140</v>
      </c>
      <c r="G42" s="466"/>
      <c r="H42" s="466"/>
      <c r="I42" s="379">
        <f>SUM(I31:I41)</f>
        <v>17191.900000000001</v>
      </c>
      <c r="J42" s="465" t="s">
        <v>140</v>
      </c>
      <c r="K42" s="466"/>
      <c r="L42" s="466"/>
      <c r="M42" s="379">
        <f>SUM(M31:M41)</f>
        <v>32920</v>
      </c>
      <c r="N42" s="465" t="s">
        <v>140</v>
      </c>
      <c r="O42" s="466"/>
      <c r="P42" s="466"/>
      <c r="Q42" s="379">
        <f>SUM(Q31:Q41)</f>
        <v>10000</v>
      </c>
      <c r="R42" s="465" t="s">
        <v>140</v>
      </c>
      <c r="S42" s="466"/>
      <c r="T42" s="466"/>
      <c r="U42" s="379">
        <f>SUM(U31:U41)</f>
        <v>0</v>
      </c>
      <c r="V42" s="465" t="s">
        <v>140</v>
      </c>
      <c r="W42" s="466"/>
      <c r="X42" s="466"/>
      <c r="Y42" s="379">
        <f>SUM(Y31:Y41)</f>
        <v>0</v>
      </c>
    </row>
    <row r="43" spans="1:25" s="132" customFormat="1" ht="18.600000000000001" thickBot="1" x14ac:dyDescent="0.3">
      <c r="A43" s="149"/>
      <c r="B43" s="150"/>
      <c r="C43" s="151"/>
      <c r="D43" s="152"/>
      <c r="E43" s="131"/>
      <c r="F43" s="376"/>
      <c r="G43" s="151"/>
      <c r="H43" s="377"/>
      <c r="I43" s="131"/>
      <c r="J43" s="376"/>
      <c r="K43" s="151"/>
      <c r="L43" s="377"/>
      <c r="M43" s="131"/>
      <c r="N43" s="376"/>
      <c r="O43" s="151"/>
      <c r="P43" s="377"/>
      <c r="Q43" s="131"/>
      <c r="R43" s="376"/>
      <c r="S43" s="151"/>
      <c r="T43" s="377"/>
      <c r="U43" s="131"/>
      <c r="V43" s="376"/>
      <c r="W43" s="151"/>
      <c r="X43" s="377"/>
      <c r="Y43" s="131"/>
    </row>
    <row r="44" spans="1:25" ht="13.5" customHeight="1" thickTop="1" thickBot="1" x14ac:dyDescent="0.3">
      <c r="A44" s="153"/>
      <c r="B44" s="134"/>
      <c r="C44" s="154"/>
      <c r="D44" s="155"/>
      <c r="E44" s="114" t="str">
        <f>System01</f>
        <v>Infor - Syteline ERP</v>
      </c>
      <c r="F44" s="115" t="str">
        <f>System02</f>
        <v>eBECS - Microsoft Dynamics AX</v>
      </c>
      <c r="G44" s="112" t="str">
        <f>System02</f>
        <v>eBECS - Microsoft Dynamics AX</v>
      </c>
      <c r="H44" s="113" t="str">
        <f>System02</f>
        <v>eBECS - Microsoft Dynamics AX</v>
      </c>
      <c r="I44" s="114" t="str">
        <f>System02</f>
        <v>eBECS - Microsoft Dynamics AX</v>
      </c>
      <c r="J44" s="115" t="str">
        <f>System03</f>
        <v>Glantus - QAD</v>
      </c>
      <c r="K44" s="112" t="str">
        <f>System03</f>
        <v>Glantus - QAD</v>
      </c>
      <c r="L44" s="113" t="str">
        <f>System03</f>
        <v>Glantus - QAD</v>
      </c>
      <c r="M44" s="114" t="str">
        <f>System03</f>
        <v>Glantus - QAD</v>
      </c>
      <c r="N44" s="115" t="str">
        <f>System04</f>
        <v>Emerge IT - Priority ERP</v>
      </c>
      <c r="O44" s="112" t="str">
        <f>System04</f>
        <v>Emerge IT - Priority ERP</v>
      </c>
      <c r="P44" s="113" t="str">
        <f>System04</f>
        <v>Emerge IT - Priority ERP</v>
      </c>
      <c r="Q44" s="114" t="str">
        <f>System04</f>
        <v>Emerge IT - Priority ERP</v>
      </c>
      <c r="R44" s="115" t="str">
        <f>System05</f>
        <v>IQMS - EnterpriseIQ</v>
      </c>
      <c r="S44" s="112" t="str">
        <f>System05</f>
        <v>IQMS - EnterpriseIQ</v>
      </c>
      <c r="T44" s="113" t="str">
        <f>System05</f>
        <v>IQMS - EnterpriseIQ</v>
      </c>
      <c r="U44" s="114" t="str">
        <f>System05</f>
        <v>IQMS - EnterpriseIQ</v>
      </c>
      <c r="V44" s="115" t="str">
        <f>System06</f>
        <v>itelligence - SAP</v>
      </c>
      <c r="W44" s="112" t="str">
        <f>System06</f>
        <v>itelligence - SAP</v>
      </c>
      <c r="X44" s="113" t="str">
        <f>System06</f>
        <v>itelligence - SAP</v>
      </c>
      <c r="Y44" s="114" t="str">
        <f>System06</f>
        <v>itelligence - SAP</v>
      </c>
    </row>
    <row r="45" spans="1:25" s="132" customFormat="1" ht="18" x14ac:dyDescent="0.25">
      <c r="A45" s="116" t="s">
        <v>461</v>
      </c>
      <c r="B45" s="138"/>
      <c r="C45" s="139"/>
      <c r="D45" s="140"/>
      <c r="E45" s="141">
        <f>E67/E14</f>
        <v>0.2</v>
      </c>
      <c r="F45" s="138"/>
      <c r="G45" s="139"/>
      <c r="H45" s="140"/>
      <c r="I45" s="141">
        <f>I67/I14</f>
        <v>0.16199879473334997</v>
      </c>
      <c r="J45" s="138"/>
      <c r="K45" s="139"/>
      <c r="L45" s="140"/>
      <c r="M45" s="141">
        <f>M67/M14</f>
        <v>0.19627267519572275</v>
      </c>
      <c r="N45" s="138"/>
      <c r="O45" s="139"/>
      <c r="P45" s="140"/>
      <c r="Q45" s="141">
        <f>Q67/Q14</f>
        <v>0.18511627906976744</v>
      </c>
      <c r="R45" s="138"/>
      <c r="S45" s="139"/>
      <c r="T45" s="140"/>
      <c r="U45" s="141">
        <f>U67/U14</f>
        <v>0.17927912303231699</v>
      </c>
      <c r="V45" s="138"/>
      <c r="W45" s="139"/>
      <c r="X45" s="140"/>
      <c r="Y45" s="141" t="str">
        <f>IF(Y67=0,"N/A",Y67/Y14)</f>
        <v>N/A</v>
      </c>
    </row>
    <row r="46" spans="1:25" ht="13.5" hidden="1" customHeight="1" outlineLevel="1" x14ac:dyDescent="0.25">
      <c r="A46" s="142" t="s">
        <v>462</v>
      </c>
      <c r="B46" s="142"/>
      <c r="C46" s="143"/>
      <c r="D46" s="124"/>
      <c r="E46" s="125"/>
      <c r="F46" s="142"/>
      <c r="G46" s="143"/>
      <c r="H46" s="124"/>
      <c r="I46" s="125"/>
      <c r="J46" s="142"/>
      <c r="K46" s="143"/>
      <c r="L46" s="124"/>
      <c r="M46" s="125"/>
      <c r="N46" s="142"/>
      <c r="O46" s="143"/>
      <c r="P46" s="124"/>
      <c r="Q46" s="125"/>
      <c r="R46" s="142"/>
      <c r="S46" s="143"/>
      <c r="T46" s="124"/>
      <c r="U46" s="125"/>
      <c r="V46" s="142"/>
      <c r="W46" s="143"/>
      <c r="X46" s="124"/>
      <c r="Y46" s="125"/>
    </row>
    <row r="47" spans="1:25" ht="13.5" hidden="1" customHeight="1" outlineLevel="1" x14ac:dyDescent="0.25">
      <c r="A47" s="144" t="s">
        <v>138</v>
      </c>
      <c r="B47" s="145"/>
      <c r="C47" s="146"/>
      <c r="D47" s="129"/>
      <c r="E47" s="378">
        <v>62185</v>
      </c>
      <c r="F47" s="145"/>
      <c r="G47" s="146"/>
      <c r="H47" s="129"/>
      <c r="I47" s="378">
        <v>15949</v>
      </c>
      <c r="J47" s="145"/>
      <c r="K47" s="146"/>
      <c r="L47" s="129"/>
      <c r="M47" s="378"/>
      <c r="N47" s="145"/>
      <c r="O47" s="146"/>
      <c r="P47" s="129"/>
      <c r="Q47" s="378">
        <v>38600</v>
      </c>
      <c r="R47" s="145"/>
      <c r="S47" s="146"/>
      <c r="T47" s="129"/>
      <c r="U47" s="378">
        <v>108331.92</v>
      </c>
      <c r="V47" s="145"/>
      <c r="W47" s="146"/>
      <c r="X47" s="129"/>
      <c r="Y47" s="378"/>
    </row>
    <row r="48" spans="1:25" ht="13.5" hidden="1" customHeight="1" outlineLevel="1" x14ac:dyDescent="0.25">
      <c r="A48" s="144" t="s">
        <v>139</v>
      </c>
      <c r="B48" s="145"/>
      <c r="C48" s="146"/>
      <c r="D48" s="129"/>
      <c r="E48" s="378"/>
      <c r="F48" s="145"/>
      <c r="G48" s="146"/>
      <c r="H48" s="129"/>
      <c r="I48" s="386">
        <v>1344</v>
      </c>
      <c r="J48" s="145"/>
      <c r="K48" s="146"/>
      <c r="L48" s="129"/>
      <c r="M48" s="378"/>
      <c r="N48" s="145"/>
      <c r="O48" s="146"/>
      <c r="P48" s="129"/>
      <c r="Q48" s="378"/>
      <c r="R48" s="145"/>
      <c r="S48" s="146"/>
      <c r="T48" s="129"/>
      <c r="U48" s="378"/>
      <c r="V48" s="145"/>
      <c r="W48" s="146"/>
      <c r="X48" s="129"/>
      <c r="Y48" s="378"/>
    </row>
    <row r="49" spans="1:25" ht="13.5" hidden="1" customHeight="1" outlineLevel="1" x14ac:dyDescent="0.25">
      <c r="A49" s="144" t="s">
        <v>443</v>
      </c>
      <c r="B49" s="145"/>
      <c r="C49" s="146"/>
      <c r="D49" s="129"/>
      <c r="E49" s="378"/>
      <c r="F49" s="145"/>
      <c r="G49" s="146"/>
      <c r="H49" s="129"/>
      <c r="I49" s="378">
        <v>700</v>
      </c>
      <c r="J49" s="145"/>
      <c r="K49" s="146"/>
      <c r="L49" s="129"/>
      <c r="M49" s="378"/>
      <c r="N49" s="145"/>
      <c r="O49" s="146"/>
      <c r="P49" s="129"/>
      <c r="Q49" s="378"/>
      <c r="R49" s="145"/>
      <c r="S49" s="146"/>
      <c r="T49" s="129"/>
      <c r="U49" s="378"/>
      <c r="V49" s="145"/>
      <c r="W49" s="146"/>
      <c r="X49" s="129"/>
      <c r="Y49" s="378"/>
    </row>
    <row r="50" spans="1:25" ht="13.5" hidden="1" customHeight="1" outlineLevel="1" x14ac:dyDescent="0.25">
      <c r="A50" s="144" t="s">
        <v>444</v>
      </c>
      <c r="B50" s="145"/>
      <c r="C50" s="146"/>
      <c r="D50" s="129"/>
      <c r="E50" s="378"/>
      <c r="F50" s="145"/>
      <c r="G50" s="146"/>
      <c r="H50" s="129"/>
      <c r="I50" s="378">
        <v>2820</v>
      </c>
      <c r="J50" s="145"/>
      <c r="K50" s="146"/>
      <c r="L50" s="129"/>
      <c r="M50" s="378"/>
      <c r="N50" s="145"/>
      <c r="O50" s="146"/>
      <c r="P50" s="129"/>
      <c r="Q50" s="378"/>
      <c r="R50" s="145"/>
      <c r="S50" s="146"/>
      <c r="T50" s="129"/>
      <c r="U50" s="378"/>
      <c r="V50" s="145"/>
      <c r="W50" s="146"/>
      <c r="X50" s="129"/>
      <c r="Y50" s="378"/>
    </row>
    <row r="51" spans="1:25" ht="13.5" hidden="1" customHeight="1" outlineLevel="1" x14ac:dyDescent="0.25">
      <c r="A51" s="144" t="s">
        <v>445</v>
      </c>
      <c r="B51" s="145"/>
      <c r="C51" s="146"/>
      <c r="D51" s="129"/>
      <c r="E51" s="378"/>
      <c r="F51" s="145"/>
      <c r="G51" s="146"/>
      <c r="H51" s="129"/>
      <c r="I51" s="378">
        <v>3600</v>
      </c>
      <c r="J51" s="145"/>
      <c r="K51" s="146"/>
      <c r="L51" s="129"/>
      <c r="M51" s="378"/>
      <c r="N51" s="145"/>
      <c r="O51" s="146"/>
      <c r="P51" s="129"/>
      <c r="Q51" s="378"/>
      <c r="R51" s="145"/>
      <c r="S51" s="146"/>
      <c r="T51" s="129"/>
      <c r="U51" s="378"/>
      <c r="V51" s="145"/>
      <c r="W51" s="146"/>
      <c r="X51" s="129"/>
      <c r="Y51" s="378"/>
    </row>
    <row r="52" spans="1:25" ht="13.5" hidden="1" customHeight="1" outlineLevel="1" x14ac:dyDescent="0.25">
      <c r="A52" s="144" t="s">
        <v>446</v>
      </c>
      <c r="B52" s="144"/>
      <c r="C52" s="146"/>
      <c r="D52" s="129"/>
      <c r="E52" s="378"/>
      <c r="F52" s="144"/>
      <c r="G52" s="146"/>
      <c r="H52" s="129"/>
      <c r="I52" s="378">
        <v>2200</v>
      </c>
      <c r="J52" s="144"/>
      <c r="K52" s="146"/>
      <c r="L52" s="129"/>
      <c r="M52" s="378"/>
      <c r="N52" s="144"/>
      <c r="O52" s="146"/>
      <c r="P52" s="129"/>
      <c r="Q52" s="378"/>
      <c r="R52" s="144"/>
      <c r="S52" s="146"/>
      <c r="T52" s="129"/>
      <c r="U52" s="378"/>
      <c r="V52" s="144"/>
      <c r="W52" s="146"/>
      <c r="X52" s="129"/>
      <c r="Y52" s="378"/>
    </row>
    <row r="53" spans="1:25" ht="13.5" hidden="1" customHeight="1" outlineLevel="1" x14ac:dyDescent="0.25">
      <c r="A53" s="144" t="s">
        <v>465</v>
      </c>
      <c r="B53" s="144"/>
      <c r="C53" s="146"/>
      <c r="D53" s="129"/>
      <c r="E53" s="378">
        <v>5219</v>
      </c>
      <c r="F53" s="144"/>
      <c r="G53" s="146"/>
      <c r="H53" s="129"/>
      <c r="I53" s="378"/>
      <c r="J53" s="144"/>
      <c r="K53" s="146"/>
      <c r="L53" s="129"/>
      <c r="M53" s="378"/>
      <c r="N53" s="144"/>
      <c r="O53" s="146"/>
      <c r="P53" s="129"/>
      <c r="Q53" s="378"/>
      <c r="R53" s="144"/>
      <c r="S53" s="146"/>
      <c r="T53" s="129"/>
      <c r="U53" s="378"/>
      <c r="V53" s="144"/>
      <c r="W53" s="146"/>
      <c r="X53" s="129"/>
      <c r="Y53" s="378"/>
    </row>
    <row r="54" spans="1:25" ht="13.5" hidden="1" customHeight="1" outlineLevel="1" x14ac:dyDescent="0.25">
      <c r="A54" s="144" t="s">
        <v>484</v>
      </c>
      <c r="B54" s="144"/>
      <c r="C54" s="146"/>
      <c r="D54" s="129"/>
      <c r="E54" s="378"/>
      <c r="F54" s="144"/>
      <c r="G54" s="146"/>
      <c r="H54" s="129"/>
      <c r="I54" s="378"/>
      <c r="J54" s="144"/>
      <c r="K54" s="146"/>
      <c r="L54" s="129"/>
      <c r="M54" s="378">
        <v>65535</v>
      </c>
      <c r="N54" s="144"/>
      <c r="O54" s="146"/>
      <c r="P54" s="129"/>
      <c r="Q54" s="378"/>
      <c r="R54" s="144"/>
      <c r="S54" s="146"/>
      <c r="T54" s="129"/>
      <c r="U54" s="378"/>
      <c r="V54" s="144"/>
      <c r="W54" s="146"/>
      <c r="X54" s="129"/>
      <c r="Y54" s="378"/>
    </row>
    <row r="55" spans="1:25" ht="13.5" hidden="1" customHeight="1" outlineLevel="1" x14ac:dyDescent="0.25">
      <c r="A55" s="144" t="s">
        <v>485</v>
      </c>
      <c r="B55" s="144"/>
      <c r="C55" s="146"/>
      <c r="D55" s="129"/>
      <c r="E55" s="378"/>
      <c r="F55" s="144"/>
      <c r="G55" s="146"/>
      <c r="H55" s="129"/>
      <c r="I55" s="378"/>
      <c r="J55" s="144"/>
      <c r="K55" s="146"/>
      <c r="L55" s="129"/>
      <c r="M55" s="378">
        <v>7000</v>
      </c>
      <c r="N55" s="144"/>
      <c r="O55" s="146"/>
      <c r="P55" s="129"/>
      <c r="Q55" s="378"/>
      <c r="R55" s="144"/>
      <c r="S55" s="146"/>
      <c r="T55" s="129"/>
      <c r="U55" s="378"/>
      <c r="V55" s="144"/>
      <c r="W55" s="146"/>
      <c r="X55" s="129"/>
      <c r="Y55" s="378"/>
    </row>
    <row r="56" spans="1:25" ht="13.5" hidden="1" customHeight="1" outlineLevel="1" x14ac:dyDescent="0.25">
      <c r="A56" s="144" t="s">
        <v>486</v>
      </c>
      <c r="B56" s="144"/>
      <c r="C56" s="146"/>
      <c r="D56" s="129"/>
      <c r="E56" s="378"/>
      <c r="F56" s="144"/>
      <c r="G56" s="146"/>
      <c r="H56" s="129"/>
      <c r="I56" s="378"/>
      <c r="J56" s="144"/>
      <c r="K56" s="146"/>
      <c r="L56" s="129"/>
      <c r="M56" s="378">
        <v>4900</v>
      </c>
      <c r="N56" s="144"/>
      <c r="O56" s="146"/>
      <c r="P56" s="129"/>
      <c r="Q56" s="378"/>
      <c r="R56" s="144"/>
      <c r="S56" s="146"/>
      <c r="T56" s="129"/>
      <c r="U56" s="378"/>
      <c r="V56" s="144"/>
      <c r="W56" s="146"/>
      <c r="X56" s="129"/>
      <c r="Y56" s="378"/>
    </row>
    <row r="57" spans="1:25" ht="13.5" hidden="1" customHeight="1" outlineLevel="1" x14ac:dyDescent="0.25">
      <c r="A57" s="144" t="s">
        <v>487</v>
      </c>
      <c r="B57" s="144"/>
      <c r="C57" s="146"/>
      <c r="D57" s="129"/>
      <c r="E57" s="378"/>
      <c r="F57" s="144"/>
      <c r="G57" s="146"/>
      <c r="H57" s="129"/>
      <c r="I57" s="378"/>
      <c r="J57" s="144"/>
      <c r="K57" s="146"/>
      <c r="L57" s="129"/>
      <c r="M57" s="378">
        <v>12000</v>
      </c>
      <c r="N57" s="144"/>
      <c r="O57" s="146"/>
      <c r="P57" s="129"/>
      <c r="Q57" s="378"/>
      <c r="R57" s="144"/>
      <c r="S57" s="146"/>
      <c r="T57" s="129"/>
      <c r="U57" s="378"/>
      <c r="V57" s="144"/>
      <c r="W57" s="146"/>
      <c r="X57" s="129"/>
      <c r="Y57" s="378"/>
    </row>
    <row r="58" spans="1:25" ht="13.5" hidden="1" customHeight="1" outlineLevel="1" x14ac:dyDescent="0.25">
      <c r="A58" s="144" t="s">
        <v>488</v>
      </c>
      <c r="B58" s="144"/>
      <c r="C58" s="146"/>
      <c r="D58" s="129"/>
      <c r="E58" s="378"/>
      <c r="F58" s="144"/>
      <c r="G58" s="146"/>
      <c r="H58" s="129"/>
      <c r="I58" s="378"/>
      <c r="J58" s="144"/>
      <c r="K58" s="146"/>
      <c r="L58" s="129"/>
      <c r="M58" s="378">
        <v>9000</v>
      </c>
      <c r="N58" s="144"/>
      <c r="O58" s="146"/>
      <c r="P58" s="129"/>
      <c r="Q58" s="378"/>
      <c r="R58" s="144"/>
      <c r="S58" s="146"/>
      <c r="T58" s="129"/>
      <c r="U58" s="378"/>
      <c r="V58" s="144"/>
      <c r="W58" s="146"/>
      <c r="X58" s="129"/>
      <c r="Y58" s="378"/>
    </row>
    <row r="59" spans="1:25" ht="13.5" hidden="1" customHeight="1" outlineLevel="1" x14ac:dyDescent="0.25">
      <c r="A59" s="144" t="s">
        <v>489</v>
      </c>
      <c r="B59" s="144"/>
      <c r="C59" s="146"/>
      <c r="D59" s="129"/>
      <c r="E59" s="378"/>
      <c r="F59" s="144"/>
      <c r="G59" s="146"/>
      <c r="H59" s="129"/>
      <c r="I59" s="378"/>
      <c r="J59" s="144"/>
      <c r="K59" s="146"/>
      <c r="L59" s="129"/>
      <c r="M59" s="378">
        <v>5110</v>
      </c>
      <c r="N59" s="144"/>
      <c r="O59" s="146"/>
      <c r="P59" s="129"/>
      <c r="Q59" s="378"/>
      <c r="R59" s="144"/>
      <c r="S59" s="146"/>
      <c r="T59" s="129"/>
      <c r="U59" s="378"/>
      <c r="V59" s="144"/>
      <c r="W59" s="146"/>
      <c r="X59" s="129"/>
      <c r="Y59" s="378"/>
    </row>
    <row r="60" spans="1:25" ht="13.5" hidden="1" customHeight="1" outlineLevel="1" x14ac:dyDescent="0.25">
      <c r="A60" s="144" t="s">
        <v>490</v>
      </c>
      <c r="B60" s="144"/>
      <c r="C60" s="146"/>
      <c r="D60" s="129"/>
      <c r="E60" s="378"/>
      <c r="F60" s="144"/>
      <c r="G60" s="146"/>
      <c r="H60" s="129"/>
      <c r="I60" s="378"/>
      <c r="J60" s="144"/>
      <c r="K60" s="146"/>
      <c r="L60" s="129"/>
      <c r="M60" s="378">
        <v>980</v>
      </c>
      <c r="N60" s="144"/>
      <c r="O60" s="146"/>
      <c r="P60" s="129"/>
      <c r="Q60" s="378"/>
      <c r="R60" s="144"/>
      <c r="S60" s="146"/>
      <c r="T60" s="129"/>
      <c r="U60" s="378"/>
      <c r="V60" s="144"/>
      <c r="W60" s="146"/>
      <c r="X60" s="129"/>
      <c r="Y60" s="378"/>
    </row>
    <row r="61" spans="1:25" ht="13.5" hidden="1" customHeight="1" outlineLevel="1" x14ac:dyDescent="0.25">
      <c r="A61" s="144" t="s">
        <v>491</v>
      </c>
      <c r="B61" s="144"/>
      <c r="C61" s="146"/>
      <c r="D61" s="129"/>
      <c r="E61" s="378"/>
      <c r="F61" s="144"/>
      <c r="G61" s="146"/>
      <c r="H61" s="129"/>
      <c r="I61" s="378"/>
      <c r="J61" s="144"/>
      <c r="K61" s="146"/>
      <c r="L61" s="129"/>
      <c r="M61" s="378">
        <v>5190</v>
      </c>
      <c r="N61" s="144"/>
      <c r="O61" s="146"/>
      <c r="P61" s="129"/>
      <c r="Q61" s="378"/>
      <c r="R61" s="144"/>
      <c r="S61" s="146"/>
      <c r="T61" s="129"/>
      <c r="U61" s="378"/>
      <c r="V61" s="144"/>
      <c r="W61" s="146"/>
      <c r="X61" s="129"/>
      <c r="Y61" s="378"/>
    </row>
    <row r="62" spans="1:25" ht="13.5" hidden="1" customHeight="1" outlineLevel="1" x14ac:dyDescent="0.25">
      <c r="A62" s="144" t="s">
        <v>492</v>
      </c>
      <c r="B62" s="144"/>
      <c r="C62" s="146"/>
      <c r="D62" s="129"/>
      <c r="E62" s="378"/>
      <c r="F62" s="144"/>
      <c r="G62" s="146"/>
      <c r="H62" s="129"/>
      <c r="I62" s="378"/>
      <c r="J62" s="144"/>
      <c r="K62" s="146"/>
      <c r="L62" s="129"/>
      <c r="M62" s="378">
        <f>16750*0.2</f>
        <v>3350</v>
      </c>
      <c r="N62" s="144"/>
      <c r="O62" s="146"/>
      <c r="P62" s="129"/>
      <c r="Q62" s="378"/>
      <c r="R62" s="144"/>
      <c r="S62" s="146"/>
      <c r="T62" s="129"/>
      <c r="U62" s="378"/>
      <c r="V62" s="144"/>
      <c r="W62" s="146"/>
      <c r="X62" s="129"/>
      <c r="Y62" s="378"/>
    </row>
    <row r="63" spans="1:25" ht="13.5" hidden="1" customHeight="1" outlineLevel="1" x14ac:dyDescent="0.25">
      <c r="A63" s="144" t="s">
        <v>493</v>
      </c>
      <c r="B63" s="144"/>
      <c r="C63" s="146"/>
      <c r="D63" s="129"/>
      <c r="E63" s="378"/>
      <c r="F63" s="144"/>
      <c r="G63" s="146"/>
      <c r="H63" s="129"/>
      <c r="I63" s="378"/>
      <c r="J63" s="144"/>
      <c r="K63" s="146"/>
      <c r="L63" s="129"/>
      <c r="M63" s="378">
        <v>15420</v>
      </c>
      <c r="N63" s="144"/>
      <c r="O63" s="146"/>
      <c r="P63" s="129"/>
      <c r="Q63" s="378"/>
      <c r="R63" s="144"/>
      <c r="S63" s="146"/>
      <c r="T63" s="129"/>
      <c r="U63" s="378"/>
      <c r="V63" s="144"/>
      <c r="W63" s="146"/>
      <c r="X63" s="129"/>
      <c r="Y63" s="378"/>
    </row>
    <row r="64" spans="1:25" ht="13.5" hidden="1" customHeight="1" outlineLevel="1" x14ac:dyDescent="0.25">
      <c r="A64" s="144" t="s">
        <v>503</v>
      </c>
      <c r="B64" s="144"/>
      <c r="C64" s="146"/>
      <c r="D64" s="129"/>
      <c r="E64" s="378"/>
      <c r="F64" s="144"/>
      <c r="G64" s="146"/>
      <c r="H64" s="129"/>
      <c r="I64" s="378"/>
      <c r="J64" s="144"/>
      <c r="K64" s="146"/>
      <c r="L64" s="129"/>
      <c r="M64" s="378"/>
      <c r="N64" s="144"/>
      <c r="O64" s="146"/>
      <c r="P64" s="129"/>
      <c r="Q64" s="378">
        <v>1200</v>
      </c>
      <c r="R64" s="144"/>
      <c r="S64" s="146"/>
      <c r="T64" s="129"/>
      <c r="U64" s="378"/>
      <c r="V64" s="144"/>
      <c r="W64" s="146"/>
      <c r="X64" s="129"/>
      <c r="Y64" s="378"/>
    </row>
    <row r="65" spans="1:25" ht="13.5" hidden="1" customHeight="1" outlineLevel="1" x14ac:dyDescent="0.25">
      <c r="A65" s="144"/>
      <c r="B65" s="144"/>
      <c r="C65" s="146"/>
      <c r="D65" s="129"/>
      <c r="E65" s="378"/>
      <c r="F65" s="144"/>
      <c r="G65" s="146"/>
      <c r="H65" s="129"/>
      <c r="I65" s="378"/>
      <c r="J65" s="144"/>
      <c r="K65" s="146"/>
      <c r="L65" s="129"/>
      <c r="M65" s="378"/>
      <c r="N65" s="144"/>
      <c r="O65" s="146"/>
      <c r="P65" s="129"/>
      <c r="Q65" s="378"/>
      <c r="R65" s="144"/>
      <c r="S65" s="146"/>
      <c r="T65" s="129"/>
      <c r="U65" s="378"/>
      <c r="V65" s="144"/>
      <c r="W65" s="146"/>
      <c r="X65" s="129"/>
      <c r="Y65" s="378"/>
    </row>
    <row r="66" spans="1:25" ht="13.5" hidden="1" customHeight="1" outlineLevel="1" x14ac:dyDescent="0.25">
      <c r="A66" s="144"/>
      <c r="B66" s="144"/>
      <c r="C66" s="146"/>
      <c r="D66" s="129"/>
      <c r="E66" s="378"/>
      <c r="F66" s="144"/>
      <c r="G66" s="146"/>
      <c r="H66" s="129"/>
      <c r="I66" s="378"/>
      <c r="J66" s="144"/>
      <c r="K66" s="146"/>
      <c r="L66" s="129"/>
      <c r="M66" s="378"/>
      <c r="N66" s="144"/>
      <c r="O66" s="146"/>
      <c r="P66" s="129"/>
      <c r="Q66" s="378"/>
      <c r="R66" s="144"/>
      <c r="S66" s="146"/>
      <c r="T66" s="129"/>
      <c r="U66" s="378"/>
      <c r="V66" s="144"/>
      <c r="W66" s="146"/>
      <c r="X66" s="129"/>
      <c r="Y66" s="378"/>
    </row>
    <row r="67" spans="1:25" s="132" customFormat="1" ht="18.600000000000001" collapsed="1" thickBot="1" x14ac:dyDescent="0.3">
      <c r="A67" s="148" t="s">
        <v>463</v>
      </c>
      <c r="B67" s="465" t="s">
        <v>463</v>
      </c>
      <c r="C67" s="466"/>
      <c r="D67" s="466"/>
      <c r="E67" s="379">
        <f>SUM(E47:E66)</f>
        <v>67404</v>
      </c>
      <c r="F67" s="465" t="s">
        <v>463</v>
      </c>
      <c r="G67" s="466"/>
      <c r="H67" s="466"/>
      <c r="I67" s="379">
        <f>SUM(I47:I66)</f>
        <v>26613</v>
      </c>
      <c r="J67" s="465" t="s">
        <v>463</v>
      </c>
      <c r="K67" s="466"/>
      <c r="L67" s="466"/>
      <c r="M67" s="379">
        <f>SUM(M47:M66)</f>
        <v>128485</v>
      </c>
      <c r="N67" s="465" t="s">
        <v>463</v>
      </c>
      <c r="O67" s="466"/>
      <c r="P67" s="466"/>
      <c r="Q67" s="379">
        <f>SUM(Q47:Q66)</f>
        <v>39800</v>
      </c>
      <c r="R67" s="465" t="s">
        <v>463</v>
      </c>
      <c r="S67" s="466"/>
      <c r="T67" s="466"/>
      <c r="U67" s="379">
        <f>SUM(U47:U66)</f>
        <v>108331.92</v>
      </c>
      <c r="V67" s="465" t="s">
        <v>463</v>
      </c>
      <c r="W67" s="466"/>
      <c r="X67" s="466"/>
      <c r="Y67" s="379">
        <f>SUM(Y47:Y66)</f>
        <v>0</v>
      </c>
    </row>
    <row r="68" spans="1:25" s="132" customFormat="1" ht="18.600000000000001" thickBot="1" x14ac:dyDescent="0.3">
      <c r="A68" s="149"/>
      <c r="B68" s="156"/>
      <c r="C68" s="156"/>
      <c r="D68" s="156"/>
      <c r="E68" s="157"/>
      <c r="F68" s="156"/>
      <c r="G68" s="156"/>
      <c r="H68" s="156"/>
      <c r="I68" s="157"/>
      <c r="J68" s="156"/>
      <c r="K68" s="156"/>
      <c r="L68" s="156"/>
      <c r="M68" s="157"/>
      <c r="N68" s="156"/>
      <c r="O68" s="156"/>
      <c r="P68" s="156"/>
      <c r="Q68" s="157"/>
      <c r="R68" s="156"/>
      <c r="S68" s="156"/>
      <c r="T68" s="156"/>
      <c r="U68" s="157"/>
      <c r="V68" s="156"/>
      <c r="W68" s="156"/>
      <c r="X68" s="156"/>
      <c r="Y68" s="157"/>
    </row>
    <row r="69" spans="1:25" ht="13.5" customHeight="1" thickTop="1" thickBot="1" x14ac:dyDescent="0.3">
      <c r="A69" s="153"/>
      <c r="B69" s="158"/>
      <c r="C69" s="159"/>
      <c r="D69" s="160"/>
      <c r="E69" s="114" t="str">
        <f>System01</f>
        <v>Infor - Syteline ERP</v>
      </c>
      <c r="F69" s="115" t="str">
        <f>System02</f>
        <v>eBECS - Microsoft Dynamics AX</v>
      </c>
      <c r="G69" s="112" t="str">
        <f>System02</f>
        <v>eBECS - Microsoft Dynamics AX</v>
      </c>
      <c r="H69" s="113" t="str">
        <f>System02</f>
        <v>eBECS - Microsoft Dynamics AX</v>
      </c>
      <c r="I69" s="114" t="str">
        <f>System02</f>
        <v>eBECS - Microsoft Dynamics AX</v>
      </c>
      <c r="J69" s="115" t="str">
        <f>System03</f>
        <v>Glantus - QAD</v>
      </c>
      <c r="K69" s="112" t="str">
        <f>System03</f>
        <v>Glantus - QAD</v>
      </c>
      <c r="L69" s="113" t="str">
        <f>System03</f>
        <v>Glantus - QAD</v>
      </c>
      <c r="M69" s="114" t="str">
        <f>System03</f>
        <v>Glantus - QAD</v>
      </c>
      <c r="N69" s="115" t="str">
        <f>System04</f>
        <v>Emerge IT - Priority ERP</v>
      </c>
      <c r="O69" s="112" t="str">
        <f>System04</f>
        <v>Emerge IT - Priority ERP</v>
      </c>
      <c r="P69" s="113" t="str">
        <f>System04</f>
        <v>Emerge IT - Priority ERP</v>
      </c>
      <c r="Q69" s="114" t="str">
        <f>System04</f>
        <v>Emerge IT - Priority ERP</v>
      </c>
      <c r="R69" s="115" t="str">
        <f>System05</f>
        <v>IQMS - EnterpriseIQ</v>
      </c>
      <c r="S69" s="112" t="str">
        <f>System05</f>
        <v>IQMS - EnterpriseIQ</v>
      </c>
      <c r="T69" s="113" t="str">
        <f>System05</f>
        <v>IQMS - EnterpriseIQ</v>
      </c>
      <c r="U69" s="114" t="str">
        <f>System05</f>
        <v>IQMS - EnterpriseIQ</v>
      </c>
      <c r="V69" s="115" t="str">
        <f>System06</f>
        <v>itelligence - SAP</v>
      </c>
      <c r="W69" s="112" t="str">
        <f>System06</f>
        <v>itelligence - SAP</v>
      </c>
      <c r="X69" s="113" t="str">
        <f>System06</f>
        <v>itelligence - SAP</v>
      </c>
      <c r="Y69" s="114" t="str">
        <f>System06</f>
        <v>itelligence - SAP</v>
      </c>
    </row>
    <row r="70" spans="1:25" ht="18.600000000000001" thickBot="1" x14ac:dyDescent="0.3">
      <c r="A70" s="161" t="s">
        <v>141</v>
      </c>
      <c r="B70" s="162">
        <f>SUM(B113:B130)</f>
        <v>288.5</v>
      </c>
      <c r="C70" s="163">
        <f>E131/B70</f>
        <v>1440</v>
      </c>
      <c r="D70" s="164"/>
      <c r="E70" s="165" t="str">
        <f>ROUND(B70,0) &amp; " @ €" &amp; ROUNDDOWN(C70,0)</f>
        <v>289 @ €1440</v>
      </c>
      <c r="F70" s="162">
        <f>SUM(F113:F130)</f>
        <v>231</v>
      </c>
      <c r="G70" s="163">
        <f>I131/F70</f>
        <v>1503.2142857142858</v>
      </c>
      <c r="H70" s="164"/>
      <c r="I70" s="165" t="str">
        <f>ROUND(F70,0) &amp; " @ €" &amp; ROUNDDOWN(G70,0)</f>
        <v>231 @ €1503</v>
      </c>
      <c r="J70" s="162">
        <f>SUM(J113:J130)</f>
        <v>387</v>
      </c>
      <c r="K70" s="163">
        <f>M131/J70</f>
        <v>1113.75</v>
      </c>
      <c r="L70" s="164"/>
      <c r="M70" s="165" t="str">
        <f>ROUND(J70,0) &amp; " @ €" &amp; ROUNDDOWN(K70,0)</f>
        <v>387 @ €1113</v>
      </c>
      <c r="N70" s="162">
        <f>SUM(N113:N130)</f>
        <v>450</v>
      </c>
      <c r="O70" s="163">
        <f>Q131/N70</f>
        <v>1111.1111111111111</v>
      </c>
      <c r="P70" s="164"/>
      <c r="Q70" s="165" t="str">
        <f>ROUND(N70,0) &amp; " @ €" &amp; ROUNDDOWN(O70,0)</f>
        <v>450 @ €1111</v>
      </c>
      <c r="R70" s="162">
        <f>SUM(R113:R130)</f>
        <v>174.25</v>
      </c>
      <c r="S70" s="163">
        <f>U131/R70</f>
        <v>1510.3931133428982</v>
      </c>
      <c r="T70" s="164"/>
      <c r="U70" s="165" t="str">
        <f>ROUND(R70,0) &amp; " @ €" &amp; ROUNDDOWN(S70,0)</f>
        <v>174 @ €1510</v>
      </c>
      <c r="V70" s="162">
        <f>SUM(V113:V130)</f>
        <v>719</v>
      </c>
      <c r="W70" s="163">
        <f>Y131/V70</f>
        <v>1611.1404728789987</v>
      </c>
      <c r="X70" s="164"/>
      <c r="Y70" s="165" t="str">
        <f>ROUND(V70,0) &amp; " @ €" &amp; ROUNDDOWN(W70,0)</f>
        <v>719 @ €1611</v>
      </c>
    </row>
    <row r="71" spans="1:25" ht="24.75" hidden="1" customHeight="1" outlineLevel="1" x14ac:dyDescent="0.25">
      <c r="A71" s="166"/>
      <c r="B71" s="167" t="s">
        <v>142</v>
      </c>
      <c r="C71" s="168"/>
      <c r="D71" s="169"/>
      <c r="E71" s="170" t="s">
        <v>143</v>
      </c>
      <c r="F71" s="167" t="s">
        <v>142</v>
      </c>
      <c r="G71" s="168"/>
      <c r="H71" s="169"/>
      <c r="I71" s="170" t="s">
        <v>143</v>
      </c>
      <c r="J71" s="167" t="s">
        <v>142</v>
      </c>
      <c r="K71" s="168"/>
      <c r="L71" s="169"/>
      <c r="M71" s="170" t="s">
        <v>143</v>
      </c>
      <c r="N71" s="167" t="s">
        <v>142</v>
      </c>
      <c r="O71" s="168"/>
      <c r="P71" s="169"/>
      <c r="Q71" s="170" t="s">
        <v>143</v>
      </c>
      <c r="R71" s="167" t="s">
        <v>142</v>
      </c>
      <c r="S71" s="168"/>
      <c r="T71" s="169"/>
      <c r="U71" s="170" t="s">
        <v>143</v>
      </c>
      <c r="V71" s="167" t="s">
        <v>142</v>
      </c>
      <c r="W71" s="168"/>
      <c r="X71" s="169"/>
      <c r="Y71" s="170" t="s">
        <v>143</v>
      </c>
    </row>
    <row r="72" spans="1:25" ht="13.5" hidden="1" customHeight="1" outlineLevel="1" x14ac:dyDescent="0.25">
      <c r="A72" s="171" t="s">
        <v>144</v>
      </c>
      <c r="B72" s="200">
        <f>SUM(B73:B90)</f>
        <v>276.5</v>
      </c>
      <c r="C72" s="172"/>
      <c r="D72" s="169"/>
      <c r="E72" s="170"/>
      <c r="F72" s="200">
        <f>SUM(F73:F90)</f>
        <v>223</v>
      </c>
      <c r="G72" s="172"/>
      <c r="H72" s="169"/>
      <c r="I72" s="170"/>
      <c r="J72" s="200">
        <f>SUM(J73:J90)</f>
        <v>317</v>
      </c>
      <c r="K72" s="172"/>
      <c r="L72" s="169"/>
      <c r="M72" s="170"/>
      <c r="N72" s="200">
        <f>SUM(N73:N90)</f>
        <v>450</v>
      </c>
      <c r="O72" s="172"/>
      <c r="P72" s="169"/>
      <c r="Q72" s="170"/>
      <c r="R72" s="200">
        <f>SUM(R73:R90)</f>
        <v>143.25</v>
      </c>
      <c r="S72" s="172"/>
      <c r="T72" s="169"/>
      <c r="U72" s="170"/>
      <c r="V72" s="200">
        <f>SUM(V73:V90)</f>
        <v>550</v>
      </c>
      <c r="W72" s="172"/>
      <c r="X72" s="169"/>
      <c r="Y72" s="170"/>
    </row>
    <row r="73" spans="1:25" ht="13.5" hidden="1" customHeight="1" outlineLevel="1" x14ac:dyDescent="0.3">
      <c r="A73" s="126" t="s">
        <v>145</v>
      </c>
      <c r="B73" s="179">
        <v>54</v>
      </c>
      <c r="C73" s="173"/>
      <c r="D73" s="174"/>
      <c r="E73" s="378">
        <v>69120</v>
      </c>
      <c r="F73" s="179">
        <v>39</v>
      </c>
      <c r="G73" s="173"/>
      <c r="H73" s="174"/>
      <c r="I73" s="378">
        <v>58500</v>
      </c>
      <c r="J73" s="179">
        <v>20</v>
      </c>
      <c r="K73" s="173"/>
      <c r="L73" s="174"/>
      <c r="M73" s="378">
        <v>19800</v>
      </c>
      <c r="N73" s="179">
        <v>50</v>
      </c>
      <c r="O73" s="173"/>
      <c r="P73" s="174"/>
      <c r="Q73" s="378">
        <v>50000</v>
      </c>
      <c r="R73" s="179">
        <v>7</v>
      </c>
      <c r="S73" s="173"/>
      <c r="T73" s="174"/>
      <c r="U73" s="378">
        <v>9240</v>
      </c>
      <c r="V73" s="179">
        <f>115</f>
        <v>115</v>
      </c>
      <c r="W73" s="173"/>
      <c r="X73" s="174"/>
      <c r="Y73" s="378">
        <f>195500</f>
        <v>195500</v>
      </c>
    </row>
    <row r="74" spans="1:25" ht="13.5" hidden="1" customHeight="1" outlineLevel="1" x14ac:dyDescent="0.3">
      <c r="A74" s="126" t="s">
        <v>146</v>
      </c>
      <c r="B74" s="179">
        <v>83.75</v>
      </c>
      <c r="C74" s="173"/>
      <c r="D74" s="174"/>
      <c r="E74" s="378">
        <v>107200</v>
      </c>
      <c r="F74" s="179">
        <v>159</v>
      </c>
      <c r="G74" s="173"/>
      <c r="H74" s="174"/>
      <c r="I74" s="378">
        <v>214650</v>
      </c>
      <c r="J74" s="179">
        <f>195+17+10</f>
        <v>222</v>
      </c>
      <c r="K74" s="173"/>
      <c r="L74" s="174"/>
      <c r="M74" s="378">
        <f>193050+16830+9900</f>
        <v>219780</v>
      </c>
      <c r="N74" s="179">
        <v>60</v>
      </c>
      <c r="O74" s="173"/>
      <c r="P74" s="174"/>
      <c r="Q74" s="378">
        <v>60000</v>
      </c>
      <c r="R74" s="179">
        <f>59.75+5</f>
        <v>64.75</v>
      </c>
      <c r="S74" s="173"/>
      <c r="T74" s="174"/>
      <c r="U74" s="378">
        <f>78870+6600</f>
        <v>85470</v>
      </c>
      <c r="V74" s="179">
        <f>190+10+15+15</f>
        <v>230</v>
      </c>
      <c r="W74" s="173"/>
      <c r="X74" s="174"/>
      <c r="Y74" s="378">
        <f>266000+14000+21000+21000</f>
        <v>322000</v>
      </c>
    </row>
    <row r="75" spans="1:25" ht="13.5" hidden="1" customHeight="1" outlineLevel="1" x14ac:dyDescent="0.3">
      <c r="A75" s="126" t="s">
        <v>147</v>
      </c>
      <c r="B75" s="179">
        <v>50.25</v>
      </c>
      <c r="C75" s="173"/>
      <c r="D75" s="174"/>
      <c r="E75" s="378">
        <v>64320</v>
      </c>
      <c r="F75" s="179">
        <v>13</v>
      </c>
      <c r="G75" s="173"/>
      <c r="H75" s="174"/>
      <c r="I75" s="378">
        <v>15600</v>
      </c>
      <c r="J75" s="179">
        <v>20</v>
      </c>
      <c r="K75" s="173"/>
      <c r="L75" s="174"/>
      <c r="M75" s="378">
        <v>19800</v>
      </c>
      <c r="N75" s="179">
        <v>15</v>
      </c>
      <c r="O75" s="173"/>
      <c r="P75" s="174"/>
      <c r="Q75" s="378">
        <v>15000</v>
      </c>
      <c r="R75" s="179">
        <v>1</v>
      </c>
      <c r="S75" s="173"/>
      <c r="T75" s="174"/>
      <c r="U75" s="378">
        <v>856</v>
      </c>
      <c r="V75" s="179">
        <v>60</v>
      </c>
      <c r="W75" s="173"/>
      <c r="X75" s="174"/>
      <c r="Y75" s="378">
        <v>84000</v>
      </c>
    </row>
    <row r="76" spans="1:25" ht="13.5" hidden="1" customHeight="1" outlineLevel="1" x14ac:dyDescent="0.3">
      <c r="A76" s="126" t="s">
        <v>148</v>
      </c>
      <c r="B76" s="179">
        <v>0</v>
      </c>
      <c r="C76" s="173"/>
      <c r="D76" s="174"/>
      <c r="E76" s="378">
        <v>0</v>
      </c>
      <c r="F76" s="179">
        <v>0</v>
      </c>
      <c r="G76" s="173"/>
      <c r="H76" s="174"/>
      <c r="I76" s="378">
        <v>0</v>
      </c>
      <c r="J76" s="179"/>
      <c r="K76" s="173"/>
      <c r="L76" s="174"/>
      <c r="M76" s="378"/>
      <c r="N76" s="179">
        <v>70</v>
      </c>
      <c r="O76" s="173"/>
      <c r="P76" s="174"/>
      <c r="Q76" s="378">
        <v>70000</v>
      </c>
      <c r="R76" s="179">
        <v>0</v>
      </c>
      <c r="S76" s="173"/>
      <c r="T76" s="174"/>
      <c r="U76" s="378"/>
      <c r="V76" s="179">
        <v>15</v>
      </c>
      <c r="W76" s="173"/>
      <c r="X76" s="174"/>
      <c r="Y76" s="378">
        <v>21000</v>
      </c>
    </row>
    <row r="77" spans="1:25" ht="13.5" hidden="1" customHeight="1" outlineLevel="1" x14ac:dyDescent="0.3">
      <c r="A77" s="126" t="s">
        <v>149</v>
      </c>
      <c r="B77" s="179">
        <v>0</v>
      </c>
      <c r="C77" s="173"/>
      <c r="D77" s="174"/>
      <c r="E77" s="378">
        <v>0</v>
      </c>
      <c r="F77" s="179">
        <v>0</v>
      </c>
      <c r="G77" s="173"/>
      <c r="H77" s="174"/>
      <c r="I77" s="378">
        <v>0</v>
      </c>
      <c r="J77" s="179">
        <v>15</v>
      </c>
      <c r="K77" s="173"/>
      <c r="L77" s="174"/>
      <c r="M77" s="378">
        <v>14850</v>
      </c>
      <c r="N77" s="179">
        <v>30</v>
      </c>
      <c r="O77" s="173"/>
      <c r="P77" s="174"/>
      <c r="Q77" s="378">
        <v>30000</v>
      </c>
      <c r="R77" s="179">
        <v>1</v>
      </c>
      <c r="S77" s="173"/>
      <c r="T77" s="174"/>
      <c r="U77" s="378">
        <v>0</v>
      </c>
      <c r="V77" s="179">
        <v>20</v>
      </c>
      <c r="W77" s="173"/>
      <c r="X77" s="174"/>
      <c r="Y77" s="378">
        <v>28000</v>
      </c>
    </row>
    <row r="78" spans="1:25" ht="13.5" hidden="1" customHeight="1" outlineLevel="1" x14ac:dyDescent="0.25">
      <c r="A78" s="126" t="s">
        <v>150</v>
      </c>
      <c r="B78" s="127">
        <v>45</v>
      </c>
      <c r="C78" s="173"/>
      <c r="D78" s="174"/>
      <c r="E78" s="378">
        <v>57600</v>
      </c>
      <c r="F78" s="127">
        <v>12</v>
      </c>
      <c r="G78" s="173"/>
      <c r="H78" s="174"/>
      <c r="I78" s="378">
        <v>13200</v>
      </c>
      <c r="J78" s="127">
        <v>21</v>
      </c>
      <c r="K78" s="173"/>
      <c r="L78" s="174"/>
      <c r="M78" s="378">
        <v>20790</v>
      </c>
      <c r="N78" s="127">
        <v>75</v>
      </c>
      <c r="O78" s="173"/>
      <c r="P78" s="174"/>
      <c r="Q78" s="378">
        <v>75000</v>
      </c>
      <c r="R78" s="127">
        <v>1</v>
      </c>
      <c r="S78" s="173"/>
      <c r="T78" s="174"/>
      <c r="U78" s="378"/>
      <c r="V78" s="127">
        <v>10</v>
      </c>
      <c r="W78" s="173"/>
      <c r="X78" s="174"/>
      <c r="Y78" s="378">
        <v>14000</v>
      </c>
    </row>
    <row r="79" spans="1:25" ht="13.5" hidden="1" customHeight="1" outlineLevel="1" x14ac:dyDescent="0.25">
      <c r="A79" s="126" t="s">
        <v>151</v>
      </c>
      <c r="B79" s="147">
        <v>43.5</v>
      </c>
      <c r="C79" s="173"/>
      <c r="D79" s="174"/>
      <c r="E79" s="378">
        <v>55680</v>
      </c>
      <c r="F79" s="147">
        <v>0</v>
      </c>
      <c r="G79" s="173"/>
      <c r="H79" s="174"/>
      <c r="I79" s="378">
        <v>0</v>
      </c>
      <c r="J79" s="147"/>
      <c r="K79" s="173"/>
      <c r="L79" s="174"/>
      <c r="M79" s="378"/>
      <c r="N79" s="147">
        <v>150</v>
      </c>
      <c r="O79" s="173"/>
      <c r="P79" s="174"/>
      <c r="Q79" s="378">
        <v>150000</v>
      </c>
      <c r="R79" s="147">
        <f>548/8</f>
        <v>68.5</v>
      </c>
      <c r="S79" s="173"/>
      <c r="T79" s="174"/>
      <c r="U79" s="378">
        <v>95900</v>
      </c>
      <c r="V79" s="147">
        <v>40</v>
      </c>
      <c r="W79" s="173"/>
      <c r="X79" s="174"/>
      <c r="Y79" s="378">
        <v>56000</v>
      </c>
    </row>
    <row r="80" spans="1:25" ht="13.5" hidden="1" customHeight="1" outlineLevel="1" x14ac:dyDescent="0.3">
      <c r="A80" s="199" t="s">
        <v>457</v>
      </c>
      <c r="B80" s="147"/>
      <c r="C80" s="173"/>
      <c r="D80" s="174"/>
      <c r="E80" s="378"/>
      <c r="F80" s="147"/>
      <c r="G80" s="173"/>
      <c r="H80" s="174"/>
      <c r="I80" s="378"/>
      <c r="J80" s="127">
        <v>19</v>
      </c>
      <c r="K80" s="173"/>
      <c r="L80" s="174"/>
      <c r="M80" s="378">
        <v>18810</v>
      </c>
      <c r="N80" s="147"/>
      <c r="O80" s="173"/>
      <c r="P80" s="174"/>
      <c r="Q80" s="378"/>
      <c r="R80" s="147"/>
      <c r="S80" s="173"/>
      <c r="T80" s="174"/>
      <c r="U80" s="378"/>
      <c r="V80" s="147">
        <v>60</v>
      </c>
      <c r="W80" s="173"/>
      <c r="X80" s="174"/>
      <c r="Y80" s="378">
        <v>84000</v>
      </c>
    </row>
    <row r="81" spans="1:25" ht="13.5" hidden="1" customHeight="1" outlineLevel="1" x14ac:dyDescent="0.25">
      <c r="A81" s="126" t="s">
        <v>458</v>
      </c>
      <c r="B81" s="127"/>
      <c r="C81" s="173"/>
      <c r="D81" s="174"/>
      <c r="E81" s="378"/>
      <c r="F81" s="127"/>
      <c r="G81" s="173"/>
      <c r="H81" s="174"/>
      <c r="I81" s="378"/>
      <c r="J81" s="127"/>
      <c r="K81" s="173"/>
      <c r="L81" s="174"/>
      <c r="M81" s="378"/>
      <c r="N81" s="127"/>
      <c r="O81" s="173"/>
      <c r="P81" s="174"/>
      <c r="Q81" s="378"/>
      <c r="R81" s="127"/>
      <c r="S81" s="173"/>
      <c r="T81" s="174"/>
      <c r="U81" s="378"/>
      <c r="V81" s="127"/>
      <c r="W81" s="173"/>
      <c r="X81" s="174"/>
      <c r="Y81" s="378"/>
    </row>
    <row r="82" spans="1:25" ht="13.5" hidden="1" customHeight="1" outlineLevel="1" x14ac:dyDescent="0.25">
      <c r="A82" s="126" t="s">
        <v>459</v>
      </c>
      <c r="B82" s="127"/>
      <c r="C82" s="173"/>
      <c r="D82" s="174"/>
      <c r="E82" s="378"/>
      <c r="F82" s="127"/>
      <c r="G82" s="173"/>
      <c r="H82" s="174"/>
      <c r="I82" s="378"/>
      <c r="J82" s="127"/>
      <c r="K82" s="173"/>
      <c r="L82" s="174"/>
      <c r="M82" s="378"/>
      <c r="N82" s="127"/>
      <c r="O82" s="173"/>
      <c r="P82" s="174"/>
      <c r="Q82" s="378"/>
      <c r="R82" s="127"/>
      <c r="S82" s="173"/>
      <c r="T82" s="174"/>
      <c r="U82" s="378"/>
      <c r="V82" s="127"/>
      <c r="W82" s="173"/>
      <c r="X82" s="174"/>
      <c r="Y82" s="378"/>
    </row>
    <row r="83" spans="1:25" ht="13.5" hidden="1" customHeight="1" outlineLevel="1" x14ac:dyDescent="0.25">
      <c r="A83" s="126" t="s">
        <v>460</v>
      </c>
      <c r="B83" s="127"/>
      <c r="C83" s="173"/>
      <c r="D83" s="174"/>
      <c r="E83" s="378"/>
      <c r="F83" s="127"/>
      <c r="G83" s="173"/>
      <c r="H83" s="174"/>
      <c r="I83" s="378"/>
      <c r="J83" s="127"/>
      <c r="K83" s="173"/>
      <c r="L83" s="174"/>
      <c r="M83" s="378"/>
      <c r="N83" s="127"/>
      <c r="O83" s="173"/>
      <c r="P83" s="174"/>
      <c r="Q83" s="378"/>
      <c r="R83" s="127"/>
      <c r="S83" s="173"/>
      <c r="T83" s="174"/>
      <c r="U83" s="378"/>
      <c r="V83" s="127"/>
      <c r="W83" s="173"/>
      <c r="X83" s="174"/>
      <c r="Y83" s="378"/>
    </row>
    <row r="84" spans="1:25" ht="13.5" hidden="1" customHeight="1" outlineLevel="1" x14ac:dyDescent="0.25">
      <c r="A84" s="126" t="s">
        <v>481</v>
      </c>
      <c r="B84" s="127"/>
      <c r="C84" s="173"/>
      <c r="D84" s="174"/>
      <c r="E84" s="378"/>
      <c r="F84" s="127"/>
      <c r="G84" s="173"/>
      <c r="H84" s="174"/>
      <c r="I84" s="378"/>
      <c r="J84" s="127"/>
      <c r="K84" s="173"/>
      <c r="L84" s="174"/>
      <c r="M84" s="378"/>
      <c r="N84" s="127"/>
      <c r="O84" s="173"/>
      <c r="P84" s="174"/>
      <c r="Q84" s="378"/>
      <c r="R84" s="127"/>
      <c r="S84" s="173"/>
      <c r="T84" s="174"/>
      <c r="U84" s="378"/>
      <c r="V84" s="127"/>
      <c r="W84" s="173"/>
      <c r="X84" s="174"/>
      <c r="Y84" s="378"/>
    </row>
    <row r="85" spans="1:25" ht="13.5" hidden="1" customHeight="1" outlineLevel="1" x14ac:dyDescent="0.25">
      <c r="A85" s="126" t="s">
        <v>482</v>
      </c>
      <c r="B85" s="127"/>
      <c r="C85" s="173"/>
      <c r="D85" s="174"/>
      <c r="E85" s="378"/>
      <c r="F85" s="127"/>
      <c r="G85" s="173"/>
      <c r="H85" s="174"/>
      <c r="I85" s="378"/>
      <c r="J85" s="127"/>
      <c r="K85" s="173"/>
      <c r="L85" s="174"/>
      <c r="M85" s="378"/>
      <c r="N85" s="127"/>
      <c r="O85" s="173"/>
      <c r="P85" s="174"/>
      <c r="Q85" s="378"/>
      <c r="R85" s="127"/>
      <c r="S85" s="173"/>
      <c r="T85" s="174"/>
      <c r="U85" s="378"/>
      <c r="V85" s="127"/>
      <c r="W85" s="173"/>
      <c r="X85" s="174"/>
      <c r="Y85" s="378"/>
    </row>
    <row r="86" spans="1:25" ht="13.5" hidden="1" customHeight="1" outlineLevel="1" x14ac:dyDescent="0.25">
      <c r="A86" s="126" t="s">
        <v>441</v>
      </c>
      <c r="B86" s="127"/>
      <c r="C86" s="173"/>
      <c r="D86" s="174"/>
      <c r="E86" s="378"/>
      <c r="F86" s="127"/>
      <c r="G86" s="173"/>
      <c r="H86" s="174"/>
      <c r="I86" s="378"/>
      <c r="J86" s="127"/>
      <c r="K86" s="173"/>
      <c r="L86" s="174"/>
      <c r="M86" s="378"/>
      <c r="N86" s="127"/>
      <c r="O86" s="173"/>
      <c r="P86" s="174"/>
      <c r="Q86" s="378"/>
      <c r="R86" s="127"/>
      <c r="S86" s="173"/>
      <c r="T86" s="174"/>
      <c r="U86" s="378"/>
      <c r="V86" s="127"/>
      <c r="W86" s="173"/>
      <c r="X86" s="174"/>
      <c r="Y86" s="378"/>
    </row>
    <row r="87" spans="1:25" ht="13.5" hidden="1" customHeight="1" outlineLevel="1" x14ac:dyDescent="0.25">
      <c r="A87" s="126" t="s">
        <v>441</v>
      </c>
      <c r="B87" s="127"/>
      <c r="C87" s="173"/>
      <c r="D87" s="174"/>
      <c r="E87" s="378"/>
      <c r="F87" s="127"/>
      <c r="G87" s="173"/>
      <c r="H87" s="174"/>
      <c r="I87" s="378"/>
      <c r="J87" s="127"/>
      <c r="K87" s="173"/>
      <c r="L87" s="174"/>
      <c r="M87" s="378"/>
      <c r="N87" s="127"/>
      <c r="O87" s="173"/>
      <c r="P87" s="174"/>
      <c r="Q87" s="378"/>
      <c r="R87" s="127"/>
      <c r="S87" s="173"/>
      <c r="T87" s="174"/>
      <c r="U87" s="378"/>
      <c r="V87" s="127"/>
      <c r="W87" s="173"/>
      <c r="X87" s="174"/>
      <c r="Y87" s="378"/>
    </row>
    <row r="88" spans="1:25" ht="13.5" hidden="1" customHeight="1" outlineLevel="1" x14ac:dyDescent="0.25">
      <c r="A88" s="126" t="s">
        <v>441</v>
      </c>
      <c r="B88" s="127"/>
      <c r="C88" s="173"/>
      <c r="D88" s="174"/>
      <c r="E88" s="378"/>
      <c r="F88" s="127"/>
      <c r="G88" s="173"/>
      <c r="H88" s="174"/>
      <c r="I88" s="378"/>
      <c r="J88" s="127"/>
      <c r="K88" s="173"/>
      <c r="L88" s="174"/>
      <c r="M88" s="378"/>
      <c r="N88" s="127"/>
      <c r="O88" s="173"/>
      <c r="P88" s="174"/>
      <c r="Q88" s="378"/>
      <c r="R88" s="127"/>
      <c r="S88" s="173"/>
      <c r="T88" s="174"/>
      <c r="U88" s="378"/>
      <c r="V88" s="127"/>
      <c r="W88" s="173"/>
      <c r="X88" s="174"/>
      <c r="Y88" s="378"/>
    </row>
    <row r="89" spans="1:25" ht="13.5" hidden="1" customHeight="1" outlineLevel="1" x14ac:dyDescent="0.25">
      <c r="A89" s="126" t="s">
        <v>442</v>
      </c>
      <c r="B89" s="127"/>
      <c r="C89" s="173"/>
      <c r="D89" s="174"/>
      <c r="E89" s="378"/>
      <c r="F89" s="127"/>
      <c r="G89" s="173"/>
      <c r="H89" s="174"/>
      <c r="I89" s="378"/>
      <c r="J89" s="127"/>
      <c r="K89" s="173"/>
      <c r="L89" s="174"/>
      <c r="M89" s="378"/>
      <c r="N89" s="127"/>
      <c r="O89" s="173"/>
      <c r="P89" s="174"/>
      <c r="Q89" s="378"/>
      <c r="R89" s="127"/>
      <c r="S89" s="173"/>
      <c r="T89" s="174"/>
      <c r="U89" s="378"/>
      <c r="V89" s="127"/>
      <c r="W89" s="173"/>
      <c r="X89" s="174"/>
      <c r="Y89" s="378"/>
    </row>
    <row r="90" spans="1:25" ht="13.5" hidden="1" customHeight="1" outlineLevel="1" x14ac:dyDescent="0.25">
      <c r="A90" s="126" t="s">
        <v>152</v>
      </c>
      <c r="B90" s="127"/>
      <c r="C90" s="173"/>
      <c r="D90" s="174"/>
      <c r="E90" s="385">
        <f>SUM(E73:E89)*0.125</f>
        <v>44240</v>
      </c>
      <c r="F90" s="127"/>
      <c r="G90" s="173"/>
      <c r="H90" s="174"/>
      <c r="I90" s="378">
        <v>45292.5</v>
      </c>
      <c r="J90" s="127"/>
      <c r="K90" s="173"/>
      <c r="L90" s="174"/>
      <c r="M90" s="385">
        <f>SUM(M73:M89)*0.125</f>
        <v>39228.75</v>
      </c>
      <c r="N90" s="127"/>
      <c r="O90" s="173"/>
      <c r="P90" s="174"/>
      <c r="Q90" s="378">
        <v>50000</v>
      </c>
      <c r="R90" s="127"/>
      <c r="S90" s="173"/>
      <c r="T90" s="174"/>
      <c r="U90" s="378">
        <v>21000</v>
      </c>
      <c r="V90" s="127"/>
      <c r="W90" s="173"/>
      <c r="X90" s="174"/>
      <c r="Y90" s="378">
        <v>80450</v>
      </c>
    </row>
    <row r="91" spans="1:25" ht="13.5" hidden="1" customHeight="1" outlineLevel="1" x14ac:dyDescent="0.25">
      <c r="A91" s="175" t="s">
        <v>153</v>
      </c>
      <c r="B91" s="176"/>
      <c r="C91" s="177"/>
      <c r="D91" s="178"/>
      <c r="E91" s="380">
        <f>SUM(E73:E90)</f>
        <v>398160</v>
      </c>
      <c r="F91" s="176"/>
      <c r="G91" s="177"/>
      <c r="H91" s="178"/>
      <c r="I91" s="380">
        <f>SUM(I73:I90)</f>
        <v>347242.5</v>
      </c>
      <c r="J91" s="176"/>
      <c r="K91" s="177"/>
      <c r="L91" s="178"/>
      <c r="M91" s="380">
        <f>SUM(M73:M90)</f>
        <v>353058.75</v>
      </c>
      <c r="N91" s="176"/>
      <c r="O91" s="177"/>
      <c r="P91" s="178"/>
      <c r="Q91" s="380">
        <f>SUM(Q73:Q90)</f>
        <v>500000</v>
      </c>
      <c r="R91" s="176"/>
      <c r="S91" s="177"/>
      <c r="T91" s="178"/>
      <c r="U91" s="380">
        <f>SUM(U73:U90)</f>
        <v>212466</v>
      </c>
      <c r="V91" s="176"/>
      <c r="W91" s="177"/>
      <c r="X91" s="178"/>
      <c r="Y91" s="380">
        <f>SUM(Y73:Y90)</f>
        <v>884950</v>
      </c>
    </row>
    <row r="92" spans="1:25" ht="13.5" hidden="1" customHeight="1" outlineLevel="1" x14ac:dyDescent="0.25">
      <c r="A92" s="171" t="s">
        <v>154</v>
      </c>
      <c r="B92" s="200">
        <f>SUM(B93:B110)</f>
        <v>12</v>
      </c>
      <c r="C92" s="172"/>
      <c r="D92" s="169"/>
      <c r="E92" s="381"/>
      <c r="F92" s="200">
        <f>SUM(F93:F110)</f>
        <v>8</v>
      </c>
      <c r="G92" s="172"/>
      <c r="H92" s="169"/>
      <c r="I92" s="381"/>
      <c r="J92" s="200">
        <f>SUM(J93:J110)</f>
        <v>70</v>
      </c>
      <c r="K92" s="172"/>
      <c r="L92" s="169"/>
      <c r="M92" s="381"/>
      <c r="N92" s="200">
        <f>SUM(N93:N110)</f>
        <v>0</v>
      </c>
      <c r="O92" s="172"/>
      <c r="P92" s="169"/>
      <c r="Q92" s="381"/>
      <c r="R92" s="200">
        <f>SUM(R93:R110)</f>
        <v>31</v>
      </c>
      <c r="S92" s="172"/>
      <c r="T92" s="169"/>
      <c r="U92" s="381"/>
      <c r="V92" s="200">
        <f>SUM(V93:V110)</f>
        <v>169</v>
      </c>
      <c r="W92" s="172"/>
      <c r="X92" s="169"/>
      <c r="Y92" s="381"/>
    </row>
    <row r="93" spans="1:25" ht="13.5" hidden="1" customHeight="1" outlineLevel="1" x14ac:dyDescent="0.3">
      <c r="A93" s="126" t="s">
        <v>145</v>
      </c>
      <c r="B93" s="179">
        <v>2</v>
      </c>
      <c r="C93" s="173"/>
      <c r="D93" s="174"/>
      <c r="E93" s="378">
        <v>2560</v>
      </c>
      <c r="F93" s="179">
        <v>1</v>
      </c>
      <c r="G93" s="173"/>
      <c r="H93" s="174"/>
      <c r="I93" s="378">
        <v>0</v>
      </c>
      <c r="J93" s="179">
        <v>5</v>
      </c>
      <c r="K93" s="173"/>
      <c r="L93" s="174"/>
      <c r="M93" s="378">
        <v>4950</v>
      </c>
      <c r="N93" s="179"/>
      <c r="O93" s="173"/>
      <c r="P93" s="174"/>
      <c r="Q93" s="378"/>
      <c r="R93" s="179">
        <v>3</v>
      </c>
      <c r="S93" s="173"/>
      <c r="T93" s="174"/>
      <c r="U93" s="378">
        <v>3960</v>
      </c>
      <c r="V93" s="179">
        <v>40</v>
      </c>
      <c r="W93" s="173"/>
      <c r="X93" s="174"/>
      <c r="Y93" s="378">
        <v>68000</v>
      </c>
    </row>
    <row r="94" spans="1:25" ht="13.5" hidden="1" customHeight="1" outlineLevel="1" x14ac:dyDescent="0.3">
      <c r="A94" s="126" t="s">
        <v>146</v>
      </c>
      <c r="B94" s="179">
        <v>2.5</v>
      </c>
      <c r="C94" s="173"/>
      <c r="D94" s="174"/>
      <c r="E94" s="378">
        <v>3200</v>
      </c>
      <c r="F94" s="179">
        <v>1</v>
      </c>
      <c r="G94" s="173"/>
      <c r="H94" s="174"/>
      <c r="I94" s="378">
        <v>0</v>
      </c>
      <c r="J94" s="179">
        <f>50+15</f>
        <v>65</v>
      </c>
      <c r="K94" s="173"/>
      <c r="L94" s="174"/>
      <c r="M94" s="378">
        <f>49500+14850</f>
        <v>64350</v>
      </c>
      <c r="N94" s="179"/>
      <c r="O94" s="173"/>
      <c r="P94" s="174"/>
      <c r="Q94" s="378"/>
      <c r="R94" s="179">
        <v>28</v>
      </c>
      <c r="S94" s="173"/>
      <c r="T94" s="174"/>
      <c r="U94" s="378">
        <v>36960</v>
      </c>
      <c r="V94" s="179">
        <f>74+5+10+5</f>
        <v>94</v>
      </c>
      <c r="W94" s="173"/>
      <c r="X94" s="174"/>
      <c r="Y94" s="378">
        <f>103600+7000+14000+7000</f>
        <v>131600</v>
      </c>
    </row>
    <row r="95" spans="1:25" ht="13.5" hidden="1" customHeight="1" outlineLevel="1" x14ac:dyDescent="0.3">
      <c r="A95" s="126" t="s">
        <v>147</v>
      </c>
      <c r="B95" s="179">
        <v>7.5</v>
      </c>
      <c r="C95" s="173"/>
      <c r="D95" s="174"/>
      <c r="E95" s="378">
        <v>9600</v>
      </c>
      <c r="F95" s="179">
        <v>1</v>
      </c>
      <c r="G95" s="173"/>
      <c r="H95" s="174"/>
      <c r="I95" s="378">
        <v>0</v>
      </c>
      <c r="J95" s="179"/>
      <c r="K95" s="173"/>
      <c r="L95" s="174"/>
      <c r="M95" s="378"/>
      <c r="N95" s="179"/>
      <c r="O95" s="173"/>
      <c r="P95" s="174"/>
      <c r="Q95" s="378"/>
      <c r="R95" s="179"/>
      <c r="S95" s="173"/>
      <c r="T95" s="174"/>
      <c r="U95" s="378"/>
      <c r="V95" s="179">
        <v>0</v>
      </c>
      <c r="W95" s="173"/>
      <c r="X95" s="174"/>
      <c r="Y95" s="378">
        <v>0</v>
      </c>
    </row>
    <row r="96" spans="1:25" ht="13.5" hidden="1" customHeight="1" outlineLevel="1" x14ac:dyDescent="0.3">
      <c r="A96" s="126" t="s">
        <v>148</v>
      </c>
      <c r="B96" s="179"/>
      <c r="C96" s="173"/>
      <c r="D96" s="174"/>
      <c r="E96" s="378"/>
      <c r="F96" s="179">
        <v>1</v>
      </c>
      <c r="G96" s="173"/>
      <c r="H96" s="174"/>
      <c r="I96" s="378">
        <v>0</v>
      </c>
      <c r="J96" s="179"/>
      <c r="K96" s="173"/>
      <c r="L96" s="174"/>
      <c r="M96" s="378"/>
      <c r="N96" s="179"/>
      <c r="O96" s="173"/>
      <c r="P96" s="174"/>
      <c r="Q96" s="378"/>
      <c r="R96" s="179"/>
      <c r="S96" s="173"/>
      <c r="T96" s="174"/>
      <c r="U96" s="378"/>
      <c r="V96" s="179">
        <v>10</v>
      </c>
      <c r="W96" s="173"/>
      <c r="X96" s="174"/>
      <c r="Y96" s="378">
        <v>14000</v>
      </c>
    </row>
    <row r="97" spans="1:25" ht="13.5" hidden="1" customHeight="1" outlineLevel="1" x14ac:dyDescent="0.3">
      <c r="A97" s="126" t="s">
        <v>149</v>
      </c>
      <c r="B97" s="179"/>
      <c r="C97" s="173"/>
      <c r="D97" s="174"/>
      <c r="E97" s="378"/>
      <c r="F97" s="179">
        <v>1</v>
      </c>
      <c r="G97" s="173"/>
      <c r="H97" s="174"/>
      <c r="I97" s="378">
        <v>0</v>
      </c>
      <c r="J97" s="179"/>
      <c r="K97" s="173"/>
      <c r="L97" s="174"/>
      <c r="M97" s="378"/>
      <c r="N97" s="179"/>
      <c r="O97" s="173"/>
      <c r="P97" s="174"/>
      <c r="Q97" s="378"/>
      <c r="R97" s="179"/>
      <c r="S97" s="173"/>
      <c r="T97" s="174"/>
      <c r="U97" s="378"/>
      <c r="V97" s="179">
        <v>0</v>
      </c>
      <c r="W97" s="173"/>
      <c r="X97" s="174"/>
      <c r="Y97" s="378">
        <v>0</v>
      </c>
    </row>
    <row r="98" spans="1:25" ht="13.5" hidden="1" customHeight="1" outlineLevel="1" x14ac:dyDescent="0.25">
      <c r="A98" s="126" t="s">
        <v>150</v>
      </c>
      <c r="B98" s="127"/>
      <c r="C98" s="173"/>
      <c r="D98" s="174"/>
      <c r="E98" s="378"/>
      <c r="F98" s="127">
        <v>1</v>
      </c>
      <c r="G98" s="173"/>
      <c r="H98" s="174"/>
      <c r="I98" s="378">
        <v>0</v>
      </c>
      <c r="J98" s="127"/>
      <c r="K98" s="173"/>
      <c r="L98" s="174"/>
      <c r="M98" s="378"/>
      <c r="N98" s="127"/>
      <c r="O98" s="173"/>
      <c r="P98" s="174"/>
      <c r="Q98" s="378"/>
      <c r="R98" s="127"/>
      <c r="S98" s="173"/>
      <c r="T98" s="174"/>
      <c r="U98" s="378"/>
      <c r="V98" s="127">
        <v>20</v>
      </c>
      <c r="W98" s="173"/>
      <c r="X98" s="174"/>
      <c r="Y98" s="378">
        <v>28000</v>
      </c>
    </row>
    <row r="99" spans="1:25" ht="13.5" hidden="1" customHeight="1" outlineLevel="1" x14ac:dyDescent="0.25">
      <c r="A99" s="126" t="s">
        <v>151</v>
      </c>
      <c r="B99" s="147"/>
      <c r="C99" s="173"/>
      <c r="D99" s="174"/>
      <c r="E99" s="378"/>
      <c r="F99" s="147">
        <v>1</v>
      </c>
      <c r="G99" s="173"/>
      <c r="H99" s="174"/>
      <c r="I99" s="378">
        <v>0</v>
      </c>
      <c r="J99" s="147"/>
      <c r="K99" s="173"/>
      <c r="L99" s="174"/>
      <c r="M99" s="378"/>
      <c r="N99" s="147"/>
      <c r="O99" s="173"/>
      <c r="P99" s="174"/>
      <c r="Q99" s="378"/>
      <c r="R99" s="147"/>
      <c r="S99" s="173"/>
      <c r="T99" s="174"/>
      <c r="U99" s="378"/>
      <c r="V99" s="147">
        <v>5</v>
      </c>
      <c r="W99" s="173"/>
      <c r="X99" s="174"/>
      <c r="Y99" s="378">
        <v>7000</v>
      </c>
    </row>
    <row r="100" spans="1:25" ht="13.5" hidden="1" customHeight="1" outlineLevel="1" x14ac:dyDescent="0.3">
      <c r="A100" s="199" t="str">
        <f>A80</f>
        <v>Interfaces</v>
      </c>
      <c r="B100" s="147"/>
      <c r="C100" s="173"/>
      <c r="D100" s="174"/>
      <c r="E100" s="378"/>
      <c r="F100" s="147">
        <v>1</v>
      </c>
      <c r="G100" s="173"/>
      <c r="H100" s="174"/>
      <c r="I100" s="378">
        <v>0</v>
      </c>
      <c r="J100" s="147"/>
      <c r="K100" s="173"/>
      <c r="L100" s="174"/>
      <c r="M100" s="378"/>
      <c r="N100" s="147"/>
      <c r="O100" s="173"/>
      <c r="P100" s="174"/>
      <c r="Q100" s="378"/>
      <c r="R100" s="147"/>
      <c r="S100" s="173"/>
      <c r="T100" s="174"/>
      <c r="U100" s="378"/>
      <c r="V100" s="147">
        <v>0</v>
      </c>
      <c r="W100" s="173"/>
      <c r="X100" s="174"/>
      <c r="Y100" s="378">
        <v>0</v>
      </c>
    </row>
    <row r="101" spans="1:25" ht="13.5" hidden="1" customHeight="1" outlineLevel="1" x14ac:dyDescent="0.3">
      <c r="A101" s="199" t="str">
        <f t="shared" ref="A101:A109" si="0">A81</f>
        <v xml:space="preserve">Test </v>
      </c>
      <c r="B101" s="127"/>
      <c r="C101" s="173"/>
      <c r="D101" s="174"/>
      <c r="E101" s="378"/>
      <c r="F101" s="127"/>
      <c r="G101" s="173"/>
      <c r="H101" s="174"/>
      <c r="I101" s="378"/>
      <c r="J101" s="127"/>
      <c r="K101" s="173"/>
      <c r="L101" s="174"/>
      <c r="M101" s="378"/>
      <c r="N101" s="127"/>
      <c r="O101" s="173"/>
      <c r="P101" s="174"/>
      <c r="Q101" s="378"/>
      <c r="R101" s="127"/>
      <c r="S101" s="173"/>
      <c r="T101" s="174"/>
      <c r="U101" s="378"/>
      <c r="V101" s="127"/>
      <c r="W101" s="173"/>
      <c r="X101" s="174"/>
      <c r="Y101" s="378"/>
    </row>
    <row r="102" spans="1:25" ht="13.5" hidden="1" customHeight="1" outlineLevel="1" x14ac:dyDescent="0.3">
      <c r="A102" s="199" t="str">
        <f t="shared" si="0"/>
        <v>Documentation</v>
      </c>
      <c r="B102" s="127"/>
      <c r="C102" s="173"/>
      <c r="D102" s="174"/>
      <c r="E102" s="378"/>
      <c r="F102" s="127"/>
      <c r="G102" s="173"/>
      <c r="H102" s="174"/>
      <c r="I102" s="378"/>
      <c r="J102" s="127"/>
      <c r="K102" s="173"/>
      <c r="L102" s="174"/>
      <c r="M102" s="378"/>
      <c r="N102" s="127"/>
      <c r="O102" s="173"/>
      <c r="P102" s="174"/>
      <c r="Q102" s="378"/>
      <c r="R102" s="127"/>
      <c r="S102" s="173"/>
      <c r="T102" s="174"/>
      <c r="U102" s="378"/>
      <c r="V102" s="127"/>
      <c r="W102" s="173"/>
      <c r="X102" s="174"/>
      <c r="Y102" s="378"/>
    </row>
    <row r="103" spans="1:25" ht="13.5" hidden="1" customHeight="1" outlineLevel="1" x14ac:dyDescent="0.3">
      <c r="A103" s="199" t="str">
        <f t="shared" si="0"/>
        <v xml:space="preserve">Go live support </v>
      </c>
      <c r="B103" s="127"/>
      <c r="C103" s="173"/>
      <c r="D103" s="174"/>
      <c r="E103" s="378"/>
      <c r="F103" s="127"/>
      <c r="G103" s="173"/>
      <c r="H103" s="174"/>
      <c r="I103" s="378"/>
      <c r="J103" s="127"/>
      <c r="K103" s="173"/>
      <c r="L103" s="174"/>
      <c r="M103" s="378"/>
      <c r="N103" s="127"/>
      <c r="O103" s="173"/>
      <c r="P103" s="174"/>
      <c r="Q103" s="378"/>
      <c r="R103" s="127"/>
      <c r="S103" s="173"/>
      <c r="T103" s="174"/>
      <c r="U103" s="378"/>
      <c r="V103" s="127"/>
      <c r="W103" s="173"/>
      <c r="X103" s="174"/>
      <c r="Y103" s="378"/>
    </row>
    <row r="104" spans="1:25" ht="13.5" hidden="1" customHeight="1" outlineLevel="1" x14ac:dyDescent="0.3">
      <c r="A104" s="199" t="str">
        <f t="shared" si="0"/>
        <v>Open HR</v>
      </c>
      <c r="B104" s="127"/>
      <c r="C104" s="173"/>
      <c r="D104" s="174"/>
      <c r="E104" s="378"/>
      <c r="F104" s="127"/>
      <c r="G104" s="173"/>
      <c r="H104" s="174"/>
      <c r="I104" s="378"/>
      <c r="J104" s="127"/>
      <c r="K104" s="173"/>
      <c r="L104" s="174"/>
      <c r="M104" s="378"/>
      <c r="N104" s="127"/>
      <c r="O104" s="173"/>
      <c r="P104" s="174"/>
      <c r="Q104" s="378"/>
      <c r="R104" s="127"/>
      <c r="S104" s="173"/>
      <c r="T104" s="174"/>
      <c r="U104" s="378"/>
      <c r="V104" s="127"/>
      <c r="W104" s="173"/>
      <c r="X104" s="174"/>
      <c r="Y104" s="378"/>
    </row>
    <row r="105" spans="1:25" ht="13.5" hidden="1" customHeight="1" outlineLevel="1" x14ac:dyDescent="0.3">
      <c r="A105" s="199" t="str">
        <f t="shared" si="0"/>
        <v>Open Time</v>
      </c>
      <c r="B105" s="127"/>
      <c r="C105" s="173"/>
      <c r="D105" s="174"/>
      <c r="E105" s="378"/>
      <c r="F105" s="127"/>
      <c r="G105" s="173"/>
      <c r="H105" s="174"/>
      <c r="I105" s="378"/>
      <c r="J105" s="127"/>
      <c r="K105" s="173"/>
      <c r="L105" s="174"/>
      <c r="M105" s="378"/>
      <c r="N105" s="127"/>
      <c r="O105" s="173"/>
      <c r="P105" s="174"/>
      <c r="Q105" s="378"/>
      <c r="R105" s="127"/>
      <c r="S105" s="173"/>
      <c r="T105" s="174"/>
      <c r="U105" s="378"/>
      <c r="V105" s="127"/>
      <c r="W105" s="173"/>
      <c r="X105" s="174"/>
      <c r="Y105" s="378"/>
    </row>
    <row r="106" spans="1:25" ht="13.5" hidden="1" customHeight="1" outlineLevel="1" x14ac:dyDescent="0.3">
      <c r="A106" s="199" t="s">
        <v>483</v>
      </c>
      <c r="B106" s="127"/>
      <c r="C106" s="173"/>
      <c r="D106" s="174"/>
      <c r="E106" s="378"/>
      <c r="F106" s="127"/>
      <c r="G106" s="173"/>
      <c r="H106" s="174"/>
      <c r="I106" s="378"/>
      <c r="J106" s="127"/>
      <c r="K106" s="173"/>
      <c r="L106" s="174"/>
      <c r="M106" s="378"/>
      <c r="N106" s="127"/>
      <c r="O106" s="173"/>
      <c r="P106" s="174"/>
      <c r="Q106" s="378"/>
      <c r="R106" s="127"/>
      <c r="S106" s="173"/>
      <c r="T106" s="174"/>
      <c r="U106" s="378"/>
      <c r="V106" s="127"/>
      <c r="W106" s="173"/>
      <c r="X106" s="174"/>
      <c r="Y106" s="378"/>
    </row>
    <row r="107" spans="1:25" ht="13.5" hidden="1" customHeight="1" outlineLevel="1" x14ac:dyDescent="0.3">
      <c r="A107" s="199" t="str">
        <f t="shared" si="0"/>
        <v>.</v>
      </c>
      <c r="B107" s="127"/>
      <c r="C107" s="173"/>
      <c r="D107" s="174"/>
      <c r="E107" s="378"/>
      <c r="F107" s="127"/>
      <c r="G107" s="173"/>
      <c r="H107" s="174"/>
      <c r="I107" s="378"/>
      <c r="J107" s="127"/>
      <c r="K107" s="173"/>
      <c r="L107" s="174"/>
      <c r="M107" s="378"/>
      <c r="N107" s="127"/>
      <c r="O107" s="173"/>
      <c r="P107" s="174"/>
      <c r="Q107" s="378"/>
      <c r="R107" s="127"/>
      <c r="S107" s="173"/>
      <c r="T107" s="174"/>
      <c r="U107" s="378"/>
      <c r="V107" s="127"/>
      <c r="W107" s="173"/>
      <c r="X107" s="174"/>
      <c r="Y107" s="378"/>
    </row>
    <row r="108" spans="1:25" ht="13.5" hidden="1" customHeight="1" outlineLevel="1" x14ac:dyDescent="0.3">
      <c r="A108" s="199" t="str">
        <f t="shared" si="0"/>
        <v>.</v>
      </c>
      <c r="B108" s="127"/>
      <c r="C108" s="173"/>
      <c r="D108" s="174"/>
      <c r="E108" s="378"/>
      <c r="F108" s="127"/>
      <c r="G108" s="173"/>
      <c r="H108" s="174"/>
      <c r="I108" s="378"/>
      <c r="J108" s="127"/>
      <c r="K108" s="173"/>
      <c r="L108" s="174"/>
      <c r="M108" s="378"/>
      <c r="N108" s="127"/>
      <c r="O108" s="173"/>
      <c r="P108" s="174"/>
      <c r="Q108" s="378"/>
      <c r="R108" s="127"/>
      <c r="S108" s="173"/>
      <c r="T108" s="174"/>
      <c r="U108" s="378"/>
      <c r="V108" s="127"/>
      <c r="W108" s="173"/>
      <c r="X108" s="174"/>
      <c r="Y108" s="378"/>
    </row>
    <row r="109" spans="1:25" ht="13.5" hidden="1" customHeight="1" outlineLevel="1" x14ac:dyDescent="0.3">
      <c r="A109" s="199" t="str">
        <f t="shared" si="0"/>
        <v>..</v>
      </c>
      <c r="B109" s="127"/>
      <c r="C109" s="173"/>
      <c r="D109" s="174"/>
      <c r="E109" s="378"/>
      <c r="F109" s="127"/>
      <c r="G109" s="173"/>
      <c r="H109" s="174"/>
      <c r="I109" s="378"/>
      <c r="J109" s="127"/>
      <c r="K109" s="173"/>
      <c r="L109" s="174"/>
      <c r="M109" s="378"/>
      <c r="N109" s="127"/>
      <c r="O109" s="173"/>
      <c r="P109" s="174"/>
      <c r="Q109" s="378"/>
      <c r="R109" s="127"/>
      <c r="S109" s="173"/>
      <c r="T109" s="174"/>
      <c r="U109" s="378"/>
      <c r="V109" s="127"/>
      <c r="W109" s="173"/>
      <c r="X109" s="174"/>
      <c r="Y109" s="378"/>
    </row>
    <row r="110" spans="1:25" ht="13.5" hidden="1" customHeight="1" outlineLevel="1" x14ac:dyDescent="0.25">
      <c r="A110" s="126" t="s">
        <v>152</v>
      </c>
      <c r="B110" s="127"/>
      <c r="C110" s="173"/>
      <c r="D110" s="174"/>
      <c r="E110" s="385">
        <f>SUM(E93:E109)*0.125</f>
        <v>1920</v>
      </c>
      <c r="F110" s="127"/>
      <c r="G110" s="173"/>
      <c r="H110" s="174"/>
      <c r="I110" s="378"/>
      <c r="J110" s="127"/>
      <c r="K110" s="173"/>
      <c r="L110" s="174"/>
      <c r="M110" s="385">
        <f>SUM(M93:M109)*0.125</f>
        <v>8662.5</v>
      </c>
      <c r="N110" s="127"/>
      <c r="O110" s="173"/>
      <c r="P110" s="174"/>
      <c r="Q110" s="378"/>
      <c r="R110" s="127"/>
      <c r="S110" s="173"/>
      <c r="T110" s="174"/>
      <c r="U110" s="378">
        <v>9800</v>
      </c>
      <c r="V110" s="127"/>
      <c r="W110" s="173"/>
      <c r="X110" s="174"/>
      <c r="Y110" s="378">
        <v>24860</v>
      </c>
    </row>
    <row r="111" spans="1:25" ht="13.5" hidden="1" customHeight="1" outlineLevel="1" x14ac:dyDescent="0.25">
      <c r="A111" s="175" t="s">
        <v>155</v>
      </c>
      <c r="B111" s="176"/>
      <c r="C111" s="177"/>
      <c r="D111" s="178"/>
      <c r="E111" s="380">
        <f>SUM(E93:E110)</f>
        <v>17280</v>
      </c>
      <c r="F111" s="176"/>
      <c r="G111" s="177"/>
      <c r="H111" s="178"/>
      <c r="I111" s="380">
        <f>SUM(I93:I110)</f>
        <v>0</v>
      </c>
      <c r="J111" s="176"/>
      <c r="K111" s="177"/>
      <c r="L111" s="178"/>
      <c r="M111" s="380">
        <f>SUM(M93:M110)</f>
        <v>77962.5</v>
      </c>
      <c r="N111" s="176"/>
      <c r="O111" s="177"/>
      <c r="P111" s="178"/>
      <c r="Q111" s="380">
        <f>SUM(Q93:Q110)</f>
        <v>0</v>
      </c>
      <c r="R111" s="176"/>
      <c r="S111" s="177"/>
      <c r="T111" s="178"/>
      <c r="U111" s="380">
        <f>SUM(U93:U110)</f>
        <v>50720</v>
      </c>
      <c r="V111" s="176"/>
      <c r="W111" s="177"/>
      <c r="X111" s="178"/>
      <c r="Y111" s="380">
        <f>SUM(Y93:Y110)</f>
        <v>273460</v>
      </c>
    </row>
    <row r="112" spans="1:25" ht="13.5" hidden="1" customHeight="1" outlineLevel="1" x14ac:dyDescent="0.25">
      <c r="A112" s="171" t="s">
        <v>440</v>
      </c>
      <c r="B112" s="200">
        <f>SUM(B113:B130)</f>
        <v>288.5</v>
      </c>
      <c r="C112" s="172"/>
      <c r="D112" s="169"/>
      <c r="E112" s="381"/>
      <c r="F112" s="200">
        <f>SUM(F113:F130)</f>
        <v>231</v>
      </c>
      <c r="G112" s="172"/>
      <c r="H112" s="169"/>
      <c r="I112" s="381"/>
      <c r="J112" s="200">
        <f>SUM(J113:J130)</f>
        <v>387</v>
      </c>
      <c r="K112" s="172"/>
      <c r="L112" s="169"/>
      <c r="M112" s="381"/>
      <c r="N112" s="200">
        <f>SUM(N113:N130)</f>
        <v>450</v>
      </c>
      <c r="O112" s="172"/>
      <c r="P112" s="169"/>
      <c r="Q112" s="381"/>
      <c r="R112" s="200">
        <f>SUM(R113:R130)</f>
        <v>174.25</v>
      </c>
      <c r="S112" s="172"/>
      <c r="T112" s="169"/>
      <c r="U112" s="381"/>
      <c r="V112" s="200">
        <f>SUM(V113:V130)</f>
        <v>719</v>
      </c>
      <c r="W112" s="172"/>
      <c r="X112" s="169"/>
      <c r="Y112" s="381"/>
    </row>
    <row r="113" spans="1:25" ht="13.5" hidden="1" customHeight="1" outlineLevel="1" x14ac:dyDescent="0.25">
      <c r="A113" s="126" t="s">
        <v>145</v>
      </c>
      <c r="B113" s="127">
        <f t="shared" ref="B113:B129" si="1">+B93+B73</f>
        <v>56</v>
      </c>
      <c r="C113" s="173"/>
      <c r="D113" s="174"/>
      <c r="E113" s="382">
        <f t="shared" ref="E113:F129" si="2">+E93+E73</f>
        <v>71680</v>
      </c>
      <c r="F113" s="127">
        <f t="shared" si="2"/>
        <v>40</v>
      </c>
      <c r="G113" s="173"/>
      <c r="H113" s="174"/>
      <c r="I113" s="382">
        <f t="shared" ref="I113:J129" si="3">+I93+I73</f>
        <v>58500</v>
      </c>
      <c r="J113" s="127">
        <f t="shared" si="3"/>
        <v>25</v>
      </c>
      <c r="K113" s="173"/>
      <c r="L113" s="174"/>
      <c r="M113" s="382">
        <f t="shared" ref="M113:N129" si="4">+M93+M73</f>
        <v>24750</v>
      </c>
      <c r="N113" s="127">
        <f t="shared" si="4"/>
        <v>50</v>
      </c>
      <c r="O113" s="173"/>
      <c r="P113" s="174"/>
      <c r="Q113" s="382">
        <f t="shared" ref="Q113:R129" si="5">+Q93+Q73</f>
        <v>50000</v>
      </c>
      <c r="R113" s="127">
        <f t="shared" si="5"/>
        <v>10</v>
      </c>
      <c r="S113" s="173"/>
      <c r="T113" s="174"/>
      <c r="U113" s="382">
        <f t="shared" ref="U113:V129" si="6">+U93+U73</f>
        <v>13200</v>
      </c>
      <c r="V113" s="127">
        <f t="shared" si="6"/>
        <v>155</v>
      </c>
      <c r="W113" s="173"/>
      <c r="X113" s="174"/>
      <c r="Y113" s="382">
        <f t="shared" ref="Y113:Y130" si="7">+Y93+Y73</f>
        <v>263500</v>
      </c>
    </row>
    <row r="114" spans="1:25" ht="13.5" hidden="1" customHeight="1" outlineLevel="1" x14ac:dyDescent="0.25">
      <c r="A114" s="126" t="s">
        <v>146</v>
      </c>
      <c r="B114" s="127">
        <f t="shared" si="1"/>
        <v>86.25</v>
      </c>
      <c r="C114" s="173"/>
      <c r="D114" s="174"/>
      <c r="E114" s="382">
        <f t="shared" si="2"/>
        <v>110400</v>
      </c>
      <c r="F114" s="127">
        <f t="shared" si="2"/>
        <v>160</v>
      </c>
      <c r="G114" s="173"/>
      <c r="H114" s="174"/>
      <c r="I114" s="382">
        <f t="shared" si="3"/>
        <v>214650</v>
      </c>
      <c r="J114" s="127">
        <f t="shared" si="3"/>
        <v>287</v>
      </c>
      <c r="K114" s="173"/>
      <c r="L114" s="174"/>
      <c r="M114" s="382">
        <f t="shared" si="4"/>
        <v>284130</v>
      </c>
      <c r="N114" s="127">
        <f t="shared" si="4"/>
        <v>60</v>
      </c>
      <c r="O114" s="173"/>
      <c r="P114" s="174"/>
      <c r="Q114" s="382">
        <f t="shared" si="5"/>
        <v>60000</v>
      </c>
      <c r="R114" s="127">
        <f t="shared" si="5"/>
        <v>92.75</v>
      </c>
      <c r="S114" s="173"/>
      <c r="T114" s="174"/>
      <c r="U114" s="382">
        <f t="shared" si="6"/>
        <v>122430</v>
      </c>
      <c r="V114" s="127">
        <f t="shared" si="6"/>
        <v>324</v>
      </c>
      <c r="W114" s="173"/>
      <c r="X114" s="174"/>
      <c r="Y114" s="382">
        <f t="shared" si="7"/>
        <v>453600</v>
      </c>
    </row>
    <row r="115" spans="1:25" ht="13.5" hidden="1" customHeight="1" outlineLevel="1" x14ac:dyDescent="0.25">
      <c r="A115" s="126" t="s">
        <v>147</v>
      </c>
      <c r="B115" s="127">
        <f t="shared" si="1"/>
        <v>57.75</v>
      </c>
      <c r="C115" s="173"/>
      <c r="D115" s="174"/>
      <c r="E115" s="382">
        <f t="shared" si="2"/>
        <v>73920</v>
      </c>
      <c r="F115" s="127">
        <f t="shared" si="2"/>
        <v>14</v>
      </c>
      <c r="G115" s="173"/>
      <c r="H115" s="174"/>
      <c r="I115" s="382">
        <f t="shared" si="3"/>
        <v>15600</v>
      </c>
      <c r="J115" s="127">
        <f t="shared" si="3"/>
        <v>20</v>
      </c>
      <c r="K115" s="173"/>
      <c r="L115" s="174"/>
      <c r="M115" s="382">
        <f t="shared" si="4"/>
        <v>19800</v>
      </c>
      <c r="N115" s="127">
        <f t="shared" si="4"/>
        <v>15</v>
      </c>
      <c r="O115" s="173"/>
      <c r="P115" s="174"/>
      <c r="Q115" s="382">
        <f t="shared" si="5"/>
        <v>15000</v>
      </c>
      <c r="R115" s="127">
        <f t="shared" si="5"/>
        <v>1</v>
      </c>
      <c r="S115" s="173"/>
      <c r="T115" s="174"/>
      <c r="U115" s="382">
        <f t="shared" si="6"/>
        <v>856</v>
      </c>
      <c r="V115" s="127">
        <f t="shared" si="6"/>
        <v>60</v>
      </c>
      <c r="W115" s="173"/>
      <c r="X115" s="174"/>
      <c r="Y115" s="382">
        <f t="shared" si="7"/>
        <v>84000</v>
      </c>
    </row>
    <row r="116" spans="1:25" ht="13.5" hidden="1" customHeight="1" outlineLevel="1" x14ac:dyDescent="0.25">
      <c r="A116" s="126" t="s">
        <v>148</v>
      </c>
      <c r="B116" s="127">
        <f t="shared" si="1"/>
        <v>0</v>
      </c>
      <c r="C116" s="173"/>
      <c r="D116" s="174"/>
      <c r="E116" s="382">
        <f t="shared" si="2"/>
        <v>0</v>
      </c>
      <c r="F116" s="127">
        <f t="shared" si="2"/>
        <v>1</v>
      </c>
      <c r="G116" s="173"/>
      <c r="H116" s="174"/>
      <c r="I116" s="382">
        <f t="shared" si="3"/>
        <v>0</v>
      </c>
      <c r="J116" s="127">
        <f t="shared" si="3"/>
        <v>0</v>
      </c>
      <c r="K116" s="173"/>
      <c r="L116" s="174"/>
      <c r="M116" s="382">
        <f t="shared" si="4"/>
        <v>0</v>
      </c>
      <c r="N116" s="127">
        <f t="shared" si="4"/>
        <v>70</v>
      </c>
      <c r="O116" s="173"/>
      <c r="P116" s="174"/>
      <c r="Q116" s="382">
        <f t="shared" si="5"/>
        <v>70000</v>
      </c>
      <c r="R116" s="127">
        <f t="shared" si="5"/>
        <v>0</v>
      </c>
      <c r="S116" s="173"/>
      <c r="T116" s="174"/>
      <c r="U116" s="382">
        <f t="shared" si="6"/>
        <v>0</v>
      </c>
      <c r="V116" s="127">
        <f t="shared" si="6"/>
        <v>25</v>
      </c>
      <c r="W116" s="173"/>
      <c r="X116" s="174"/>
      <c r="Y116" s="382">
        <f t="shared" si="7"/>
        <v>35000</v>
      </c>
    </row>
    <row r="117" spans="1:25" ht="13.5" hidden="1" customHeight="1" outlineLevel="1" x14ac:dyDescent="0.25">
      <c r="A117" s="126" t="s">
        <v>149</v>
      </c>
      <c r="B117" s="127">
        <f t="shared" si="1"/>
        <v>0</v>
      </c>
      <c r="C117" s="173"/>
      <c r="D117" s="174"/>
      <c r="E117" s="382">
        <f t="shared" si="2"/>
        <v>0</v>
      </c>
      <c r="F117" s="127">
        <f t="shared" si="2"/>
        <v>1</v>
      </c>
      <c r="G117" s="173"/>
      <c r="H117" s="174"/>
      <c r="I117" s="382">
        <f t="shared" si="3"/>
        <v>0</v>
      </c>
      <c r="J117" s="127">
        <f t="shared" si="3"/>
        <v>15</v>
      </c>
      <c r="K117" s="173"/>
      <c r="L117" s="174"/>
      <c r="M117" s="382">
        <f t="shared" si="4"/>
        <v>14850</v>
      </c>
      <c r="N117" s="127">
        <f t="shared" si="4"/>
        <v>30</v>
      </c>
      <c r="O117" s="173"/>
      <c r="P117" s="174"/>
      <c r="Q117" s="382">
        <f t="shared" si="5"/>
        <v>30000</v>
      </c>
      <c r="R117" s="127">
        <f t="shared" si="5"/>
        <v>1</v>
      </c>
      <c r="S117" s="173"/>
      <c r="T117" s="174"/>
      <c r="U117" s="382">
        <f t="shared" si="6"/>
        <v>0</v>
      </c>
      <c r="V117" s="127">
        <f t="shared" si="6"/>
        <v>20</v>
      </c>
      <c r="W117" s="173"/>
      <c r="X117" s="174"/>
      <c r="Y117" s="382">
        <f t="shared" si="7"/>
        <v>28000</v>
      </c>
    </row>
    <row r="118" spans="1:25" ht="13.5" hidden="1" customHeight="1" outlineLevel="1" x14ac:dyDescent="0.25">
      <c r="A118" s="126" t="s">
        <v>150</v>
      </c>
      <c r="B118" s="127">
        <f t="shared" si="1"/>
        <v>45</v>
      </c>
      <c r="C118" s="173"/>
      <c r="D118" s="174"/>
      <c r="E118" s="382">
        <f t="shared" si="2"/>
        <v>57600</v>
      </c>
      <c r="F118" s="127">
        <f t="shared" si="2"/>
        <v>13</v>
      </c>
      <c r="G118" s="173"/>
      <c r="H118" s="174"/>
      <c r="I118" s="382">
        <f t="shared" si="3"/>
        <v>13200</v>
      </c>
      <c r="J118" s="127">
        <f t="shared" si="3"/>
        <v>21</v>
      </c>
      <c r="K118" s="173"/>
      <c r="L118" s="174"/>
      <c r="M118" s="382">
        <f t="shared" si="4"/>
        <v>20790</v>
      </c>
      <c r="N118" s="127">
        <f t="shared" si="4"/>
        <v>75</v>
      </c>
      <c r="O118" s="173"/>
      <c r="P118" s="174"/>
      <c r="Q118" s="382">
        <f t="shared" si="5"/>
        <v>75000</v>
      </c>
      <c r="R118" s="127">
        <f t="shared" si="5"/>
        <v>1</v>
      </c>
      <c r="S118" s="173"/>
      <c r="T118" s="174"/>
      <c r="U118" s="382">
        <f t="shared" si="6"/>
        <v>0</v>
      </c>
      <c r="V118" s="127">
        <f t="shared" si="6"/>
        <v>30</v>
      </c>
      <c r="W118" s="173"/>
      <c r="X118" s="174"/>
      <c r="Y118" s="382">
        <f t="shared" si="7"/>
        <v>42000</v>
      </c>
    </row>
    <row r="119" spans="1:25" ht="13.5" hidden="1" customHeight="1" outlineLevel="1" x14ac:dyDescent="0.25">
      <c r="A119" s="126" t="s">
        <v>151</v>
      </c>
      <c r="B119" s="127">
        <f t="shared" si="1"/>
        <v>43.5</v>
      </c>
      <c r="C119" s="173"/>
      <c r="D119" s="174"/>
      <c r="E119" s="382">
        <f t="shared" si="2"/>
        <v>55680</v>
      </c>
      <c r="F119" s="127">
        <f t="shared" si="2"/>
        <v>1</v>
      </c>
      <c r="G119" s="173"/>
      <c r="H119" s="174"/>
      <c r="I119" s="382">
        <f t="shared" si="3"/>
        <v>0</v>
      </c>
      <c r="J119" s="127">
        <f t="shared" si="3"/>
        <v>0</v>
      </c>
      <c r="K119" s="173"/>
      <c r="L119" s="174"/>
      <c r="M119" s="382">
        <f t="shared" si="4"/>
        <v>0</v>
      </c>
      <c r="N119" s="127">
        <f t="shared" si="4"/>
        <v>150</v>
      </c>
      <c r="O119" s="173"/>
      <c r="P119" s="174"/>
      <c r="Q119" s="382">
        <f t="shared" si="5"/>
        <v>150000</v>
      </c>
      <c r="R119" s="127">
        <f t="shared" si="5"/>
        <v>68.5</v>
      </c>
      <c r="S119" s="173"/>
      <c r="T119" s="174"/>
      <c r="U119" s="382">
        <f t="shared" si="6"/>
        <v>95900</v>
      </c>
      <c r="V119" s="127">
        <f t="shared" si="6"/>
        <v>45</v>
      </c>
      <c r="W119" s="173"/>
      <c r="X119" s="174"/>
      <c r="Y119" s="382">
        <f t="shared" si="7"/>
        <v>63000</v>
      </c>
    </row>
    <row r="120" spans="1:25" ht="13.5" hidden="1" customHeight="1" outlineLevel="1" x14ac:dyDescent="0.3">
      <c r="A120" s="199" t="str">
        <f>A100</f>
        <v>Interfaces</v>
      </c>
      <c r="B120" s="127">
        <f t="shared" si="1"/>
        <v>0</v>
      </c>
      <c r="C120" s="173"/>
      <c r="D120" s="174"/>
      <c r="E120" s="382">
        <f t="shared" si="2"/>
        <v>0</v>
      </c>
      <c r="F120" s="127">
        <f t="shared" si="2"/>
        <v>1</v>
      </c>
      <c r="G120" s="173"/>
      <c r="H120" s="174"/>
      <c r="I120" s="382">
        <f t="shared" si="3"/>
        <v>0</v>
      </c>
      <c r="J120" s="127">
        <f t="shared" si="3"/>
        <v>19</v>
      </c>
      <c r="K120" s="173"/>
      <c r="L120" s="174"/>
      <c r="M120" s="382">
        <f t="shared" si="4"/>
        <v>18810</v>
      </c>
      <c r="N120" s="127">
        <f t="shared" si="4"/>
        <v>0</v>
      </c>
      <c r="O120" s="173"/>
      <c r="P120" s="174"/>
      <c r="Q120" s="382">
        <f t="shared" si="5"/>
        <v>0</v>
      </c>
      <c r="R120" s="127">
        <f t="shared" si="5"/>
        <v>0</v>
      </c>
      <c r="S120" s="173"/>
      <c r="T120" s="174"/>
      <c r="U120" s="382">
        <f t="shared" si="6"/>
        <v>0</v>
      </c>
      <c r="V120" s="127">
        <f t="shared" si="6"/>
        <v>60</v>
      </c>
      <c r="W120" s="173"/>
      <c r="X120" s="174"/>
      <c r="Y120" s="382">
        <f t="shared" si="7"/>
        <v>84000</v>
      </c>
    </row>
    <row r="121" spans="1:25" ht="13.5" hidden="1" customHeight="1" outlineLevel="1" x14ac:dyDescent="0.3">
      <c r="A121" s="199" t="str">
        <f t="shared" ref="A121:A129" si="8">A101</f>
        <v xml:space="preserve">Test </v>
      </c>
      <c r="B121" s="127">
        <f t="shared" si="1"/>
        <v>0</v>
      </c>
      <c r="C121" s="173"/>
      <c r="D121" s="174"/>
      <c r="E121" s="382">
        <f t="shared" si="2"/>
        <v>0</v>
      </c>
      <c r="F121" s="127">
        <f t="shared" si="2"/>
        <v>0</v>
      </c>
      <c r="G121" s="173"/>
      <c r="H121" s="174"/>
      <c r="I121" s="382">
        <f t="shared" si="3"/>
        <v>0</v>
      </c>
      <c r="J121" s="127">
        <f t="shared" si="3"/>
        <v>0</v>
      </c>
      <c r="K121" s="173"/>
      <c r="L121" s="174"/>
      <c r="M121" s="382">
        <f t="shared" si="4"/>
        <v>0</v>
      </c>
      <c r="N121" s="127">
        <f t="shared" si="4"/>
        <v>0</v>
      </c>
      <c r="O121" s="173"/>
      <c r="P121" s="174"/>
      <c r="Q121" s="382">
        <f t="shared" si="5"/>
        <v>0</v>
      </c>
      <c r="R121" s="127">
        <f t="shared" si="5"/>
        <v>0</v>
      </c>
      <c r="S121" s="173"/>
      <c r="T121" s="174"/>
      <c r="U121" s="382">
        <f t="shared" si="6"/>
        <v>0</v>
      </c>
      <c r="V121" s="127">
        <f t="shared" si="6"/>
        <v>0</v>
      </c>
      <c r="W121" s="173"/>
      <c r="X121" s="174"/>
      <c r="Y121" s="382">
        <f t="shared" si="7"/>
        <v>0</v>
      </c>
    </row>
    <row r="122" spans="1:25" ht="13.5" hidden="1" customHeight="1" outlineLevel="1" x14ac:dyDescent="0.3">
      <c r="A122" s="199" t="str">
        <f t="shared" si="8"/>
        <v>Documentation</v>
      </c>
      <c r="B122" s="127">
        <f t="shared" si="1"/>
        <v>0</v>
      </c>
      <c r="C122" s="173"/>
      <c r="D122" s="174"/>
      <c r="E122" s="382">
        <f t="shared" si="2"/>
        <v>0</v>
      </c>
      <c r="F122" s="127">
        <f t="shared" si="2"/>
        <v>0</v>
      </c>
      <c r="G122" s="173"/>
      <c r="H122" s="174"/>
      <c r="I122" s="382">
        <f t="shared" si="3"/>
        <v>0</v>
      </c>
      <c r="J122" s="127">
        <f t="shared" si="3"/>
        <v>0</v>
      </c>
      <c r="K122" s="173"/>
      <c r="L122" s="174"/>
      <c r="M122" s="382">
        <f t="shared" si="4"/>
        <v>0</v>
      </c>
      <c r="N122" s="127">
        <f t="shared" si="4"/>
        <v>0</v>
      </c>
      <c r="O122" s="173"/>
      <c r="P122" s="174"/>
      <c r="Q122" s="382">
        <f t="shared" si="5"/>
        <v>0</v>
      </c>
      <c r="R122" s="127">
        <f t="shared" si="5"/>
        <v>0</v>
      </c>
      <c r="S122" s="173"/>
      <c r="T122" s="174"/>
      <c r="U122" s="382">
        <f t="shared" si="6"/>
        <v>0</v>
      </c>
      <c r="V122" s="127">
        <f t="shared" si="6"/>
        <v>0</v>
      </c>
      <c r="W122" s="173"/>
      <c r="X122" s="174"/>
      <c r="Y122" s="382">
        <f t="shared" si="7"/>
        <v>0</v>
      </c>
    </row>
    <row r="123" spans="1:25" ht="13.5" hidden="1" customHeight="1" outlineLevel="1" x14ac:dyDescent="0.3">
      <c r="A123" s="199" t="str">
        <f t="shared" si="8"/>
        <v xml:space="preserve">Go live support </v>
      </c>
      <c r="B123" s="127">
        <f t="shared" si="1"/>
        <v>0</v>
      </c>
      <c r="C123" s="173"/>
      <c r="D123" s="174"/>
      <c r="E123" s="382">
        <f t="shared" si="2"/>
        <v>0</v>
      </c>
      <c r="F123" s="127">
        <f t="shared" si="2"/>
        <v>0</v>
      </c>
      <c r="G123" s="173"/>
      <c r="H123" s="174"/>
      <c r="I123" s="382">
        <f t="shared" si="3"/>
        <v>0</v>
      </c>
      <c r="J123" s="127">
        <f t="shared" si="3"/>
        <v>0</v>
      </c>
      <c r="K123" s="173"/>
      <c r="L123" s="174"/>
      <c r="M123" s="382">
        <f t="shared" si="4"/>
        <v>0</v>
      </c>
      <c r="N123" s="127">
        <f t="shared" si="4"/>
        <v>0</v>
      </c>
      <c r="O123" s="173"/>
      <c r="P123" s="174"/>
      <c r="Q123" s="382">
        <f t="shared" si="5"/>
        <v>0</v>
      </c>
      <c r="R123" s="127">
        <f t="shared" si="5"/>
        <v>0</v>
      </c>
      <c r="S123" s="173"/>
      <c r="T123" s="174"/>
      <c r="U123" s="382">
        <f t="shared" si="6"/>
        <v>0</v>
      </c>
      <c r="V123" s="127">
        <f t="shared" si="6"/>
        <v>0</v>
      </c>
      <c r="W123" s="173"/>
      <c r="X123" s="174"/>
      <c r="Y123" s="382">
        <f t="shared" si="7"/>
        <v>0</v>
      </c>
    </row>
    <row r="124" spans="1:25" ht="13.5" hidden="1" customHeight="1" outlineLevel="1" x14ac:dyDescent="0.3">
      <c r="A124" s="199" t="str">
        <f t="shared" si="8"/>
        <v>Open HR</v>
      </c>
      <c r="B124" s="127">
        <f t="shared" si="1"/>
        <v>0</v>
      </c>
      <c r="C124" s="173"/>
      <c r="D124" s="174"/>
      <c r="E124" s="382">
        <f t="shared" si="2"/>
        <v>0</v>
      </c>
      <c r="F124" s="127">
        <f t="shared" si="2"/>
        <v>0</v>
      </c>
      <c r="G124" s="173"/>
      <c r="H124" s="174"/>
      <c r="I124" s="382">
        <f t="shared" si="3"/>
        <v>0</v>
      </c>
      <c r="J124" s="127">
        <f t="shared" si="3"/>
        <v>0</v>
      </c>
      <c r="K124" s="173"/>
      <c r="L124" s="174"/>
      <c r="M124" s="382">
        <f t="shared" si="4"/>
        <v>0</v>
      </c>
      <c r="N124" s="127">
        <f t="shared" si="4"/>
        <v>0</v>
      </c>
      <c r="O124" s="173"/>
      <c r="P124" s="174"/>
      <c r="Q124" s="382">
        <f t="shared" si="5"/>
        <v>0</v>
      </c>
      <c r="R124" s="127">
        <f t="shared" si="5"/>
        <v>0</v>
      </c>
      <c r="S124" s="173"/>
      <c r="T124" s="174"/>
      <c r="U124" s="382">
        <f t="shared" si="6"/>
        <v>0</v>
      </c>
      <c r="V124" s="127">
        <f t="shared" si="6"/>
        <v>0</v>
      </c>
      <c r="W124" s="173"/>
      <c r="X124" s="174"/>
      <c r="Y124" s="382">
        <f t="shared" si="7"/>
        <v>0</v>
      </c>
    </row>
    <row r="125" spans="1:25" ht="13.5" hidden="1" customHeight="1" outlineLevel="1" x14ac:dyDescent="0.3">
      <c r="A125" s="199" t="str">
        <f t="shared" si="8"/>
        <v>Open Time</v>
      </c>
      <c r="B125" s="127">
        <f t="shared" si="1"/>
        <v>0</v>
      </c>
      <c r="C125" s="173"/>
      <c r="D125" s="174"/>
      <c r="E125" s="382">
        <f t="shared" si="2"/>
        <v>0</v>
      </c>
      <c r="F125" s="127">
        <f t="shared" si="2"/>
        <v>0</v>
      </c>
      <c r="G125" s="173"/>
      <c r="H125" s="174"/>
      <c r="I125" s="382">
        <f t="shared" si="3"/>
        <v>0</v>
      </c>
      <c r="J125" s="127">
        <f t="shared" si="3"/>
        <v>0</v>
      </c>
      <c r="K125" s="173"/>
      <c r="L125" s="174"/>
      <c r="M125" s="382">
        <f t="shared" si="4"/>
        <v>0</v>
      </c>
      <c r="N125" s="127">
        <f t="shared" si="4"/>
        <v>0</v>
      </c>
      <c r="O125" s="173"/>
      <c r="P125" s="174"/>
      <c r="Q125" s="382">
        <f t="shared" si="5"/>
        <v>0</v>
      </c>
      <c r="R125" s="127">
        <f t="shared" si="5"/>
        <v>0</v>
      </c>
      <c r="S125" s="173"/>
      <c r="T125" s="174"/>
      <c r="U125" s="382">
        <f t="shared" si="6"/>
        <v>0</v>
      </c>
      <c r="V125" s="127">
        <f t="shared" si="6"/>
        <v>0</v>
      </c>
      <c r="W125" s="173"/>
      <c r="X125" s="174"/>
      <c r="Y125" s="382">
        <f t="shared" si="7"/>
        <v>0</v>
      </c>
    </row>
    <row r="126" spans="1:25" ht="13.5" hidden="1" customHeight="1" outlineLevel="1" x14ac:dyDescent="0.3">
      <c r="A126" s="199" t="str">
        <f t="shared" si="8"/>
        <v>RF Express</v>
      </c>
      <c r="B126" s="127">
        <f t="shared" si="1"/>
        <v>0</v>
      </c>
      <c r="C126" s="173"/>
      <c r="D126" s="174"/>
      <c r="E126" s="382">
        <f t="shared" si="2"/>
        <v>0</v>
      </c>
      <c r="F126" s="127">
        <f t="shared" si="2"/>
        <v>0</v>
      </c>
      <c r="G126" s="173"/>
      <c r="H126" s="174"/>
      <c r="I126" s="382">
        <f t="shared" si="3"/>
        <v>0</v>
      </c>
      <c r="J126" s="127">
        <f t="shared" si="3"/>
        <v>0</v>
      </c>
      <c r="K126" s="173"/>
      <c r="L126" s="174"/>
      <c r="M126" s="382">
        <f t="shared" si="4"/>
        <v>0</v>
      </c>
      <c r="N126" s="127">
        <f t="shared" si="4"/>
        <v>0</v>
      </c>
      <c r="O126" s="173"/>
      <c r="P126" s="174"/>
      <c r="Q126" s="382">
        <f t="shared" si="5"/>
        <v>0</v>
      </c>
      <c r="R126" s="127">
        <f t="shared" si="5"/>
        <v>0</v>
      </c>
      <c r="S126" s="173"/>
      <c r="T126" s="174"/>
      <c r="U126" s="382">
        <f t="shared" si="6"/>
        <v>0</v>
      </c>
      <c r="V126" s="127">
        <f t="shared" si="6"/>
        <v>0</v>
      </c>
      <c r="W126" s="173"/>
      <c r="X126" s="174"/>
      <c r="Y126" s="382">
        <f t="shared" si="7"/>
        <v>0</v>
      </c>
    </row>
    <row r="127" spans="1:25" ht="13.5" hidden="1" customHeight="1" outlineLevel="1" x14ac:dyDescent="0.3">
      <c r="A127" s="199" t="str">
        <f t="shared" si="8"/>
        <v>.</v>
      </c>
      <c r="B127" s="127">
        <f t="shared" si="1"/>
        <v>0</v>
      </c>
      <c r="C127" s="173"/>
      <c r="D127" s="174"/>
      <c r="E127" s="382">
        <f t="shared" si="2"/>
        <v>0</v>
      </c>
      <c r="F127" s="127">
        <f t="shared" si="2"/>
        <v>0</v>
      </c>
      <c r="G127" s="173"/>
      <c r="H127" s="174"/>
      <c r="I127" s="382">
        <f t="shared" si="3"/>
        <v>0</v>
      </c>
      <c r="J127" s="127">
        <f t="shared" si="3"/>
        <v>0</v>
      </c>
      <c r="K127" s="173"/>
      <c r="L127" s="174"/>
      <c r="M127" s="382">
        <f t="shared" si="4"/>
        <v>0</v>
      </c>
      <c r="N127" s="127">
        <f t="shared" si="4"/>
        <v>0</v>
      </c>
      <c r="O127" s="173"/>
      <c r="P127" s="174"/>
      <c r="Q127" s="382">
        <f t="shared" si="5"/>
        <v>0</v>
      </c>
      <c r="R127" s="127">
        <f t="shared" si="5"/>
        <v>0</v>
      </c>
      <c r="S127" s="173"/>
      <c r="T127" s="174"/>
      <c r="U127" s="382">
        <f t="shared" si="6"/>
        <v>0</v>
      </c>
      <c r="V127" s="127">
        <f t="shared" si="6"/>
        <v>0</v>
      </c>
      <c r="W127" s="173"/>
      <c r="X127" s="174"/>
      <c r="Y127" s="382">
        <f t="shared" si="7"/>
        <v>0</v>
      </c>
    </row>
    <row r="128" spans="1:25" ht="13.5" hidden="1" customHeight="1" outlineLevel="1" x14ac:dyDescent="0.3">
      <c r="A128" s="199" t="str">
        <f t="shared" si="8"/>
        <v>.</v>
      </c>
      <c r="B128" s="127">
        <f t="shared" si="1"/>
        <v>0</v>
      </c>
      <c r="C128" s="173"/>
      <c r="D128" s="174"/>
      <c r="E128" s="382">
        <f t="shared" si="2"/>
        <v>0</v>
      </c>
      <c r="F128" s="127">
        <f t="shared" si="2"/>
        <v>0</v>
      </c>
      <c r="G128" s="173"/>
      <c r="H128" s="174"/>
      <c r="I128" s="382">
        <f t="shared" si="3"/>
        <v>0</v>
      </c>
      <c r="J128" s="127">
        <f t="shared" si="3"/>
        <v>0</v>
      </c>
      <c r="K128" s="173"/>
      <c r="L128" s="174"/>
      <c r="M128" s="382">
        <f t="shared" si="4"/>
        <v>0</v>
      </c>
      <c r="N128" s="127">
        <f t="shared" si="4"/>
        <v>0</v>
      </c>
      <c r="O128" s="173"/>
      <c r="P128" s="174"/>
      <c r="Q128" s="382">
        <f t="shared" si="5"/>
        <v>0</v>
      </c>
      <c r="R128" s="127">
        <f t="shared" si="5"/>
        <v>0</v>
      </c>
      <c r="S128" s="173"/>
      <c r="T128" s="174"/>
      <c r="U128" s="382">
        <f t="shared" si="6"/>
        <v>0</v>
      </c>
      <c r="V128" s="127">
        <f t="shared" si="6"/>
        <v>0</v>
      </c>
      <c r="W128" s="173"/>
      <c r="X128" s="174"/>
      <c r="Y128" s="382">
        <f t="shared" si="7"/>
        <v>0</v>
      </c>
    </row>
    <row r="129" spans="1:25" ht="13.5" hidden="1" customHeight="1" outlineLevel="1" x14ac:dyDescent="0.3">
      <c r="A129" s="199" t="str">
        <f t="shared" si="8"/>
        <v>..</v>
      </c>
      <c r="B129" s="127">
        <f t="shared" si="1"/>
        <v>0</v>
      </c>
      <c r="C129" s="173"/>
      <c r="D129" s="174"/>
      <c r="E129" s="382">
        <f t="shared" si="2"/>
        <v>0</v>
      </c>
      <c r="F129" s="127">
        <f t="shared" si="2"/>
        <v>0</v>
      </c>
      <c r="G129" s="173"/>
      <c r="H129" s="174"/>
      <c r="I129" s="382">
        <f t="shared" si="3"/>
        <v>0</v>
      </c>
      <c r="J129" s="127">
        <f t="shared" si="3"/>
        <v>0</v>
      </c>
      <c r="K129" s="173"/>
      <c r="L129" s="174"/>
      <c r="M129" s="382">
        <f t="shared" si="4"/>
        <v>0</v>
      </c>
      <c r="N129" s="127">
        <f t="shared" si="4"/>
        <v>0</v>
      </c>
      <c r="O129" s="173"/>
      <c r="P129" s="174"/>
      <c r="Q129" s="382">
        <f t="shared" si="5"/>
        <v>0</v>
      </c>
      <c r="R129" s="127">
        <f t="shared" si="5"/>
        <v>0</v>
      </c>
      <c r="S129" s="173"/>
      <c r="T129" s="174"/>
      <c r="U129" s="382">
        <f t="shared" si="6"/>
        <v>0</v>
      </c>
      <c r="V129" s="127">
        <f t="shared" si="6"/>
        <v>0</v>
      </c>
      <c r="W129" s="173"/>
      <c r="X129" s="174"/>
      <c r="Y129" s="382">
        <f t="shared" si="7"/>
        <v>0</v>
      </c>
    </row>
    <row r="130" spans="1:25" ht="13.5" hidden="1" customHeight="1" outlineLevel="1" x14ac:dyDescent="0.25">
      <c r="A130" s="126" t="s">
        <v>152</v>
      </c>
      <c r="B130" s="127"/>
      <c r="C130" s="173"/>
      <c r="D130" s="174"/>
      <c r="E130" s="382">
        <f>+E110+E90</f>
        <v>46160</v>
      </c>
      <c r="F130" s="127"/>
      <c r="G130" s="173"/>
      <c r="H130" s="174"/>
      <c r="I130" s="382">
        <f>+I110+I90</f>
        <v>45292.5</v>
      </c>
      <c r="J130" s="127"/>
      <c r="K130" s="173"/>
      <c r="L130" s="174"/>
      <c r="M130" s="382">
        <f>+M110+M90</f>
        <v>47891.25</v>
      </c>
      <c r="N130" s="127"/>
      <c r="O130" s="173"/>
      <c r="P130" s="174"/>
      <c r="Q130" s="382">
        <f>+Q110+Q90</f>
        <v>50000</v>
      </c>
      <c r="R130" s="127"/>
      <c r="S130" s="173"/>
      <c r="T130" s="174"/>
      <c r="U130" s="382">
        <f>+U110+U90</f>
        <v>30800</v>
      </c>
      <c r="V130" s="127"/>
      <c r="W130" s="173"/>
      <c r="X130" s="174"/>
      <c r="Y130" s="382">
        <f t="shared" si="7"/>
        <v>105310</v>
      </c>
    </row>
    <row r="131" spans="1:25" s="132" customFormat="1" ht="18.600000000000001" collapsed="1" thickBot="1" x14ac:dyDescent="0.3">
      <c r="A131" s="180" t="s">
        <v>156</v>
      </c>
      <c r="B131" s="467" t="s">
        <v>156</v>
      </c>
      <c r="C131" s="468"/>
      <c r="D131" s="469"/>
      <c r="E131" s="379">
        <f>SUM(E113:E130)</f>
        <v>415440</v>
      </c>
      <c r="F131" s="467" t="s">
        <v>156</v>
      </c>
      <c r="G131" s="468"/>
      <c r="H131" s="469"/>
      <c r="I131" s="379">
        <f>SUM(I113:I130)</f>
        <v>347242.5</v>
      </c>
      <c r="J131" s="467" t="s">
        <v>156</v>
      </c>
      <c r="K131" s="468"/>
      <c r="L131" s="469"/>
      <c r="M131" s="379">
        <f>SUM(M113:M130)</f>
        <v>431021.25</v>
      </c>
      <c r="N131" s="467" t="s">
        <v>156</v>
      </c>
      <c r="O131" s="468"/>
      <c r="P131" s="469"/>
      <c r="Q131" s="379">
        <f>SUM(Q113:Q130)</f>
        <v>500000</v>
      </c>
      <c r="R131" s="467" t="s">
        <v>156</v>
      </c>
      <c r="S131" s="468"/>
      <c r="T131" s="469"/>
      <c r="U131" s="379">
        <f>SUM(U113:U130)</f>
        <v>263186</v>
      </c>
      <c r="V131" s="467" t="s">
        <v>156</v>
      </c>
      <c r="W131" s="468"/>
      <c r="X131" s="469"/>
      <c r="Y131" s="379">
        <f>SUM(Y113:Y130)</f>
        <v>1158410</v>
      </c>
    </row>
    <row r="132" spans="1:25" s="186" customFormat="1" ht="15" thickBot="1" x14ac:dyDescent="0.3">
      <c r="A132" s="181" t="s">
        <v>157</v>
      </c>
      <c r="B132" s="182"/>
      <c r="C132" s="183"/>
      <c r="D132" s="184" t="s">
        <v>157</v>
      </c>
      <c r="E132" s="185">
        <f>E130/SUM(E113:E129)</f>
        <v>0.125</v>
      </c>
      <c r="F132" s="182"/>
      <c r="G132" s="183"/>
      <c r="H132" s="184" t="s">
        <v>157</v>
      </c>
      <c r="I132" s="185">
        <f>I130/SUM(I113:I129)</f>
        <v>0.15</v>
      </c>
      <c r="J132" s="182"/>
      <c r="K132" s="183"/>
      <c r="L132" s="184" t="s">
        <v>157</v>
      </c>
      <c r="M132" s="185">
        <f>M130/SUM(M113:M129)</f>
        <v>0.125</v>
      </c>
      <c r="N132" s="182"/>
      <c r="O132" s="183"/>
      <c r="P132" s="184" t="s">
        <v>157</v>
      </c>
      <c r="Q132" s="185">
        <f>Q130/SUM(Q113:Q129)</f>
        <v>0.1111111111111111</v>
      </c>
      <c r="R132" s="182"/>
      <c r="S132" s="183"/>
      <c r="T132" s="184" t="s">
        <v>157</v>
      </c>
      <c r="U132" s="185">
        <f>U130/SUM(U113:U129)</f>
        <v>0.13253810470510272</v>
      </c>
      <c r="V132" s="182"/>
      <c r="W132" s="183"/>
      <c r="X132" s="184" t="s">
        <v>157</v>
      </c>
      <c r="Y132" s="185">
        <f>Y130/SUM(Y113:Y129)</f>
        <v>0.1</v>
      </c>
    </row>
    <row r="133" spans="1:25" ht="13.5" customHeight="1" thickTop="1" thickBot="1" x14ac:dyDescent="0.3">
      <c r="B133" s="187"/>
      <c r="C133" s="188"/>
      <c r="D133" s="189"/>
      <c r="E133" s="114" t="str">
        <f>System01</f>
        <v>Infor - Syteline ERP</v>
      </c>
      <c r="F133" s="115" t="str">
        <f>System02</f>
        <v>eBECS - Microsoft Dynamics AX</v>
      </c>
      <c r="G133" s="112" t="str">
        <f>System02</f>
        <v>eBECS - Microsoft Dynamics AX</v>
      </c>
      <c r="H133" s="113" t="str">
        <f>System02</f>
        <v>eBECS - Microsoft Dynamics AX</v>
      </c>
      <c r="I133" s="114" t="str">
        <f>System02</f>
        <v>eBECS - Microsoft Dynamics AX</v>
      </c>
      <c r="J133" s="115" t="str">
        <f>System03</f>
        <v>Glantus - QAD</v>
      </c>
      <c r="K133" s="112" t="str">
        <f>System03</f>
        <v>Glantus - QAD</v>
      </c>
      <c r="L133" s="113" t="str">
        <f>System03</f>
        <v>Glantus - QAD</v>
      </c>
      <c r="M133" s="114" t="str">
        <f>System03</f>
        <v>Glantus - QAD</v>
      </c>
      <c r="N133" s="115" t="str">
        <f>System04</f>
        <v>Emerge IT - Priority ERP</v>
      </c>
      <c r="O133" s="112" t="str">
        <f>System04</f>
        <v>Emerge IT - Priority ERP</v>
      </c>
      <c r="P133" s="113" t="str">
        <f>System04</f>
        <v>Emerge IT - Priority ERP</v>
      </c>
      <c r="Q133" s="114" t="str">
        <f>System04</f>
        <v>Emerge IT - Priority ERP</v>
      </c>
      <c r="R133" s="115" t="str">
        <f>System05</f>
        <v>IQMS - EnterpriseIQ</v>
      </c>
      <c r="S133" s="112" t="str">
        <f>System05</f>
        <v>IQMS - EnterpriseIQ</v>
      </c>
      <c r="T133" s="113" t="str">
        <f>System05</f>
        <v>IQMS - EnterpriseIQ</v>
      </c>
      <c r="U133" s="114" t="str">
        <f>System05</f>
        <v>IQMS - EnterpriseIQ</v>
      </c>
      <c r="V133" s="115" t="str">
        <f>System06</f>
        <v>itelligence - SAP</v>
      </c>
      <c r="W133" s="112" t="str">
        <f>System06</f>
        <v>itelligence - SAP</v>
      </c>
      <c r="X133" s="113" t="str">
        <f>System06</f>
        <v>itelligence - SAP</v>
      </c>
      <c r="Y133" s="114" t="str">
        <f>System06</f>
        <v>itelligence - SAP</v>
      </c>
    </row>
    <row r="134" spans="1:25" ht="18.600000000000001" thickBot="1" x14ac:dyDescent="0.3">
      <c r="A134" s="116" t="s">
        <v>447</v>
      </c>
      <c r="B134" s="117"/>
      <c r="C134" s="118"/>
      <c r="D134" s="119"/>
      <c r="E134" s="120"/>
      <c r="F134" s="117"/>
      <c r="G134" s="118"/>
      <c r="H134" s="119"/>
      <c r="I134" s="120"/>
      <c r="J134" s="117"/>
      <c r="K134" s="118"/>
      <c r="L134" s="119"/>
      <c r="M134" s="120"/>
      <c r="N134" s="117"/>
      <c r="O134" s="118"/>
      <c r="P134" s="119"/>
      <c r="Q134" s="120"/>
      <c r="R134" s="117"/>
      <c r="S134" s="118"/>
      <c r="T134" s="119"/>
      <c r="U134" s="120"/>
      <c r="V134" s="117"/>
      <c r="W134" s="118"/>
      <c r="X134" s="119"/>
      <c r="Y134" s="120"/>
    </row>
    <row r="135" spans="1:25" ht="13.5" customHeight="1" x14ac:dyDescent="0.25">
      <c r="A135" s="121" t="s">
        <v>158</v>
      </c>
      <c r="B135" s="123"/>
      <c r="C135" s="122"/>
      <c r="D135" s="124"/>
      <c r="E135" s="125"/>
      <c r="F135" s="123"/>
      <c r="G135" s="122"/>
      <c r="H135" s="124"/>
      <c r="I135" s="125"/>
      <c r="J135" s="123"/>
      <c r="K135" s="122"/>
      <c r="L135" s="124"/>
      <c r="M135" s="125"/>
      <c r="N135" s="123"/>
      <c r="O135" s="122"/>
      <c r="P135" s="124"/>
      <c r="Q135" s="125"/>
      <c r="R135" s="123"/>
      <c r="S135" s="122"/>
      <c r="T135" s="124"/>
      <c r="U135" s="125"/>
      <c r="V135" s="123"/>
      <c r="W135" s="122"/>
      <c r="X135" s="124"/>
      <c r="Y135" s="125"/>
    </row>
    <row r="136" spans="1:25" ht="13.5" hidden="1" customHeight="1" outlineLevel="1" x14ac:dyDescent="0.25">
      <c r="A136" s="126" t="s">
        <v>466</v>
      </c>
      <c r="B136" s="126"/>
      <c r="C136" s="128"/>
      <c r="D136" s="129"/>
      <c r="E136" s="378">
        <v>16200</v>
      </c>
      <c r="F136" s="126"/>
      <c r="G136" s="128"/>
      <c r="H136" s="129"/>
      <c r="I136" s="385">
        <v>10000</v>
      </c>
      <c r="J136" s="126"/>
      <c r="K136" s="128"/>
      <c r="L136" s="129"/>
      <c r="M136" s="378"/>
      <c r="N136" s="126"/>
      <c r="O136" s="128"/>
      <c r="P136" s="129"/>
      <c r="Q136" s="378">
        <v>5000</v>
      </c>
      <c r="R136" s="126"/>
      <c r="S136" s="128"/>
      <c r="T136" s="129"/>
      <c r="U136" s="385">
        <v>5000</v>
      </c>
      <c r="V136" s="126"/>
      <c r="W136" s="128"/>
      <c r="X136" s="129"/>
      <c r="Y136" s="378"/>
    </row>
    <row r="137" spans="1:25" ht="13.5" hidden="1" customHeight="1" outlineLevel="1" x14ac:dyDescent="0.25">
      <c r="A137" s="126" t="s">
        <v>467</v>
      </c>
      <c r="B137" s="126"/>
      <c r="C137" s="128"/>
      <c r="D137" s="129"/>
      <c r="E137" s="378">
        <v>2430</v>
      </c>
      <c r="F137" s="126"/>
      <c r="G137" s="128"/>
      <c r="H137" s="129"/>
      <c r="I137" s="378">
        <v>0</v>
      </c>
      <c r="J137" s="126"/>
      <c r="K137" s="128"/>
      <c r="L137" s="129"/>
      <c r="M137" s="378"/>
      <c r="N137" s="126"/>
      <c r="O137" s="128"/>
      <c r="P137" s="129"/>
      <c r="Q137" s="378"/>
      <c r="R137" s="126"/>
      <c r="S137" s="128"/>
      <c r="T137" s="129"/>
      <c r="U137" s="378"/>
      <c r="V137" s="126"/>
      <c r="W137" s="128"/>
      <c r="X137" s="129"/>
      <c r="Y137" s="378"/>
    </row>
    <row r="138" spans="1:25" ht="13.5" hidden="1" customHeight="1" outlineLevel="1" x14ac:dyDescent="0.25">
      <c r="A138" s="126" t="s">
        <v>468</v>
      </c>
      <c r="B138" s="126"/>
      <c r="C138" s="128"/>
      <c r="D138" s="129"/>
      <c r="E138" s="378">
        <v>49111</v>
      </c>
      <c r="F138" s="126"/>
      <c r="G138" s="128"/>
      <c r="H138" s="129"/>
      <c r="I138" s="385">
        <v>60000</v>
      </c>
      <c r="J138" s="126"/>
      <c r="K138" s="128"/>
      <c r="L138" s="129"/>
      <c r="M138" s="378">
        <v>21115</v>
      </c>
      <c r="N138" s="126"/>
      <c r="O138" s="128"/>
      <c r="P138" s="129"/>
      <c r="Q138" s="378">
        <v>49000</v>
      </c>
      <c r="R138" s="126"/>
      <c r="S138" s="128"/>
      <c r="T138" s="129"/>
      <c r="U138" s="385">
        <v>50000</v>
      </c>
      <c r="V138" s="126"/>
      <c r="W138" s="128"/>
      <c r="X138" s="129"/>
      <c r="Y138" s="378"/>
    </row>
    <row r="139" spans="1:25" ht="13.5" hidden="1" customHeight="1" outlineLevel="1" x14ac:dyDescent="0.25">
      <c r="A139" s="126"/>
      <c r="B139" s="126"/>
      <c r="C139" s="128"/>
      <c r="D139" s="129"/>
      <c r="E139" s="378"/>
      <c r="F139" s="126"/>
      <c r="G139" s="128"/>
      <c r="H139" s="129"/>
      <c r="I139" s="378">
        <v>0</v>
      </c>
      <c r="J139" s="126"/>
      <c r="K139" s="128"/>
      <c r="L139" s="129"/>
      <c r="M139" s="378"/>
      <c r="N139" s="126"/>
      <c r="O139" s="128"/>
      <c r="P139" s="129"/>
      <c r="Q139" s="378"/>
      <c r="R139" s="126"/>
      <c r="S139" s="128"/>
      <c r="T139" s="129"/>
      <c r="U139" s="378"/>
      <c r="V139" s="126"/>
      <c r="W139" s="128"/>
      <c r="X139" s="129"/>
      <c r="Y139" s="378"/>
    </row>
    <row r="140" spans="1:25" ht="13.5" hidden="1" customHeight="1" outlineLevel="1" x14ac:dyDescent="0.25">
      <c r="A140" s="190"/>
      <c r="B140" s="190"/>
      <c r="C140" s="191"/>
      <c r="D140" s="192"/>
      <c r="E140" s="378"/>
      <c r="F140" s="190"/>
      <c r="G140" s="191"/>
      <c r="H140" s="192"/>
      <c r="I140" s="378"/>
      <c r="J140" s="190"/>
      <c r="K140" s="191"/>
      <c r="L140" s="192"/>
      <c r="M140" s="378"/>
      <c r="N140" s="190"/>
      <c r="O140" s="191"/>
      <c r="P140" s="192"/>
      <c r="Q140" s="378"/>
      <c r="R140" s="190"/>
      <c r="S140" s="191"/>
      <c r="T140" s="192"/>
      <c r="U140" s="378"/>
      <c r="V140" s="190"/>
      <c r="W140" s="191"/>
      <c r="X140" s="192"/>
      <c r="Y140" s="378"/>
    </row>
    <row r="141" spans="1:25" ht="13.5" hidden="1" customHeight="1" outlineLevel="1" x14ac:dyDescent="0.25">
      <c r="A141" s="190"/>
      <c r="B141" s="190"/>
      <c r="C141" s="191"/>
      <c r="D141" s="192"/>
      <c r="E141" s="378"/>
      <c r="F141" s="190"/>
      <c r="G141" s="191"/>
      <c r="H141" s="192"/>
      <c r="I141" s="378"/>
      <c r="J141" s="190"/>
      <c r="K141" s="191"/>
      <c r="L141" s="192"/>
      <c r="M141" s="378"/>
      <c r="N141" s="190"/>
      <c r="O141" s="191"/>
      <c r="P141" s="192"/>
      <c r="Q141" s="378"/>
      <c r="R141" s="190"/>
      <c r="S141" s="191"/>
      <c r="T141" s="192"/>
      <c r="U141" s="378"/>
      <c r="V141" s="190"/>
      <c r="W141" s="191"/>
      <c r="X141" s="192"/>
      <c r="Y141" s="378"/>
    </row>
    <row r="142" spans="1:25" ht="16.2" collapsed="1" thickBot="1" x14ac:dyDescent="0.3">
      <c r="A142" s="193" t="s">
        <v>448</v>
      </c>
      <c r="B142" s="463" t="s">
        <v>448</v>
      </c>
      <c r="C142" s="464"/>
      <c r="D142" s="464"/>
      <c r="E142" s="383">
        <f>SUM(E136:E141)</f>
        <v>67741</v>
      </c>
      <c r="F142" s="463" t="s">
        <v>448</v>
      </c>
      <c r="G142" s="464"/>
      <c r="H142" s="464"/>
      <c r="I142" s="383">
        <f>SUM(I136:I141)</f>
        <v>70000</v>
      </c>
      <c r="J142" s="463" t="s">
        <v>448</v>
      </c>
      <c r="K142" s="464"/>
      <c r="L142" s="464"/>
      <c r="M142" s="383">
        <f>SUM(M136:M141)</f>
        <v>21115</v>
      </c>
      <c r="N142" s="463" t="s">
        <v>448</v>
      </c>
      <c r="O142" s="464"/>
      <c r="P142" s="464"/>
      <c r="Q142" s="383">
        <f>SUM(Q136:Q141)</f>
        <v>54000</v>
      </c>
      <c r="R142" s="463" t="s">
        <v>448</v>
      </c>
      <c r="S142" s="464"/>
      <c r="T142" s="464"/>
      <c r="U142" s="383">
        <f>SUM(U136:U141)</f>
        <v>55000</v>
      </c>
      <c r="V142" s="463" t="s">
        <v>448</v>
      </c>
      <c r="W142" s="464"/>
      <c r="X142" s="464"/>
      <c r="Y142" s="383">
        <f>SUM(Y136:Y141)</f>
        <v>0</v>
      </c>
    </row>
    <row r="143" spans="1:25" ht="13.5" customHeight="1" x14ac:dyDescent="0.25">
      <c r="A143" s="121" t="s">
        <v>160</v>
      </c>
      <c r="B143" s="123"/>
      <c r="C143" s="122"/>
      <c r="D143" s="124"/>
      <c r="E143" s="384"/>
      <c r="F143" s="123"/>
      <c r="G143" s="122"/>
      <c r="H143" s="124"/>
      <c r="I143" s="384"/>
      <c r="J143" s="123"/>
      <c r="K143" s="122"/>
      <c r="L143" s="124"/>
      <c r="M143" s="384"/>
      <c r="N143" s="123"/>
      <c r="O143" s="122"/>
      <c r="P143" s="124"/>
      <c r="Q143" s="384"/>
      <c r="R143" s="123"/>
      <c r="S143" s="122"/>
      <c r="T143" s="124"/>
      <c r="U143" s="384"/>
      <c r="V143" s="123"/>
      <c r="W143" s="122"/>
      <c r="X143" s="124"/>
      <c r="Y143" s="384"/>
    </row>
    <row r="144" spans="1:25" ht="13.5" hidden="1" customHeight="1" outlineLevel="1" x14ac:dyDescent="0.25">
      <c r="A144" s="126" t="s">
        <v>496</v>
      </c>
      <c r="B144" s="126"/>
      <c r="C144" s="128"/>
      <c r="D144" s="129"/>
      <c r="E144" s="378"/>
      <c r="F144" s="126"/>
      <c r="G144" s="128"/>
      <c r="H144" s="129"/>
      <c r="I144" s="378"/>
      <c r="J144" s="126"/>
      <c r="K144" s="128"/>
      <c r="L144" s="129"/>
      <c r="M144" s="378">
        <f>5110/3</f>
        <v>1703.3333333333333</v>
      </c>
      <c r="N144" s="126"/>
      <c r="O144" s="128"/>
      <c r="P144" s="129"/>
      <c r="Q144" s="378"/>
      <c r="R144" s="126"/>
      <c r="S144" s="128"/>
      <c r="T144" s="129"/>
      <c r="U144" s="378"/>
      <c r="V144" s="126"/>
      <c r="W144" s="128"/>
      <c r="X144" s="129"/>
      <c r="Y144" s="378"/>
    </row>
    <row r="145" spans="1:25" ht="13.5" hidden="1" customHeight="1" outlineLevel="1" x14ac:dyDescent="0.25">
      <c r="A145" s="126"/>
      <c r="B145" s="126"/>
      <c r="C145" s="128"/>
      <c r="D145" s="129"/>
      <c r="E145" s="378"/>
      <c r="F145" s="126"/>
      <c r="G145" s="128"/>
      <c r="H145" s="129"/>
      <c r="I145" s="378"/>
      <c r="J145" s="126"/>
      <c r="K145" s="128"/>
      <c r="L145" s="129"/>
      <c r="M145" s="378"/>
      <c r="N145" s="126"/>
      <c r="O145" s="128"/>
      <c r="P145" s="129"/>
      <c r="Q145" s="378"/>
      <c r="R145" s="126"/>
      <c r="S145" s="128"/>
      <c r="T145" s="129"/>
      <c r="U145" s="378"/>
      <c r="V145" s="126"/>
      <c r="W145" s="128"/>
      <c r="X145" s="129"/>
      <c r="Y145" s="378"/>
    </row>
    <row r="146" spans="1:25" ht="13.5" hidden="1" customHeight="1" outlineLevel="1" x14ac:dyDescent="0.25">
      <c r="A146" s="126"/>
      <c r="B146" s="126"/>
      <c r="C146" s="128"/>
      <c r="D146" s="129"/>
      <c r="E146" s="378"/>
      <c r="F146" s="126"/>
      <c r="G146" s="128"/>
      <c r="H146" s="129"/>
      <c r="I146" s="378"/>
      <c r="J146" s="126"/>
      <c r="K146" s="128"/>
      <c r="L146" s="129"/>
      <c r="M146" s="378"/>
      <c r="N146" s="126"/>
      <c r="O146" s="128"/>
      <c r="P146" s="129"/>
      <c r="Q146" s="378"/>
      <c r="R146" s="126"/>
      <c r="S146" s="128"/>
      <c r="T146" s="129"/>
      <c r="U146" s="378"/>
      <c r="V146" s="126"/>
      <c r="W146" s="128"/>
      <c r="X146" s="129"/>
      <c r="Y146" s="378"/>
    </row>
    <row r="147" spans="1:25" ht="13.5" hidden="1" customHeight="1" outlineLevel="1" x14ac:dyDescent="0.25">
      <c r="A147" s="126"/>
      <c r="B147" s="126"/>
      <c r="C147" s="128"/>
      <c r="D147" s="129"/>
      <c r="E147" s="378"/>
      <c r="F147" s="126"/>
      <c r="G147" s="128"/>
      <c r="H147" s="129"/>
      <c r="I147" s="378"/>
      <c r="J147" s="126"/>
      <c r="K147" s="128"/>
      <c r="L147" s="129"/>
      <c r="M147" s="378"/>
      <c r="N147" s="126"/>
      <c r="O147" s="128"/>
      <c r="P147" s="129"/>
      <c r="Q147" s="378"/>
      <c r="R147" s="126"/>
      <c r="S147" s="128"/>
      <c r="T147" s="129"/>
      <c r="U147" s="378"/>
      <c r="V147" s="126"/>
      <c r="W147" s="128"/>
      <c r="X147" s="129"/>
      <c r="Y147" s="378"/>
    </row>
    <row r="148" spans="1:25" ht="13.5" hidden="1" customHeight="1" outlineLevel="1" x14ac:dyDescent="0.25">
      <c r="A148" s="190"/>
      <c r="B148" s="190"/>
      <c r="C148" s="191"/>
      <c r="D148" s="192"/>
      <c r="E148" s="378"/>
      <c r="F148" s="190"/>
      <c r="G148" s="191"/>
      <c r="H148" s="192"/>
      <c r="I148" s="378"/>
      <c r="J148" s="190"/>
      <c r="K148" s="191"/>
      <c r="L148" s="192"/>
      <c r="M148" s="378"/>
      <c r="N148" s="190"/>
      <c r="O148" s="191"/>
      <c r="P148" s="192"/>
      <c r="Q148" s="378"/>
      <c r="R148" s="190"/>
      <c r="S148" s="191"/>
      <c r="T148" s="192"/>
      <c r="U148" s="378"/>
      <c r="V148" s="190"/>
      <c r="W148" s="191"/>
      <c r="X148" s="192"/>
      <c r="Y148" s="378"/>
    </row>
    <row r="149" spans="1:25" ht="13.5" hidden="1" customHeight="1" outlineLevel="1" x14ac:dyDescent="0.25">
      <c r="A149" s="190"/>
      <c r="B149" s="190"/>
      <c r="C149" s="191"/>
      <c r="D149" s="192"/>
      <c r="E149" s="378"/>
      <c r="F149" s="190"/>
      <c r="G149" s="191"/>
      <c r="H149" s="192"/>
      <c r="I149" s="378"/>
      <c r="J149" s="190"/>
      <c r="K149" s="191"/>
      <c r="L149" s="192"/>
      <c r="M149" s="378"/>
      <c r="N149" s="190"/>
      <c r="O149" s="191"/>
      <c r="P149" s="192"/>
      <c r="Q149" s="378"/>
      <c r="R149" s="190"/>
      <c r="S149" s="191"/>
      <c r="T149" s="192"/>
      <c r="U149" s="378"/>
      <c r="V149" s="190"/>
      <c r="W149" s="191"/>
      <c r="X149" s="192"/>
      <c r="Y149" s="378"/>
    </row>
    <row r="150" spans="1:25" ht="13.5" hidden="1" customHeight="1" outlineLevel="1" x14ac:dyDescent="0.25">
      <c r="A150" s="190"/>
      <c r="B150" s="190"/>
      <c r="C150" s="191"/>
      <c r="D150" s="192"/>
      <c r="E150" s="378"/>
      <c r="F150" s="190"/>
      <c r="G150" s="191"/>
      <c r="H150" s="192"/>
      <c r="I150" s="378"/>
      <c r="J150" s="190"/>
      <c r="K150" s="191"/>
      <c r="L150" s="192"/>
      <c r="M150" s="378"/>
      <c r="N150" s="190"/>
      <c r="O150" s="191"/>
      <c r="P150" s="192"/>
      <c r="Q150" s="378"/>
      <c r="R150" s="190"/>
      <c r="S150" s="191"/>
      <c r="T150" s="192"/>
      <c r="U150" s="378"/>
      <c r="V150" s="190"/>
      <c r="W150" s="191"/>
      <c r="X150" s="192"/>
      <c r="Y150" s="378"/>
    </row>
    <row r="151" spans="1:25" ht="13.5" hidden="1" customHeight="1" outlineLevel="1" x14ac:dyDescent="0.25">
      <c r="A151" s="190"/>
      <c r="B151" s="190"/>
      <c r="C151" s="191"/>
      <c r="D151" s="192"/>
      <c r="E151" s="378"/>
      <c r="F151" s="190"/>
      <c r="G151" s="191"/>
      <c r="H151" s="192"/>
      <c r="I151" s="378"/>
      <c r="J151" s="190"/>
      <c r="K151" s="191"/>
      <c r="L151" s="192"/>
      <c r="M151" s="378"/>
      <c r="N151" s="190"/>
      <c r="O151" s="191"/>
      <c r="P151" s="192"/>
      <c r="Q151" s="378"/>
      <c r="R151" s="190"/>
      <c r="S151" s="191"/>
      <c r="T151" s="192"/>
      <c r="U151" s="378"/>
      <c r="V151" s="190"/>
      <c r="W151" s="191"/>
      <c r="X151" s="192"/>
      <c r="Y151" s="378"/>
    </row>
    <row r="152" spans="1:25" ht="18.75" customHeight="1" collapsed="1" thickBot="1" x14ac:dyDescent="0.3">
      <c r="A152" s="193" t="s">
        <v>449</v>
      </c>
      <c r="B152" s="463" t="s">
        <v>449</v>
      </c>
      <c r="C152" s="464"/>
      <c r="D152" s="464"/>
      <c r="E152" s="383">
        <f>SUM(E144:E151)</f>
        <v>0</v>
      </c>
      <c r="F152" s="463" t="s">
        <v>449</v>
      </c>
      <c r="G152" s="464"/>
      <c r="H152" s="464"/>
      <c r="I152" s="383">
        <f>SUM(I144:I151)</f>
        <v>0</v>
      </c>
      <c r="J152" s="463" t="s">
        <v>449</v>
      </c>
      <c r="K152" s="464"/>
      <c r="L152" s="464"/>
      <c r="M152" s="383">
        <f>SUM(M144:M151)</f>
        <v>1703.3333333333333</v>
      </c>
      <c r="N152" s="463" t="s">
        <v>449</v>
      </c>
      <c r="O152" s="464"/>
      <c r="P152" s="464"/>
      <c r="Q152" s="383">
        <f>SUM(Q144:Q151)</f>
        <v>0</v>
      </c>
      <c r="R152" s="463" t="s">
        <v>449</v>
      </c>
      <c r="S152" s="464"/>
      <c r="T152" s="464"/>
      <c r="U152" s="383">
        <f>SUM(U144:U151)</f>
        <v>0</v>
      </c>
      <c r="V152" s="463" t="s">
        <v>449</v>
      </c>
      <c r="W152" s="464"/>
      <c r="X152" s="464"/>
      <c r="Y152" s="383">
        <f>SUM(Y144:Y151)</f>
        <v>0</v>
      </c>
    </row>
    <row r="153" spans="1:25" ht="13.5" customHeight="1" thickTop="1" thickBot="1" x14ac:dyDescent="0.3">
      <c r="B153" s="187"/>
      <c r="C153" s="188"/>
      <c r="D153" s="189"/>
      <c r="E153" s="114" t="str">
        <f>System01</f>
        <v>Infor - Syteline ERP</v>
      </c>
      <c r="F153" s="115" t="str">
        <f>System02</f>
        <v>eBECS - Microsoft Dynamics AX</v>
      </c>
      <c r="G153" s="112" t="str">
        <f>System02</f>
        <v>eBECS - Microsoft Dynamics AX</v>
      </c>
      <c r="H153" s="113" t="str">
        <f>System02</f>
        <v>eBECS - Microsoft Dynamics AX</v>
      </c>
      <c r="I153" s="114" t="str">
        <f>System02</f>
        <v>eBECS - Microsoft Dynamics AX</v>
      </c>
      <c r="J153" s="115" t="str">
        <f>System03</f>
        <v>Glantus - QAD</v>
      </c>
      <c r="K153" s="112" t="str">
        <f>System03</f>
        <v>Glantus - QAD</v>
      </c>
      <c r="L153" s="113" t="str">
        <f>System03</f>
        <v>Glantus - QAD</v>
      </c>
      <c r="M153" s="114" t="str">
        <f>System03</f>
        <v>Glantus - QAD</v>
      </c>
      <c r="N153" s="115" t="str">
        <f>System04</f>
        <v>Emerge IT - Priority ERP</v>
      </c>
      <c r="O153" s="112" t="str">
        <f>System04</f>
        <v>Emerge IT - Priority ERP</v>
      </c>
      <c r="P153" s="113" t="str">
        <f>System04</f>
        <v>Emerge IT - Priority ERP</v>
      </c>
      <c r="Q153" s="114" t="str">
        <f>System04</f>
        <v>Emerge IT - Priority ERP</v>
      </c>
      <c r="R153" s="115" t="str">
        <f>System05</f>
        <v>IQMS - EnterpriseIQ</v>
      </c>
      <c r="S153" s="112" t="str">
        <f>System05</f>
        <v>IQMS - EnterpriseIQ</v>
      </c>
      <c r="T153" s="113" t="str">
        <f>System05</f>
        <v>IQMS - EnterpriseIQ</v>
      </c>
      <c r="U153" s="114" t="str">
        <f>System05</f>
        <v>IQMS - EnterpriseIQ</v>
      </c>
      <c r="V153" s="115" t="str">
        <f>System06</f>
        <v>itelligence - SAP</v>
      </c>
      <c r="W153" s="112" t="str">
        <f>System06</f>
        <v>itelligence - SAP</v>
      </c>
      <c r="X153" s="113" t="str">
        <f>System06</f>
        <v>itelligence - SAP</v>
      </c>
      <c r="Y153" s="114" t="str">
        <f>System06</f>
        <v>itelligence - SAP</v>
      </c>
    </row>
    <row r="154" spans="1:25" ht="18.600000000000001" thickBot="1" x14ac:dyDescent="0.3">
      <c r="A154" s="116" t="s">
        <v>450</v>
      </c>
      <c r="B154" s="117"/>
      <c r="C154" s="118"/>
      <c r="D154" s="119"/>
      <c r="E154" s="120"/>
      <c r="F154" s="117"/>
      <c r="G154" s="118"/>
      <c r="H154" s="119"/>
      <c r="I154" s="120"/>
      <c r="J154" s="117"/>
      <c r="K154" s="118"/>
      <c r="L154" s="119"/>
      <c r="M154" s="120"/>
      <c r="N154" s="117"/>
      <c r="O154" s="118"/>
      <c r="P154" s="119"/>
      <c r="Q154" s="120"/>
      <c r="R154" s="117"/>
      <c r="S154" s="118"/>
      <c r="T154" s="119"/>
      <c r="U154" s="120"/>
      <c r="V154" s="117"/>
      <c r="W154" s="118"/>
      <c r="X154" s="119"/>
      <c r="Y154" s="120"/>
    </row>
    <row r="155" spans="1:25" ht="13.5" customHeight="1" x14ac:dyDescent="0.25">
      <c r="A155" s="121" t="s">
        <v>158</v>
      </c>
      <c r="B155" s="123"/>
      <c r="C155" s="122"/>
      <c r="D155" s="124"/>
      <c r="E155" s="125"/>
      <c r="F155" s="123"/>
      <c r="G155" s="122"/>
      <c r="H155" s="124"/>
      <c r="I155" s="125"/>
      <c r="J155" s="123"/>
      <c r="K155" s="122"/>
      <c r="L155" s="124"/>
      <c r="M155" s="125"/>
      <c r="N155" s="123"/>
      <c r="O155" s="122"/>
      <c r="P155" s="124"/>
      <c r="Q155" s="125"/>
      <c r="R155" s="123"/>
      <c r="S155" s="122"/>
      <c r="T155" s="124"/>
      <c r="U155" s="125"/>
      <c r="V155" s="123"/>
      <c r="W155" s="122"/>
      <c r="X155" s="124"/>
      <c r="Y155" s="125"/>
    </row>
    <row r="156" spans="1:25" ht="13.5" hidden="1" customHeight="1" outlineLevel="1" x14ac:dyDescent="0.25">
      <c r="A156" s="126" t="s">
        <v>469</v>
      </c>
      <c r="B156" s="126"/>
      <c r="C156" s="128"/>
      <c r="D156" s="129"/>
      <c r="E156" s="378">
        <v>20075</v>
      </c>
      <c r="F156" s="126"/>
      <c r="G156" s="128"/>
      <c r="H156" s="129"/>
      <c r="I156" s="378"/>
      <c r="J156" s="126"/>
      <c r="K156" s="128"/>
      <c r="L156" s="129"/>
      <c r="M156" s="378"/>
      <c r="N156" s="126"/>
      <c r="O156" s="128"/>
      <c r="P156" s="129"/>
      <c r="Q156" s="378"/>
      <c r="R156" s="126"/>
      <c r="S156" s="128"/>
      <c r="T156" s="129"/>
      <c r="U156" s="378"/>
      <c r="V156" s="126"/>
      <c r="W156" s="128"/>
      <c r="X156" s="129"/>
      <c r="Y156" s="378"/>
    </row>
    <row r="157" spans="1:25" ht="13.5" hidden="1" customHeight="1" outlineLevel="1" x14ac:dyDescent="0.25">
      <c r="A157" s="126" t="s">
        <v>497</v>
      </c>
      <c r="B157" s="126"/>
      <c r="C157" s="128"/>
      <c r="D157" s="129"/>
      <c r="E157" s="378"/>
      <c r="F157" s="126"/>
      <c r="G157" s="128"/>
      <c r="H157" s="129"/>
      <c r="I157" s="378"/>
      <c r="J157" s="126"/>
      <c r="K157" s="128"/>
      <c r="L157" s="129"/>
      <c r="M157" s="378">
        <v>2138</v>
      </c>
      <c r="N157" s="126"/>
      <c r="O157" s="128"/>
      <c r="P157" s="129"/>
      <c r="Q157" s="378"/>
      <c r="R157" s="126"/>
      <c r="S157" s="128"/>
      <c r="T157" s="129"/>
      <c r="U157" s="378"/>
      <c r="V157" s="126"/>
      <c r="W157" s="128"/>
      <c r="X157" s="129"/>
      <c r="Y157" s="378"/>
    </row>
    <row r="158" spans="1:25" ht="13.5" hidden="1" customHeight="1" outlineLevel="1" x14ac:dyDescent="0.25">
      <c r="A158" s="126" t="s">
        <v>498</v>
      </c>
      <c r="B158" s="126"/>
      <c r="C158" s="128"/>
      <c r="D158" s="129"/>
      <c r="E158" s="378"/>
      <c r="F158" s="126"/>
      <c r="G158" s="128"/>
      <c r="H158" s="129"/>
      <c r="I158" s="378"/>
      <c r="J158" s="126"/>
      <c r="K158" s="128"/>
      <c r="L158" s="129"/>
      <c r="M158" s="378">
        <v>22060</v>
      </c>
      <c r="N158" s="126"/>
      <c r="O158" s="128"/>
      <c r="P158" s="129"/>
      <c r="Q158" s="378"/>
      <c r="R158" s="126"/>
      <c r="S158" s="128"/>
      <c r="T158" s="129"/>
      <c r="U158" s="378"/>
      <c r="V158" s="126"/>
      <c r="W158" s="128"/>
      <c r="X158" s="129"/>
      <c r="Y158" s="378"/>
    </row>
    <row r="159" spans="1:25" ht="13.5" hidden="1" customHeight="1" outlineLevel="1" x14ac:dyDescent="0.25">
      <c r="A159" s="126" t="s">
        <v>499</v>
      </c>
      <c r="B159" s="126"/>
      <c r="C159" s="128"/>
      <c r="D159" s="129"/>
      <c r="E159" s="378"/>
      <c r="F159" s="126"/>
      <c r="G159" s="128"/>
      <c r="H159" s="129"/>
      <c r="I159" s="378"/>
      <c r="J159" s="126"/>
      <c r="K159" s="128"/>
      <c r="L159" s="129"/>
      <c r="M159" s="378">
        <v>5110</v>
      </c>
      <c r="N159" s="126"/>
      <c r="O159" s="128"/>
      <c r="P159" s="129"/>
      <c r="Q159" s="378"/>
      <c r="R159" s="126"/>
      <c r="S159" s="128"/>
      <c r="T159" s="129"/>
      <c r="U159" s="378"/>
      <c r="V159" s="126"/>
      <c r="W159" s="128"/>
      <c r="X159" s="129"/>
      <c r="Y159" s="378"/>
    </row>
    <row r="160" spans="1:25" ht="13.5" hidden="1" customHeight="1" outlineLevel="1" x14ac:dyDescent="0.25">
      <c r="A160" s="126" t="s">
        <v>476</v>
      </c>
      <c r="B160" s="190"/>
      <c r="C160" s="191"/>
      <c r="D160" s="192"/>
      <c r="E160" s="378"/>
      <c r="F160" s="190"/>
      <c r="G160" s="191"/>
      <c r="H160" s="192"/>
      <c r="I160" s="378"/>
      <c r="J160" s="190"/>
      <c r="K160" s="191"/>
      <c r="L160" s="192"/>
      <c r="M160" s="378">
        <v>12400</v>
      </c>
      <c r="N160" s="190"/>
      <c r="O160" s="191"/>
      <c r="P160" s="192"/>
      <c r="Q160" s="378"/>
      <c r="R160" s="190"/>
      <c r="S160" s="191"/>
      <c r="T160" s="192"/>
      <c r="U160" s="378"/>
      <c r="V160" s="190"/>
      <c r="W160" s="191"/>
      <c r="X160" s="192"/>
      <c r="Y160" s="378"/>
    </row>
    <row r="161" spans="1:25" ht="13.5" hidden="1" customHeight="1" outlineLevel="1" x14ac:dyDescent="0.25">
      <c r="A161" s="126" t="s">
        <v>477</v>
      </c>
      <c r="B161" s="190"/>
      <c r="C161" s="191"/>
      <c r="D161" s="192"/>
      <c r="E161" s="378"/>
      <c r="F161" s="190"/>
      <c r="G161" s="191"/>
      <c r="H161" s="192"/>
      <c r="I161" s="378"/>
      <c r="J161" s="190"/>
      <c r="K161" s="191"/>
      <c r="L161" s="192"/>
      <c r="M161" s="378">
        <v>1000</v>
      </c>
      <c r="N161" s="190"/>
      <c r="O161" s="191"/>
      <c r="P161" s="192"/>
      <c r="Q161" s="378"/>
      <c r="R161" s="190"/>
      <c r="S161" s="191"/>
      <c r="T161" s="192"/>
      <c r="U161" s="378"/>
      <c r="V161" s="190"/>
      <c r="W161" s="191"/>
      <c r="X161" s="192"/>
      <c r="Y161" s="378"/>
    </row>
    <row r="162" spans="1:25" ht="13.5" hidden="1" customHeight="1" outlineLevel="1" x14ac:dyDescent="0.25">
      <c r="A162" s="190" t="s">
        <v>504</v>
      </c>
      <c r="B162" s="190"/>
      <c r="C162" s="191"/>
      <c r="D162" s="192"/>
      <c r="E162" s="378"/>
      <c r="F162" s="190"/>
      <c r="G162" s="191"/>
      <c r="H162" s="192"/>
      <c r="I162" s="378"/>
      <c r="J162" s="190"/>
      <c r="K162" s="191"/>
      <c r="L162" s="192"/>
      <c r="M162" s="378"/>
      <c r="N162" s="190"/>
      <c r="O162" s="191"/>
      <c r="P162" s="192"/>
      <c r="Q162" s="378">
        <v>25200</v>
      </c>
      <c r="R162" s="190"/>
      <c r="S162" s="191"/>
      <c r="T162" s="192"/>
      <c r="U162" s="378"/>
      <c r="V162" s="190"/>
      <c r="W162" s="191"/>
      <c r="X162" s="192"/>
      <c r="Y162" s="378"/>
    </row>
    <row r="163" spans="1:25" ht="13.5" hidden="1" customHeight="1" outlineLevel="1" x14ac:dyDescent="0.25">
      <c r="A163" s="190" t="s">
        <v>506</v>
      </c>
      <c r="B163" s="190"/>
      <c r="C163" s="191"/>
      <c r="D163" s="192"/>
      <c r="E163" s="378"/>
      <c r="F163" s="190"/>
      <c r="G163" s="191"/>
      <c r="H163" s="192"/>
      <c r="I163" s="378"/>
      <c r="J163" s="190"/>
      <c r="K163" s="191"/>
      <c r="L163" s="192"/>
      <c r="M163" s="378"/>
      <c r="N163" s="190"/>
      <c r="O163" s="191"/>
      <c r="P163" s="192"/>
      <c r="Q163" s="378">
        <f>Q142</f>
        <v>54000</v>
      </c>
      <c r="R163" s="190"/>
      <c r="S163" s="191"/>
      <c r="T163" s="192"/>
      <c r="U163" s="378"/>
      <c r="V163" s="190"/>
      <c r="W163" s="191"/>
      <c r="X163" s="192"/>
      <c r="Y163" s="378"/>
    </row>
    <row r="164" spans="1:25" ht="13.5" hidden="1" customHeight="1" outlineLevel="1" x14ac:dyDescent="0.25">
      <c r="A164" s="190"/>
      <c r="B164" s="190"/>
      <c r="C164" s="191"/>
      <c r="D164" s="192"/>
      <c r="E164" s="378"/>
      <c r="F164" s="190"/>
      <c r="G164" s="191"/>
      <c r="H164" s="192"/>
      <c r="I164" s="378"/>
      <c r="J164" s="190"/>
      <c r="K164" s="191"/>
      <c r="L164" s="192"/>
      <c r="M164" s="378"/>
      <c r="N164" s="190"/>
      <c r="O164" s="191"/>
      <c r="P164" s="192"/>
      <c r="Q164" s="378"/>
      <c r="R164" s="190"/>
      <c r="S164" s="191"/>
      <c r="T164" s="192"/>
      <c r="U164" s="378"/>
      <c r="V164" s="190"/>
      <c r="W164" s="191"/>
      <c r="X164" s="192"/>
      <c r="Y164" s="378"/>
    </row>
    <row r="165" spans="1:25" ht="16.2" collapsed="1" thickBot="1" x14ac:dyDescent="0.3">
      <c r="A165" s="193" t="s">
        <v>159</v>
      </c>
      <c r="B165" s="463" t="s">
        <v>159</v>
      </c>
      <c r="C165" s="464"/>
      <c r="D165" s="464"/>
      <c r="E165" s="383">
        <f>SUM(E156:E164)</f>
        <v>20075</v>
      </c>
      <c r="F165" s="463" t="s">
        <v>159</v>
      </c>
      <c r="G165" s="464"/>
      <c r="H165" s="464"/>
      <c r="I165" s="383">
        <f>SUM(I156:I164)</f>
        <v>0</v>
      </c>
      <c r="J165" s="463" t="s">
        <v>159</v>
      </c>
      <c r="K165" s="464"/>
      <c r="L165" s="464"/>
      <c r="M165" s="383">
        <f>SUM(M156:M164)</f>
        <v>42708</v>
      </c>
      <c r="N165" s="463" t="s">
        <v>159</v>
      </c>
      <c r="O165" s="464"/>
      <c r="P165" s="464"/>
      <c r="Q165" s="383">
        <f>SUM(Q156:Q164)</f>
        <v>79200</v>
      </c>
      <c r="R165" s="463" t="s">
        <v>159</v>
      </c>
      <c r="S165" s="464"/>
      <c r="T165" s="464"/>
      <c r="U165" s="383">
        <f>SUM(U156:U164)</f>
        <v>0</v>
      </c>
      <c r="V165" s="463" t="s">
        <v>159</v>
      </c>
      <c r="W165" s="464"/>
      <c r="X165" s="464"/>
      <c r="Y165" s="383">
        <f>SUM(Y156:Y164)</f>
        <v>0</v>
      </c>
    </row>
    <row r="166" spans="1:25" ht="13.5" customHeight="1" x14ac:dyDescent="0.25">
      <c r="A166" s="121" t="s">
        <v>160</v>
      </c>
      <c r="B166" s="123"/>
      <c r="C166" s="122"/>
      <c r="D166" s="124"/>
      <c r="E166" s="384"/>
      <c r="F166" s="123"/>
      <c r="G166" s="122"/>
      <c r="H166" s="124"/>
      <c r="I166" s="384"/>
      <c r="J166" s="123"/>
      <c r="K166" s="122"/>
      <c r="L166" s="124"/>
      <c r="M166" s="384"/>
      <c r="N166" s="123"/>
      <c r="O166" s="122"/>
      <c r="P166" s="124"/>
      <c r="Q166" s="384"/>
      <c r="R166" s="123"/>
      <c r="S166" s="122"/>
      <c r="T166" s="124"/>
      <c r="U166" s="384"/>
      <c r="V166" s="123"/>
      <c r="W166" s="122"/>
      <c r="X166" s="124"/>
      <c r="Y166" s="384"/>
    </row>
    <row r="167" spans="1:25" ht="13.5" hidden="1" customHeight="1" outlineLevel="1" x14ac:dyDescent="0.25">
      <c r="A167" s="126" t="s">
        <v>454</v>
      </c>
      <c r="B167" s="126"/>
      <c r="C167" s="128"/>
      <c r="D167" s="129"/>
      <c r="E167" s="378"/>
      <c r="F167" s="126"/>
      <c r="G167" s="128"/>
      <c r="H167" s="129"/>
      <c r="I167" s="378">
        <f>11200*12</f>
        <v>134400</v>
      </c>
      <c r="J167" s="126"/>
      <c r="K167" s="128"/>
      <c r="L167" s="129"/>
      <c r="M167" s="378"/>
      <c r="N167" s="126"/>
      <c r="O167" s="128"/>
      <c r="P167" s="129"/>
      <c r="Q167" s="378"/>
      <c r="R167" s="126"/>
      <c r="S167" s="128"/>
      <c r="T167" s="129"/>
      <c r="U167" s="378"/>
      <c r="V167" s="126"/>
      <c r="W167" s="128"/>
      <c r="X167" s="129"/>
      <c r="Y167" s="378"/>
    </row>
    <row r="168" spans="1:25" ht="13.5" hidden="1" customHeight="1" outlineLevel="1" x14ac:dyDescent="0.25">
      <c r="A168" s="126" t="s">
        <v>470</v>
      </c>
      <c r="B168" s="126"/>
      <c r="C168" s="128"/>
      <c r="D168" s="129"/>
      <c r="E168" s="385">
        <v>30000</v>
      </c>
      <c r="F168" s="126"/>
      <c r="G168" s="128"/>
      <c r="H168" s="129"/>
      <c r="I168" s="378"/>
      <c r="J168" s="126"/>
      <c r="K168" s="128"/>
      <c r="L168" s="129"/>
      <c r="M168" s="378"/>
      <c r="N168" s="126"/>
      <c r="O168" s="128"/>
      <c r="P168" s="129"/>
      <c r="Q168" s="378">
        <f>375*12</f>
        <v>4500</v>
      </c>
      <c r="R168" s="126"/>
      <c r="S168" s="128"/>
      <c r="T168" s="129"/>
      <c r="U168" s="378"/>
      <c r="V168" s="126"/>
      <c r="W168" s="128"/>
      <c r="X168" s="129"/>
      <c r="Y168" s="378"/>
    </row>
    <row r="169" spans="1:25" ht="13.5" hidden="1" customHeight="1" outlineLevel="1" x14ac:dyDescent="0.25">
      <c r="A169" s="126" t="s">
        <v>471</v>
      </c>
      <c r="B169" s="126"/>
      <c r="C169" s="128"/>
      <c r="D169" s="129"/>
      <c r="E169" s="378">
        <f>340*12</f>
        <v>4080</v>
      </c>
      <c r="F169" s="126"/>
      <c r="G169" s="128"/>
      <c r="H169" s="129"/>
      <c r="I169" s="378"/>
      <c r="J169" s="126"/>
      <c r="K169" s="128"/>
      <c r="L169" s="129"/>
      <c r="M169" s="378">
        <f>5300*12</f>
        <v>63600</v>
      </c>
      <c r="N169" s="126"/>
      <c r="O169" s="128"/>
      <c r="P169" s="129"/>
      <c r="Q169" s="378"/>
      <c r="R169" s="126"/>
      <c r="S169" s="128"/>
      <c r="T169" s="129"/>
      <c r="U169" s="378"/>
      <c r="V169" s="126"/>
      <c r="W169" s="128"/>
      <c r="X169" s="129"/>
      <c r="Y169" s="378"/>
    </row>
    <row r="170" spans="1:25" ht="13.5" hidden="1" customHeight="1" outlineLevel="1" x14ac:dyDescent="0.25">
      <c r="A170" s="126" t="s">
        <v>505</v>
      </c>
      <c r="B170" s="126"/>
      <c r="C170" s="128"/>
      <c r="D170" s="129"/>
      <c r="E170" s="378">
        <f>1310*12</f>
        <v>15720</v>
      </c>
      <c r="F170" s="126"/>
      <c r="G170" s="128"/>
      <c r="H170" s="129"/>
      <c r="I170" s="378"/>
      <c r="J170" s="126"/>
      <c r="K170" s="128"/>
      <c r="L170" s="129"/>
      <c r="M170" s="378"/>
      <c r="N170" s="126"/>
      <c r="O170" s="128"/>
      <c r="P170" s="129"/>
      <c r="Q170" s="378">
        <f>150*12</f>
        <v>1800</v>
      </c>
      <c r="R170" s="126"/>
      <c r="S170" s="128"/>
      <c r="T170" s="129"/>
      <c r="U170" s="378"/>
      <c r="V170" s="126"/>
      <c r="W170" s="128"/>
      <c r="X170" s="129"/>
      <c r="Y170" s="378"/>
    </row>
    <row r="171" spans="1:25" ht="13.5" hidden="1" customHeight="1" outlineLevel="1" x14ac:dyDescent="0.25">
      <c r="A171" s="190" t="s">
        <v>500</v>
      </c>
      <c r="B171" s="190"/>
      <c r="C171" s="191"/>
      <c r="D171" s="192"/>
      <c r="E171" s="378"/>
      <c r="F171" s="190"/>
      <c r="G171" s="191"/>
      <c r="H171" s="192"/>
      <c r="I171" s="378"/>
      <c r="J171" s="190"/>
      <c r="K171" s="191"/>
      <c r="L171" s="192"/>
      <c r="M171" s="378">
        <f>505*12</f>
        <v>6060</v>
      </c>
      <c r="N171" s="190"/>
      <c r="O171" s="191"/>
      <c r="P171" s="192"/>
      <c r="Q171" s="378"/>
      <c r="R171" s="190"/>
      <c r="S171" s="191"/>
      <c r="T171" s="192"/>
      <c r="U171" s="378"/>
      <c r="V171" s="190"/>
      <c r="W171" s="191"/>
      <c r="X171" s="192"/>
      <c r="Y171" s="378"/>
    </row>
    <row r="172" spans="1:25" ht="13.5" hidden="1" customHeight="1" outlineLevel="1" x14ac:dyDescent="0.25">
      <c r="A172" s="190"/>
      <c r="B172" s="190"/>
      <c r="C172" s="191"/>
      <c r="D172" s="192"/>
      <c r="E172" s="378"/>
      <c r="F172" s="190"/>
      <c r="G172" s="191"/>
      <c r="H172" s="192"/>
      <c r="I172" s="378"/>
      <c r="J172" s="190"/>
      <c r="K172" s="191"/>
      <c r="L172" s="192"/>
      <c r="M172" s="378"/>
      <c r="N172" s="190"/>
      <c r="O172" s="191"/>
      <c r="P172" s="192"/>
      <c r="Q172" s="378"/>
      <c r="R172" s="190"/>
      <c r="S172" s="191"/>
      <c r="T172" s="192"/>
      <c r="U172" s="378"/>
      <c r="V172" s="190"/>
      <c r="W172" s="191"/>
      <c r="X172" s="192"/>
      <c r="Y172" s="378"/>
    </row>
    <row r="173" spans="1:25" ht="13.5" hidden="1" customHeight="1" outlineLevel="1" x14ac:dyDescent="0.25">
      <c r="A173" s="190"/>
      <c r="B173" s="190"/>
      <c r="C173" s="191"/>
      <c r="D173" s="192"/>
      <c r="E173" s="378"/>
      <c r="F173" s="190"/>
      <c r="G173" s="191"/>
      <c r="H173" s="192"/>
      <c r="I173" s="378"/>
      <c r="J173" s="190"/>
      <c r="K173" s="191"/>
      <c r="L173" s="192"/>
      <c r="M173" s="378"/>
      <c r="N173" s="190"/>
      <c r="O173" s="191"/>
      <c r="P173" s="192"/>
      <c r="Q173" s="378"/>
      <c r="R173" s="190"/>
      <c r="S173" s="191"/>
      <c r="T173" s="192"/>
      <c r="U173" s="378"/>
      <c r="V173" s="190"/>
      <c r="W173" s="191"/>
      <c r="X173" s="192"/>
      <c r="Y173" s="378"/>
    </row>
    <row r="174" spans="1:25" ht="13.5" hidden="1" customHeight="1" outlineLevel="1" x14ac:dyDescent="0.25">
      <c r="A174" s="190"/>
      <c r="B174" s="190"/>
      <c r="C174" s="191"/>
      <c r="D174" s="192"/>
      <c r="E174" s="378"/>
      <c r="F174" s="190"/>
      <c r="G174" s="191"/>
      <c r="H174" s="192"/>
      <c r="I174" s="378"/>
      <c r="J174" s="190"/>
      <c r="K174" s="191"/>
      <c r="L174" s="192"/>
      <c r="M174" s="378"/>
      <c r="N174" s="190"/>
      <c r="O174" s="191"/>
      <c r="P174" s="192"/>
      <c r="Q174" s="378"/>
      <c r="R174" s="190"/>
      <c r="S174" s="191"/>
      <c r="T174" s="192"/>
      <c r="U174" s="378"/>
      <c r="V174" s="190"/>
      <c r="W174" s="191"/>
      <c r="X174" s="192"/>
      <c r="Y174" s="378"/>
    </row>
    <row r="175" spans="1:25" ht="18.75" customHeight="1" collapsed="1" thickBot="1" x14ac:dyDescent="0.3">
      <c r="A175" s="193" t="s">
        <v>161</v>
      </c>
      <c r="B175" s="463" t="s">
        <v>161</v>
      </c>
      <c r="C175" s="464"/>
      <c r="D175" s="464"/>
      <c r="E175" s="383">
        <f>SUM(E167:E174)</f>
        <v>49800</v>
      </c>
      <c r="F175" s="463" t="s">
        <v>161</v>
      </c>
      <c r="G175" s="464"/>
      <c r="H175" s="464"/>
      <c r="I175" s="383">
        <f>SUM(I167:I174)</f>
        <v>134400</v>
      </c>
      <c r="J175" s="463" t="s">
        <v>161</v>
      </c>
      <c r="K175" s="464"/>
      <c r="L175" s="464"/>
      <c r="M175" s="383">
        <f>SUM(M167:M174)</f>
        <v>69660</v>
      </c>
      <c r="N175" s="463" t="s">
        <v>161</v>
      </c>
      <c r="O175" s="464"/>
      <c r="P175" s="464"/>
      <c r="Q175" s="383">
        <f>SUM(Q167:Q174)</f>
        <v>6300</v>
      </c>
      <c r="R175" s="463" t="s">
        <v>161</v>
      </c>
      <c r="S175" s="464"/>
      <c r="T175" s="464"/>
      <c r="U175" s="383">
        <f>SUM(U167:U174)</f>
        <v>0</v>
      </c>
      <c r="V175" s="463" t="s">
        <v>161</v>
      </c>
      <c r="W175" s="464"/>
      <c r="X175" s="464"/>
      <c r="Y175" s="383">
        <f>SUM(Y167:Y174)</f>
        <v>0</v>
      </c>
    </row>
    <row r="176" spans="1:25" ht="13.5" customHeight="1" thickTop="1" thickBot="1" x14ac:dyDescent="0.3">
      <c r="B176" s="187"/>
      <c r="C176" s="188"/>
      <c r="D176" s="189"/>
      <c r="E176" s="114" t="str">
        <f>System01</f>
        <v>Infor - Syteline ERP</v>
      </c>
      <c r="F176" s="115" t="str">
        <f>System02</f>
        <v>eBECS - Microsoft Dynamics AX</v>
      </c>
      <c r="G176" s="112" t="str">
        <f>System02</f>
        <v>eBECS - Microsoft Dynamics AX</v>
      </c>
      <c r="H176" s="113" t="str">
        <f>System02</f>
        <v>eBECS - Microsoft Dynamics AX</v>
      </c>
      <c r="I176" s="114" t="str">
        <f>System02</f>
        <v>eBECS - Microsoft Dynamics AX</v>
      </c>
      <c r="J176" s="115" t="str">
        <f>System03</f>
        <v>Glantus - QAD</v>
      </c>
      <c r="K176" s="112" t="str">
        <f>System03</f>
        <v>Glantus - QAD</v>
      </c>
      <c r="L176" s="113" t="str">
        <f>System03</f>
        <v>Glantus - QAD</v>
      </c>
      <c r="M176" s="114" t="str">
        <f>System03</f>
        <v>Glantus - QAD</v>
      </c>
      <c r="N176" s="115" t="str">
        <f>System04</f>
        <v>Emerge IT - Priority ERP</v>
      </c>
      <c r="O176" s="112" t="str">
        <f>System04</f>
        <v>Emerge IT - Priority ERP</v>
      </c>
      <c r="P176" s="113" t="str">
        <f>System04</f>
        <v>Emerge IT - Priority ERP</v>
      </c>
      <c r="Q176" s="114" t="str">
        <f>System04</f>
        <v>Emerge IT - Priority ERP</v>
      </c>
      <c r="R176" s="115" t="str">
        <f>System05</f>
        <v>IQMS - EnterpriseIQ</v>
      </c>
      <c r="S176" s="112" t="str">
        <f>System05</f>
        <v>IQMS - EnterpriseIQ</v>
      </c>
      <c r="T176" s="113" t="str">
        <f>System05</f>
        <v>IQMS - EnterpriseIQ</v>
      </c>
      <c r="U176" s="114" t="str">
        <f>System05</f>
        <v>IQMS - EnterpriseIQ</v>
      </c>
      <c r="V176" s="115" t="str">
        <f>System06</f>
        <v>itelligence - SAP</v>
      </c>
      <c r="W176" s="112" t="str">
        <f>System06</f>
        <v>itelligence - SAP</v>
      </c>
      <c r="X176" s="113" t="str">
        <f>System06</f>
        <v>itelligence - SAP</v>
      </c>
      <c r="Y176" s="114" t="str">
        <f>System06</f>
        <v>itelligence - SAP</v>
      </c>
    </row>
    <row r="177" spans="1:25" ht="18.600000000000001" thickBot="1" x14ac:dyDescent="0.3">
      <c r="A177" s="116" t="s">
        <v>472</v>
      </c>
      <c r="B177" s="117"/>
      <c r="C177" s="118"/>
      <c r="D177" s="119"/>
      <c r="E177" s="120"/>
      <c r="F177" s="117"/>
      <c r="G177" s="118"/>
      <c r="H177" s="119"/>
      <c r="I177" s="120"/>
      <c r="J177" s="117"/>
      <c r="K177" s="118"/>
      <c r="L177" s="119"/>
      <c r="M177" s="120"/>
      <c r="N177" s="117"/>
      <c r="O177" s="118"/>
      <c r="P177" s="119"/>
      <c r="Q177" s="120"/>
      <c r="R177" s="117"/>
      <c r="S177" s="118"/>
      <c r="T177" s="119"/>
      <c r="U177" s="120"/>
      <c r="V177" s="117"/>
      <c r="W177" s="118"/>
      <c r="X177" s="119"/>
      <c r="Y177" s="120"/>
    </row>
    <row r="178" spans="1:25" ht="13.5" customHeight="1" x14ac:dyDescent="0.25">
      <c r="A178" s="121" t="s">
        <v>158</v>
      </c>
      <c r="B178" s="123"/>
      <c r="C178" s="122"/>
      <c r="D178" s="124"/>
      <c r="E178" s="125"/>
      <c r="F178" s="123"/>
      <c r="G178" s="122"/>
      <c r="H178" s="124"/>
      <c r="I178" s="125"/>
      <c r="J178" s="123"/>
      <c r="K178" s="122"/>
      <c r="L178" s="124"/>
      <c r="M178" s="125"/>
      <c r="N178" s="123"/>
      <c r="O178" s="122"/>
      <c r="P178" s="124"/>
      <c r="Q178" s="125"/>
      <c r="R178" s="123"/>
      <c r="S178" s="122"/>
      <c r="T178" s="124"/>
      <c r="U178" s="125"/>
      <c r="V178" s="123"/>
      <c r="W178" s="122"/>
      <c r="X178" s="124"/>
      <c r="Y178" s="125"/>
    </row>
    <row r="179" spans="1:25" ht="13.5" hidden="1" customHeight="1" outlineLevel="1" x14ac:dyDescent="0.25">
      <c r="A179" s="126" t="s">
        <v>476</v>
      </c>
      <c r="B179" s="126"/>
      <c r="C179" s="128"/>
      <c r="D179" s="129"/>
      <c r="E179" s="378"/>
      <c r="F179" s="126"/>
      <c r="G179" s="128"/>
      <c r="H179" s="129"/>
      <c r="I179" s="378"/>
      <c r="J179" s="126"/>
      <c r="K179" s="128"/>
      <c r="L179" s="129"/>
      <c r="M179" s="378">
        <v>12400</v>
      </c>
      <c r="N179" s="126"/>
      <c r="O179" s="128"/>
      <c r="P179" s="129"/>
      <c r="Q179" s="378"/>
      <c r="R179" s="126"/>
      <c r="S179" s="128"/>
      <c r="T179" s="129"/>
      <c r="U179" s="378"/>
      <c r="V179" s="126"/>
      <c r="W179" s="128"/>
      <c r="X179" s="129"/>
      <c r="Y179" s="378"/>
    </row>
    <row r="180" spans="1:25" ht="13.5" hidden="1" customHeight="1" outlineLevel="1" x14ac:dyDescent="0.25">
      <c r="A180" s="126" t="s">
        <v>477</v>
      </c>
      <c r="B180" s="126"/>
      <c r="C180" s="128"/>
      <c r="D180" s="129"/>
      <c r="E180" s="378"/>
      <c r="F180" s="126"/>
      <c r="G180" s="128"/>
      <c r="H180" s="129"/>
      <c r="I180" s="378"/>
      <c r="J180" s="126"/>
      <c r="K180" s="128"/>
      <c r="L180" s="129"/>
      <c r="M180" s="378">
        <v>1000</v>
      </c>
      <c r="N180" s="126"/>
      <c r="O180" s="128"/>
      <c r="P180" s="129"/>
      <c r="Q180" s="378"/>
      <c r="R180" s="126"/>
      <c r="S180" s="128"/>
      <c r="T180" s="129"/>
      <c r="U180" s="378"/>
      <c r="V180" s="126"/>
      <c r="W180" s="128"/>
      <c r="X180" s="129"/>
      <c r="Y180" s="378"/>
    </row>
    <row r="181" spans="1:25" ht="13.5" hidden="1" customHeight="1" outlineLevel="1" x14ac:dyDescent="0.25">
      <c r="A181" s="126"/>
      <c r="B181" s="126"/>
      <c r="C181" s="128"/>
      <c r="D181" s="129"/>
      <c r="E181" s="378"/>
      <c r="F181" s="126"/>
      <c r="G181" s="128"/>
      <c r="H181" s="129"/>
      <c r="I181" s="378"/>
      <c r="J181" s="126"/>
      <c r="K181" s="128"/>
      <c r="L181" s="129"/>
      <c r="M181" s="378"/>
      <c r="N181" s="126"/>
      <c r="O181" s="128"/>
      <c r="P181" s="129"/>
      <c r="Q181" s="378"/>
      <c r="R181" s="126"/>
      <c r="S181" s="128"/>
      <c r="T181" s="129"/>
      <c r="U181" s="378"/>
      <c r="V181" s="126"/>
      <c r="W181" s="128"/>
      <c r="X181" s="129"/>
      <c r="Y181" s="378"/>
    </row>
    <row r="182" spans="1:25" ht="13.5" hidden="1" customHeight="1" outlineLevel="1" x14ac:dyDescent="0.25">
      <c r="A182" s="126"/>
      <c r="B182" s="126"/>
      <c r="C182" s="128"/>
      <c r="D182" s="129"/>
      <c r="E182" s="378"/>
      <c r="F182" s="126"/>
      <c r="G182" s="128"/>
      <c r="H182" s="129"/>
      <c r="I182" s="378"/>
      <c r="J182" s="126"/>
      <c r="K182" s="128"/>
      <c r="L182" s="129"/>
      <c r="M182" s="378"/>
      <c r="N182" s="126"/>
      <c r="O182" s="128"/>
      <c r="P182" s="129"/>
      <c r="Q182" s="378"/>
      <c r="R182" s="126"/>
      <c r="S182" s="128"/>
      <c r="T182" s="129"/>
      <c r="U182" s="378"/>
      <c r="V182" s="126"/>
      <c r="W182" s="128"/>
      <c r="X182" s="129"/>
      <c r="Y182" s="378"/>
    </row>
    <row r="183" spans="1:25" ht="13.5" hidden="1" customHeight="1" outlineLevel="1" x14ac:dyDescent="0.25">
      <c r="A183" s="190"/>
      <c r="B183" s="190"/>
      <c r="C183" s="191"/>
      <c r="D183" s="192"/>
      <c r="E183" s="378"/>
      <c r="F183" s="190"/>
      <c r="G183" s="191"/>
      <c r="H183" s="192"/>
      <c r="I183" s="378"/>
      <c r="J183" s="190"/>
      <c r="K183" s="191"/>
      <c r="L183" s="192"/>
      <c r="M183" s="378"/>
      <c r="N183" s="190"/>
      <c r="O183" s="191"/>
      <c r="P183" s="192"/>
      <c r="Q183" s="378"/>
      <c r="R183" s="190"/>
      <c r="S183" s="191"/>
      <c r="T183" s="192"/>
      <c r="U183" s="378"/>
      <c r="V183" s="190"/>
      <c r="W183" s="191"/>
      <c r="X183" s="192"/>
      <c r="Y183" s="378"/>
    </row>
    <row r="184" spans="1:25" ht="13.5" hidden="1" customHeight="1" outlineLevel="1" x14ac:dyDescent="0.25">
      <c r="A184" s="190"/>
      <c r="B184" s="190"/>
      <c r="C184" s="191"/>
      <c r="D184" s="192"/>
      <c r="E184" s="378"/>
      <c r="F184" s="190"/>
      <c r="G184" s="191"/>
      <c r="H184" s="192"/>
      <c r="I184" s="378"/>
      <c r="J184" s="190"/>
      <c r="K184" s="191"/>
      <c r="L184" s="192"/>
      <c r="M184" s="378"/>
      <c r="N184" s="190"/>
      <c r="O184" s="191"/>
      <c r="P184" s="192"/>
      <c r="Q184" s="378"/>
      <c r="R184" s="190"/>
      <c r="S184" s="191"/>
      <c r="T184" s="192"/>
      <c r="U184" s="378"/>
      <c r="V184" s="190"/>
      <c r="W184" s="191"/>
      <c r="X184" s="192"/>
      <c r="Y184" s="378"/>
    </row>
    <row r="185" spans="1:25" ht="16.2" collapsed="1" thickBot="1" x14ac:dyDescent="0.3">
      <c r="A185" s="193" t="s">
        <v>473</v>
      </c>
      <c r="B185" s="463" t="s">
        <v>473</v>
      </c>
      <c r="C185" s="464"/>
      <c r="D185" s="464"/>
      <c r="E185" s="383">
        <f>SUM(E179:E184)</f>
        <v>0</v>
      </c>
      <c r="F185" s="463" t="s">
        <v>473</v>
      </c>
      <c r="G185" s="464"/>
      <c r="H185" s="464"/>
      <c r="I185" s="383">
        <f>SUM(I179:I184)</f>
        <v>0</v>
      </c>
      <c r="J185" s="463" t="s">
        <v>473</v>
      </c>
      <c r="K185" s="464"/>
      <c r="L185" s="464"/>
      <c r="M185" s="383">
        <f>SUM(M179:M184)</f>
        <v>13400</v>
      </c>
      <c r="N185" s="463" t="s">
        <v>473</v>
      </c>
      <c r="O185" s="464"/>
      <c r="P185" s="464"/>
      <c r="Q185" s="383">
        <f>SUM(Q179:Q184)</f>
        <v>0</v>
      </c>
      <c r="R185" s="463" t="s">
        <v>473</v>
      </c>
      <c r="S185" s="464"/>
      <c r="T185" s="464"/>
      <c r="U185" s="383">
        <f>SUM(U179:U184)</f>
        <v>0</v>
      </c>
      <c r="V185" s="463" t="s">
        <v>473</v>
      </c>
      <c r="W185" s="464"/>
      <c r="X185" s="464"/>
      <c r="Y185" s="383">
        <f>SUM(Y179:Y184)</f>
        <v>0</v>
      </c>
    </row>
    <row r="186" spans="1:25" ht="13.5" customHeight="1" x14ac:dyDescent="0.25">
      <c r="A186" s="121" t="s">
        <v>160</v>
      </c>
      <c r="B186" s="123"/>
      <c r="C186" s="122"/>
      <c r="D186" s="124"/>
      <c r="E186" s="384"/>
      <c r="F186" s="123"/>
      <c r="G186" s="122"/>
      <c r="H186" s="124"/>
      <c r="I186" s="384"/>
      <c r="J186" s="123"/>
      <c r="K186" s="122"/>
      <c r="L186" s="124"/>
      <c r="M186" s="384"/>
      <c r="N186" s="123"/>
      <c r="O186" s="122"/>
      <c r="P186" s="124"/>
      <c r="Q186" s="384"/>
      <c r="R186" s="123"/>
      <c r="S186" s="122"/>
      <c r="T186" s="124"/>
      <c r="U186" s="384"/>
      <c r="V186" s="123"/>
      <c r="W186" s="122"/>
      <c r="X186" s="124"/>
      <c r="Y186" s="384"/>
    </row>
    <row r="187" spans="1:25" ht="13.5" hidden="1" customHeight="1" outlineLevel="1" x14ac:dyDescent="0.25">
      <c r="A187" s="126" t="s">
        <v>478</v>
      </c>
      <c r="B187" s="126"/>
      <c r="C187" s="128"/>
      <c r="D187" s="129"/>
      <c r="E187" s="378"/>
      <c r="F187" s="126"/>
      <c r="G187" s="128"/>
      <c r="H187" s="129"/>
      <c r="I187" s="378"/>
      <c r="J187" s="126"/>
      <c r="K187" s="128"/>
      <c r="L187" s="129"/>
      <c r="M187" s="378">
        <f>505*12</f>
        <v>6060</v>
      </c>
      <c r="N187" s="126"/>
      <c r="O187" s="128"/>
      <c r="P187" s="129"/>
      <c r="Q187" s="378"/>
      <c r="R187" s="126"/>
      <c r="S187" s="128"/>
      <c r="T187" s="129"/>
      <c r="U187" s="378"/>
      <c r="V187" s="126"/>
      <c r="W187" s="128"/>
      <c r="X187" s="129"/>
      <c r="Y187" s="378"/>
    </row>
    <row r="188" spans="1:25" ht="13.5" hidden="1" customHeight="1" outlineLevel="1" x14ac:dyDescent="0.25">
      <c r="A188" s="126" t="s">
        <v>479</v>
      </c>
      <c r="B188" s="126"/>
      <c r="C188" s="128"/>
      <c r="D188" s="129"/>
      <c r="E188" s="378"/>
      <c r="F188" s="126"/>
      <c r="G188" s="128"/>
      <c r="H188" s="129"/>
      <c r="I188" s="378"/>
      <c r="J188" s="126"/>
      <c r="K188" s="128"/>
      <c r="L188" s="129"/>
      <c r="M188" s="378">
        <f>660*12</f>
        <v>7920</v>
      </c>
      <c r="N188" s="126"/>
      <c r="O188" s="128"/>
      <c r="P188" s="129"/>
      <c r="Q188" s="378"/>
      <c r="R188" s="126"/>
      <c r="S188" s="128"/>
      <c r="T188" s="129"/>
      <c r="U188" s="378"/>
      <c r="V188" s="126"/>
      <c r="W188" s="128"/>
      <c r="X188" s="129"/>
      <c r="Y188" s="378"/>
    </row>
    <row r="189" spans="1:25" ht="13.5" hidden="1" customHeight="1" outlineLevel="1" x14ac:dyDescent="0.25">
      <c r="A189" s="126" t="s">
        <v>480</v>
      </c>
      <c r="B189" s="126"/>
      <c r="C189" s="128"/>
      <c r="D189" s="129"/>
      <c r="E189" s="378"/>
      <c r="F189" s="126"/>
      <c r="G189" s="128"/>
      <c r="H189" s="129"/>
      <c r="I189" s="378"/>
      <c r="J189" s="126"/>
      <c r="K189" s="128"/>
      <c r="L189" s="129"/>
      <c r="M189" s="378">
        <f>50*12</f>
        <v>600</v>
      </c>
      <c r="N189" s="126"/>
      <c r="O189" s="128"/>
      <c r="P189" s="129"/>
      <c r="Q189" s="378"/>
      <c r="R189" s="126"/>
      <c r="S189" s="128"/>
      <c r="T189" s="129"/>
      <c r="U189" s="378"/>
      <c r="V189" s="126"/>
      <c r="W189" s="128"/>
      <c r="X189" s="129"/>
      <c r="Y189" s="378"/>
    </row>
    <row r="190" spans="1:25" ht="13.5" hidden="1" customHeight="1" outlineLevel="1" x14ac:dyDescent="0.25">
      <c r="A190" s="126"/>
      <c r="B190" s="126"/>
      <c r="C190" s="128"/>
      <c r="D190" s="129"/>
      <c r="E190" s="378"/>
      <c r="F190" s="126"/>
      <c r="G190" s="128"/>
      <c r="H190" s="129"/>
      <c r="I190" s="378"/>
      <c r="J190" s="126"/>
      <c r="K190" s="128"/>
      <c r="L190" s="129"/>
      <c r="M190" s="378"/>
      <c r="N190" s="126"/>
      <c r="O190" s="128"/>
      <c r="P190" s="129"/>
      <c r="Q190" s="378"/>
      <c r="R190" s="126"/>
      <c r="S190" s="128"/>
      <c r="T190" s="129"/>
      <c r="U190" s="378"/>
      <c r="V190" s="126"/>
      <c r="W190" s="128"/>
      <c r="X190" s="129"/>
      <c r="Y190" s="378"/>
    </row>
    <row r="191" spans="1:25" ht="13.5" hidden="1" customHeight="1" outlineLevel="1" x14ac:dyDescent="0.25">
      <c r="A191" s="190"/>
      <c r="B191" s="190"/>
      <c r="C191" s="191"/>
      <c r="D191" s="192"/>
      <c r="E191" s="378"/>
      <c r="F191" s="190"/>
      <c r="G191" s="191"/>
      <c r="H191" s="192"/>
      <c r="I191" s="378"/>
      <c r="J191" s="190"/>
      <c r="K191" s="191"/>
      <c r="L191" s="192"/>
      <c r="M191" s="378"/>
      <c r="N191" s="190"/>
      <c r="O191" s="191"/>
      <c r="P191" s="192"/>
      <c r="Q191" s="378"/>
      <c r="R191" s="190"/>
      <c r="S191" s="191"/>
      <c r="T191" s="192"/>
      <c r="U191" s="378"/>
      <c r="V191" s="190"/>
      <c r="W191" s="191"/>
      <c r="X191" s="192"/>
      <c r="Y191" s="378"/>
    </row>
    <row r="192" spans="1:25" ht="13.5" hidden="1" customHeight="1" outlineLevel="1" x14ac:dyDescent="0.25">
      <c r="A192" s="190"/>
      <c r="B192" s="190"/>
      <c r="C192" s="191"/>
      <c r="D192" s="192"/>
      <c r="E192" s="378"/>
      <c r="F192" s="190"/>
      <c r="G192" s="191"/>
      <c r="H192" s="192"/>
      <c r="I192" s="378"/>
      <c r="J192" s="190"/>
      <c r="K192" s="191"/>
      <c r="L192" s="192"/>
      <c r="M192" s="378"/>
      <c r="N192" s="190"/>
      <c r="O192" s="191"/>
      <c r="P192" s="192"/>
      <c r="Q192" s="378"/>
      <c r="R192" s="190"/>
      <c r="S192" s="191"/>
      <c r="T192" s="192"/>
      <c r="U192" s="378"/>
      <c r="V192" s="190"/>
      <c r="W192" s="191"/>
      <c r="X192" s="192"/>
      <c r="Y192" s="378"/>
    </row>
    <row r="193" spans="1:25" ht="13.5" hidden="1" customHeight="1" outlineLevel="1" x14ac:dyDescent="0.25">
      <c r="A193" s="190"/>
      <c r="B193" s="190"/>
      <c r="C193" s="191"/>
      <c r="D193" s="192"/>
      <c r="E193" s="378"/>
      <c r="F193" s="190"/>
      <c r="G193" s="191"/>
      <c r="H193" s="192"/>
      <c r="I193" s="378"/>
      <c r="J193" s="190"/>
      <c r="K193" s="191"/>
      <c r="L193" s="192"/>
      <c r="M193" s="378"/>
      <c r="N193" s="190"/>
      <c r="O193" s="191"/>
      <c r="P193" s="192"/>
      <c r="Q193" s="378"/>
      <c r="R193" s="190"/>
      <c r="S193" s="191"/>
      <c r="T193" s="192"/>
      <c r="U193" s="378"/>
      <c r="V193" s="190"/>
      <c r="W193" s="191"/>
      <c r="X193" s="192"/>
      <c r="Y193" s="378"/>
    </row>
    <row r="194" spans="1:25" ht="13.5" hidden="1" customHeight="1" outlineLevel="1" x14ac:dyDescent="0.25">
      <c r="A194" s="190"/>
      <c r="B194" s="190"/>
      <c r="C194" s="191"/>
      <c r="D194" s="192"/>
      <c r="E194" s="378"/>
      <c r="F194" s="190"/>
      <c r="G194" s="191"/>
      <c r="H194" s="192"/>
      <c r="I194" s="378"/>
      <c r="J194" s="190"/>
      <c r="K194" s="191"/>
      <c r="L194" s="192"/>
      <c r="M194" s="378"/>
      <c r="N194" s="190"/>
      <c r="O194" s="191"/>
      <c r="P194" s="192"/>
      <c r="Q194" s="378"/>
      <c r="R194" s="190"/>
      <c r="S194" s="191"/>
      <c r="T194" s="192"/>
      <c r="U194" s="378"/>
      <c r="V194" s="190"/>
      <c r="W194" s="191"/>
      <c r="X194" s="192"/>
      <c r="Y194" s="378"/>
    </row>
    <row r="195" spans="1:25" ht="18.75" customHeight="1" collapsed="1" thickBot="1" x14ac:dyDescent="0.3">
      <c r="A195" s="193" t="s">
        <v>474</v>
      </c>
      <c r="B195" s="463" t="s">
        <v>474</v>
      </c>
      <c r="C195" s="464"/>
      <c r="D195" s="464"/>
      <c r="E195" s="383">
        <f>SUM(E187:E194)</f>
        <v>0</v>
      </c>
      <c r="F195" s="463" t="s">
        <v>474</v>
      </c>
      <c r="G195" s="464"/>
      <c r="H195" s="464"/>
      <c r="I195" s="383">
        <f>SUM(I187:I194)</f>
        <v>0</v>
      </c>
      <c r="J195" s="463" t="s">
        <v>474</v>
      </c>
      <c r="K195" s="464"/>
      <c r="L195" s="464"/>
      <c r="M195" s="383">
        <f>SUM(M187:M194)</f>
        <v>14580</v>
      </c>
      <c r="N195" s="463" t="s">
        <v>474</v>
      </c>
      <c r="O195" s="464"/>
      <c r="P195" s="464"/>
      <c r="Q195" s="383">
        <f>SUM(Q187:Q194)</f>
        <v>0</v>
      </c>
      <c r="R195" s="463" t="s">
        <v>474</v>
      </c>
      <c r="S195" s="464"/>
      <c r="T195" s="464"/>
      <c r="U195" s="383">
        <f>SUM(U187:U194)</f>
        <v>0</v>
      </c>
      <c r="V195" s="463" t="s">
        <v>474</v>
      </c>
      <c r="W195" s="464"/>
      <c r="X195" s="464"/>
      <c r="Y195" s="383">
        <f>SUM(Y187:Y194)</f>
        <v>0</v>
      </c>
    </row>
    <row r="196" spans="1:25" ht="13.5" customHeight="1" thickTop="1" thickBot="1" x14ac:dyDescent="0.3">
      <c r="B196" s="187"/>
      <c r="C196" s="188"/>
      <c r="D196" s="189"/>
      <c r="E196" s="114" t="str">
        <f>System01</f>
        <v>Infor - Syteline ERP</v>
      </c>
      <c r="F196" s="115" t="str">
        <f>System02</f>
        <v>eBECS - Microsoft Dynamics AX</v>
      </c>
      <c r="G196" s="112" t="str">
        <f>System02</f>
        <v>eBECS - Microsoft Dynamics AX</v>
      </c>
      <c r="H196" s="113" t="str">
        <f>System02</f>
        <v>eBECS - Microsoft Dynamics AX</v>
      </c>
      <c r="I196" s="114" t="str">
        <f>System02</f>
        <v>eBECS - Microsoft Dynamics AX</v>
      </c>
      <c r="J196" s="115" t="str">
        <f>System03</f>
        <v>Glantus - QAD</v>
      </c>
      <c r="K196" s="112" t="str">
        <f>System03</f>
        <v>Glantus - QAD</v>
      </c>
      <c r="L196" s="113" t="str">
        <f>System03</f>
        <v>Glantus - QAD</v>
      </c>
      <c r="M196" s="114" t="str">
        <f>System03</f>
        <v>Glantus - QAD</v>
      </c>
      <c r="N196" s="115" t="str">
        <f>System04</f>
        <v>Emerge IT - Priority ERP</v>
      </c>
      <c r="O196" s="112" t="str">
        <f>System04</f>
        <v>Emerge IT - Priority ERP</v>
      </c>
      <c r="P196" s="113" t="str">
        <f>System04</f>
        <v>Emerge IT - Priority ERP</v>
      </c>
      <c r="Q196" s="114" t="str">
        <f>System04</f>
        <v>Emerge IT - Priority ERP</v>
      </c>
      <c r="R196" s="115" t="str">
        <f>System05</f>
        <v>IQMS - EnterpriseIQ</v>
      </c>
      <c r="S196" s="112" t="str">
        <f>System05</f>
        <v>IQMS - EnterpriseIQ</v>
      </c>
      <c r="T196" s="113" t="str">
        <f>System05</f>
        <v>IQMS - EnterpriseIQ</v>
      </c>
      <c r="U196" s="114" t="str">
        <f>System05</f>
        <v>IQMS - EnterpriseIQ</v>
      </c>
      <c r="V196" s="115" t="str">
        <f>System06</f>
        <v>itelligence - SAP</v>
      </c>
      <c r="W196" s="112" t="str">
        <f>System06</f>
        <v>itelligence - SAP</v>
      </c>
      <c r="X196" s="113" t="str">
        <f>System06</f>
        <v>itelligence - SAP</v>
      </c>
      <c r="Y196" s="114" t="str">
        <f>System06</f>
        <v>itelligence - SAP</v>
      </c>
    </row>
    <row r="197" spans="1:25" ht="18.600000000000001" thickBot="1" x14ac:dyDescent="0.3">
      <c r="A197" s="116" t="s">
        <v>451</v>
      </c>
      <c r="B197" s="117"/>
      <c r="C197" s="118"/>
      <c r="D197" s="119"/>
      <c r="E197" s="120"/>
      <c r="F197" s="117"/>
      <c r="G197" s="118"/>
      <c r="H197" s="119"/>
      <c r="I197" s="120"/>
      <c r="J197" s="117"/>
      <c r="K197" s="118"/>
      <c r="L197" s="119"/>
      <c r="M197" s="120"/>
      <c r="N197" s="117"/>
      <c r="O197" s="118"/>
      <c r="P197" s="119"/>
      <c r="Q197" s="120"/>
      <c r="R197" s="117"/>
      <c r="S197" s="118"/>
      <c r="T197" s="119"/>
      <c r="U197" s="120"/>
      <c r="V197" s="117"/>
      <c r="W197" s="118"/>
      <c r="X197" s="119"/>
      <c r="Y197" s="120"/>
    </row>
    <row r="198" spans="1:25" ht="13.5" customHeight="1" x14ac:dyDescent="0.25">
      <c r="A198" s="121" t="s">
        <v>158</v>
      </c>
      <c r="B198" s="123"/>
      <c r="C198" s="122"/>
      <c r="D198" s="124"/>
      <c r="E198" s="125"/>
      <c r="F198" s="123"/>
      <c r="G198" s="122"/>
      <c r="H198" s="124"/>
      <c r="I198" s="125"/>
      <c r="J198" s="123"/>
      <c r="K198" s="122"/>
      <c r="L198" s="124"/>
      <c r="M198" s="125"/>
      <c r="N198" s="123"/>
      <c r="O198" s="122"/>
      <c r="P198" s="124"/>
      <c r="Q198" s="125"/>
      <c r="R198" s="123"/>
      <c r="S198" s="122"/>
      <c r="T198" s="124"/>
      <c r="U198" s="125"/>
      <c r="V198" s="123"/>
      <c r="W198" s="122"/>
      <c r="X198" s="124"/>
      <c r="Y198" s="125"/>
    </row>
    <row r="199" spans="1:25" ht="13.5" hidden="1" customHeight="1" outlineLevel="1" x14ac:dyDescent="0.25">
      <c r="A199" s="126" t="s">
        <v>439</v>
      </c>
      <c r="B199" s="126"/>
      <c r="C199" s="128"/>
      <c r="D199" s="129"/>
      <c r="E199" s="378"/>
      <c r="F199" s="126"/>
      <c r="G199" s="128"/>
      <c r="H199" s="129"/>
      <c r="I199" s="378"/>
      <c r="J199" s="126"/>
      <c r="K199" s="128"/>
      <c r="L199" s="129"/>
      <c r="M199" s="378"/>
      <c r="N199" s="126"/>
      <c r="O199" s="128"/>
      <c r="P199" s="129"/>
      <c r="Q199" s="378"/>
      <c r="R199" s="126"/>
      <c r="S199" s="128"/>
      <c r="T199" s="129"/>
      <c r="U199" s="378"/>
      <c r="V199" s="126"/>
      <c r="W199" s="128"/>
      <c r="X199" s="129"/>
      <c r="Y199" s="378"/>
    </row>
    <row r="200" spans="1:25" ht="13.5" hidden="1" customHeight="1" outlineLevel="1" x14ac:dyDescent="0.25">
      <c r="A200" s="126" t="s">
        <v>439</v>
      </c>
      <c r="B200" s="126"/>
      <c r="C200" s="128"/>
      <c r="D200" s="129"/>
      <c r="E200" s="378"/>
      <c r="F200" s="126"/>
      <c r="G200" s="128"/>
      <c r="H200" s="129"/>
      <c r="I200" s="378"/>
      <c r="J200" s="126"/>
      <c r="K200" s="128"/>
      <c r="L200" s="129"/>
      <c r="M200" s="378"/>
      <c r="N200" s="126"/>
      <c r="O200" s="128"/>
      <c r="P200" s="129"/>
      <c r="Q200" s="378"/>
      <c r="R200" s="126"/>
      <c r="S200" s="128"/>
      <c r="T200" s="129"/>
      <c r="U200" s="378"/>
      <c r="V200" s="126"/>
      <c r="W200" s="128"/>
      <c r="X200" s="129"/>
      <c r="Y200" s="378"/>
    </row>
    <row r="201" spans="1:25" ht="13.5" hidden="1" customHeight="1" outlineLevel="1" x14ac:dyDescent="0.25">
      <c r="A201" s="126" t="s">
        <v>439</v>
      </c>
      <c r="B201" s="126"/>
      <c r="C201" s="128"/>
      <c r="D201" s="129"/>
      <c r="E201" s="378"/>
      <c r="F201" s="126"/>
      <c r="G201" s="128"/>
      <c r="H201" s="129"/>
      <c r="I201" s="378"/>
      <c r="J201" s="126"/>
      <c r="K201" s="128"/>
      <c r="L201" s="129"/>
      <c r="M201" s="378"/>
      <c r="N201" s="126"/>
      <c r="O201" s="128"/>
      <c r="P201" s="129"/>
      <c r="Q201" s="378"/>
      <c r="R201" s="126"/>
      <c r="S201" s="128"/>
      <c r="T201" s="129"/>
      <c r="U201" s="378"/>
      <c r="V201" s="126"/>
      <c r="W201" s="128"/>
      <c r="X201" s="129"/>
      <c r="Y201" s="378"/>
    </row>
    <row r="202" spans="1:25" ht="13.5" hidden="1" customHeight="1" outlineLevel="1" x14ac:dyDescent="0.25">
      <c r="A202" s="126" t="s">
        <v>439</v>
      </c>
      <c r="B202" s="126"/>
      <c r="C202" s="128"/>
      <c r="D202" s="129"/>
      <c r="E202" s="378"/>
      <c r="F202" s="126"/>
      <c r="G202" s="128"/>
      <c r="H202" s="129"/>
      <c r="I202" s="378"/>
      <c r="J202" s="126"/>
      <c r="K202" s="128"/>
      <c r="L202" s="129"/>
      <c r="M202" s="378"/>
      <c r="N202" s="126"/>
      <c r="O202" s="128"/>
      <c r="P202" s="129"/>
      <c r="Q202" s="378"/>
      <c r="R202" s="126"/>
      <c r="S202" s="128"/>
      <c r="T202" s="129"/>
      <c r="U202" s="378"/>
      <c r="V202" s="126"/>
      <c r="W202" s="128"/>
      <c r="X202" s="129"/>
      <c r="Y202" s="378"/>
    </row>
    <row r="203" spans="1:25" ht="13.5" hidden="1" customHeight="1" outlineLevel="1" x14ac:dyDescent="0.25">
      <c r="A203" s="190"/>
      <c r="B203" s="190"/>
      <c r="C203" s="191"/>
      <c r="D203" s="192"/>
      <c r="E203" s="378"/>
      <c r="F203" s="190"/>
      <c r="G203" s="191"/>
      <c r="H203" s="192"/>
      <c r="I203" s="378"/>
      <c r="J203" s="190"/>
      <c r="K203" s="191"/>
      <c r="L203" s="192"/>
      <c r="M203" s="378"/>
      <c r="N203" s="190"/>
      <c r="O203" s="191"/>
      <c r="P203" s="192"/>
      <c r="Q203" s="378"/>
      <c r="R203" s="190"/>
      <c r="S203" s="191"/>
      <c r="T203" s="192"/>
      <c r="U203" s="378"/>
      <c r="V203" s="190"/>
      <c r="W203" s="191"/>
      <c r="X203" s="192"/>
      <c r="Y203" s="378"/>
    </row>
    <row r="204" spans="1:25" ht="13.5" hidden="1" customHeight="1" outlineLevel="1" x14ac:dyDescent="0.25">
      <c r="A204" s="190"/>
      <c r="B204" s="190"/>
      <c r="C204" s="191"/>
      <c r="D204" s="192"/>
      <c r="E204" s="378"/>
      <c r="F204" s="190"/>
      <c r="G204" s="191"/>
      <c r="H204" s="192"/>
      <c r="I204" s="378"/>
      <c r="J204" s="190"/>
      <c r="K204" s="191"/>
      <c r="L204" s="192"/>
      <c r="M204" s="378"/>
      <c r="N204" s="190"/>
      <c r="O204" s="191"/>
      <c r="P204" s="192"/>
      <c r="Q204" s="378"/>
      <c r="R204" s="190"/>
      <c r="S204" s="191"/>
      <c r="T204" s="192"/>
      <c r="U204" s="378"/>
      <c r="V204" s="190"/>
      <c r="W204" s="191"/>
      <c r="X204" s="192"/>
      <c r="Y204" s="378"/>
    </row>
    <row r="205" spans="1:25" ht="16.2" collapsed="1" thickBot="1" x14ac:dyDescent="0.3">
      <c r="A205" s="193" t="s">
        <v>452</v>
      </c>
      <c r="B205" s="463" t="s">
        <v>452</v>
      </c>
      <c r="C205" s="464"/>
      <c r="D205" s="464"/>
      <c r="E205" s="383">
        <f>SUM(E199:E204)</f>
        <v>0</v>
      </c>
      <c r="F205" s="463" t="s">
        <v>452</v>
      </c>
      <c r="G205" s="464"/>
      <c r="H205" s="464"/>
      <c r="I205" s="383">
        <f>SUM(I199:I204)</f>
        <v>0</v>
      </c>
      <c r="J205" s="463" t="s">
        <v>452</v>
      </c>
      <c r="K205" s="464"/>
      <c r="L205" s="464"/>
      <c r="M205" s="383">
        <f>SUM(M199:M204)</f>
        <v>0</v>
      </c>
      <c r="N205" s="463" t="s">
        <v>452</v>
      </c>
      <c r="O205" s="464"/>
      <c r="P205" s="464"/>
      <c r="Q205" s="383">
        <f>SUM(Q199:Q204)</f>
        <v>0</v>
      </c>
      <c r="R205" s="463" t="s">
        <v>452</v>
      </c>
      <c r="S205" s="464"/>
      <c r="T205" s="464"/>
      <c r="U205" s="383">
        <f>SUM(U199:U204)</f>
        <v>0</v>
      </c>
      <c r="V205" s="463" t="s">
        <v>452</v>
      </c>
      <c r="W205" s="464"/>
      <c r="X205" s="464"/>
      <c r="Y205" s="383">
        <f>SUM(Y199:Y204)</f>
        <v>0</v>
      </c>
    </row>
    <row r="206" spans="1:25" ht="13.5" customHeight="1" x14ac:dyDescent="0.25">
      <c r="A206" s="121" t="s">
        <v>160</v>
      </c>
      <c r="B206" s="123"/>
      <c r="C206" s="122"/>
      <c r="D206" s="124"/>
      <c r="E206" s="384"/>
      <c r="F206" s="123"/>
      <c r="G206" s="122"/>
      <c r="H206" s="124"/>
      <c r="I206" s="384"/>
      <c r="J206" s="123"/>
      <c r="K206" s="122"/>
      <c r="L206" s="124"/>
      <c r="M206" s="384"/>
      <c r="N206" s="123"/>
      <c r="O206" s="122"/>
      <c r="P206" s="124"/>
      <c r="Q206" s="384"/>
      <c r="R206" s="123"/>
      <c r="S206" s="122"/>
      <c r="T206" s="124"/>
      <c r="U206" s="384"/>
      <c r="V206" s="123"/>
      <c r="W206" s="122"/>
      <c r="X206" s="124"/>
      <c r="Y206" s="384"/>
    </row>
    <row r="207" spans="1:25" ht="13.5" hidden="1" customHeight="1" outlineLevel="1" x14ac:dyDescent="0.25">
      <c r="A207" s="126" t="s">
        <v>439</v>
      </c>
      <c r="B207" s="126"/>
      <c r="C207" s="128"/>
      <c r="D207" s="129"/>
      <c r="E207" s="378"/>
      <c r="F207" s="126"/>
      <c r="G207" s="128"/>
      <c r="H207" s="129"/>
      <c r="I207" s="378"/>
      <c r="J207" s="126"/>
      <c r="K207" s="128"/>
      <c r="L207" s="129"/>
      <c r="M207" s="378"/>
      <c r="N207" s="126"/>
      <c r="O207" s="128"/>
      <c r="P207" s="129"/>
      <c r="Q207" s="378"/>
      <c r="R207" s="126"/>
      <c r="S207" s="128"/>
      <c r="T207" s="129"/>
      <c r="U207" s="378"/>
      <c r="V207" s="126"/>
      <c r="W207" s="128"/>
      <c r="X207" s="129"/>
      <c r="Y207" s="378"/>
    </row>
    <row r="208" spans="1:25" ht="13.5" hidden="1" customHeight="1" outlineLevel="1" x14ac:dyDescent="0.25">
      <c r="A208" s="126" t="s">
        <v>439</v>
      </c>
      <c r="B208" s="126"/>
      <c r="C208" s="128"/>
      <c r="D208" s="129"/>
      <c r="E208" s="378"/>
      <c r="F208" s="126"/>
      <c r="G208" s="128"/>
      <c r="H208" s="129"/>
      <c r="I208" s="378"/>
      <c r="J208" s="126"/>
      <c r="K208" s="128"/>
      <c r="L208" s="129"/>
      <c r="M208" s="378"/>
      <c r="N208" s="126"/>
      <c r="O208" s="128"/>
      <c r="P208" s="129"/>
      <c r="Q208" s="378"/>
      <c r="R208" s="126"/>
      <c r="S208" s="128"/>
      <c r="T208" s="129"/>
      <c r="U208" s="378"/>
      <c r="V208" s="126"/>
      <c r="W208" s="128"/>
      <c r="X208" s="129"/>
      <c r="Y208" s="378"/>
    </row>
    <row r="209" spans="1:25" ht="13.5" hidden="1" customHeight="1" outlineLevel="1" x14ac:dyDescent="0.25">
      <c r="A209" s="126" t="s">
        <v>439</v>
      </c>
      <c r="B209" s="126"/>
      <c r="C209" s="128"/>
      <c r="D209" s="129"/>
      <c r="E209" s="378"/>
      <c r="F209" s="126"/>
      <c r="G209" s="128"/>
      <c r="H209" s="129"/>
      <c r="I209" s="378"/>
      <c r="J209" s="126"/>
      <c r="K209" s="128"/>
      <c r="L209" s="129"/>
      <c r="M209" s="378"/>
      <c r="N209" s="126"/>
      <c r="O209" s="128"/>
      <c r="P209" s="129"/>
      <c r="Q209" s="378"/>
      <c r="R209" s="126"/>
      <c r="S209" s="128"/>
      <c r="T209" s="129"/>
      <c r="U209" s="378"/>
      <c r="V209" s="126"/>
      <c r="W209" s="128"/>
      <c r="X209" s="129"/>
      <c r="Y209" s="378"/>
    </row>
    <row r="210" spans="1:25" ht="13.5" hidden="1" customHeight="1" outlineLevel="1" x14ac:dyDescent="0.25">
      <c r="A210" s="126" t="s">
        <v>439</v>
      </c>
      <c r="B210" s="126"/>
      <c r="C210" s="128"/>
      <c r="D210" s="129"/>
      <c r="E210" s="378"/>
      <c r="F210" s="126"/>
      <c r="G210" s="128"/>
      <c r="H210" s="129"/>
      <c r="I210" s="378"/>
      <c r="J210" s="126"/>
      <c r="K210" s="128"/>
      <c r="L210" s="129"/>
      <c r="M210" s="378"/>
      <c r="N210" s="126"/>
      <c r="O210" s="128"/>
      <c r="P210" s="129"/>
      <c r="Q210" s="378"/>
      <c r="R210" s="126"/>
      <c r="S210" s="128"/>
      <c r="T210" s="129"/>
      <c r="U210" s="378"/>
      <c r="V210" s="126"/>
      <c r="W210" s="128"/>
      <c r="X210" s="129"/>
      <c r="Y210" s="378"/>
    </row>
    <row r="211" spans="1:25" ht="13.5" hidden="1" customHeight="1" outlineLevel="1" x14ac:dyDescent="0.25">
      <c r="A211" s="190"/>
      <c r="B211" s="190"/>
      <c r="C211" s="191"/>
      <c r="D211" s="192"/>
      <c r="E211" s="378"/>
      <c r="F211" s="190"/>
      <c r="G211" s="191"/>
      <c r="H211" s="192"/>
      <c r="I211" s="378"/>
      <c r="J211" s="190"/>
      <c r="K211" s="191"/>
      <c r="L211" s="192"/>
      <c r="M211" s="378"/>
      <c r="N211" s="190"/>
      <c r="O211" s="191"/>
      <c r="P211" s="192"/>
      <c r="Q211" s="378"/>
      <c r="R211" s="190"/>
      <c r="S211" s="191"/>
      <c r="T211" s="192"/>
      <c r="U211" s="378"/>
      <c r="V211" s="190"/>
      <c r="W211" s="191"/>
      <c r="X211" s="192"/>
      <c r="Y211" s="378"/>
    </row>
    <row r="212" spans="1:25" ht="13.5" hidden="1" customHeight="1" outlineLevel="1" x14ac:dyDescent="0.25">
      <c r="A212" s="190"/>
      <c r="B212" s="190"/>
      <c r="C212" s="191"/>
      <c r="D212" s="192"/>
      <c r="E212" s="378"/>
      <c r="F212" s="190"/>
      <c r="G212" s="191"/>
      <c r="H212" s="192"/>
      <c r="I212" s="378"/>
      <c r="J212" s="190"/>
      <c r="K212" s="191"/>
      <c r="L212" s="192"/>
      <c r="M212" s="378"/>
      <c r="N212" s="190"/>
      <c r="O212" s="191"/>
      <c r="P212" s="192"/>
      <c r="Q212" s="378"/>
      <c r="R212" s="190"/>
      <c r="S212" s="191"/>
      <c r="T212" s="192"/>
      <c r="U212" s="378"/>
      <c r="V212" s="190"/>
      <c r="W212" s="191"/>
      <c r="X212" s="192"/>
      <c r="Y212" s="378"/>
    </row>
    <row r="213" spans="1:25" ht="13.5" hidden="1" customHeight="1" outlineLevel="1" x14ac:dyDescent="0.25">
      <c r="A213" s="190"/>
      <c r="B213" s="190"/>
      <c r="C213" s="191"/>
      <c r="D213" s="192"/>
      <c r="E213" s="378"/>
      <c r="F213" s="190"/>
      <c r="G213" s="191"/>
      <c r="H213" s="192"/>
      <c r="I213" s="378"/>
      <c r="J213" s="190"/>
      <c r="K213" s="191"/>
      <c r="L213" s="192"/>
      <c r="M213" s="378"/>
      <c r="N213" s="190"/>
      <c r="O213" s="191"/>
      <c r="P213" s="192"/>
      <c r="Q213" s="378"/>
      <c r="R213" s="190"/>
      <c r="S213" s="191"/>
      <c r="T213" s="192"/>
      <c r="U213" s="378"/>
      <c r="V213" s="190"/>
      <c r="W213" s="191"/>
      <c r="X213" s="192"/>
      <c r="Y213" s="378"/>
    </row>
    <row r="214" spans="1:25" ht="13.5" hidden="1" customHeight="1" outlineLevel="1" x14ac:dyDescent="0.25">
      <c r="A214" s="190"/>
      <c r="B214" s="190"/>
      <c r="C214" s="191"/>
      <c r="D214" s="192"/>
      <c r="E214" s="378"/>
      <c r="F214" s="190"/>
      <c r="G214" s="191"/>
      <c r="H214" s="192"/>
      <c r="I214" s="378"/>
      <c r="J214" s="190"/>
      <c r="K214" s="191"/>
      <c r="L214" s="192"/>
      <c r="M214" s="378"/>
      <c r="N214" s="190"/>
      <c r="O214" s="191"/>
      <c r="P214" s="192"/>
      <c r="Q214" s="378"/>
      <c r="R214" s="190"/>
      <c r="S214" s="191"/>
      <c r="T214" s="192"/>
      <c r="U214" s="378"/>
      <c r="V214" s="190"/>
      <c r="W214" s="191"/>
      <c r="X214" s="192"/>
      <c r="Y214" s="378"/>
    </row>
    <row r="215" spans="1:25" ht="18.75" customHeight="1" collapsed="1" x14ac:dyDescent="0.25">
      <c r="A215" s="193" t="s">
        <v>453</v>
      </c>
      <c r="B215" s="463" t="s">
        <v>453</v>
      </c>
      <c r="C215" s="464"/>
      <c r="D215" s="464"/>
      <c r="E215" s="383">
        <f>SUM(E207:E214)</f>
        <v>0</v>
      </c>
      <c r="F215" s="463" t="s">
        <v>453</v>
      </c>
      <c r="G215" s="464"/>
      <c r="H215" s="464"/>
      <c r="I215" s="383">
        <f>SUM(I207:I214)</f>
        <v>0</v>
      </c>
      <c r="J215" s="463" t="s">
        <v>453</v>
      </c>
      <c r="K215" s="464"/>
      <c r="L215" s="464"/>
      <c r="M215" s="383">
        <f>SUM(M207:M214)</f>
        <v>0</v>
      </c>
      <c r="N215" s="463" t="s">
        <v>453</v>
      </c>
      <c r="O215" s="464"/>
      <c r="P215" s="464"/>
      <c r="Q215" s="383">
        <f>SUM(Q207:Q214)</f>
        <v>0</v>
      </c>
      <c r="R215" s="463" t="s">
        <v>453</v>
      </c>
      <c r="S215" s="464"/>
      <c r="T215" s="464"/>
      <c r="U215" s="383">
        <f>SUM(U207:U214)</f>
        <v>0</v>
      </c>
      <c r="V215" s="463" t="s">
        <v>453</v>
      </c>
      <c r="W215" s="464"/>
      <c r="X215" s="464"/>
      <c r="Y215" s="383">
        <f>SUM(Y207:Y214)</f>
        <v>0</v>
      </c>
    </row>
    <row r="216" spans="1:25" ht="18.75" customHeight="1" thickBot="1" x14ac:dyDescent="0.3">
      <c r="A216" s="387"/>
      <c r="B216" s="388"/>
      <c r="C216" s="388"/>
      <c r="D216" s="388"/>
      <c r="E216" s="389"/>
      <c r="F216" s="388"/>
      <c r="G216" s="388"/>
      <c r="H216" s="388"/>
      <c r="I216" s="389"/>
      <c r="J216" s="388"/>
      <c r="K216" s="388"/>
      <c r="L216" s="388"/>
      <c r="M216" s="389"/>
      <c r="N216" s="388"/>
      <c r="O216" s="388"/>
      <c r="P216" s="388"/>
      <c r="Q216" s="389"/>
      <c r="R216" s="388"/>
      <c r="S216" s="388"/>
      <c r="T216" s="388"/>
      <c r="U216" s="389"/>
      <c r="V216" s="388"/>
      <c r="W216" s="388"/>
      <c r="X216" s="388"/>
      <c r="Y216" s="389"/>
    </row>
    <row r="217" spans="1:25" ht="13.5" customHeight="1" thickTop="1" x14ac:dyDescent="0.25">
      <c r="E217" s="114" t="str">
        <f>System01</f>
        <v>Infor - Syteline ERP</v>
      </c>
      <c r="F217" s="115" t="str">
        <f>System02</f>
        <v>eBECS - Microsoft Dynamics AX</v>
      </c>
      <c r="G217" s="112" t="str">
        <f>System02</f>
        <v>eBECS - Microsoft Dynamics AX</v>
      </c>
      <c r="H217" s="113" t="str">
        <f>System02</f>
        <v>eBECS - Microsoft Dynamics AX</v>
      </c>
      <c r="I217" s="114" t="str">
        <f>System02</f>
        <v>eBECS - Microsoft Dynamics AX</v>
      </c>
      <c r="J217" s="115" t="str">
        <f>System03</f>
        <v>Glantus - QAD</v>
      </c>
      <c r="K217" s="112" t="str">
        <f>System03</f>
        <v>Glantus - QAD</v>
      </c>
      <c r="L217" s="113" t="str">
        <f>System03</f>
        <v>Glantus - QAD</v>
      </c>
      <c r="M217" s="114" t="str">
        <f>System03</f>
        <v>Glantus - QAD</v>
      </c>
      <c r="N217" s="115" t="str">
        <f>System04</f>
        <v>Emerge IT - Priority ERP</v>
      </c>
      <c r="O217" s="112" t="str">
        <f>System04</f>
        <v>Emerge IT - Priority ERP</v>
      </c>
      <c r="P217" s="113" t="str">
        <f>System04</f>
        <v>Emerge IT - Priority ERP</v>
      </c>
      <c r="Q217" s="114" t="str">
        <f>System04</f>
        <v>Emerge IT - Priority ERP</v>
      </c>
      <c r="R217" s="115" t="str">
        <f>System05</f>
        <v>IQMS - EnterpriseIQ</v>
      </c>
      <c r="S217" s="112" t="str">
        <f>System05</f>
        <v>IQMS - EnterpriseIQ</v>
      </c>
      <c r="T217" s="113" t="str">
        <f>System05</f>
        <v>IQMS - EnterpriseIQ</v>
      </c>
      <c r="U217" s="114" t="str">
        <f>System05</f>
        <v>IQMS - EnterpriseIQ</v>
      </c>
      <c r="V217" s="115" t="str">
        <f>System06</f>
        <v>itelligence - SAP</v>
      </c>
      <c r="W217" s="112" t="str">
        <f>System06</f>
        <v>itelligence - SAP</v>
      </c>
      <c r="X217" s="113" t="str">
        <f>System06</f>
        <v>itelligence - SAP</v>
      </c>
      <c r="Y217" s="114" t="str">
        <f>System06</f>
        <v>itelligence - SAP</v>
      </c>
    </row>
  </sheetData>
  <mergeCells count="78">
    <mergeCell ref="B165:D165"/>
    <mergeCell ref="F165:H165"/>
    <mergeCell ref="J165:L165"/>
    <mergeCell ref="B175:D175"/>
    <mergeCell ref="F175:H175"/>
    <mergeCell ref="J175:L175"/>
    <mergeCell ref="B67:D67"/>
    <mergeCell ref="F67:H67"/>
    <mergeCell ref="J67:L67"/>
    <mergeCell ref="B131:D131"/>
    <mergeCell ref="F131:H131"/>
    <mergeCell ref="J131:L131"/>
    <mergeCell ref="B14:D14"/>
    <mergeCell ref="F14:H14"/>
    <mergeCell ref="J14:L14"/>
    <mergeCell ref="B42:D42"/>
    <mergeCell ref="F42:H42"/>
    <mergeCell ref="J42:L42"/>
    <mergeCell ref="B27:D27"/>
    <mergeCell ref="F27:H27"/>
    <mergeCell ref="J27:L27"/>
    <mergeCell ref="R165:T165"/>
    <mergeCell ref="R175:T175"/>
    <mergeCell ref="N14:P14"/>
    <mergeCell ref="N27:P27"/>
    <mergeCell ref="N42:P42"/>
    <mergeCell ref="N67:P67"/>
    <mergeCell ref="N131:P131"/>
    <mergeCell ref="R14:T14"/>
    <mergeCell ref="R27:T27"/>
    <mergeCell ref="R42:T42"/>
    <mergeCell ref="R67:T67"/>
    <mergeCell ref="R131:T131"/>
    <mergeCell ref="V14:X14"/>
    <mergeCell ref="V27:X27"/>
    <mergeCell ref="V42:X42"/>
    <mergeCell ref="V67:X67"/>
    <mergeCell ref="V131:X131"/>
    <mergeCell ref="V165:X165"/>
    <mergeCell ref="V175:X175"/>
    <mergeCell ref="B142:D142"/>
    <mergeCell ref="F142:H142"/>
    <mergeCell ref="J142:L142"/>
    <mergeCell ref="N142:P142"/>
    <mergeCell ref="R142:T142"/>
    <mergeCell ref="V142:X142"/>
    <mergeCell ref="B152:D152"/>
    <mergeCell ref="F152:H152"/>
    <mergeCell ref="J152:L152"/>
    <mergeCell ref="N152:P152"/>
    <mergeCell ref="R152:T152"/>
    <mergeCell ref="V152:X152"/>
    <mergeCell ref="N165:P165"/>
    <mergeCell ref="N175:P175"/>
    <mergeCell ref="V185:X185"/>
    <mergeCell ref="B195:D195"/>
    <mergeCell ref="F195:H195"/>
    <mergeCell ref="J195:L195"/>
    <mergeCell ref="N195:P195"/>
    <mergeCell ref="R195:T195"/>
    <mergeCell ref="V195:X195"/>
    <mergeCell ref="B185:D185"/>
    <mergeCell ref="F185:H185"/>
    <mergeCell ref="J185:L185"/>
    <mergeCell ref="N185:P185"/>
    <mergeCell ref="R185:T185"/>
    <mergeCell ref="V205:X205"/>
    <mergeCell ref="B215:D215"/>
    <mergeCell ref="F215:H215"/>
    <mergeCell ref="J215:L215"/>
    <mergeCell ref="N215:P215"/>
    <mergeCell ref="R215:T215"/>
    <mergeCell ref="V215:X215"/>
    <mergeCell ref="B205:D205"/>
    <mergeCell ref="F205:H205"/>
    <mergeCell ref="J205:L205"/>
    <mergeCell ref="N205:P205"/>
    <mergeCell ref="R205:T205"/>
  </mergeCells>
  <pageMargins left="0.24" right="0.74803149606299213" top="0.17" bottom="0.18" header="0.17" footer="0.16"/>
  <pageSetup paperSize="9" scale="90" orientation="landscape"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outlinePr summaryBelow="0"/>
    <pageSetUpPr fitToPage="1"/>
  </sheetPr>
  <dimension ref="A1:JA580"/>
  <sheetViews>
    <sheetView tabSelected="1" topLeftCell="C1" zoomScaleNormal="100" workbookViewId="0">
      <pane ySplit="1380" topLeftCell="A3" activePane="bottomLeft"/>
      <selection activeCell="C1" sqref="C1:J1048576"/>
      <selection pane="bottomLeft" activeCell="C16" sqref="C16"/>
    </sheetView>
  </sheetViews>
  <sheetFormatPr defaultColWidth="9.109375" defaultRowHeight="13.2" outlineLevelRow="2" x14ac:dyDescent="0.25"/>
  <cols>
    <col min="1" max="1" width="9.109375" style="7" hidden="1" customWidth="1"/>
    <col min="2" max="2" width="10.88671875" style="7" hidden="1" customWidth="1"/>
    <col min="3" max="3" width="6.109375" style="31" bestFit="1" customWidth="1"/>
    <col min="4" max="4" width="62.88671875" customWidth="1"/>
    <col min="5" max="7" width="12" style="8" customWidth="1"/>
    <col min="8" max="10" width="13.109375" style="7" bestFit="1" customWidth="1"/>
    <col min="11" max="11" width="36" style="7" customWidth="1"/>
    <col min="12" max="12" width="9.109375" style="7"/>
    <col min="13" max="13" width="6.44140625" style="31" bestFit="1" customWidth="1"/>
    <col min="14" max="14" width="52.109375" customWidth="1"/>
    <col min="15" max="20" width="10" style="8" customWidth="1"/>
    <col min="21" max="21" width="70.6640625" style="46" customWidth="1"/>
    <col min="22" max="22" width="9.109375" style="7"/>
    <col min="23" max="23" width="6.44140625" style="31" bestFit="1" customWidth="1"/>
    <col min="24" max="24" width="52.109375" customWidth="1"/>
    <col min="25" max="30" width="10" style="8" customWidth="1"/>
    <col min="31" max="31" width="70.6640625" style="46" customWidth="1"/>
    <col min="32" max="32" width="9.109375" style="7"/>
    <col min="33" max="33" width="6.44140625" style="31" bestFit="1" customWidth="1"/>
    <col min="34" max="34" width="52.109375" customWidth="1"/>
    <col min="35" max="40" width="10" style="8" customWidth="1"/>
    <col min="41" max="41" width="70.6640625" style="46" customWidth="1"/>
    <col min="42" max="42" width="9.109375" style="7"/>
    <col min="43" max="43" width="6.44140625" style="31" bestFit="1" customWidth="1"/>
    <col min="44" max="44" width="52.109375" customWidth="1"/>
    <col min="45" max="50" width="10" style="8" customWidth="1"/>
    <col min="51" max="51" width="70.6640625" style="46" customWidth="1"/>
    <col min="52" max="52" width="9.109375" style="7"/>
    <col min="53" max="53" width="6.44140625" style="31" bestFit="1" customWidth="1"/>
    <col min="54" max="54" width="52.109375" customWidth="1"/>
    <col min="55" max="60" width="10" style="8" customWidth="1"/>
    <col min="61" max="61" width="70.6640625" style="46" customWidth="1"/>
    <col min="62" max="62" width="9.109375" style="7"/>
    <col min="63" max="63" width="6.44140625" style="31" bestFit="1" customWidth="1"/>
    <col min="64" max="64" width="52.109375" customWidth="1"/>
    <col min="65" max="70" width="10" style="8" customWidth="1"/>
    <col min="71" max="71" width="70.6640625" style="46" customWidth="1"/>
    <col min="72" max="72" width="9.109375" style="7"/>
    <col min="73" max="73" width="6.44140625" style="31" bestFit="1" customWidth="1"/>
    <col min="74" max="74" width="52.109375" customWidth="1"/>
    <col min="75" max="80" width="10" style="8" customWidth="1"/>
    <col min="81" max="81" width="70.6640625" style="46" customWidth="1"/>
    <col min="82" max="82" width="9.109375" style="7"/>
    <col min="83" max="83" width="6.44140625" style="31" bestFit="1" customWidth="1"/>
    <col min="84" max="84" width="52.109375" customWidth="1"/>
    <col min="85" max="90" width="10" style="8" customWidth="1"/>
    <col min="91" max="91" width="70.6640625" style="46" customWidth="1"/>
    <col min="92" max="92" width="9.109375" style="7"/>
    <col min="93" max="93" width="6.44140625" style="31" bestFit="1" customWidth="1"/>
    <col min="94" max="94" width="52.109375" customWidth="1"/>
    <col min="95" max="100" width="10" style="8" customWidth="1"/>
    <col min="101" max="101" width="70.6640625" style="46" customWidth="1"/>
    <col min="102" max="102" width="9.109375" style="7"/>
    <col min="103" max="103" width="6.44140625" style="31" bestFit="1" customWidth="1"/>
    <col min="104" max="104" width="52.109375" customWidth="1"/>
    <col min="105" max="110" width="10" style="8" customWidth="1"/>
    <col min="111" max="111" width="70.6640625" style="46" customWidth="1"/>
    <col min="112" max="112" width="9.109375" style="7"/>
    <col min="113" max="113" width="6.44140625" style="31" bestFit="1" customWidth="1"/>
    <col min="114" max="114" width="52.109375" customWidth="1"/>
    <col min="115" max="120" width="10" style="8" customWidth="1"/>
    <col min="121" max="121" width="70.6640625" style="46" customWidth="1"/>
    <col min="122" max="122" width="9.109375" style="7"/>
    <col min="123" max="123" width="6.44140625" style="31" bestFit="1" customWidth="1"/>
    <col min="124" max="124" width="52.109375" customWidth="1"/>
    <col min="125" max="130" width="10" style="8" customWidth="1"/>
    <col min="131" max="131" width="70.6640625" style="46" customWidth="1"/>
    <col min="132" max="132" width="9.109375" style="7"/>
    <col min="133" max="133" width="6.44140625" style="31" bestFit="1" customWidth="1"/>
    <col min="134" max="134" width="52.109375" customWidth="1"/>
    <col min="135" max="140" width="10" style="8" customWidth="1"/>
    <col min="141" max="141" width="70.6640625" style="46" customWidth="1"/>
    <col min="142" max="142" width="6.44140625" style="31" bestFit="1" customWidth="1"/>
    <col min="143" max="143" width="52.109375" customWidth="1"/>
    <col min="144" max="149" width="10" style="8" customWidth="1"/>
    <col min="150" max="151" width="70.6640625" style="46" customWidth="1"/>
    <col min="152" max="152" width="9.109375" style="7"/>
    <col min="153" max="153" width="17.33203125" style="374" customWidth="1"/>
    <col min="154" max="154" width="34.5546875" style="7" customWidth="1"/>
    <col min="155" max="160" width="9.109375" style="7"/>
    <col min="161" max="161" width="41.33203125" style="7" customWidth="1"/>
    <col min="162" max="162" width="9.109375" style="7"/>
    <col min="163" max="163" width="17.33203125" style="374" customWidth="1"/>
    <col min="164" max="164" width="34.5546875" style="7" customWidth="1"/>
    <col min="165" max="170" width="9.109375" style="7"/>
    <col min="171" max="171" width="41.33203125" style="7" customWidth="1"/>
    <col min="172" max="172" width="9.109375" style="7"/>
    <col min="173" max="173" width="17.33203125" style="374" customWidth="1"/>
    <col min="174" max="174" width="34.5546875" style="7" customWidth="1"/>
    <col min="175" max="180" width="9.109375" style="7"/>
    <col min="181" max="181" width="41.33203125" style="7" customWidth="1"/>
    <col min="182" max="182" width="9.109375" style="7"/>
    <col min="183" max="183" width="17.33203125" style="374" customWidth="1"/>
    <col min="184" max="184" width="34.5546875" style="7" customWidth="1"/>
    <col min="185" max="190" width="9.109375" style="7"/>
    <col min="191" max="191" width="41.33203125" style="7" customWidth="1"/>
    <col min="192" max="192" width="9.109375" style="7"/>
    <col min="193" max="193" width="17.33203125" style="374" customWidth="1"/>
    <col min="194" max="194" width="34.5546875" style="7" customWidth="1"/>
    <col min="195" max="198" width="9.109375" style="7"/>
    <col min="199" max="200" width="9.109375" style="7" customWidth="1"/>
    <col min="201" max="201" width="41.33203125" style="7" customWidth="1"/>
    <col min="202" max="202" width="9.109375" style="7"/>
    <col min="203" max="203" width="17.33203125" style="374" customWidth="1"/>
    <col min="204" max="204" width="34.5546875" style="7" customWidth="1"/>
    <col min="205" max="210" width="9.109375" style="7"/>
    <col min="211" max="211" width="41.33203125" style="7" customWidth="1"/>
    <col min="212" max="212" width="9.109375" style="7"/>
    <col min="213" max="213" width="17.33203125" style="374" customWidth="1"/>
    <col min="214" max="214" width="34.5546875" style="7" customWidth="1"/>
    <col min="215" max="220" width="9.109375" style="7"/>
    <col min="221" max="221" width="41.33203125" style="7" customWidth="1"/>
    <col min="222" max="222" width="9.109375" style="7"/>
    <col min="223" max="223" width="17.33203125" style="374" customWidth="1"/>
    <col min="224" max="224" width="34.5546875" style="7" customWidth="1"/>
    <col min="225" max="230" width="9.109375" style="7"/>
    <col min="231" max="231" width="41.33203125" style="7" customWidth="1"/>
    <col min="232" max="232" width="9.109375" style="7"/>
    <col min="233" max="233" width="17.33203125" style="374" customWidth="1"/>
    <col min="234" max="234" width="34.5546875" style="7" customWidth="1"/>
    <col min="235" max="240" width="9.109375" style="7"/>
    <col min="241" max="241" width="41.33203125" style="7" customWidth="1"/>
    <col min="242" max="242" width="9.109375" style="7"/>
    <col min="243" max="243" width="17.33203125" style="374" customWidth="1"/>
    <col min="244" max="244" width="34.5546875" style="7" customWidth="1"/>
    <col min="245" max="250" width="9.109375" style="7"/>
    <col min="251" max="251" width="41.33203125" style="7" customWidth="1"/>
    <col min="252" max="252" width="9.109375" style="7"/>
    <col min="253" max="253" width="17.33203125" style="374" customWidth="1"/>
    <col min="254" max="254" width="34.5546875" style="7" customWidth="1"/>
    <col min="255" max="260" width="9.109375" style="7"/>
    <col min="261" max="261" width="41.33203125" style="7" customWidth="1"/>
    <col min="262" max="16384" width="9.109375" style="7"/>
  </cols>
  <sheetData>
    <row r="1" spans="1:261" s="10" customFormat="1" ht="15.75" customHeight="1" x14ac:dyDescent="0.4">
      <c r="E1" s="76" t="s">
        <v>122</v>
      </c>
      <c r="F1" s="77">
        <v>100</v>
      </c>
      <c r="G1" s="78">
        <f>F1/MAX($F$1:$F$4)</f>
        <v>1</v>
      </c>
      <c r="M1" s="33"/>
      <c r="N1" s="33" t="s">
        <v>18</v>
      </c>
      <c r="O1" s="25" t="s">
        <v>518</v>
      </c>
      <c r="P1" s="25"/>
      <c r="Q1" s="25"/>
      <c r="R1" s="25"/>
      <c r="S1" s="25"/>
      <c r="T1" s="25"/>
      <c r="U1" s="42"/>
      <c r="W1" s="33"/>
      <c r="X1" s="33" t="s">
        <v>18</v>
      </c>
      <c r="Y1" s="25" t="s">
        <v>519</v>
      </c>
      <c r="AA1" s="25"/>
      <c r="AB1" s="25"/>
      <c r="AC1" s="25"/>
      <c r="AD1" s="25"/>
      <c r="AE1" s="42"/>
      <c r="AG1" s="33"/>
      <c r="AH1" s="33" t="s">
        <v>18</v>
      </c>
      <c r="AI1" s="25" t="s">
        <v>520</v>
      </c>
      <c r="AJ1" s="25"/>
      <c r="AK1" s="25"/>
      <c r="AL1" s="25"/>
      <c r="AM1" s="25"/>
      <c r="AN1" s="25"/>
      <c r="AO1" s="42"/>
      <c r="AQ1" s="33"/>
      <c r="AR1" s="33" t="s">
        <v>18</v>
      </c>
      <c r="AS1" s="25"/>
      <c r="AT1" s="25" t="s">
        <v>521</v>
      </c>
      <c r="AU1" s="25"/>
      <c r="AV1" s="25"/>
      <c r="AW1" s="25"/>
      <c r="AX1" s="25"/>
      <c r="AY1" s="42"/>
      <c r="BA1" s="33"/>
      <c r="BB1" s="33" t="s">
        <v>18</v>
      </c>
      <c r="BC1" s="25"/>
      <c r="BD1" s="25" t="s">
        <v>525</v>
      </c>
      <c r="BE1" s="25"/>
      <c r="BF1" s="25"/>
      <c r="BG1" s="25"/>
      <c r="BH1" s="25"/>
      <c r="BI1" s="42"/>
      <c r="BK1" s="33"/>
      <c r="BL1" s="33" t="s">
        <v>18</v>
      </c>
      <c r="BM1" s="25"/>
      <c r="BN1" s="25" t="s">
        <v>527</v>
      </c>
      <c r="BO1" s="25"/>
      <c r="BP1" s="25"/>
      <c r="BQ1" s="25"/>
      <c r="BR1" s="25"/>
      <c r="BS1" s="42"/>
      <c r="BU1" s="33"/>
      <c r="BV1" s="33" t="s">
        <v>18</v>
      </c>
      <c r="BW1" s="25" t="s">
        <v>528</v>
      </c>
      <c r="BX1" s="25"/>
      <c r="BY1" s="25"/>
      <c r="BZ1" s="25"/>
      <c r="CA1" s="25"/>
      <c r="CB1" s="25"/>
      <c r="CC1" s="42"/>
      <c r="CE1" s="33"/>
      <c r="CF1" s="33" t="s">
        <v>18</v>
      </c>
      <c r="CG1" s="25" t="s">
        <v>533</v>
      </c>
      <c r="CH1" s="25"/>
      <c r="CI1" s="25"/>
      <c r="CJ1" s="25"/>
      <c r="CK1" s="25"/>
      <c r="CL1" s="25"/>
      <c r="CM1" s="42"/>
      <c r="CO1" s="33"/>
      <c r="CP1" s="33" t="s">
        <v>18</v>
      </c>
      <c r="CQ1" s="25" t="s">
        <v>534</v>
      </c>
      <c r="CR1" s="25"/>
      <c r="CS1" s="25"/>
      <c r="CT1" s="25"/>
      <c r="CU1" s="25"/>
      <c r="CV1" s="25"/>
      <c r="CW1" s="42"/>
      <c r="CY1" s="33"/>
      <c r="CZ1" s="33" t="s">
        <v>18</v>
      </c>
      <c r="DA1" s="25" t="s">
        <v>537</v>
      </c>
      <c r="DB1" s="25"/>
      <c r="DC1" s="25"/>
      <c r="DD1" s="25"/>
      <c r="DE1" s="25"/>
      <c r="DF1" s="25"/>
      <c r="DG1" s="42"/>
      <c r="DI1" s="33"/>
      <c r="DJ1" s="33" t="s">
        <v>18</v>
      </c>
      <c r="DK1" s="25" t="s">
        <v>549</v>
      </c>
      <c r="DL1" s="25"/>
      <c r="DM1" s="25"/>
      <c r="DN1" s="25"/>
      <c r="DO1" s="25"/>
      <c r="DP1" s="25"/>
      <c r="DQ1" s="42"/>
      <c r="DS1" s="33"/>
      <c r="DT1" s="33" t="s">
        <v>18</v>
      </c>
      <c r="DU1" s="25" t="s">
        <v>550</v>
      </c>
      <c r="DV1" s="25"/>
      <c r="DW1" s="25"/>
      <c r="DX1" s="25"/>
      <c r="DY1" s="25"/>
      <c r="DZ1" s="25"/>
      <c r="EA1" s="42"/>
      <c r="EC1" s="33"/>
      <c r="ED1" s="33" t="s">
        <v>18</v>
      </c>
      <c r="EE1" s="25" t="s">
        <v>585</v>
      </c>
      <c r="EF1" s="25"/>
      <c r="EG1" s="25"/>
      <c r="EH1" s="25"/>
      <c r="EI1" s="25"/>
      <c r="EJ1" s="25"/>
      <c r="EK1" s="42"/>
      <c r="EL1" s="33"/>
      <c r="EM1" s="33" t="s">
        <v>18</v>
      </c>
      <c r="EN1" s="25" t="s">
        <v>538</v>
      </c>
      <c r="EO1" s="25"/>
      <c r="EP1" s="25"/>
      <c r="EQ1" s="25"/>
      <c r="ER1" s="25"/>
      <c r="ES1" s="25"/>
      <c r="ET1" s="42"/>
      <c r="EU1" s="42"/>
      <c r="EW1" s="362"/>
      <c r="EX1" s="33" t="s">
        <v>18</v>
      </c>
      <c r="EY1" s="25" t="s">
        <v>0</v>
      </c>
      <c r="EZ1" s="25"/>
      <c r="FA1" s="25"/>
      <c r="FB1" s="25"/>
      <c r="FC1" s="25"/>
      <c r="FD1" s="25"/>
      <c r="FE1" s="42"/>
      <c r="FG1" s="362"/>
      <c r="FH1" s="33" t="s">
        <v>18</v>
      </c>
      <c r="FI1" s="25" t="s">
        <v>0</v>
      </c>
      <c r="FJ1" s="25"/>
      <c r="FK1" s="25"/>
      <c r="FL1" s="25"/>
      <c r="FM1" s="25"/>
      <c r="FN1" s="25"/>
      <c r="FO1" s="42"/>
      <c r="FQ1" s="362"/>
      <c r="FR1" s="33" t="s">
        <v>18</v>
      </c>
      <c r="FS1" s="25" t="s">
        <v>0</v>
      </c>
      <c r="FT1" s="25"/>
      <c r="FU1" s="25"/>
      <c r="FV1" s="25"/>
      <c r="FW1" s="25"/>
      <c r="FX1" s="25"/>
      <c r="FY1" s="42"/>
      <c r="GA1" s="362"/>
      <c r="GB1" s="33" t="s">
        <v>18</v>
      </c>
      <c r="GC1" s="25" t="s">
        <v>0</v>
      </c>
      <c r="GD1" s="25"/>
      <c r="GE1" s="25"/>
      <c r="GF1" s="25"/>
      <c r="GG1" s="25"/>
      <c r="GH1" s="25"/>
      <c r="GI1" s="42"/>
      <c r="GK1" s="362"/>
      <c r="GL1" s="33" t="s">
        <v>18</v>
      </c>
      <c r="GM1" s="25" t="s">
        <v>0</v>
      </c>
      <c r="GN1" s="25"/>
      <c r="GO1" s="25"/>
      <c r="GP1" s="25"/>
      <c r="GQ1" s="25"/>
      <c r="GR1" s="25"/>
      <c r="GS1" s="42"/>
      <c r="GU1" s="362"/>
      <c r="GV1" s="33" t="s">
        <v>18</v>
      </c>
      <c r="GW1" s="25" t="s">
        <v>0</v>
      </c>
      <c r="GX1" s="25"/>
      <c r="GY1" s="25"/>
      <c r="GZ1" s="25"/>
      <c r="HA1" s="25"/>
      <c r="HB1" s="25"/>
      <c r="HC1" s="42"/>
      <c r="HE1" s="362"/>
      <c r="HF1" s="33" t="s">
        <v>18</v>
      </c>
      <c r="HG1" s="25" t="s">
        <v>0</v>
      </c>
      <c r="HH1" s="25"/>
      <c r="HI1" s="25"/>
      <c r="HJ1" s="25"/>
      <c r="HK1" s="25"/>
      <c r="HL1" s="25"/>
      <c r="HM1" s="42"/>
      <c r="HO1" s="362"/>
      <c r="HP1" s="33" t="s">
        <v>18</v>
      </c>
      <c r="HQ1" s="25" t="s">
        <v>0</v>
      </c>
      <c r="HR1" s="25"/>
      <c r="HS1" s="25"/>
      <c r="HT1" s="25"/>
      <c r="HU1" s="25"/>
      <c r="HV1" s="25"/>
      <c r="HW1" s="42"/>
      <c r="HY1" s="362"/>
      <c r="HZ1" s="33" t="s">
        <v>18</v>
      </c>
      <c r="IA1" s="25" t="s">
        <v>0</v>
      </c>
      <c r="IB1" s="25"/>
      <c r="IC1" s="25"/>
      <c r="ID1" s="25"/>
      <c r="IE1" s="25"/>
      <c r="IF1" s="25"/>
      <c r="IG1" s="42"/>
      <c r="II1" s="362"/>
      <c r="IJ1" s="33" t="s">
        <v>18</v>
      </c>
      <c r="IK1" s="25" t="s">
        <v>0</v>
      </c>
      <c r="IL1" s="25"/>
      <c r="IM1" s="25"/>
      <c r="IN1" s="25"/>
      <c r="IO1" s="25"/>
      <c r="IP1" s="25"/>
      <c r="IQ1" s="42"/>
      <c r="IS1" s="362"/>
      <c r="IT1" s="33" t="s">
        <v>18</v>
      </c>
      <c r="IU1" s="25" t="s">
        <v>0</v>
      </c>
      <c r="IV1" s="25"/>
      <c r="IW1" s="25"/>
      <c r="IX1" s="25"/>
      <c r="IY1" s="25"/>
      <c r="IZ1" s="25"/>
      <c r="JA1" s="42"/>
    </row>
    <row r="2" spans="1:261" s="10" customFormat="1" ht="15.6" x14ac:dyDescent="0.3">
      <c r="E2" s="79" t="s">
        <v>123</v>
      </c>
      <c r="F2" s="80">
        <v>80</v>
      </c>
      <c r="G2" s="81">
        <f>F2/MAX($F$1:$F$4)</f>
        <v>0.8</v>
      </c>
      <c r="M2" s="18"/>
      <c r="N2" s="32"/>
      <c r="O2" s="19"/>
      <c r="P2" s="19"/>
      <c r="Q2" s="19"/>
      <c r="R2" s="19"/>
      <c r="S2" s="19"/>
      <c r="T2" s="19"/>
      <c r="U2" s="43"/>
      <c r="W2" s="18"/>
      <c r="X2" s="32"/>
      <c r="Y2" s="19"/>
      <c r="Z2" s="19"/>
      <c r="AA2" s="19"/>
      <c r="AB2" s="19"/>
      <c r="AC2" s="19"/>
      <c r="AD2" s="19"/>
      <c r="AE2" s="43"/>
      <c r="AG2" s="18"/>
      <c r="AH2" s="32"/>
      <c r="AI2" s="19"/>
      <c r="AJ2" s="19"/>
      <c r="AK2" s="19"/>
      <c r="AL2" s="19"/>
      <c r="AM2" s="19"/>
      <c r="AN2" s="19"/>
      <c r="AO2" s="43"/>
      <c r="AQ2" s="18"/>
      <c r="AR2" s="32"/>
      <c r="AS2" s="19"/>
      <c r="AT2" s="19"/>
      <c r="AU2" s="19"/>
      <c r="AV2" s="19"/>
      <c r="AW2" s="19"/>
      <c r="AX2" s="19"/>
      <c r="AY2" s="43"/>
      <c r="BA2" s="18"/>
      <c r="BB2" s="32"/>
      <c r="BC2" s="19"/>
      <c r="BD2" s="19"/>
      <c r="BE2" s="19"/>
      <c r="BF2" s="19"/>
      <c r="BG2" s="19"/>
      <c r="BH2" s="19"/>
      <c r="BI2" s="43"/>
      <c r="BK2" s="18"/>
      <c r="BL2" s="32"/>
      <c r="BM2" s="19"/>
      <c r="BN2" s="19"/>
      <c r="BO2" s="19"/>
      <c r="BP2" s="19"/>
      <c r="BQ2" s="19"/>
      <c r="BR2" s="19"/>
      <c r="BS2" s="43"/>
      <c r="BU2" s="18"/>
      <c r="BV2" s="32"/>
      <c r="BW2" s="19"/>
      <c r="BX2" s="19"/>
      <c r="BY2" s="19"/>
      <c r="BZ2" s="19"/>
      <c r="CA2" s="19"/>
      <c r="CB2" s="19"/>
      <c r="CC2" s="43"/>
      <c r="CE2" s="18"/>
      <c r="CF2" s="32"/>
      <c r="CG2" s="19"/>
      <c r="CH2" s="19"/>
      <c r="CI2" s="19"/>
      <c r="CJ2" s="19"/>
      <c r="CK2" s="19"/>
      <c r="CL2" s="19"/>
      <c r="CM2" s="43"/>
      <c r="CO2" s="18"/>
      <c r="CP2" s="32"/>
      <c r="CQ2" s="19"/>
      <c r="CR2" s="19"/>
      <c r="CS2" s="19"/>
      <c r="CT2" s="19"/>
      <c r="CU2" s="19"/>
      <c r="CV2" s="19"/>
      <c r="CW2" s="43"/>
      <c r="CY2" s="18"/>
      <c r="CZ2" s="32"/>
      <c r="DA2" s="19"/>
      <c r="DB2" s="19"/>
      <c r="DC2" s="19"/>
      <c r="DD2" s="19"/>
      <c r="DE2" s="19"/>
      <c r="DF2" s="19"/>
      <c r="DG2" s="43"/>
      <c r="DI2" s="18"/>
      <c r="DJ2" s="32"/>
      <c r="DK2" s="19"/>
      <c r="DL2" s="19"/>
      <c r="DM2" s="19"/>
      <c r="DN2" s="19"/>
      <c r="DO2" s="19"/>
      <c r="DP2" s="19"/>
      <c r="DQ2" s="43"/>
      <c r="DS2" s="18"/>
      <c r="DT2" s="32"/>
      <c r="DU2" s="19"/>
      <c r="DV2" s="19"/>
      <c r="DW2" s="19"/>
      <c r="DX2" s="19"/>
      <c r="DY2" s="19"/>
      <c r="DZ2" s="19"/>
      <c r="EA2" s="43"/>
      <c r="EC2" s="18"/>
      <c r="ED2" s="32"/>
      <c r="EE2" s="19"/>
      <c r="EF2" s="19"/>
      <c r="EG2" s="19"/>
      <c r="EH2" s="19"/>
      <c r="EI2" s="19"/>
      <c r="EJ2" s="19"/>
      <c r="EK2" s="43"/>
      <c r="EL2" s="18"/>
      <c r="EM2" s="32"/>
      <c r="EN2" s="19"/>
      <c r="EO2" s="19"/>
      <c r="EP2" s="19"/>
      <c r="EQ2" s="19"/>
      <c r="ER2" s="19"/>
      <c r="ES2" s="19"/>
      <c r="ET2" s="43"/>
      <c r="EU2" s="43"/>
      <c r="EW2" s="18"/>
      <c r="EX2" s="32"/>
      <c r="EY2" s="19"/>
      <c r="EZ2" s="19"/>
      <c r="FA2" s="19"/>
      <c r="FB2" s="19"/>
      <c r="FC2" s="19"/>
      <c r="FD2" s="19"/>
      <c r="FE2" s="43"/>
      <c r="FG2" s="18"/>
      <c r="FH2" s="32"/>
      <c r="FI2" s="19"/>
      <c r="FJ2" s="19"/>
      <c r="FK2" s="19"/>
      <c r="FL2" s="19"/>
      <c r="FM2" s="19"/>
      <c r="FN2" s="19"/>
      <c r="FO2" s="43"/>
      <c r="FQ2" s="18"/>
      <c r="FR2" s="32"/>
      <c r="FS2" s="19"/>
      <c r="FT2" s="19"/>
      <c r="FU2" s="19"/>
      <c r="FV2" s="19"/>
      <c r="FW2" s="19"/>
      <c r="FX2" s="19"/>
      <c r="FY2" s="43"/>
      <c r="GA2" s="18"/>
      <c r="GB2" s="32"/>
      <c r="GC2" s="19"/>
      <c r="GD2" s="19"/>
      <c r="GE2" s="19"/>
      <c r="GF2" s="19"/>
      <c r="GG2" s="19"/>
      <c r="GH2" s="19"/>
      <c r="GI2" s="43"/>
      <c r="GK2" s="18"/>
      <c r="GL2" s="32"/>
      <c r="GM2" s="19"/>
      <c r="GN2" s="19"/>
      <c r="GO2" s="19"/>
      <c r="GP2" s="19"/>
      <c r="GQ2" s="19"/>
      <c r="GR2" s="19"/>
      <c r="GS2" s="43"/>
      <c r="GU2" s="18"/>
      <c r="GV2" s="32"/>
      <c r="GW2" s="19"/>
      <c r="GX2" s="19"/>
      <c r="GY2" s="19"/>
      <c r="GZ2" s="19"/>
      <c r="HA2" s="19"/>
      <c r="HB2" s="19"/>
      <c r="HC2" s="43"/>
      <c r="HE2" s="18"/>
      <c r="HF2" s="32"/>
      <c r="HG2" s="19"/>
      <c r="HH2" s="19"/>
      <c r="HI2" s="19"/>
      <c r="HJ2" s="19"/>
      <c r="HK2" s="19"/>
      <c r="HL2" s="19"/>
      <c r="HM2" s="43"/>
      <c r="HO2" s="18"/>
      <c r="HP2" s="32"/>
      <c r="HQ2" s="19"/>
      <c r="HR2" s="19"/>
      <c r="HS2" s="19"/>
      <c r="HT2" s="19"/>
      <c r="HU2" s="19"/>
      <c r="HV2" s="19"/>
      <c r="HW2" s="43"/>
      <c r="HY2" s="18"/>
      <c r="HZ2" s="32"/>
      <c r="IA2" s="19"/>
      <c r="IB2" s="19"/>
      <c r="IC2" s="19"/>
      <c r="ID2" s="19"/>
      <c r="IE2" s="19"/>
      <c r="IF2" s="19"/>
      <c r="IG2" s="43"/>
      <c r="II2" s="18"/>
      <c r="IJ2" s="32"/>
      <c r="IK2" s="19"/>
      <c r="IL2" s="19"/>
      <c r="IM2" s="19"/>
      <c r="IN2" s="19"/>
      <c r="IO2" s="19"/>
      <c r="IP2" s="19"/>
      <c r="IQ2" s="43"/>
      <c r="IS2" s="18"/>
      <c r="IT2" s="32"/>
      <c r="IU2" s="19"/>
      <c r="IV2" s="19"/>
      <c r="IW2" s="19"/>
      <c r="IX2" s="19"/>
      <c r="IY2" s="19"/>
      <c r="IZ2" s="19"/>
      <c r="JA2" s="43"/>
    </row>
    <row r="3" spans="1:261" s="10" customFormat="1" ht="15.6" customHeight="1" x14ac:dyDescent="0.3">
      <c r="E3" s="82" t="s">
        <v>124</v>
      </c>
      <c r="F3" s="83">
        <v>60</v>
      </c>
      <c r="G3" s="84">
        <f>F3/MAX($F$1:$F$4)</f>
        <v>0.6</v>
      </c>
      <c r="M3" s="34"/>
      <c r="N3" s="470" t="s">
        <v>32</v>
      </c>
      <c r="O3" s="470"/>
      <c r="P3" s="470"/>
      <c r="Q3" s="470"/>
      <c r="R3" s="399"/>
      <c r="S3" s="399"/>
      <c r="T3" s="399"/>
      <c r="U3" s="43"/>
      <c r="W3" s="34"/>
      <c r="X3" s="470" t="s">
        <v>32</v>
      </c>
      <c r="Y3" s="470"/>
      <c r="Z3" s="470"/>
      <c r="AA3" s="470"/>
      <c r="AB3" s="399"/>
      <c r="AC3" s="399"/>
      <c r="AD3" s="399"/>
      <c r="AE3" s="43"/>
      <c r="AG3" s="34"/>
      <c r="AH3" s="470" t="s">
        <v>32</v>
      </c>
      <c r="AI3" s="470"/>
      <c r="AJ3" s="470"/>
      <c r="AK3" s="470"/>
      <c r="AL3" s="399"/>
      <c r="AM3" s="399"/>
      <c r="AN3" s="399"/>
      <c r="AO3" s="43"/>
      <c r="AQ3" s="34"/>
      <c r="AR3" s="470" t="s">
        <v>32</v>
      </c>
      <c r="AS3" s="470"/>
      <c r="AT3" s="470"/>
      <c r="AU3" s="470"/>
      <c r="AV3" s="399"/>
      <c r="AW3" s="429"/>
      <c r="AX3" s="429"/>
      <c r="AY3" s="43"/>
      <c r="BA3" s="34"/>
      <c r="BB3" s="470" t="s">
        <v>32</v>
      </c>
      <c r="BC3" s="470"/>
      <c r="BD3" s="470"/>
      <c r="BE3" s="470"/>
      <c r="BF3" s="405"/>
      <c r="BG3" s="429"/>
      <c r="BH3" s="429"/>
      <c r="BI3" s="43"/>
      <c r="BK3" s="34"/>
      <c r="BL3" s="470" t="s">
        <v>32</v>
      </c>
      <c r="BM3" s="470"/>
      <c r="BN3" s="470"/>
      <c r="BO3" s="470"/>
      <c r="BP3" s="399"/>
      <c r="BQ3" s="429"/>
      <c r="BR3" s="429"/>
      <c r="BS3" s="43"/>
      <c r="BU3" s="34"/>
      <c r="BV3" s="470" t="s">
        <v>32</v>
      </c>
      <c r="BW3" s="470"/>
      <c r="BX3" s="470"/>
      <c r="BY3" s="470"/>
      <c r="BZ3" s="399"/>
      <c r="CA3" s="399"/>
      <c r="CB3" s="399"/>
      <c r="CC3" s="43"/>
      <c r="CE3" s="34"/>
      <c r="CF3" s="470" t="s">
        <v>32</v>
      </c>
      <c r="CG3" s="470"/>
      <c r="CH3" s="470"/>
      <c r="CI3" s="470"/>
      <c r="CJ3" s="399"/>
      <c r="CK3" s="399"/>
      <c r="CL3" s="399"/>
      <c r="CM3" s="43"/>
      <c r="CO3" s="34"/>
      <c r="CP3" s="470" t="s">
        <v>32</v>
      </c>
      <c r="CQ3" s="470"/>
      <c r="CR3" s="470"/>
      <c r="CS3" s="470"/>
      <c r="CT3" s="399"/>
      <c r="CU3" s="399"/>
      <c r="CV3" s="399"/>
      <c r="CW3" s="43"/>
      <c r="CY3" s="34"/>
      <c r="CZ3" s="470" t="s">
        <v>32</v>
      </c>
      <c r="DA3" s="470"/>
      <c r="DB3" s="470"/>
      <c r="DC3" s="470"/>
      <c r="DD3" s="399"/>
      <c r="DE3" s="399"/>
      <c r="DF3" s="399"/>
      <c r="DG3" s="43"/>
      <c r="DI3" s="34"/>
      <c r="DJ3" s="470" t="s">
        <v>32</v>
      </c>
      <c r="DK3" s="470"/>
      <c r="DL3" s="470"/>
      <c r="DM3" s="470"/>
      <c r="DN3" s="399"/>
      <c r="DO3" s="399"/>
      <c r="DP3" s="399"/>
      <c r="DQ3" s="43"/>
      <c r="DS3" s="34"/>
      <c r="DT3" s="470" t="s">
        <v>32</v>
      </c>
      <c r="DU3" s="470"/>
      <c r="DV3" s="470"/>
      <c r="DW3" s="470"/>
      <c r="DX3" s="399"/>
      <c r="DY3" s="399"/>
      <c r="DZ3" s="399"/>
      <c r="EA3" s="43"/>
      <c r="EC3" s="34"/>
      <c r="ED3" s="470" t="s">
        <v>32</v>
      </c>
      <c r="EE3" s="470"/>
      <c r="EF3" s="470"/>
      <c r="EG3" s="470"/>
      <c r="EH3" s="429"/>
      <c r="EI3" s="429"/>
      <c r="EJ3" s="429"/>
      <c r="EK3" s="43"/>
      <c r="EL3" s="34"/>
      <c r="EM3" s="470" t="s">
        <v>32</v>
      </c>
      <c r="EN3" s="470"/>
      <c r="EO3" s="470"/>
      <c r="EP3" s="470"/>
      <c r="EQ3" s="429"/>
      <c r="ER3" s="429"/>
      <c r="ES3" s="429"/>
      <c r="ET3" s="43"/>
      <c r="EU3" s="43"/>
      <c r="EW3" s="34"/>
      <c r="EX3" s="470" t="s">
        <v>32</v>
      </c>
      <c r="EY3" s="470"/>
      <c r="EZ3" s="470"/>
      <c r="FA3" s="470"/>
      <c r="FB3" s="201"/>
      <c r="FC3" s="201"/>
      <c r="FD3" s="375"/>
      <c r="FE3" s="43"/>
      <c r="FG3" s="34"/>
      <c r="FH3" s="470" t="s">
        <v>32</v>
      </c>
      <c r="FI3" s="470"/>
      <c r="FJ3" s="470"/>
      <c r="FK3" s="470"/>
      <c r="FL3" s="201"/>
      <c r="FM3" s="201"/>
      <c r="FN3" s="375"/>
      <c r="FO3" s="43"/>
      <c r="FQ3" s="34"/>
      <c r="FR3" s="470" t="s">
        <v>32</v>
      </c>
      <c r="FS3" s="470"/>
      <c r="FT3" s="470"/>
      <c r="FU3" s="470"/>
      <c r="FV3" s="201"/>
      <c r="FW3" s="201"/>
      <c r="FX3" s="375"/>
      <c r="FY3" s="43"/>
      <c r="GA3" s="34"/>
      <c r="GB3" s="470" t="s">
        <v>32</v>
      </c>
      <c r="GC3" s="470"/>
      <c r="GD3" s="470"/>
      <c r="GE3" s="470"/>
      <c r="GF3" s="201"/>
      <c r="GG3" s="201"/>
      <c r="GH3" s="375"/>
      <c r="GI3" s="43"/>
      <c r="GK3" s="34"/>
      <c r="GL3" s="470" t="s">
        <v>32</v>
      </c>
      <c r="GM3" s="470"/>
      <c r="GN3" s="470"/>
      <c r="GO3" s="470"/>
      <c r="GP3" s="201"/>
      <c r="GQ3" s="201"/>
      <c r="GR3" s="375"/>
      <c r="GS3" s="43"/>
      <c r="GU3" s="34"/>
      <c r="GV3" s="470" t="s">
        <v>32</v>
      </c>
      <c r="GW3" s="470"/>
      <c r="GX3" s="470"/>
      <c r="GY3" s="470"/>
      <c r="GZ3" s="201"/>
      <c r="HA3" s="201"/>
      <c r="HB3" s="375"/>
      <c r="HC3" s="43"/>
      <c r="HE3" s="34"/>
      <c r="HF3" s="470" t="s">
        <v>32</v>
      </c>
      <c r="HG3" s="470"/>
      <c r="HH3" s="470"/>
      <c r="HI3" s="470"/>
      <c r="HJ3" s="201"/>
      <c r="HK3" s="201"/>
      <c r="HL3" s="375"/>
      <c r="HM3" s="43"/>
      <c r="HO3" s="34"/>
      <c r="HP3" s="470" t="s">
        <v>32</v>
      </c>
      <c r="HQ3" s="470"/>
      <c r="HR3" s="470"/>
      <c r="HS3" s="470"/>
      <c r="HT3" s="201"/>
      <c r="HU3" s="201"/>
      <c r="HV3" s="375"/>
      <c r="HW3" s="43"/>
      <c r="HY3" s="34"/>
      <c r="HZ3" s="470" t="s">
        <v>32</v>
      </c>
      <c r="IA3" s="470"/>
      <c r="IB3" s="470"/>
      <c r="IC3" s="470"/>
      <c r="ID3" s="201"/>
      <c r="IE3" s="201"/>
      <c r="IF3" s="375"/>
      <c r="IG3" s="43"/>
      <c r="II3" s="34"/>
      <c r="IJ3" s="470" t="s">
        <v>32</v>
      </c>
      <c r="IK3" s="470"/>
      <c r="IL3" s="470"/>
      <c r="IM3" s="470"/>
      <c r="IN3" s="201"/>
      <c r="IO3" s="201"/>
      <c r="IP3" s="375"/>
      <c r="IQ3" s="43"/>
      <c r="IS3" s="34"/>
      <c r="IT3" s="470" t="s">
        <v>32</v>
      </c>
      <c r="IU3" s="470"/>
      <c r="IV3" s="470"/>
      <c r="IW3" s="470"/>
      <c r="IX3" s="201"/>
      <c r="IY3" s="201"/>
      <c r="IZ3" s="375"/>
      <c r="JA3" s="43"/>
    </row>
    <row r="4" spans="1:261" s="10" customFormat="1" ht="15" thickBot="1" x14ac:dyDescent="0.35">
      <c r="E4" s="82" t="s">
        <v>125</v>
      </c>
      <c r="F4" s="83">
        <v>10</v>
      </c>
      <c r="G4" s="84">
        <f>F4/MAX($F$1:$F$4)</f>
        <v>0.1</v>
      </c>
      <c r="M4" s="20"/>
      <c r="N4" s="35"/>
      <c r="O4" s="21"/>
      <c r="P4" s="21"/>
      <c r="Q4" s="21"/>
      <c r="R4" s="21"/>
      <c r="S4" s="21"/>
      <c r="T4" s="21"/>
      <c r="U4" s="44"/>
      <c r="W4" s="20"/>
      <c r="X4" s="35"/>
      <c r="Y4" s="21"/>
      <c r="Z4" s="21"/>
      <c r="AA4" s="21"/>
      <c r="AB4" s="21"/>
      <c r="AC4" s="21"/>
      <c r="AD4" s="21"/>
      <c r="AE4" s="44"/>
      <c r="AG4" s="20"/>
      <c r="AH4" s="35"/>
      <c r="AI4" s="21"/>
      <c r="AJ4" s="21"/>
      <c r="AK4" s="21"/>
      <c r="AL4" s="21"/>
      <c r="AM4" s="21"/>
      <c r="AN4" s="21"/>
      <c r="AO4" s="44"/>
      <c r="AQ4" s="20"/>
      <c r="AR4" s="35"/>
      <c r="AS4" s="21"/>
      <c r="AT4" s="21"/>
      <c r="AU4" s="21"/>
      <c r="AV4" s="21"/>
      <c r="AW4" s="21"/>
      <c r="AX4" s="21"/>
      <c r="AY4" s="44"/>
      <c r="BA4" s="20"/>
      <c r="BB4" s="35"/>
      <c r="BC4" s="21"/>
      <c r="BD4" s="21"/>
      <c r="BE4" s="21"/>
      <c r="BF4" s="21"/>
      <c r="BG4" s="21"/>
      <c r="BH4" s="21"/>
      <c r="BI4" s="44"/>
      <c r="BK4" s="20"/>
      <c r="BL4" s="35"/>
      <c r="BM4" s="21"/>
      <c r="BN4" s="21"/>
      <c r="BO4" s="21"/>
      <c r="BP4" s="21"/>
      <c r="BQ4" s="21"/>
      <c r="BR4" s="21"/>
      <c r="BS4" s="44"/>
      <c r="BU4" s="20"/>
      <c r="BV4" s="35"/>
      <c r="BW4" s="21"/>
      <c r="BX4" s="21"/>
      <c r="BY4" s="21"/>
      <c r="BZ4" s="21"/>
      <c r="CA4" s="21"/>
      <c r="CB4" s="21"/>
      <c r="CC4" s="44"/>
      <c r="CE4" s="20"/>
      <c r="CF4" s="35"/>
      <c r="CG4" s="21"/>
      <c r="CH4" s="21"/>
      <c r="CI4" s="21"/>
      <c r="CJ4" s="21"/>
      <c r="CK4" s="21"/>
      <c r="CL4" s="21"/>
      <c r="CM4" s="44"/>
      <c r="CO4" s="20"/>
      <c r="CP4" s="35"/>
      <c r="CQ4" s="21"/>
      <c r="CR4" s="21"/>
      <c r="CS4" s="21"/>
      <c r="CT4" s="21"/>
      <c r="CU4" s="21"/>
      <c r="CV4" s="21"/>
      <c r="CW4" s="44"/>
      <c r="CY4" s="20"/>
      <c r="CZ4" s="35"/>
      <c r="DA4" s="21"/>
      <c r="DB4" s="21"/>
      <c r="DC4" s="21"/>
      <c r="DD4" s="21"/>
      <c r="DE4" s="21"/>
      <c r="DF4" s="21"/>
      <c r="DG4" s="44"/>
      <c r="DI4" s="20"/>
      <c r="DJ4" s="35"/>
      <c r="DK4" s="21"/>
      <c r="DL4" s="21"/>
      <c r="DM4" s="21"/>
      <c r="DN4" s="21"/>
      <c r="DO4" s="21"/>
      <c r="DP4" s="21"/>
      <c r="DQ4" s="44"/>
      <c r="DS4" s="20"/>
      <c r="DT4" s="35"/>
      <c r="DU4" s="21"/>
      <c r="DV4" s="21"/>
      <c r="DW4" s="21"/>
      <c r="DX4" s="21"/>
      <c r="DY4" s="21"/>
      <c r="DZ4" s="21"/>
      <c r="EA4" s="44"/>
      <c r="EC4" s="20"/>
      <c r="ED4" s="35"/>
      <c r="EE4" s="21"/>
      <c r="EF4" s="21"/>
      <c r="EG4" s="21"/>
      <c r="EH4" s="21"/>
      <c r="EI4" s="21"/>
      <c r="EJ4" s="21"/>
      <c r="EK4" s="44"/>
      <c r="EL4" s="20"/>
      <c r="EM4" s="35"/>
      <c r="EN4" s="21"/>
      <c r="EO4" s="21"/>
      <c r="EP4" s="21"/>
      <c r="EQ4" s="21"/>
      <c r="ER4" s="21"/>
      <c r="ES4" s="21"/>
      <c r="ET4" s="44"/>
      <c r="EU4" s="44"/>
      <c r="EW4" s="20"/>
      <c r="EX4" s="35"/>
      <c r="EY4" s="21"/>
      <c r="EZ4" s="21"/>
      <c r="FA4" s="21"/>
      <c r="FB4" s="21"/>
      <c r="FC4" s="21"/>
      <c r="FD4" s="21"/>
      <c r="FE4" s="44"/>
      <c r="FG4" s="20"/>
      <c r="FH4" s="35"/>
      <c r="FI4" s="21"/>
      <c r="FJ4" s="21"/>
      <c r="FK4" s="21"/>
      <c r="FL4" s="21"/>
      <c r="FM4" s="21"/>
      <c r="FN4" s="21"/>
      <c r="FO4" s="44"/>
      <c r="FQ4" s="20"/>
      <c r="FR4" s="35"/>
      <c r="FS4" s="21"/>
      <c r="FT4" s="21"/>
      <c r="FU4" s="21"/>
      <c r="FV4" s="21"/>
      <c r="FW4" s="21"/>
      <c r="FX4" s="21"/>
      <c r="FY4" s="44"/>
      <c r="GA4" s="20"/>
      <c r="GB4" s="35"/>
      <c r="GC4" s="21"/>
      <c r="GD4" s="21"/>
      <c r="GE4" s="21"/>
      <c r="GF4" s="21"/>
      <c r="GG4" s="21"/>
      <c r="GH4" s="21"/>
      <c r="GI4" s="44"/>
      <c r="GK4" s="20"/>
      <c r="GL4" s="35"/>
      <c r="GM4" s="21"/>
      <c r="GN4" s="21"/>
      <c r="GO4" s="21"/>
      <c r="GP4" s="21"/>
      <c r="GQ4" s="21"/>
      <c r="GR4" s="21"/>
      <c r="GS4" s="44"/>
      <c r="GU4" s="20"/>
      <c r="GV4" s="35"/>
      <c r="GW4" s="21"/>
      <c r="GX4" s="21"/>
      <c r="GY4" s="21"/>
      <c r="GZ4" s="21"/>
      <c r="HA4" s="21"/>
      <c r="HB4" s="21"/>
      <c r="HC4" s="44"/>
      <c r="HE4" s="20"/>
      <c r="HF4" s="35"/>
      <c r="HG4" s="21"/>
      <c r="HH4" s="21"/>
      <c r="HI4" s="21"/>
      <c r="HJ4" s="21"/>
      <c r="HK4" s="21"/>
      <c r="HL4" s="21"/>
      <c r="HM4" s="44"/>
      <c r="HO4" s="20"/>
      <c r="HP4" s="35"/>
      <c r="HQ4" s="21"/>
      <c r="HR4" s="21"/>
      <c r="HS4" s="21"/>
      <c r="HT4" s="21"/>
      <c r="HU4" s="21"/>
      <c r="HV4" s="21"/>
      <c r="HW4" s="44"/>
      <c r="HY4" s="20"/>
      <c r="HZ4" s="35"/>
      <c r="IA4" s="21"/>
      <c r="IB4" s="21"/>
      <c r="IC4" s="21"/>
      <c r="ID4" s="21"/>
      <c r="IE4" s="21"/>
      <c r="IF4" s="21"/>
      <c r="IG4" s="44"/>
      <c r="II4" s="20"/>
      <c r="IJ4" s="35"/>
      <c r="IK4" s="21"/>
      <c r="IL4" s="21"/>
      <c r="IM4" s="21"/>
      <c r="IN4" s="21"/>
      <c r="IO4" s="21"/>
      <c r="IP4" s="21"/>
      <c r="IQ4" s="44"/>
      <c r="IS4" s="20"/>
      <c r="IT4" s="35"/>
      <c r="IU4" s="21"/>
      <c r="IV4" s="21"/>
      <c r="IW4" s="21"/>
      <c r="IX4" s="21"/>
      <c r="IY4" s="21"/>
      <c r="IZ4" s="21"/>
      <c r="JA4" s="44"/>
    </row>
    <row r="5" spans="1:261" s="1" customFormat="1" ht="16.2" thickBot="1" x14ac:dyDescent="0.3">
      <c r="C5" s="31"/>
      <c r="D5"/>
      <c r="E5" s="85" t="s">
        <v>126</v>
      </c>
      <c r="F5" s="86" t="s">
        <v>127</v>
      </c>
      <c r="G5" s="87" t="s">
        <v>128</v>
      </c>
      <c r="M5" s="31"/>
      <c r="N5"/>
      <c r="O5" s="2"/>
      <c r="P5" s="2"/>
      <c r="Q5" s="2"/>
      <c r="R5" s="2"/>
      <c r="S5" s="2"/>
      <c r="T5" s="2"/>
      <c r="U5" s="12"/>
      <c r="W5" s="31"/>
      <c r="X5"/>
      <c r="Y5" s="2"/>
      <c r="Z5" s="2"/>
      <c r="AA5" s="2"/>
      <c r="AB5" s="2"/>
      <c r="AC5" s="2"/>
      <c r="AD5" s="2"/>
      <c r="AE5" s="12"/>
      <c r="AG5" s="31"/>
      <c r="AH5"/>
      <c r="AI5" s="2"/>
      <c r="AJ5" s="2"/>
      <c r="AK5" s="2"/>
      <c r="AL5" s="2"/>
      <c r="AM5" s="2"/>
      <c r="AN5" s="2"/>
      <c r="AO5" s="12"/>
      <c r="AQ5" s="31"/>
      <c r="AR5"/>
      <c r="AS5" s="2"/>
      <c r="AT5" s="2"/>
      <c r="AU5" s="2"/>
      <c r="AV5" s="2"/>
      <c r="AW5" s="2"/>
      <c r="AX5" s="2"/>
      <c r="AY5" s="12"/>
      <c r="BA5" s="31"/>
      <c r="BB5"/>
      <c r="BC5" s="2"/>
      <c r="BD5" s="2"/>
      <c r="BE5" s="2"/>
      <c r="BF5" s="2"/>
      <c r="BG5" s="2"/>
      <c r="BH5" s="2"/>
      <c r="BI5" s="12"/>
      <c r="BK5" s="31"/>
      <c r="BL5"/>
      <c r="BM5" s="2"/>
      <c r="BN5" s="2"/>
      <c r="BO5" s="2"/>
      <c r="BP5" s="2"/>
      <c r="BQ5" s="2"/>
      <c r="BR5" s="2"/>
      <c r="BS5" s="12"/>
      <c r="BU5" s="31"/>
      <c r="BV5"/>
      <c r="BW5" s="2"/>
      <c r="BX5" s="2"/>
      <c r="BY5" s="2"/>
      <c r="BZ5" s="2"/>
      <c r="CA5" s="2"/>
      <c r="CB5" s="2"/>
      <c r="CC5" s="12"/>
      <c r="CE5" s="31"/>
      <c r="CF5"/>
      <c r="CG5" s="2"/>
      <c r="CH5" s="2"/>
      <c r="CI5" s="2"/>
      <c r="CJ5" s="2"/>
      <c r="CK5" s="2"/>
      <c r="CL5" s="2"/>
      <c r="CM5" s="12"/>
      <c r="CO5" s="31"/>
      <c r="CP5"/>
      <c r="CQ5" s="2"/>
      <c r="CR5" s="2"/>
      <c r="CS5" s="2"/>
      <c r="CT5" s="2"/>
      <c r="CU5" s="2"/>
      <c r="CV5" s="2"/>
      <c r="CW5" s="12"/>
      <c r="CY5" s="31"/>
      <c r="CZ5"/>
      <c r="DA5" s="2"/>
      <c r="DB5" s="2"/>
      <c r="DC5" s="2"/>
      <c r="DD5" s="2"/>
      <c r="DE5" s="2"/>
      <c r="DF5" s="2"/>
      <c r="DG5" s="12"/>
      <c r="DI5" s="31"/>
      <c r="DJ5"/>
      <c r="DK5" s="2"/>
      <c r="DL5" s="2"/>
      <c r="DM5" s="2"/>
      <c r="DN5" s="2"/>
      <c r="DO5" s="2"/>
      <c r="DP5" s="2"/>
      <c r="DQ5" s="12"/>
      <c r="DS5" s="31"/>
      <c r="DT5"/>
      <c r="DU5" s="2"/>
      <c r="DV5" s="2"/>
      <c r="DW5" s="2"/>
      <c r="DX5" s="2"/>
      <c r="DY5" s="2"/>
      <c r="DZ5" s="2"/>
      <c r="EA5" s="12"/>
      <c r="EC5" s="31"/>
      <c r="ED5"/>
      <c r="EE5" s="2"/>
      <c r="EF5" s="2"/>
      <c r="EG5" s="2"/>
      <c r="EH5" s="2"/>
      <c r="EI5" s="2"/>
      <c r="EJ5" s="2"/>
      <c r="EK5" s="12"/>
      <c r="EL5" s="31"/>
      <c r="EM5"/>
      <c r="EN5" s="2"/>
      <c r="EO5" s="2"/>
      <c r="EP5" s="2"/>
      <c r="EQ5" s="2"/>
      <c r="ER5" s="2"/>
      <c r="ES5" s="2"/>
      <c r="ET5" s="12"/>
      <c r="EU5" s="12"/>
      <c r="EW5" s="363"/>
      <c r="EX5"/>
      <c r="EY5" s="2"/>
      <c r="EZ5" s="2"/>
      <c r="FA5" s="2"/>
      <c r="FB5" s="2"/>
      <c r="FC5" s="2"/>
      <c r="FD5" s="2"/>
      <c r="FE5" s="12"/>
      <c r="FG5" s="363"/>
      <c r="FH5"/>
      <c r="FI5" s="2"/>
      <c r="FJ5" s="2"/>
      <c r="FK5" s="2"/>
      <c r="FL5" s="2"/>
      <c r="FM5" s="2"/>
      <c r="FN5" s="2"/>
      <c r="FO5" s="12"/>
      <c r="FQ5" s="363"/>
      <c r="FR5"/>
      <c r="FS5" s="2"/>
      <c r="FT5" s="2"/>
      <c r="FU5" s="2"/>
      <c r="FV5" s="2"/>
      <c r="FW5" s="2"/>
      <c r="FX5" s="2"/>
      <c r="FY5" s="12"/>
      <c r="GA5" s="363"/>
      <c r="GB5"/>
      <c r="GC5" s="2"/>
      <c r="GD5" s="2"/>
      <c r="GE5" s="2"/>
      <c r="GF5" s="2"/>
      <c r="GG5" s="2"/>
      <c r="GH5" s="2"/>
      <c r="GI5" s="12"/>
      <c r="GK5" s="363"/>
      <c r="GL5"/>
      <c r="GM5" s="2"/>
      <c r="GN5" s="2"/>
      <c r="GO5" s="2"/>
      <c r="GP5" s="2"/>
      <c r="GQ5" s="2"/>
      <c r="GR5" s="2"/>
      <c r="GS5" s="12"/>
      <c r="GU5" s="363"/>
      <c r="GV5"/>
      <c r="GW5" s="2"/>
      <c r="GX5" s="2"/>
      <c r="GY5" s="2"/>
      <c r="GZ5" s="2"/>
      <c r="HA5" s="2"/>
      <c r="HB5" s="2"/>
      <c r="HC5" s="12"/>
      <c r="HE5" s="363"/>
      <c r="HF5"/>
      <c r="HG5" s="2"/>
      <c r="HH5" s="2"/>
      <c r="HI5" s="2"/>
      <c r="HJ5" s="2"/>
      <c r="HK5" s="2"/>
      <c r="HL5" s="2"/>
      <c r="HM5" s="12"/>
      <c r="HO5" s="363"/>
      <c r="HP5"/>
      <c r="HQ5" s="2"/>
      <c r="HR5" s="2"/>
      <c r="HS5" s="2"/>
      <c r="HT5" s="2"/>
      <c r="HU5" s="2"/>
      <c r="HV5" s="2"/>
      <c r="HW5" s="12"/>
      <c r="HY5" s="363"/>
      <c r="HZ5"/>
      <c r="IA5" s="2"/>
      <c r="IB5" s="2"/>
      <c r="IC5" s="2"/>
      <c r="ID5" s="2"/>
      <c r="IE5" s="2"/>
      <c r="IF5" s="2"/>
      <c r="IG5" s="12"/>
      <c r="II5" s="363"/>
      <c r="IJ5"/>
      <c r="IK5" s="2"/>
      <c r="IL5" s="2"/>
      <c r="IM5" s="2"/>
      <c r="IN5" s="2"/>
      <c r="IO5" s="2"/>
      <c r="IP5" s="2"/>
      <c r="IQ5" s="12"/>
      <c r="IS5" s="363"/>
      <c r="IT5"/>
      <c r="IU5" s="2"/>
      <c r="IV5" s="2"/>
      <c r="IW5" s="2"/>
      <c r="IX5" s="2"/>
      <c r="IY5" s="2"/>
      <c r="IZ5" s="2"/>
      <c r="JA5" s="12"/>
    </row>
    <row r="6" spans="1:261" ht="52.8" x14ac:dyDescent="0.25">
      <c r="E6" s="53" t="str">
        <f>System01</f>
        <v>Infor - Syteline ERP</v>
      </c>
      <c r="F6" s="53" t="str">
        <f>System02</f>
        <v>eBECS - Microsoft Dynamics AX</v>
      </c>
      <c r="G6" s="53" t="str">
        <f>System03</f>
        <v>Glantus - QAD</v>
      </c>
      <c r="H6" s="53" t="str">
        <f>System04</f>
        <v>Emerge IT - Priority ERP</v>
      </c>
      <c r="I6" s="53" t="str">
        <f>System05</f>
        <v>IQMS - EnterpriseIQ</v>
      </c>
      <c r="J6" s="53" t="str">
        <f>System06</f>
        <v>itelligence - SAP</v>
      </c>
      <c r="K6" s="45" t="s">
        <v>13</v>
      </c>
      <c r="O6" s="53" t="str">
        <f>System01</f>
        <v>Infor - Syteline ERP</v>
      </c>
      <c r="P6" s="53" t="str">
        <f>System02</f>
        <v>eBECS - Microsoft Dynamics AX</v>
      </c>
      <c r="Q6" s="53" t="str">
        <f>System03</f>
        <v>Glantus - QAD</v>
      </c>
      <c r="R6" s="53" t="str">
        <f>System04</f>
        <v>Emerge IT - Priority ERP</v>
      </c>
      <c r="S6" s="53" t="str">
        <f>System05</f>
        <v>IQMS - EnterpriseIQ</v>
      </c>
      <c r="T6" s="53" t="str">
        <f>System06</f>
        <v>itelligence - SAP</v>
      </c>
      <c r="U6" s="45" t="s">
        <v>13</v>
      </c>
      <c r="Y6" s="53" t="str">
        <f>System01</f>
        <v>Infor - Syteline ERP</v>
      </c>
      <c r="Z6" s="53" t="str">
        <f>System02</f>
        <v>eBECS - Microsoft Dynamics AX</v>
      </c>
      <c r="AA6" s="53" t="str">
        <f>System03</f>
        <v>Glantus - QAD</v>
      </c>
      <c r="AB6" s="53" t="str">
        <f>System04</f>
        <v>Emerge IT - Priority ERP</v>
      </c>
      <c r="AC6" s="53" t="str">
        <f>System05</f>
        <v>IQMS - EnterpriseIQ</v>
      </c>
      <c r="AD6" s="53" t="str">
        <f>System06</f>
        <v>itelligence - SAP</v>
      </c>
      <c r="AE6" s="45" t="s">
        <v>13</v>
      </c>
      <c r="AI6" s="53" t="str">
        <f>System01</f>
        <v>Infor - Syteline ERP</v>
      </c>
      <c r="AJ6" s="53" t="str">
        <f>System02</f>
        <v>eBECS - Microsoft Dynamics AX</v>
      </c>
      <c r="AK6" s="53" t="str">
        <f>System03</f>
        <v>Glantus - QAD</v>
      </c>
      <c r="AL6" s="53" t="str">
        <f>System04</f>
        <v>Emerge IT - Priority ERP</v>
      </c>
      <c r="AM6" s="53" t="str">
        <f>System05</f>
        <v>IQMS - EnterpriseIQ</v>
      </c>
      <c r="AN6" s="53" t="str">
        <f>System06</f>
        <v>itelligence - SAP</v>
      </c>
      <c r="AO6" s="45" t="s">
        <v>13</v>
      </c>
      <c r="AS6" s="53" t="str">
        <f>System01</f>
        <v>Infor - Syteline ERP</v>
      </c>
      <c r="AT6" s="53" t="str">
        <f>System02</f>
        <v>eBECS - Microsoft Dynamics AX</v>
      </c>
      <c r="AU6" s="53" t="str">
        <f>System03</f>
        <v>Glantus - QAD</v>
      </c>
      <c r="AV6" s="53" t="str">
        <f>System04</f>
        <v>Emerge IT - Priority ERP</v>
      </c>
      <c r="AW6" s="53" t="str">
        <f>System05</f>
        <v>IQMS - EnterpriseIQ</v>
      </c>
      <c r="AX6" s="53" t="str">
        <f>System06</f>
        <v>itelligence - SAP</v>
      </c>
      <c r="AY6" s="45" t="s">
        <v>13</v>
      </c>
      <c r="BC6" s="53" t="str">
        <f>System01</f>
        <v>Infor - Syteline ERP</v>
      </c>
      <c r="BD6" s="53" t="str">
        <f>System02</f>
        <v>eBECS - Microsoft Dynamics AX</v>
      </c>
      <c r="BE6" s="53" t="str">
        <f>System03</f>
        <v>Glantus - QAD</v>
      </c>
      <c r="BF6" s="53" t="str">
        <f>System04</f>
        <v>Emerge IT - Priority ERP</v>
      </c>
      <c r="BG6" s="53" t="str">
        <f>System05</f>
        <v>IQMS - EnterpriseIQ</v>
      </c>
      <c r="BH6" s="53" t="str">
        <f>System06</f>
        <v>itelligence - SAP</v>
      </c>
      <c r="BI6" s="45" t="s">
        <v>13</v>
      </c>
      <c r="BM6" s="53" t="str">
        <f>System01</f>
        <v>Infor - Syteline ERP</v>
      </c>
      <c r="BN6" s="53" t="str">
        <f>System02</f>
        <v>eBECS - Microsoft Dynamics AX</v>
      </c>
      <c r="BO6" s="53" t="str">
        <f>System03</f>
        <v>Glantus - QAD</v>
      </c>
      <c r="BP6" s="53" t="str">
        <f>System04</f>
        <v>Emerge IT - Priority ERP</v>
      </c>
      <c r="BQ6" s="53" t="str">
        <f>System05</f>
        <v>IQMS - EnterpriseIQ</v>
      </c>
      <c r="BR6" s="53" t="str">
        <f>System06</f>
        <v>itelligence - SAP</v>
      </c>
      <c r="BS6" s="45" t="s">
        <v>13</v>
      </c>
      <c r="BW6" s="53" t="str">
        <f>System01</f>
        <v>Infor - Syteline ERP</v>
      </c>
      <c r="BX6" s="53" t="str">
        <f>System02</f>
        <v>eBECS - Microsoft Dynamics AX</v>
      </c>
      <c r="BY6" s="53" t="str">
        <f>System03</f>
        <v>Glantus - QAD</v>
      </c>
      <c r="BZ6" s="53" t="str">
        <f>System04</f>
        <v>Emerge IT - Priority ERP</v>
      </c>
      <c r="CA6" s="53" t="str">
        <f>System05</f>
        <v>IQMS - EnterpriseIQ</v>
      </c>
      <c r="CB6" s="53" t="str">
        <f>System06</f>
        <v>itelligence - SAP</v>
      </c>
      <c r="CC6" s="45" t="s">
        <v>13</v>
      </c>
      <c r="CG6" s="53" t="str">
        <f>System01</f>
        <v>Infor - Syteline ERP</v>
      </c>
      <c r="CH6" s="53" t="str">
        <f>System02</f>
        <v>eBECS - Microsoft Dynamics AX</v>
      </c>
      <c r="CI6" s="53" t="str">
        <f>System03</f>
        <v>Glantus - QAD</v>
      </c>
      <c r="CJ6" s="53" t="str">
        <f>System04</f>
        <v>Emerge IT - Priority ERP</v>
      </c>
      <c r="CK6" s="53" t="str">
        <f>System05</f>
        <v>IQMS - EnterpriseIQ</v>
      </c>
      <c r="CL6" s="53" t="str">
        <f>System06</f>
        <v>itelligence - SAP</v>
      </c>
      <c r="CM6" s="45" t="s">
        <v>13</v>
      </c>
      <c r="CQ6" s="53" t="str">
        <f>System01</f>
        <v>Infor - Syteline ERP</v>
      </c>
      <c r="CR6" s="53" t="str">
        <f>System02</f>
        <v>eBECS - Microsoft Dynamics AX</v>
      </c>
      <c r="CS6" s="53" t="str">
        <f>System03</f>
        <v>Glantus - QAD</v>
      </c>
      <c r="CT6" s="53" t="str">
        <f>System04</f>
        <v>Emerge IT - Priority ERP</v>
      </c>
      <c r="CU6" s="53" t="str">
        <f>System05</f>
        <v>IQMS - EnterpriseIQ</v>
      </c>
      <c r="CV6" s="53" t="str">
        <f>System06</f>
        <v>itelligence - SAP</v>
      </c>
      <c r="CW6" s="45" t="s">
        <v>13</v>
      </c>
      <c r="DA6" s="53" t="str">
        <f>System01</f>
        <v>Infor - Syteline ERP</v>
      </c>
      <c r="DB6" s="53" t="str">
        <f>System02</f>
        <v>eBECS - Microsoft Dynamics AX</v>
      </c>
      <c r="DC6" s="53" t="str">
        <f>System03</f>
        <v>Glantus - QAD</v>
      </c>
      <c r="DD6" s="53" t="str">
        <f>System04</f>
        <v>Emerge IT - Priority ERP</v>
      </c>
      <c r="DE6" s="53" t="str">
        <f>System05</f>
        <v>IQMS - EnterpriseIQ</v>
      </c>
      <c r="DF6" s="53" t="str">
        <f>System06</f>
        <v>itelligence - SAP</v>
      </c>
      <c r="DG6" s="45" t="s">
        <v>13</v>
      </c>
      <c r="DK6" s="53" t="str">
        <f>System01</f>
        <v>Infor - Syteline ERP</v>
      </c>
      <c r="DL6" s="53" t="str">
        <f>System02</f>
        <v>eBECS - Microsoft Dynamics AX</v>
      </c>
      <c r="DM6" s="53" t="str">
        <f>System03</f>
        <v>Glantus - QAD</v>
      </c>
      <c r="DN6" s="53" t="str">
        <f>System04</f>
        <v>Emerge IT - Priority ERP</v>
      </c>
      <c r="DO6" s="53" t="str">
        <f>System05</f>
        <v>IQMS - EnterpriseIQ</v>
      </c>
      <c r="DP6" s="53" t="str">
        <f>System06</f>
        <v>itelligence - SAP</v>
      </c>
      <c r="DQ6" s="45" t="s">
        <v>13</v>
      </c>
      <c r="DU6" s="53" t="str">
        <f>System01</f>
        <v>Infor - Syteline ERP</v>
      </c>
      <c r="DV6" s="53" t="str">
        <f>System02</f>
        <v>eBECS - Microsoft Dynamics AX</v>
      </c>
      <c r="DW6" s="53" t="str">
        <f>System03</f>
        <v>Glantus - QAD</v>
      </c>
      <c r="DX6" s="53" t="str">
        <f>System04</f>
        <v>Emerge IT - Priority ERP</v>
      </c>
      <c r="DY6" s="53" t="str">
        <f>System05</f>
        <v>IQMS - EnterpriseIQ</v>
      </c>
      <c r="DZ6" s="53" t="str">
        <f>System06</f>
        <v>itelligence - SAP</v>
      </c>
      <c r="EA6" s="45" t="s">
        <v>13</v>
      </c>
      <c r="EE6" s="53" t="str">
        <f>System01</f>
        <v>Infor - Syteline ERP</v>
      </c>
      <c r="EF6" s="53" t="str">
        <f>System02</f>
        <v>eBECS - Microsoft Dynamics AX</v>
      </c>
      <c r="EG6" s="53" t="str">
        <f>System03</f>
        <v>Glantus - QAD</v>
      </c>
      <c r="EH6" s="53" t="str">
        <f>System04</f>
        <v>Emerge IT - Priority ERP</v>
      </c>
      <c r="EI6" s="53" t="str">
        <f>System05</f>
        <v>IQMS - EnterpriseIQ</v>
      </c>
      <c r="EJ6" s="53" t="str">
        <f>System06</f>
        <v>itelligence - SAP</v>
      </c>
      <c r="EK6" s="45" t="s">
        <v>13</v>
      </c>
      <c r="EN6" s="53" t="str">
        <f>System01</f>
        <v>Infor - Syteline ERP</v>
      </c>
      <c r="EO6" s="53" t="str">
        <f>System02</f>
        <v>eBECS - Microsoft Dynamics AX</v>
      </c>
      <c r="EP6" s="53" t="str">
        <f>System03</f>
        <v>Glantus - QAD</v>
      </c>
      <c r="EQ6" s="53" t="str">
        <f>System04</f>
        <v>Emerge IT - Priority ERP</v>
      </c>
      <c r="ER6" s="53" t="str">
        <f>System05</f>
        <v>IQMS - EnterpriseIQ</v>
      </c>
      <c r="ES6" s="53" t="str">
        <f>System06</f>
        <v>itelligence - SAP</v>
      </c>
      <c r="ET6" s="45" t="s">
        <v>13</v>
      </c>
      <c r="EU6" s="45" t="s">
        <v>13</v>
      </c>
      <c r="EW6" s="363"/>
      <c r="EX6"/>
      <c r="EY6" s="53" t="str">
        <f>System01</f>
        <v>Infor - Syteline ERP</v>
      </c>
      <c r="EZ6" s="53" t="str">
        <f>System02</f>
        <v>eBECS - Microsoft Dynamics AX</v>
      </c>
      <c r="FA6" s="53" t="str">
        <f>System03</f>
        <v>Glantus - QAD</v>
      </c>
      <c r="FB6" s="53" t="str">
        <f>System04</f>
        <v>Emerge IT - Priority ERP</v>
      </c>
      <c r="FC6" s="53" t="str">
        <f>System05</f>
        <v>IQMS - EnterpriseIQ</v>
      </c>
      <c r="FD6" s="53" t="str">
        <f>System06</f>
        <v>itelligence - SAP</v>
      </c>
      <c r="FE6" s="45" t="s">
        <v>13</v>
      </c>
      <c r="FG6" s="363"/>
      <c r="FH6"/>
      <c r="FI6" s="53" t="str">
        <f>System01</f>
        <v>Infor - Syteline ERP</v>
      </c>
      <c r="FJ6" s="53" t="str">
        <f>System02</f>
        <v>eBECS - Microsoft Dynamics AX</v>
      </c>
      <c r="FK6" s="53" t="str">
        <f>System03</f>
        <v>Glantus - QAD</v>
      </c>
      <c r="FL6" s="53" t="str">
        <f>System04</f>
        <v>Emerge IT - Priority ERP</v>
      </c>
      <c r="FM6" s="53" t="str">
        <f>System05</f>
        <v>IQMS - EnterpriseIQ</v>
      </c>
      <c r="FN6" s="53" t="str">
        <f>System06</f>
        <v>itelligence - SAP</v>
      </c>
      <c r="FO6" s="45" t="s">
        <v>13</v>
      </c>
      <c r="FQ6" s="363"/>
      <c r="FR6"/>
      <c r="FS6" s="53" t="str">
        <f>System01</f>
        <v>Infor - Syteline ERP</v>
      </c>
      <c r="FT6" s="53" t="str">
        <f>System02</f>
        <v>eBECS - Microsoft Dynamics AX</v>
      </c>
      <c r="FU6" s="53" t="str">
        <f>System03</f>
        <v>Glantus - QAD</v>
      </c>
      <c r="FV6" s="53" t="str">
        <f>System04</f>
        <v>Emerge IT - Priority ERP</v>
      </c>
      <c r="FW6" s="53" t="str">
        <f>System05</f>
        <v>IQMS - EnterpriseIQ</v>
      </c>
      <c r="FX6" s="53" t="str">
        <f>System06</f>
        <v>itelligence - SAP</v>
      </c>
      <c r="FY6" s="45" t="s">
        <v>13</v>
      </c>
      <c r="GA6" s="363"/>
      <c r="GB6"/>
      <c r="GC6" s="53" t="str">
        <f>System01</f>
        <v>Infor - Syteline ERP</v>
      </c>
      <c r="GD6" s="53" t="str">
        <f>System02</f>
        <v>eBECS - Microsoft Dynamics AX</v>
      </c>
      <c r="GE6" s="53" t="str">
        <f>System03</f>
        <v>Glantus - QAD</v>
      </c>
      <c r="GF6" s="53" t="str">
        <f>System04</f>
        <v>Emerge IT - Priority ERP</v>
      </c>
      <c r="GG6" s="53" t="str">
        <f>System05</f>
        <v>IQMS - EnterpriseIQ</v>
      </c>
      <c r="GH6" s="53" t="str">
        <f>System06</f>
        <v>itelligence - SAP</v>
      </c>
      <c r="GI6" s="45" t="s">
        <v>13</v>
      </c>
      <c r="GK6" s="363"/>
      <c r="GL6"/>
      <c r="GM6" s="53" t="str">
        <f>System01</f>
        <v>Infor - Syteline ERP</v>
      </c>
      <c r="GN6" s="53" t="str">
        <f>System02</f>
        <v>eBECS - Microsoft Dynamics AX</v>
      </c>
      <c r="GO6" s="53" t="str">
        <f>System03</f>
        <v>Glantus - QAD</v>
      </c>
      <c r="GP6" s="53" t="str">
        <f>System04</f>
        <v>Emerge IT - Priority ERP</v>
      </c>
      <c r="GQ6" s="53" t="str">
        <f>System05</f>
        <v>IQMS - EnterpriseIQ</v>
      </c>
      <c r="GR6" s="53" t="str">
        <f>System06</f>
        <v>itelligence - SAP</v>
      </c>
      <c r="GS6" s="45" t="s">
        <v>13</v>
      </c>
      <c r="GU6" s="363"/>
      <c r="GV6"/>
      <c r="GW6" s="53" t="str">
        <f>System01</f>
        <v>Infor - Syteline ERP</v>
      </c>
      <c r="GX6" s="53" t="str">
        <f>System02</f>
        <v>eBECS - Microsoft Dynamics AX</v>
      </c>
      <c r="GY6" s="53" t="str">
        <f>System03</f>
        <v>Glantus - QAD</v>
      </c>
      <c r="GZ6" s="53" t="str">
        <f>System04</f>
        <v>Emerge IT - Priority ERP</v>
      </c>
      <c r="HA6" s="53" t="str">
        <f>System05</f>
        <v>IQMS - EnterpriseIQ</v>
      </c>
      <c r="HB6" s="53" t="str">
        <f>System06</f>
        <v>itelligence - SAP</v>
      </c>
      <c r="HC6" s="45" t="s">
        <v>13</v>
      </c>
      <c r="HE6" s="363"/>
      <c r="HF6"/>
      <c r="HG6" s="53" t="str">
        <f>System01</f>
        <v>Infor - Syteline ERP</v>
      </c>
      <c r="HH6" s="53" t="str">
        <f>System02</f>
        <v>eBECS - Microsoft Dynamics AX</v>
      </c>
      <c r="HI6" s="53" t="str">
        <f>System03</f>
        <v>Glantus - QAD</v>
      </c>
      <c r="HJ6" s="53" t="str">
        <f>System04</f>
        <v>Emerge IT - Priority ERP</v>
      </c>
      <c r="HK6" s="53" t="str">
        <f>System05</f>
        <v>IQMS - EnterpriseIQ</v>
      </c>
      <c r="HL6" s="53" t="str">
        <f>System06</f>
        <v>itelligence - SAP</v>
      </c>
      <c r="HM6" s="45" t="s">
        <v>13</v>
      </c>
      <c r="HO6" s="363"/>
      <c r="HP6"/>
      <c r="HQ6" s="53" t="str">
        <f>System01</f>
        <v>Infor - Syteline ERP</v>
      </c>
      <c r="HR6" s="53" t="str">
        <f>System02</f>
        <v>eBECS - Microsoft Dynamics AX</v>
      </c>
      <c r="HS6" s="53" t="str">
        <f>System03</f>
        <v>Glantus - QAD</v>
      </c>
      <c r="HT6" s="53" t="str">
        <f>System04</f>
        <v>Emerge IT - Priority ERP</v>
      </c>
      <c r="HU6" s="53" t="str">
        <f>System05</f>
        <v>IQMS - EnterpriseIQ</v>
      </c>
      <c r="HV6" s="53" t="str">
        <f>System06</f>
        <v>itelligence - SAP</v>
      </c>
      <c r="HW6" s="45" t="s">
        <v>13</v>
      </c>
      <c r="HY6" s="363"/>
      <c r="HZ6"/>
      <c r="IA6" s="53" t="str">
        <f>System01</f>
        <v>Infor - Syteline ERP</v>
      </c>
      <c r="IB6" s="53" t="str">
        <f>System02</f>
        <v>eBECS - Microsoft Dynamics AX</v>
      </c>
      <c r="IC6" s="53" t="str">
        <f>System03</f>
        <v>Glantus - QAD</v>
      </c>
      <c r="ID6" s="53" t="str">
        <f>System04</f>
        <v>Emerge IT - Priority ERP</v>
      </c>
      <c r="IE6" s="53" t="str">
        <f>System05</f>
        <v>IQMS - EnterpriseIQ</v>
      </c>
      <c r="IF6" s="53" t="str">
        <f>System06</f>
        <v>itelligence - SAP</v>
      </c>
      <c r="IG6" s="45" t="s">
        <v>13</v>
      </c>
      <c r="II6" s="363"/>
      <c r="IJ6"/>
      <c r="IK6" s="53" t="str">
        <f>System01</f>
        <v>Infor - Syteline ERP</v>
      </c>
      <c r="IL6" s="53" t="str">
        <f>System02</f>
        <v>eBECS - Microsoft Dynamics AX</v>
      </c>
      <c r="IM6" s="53" t="str">
        <f>System03</f>
        <v>Glantus - QAD</v>
      </c>
      <c r="IN6" s="53" t="str">
        <f>System04</f>
        <v>Emerge IT - Priority ERP</v>
      </c>
      <c r="IO6" s="53" t="str">
        <f>System05</f>
        <v>IQMS - EnterpriseIQ</v>
      </c>
      <c r="IP6" s="53" t="str">
        <f>System06</f>
        <v>itelligence - SAP</v>
      </c>
      <c r="IQ6" s="45" t="s">
        <v>13</v>
      </c>
      <c r="IS6" s="363"/>
      <c r="IT6"/>
      <c r="IU6" s="53" t="str">
        <f>System01</f>
        <v>Infor - Syteline ERP</v>
      </c>
      <c r="IV6" s="53" t="str">
        <f>System02</f>
        <v>eBECS - Microsoft Dynamics AX</v>
      </c>
      <c r="IW6" s="53" t="str">
        <f>System03</f>
        <v>Glantus - QAD</v>
      </c>
      <c r="IX6" s="53" t="str">
        <f>System04</f>
        <v>Emerge IT - Priority ERP</v>
      </c>
      <c r="IY6" s="53" t="str">
        <f>System05</f>
        <v>IQMS - EnterpriseIQ</v>
      </c>
      <c r="IZ6" s="53" t="str">
        <f>System06</f>
        <v>itelligence - SAP</v>
      </c>
      <c r="JA6" s="45" t="s">
        <v>13</v>
      </c>
    </row>
    <row r="7" spans="1:261" x14ac:dyDescent="0.25">
      <c r="C7" s="39">
        <v>1</v>
      </c>
      <c r="D7" s="40" t="s">
        <v>210</v>
      </c>
      <c r="E7" s="427">
        <f t="shared" ref="E7:J7" si="0">(($B$8*E8)+($B$28*E28)+($B$38*E38)+($B$45*E45)+($B$62*E62)+($B$74*E74)+($B$95*E95))/($B$8+$B$28+$B$38+$B$45+$B$62+$B$74+$B$95)</f>
        <v>0.88921176046176031</v>
      </c>
      <c r="F7" s="427">
        <f t="shared" si="0"/>
        <v>0.87441558441558442</v>
      </c>
      <c r="G7" s="427">
        <f t="shared" si="0"/>
        <v>0.83435497835497829</v>
      </c>
      <c r="H7" s="427">
        <f t="shared" si="0"/>
        <v>0.84048701298701289</v>
      </c>
      <c r="I7" s="427">
        <f t="shared" si="0"/>
        <v>0.83477200577200572</v>
      </c>
      <c r="J7" s="427">
        <f t="shared" si="0"/>
        <v>0.81986652236652235</v>
      </c>
      <c r="K7" s="52"/>
      <c r="M7" s="40">
        <v>1</v>
      </c>
      <c r="N7" s="40" t="s">
        <v>210</v>
      </c>
      <c r="O7" s="40"/>
      <c r="P7" s="40"/>
      <c r="Q7" s="40"/>
      <c r="R7" s="40"/>
      <c r="S7" s="40"/>
      <c r="T7" s="40"/>
      <c r="U7" s="52"/>
      <c r="W7" s="40">
        <v>1</v>
      </c>
      <c r="X7" s="40" t="s">
        <v>210</v>
      </c>
      <c r="Y7" s="40"/>
      <c r="Z7" s="40"/>
      <c r="AA7" s="40"/>
      <c r="AB7" s="40"/>
      <c r="AC7" s="40"/>
      <c r="AD7" s="40"/>
      <c r="AE7" s="52"/>
      <c r="AG7" s="40">
        <v>1</v>
      </c>
      <c r="AH7" s="40" t="s">
        <v>210</v>
      </c>
      <c r="AI7" s="40"/>
      <c r="AJ7" s="40"/>
      <c r="AK7" s="40"/>
      <c r="AL7" s="40"/>
      <c r="AM7" s="40"/>
      <c r="AN7" s="40"/>
      <c r="AO7" s="52"/>
      <c r="AQ7" s="40">
        <v>1</v>
      </c>
      <c r="AR7" s="40" t="s">
        <v>210</v>
      </c>
      <c r="AS7" s="40"/>
      <c r="AT7" s="40"/>
      <c r="AU7" s="40"/>
      <c r="AV7" s="40"/>
      <c r="AW7" s="40"/>
      <c r="AX7" s="40"/>
      <c r="AY7" s="52"/>
      <c r="BA7" s="40">
        <v>1</v>
      </c>
      <c r="BB7" s="40" t="s">
        <v>210</v>
      </c>
      <c r="BC7" s="40"/>
      <c r="BD7" s="40"/>
      <c r="BE7" s="40"/>
      <c r="BF7" s="40"/>
      <c r="BG7" s="40"/>
      <c r="BH7" s="40"/>
      <c r="BI7" s="52"/>
      <c r="BK7" s="40">
        <v>1</v>
      </c>
      <c r="BL7" s="40" t="s">
        <v>210</v>
      </c>
      <c r="BM7" s="40"/>
      <c r="BN7" s="40"/>
      <c r="BO7" s="40"/>
      <c r="BP7" s="40"/>
      <c r="BQ7" s="40"/>
      <c r="BR7" s="40"/>
      <c r="BS7" s="52"/>
      <c r="BU7" s="40">
        <v>1</v>
      </c>
      <c r="BV7" s="40" t="s">
        <v>210</v>
      </c>
      <c r="BW7" s="40"/>
      <c r="BX7" s="40"/>
      <c r="BY7" s="40"/>
      <c r="BZ7" s="40"/>
      <c r="CA7" s="40"/>
      <c r="CB7" s="40"/>
      <c r="CC7" s="52"/>
      <c r="CE7" s="40">
        <v>1</v>
      </c>
      <c r="CF7" s="40" t="s">
        <v>210</v>
      </c>
      <c r="CG7" s="40"/>
      <c r="CH7" s="40"/>
      <c r="CI7" s="40"/>
      <c r="CJ7" s="40"/>
      <c r="CK7" s="40"/>
      <c r="CL7" s="40"/>
      <c r="CM7" s="52"/>
      <c r="CO7" s="40">
        <v>1</v>
      </c>
      <c r="CP7" s="40" t="s">
        <v>210</v>
      </c>
      <c r="CQ7" s="40"/>
      <c r="CR7" s="40"/>
      <c r="CS7" s="40"/>
      <c r="CT7" s="40"/>
      <c r="CU7" s="40"/>
      <c r="CV7" s="40"/>
      <c r="CW7" s="52"/>
      <c r="CY7" s="40">
        <v>1</v>
      </c>
      <c r="CZ7" s="40" t="s">
        <v>210</v>
      </c>
      <c r="DA7" s="40"/>
      <c r="DB7" s="40"/>
      <c r="DC7" s="40"/>
      <c r="DD7" s="40"/>
      <c r="DE7" s="40"/>
      <c r="DF7" s="40"/>
      <c r="DG7" s="52"/>
      <c r="DI7" s="40">
        <v>1</v>
      </c>
      <c r="DJ7" s="40" t="s">
        <v>210</v>
      </c>
      <c r="DK7" s="40"/>
      <c r="DL7" s="40"/>
      <c r="DM7" s="40"/>
      <c r="DN7" s="40"/>
      <c r="DO7" s="40"/>
      <c r="DP7" s="40"/>
      <c r="DQ7" s="52"/>
      <c r="DS7" s="40">
        <v>1</v>
      </c>
      <c r="DT7" s="40" t="s">
        <v>210</v>
      </c>
      <c r="DU7" s="40"/>
      <c r="DV7" s="40"/>
      <c r="DW7" s="40"/>
      <c r="DX7" s="40"/>
      <c r="DY7" s="40"/>
      <c r="DZ7" s="40"/>
      <c r="EA7" s="52"/>
      <c r="EC7" s="40">
        <v>1</v>
      </c>
      <c r="ED7" s="40" t="s">
        <v>210</v>
      </c>
      <c r="EE7" s="40"/>
      <c r="EF7" s="40"/>
      <c r="EG7" s="40"/>
      <c r="EH7" s="40"/>
      <c r="EI7" s="40"/>
      <c r="EJ7" s="40"/>
      <c r="EK7" s="52"/>
      <c r="EL7" s="40">
        <v>1</v>
      </c>
      <c r="EM7" s="40" t="s">
        <v>210</v>
      </c>
      <c r="EN7" s="40"/>
      <c r="EO7" s="40"/>
      <c r="EP7" s="40"/>
      <c r="EQ7" s="40"/>
      <c r="ER7" s="40"/>
      <c r="ES7" s="40"/>
      <c r="ET7" s="52"/>
      <c r="EU7" s="52"/>
      <c r="EW7" s="40">
        <v>1</v>
      </c>
      <c r="EX7" s="40" t="s">
        <v>210</v>
      </c>
      <c r="EY7" s="40"/>
      <c r="EZ7" s="40"/>
      <c r="FA7" s="40"/>
      <c r="FB7" s="40"/>
      <c r="FC7" s="40"/>
      <c r="FD7" s="40"/>
      <c r="FE7" s="52"/>
      <c r="FG7" s="40">
        <v>1</v>
      </c>
      <c r="FH7" s="40" t="s">
        <v>210</v>
      </c>
      <c r="FI7" s="40"/>
      <c r="FJ7" s="40"/>
      <c r="FK7" s="40"/>
      <c r="FL7" s="40"/>
      <c r="FM7" s="40"/>
      <c r="FN7" s="40"/>
      <c r="FO7" s="52"/>
      <c r="FQ7" s="40">
        <v>1</v>
      </c>
      <c r="FR7" s="40" t="s">
        <v>210</v>
      </c>
      <c r="FS7" s="40"/>
      <c r="FT7" s="40"/>
      <c r="FU7" s="40"/>
      <c r="FV7" s="40"/>
      <c r="FW7" s="40"/>
      <c r="FX7" s="40"/>
      <c r="FY7" s="52"/>
      <c r="GA7" s="40">
        <v>1</v>
      </c>
      <c r="GB7" s="40" t="s">
        <v>210</v>
      </c>
      <c r="GC7" s="40"/>
      <c r="GD7" s="40"/>
      <c r="GE7" s="40"/>
      <c r="GF7" s="40"/>
      <c r="GG7" s="40"/>
      <c r="GH7" s="40"/>
      <c r="GI7" s="52"/>
      <c r="GK7" s="40">
        <v>1</v>
      </c>
      <c r="GL7" s="40" t="s">
        <v>210</v>
      </c>
      <c r="GM7" s="40"/>
      <c r="GN7" s="40"/>
      <c r="GO7" s="40"/>
      <c r="GP7" s="40"/>
      <c r="GQ7" s="40"/>
      <c r="GR7" s="40"/>
      <c r="GS7" s="52"/>
      <c r="GU7" s="40">
        <v>1</v>
      </c>
      <c r="GV7" s="40" t="s">
        <v>210</v>
      </c>
      <c r="GW7" s="40"/>
      <c r="GX7" s="40"/>
      <c r="GY7" s="40"/>
      <c r="GZ7" s="40"/>
      <c r="HA7" s="40"/>
      <c r="HB7" s="40"/>
      <c r="HC7" s="52"/>
      <c r="HE7" s="40">
        <v>1</v>
      </c>
      <c r="HF7" s="40" t="s">
        <v>210</v>
      </c>
      <c r="HG7" s="40"/>
      <c r="HH7" s="40"/>
      <c r="HI7" s="40"/>
      <c r="HJ7" s="40"/>
      <c r="HK7" s="40"/>
      <c r="HL7" s="40"/>
      <c r="HM7" s="52"/>
      <c r="HO7" s="40">
        <v>1</v>
      </c>
      <c r="HP7" s="40" t="s">
        <v>210</v>
      </c>
      <c r="HQ7" s="40"/>
      <c r="HR7" s="40"/>
      <c r="HS7" s="40"/>
      <c r="HT7" s="40"/>
      <c r="HU7" s="40"/>
      <c r="HV7" s="40"/>
      <c r="HW7" s="52"/>
      <c r="HY7" s="40">
        <v>1</v>
      </c>
      <c r="HZ7" s="40" t="s">
        <v>210</v>
      </c>
      <c r="IA7" s="40"/>
      <c r="IB7" s="40"/>
      <c r="IC7" s="40"/>
      <c r="ID7" s="40"/>
      <c r="IE7" s="40"/>
      <c r="IF7" s="40"/>
      <c r="IG7" s="52"/>
      <c r="II7" s="40">
        <v>1</v>
      </c>
      <c r="IJ7" s="40" t="s">
        <v>210</v>
      </c>
      <c r="IK7" s="40"/>
      <c r="IL7" s="40"/>
      <c r="IM7" s="40"/>
      <c r="IN7" s="40"/>
      <c r="IO7" s="40"/>
      <c r="IP7" s="40"/>
      <c r="IQ7" s="52"/>
      <c r="IS7" s="40">
        <v>1</v>
      </c>
      <c r="IT7" s="40" t="s">
        <v>210</v>
      </c>
      <c r="IU7" s="40"/>
      <c r="IV7" s="40"/>
      <c r="IW7" s="40"/>
      <c r="IX7" s="40"/>
      <c r="IY7" s="40"/>
      <c r="IZ7" s="40"/>
      <c r="JA7" s="52"/>
    </row>
    <row r="8" spans="1:261" ht="13.8" outlineLevel="1" x14ac:dyDescent="0.25">
      <c r="A8" s="97"/>
      <c r="B8" s="98">
        <f>SUM(B9:B27)*10</f>
        <v>20</v>
      </c>
      <c r="C8" s="37">
        <v>1.1000000000000001</v>
      </c>
      <c r="D8" s="38" t="s">
        <v>211</v>
      </c>
      <c r="E8" s="428">
        <f>(($B$20*E20)+($B$27*E27))/$B$8</f>
        <v>0.86888888888888904</v>
      </c>
      <c r="F8" s="428">
        <f t="shared" ref="F8:J8" si="1">(($B$20*F20)+($B$27*F27))/$B$8</f>
        <v>0.83133333333333326</v>
      </c>
      <c r="G8" s="428">
        <f t="shared" si="1"/>
        <v>0.84222222222222221</v>
      </c>
      <c r="H8" s="428">
        <f t="shared" si="1"/>
        <v>0.80933333333333335</v>
      </c>
      <c r="I8" s="428">
        <f t="shared" si="1"/>
        <v>0.7546666666666666</v>
      </c>
      <c r="J8" s="428">
        <f t="shared" si="1"/>
        <v>0.79694444444444446</v>
      </c>
      <c r="K8" s="52"/>
      <c r="M8" s="37">
        <v>1.1000000000000001</v>
      </c>
      <c r="N8" s="38" t="s">
        <v>211</v>
      </c>
      <c r="O8" s="38"/>
      <c r="P8" s="38"/>
      <c r="Q8" s="38"/>
      <c r="R8" s="38"/>
      <c r="S8" s="38"/>
      <c r="T8" s="38"/>
      <c r="U8" s="52"/>
      <c r="W8" s="37">
        <v>1.1000000000000001</v>
      </c>
      <c r="X8" s="38" t="s">
        <v>211</v>
      </c>
      <c r="Y8" s="38"/>
      <c r="Z8" s="38"/>
      <c r="AA8" s="38"/>
      <c r="AB8" s="38"/>
      <c r="AC8" s="38"/>
      <c r="AD8" s="38"/>
      <c r="AE8" s="52"/>
      <c r="AG8" s="37">
        <v>1.1000000000000001</v>
      </c>
      <c r="AH8" s="38" t="s">
        <v>211</v>
      </c>
      <c r="AI8" s="38"/>
      <c r="AJ8" s="38"/>
      <c r="AK8" s="38"/>
      <c r="AL8" s="38"/>
      <c r="AM8" s="38"/>
      <c r="AN8" s="38"/>
      <c r="AO8" s="52"/>
      <c r="AQ8" s="37">
        <v>1.1000000000000001</v>
      </c>
      <c r="AR8" s="38" t="s">
        <v>211</v>
      </c>
      <c r="AS8" s="38"/>
      <c r="AT8" s="38"/>
      <c r="AU8" s="38"/>
      <c r="AV8" s="38"/>
      <c r="AW8" s="38"/>
      <c r="AX8" s="38"/>
      <c r="AY8" s="52"/>
      <c r="BA8" s="37">
        <v>1.1000000000000001</v>
      </c>
      <c r="BB8" s="38" t="s">
        <v>211</v>
      </c>
      <c r="BC8" s="38"/>
      <c r="BD8" s="38"/>
      <c r="BE8" s="38"/>
      <c r="BF8" s="38"/>
      <c r="BG8" s="38"/>
      <c r="BH8" s="38"/>
      <c r="BI8" s="52"/>
      <c r="BK8" s="37">
        <v>1.1000000000000001</v>
      </c>
      <c r="BL8" s="38" t="s">
        <v>211</v>
      </c>
      <c r="BM8" s="38"/>
      <c r="BN8" s="38"/>
      <c r="BO8" s="38"/>
      <c r="BP8" s="38"/>
      <c r="BQ8" s="38"/>
      <c r="BR8" s="38"/>
      <c r="BS8" s="52"/>
      <c r="BU8" s="37">
        <v>1.1000000000000001</v>
      </c>
      <c r="BV8" s="38" t="s">
        <v>211</v>
      </c>
      <c r="BW8" s="38"/>
      <c r="BX8" s="38"/>
      <c r="BY8" s="38"/>
      <c r="BZ8" s="38"/>
      <c r="CA8" s="38"/>
      <c r="CB8" s="38"/>
      <c r="CC8" s="52"/>
      <c r="CE8" s="37">
        <v>1.1000000000000001</v>
      </c>
      <c r="CF8" s="38" t="s">
        <v>211</v>
      </c>
      <c r="CG8" s="38"/>
      <c r="CH8" s="38"/>
      <c r="CI8" s="38"/>
      <c r="CJ8" s="38"/>
      <c r="CK8" s="38"/>
      <c r="CL8" s="38"/>
      <c r="CM8" s="52"/>
      <c r="CO8" s="37">
        <v>1.1000000000000001</v>
      </c>
      <c r="CP8" s="38" t="s">
        <v>211</v>
      </c>
      <c r="CQ8" s="38"/>
      <c r="CR8" s="38"/>
      <c r="CS8" s="38"/>
      <c r="CT8" s="38"/>
      <c r="CU8" s="38"/>
      <c r="CV8" s="38"/>
      <c r="CW8" s="52"/>
      <c r="CY8" s="37">
        <v>1.1000000000000001</v>
      </c>
      <c r="CZ8" s="38" t="s">
        <v>211</v>
      </c>
      <c r="DA8" s="38"/>
      <c r="DB8" s="38"/>
      <c r="DC8" s="38"/>
      <c r="DD8" s="38"/>
      <c r="DE8" s="38"/>
      <c r="DF8" s="38"/>
      <c r="DG8" s="52"/>
      <c r="DI8" s="37">
        <v>1.1000000000000001</v>
      </c>
      <c r="DJ8" s="38" t="s">
        <v>211</v>
      </c>
      <c r="DK8" s="38"/>
      <c r="DL8" s="38"/>
      <c r="DM8" s="38"/>
      <c r="DN8" s="38"/>
      <c r="DO8" s="38"/>
      <c r="DP8" s="38"/>
      <c r="DQ8" s="52"/>
      <c r="DS8" s="37">
        <v>1.1000000000000001</v>
      </c>
      <c r="DT8" s="38" t="s">
        <v>211</v>
      </c>
      <c r="DU8" s="38"/>
      <c r="DV8" s="38"/>
      <c r="DW8" s="38"/>
      <c r="DX8" s="38"/>
      <c r="DY8" s="38"/>
      <c r="DZ8" s="38"/>
      <c r="EA8" s="52"/>
      <c r="EC8" s="37">
        <v>1.1000000000000001</v>
      </c>
      <c r="ED8" s="38" t="s">
        <v>211</v>
      </c>
      <c r="EE8" s="38"/>
      <c r="EF8" s="38"/>
      <c r="EG8" s="38"/>
      <c r="EH8" s="38"/>
      <c r="EI8" s="38"/>
      <c r="EJ8" s="38"/>
      <c r="EK8" s="52"/>
      <c r="EL8" s="37">
        <v>1.1000000000000001</v>
      </c>
      <c r="EM8" s="38" t="s">
        <v>211</v>
      </c>
      <c r="EN8" s="38"/>
      <c r="EO8" s="38"/>
      <c r="EP8" s="38"/>
      <c r="EQ8" s="38"/>
      <c r="ER8" s="38"/>
      <c r="ES8" s="38"/>
      <c r="ET8" s="52"/>
      <c r="EU8" s="52"/>
      <c r="EW8" s="364">
        <v>1.1000000000000001</v>
      </c>
      <c r="EX8" s="38" t="s">
        <v>211</v>
      </c>
      <c r="EY8" s="38"/>
      <c r="EZ8" s="38"/>
      <c r="FA8" s="38"/>
      <c r="FB8" s="38"/>
      <c r="FC8" s="38"/>
      <c r="FD8" s="38"/>
      <c r="FE8" s="52"/>
      <c r="FG8" s="364">
        <v>1.1000000000000001</v>
      </c>
      <c r="FH8" s="38" t="s">
        <v>211</v>
      </c>
      <c r="FI8" s="38"/>
      <c r="FJ8" s="38"/>
      <c r="FK8" s="38"/>
      <c r="FL8" s="38"/>
      <c r="FM8" s="38"/>
      <c r="FN8" s="38"/>
      <c r="FO8" s="52"/>
      <c r="FQ8" s="364">
        <v>1.1000000000000001</v>
      </c>
      <c r="FR8" s="38" t="s">
        <v>211</v>
      </c>
      <c r="FS8" s="38"/>
      <c r="FT8" s="38"/>
      <c r="FU8" s="38"/>
      <c r="FV8" s="38"/>
      <c r="FW8" s="38"/>
      <c r="FX8" s="38"/>
      <c r="FY8" s="52"/>
      <c r="GA8" s="364">
        <v>1.1000000000000001</v>
      </c>
      <c r="GB8" s="38" t="s">
        <v>211</v>
      </c>
      <c r="GC8" s="38"/>
      <c r="GD8" s="38"/>
      <c r="GE8" s="38"/>
      <c r="GF8" s="38"/>
      <c r="GG8" s="38"/>
      <c r="GH8" s="38"/>
      <c r="GI8" s="52"/>
      <c r="GK8" s="364">
        <v>1.1000000000000001</v>
      </c>
      <c r="GL8" s="38" t="s">
        <v>211</v>
      </c>
      <c r="GM8" s="38"/>
      <c r="GN8" s="38"/>
      <c r="GO8" s="38"/>
      <c r="GP8" s="38"/>
      <c r="GQ8" s="38"/>
      <c r="GR8" s="38"/>
      <c r="GS8" s="52"/>
      <c r="GU8" s="364">
        <v>1.1000000000000001</v>
      </c>
      <c r="GV8" s="38" t="s">
        <v>211</v>
      </c>
      <c r="GW8" s="38"/>
      <c r="GX8" s="38"/>
      <c r="GY8" s="38"/>
      <c r="GZ8" s="38"/>
      <c r="HA8" s="38"/>
      <c r="HB8" s="38"/>
      <c r="HC8" s="52"/>
      <c r="HE8" s="364">
        <v>1.1000000000000001</v>
      </c>
      <c r="HF8" s="38" t="s">
        <v>211</v>
      </c>
      <c r="HG8" s="38"/>
      <c r="HH8" s="38"/>
      <c r="HI8" s="38"/>
      <c r="HJ8" s="38"/>
      <c r="HK8" s="38"/>
      <c r="HL8" s="38"/>
      <c r="HM8" s="52"/>
      <c r="HO8" s="364">
        <v>1.1000000000000001</v>
      </c>
      <c r="HP8" s="38" t="s">
        <v>211</v>
      </c>
      <c r="HQ8" s="38"/>
      <c r="HR8" s="38"/>
      <c r="HS8" s="38"/>
      <c r="HT8" s="38"/>
      <c r="HU8" s="38"/>
      <c r="HV8" s="38"/>
      <c r="HW8" s="52"/>
      <c r="HY8" s="364">
        <v>1.1000000000000001</v>
      </c>
      <c r="HZ8" s="38" t="s">
        <v>211</v>
      </c>
      <c r="IA8" s="38"/>
      <c r="IB8" s="38"/>
      <c r="IC8" s="38"/>
      <c r="ID8" s="38"/>
      <c r="IE8" s="38"/>
      <c r="IF8" s="38"/>
      <c r="IG8" s="52"/>
      <c r="II8" s="364">
        <v>1.1000000000000001</v>
      </c>
      <c r="IJ8" s="38" t="s">
        <v>211</v>
      </c>
      <c r="IK8" s="38"/>
      <c r="IL8" s="38"/>
      <c r="IM8" s="38"/>
      <c r="IN8" s="38"/>
      <c r="IO8" s="38"/>
      <c r="IP8" s="38"/>
      <c r="IQ8" s="52"/>
      <c r="IS8" s="364">
        <v>1.1000000000000001</v>
      </c>
      <c r="IT8" s="38" t="s">
        <v>211</v>
      </c>
      <c r="IU8" s="38"/>
      <c r="IV8" s="38"/>
      <c r="IW8" s="38"/>
      <c r="IX8" s="38"/>
      <c r="IY8" s="38"/>
      <c r="IZ8" s="38"/>
      <c r="JA8" s="52"/>
    </row>
    <row r="9" spans="1:261" ht="12.75" customHeight="1" outlineLevel="2" x14ac:dyDescent="0.25">
      <c r="B9" s="335"/>
      <c r="C9" s="355"/>
      <c r="D9" s="50" t="s">
        <v>17</v>
      </c>
      <c r="E9" s="9"/>
      <c r="F9" s="9"/>
      <c r="G9" s="9"/>
      <c r="H9" s="9"/>
      <c r="I9" s="9"/>
      <c r="J9" s="9"/>
      <c r="K9" s="52"/>
      <c r="M9" s="49"/>
      <c r="N9" s="50" t="s">
        <v>17</v>
      </c>
      <c r="O9" s="9"/>
      <c r="P9" s="9"/>
      <c r="Q9" s="9"/>
      <c r="R9" s="9"/>
      <c r="S9" s="9"/>
      <c r="T9" s="9"/>
      <c r="U9" s="52"/>
      <c r="W9" s="49"/>
      <c r="X9" s="50" t="s">
        <v>17</v>
      </c>
      <c r="Y9" s="9"/>
      <c r="Z9" s="9"/>
      <c r="AA9" s="9"/>
      <c r="AB9" s="9"/>
      <c r="AC9" s="9"/>
      <c r="AD9" s="9"/>
      <c r="AE9" s="52"/>
      <c r="AG9" s="49"/>
      <c r="AH9" s="50" t="s">
        <v>17</v>
      </c>
      <c r="AI9" s="9"/>
      <c r="AJ9" s="9"/>
      <c r="AK9" s="9"/>
      <c r="AL9" s="9"/>
      <c r="AM9" s="9"/>
      <c r="AN9" s="9"/>
      <c r="AO9" s="52"/>
      <c r="AQ9" s="49"/>
      <c r="AR9" s="50" t="s">
        <v>17</v>
      </c>
      <c r="AS9" s="9"/>
      <c r="AT9" s="9"/>
      <c r="AU9" s="9"/>
      <c r="AV9" s="9"/>
      <c r="AW9" s="9"/>
      <c r="AX9" s="9"/>
      <c r="AY9" s="52"/>
      <c r="BA9" s="49"/>
      <c r="BB9" s="50" t="s">
        <v>17</v>
      </c>
      <c r="BC9" s="9"/>
      <c r="BD9" s="9"/>
      <c r="BE9" s="9"/>
      <c r="BF9" s="9"/>
      <c r="BG9" s="9"/>
      <c r="BH9" s="9"/>
      <c r="BI9" s="52"/>
      <c r="BK9" s="49"/>
      <c r="BL9" s="50" t="s">
        <v>17</v>
      </c>
      <c r="BM9" s="9"/>
      <c r="BN9" s="9"/>
      <c r="BO9" s="9"/>
      <c r="BP9" s="9"/>
      <c r="BQ9" s="9"/>
      <c r="BR9" s="9"/>
      <c r="BS9" s="52"/>
      <c r="BU9" s="49"/>
      <c r="BV9" s="50" t="s">
        <v>17</v>
      </c>
      <c r="BW9" s="9"/>
      <c r="BX9" s="9"/>
      <c r="BY9" s="9"/>
      <c r="BZ9" s="9"/>
      <c r="CA9" s="9"/>
      <c r="CB9" s="9"/>
      <c r="CC9" s="52"/>
      <c r="CE9" s="49"/>
      <c r="CF9" s="50" t="s">
        <v>17</v>
      </c>
      <c r="CG9" s="9"/>
      <c r="CH9" s="9"/>
      <c r="CI9" s="9"/>
      <c r="CJ9" s="9"/>
      <c r="CK9" s="9"/>
      <c r="CL9" s="9"/>
      <c r="CM9" s="52"/>
      <c r="CO9" s="49"/>
      <c r="CP9" s="50" t="s">
        <v>17</v>
      </c>
      <c r="CQ9" s="9"/>
      <c r="CR9" s="9"/>
      <c r="CS9" s="9"/>
      <c r="CT9" s="9"/>
      <c r="CU9" s="9"/>
      <c r="CV9" s="9"/>
      <c r="CW9" s="52"/>
      <c r="CY9" s="49"/>
      <c r="CZ9" s="50" t="s">
        <v>17</v>
      </c>
      <c r="DA9" s="9"/>
      <c r="DB9" s="9"/>
      <c r="DC9" s="9"/>
      <c r="DD9" s="9"/>
      <c r="DE9" s="9"/>
      <c r="DF9" s="9"/>
      <c r="DG9" s="52"/>
      <c r="DI9" s="49"/>
      <c r="DJ9" s="50" t="s">
        <v>17</v>
      </c>
      <c r="DK9" s="9"/>
      <c r="DL9" s="9"/>
      <c r="DM9" s="9"/>
      <c r="DN9" s="9"/>
      <c r="DO9" s="9"/>
      <c r="DP9" s="9"/>
      <c r="DQ9" s="52"/>
      <c r="DS9" s="49"/>
      <c r="DT9" s="50" t="s">
        <v>17</v>
      </c>
      <c r="DU9" s="9"/>
      <c r="DV9" s="9"/>
      <c r="DW9" s="9"/>
      <c r="DX9" s="9"/>
      <c r="DY9" s="9"/>
      <c r="DZ9" s="9"/>
      <c r="EA9" s="52"/>
      <c r="EC9" s="49"/>
      <c r="ED9" s="50" t="s">
        <v>17</v>
      </c>
      <c r="EE9" s="9"/>
      <c r="EF9" s="9"/>
      <c r="EG9" s="9"/>
      <c r="EH9" s="9"/>
      <c r="EI9" s="9"/>
      <c r="EJ9" s="9"/>
      <c r="EK9" s="52"/>
      <c r="EL9" s="49"/>
      <c r="EM9" s="50" t="s">
        <v>17</v>
      </c>
      <c r="EN9" s="9"/>
      <c r="EO9" s="9"/>
      <c r="EP9" s="9"/>
      <c r="EQ9" s="9"/>
      <c r="ER9" s="9"/>
      <c r="ES9" s="9"/>
      <c r="ET9" s="52"/>
      <c r="EU9" s="52"/>
      <c r="EW9" s="365"/>
      <c r="EX9" s="50" t="s">
        <v>17</v>
      </c>
      <c r="EY9" s="9"/>
      <c r="EZ9" s="9"/>
      <c r="FA9" s="9"/>
      <c r="FB9" s="9"/>
      <c r="FC9" s="9"/>
      <c r="FD9" s="9"/>
      <c r="FE9" s="52"/>
      <c r="FG9" s="365"/>
      <c r="FH9" s="50" t="s">
        <v>17</v>
      </c>
      <c r="FI9" s="9"/>
      <c r="FJ9" s="9"/>
      <c r="FK9" s="9"/>
      <c r="FL9" s="9"/>
      <c r="FM9" s="9"/>
      <c r="FN9" s="9"/>
      <c r="FO9" s="52"/>
      <c r="FQ9" s="365"/>
      <c r="FR9" s="50" t="s">
        <v>17</v>
      </c>
      <c r="FS9" s="9"/>
      <c r="FT9" s="9"/>
      <c r="FU9" s="9"/>
      <c r="FV9" s="9"/>
      <c r="FW9" s="9"/>
      <c r="FX9" s="9"/>
      <c r="FY9" s="52"/>
      <c r="GA9" s="365"/>
      <c r="GB9" s="50" t="s">
        <v>17</v>
      </c>
      <c r="GC9" s="9"/>
      <c r="GD9" s="9"/>
      <c r="GE9" s="9"/>
      <c r="GF9" s="9"/>
      <c r="GG9" s="9"/>
      <c r="GH9" s="9"/>
      <c r="GI9" s="52"/>
      <c r="GK9" s="365"/>
      <c r="GL9" s="50" t="s">
        <v>17</v>
      </c>
      <c r="GM9" s="9"/>
      <c r="GN9" s="9"/>
      <c r="GO9" s="9"/>
      <c r="GP9" s="9"/>
      <c r="GQ9" s="9"/>
      <c r="GR9" s="9"/>
      <c r="GS9" s="52"/>
      <c r="GU9" s="365"/>
      <c r="GV9" s="50" t="s">
        <v>17</v>
      </c>
      <c r="GW9" s="9"/>
      <c r="GX9" s="9"/>
      <c r="GY9" s="9"/>
      <c r="GZ9" s="9"/>
      <c r="HA9" s="9"/>
      <c r="HB9" s="9"/>
      <c r="HC9" s="52"/>
      <c r="HE9" s="365"/>
      <c r="HF9" s="50" t="s">
        <v>17</v>
      </c>
      <c r="HG9" s="9"/>
      <c r="HH9" s="9"/>
      <c r="HI9" s="9"/>
      <c r="HJ9" s="9"/>
      <c r="HK9" s="9"/>
      <c r="HL9" s="9"/>
      <c r="HM9" s="52"/>
      <c r="HO9" s="365"/>
      <c r="HP9" s="50" t="s">
        <v>17</v>
      </c>
      <c r="HQ9" s="9"/>
      <c r="HR9" s="9"/>
      <c r="HS9" s="9"/>
      <c r="HT9" s="9"/>
      <c r="HU9" s="9"/>
      <c r="HV9" s="9"/>
      <c r="HW9" s="52"/>
      <c r="HY9" s="365"/>
      <c r="HZ9" s="50" t="s">
        <v>17</v>
      </c>
      <c r="IA9" s="9"/>
      <c r="IB9" s="9"/>
      <c r="IC9" s="9"/>
      <c r="ID9" s="9"/>
      <c r="IE9" s="9"/>
      <c r="IF9" s="9"/>
      <c r="IG9" s="52"/>
      <c r="II9" s="365"/>
      <c r="IJ9" s="50" t="s">
        <v>17</v>
      </c>
      <c r="IK9" s="9"/>
      <c r="IL9" s="9"/>
      <c r="IM9" s="9"/>
      <c r="IN9" s="9"/>
      <c r="IO9" s="9"/>
      <c r="IP9" s="9"/>
      <c r="IQ9" s="52"/>
      <c r="IS9" s="365"/>
      <c r="IT9" s="50" t="s">
        <v>17</v>
      </c>
      <c r="IU9" s="9"/>
      <c r="IV9" s="9"/>
      <c r="IW9" s="9"/>
      <c r="IX9" s="9"/>
      <c r="IY9" s="9"/>
      <c r="IZ9" s="9"/>
      <c r="JA9" s="52"/>
    </row>
    <row r="10" spans="1:261" ht="12.75" customHeight="1" outlineLevel="2" x14ac:dyDescent="0.25">
      <c r="B10" s="335"/>
      <c r="C10" s="333" t="s">
        <v>26</v>
      </c>
      <c r="D10" s="103" t="s">
        <v>34</v>
      </c>
      <c r="E10" s="103"/>
      <c r="F10" s="103"/>
      <c r="G10" s="103"/>
      <c r="H10" s="103"/>
      <c r="I10" s="103"/>
      <c r="J10" s="103"/>
      <c r="K10" s="52"/>
      <c r="M10" s="327" t="s">
        <v>26</v>
      </c>
      <c r="N10" s="103" t="s">
        <v>34</v>
      </c>
      <c r="O10" s="103"/>
      <c r="P10" s="103"/>
      <c r="Q10" s="103"/>
      <c r="R10" s="103"/>
      <c r="S10" s="103"/>
      <c r="T10" s="103"/>
      <c r="U10" s="52"/>
      <c r="W10" s="327" t="s">
        <v>26</v>
      </c>
      <c r="X10" s="103" t="s">
        <v>34</v>
      </c>
      <c r="Y10" s="103"/>
      <c r="Z10" s="103"/>
      <c r="AA10" s="103"/>
      <c r="AB10" s="103"/>
      <c r="AC10" s="103"/>
      <c r="AD10" s="103"/>
      <c r="AE10" s="52"/>
      <c r="AG10" s="327" t="s">
        <v>26</v>
      </c>
      <c r="AH10" s="103" t="s">
        <v>34</v>
      </c>
      <c r="AI10" s="103"/>
      <c r="AJ10" s="103"/>
      <c r="AK10" s="103"/>
      <c r="AL10" s="103"/>
      <c r="AM10" s="103"/>
      <c r="AN10" s="103"/>
      <c r="AO10" s="52"/>
      <c r="AQ10" s="327" t="s">
        <v>26</v>
      </c>
      <c r="AR10" s="103" t="s">
        <v>34</v>
      </c>
      <c r="AS10" s="103"/>
      <c r="AT10" s="103"/>
      <c r="AU10" s="103"/>
      <c r="AV10" s="103"/>
      <c r="AW10" s="103"/>
      <c r="AX10" s="103"/>
      <c r="AY10" s="52"/>
      <c r="BA10" s="327" t="s">
        <v>26</v>
      </c>
      <c r="BB10" s="103" t="s">
        <v>34</v>
      </c>
      <c r="BC10" s="103"/>
      <c r="BD10" s="103"/>
      <c r="BE10" s="103"/>
      <c r="BF10" s="103"/>
      <c r="BG10" s="103"/>
      <c r="BH10" s="103"/>
      <c r="BI10" s="52"/>
      <c r="BK10" s="327" t="s">
        <v>26</v>
      </c>
      <c r="BL10" s="103" t="s">
        <v>34</v>
      </c>
      <c r="BM10" s="103"/>
      <c r="BN10" s="103"/>
      <c r="BO10" s="103"/>
      <c r="BP10" s="103"/>
      <c r="BQ10" s="103"/>
      <c r="BR10" s="103"/>
      <c r="BS10" s="52"/>
      <c r="BU10" s="327" t="s">
        <v>26</v>
      </c>
      <c r="BV10" s="103" t="s">
        <v>34</v>
      </c>
      <c r="BW10" s="103"/>
      <c r="BX10" s="103"/>
      <c r="BY10" s="103"/>
      <c r="BZ10" s="103"/>
      <c r="CA10" s="103"/>
      <c r="CB10" s="103"/>
      <c r="CC10" s="52"/>
      <c r="CE10" s="327" t="s">
        <v>26</v>
      </c>
      <c r="CF10" s="103" t="s">
        <v>34</v>
      </c>
      <c r="CG10" s="103"/>
      <c r="CH10" s="103"/>
      <c r="CI10" s="103"/>
      <c r="CJ10" s="103"/>
      <c r="CK10" s="103"/>
      <c r="CL10" s="103"/>
      <c r="CM10" s="52"/>
      <c r="CO10" s="327" t="s">
        <v>26</v>
      </c>
      <c r="CP10" s="103" t="s">
        <v>34</v>
      </c>
      <c r="CQ10" s="103"/>
      <c r="CR10" s="103"/>
      <c r="CS10" s="103"/>
      <c r="CT10" s="103"/>
      <c r="CU10" s="103"/>
      <c r="CV10" s="103"/>
      <c r="CW10" s="52"/>
      <c r="CY10" s="327" t="s">
        <v>26</v>
      </c>
      <c r="CZ10" s="103" t="s">
        <v>34</v>
      </c>
      <c r="DA10" s="103"/>
      <c r="DB10" s="103"/>
      <c r="DC10" s="103"/>
      <c r="DD10" s="103"/>
      <c r="DE10" s="103"/>
      <c r="DF10" s="103"/>
      <c r="DG10" s="52"/>
      <c r="DI10" s="327" t="s">
        <v>26</v>
      </c>
      <c r="DJ10" s="103" t="s">
        <v>34</v>
      </c>
      <c r="DK10" s="103"/>
      <c r="DL10" s="103"/>
      <c r="DM10" s="103"/>
      <c r="DN10" s="103"/>
      <c r="DO10" s="103"/>
      <c r="DP10" s="103"/>
      <c r="DQ10" s="52"/>
      <c r="DS10" s="327" t="s">
        <v>26</v>
      </c>
      <c r="DT10" s="103" t="s">
        <v>34</v>
      </c>
      <c r="DU10" s="103"/>
      <c r="DV10" s="103"/>
      <c r="DW10" s="103"/>
      <c r="DX10" s="103"/>
      <c r="DY10" s="103"/>
      <c r="DZ10" s="103"/>
      <c r="EA10" s="52"/>
      <c r="EC10" s="327" t="s">
        <v>26</v>
      </c>
      <c r="ED10" s="103" t="s">
        <v>34</v>
      </c>
      <c r="EE10" s="103"/>
      <c r="EF10" s="103"/>
      <c r="EG10" s="103"/>
      <c r="EH10" s="103"/>
      <c r="EI10" s="103"/>
      <c r="EJ10" s="103"/>
      <c r="EK10" s="52"/>
      <c r="EL10" s="327" t="s">
        <v>26</v>
      </c>
      <c r="EM10" s="103" t="s">
        <v>34</v>
      </c>
      <c r="EN10" s="103"/>
      <c r="EO10" s="103"/>
      <c r="EP10" s="103"/>
      <c r="EQ10" s="103"/>
      <c r="ER10" s="103"/>
      <c r="ES10" s="103"/>
      <c r="ET10" s="52"/>
      <c r="EU10" s="52"/>
      <c r="EW10" s="366" t="s">
        <v>26</v>
      </c>
      <c r="EX10" s="103" t="s">
        <v>34</v>
      </c>
      <c r="EY10" s="103"/>
      <c r="EZ10" s="103"/>
      <c r="FA10" s="103"/>
      <c r="FB10" s="103"/>
      <c r="FC10" s="103"/>
      <c r="FD10" s="103"/>
      <c r="FE10" s="52"/>
      <c r="FG10" s="366" t="s">
        <v>26</v>
      </c>
      <c r="FH10" s="103" t="s">
        <v>34</v>
      </c>
      <c r="FI10" s="103"/>
      <c r="FJ10" s="103"/>
      <c r="FK10" s="103"/>
      <c r="FL10" s="103"/>
      <c r="FM10" s="103"/>
      <c r="FN10" s="103"/>
      <c r="FO10" s="52"/>
      <c r="FQ10" s="366" t="s">
        <v>26</v>
      </c>
      <c r="FR10" s="103" t="s">
        <v>34</v>
      </c>
      <c r="FS10" s="103"/>
      <c r="FT10" s="103"/>
      <c r="FU10" s="103"/>
      <c r="FV10" s="103"/>
      <c r="FW10" s="103"/>
      <c r="FX10" s="103"/>
      <c r="FY10" s="52"/>
      <c r="GA10" s="366" t="s">
        <v>26</v>
      </c>
      <c r="GB10" s="103" t="s">
        <v>34</v>
      </c>
      <c r="GC10" s="103"/>
      <c r="GD10" s="103"/>
      <c r="GE10" s="103"/>
      <c r="GF10" s="103"/>
      <c r="GG10" s="103"/>
      <c r="GH10" s="103"/>
      <c r="GI10" s="52"/>
      <c r="GK10" s="366" t="s">
        <v>26</v>
      </c>
      <c r="GL10" s="103" t="s">
        <v>34</v>
      </c>
      <c r="GM10" s="103"/>
      <c r="GN10" s="103"/>
      <c r="GO10" s="103"/>
      <c r="GP10" s="103"/>
      <c r="GQ10" s="103"/>
      <c r="GR10" s="103"/>
      <c r="GS10" s="52"/>
      <c r="GU10" s="366" t="s">
        <v>26</v>
      </c>
      <c r="GV10" s="103" t="s">
        <v>34</v>
      </c>
      <c r="GW10" s="103"/>
      <c r="GX10" s="103"/>
      <c r="GY10" s="103"/>
      <c r="GZ10" s="103"/>
      <c r="HA10" s="103"/>
      <c r="HB10" s="103"/>
      <c r="HC10" s="52"/>
      <c r="HE10" s="366" t="s">
        <v>26</v>
      </c>
      <c r="HF10" s="103" t="s">
        <v>34</v>
      </c>
      <c r="HG10" s="103"/>
      <c r="HH10" s="103"/>
      <c r="HI10" s="103"/>
      <c r="HJ10" s="103"/>
      <c r="HK10" s="103"/>
      <c r="HL10" s="103"/>
      <c r="HM10" s="52"/>
      <c r="HO10" s="366" t="s">
        <v>26</v>
      </c>
      <c r="HP10" s="103" t="s">
        <v>34</v>
      </c>
      <c r="HQ10" s="103"/>
      <c r="HR10" s="103"/>
      <c r="HS10" s="103"/>
      <c r="HT10" s="103"/>
      <c r="HU10" s="103"/>
      <c r="HV10" s="103"/>
      <c r="HW10" s="52"/>
      <c r="HY10" s="366" t="s">
        <v>26</v>
      </c>
      <c r="HZ10" s="103" t="s">
        <v>34</v>
      </c>
      <c r="IA10" s="103"/>
      <c r="IB10" s="103"/>
      <c r="IC10" s="103"/>
      <c r="ID10" s="103"/>
      <c r="IE10" s="103"/>
      <c r="IF10" s="103"/>
      <c r="IG10" s="52"/>
      <c r="II10" s="366" t="s">
        <v>26</v>
      </c>
      <c r="IJ10" s="103" t="s">
        <v>34</v>
      </c>
      <c r="IK10" s="103"/>
      <c r="IL10" s="103"/>
      <c r="IM10" s="103"/>
      <c r="IN10" s="103"/>
      <c r="IO10" s="103"/>
      <c r="IP10" s="103"/>
      <c r="IQ10" s="52"/>
      <c r="IS10" s="366" t="s">
        <v>26</v>
      </c>
      <c r="IT10" s="103" t="s">
        <v>34</v>
      </c>
      <c r="IU10" s="103"/>
      <c r="IV10" s="103"/>
      <c r="IW10" s="103"/>
      <c r="IX10" s="103"/>
      <c r="IY10" s="103"/>
      <c r="IZ10" s="103"/>
      <c r="JA10" s="52"/>
    </row>
    <row r="11" spans="1:261" ht="12.75" customHeight="1" outlineLevel="2" x14ac:dyDescent="0.25">
      <c r="B11" s="335"/>
      <c r="C11" s="356"/>
      <c r="D11" s="41">
        <v>1</v>
      </c>
      <c r="E11" s="416">
        <f t="shared" ref="E11:E15" si="2">AVERAGE(O11,Y11,AI11,AS11,BC11,BM11,BW11,CG11,CQ11,DA11,DK11,DU11,EE11,EO11,EY11,FI11,FS11,GC11,GM11,GW11,HG11,HQ11,IA11,IK11,IU11)</f>
        <v>8.1999999999999993</v>
      </c>
      <c r="F11" s="416">
        <f t="shared" ref="F11:F15" si="3">AVERAGE(P11,Z11,AJ11,AT11,BD11,BN11,BX11,CH11,CR11,DB11,DL11,DV11,EF11,EP11,EZ11,FJ11,FT11,GD11,GN11,GX11,HH11,HR11,IB11,IL11,IV11)</f>
        <v>6.8</v>
      </c>
      <c r="G11" s="416">
        <f t="shared" ref="G11:G15" si="4">AVERAGE(Q11,AA11,AK11,AU11,BE11,BO11,BY11,CI11,CS11,DC11,DM11,DW11,EG11,EQ11,FA11,FK11,FU11,GE11,GO11,GY11,HI11,HS11,IC11,IM11,IW11)</f>
        <v>6.8</v>
      </c>
      <c r="H11" s="416">
        <f t="shared" ref="H11:H15" si="5">AVERAGE(R11,AB11,AL11,AV11,BF11,BP11,BZ11,CJ11,CT11,DD11,DN11,DX11,EH11,ER11,FB11,FL11,FV11,GF11,GP11,GZ11,HJ11,HT11,ID11,IN11,IX11)</f>
        <v>7</v>
      </c>
      <c r="I11" s="416">
        <f t="shared" ref="I11:I15" si="6">AVERAGE(S11,AC11,AM11,AW11,BG11,BQ11,CA11,CK11,CU11,DE11,DO11,DY11,EI11,ES11,FC11,FM11,FW11,GG11,GQ11,HA11,HK11,HU11,IE11,IO11,IY11)</f>
        <v>6.8</v>
      </c>
      <c r="J11" s="416">
        <f t="shared" ref="J11:J15" si="7">AVERAGE(T11,AD11,AN11,AX11,BH11,BR11,CB11,CL11,CV11,DF11,DP11,DZ11,EJ11,ET11,FD11,FN11,FX11,GH11,GR11,HB11,HL11,HV11,IF11,IP11,IZ11)</f>
        <v>7.5</v>
      </c>
      <c r="K11" s="52"/>
      <c r="M11" s="328"/>
      <c r="N11" s="41">
        <v>1</v>
      </c>
      <c r="O11" s="6"/>
      <c r="P11" s="6"/>
      <c r="Q11" s="6"/>
      <c r="R11" s="6"/>
      <c r="S11" s="6"/>
      <c r="T11" s="6"/>
      <c r="U11" s="52"/>
      <c r="W11" s="328"/>
      <c r="X11" s="41">
        <v>1</v>
      </c>
      <c r="Y11" s="6"/>
      <c r="Z11" s="6"/>
      <c r="AA11" s="6"/>
      <c r="AB11" s="6"/>
      <c r="AC11" s="6"/>
      <c r="AD11" s="6"/>
      <c r="AE11" s="52"/>
      <c r="AG11" s="328"/>
      <c r="AH11" s="41">
        <v>1</v>
      </c>
      <c r="AI11" s="6"/>
      <c r="AJ11" s="6"/>
      <c r="AK11" s="6"/>
      <c r="AL11" s="6"/>
      <c r="AM11" s="6"/>
      <c r="AN11" s="6"/>
      <c r="AO11" s="52"/>
      <c r="AQ11" s="328"/>
      <c r="AR11" s="41">
        <v>1</v>
      </c>
      <c r="AS11" s="6"/>
      <c r="AT11" s="6"/>
      <c r="AU11" s="6"/>
      <c r="AV11" s="6"/>
      <c r="AW11" s="6"/>
      <c r="AX11" s="6"/>
      <c r="AY11" s="52"/>
      <c r="BA11" s="328"/>
      <c r="BB11" s="41">
        <v>1</v>
      </c>
      <c r="BC11" s="6"/>
      <c r="BD11" s="6"/>
      <c r="BE11" s="6"/>
      <c r="BF11" s="6"/>
      <c r="BG11" s="6"/>
      <c r="BH11" s="6"/>
      <c r="BI11" s="52"/>
      <c r="BK11" s="328"/>
      <c r="BL11" s="41">
        <v>1</v>
      </c>
      <c r="BM11" s="6"/>
      <c r="BN11" s="6"/>
      <c r="BO11" s="6"/>
      <c r="BP11" s="6"/>
      <c r="BQ11" s="6"/>
      <c r="BR11" s="6"/>
      <c r="BS11" s="52"/>
      <c r="BU11" s="328"/>
      <c r="BV11" s="41">
        <v>1</v>
      </c>
      <c r="BW11" s="6"/>
      <c r="BX11" s="6"/>
      <c r="BY11" s="6"/>
      <c r="BZ11" s="6"/>
      <c r="CA11" s="6"/>
      <c r="CB11" s="6"/>
      <c r="CC11" s="52"/>
      <c r="CE11" s="328"/>
      <c r="CF11" s="41">
        <v>1</v>
      </c>
      <c r="CG11" s="6">
        <v>8</v>
      </c>
      <c r="CH11" s="6">
        <v>6</v>
      </c>
      <c r="CI11" s="6">
        <v>7</v>
      </c>
      <c r="CJ11" s="6">
        <v>7</v>
      </c>
      <c r="CK11" s="6">
        <v>8</v>
      </c>
      <c r="CL11" s="6">
        <v>8</v>
      </c>
      <c r="CM11" s="52"/>
      <c r="CO11" s="328"/>
      <c r="CP11" s="41">
        <v>1</v>
      </c>
      <c r="CQ11" s="6"/>
      <c r="CR11" s="6"/>
      <c r="CS11" s="6"/>
      <c r="CT11" s="6"/>
      <c r="CU11" s="6"/>
      <c r="CV11" s="6"/>
      <c r="CW11" s="52"/>
      <c r="CY11" s="328"/>
      <c r="CZ11" s="41">
        <v>1</v>
      </c>
      <c r="DA11" s="6">
        <v>8</v>
      </c>
      <c r="DB11" s="6">
        <v>8</v>
      </c>
      <c r="DC11" s="6">
        <v>6</v>
      </c>
      <c r="DD11" s="6">
        <v>7</v>
      </c>
      <c r="DE11" s="6">
        <v>6</v>
      </c>
      <c r="DF11" s="6">
        <v>7</v>
      </c>
      <c r="DG11" s="52"/>
      <c r="DI11" s="328"/>
      <c r="DJ11" s="41">
        <v>1</v>
      </c>
      <c r="DK11" s="6">
        <v>9</v>
      </c>
      <c r="DL11" s="6">
        <v>9</v>
      </c>
      <c r="DM11" s="6">
        <v>7</v>
      </c>
      <c r="DN11" s="6">
        <v>8</v>
      </c>
      <c r="DO11" s="6">
        <v>6</v>
      </c>
      <c r="DP11" s="6">
        <v>7</v>
      </c>
      <c r="DQ11" s="52"/>
      <c r="DS11" s="328"/>
      <c r="DT11" s="41">
        <v>1</v>
      </c>
      <c r="DU11" s="6">
        <v>8</v>
      </c>
      <c r="DV11" s="6">
        <v>5</v>
      </c>
      <c r="DW11" s="6">
        <v>7</v>
      </c>
      <c r="DX11" s="6">
        <v>7</v>
      </c>
      <c r="DY11" s="6">
        <v>7</v>
      </c>
      <c r="DZ11" s="6">
        <v>8</v>
      </c>
      <c r="EA11" s="52"/>
      <c r="EC11" s="328"/>
      <c r="ED11" s="41">
        <v>1</v>
      </c>
      <c r="EE11" s="6"/>
      <c r="EF11" s="6"/>
      <c r="EG11" s="6"/>
      <c r="EH11" s="6"/>
      <c r="EI11" s="6"/>
      <c r="EJ11" s="6"/>
      <c r="EK11" s="52"/>
      <c r="EL11" s="328"/>
      <c r="EM11" s="41">
        <v>1</v>
      </c>
      <c r="EN11" s="6">
        <v>8</v>
      </c>
      <c r="EO11" s="6">
        <v>8</v>
      </c>
      <c r="EP11" s="6">
        <v>6</v>
      </c>
      <c r="EQ11" s="6">
        <v>7</v>
      </c>
      <c r="ER11" s="6">
        <v>6</v>
      </c>
      <c r="ES11" s="6">
        <v>7</v>
      </c>
      <c r="ET11" s="52"/>
      <c r="EU11" s="52"/>
      <c r="EW11" s="367"/>
      <c r="EX11" s="41">
        <v>1</v>
      </c>
      <c r="EY11" s="6"/>
      <c r="EZ11" s="6"/>
      <c r="FA11" s="6"/>
      <c r="FB11" s="6"/>
      <c r="FC11" s="6"/>
      <c r="FD11" s="6"/>
      <c r="FE11" s="52"/>
      <c r="FG11" s="367"/>
      <c r="FH11" s="41">
        <v>1</v>
      </c>
      <c r="FI11" s="6"/>
      <c r="FJ11" s="6"/>
      <c r="FK11" s="6"/>
      <c r="FL11" s="6"/>
      <c r="FM11" s="6"/>
      <c r="FN11" s="6"/>
      <c r="FO11" s="52"/>
      <c r="FQ11" s="367"/>
      <c r="FR11" s="41">
        <v>1</v>
      </c>
      <c r="FS11" s="6"/>
      <c r="FT11" s="6"/>
      <c r="FU11" s="6"/>
      <c r="FV11" s="6"/>
      <c r="FW11" s="6"/>
      <c r="FX11" s="6"/>
      <c r="FY11" s="52"/>
      <c r="GA11" s="367"/>
      <c r="GB11" s="41">
        <v>1</v>
      </c>
      <c r="GC11" s="6"/>
      <c r="GD11" s="6"/>
      <c r="GE11" s="6"/>
      <c r="GF11" s="6"/>
      <c r="GG11" s="6"/>
      <c r="GH11" s="6"/>
      <c r="GI11" s="52"/>
      <c r="GK11" s="367"/>
      <c r="GL11" s="41">
        <v>1</v>
      </c>
      <c r="GM11" s="6"/>
      <c r="GN11" s="6"/>
      <c r="GO11" s="6"/>
      <c r="GP11" s="6"/>
      <c r="GQ11" s="6"/>
      <c r="GR11" s="6"/>
      <c r="GS11" s="52"/>
      <c r="GU11" s="367"/>
      <c r="GV11" s="41">
        <v>1</v>
      </c>
      <c r="GW11" s="6"/>
      <c r="GX11" s="6"/>
      <c r="GY11" s="6"/>
      <c r="GZ11" s="6"/>
      <c r="HA11" s="6"/>
      <c r="HB11" s="6"/>
      <c r="HC11" s="52"/>
      <c r="HE11" s="367"/>
      <c r="HF11" s="41">
        <v>1</v>
      </c>
      <c r="HG11" s="6"/>
      <c r="HH11" s="6"/>
      <c r="HI11" s="6"/>
      <c r="HJ11" s="6"/>
      <c r="HK11" s="6"/>
      <c r="HL11" s="6"/>
      <c r="HM11" s="52"/>
      <c r="HO11" s="367"/>
      <c r="HP11" s="41">
        <v>1</v>
      </c>
      <c r="HQ11" s="6"/>
      <c r="HR11" s="6"/>
      <c r="HS11" s="6"/>
      <c r="HT11" s="6"/>
      <c r="HU11" s="6"/>
      <c r="HV11" s="6"/>
      <c r="HW11" s="52"/>
      <c r="HY11" s="367"/>
      <c r="HZ11" s="41">
        <v>1</v>
      </c>
      <c r="IA11" s="6"/>
      <c r="IB11" s="6"/>
      <c r="IC11" s="6"/>
      <c r="ID11" s="6"/>
      <c r="IE11" s="6"/>
      <c r="IF11" s="6"/>
      <c r="IG11" s="52"/>
      <c r="II11" s="367"/>
      <c r="IJ11" s="41">
        <v>1</v>
      </c>
      <c r="IK11" s="6"/>
      <c r="IL11" s="6"/>
      <c r="IM11" s="6"/>
      <c r="IN11" s="6"/>
      <c r="IO11" s="6"/>
      <c r="IP11" s="6"/>
      <c r="IQ11" s="52"/>
      <c r="IS11" s="367"/>
      <c r="IT11" s="41">
        <v>1</v>
      </c>
      <c r="IU11" s="6"/>
      <c r="IV11" s="6"/>
      <c r="IW11" s="6"/>
      <c r="IX11" s="6"/>
      <c r="IY11" s="6"/>
      <c r="IZ11" s="6"/>
      <c r="JA11" s="52"/>
    </row>
    <row r="12" spans="1:261" ht="12.75" customHeight="1" outlineLevel="2" x14ac:dyDescent="0.25">
      <c r="B12" s="335"/>
      <c r="C12" s="356"/>
      <c r="D12" s="41">
        <v>2</v>
      </c>
      <c r="E12" s="416">
        <f t="shared" si="2"/>
        <v>9.4</v>
      </c>
      <c r="F12" s="416">
        <f t="shared" si="3"/>
        <v>8.6</v>
      </c>
      <c r="G12" s="416">
        <f t="shared" si="4"/>
        <v>8.8000000000000007</v>
      </c>
      <c r="H12" s="416">
        <f t="shared" si="5"/>
        <v>8.8000000000000007</v>
      </c>
      <c r="I12" s="416">
        <f t="shared" si="6"/>
        <v>7.6</v>
      </c>
      <c r="J12" s="416">
        <f t="shared" si="7"/>
        <v>8.5</v>
      </c>
      <c r="K12" s="52"/>
      <c r="M12" s="328"/>
      <c r="N12" s="41">
        <v>2</v>
      </c>
      <c r="O12" s="6"/>
      <c r="P12" s="6"/>
      <c r="Q12" s="6"/>
      <c r="R12" s="6"/>
      <c r="S12" s="6"/>
      <c r="T12" s="6"/>
      <c r="U12" s="52"/>
      <c r="W12" s="328"/>
      <c r="X12" s="41">
        <v>2</v>
      </c>
      <c r="Y12" s="6"/>
      <c r="Z12" s="6"/>
      <c r="AA12" s="6"/>
      <c r="AB12" s="6"/>
      <c r="AC12" s="6"/>
      <c r="AD12" s="6"/>
      <c r="AE12" s="52"/>
      <c r="AG12" s="328"/>
      <c r="AH12" s="41">
        <v>2</v>
      </c>
      <c r="AI12" s="6"/>
      <c r="AJ12" s="6"/>
      <c r="AK12" s="6"/>
      <c r="AL12" s="6"/>
      <c r="AM12" s="6"/>
      <c r="AN12" s="6"/>
      <c r="AO12" s="52"/>
      <c r="AQ12" s="328"/>
      <c r="AR12" s="41">
        <v>2</v>
      </c>
      <c r="AS12" s="6"/>
      <c r="AT12" s="6"/>
      <c r="AU12" s="6"/>
      <c r="AV12" s="6"/>
      <c r="AW12" s="6"/>
      <c r="AX12" s="6"/>
      <c r="AY12" s="52"/>
      <c r="BA12" s="328"/>
      <c r="BB12" s="41">
        <v>2</v>
      </c>
      <c r="BC12" s="6"/>
      <c r="BD12" s="6"/>
      <c r="BE12" s="6"/>
      <c r="BF12" s="6"/>
      <c r="BG12" s="6"/>
      <c r="BH12" s="6"/>
      <c r="BI12" s="52"/>
      <c r="BK12" s="328"/>
      <c r="BL12" s="41">
        <v>2</v>
      </c>
      <c r="BM12" s="6"/>
      <c r="BN12" s="6"/>
      <c r="BO12" s="6"/>
      <c r="BP12" s="6"/>
      <c r="BQ12" s="6"/>
      <c r="BR12" s="6"/>
      <c r="BS12" s="52"/>
      <c r="BU12" s="328"/>
      <c r="BV12" s="41">
        <v>2</v>
      </c>
      <c r="BW12" s="6"/>
      <c r="BX12" s="6"/>
      <c r="BY12" s="6"/>
      <c r="BZ12" s="6"/>
      <c r="CA12" s="6"/>
      <c r="CB12" s="6"/>
      <c r="CC12" s="52"/>
      <c r="CE12" s="328"/>
      <c r="CF12" s="41">
        <v>2</v>
      </c>
      <c r="CG12" s="6">
        <v>9</v>
      </c>
      <c r="CH12" s="6">
        <v>7</v>
      </c>
      <c r="CI12" s="6">
        <v>8</v>
      </c>
      <c r="CJ12" s="6">
        <v>8</v>
      </c>
      <c r="CK12" s="6">
        <v>5</v>
      </c>
      <c r="CL12" s="6">
        <v>8</v>
      </c>
      <c r="CM12" s="52"/>
      <c r="CO12" s="328"/>
      <c r="CP12" s="41">
        <v>2</v>
      </c>
      <c r="CQ12" s="6"/>
      <c r="CR12" s="6"/>
      <c r="CS12" s="6"/>
      <c r="CT12" s="6"/>
      <c r="CU12" s="6"/>
      <c r="CV12" s="6"/>
      <c r="CW12" s="52"/>
      <c r="CY12" s="328"/>
      <c r="CZ12" s="41">
        <v>2</v>
      </c>
      <c r="DA12" s="6">
        <v>10</v>
      </c>
      <c r="DB12" s="6">
        <v>10</v>
      </c>
      <c r="DC12" s="6">
        <v>10</v>
      </c>
      <c r="DD12" s="6">
        <v>10</v>
      </c>
      <c r="DE12" s="6">
        <v>10</v>
      </c>
      <c r="DF12" s="6">
        <v>10</v>
      </c>
      <c r="DG12" s="52"/>
      <c r="DI12" s="328"/>
      <c r="DJ12" s="41">
        <v>2</v>
      </c>
      <c r="DK12" s="6">
        <v>9</v>
      </c>
      <c r="DL12" s="6">
        <v>9</v>
      </c>
      <c r="DM12" s="6">
        <v>8</v>
      </c>
      <c r="DN12" s="6">
        <v>8</v>
      </c>
      <c r="DO12" s="6">
        <v>8</v>
      </c>
      <c r="DP12" s="6">
        <v>8</v>
      </c>
      <c r="DQ12" s="52"/>
      <c r="DS12" s="328"/>
      <c r="DT12" s="41">
        <v>2</v>
      </c>
      <c r="DU12" s="6">
        <v>9</v>
      </c>
      <c r="DV12" s="6">
        <v>7</v>
      </c>
      <c r="DW12" s="6">
        <v>8</v>
      </c>
      <c r="DX12" s="6">
        <v>8</v>
      </c>
      <c r="DY12" s="6">
        <v>5</v>
      </c>
      <c r="DZ12" s="6">
        <v>8</v>
      </c>
      <c r="EA12" s="52"/>
      <c r="EC12" s="328"/>
      <c r="ED12" s="41">
        <v>2</v>
      </c>
      <c r="EE12" s="6"/>
      <c r="EF12" s="6"/>
      <c r="EG12" s="6"/>
      <c r="EH12" s="6"/>
      <c r="EI12" s="6"/>
      <c r="EJ12" s="6"/>
      <c r="EK12" s="52"/>
      <c r="EL12" s="328"/>
      <c r="EM12" s="41">
        <v>2</v>
      </c>
      <c r="EN12" s="6">
        <v>10</v>
      </c>
      <c r="EO12" s="6">
        <v>10</v>
      </c>
      <c r="EP12" s="6">
        <v>10</v>
      </c>
      <c r="EQ12" s="6">
        <v>10</v>
      </c>
      <c r="ER12" s="6">
        <v>10</v>
      </c>
      <c r="ES12" s="6">
        <v>10</v>
      </c>
      <c r="ET12" s="52"/>
      <c r="EU12" s="52"/>
      <c r="EW12" s="367"/>
      <c r="EX12" s="41">
        <v>2</v>
      </c>
      <c r="EY12" s="6"/>
      <c r="EZ12" s="6"/>
      <c r="FA12" s="6"/>
      <c r="FB12" s="6"/>
      <c r="FC12" s="6"/>
      <c r="FD12" s="6"/>
      <c r="FE12" s="52"/>
      <c r="FG12" s="367"/>
      <c r="FH12" s="41">
        <v>2</v>
      </c>
      <c r="FI12" s="6"/>
      <c r="FJ12" s="6"/>
      <c r="FK12" s="6"/>
      <c r="FL12" s="6"/>
      <c r="FM12" s="6"/>
      <c r="FN12" s="6"/>
      <c r="FO12" s="52"/>
      <c r="FQ12" s="367"/>
      <c r="FR12" s="41">
        <v>2</v>
      </c>
      <c r="FS12" s="6"/>
      <c r="FT12" s="6"/>
      <c r="FU12" s="6"/>
      <c r="FV12" s="6"/>
      <c r="FW12" s="6"/>
      <c r="FX12" s="6"/>
      <c r="FY12" s="52"/>
      <c r="GA12" s="367"/>
      <c r="GB12" s="41">
        <v>2</v>
      </c>
      <c r="GC12" s="6"/>
      <c r="GD12" s="6"/>
      <c r="GE12" s="6"/>
      <c r="GF12" s="6"/>
      <c r="GG12" s="6"/>
      <c r="GH12" s="6"/>
      <c r="GI12" s="52"/>
      <c r="GK12" s="367"/>
      <c r="GL12" s="41">
        <v>2</v>
      </c>
      <c r="GM12" s="6"/>
      <c r="GN12" s="6"/>
      <c r="GO12" s="6"/>
      <c r="GP12" s="6"/>
      <c r="GQ12" s="6"/>
      <c r="GR12" s="6"/>
      <c r="GS12" s="52"/>
      <c r="GU12" s="367"/>
      <c r="GV12" s="41">
        <v>2</v>
      </c>
      <c r="GW12" s="6"/>
      <c r="GX12" s="6"/>
      <c r="GY12" s="6"/>
      <c r="GZ12" s="6"/>
      <c r="HA12" s="6"/>
      <c r="HB12" s="6"/>
      <c r="HC12" s="52"/>
      <c r="HE12" s="367"/>
      <c r="HF12" s="41">
        <v>2</v>
      </c>
      <c r="HG12" s="6"/>
      <c r="HH12" s="6"/>
      <c r="HI12" s="6"/>
      <c r="HJ12" s="6"/>
      <c r="HK12" s="6"/>
      <c r="HL12" s="6"/>
      <c r="HM12" s="52"/>
      <c r="HO12" s="367"/>
      <c r="HP12" s="41">
        <v>2</v>
      </c>
      <c r="HQ12" s="6"/>
      <c r="HR12" s="6"/>
      <c r="HS12" s="6"/>
      <c r="HT12" s="6"/>
      <c r="HU12" s="6"/>
      <c r="HV12" s="6"/>
      <c r="HW12" s="52"/>
      <c r="HY12" s="367"/>
      <c r="HZ12" s="41">
        <v>2</v>
      </c>
      <c r="IA12" s="6"/>
      <c r="IB12" s="6"/>
      <c r="IC12" s="6"/>
      <c r="ID12" s="6"/>
      <c r="IE12" s="6"/>
      <c r="IF12" s="6"/>
      <c r="IG12" s="52"/>
      <c r="II12" s="367"/>
      <c r="IJ12" s="41">
        <v>2</v>
      </c>
      <c r="IK12" s="6"/>
      <c r="IL12" s="6"/>
      <c r="IM12" s="6"/>
      <c r="IN12" s="6"/>
      <c r="IO12" s="6"/>
      <c r="IP12" s="6"/>
      <c r="IQ12" s="52"/>
      <c r="IS12" s="367"/>
      <c r="IT12" s="41">
        <v>2</v>
      </c>
      <c r="IU12" s="6"/>
      <c r="IV12" s="6"/>
      <c r="IW12" s="6"/>
      <c r="IX12" s="6"/>
      <c r="IY12" s="6"/>
      <c r="IZ12" s="6"/>
      <c r="JA12" s="52"/>
    </row>
    <row r="13" spans="1:261" ht="12.75" customHeight="1" outlineLevel="2" x14ac:dyDescent="0.25">
      <c r="B13" s="335"/>
      <c r="C13" s="356"/>
      <c r="D13" s="41">
        <v>3</v>
      </c>
      <c r="E13" s="416">
        <f t="shared" si="2"/>
        <v>9</v>
      </c>
      <c r="F13" s="416">
        <f t="shared" si="3"/>
        <v>8.6</v>
      </c>
      <c r="G13" s="416">
        <f t="shared" si="4"/>
        <v>8</v>
      </c>
      <c r="H13" s="416">
        <f t="shared" si="5"/>
        <v>6.4</v>
      </c>
      <c r="I13" s="416">
        <f t="shared" si="6"/>
        <v>7.8</v>
      </c>
      <c r="J13" s="416">
        <f t="shared" si="7"/>
        <v>8</v>
      </c>
      <c r="K13" s="52"/>
      <c r="M13" s="328"/>
      <c r="N13" s="41">
        <v>3</v>
      </c>
      <c r="O13" s="6"/>
      <c r="P13" s="6"/>
      <c r="Q13" s="6"/>
      <c r="R13" s="6"/>
      <c r="S13" s="6"/>
      <c r="T13" s="6"/>
      <c r="U13" s="52"/>
      <c r="W13" s="328"/>
      <c r="X13" s="41">
        <v>3</v>
      </c>
      <c r="Y13" s="6"/>
      <c r="Z13" s="6"/>
      <c r="AA13" s="6"/>
      <c r="AB13" s="6"/>
      <c r="AC13" s="6"/>
      <c r="AD13" s="6"/>
      <c r="AE13" s="52"/>
      <c r="AG13" s="328"/>
      <c r="AH13" s="41">
        <v>3</v>
      </c>
      <c r="AI13" s="6"/>
      <c r="AJ13" s="6"/>
      <c r="AK13" s="6"/>
      <c r="AL13" s="6"/>
      <c r="AM13" s="6"/>
      <c r="AN13" s="6"/>
      <c r="AO13" s="52"/>
      <c r="AQ13" s="328"/>
      <c r="AR13" s="41">
        <v>3</v>
      </c>
      <c r="AS13" s="6"/>
      <c r="AT13" s="6"/>
      <c r="AU13" s="6"/>
      <c r="AV13" s="6"/>
      <c r="AW13" s="6"/>
      <c r="AX13" s="6"/>
      <c r="AY13" s="52"/>
      <c r="BA13" s="328"/>
      <c r="BB13" s="41">
        <v>3</v>
      </c>
      <c r="BC13" s="6"/>
      <c r="BD13" s="6"/>
      <c r="BE13" s="6"/>
      <c r="BF13" s="6"/>
      <c r="BG13" s="6"/>
      <c r="BH13" s="6"/>
      <c r="BI13" s="52"/>
      <c r="BK13" s="328"/>
      <c r="BL13" s="41">
        <v>3</v>
      </c>
      <c r="BM13" s="6"/>
      <c r="BN13" s="6"/>
      <c r="BO13" s="6"/>
      <c r="BP13" s="6"/>
      <c r="BQ13" s="6"/>
      <c r="BR13" s="6"/>
      <c r="BS13" s="52"/>
      <c r="BU13" s="328"/>
      <c r="BV13" s="41">
        <v>3</v>
      </c>
      <c r="BW13" s="6"/>
      <c r="BX13" s="6"/>
      <c r="BY13" s="6"/>
      <c r="BZ13" s="6"/>
      <c r="CA13" s="6"/>
      <c r="CB13" s="6"/>
      <c r="CC13" s="52"/>
      <c r="CE13" s="328"/>
      <c r="CF13" s="41">
        <v>3</v>
      </c>
      <c r="CG13" s="6">
        <v>9</v>
      </c>
      <c r="CH13" s="6">
        <v>8</v>
      </c>
      <c r="CI13" s="6">
        <v>9</v>
      </c>
      <c r="CJ13" s="6">
        <v>6</v>
      </c>
      <c r="CK13" s="6">
        <v>9</v>
      </c>
      <c r="CL13" s="6">
        <v>8</v>
      </c>
      <c r="CM13" s="52"/>
      <c r="CO13" s="328"/>
      <c r="CP13" s="41">
        <v>3</v>
      </c>
      <c r="CQ13" s="6"/>
      <c r="CR13" s="6"/>
      <c r="CS13" s="6"/>
      <c r="CT13" s="6"/>
      <c r="CU13" s="6"/>
      <c r="CV13" s="6"/>
      <c r="CW13" s="52"/>
      <c r="CY13" s="328"/>
      <c r="CZ13" s="41">
        <v>3</v>
      </c>
      <c r="DA13" s="6">
        <v>8</v>
      </c>
      <c r="DB13" s="6">
        <v>10</v>
      </c>
      <c r="DC13" s="6">
        <v>7</v>
      </c>
      <c r="DD13" s="6">
        <v>7</v>
      </c>
      <c r="DE13" s="6">
        <v>6</v>
      </c>
      <c r="DF13" s="6">
        <v>7</v>
      </c>
      <c r="DG13" s="52"/>
      <c r="DI13" s="328"/>
      <c r="DJ13" s="41">
        <v>3</v>
      </c>
      <c r="DK13" s="6">
        <v>9</v>
      </c>
      <c r="DL13" s="6">
        <v>9</v>
      </c>
      <c r="DM13" s="6">
        <v>8</v>
      </c>
      <c r="DN13" s="6">
        <v>7</v>
      </c>
      <c r="DO13" s="6">
        <v>8</v>
      </c>
      <c r="DP13" s="6">
        <v>8</v>
      </c>
      <c r="DQ13" s="52"/>
      <c r="DS13" s="328"/>
      <c r="DT13" s="41">
        <v>3</v>
      </c>
      <c r="DU13" s="6">
        <v>9</v>
      </c>
      <c r="DV13" s="6">
        <v>9</v>
      </c>
      <c r="DW13" s="6">
        <v>9</v>
      </c>
      <c r="DX13" s="6">
        <v>6</v>
      </c>
      <c r="DY13" s="6">
        <v>9</v>
      </c>
      <c r="DZ13" s="6">
        <v>9</v>
      </c>
      <c r="EA13" s="52"/>
      <c r="EC13" s="328"/>
      <c r="ED13" s="41">
        <v>3</v>
      </c>
      <c r="EE13" s="6"/>
      <c r="EF13" s="6"/>
      <c r="EG13" s="6"/>
      <c r="EH13" s="6"/>
      <c r="EI13" s="6"/>
      <c r="EJ13" s="6"/>
      <c r="EK13" s="52"/>
      <c r="EL13" s="328"/>
      <c r="EM13" s="41">
        <v>3</v>
      </c>
      <c r="EN13" s="6">
        <v>8</v>
      </c>
      <c r="EO13" s="6">
        <v>10</v>
      </c>
      <c r="EP13" s="6">
        <v>7</v>
      </c>
      <c r="EQ13" s="6">
        <v>7</v>
      </c>
      <c r="ER13" s="6">
        <v>6</v>
      </c>
      <c r="ES13" s="6">
        <v>7</v>
      </c>
      <c r="ET13" s="52"/>
      <c r="EU13" s="52"/>
      <c r="EW13" s="367"/>
      <c r="EX13" s="41">
        <v>3</v>
      </c>
      <c r="EY13" s="6"/>
      <c r="EZ13" s="6"/>
      <c r="FA13" s="6"/>
      <c r="FB13" s="6"/>
      <c r="FC13" s="6"/>
      <c r="FD13" s="6"/>
      <c r="FE13" s="52"/>
      <c r="FG13" s="367"/>
      <c r="FH13" s="41">
        <v>3</v>
      </c>
      <c r="FI13" s="6"/>
      <c r="FJ13" s="6"/>
      <c r="FK13" s="6"/>
      <c r="FL13" s="6"/>
      <c r="FM13" s="6"/>
      <c r="FN13" s="6"/>
      <c r="FO13" s="52"/>
      <c r="FQ13" s="367"/>
      <c r="FR13" s="41">
        <v>3</v>
      </c>
      <c r="FS13" s="6"/>
      <c r="FT13" s="6"/>
      <c r="FU13" s="6"/>
      <c r="FV13" s="6"/>
      <c r="FW13" s="6"/>
      <c r="FX13" s="6"/>
      <c r="FY13" s="52"/>
      <c r="GA13" s="367"/>
      <c r="GB13" s="41">
        <v>3</v>
      </c>
      <c r="GC13" s="6"/>
      <c r="GD13" s="6"/>
      <c r="GE13" s="6"/>
      <c r="GF13" s="6"/>
      <c r="GG13" s="6"/>
      <c r="GH13" s="6"/>
      <c r="GI13" s="52"/>
      <c r="GK13" s="367"/>
      <c r="GL13" s="41">
        <v>3</v>
      </c>
      <c r="GM13" s="6"/>
      <c r="GN13" s="6"/>
      <c r="GO13" s="6"/>
      <c r="GP13" s="6"/>
      <c r="GQ13" s="6"/>
      <c r="GR13" s="6"/>
      <c r="GS13" s="52"/>
      <c r="GU13" s="367"/>
      <c r="GV13" s="41">
        <v>3</v>
      </c>
      <c r="GW13" s="6"/>
      <c r="GX13" s="6"/>
      <c r="GY13" s="6"/>
      <c r="GZ13" s="6"/>
      <c r="HA13" s="6"/>
      <c r="HB13" s="6"/>
      <c r="HC13" s="52"/>
      <c r="HE13" s="367"/>
      <c r="HF13" s="41">
        <v>3</v>
      </c>
      <c r="HG13" s="6"/>
      <c r="HH13" s="6"/>
      <c r="HI13" s="6"/>
      <c r="HJ13" s="6"/>
      <c r="HK13" s="6"/>
      <c r="HL13" s="6"/>
      <c r="HM13" s="52"/>
      <c r="HO13" s="367"/>
      <c r="HP13" s="41">
        <v>3</v>
      </c>
      <c r="HQ13" s="6"/>
      <c r="HR13" s="6"/>
      <c r="HS13" s="6"/>
      <c r="HT13" s="6"/>
      <c r="HU13" s="6"/>
      <c r="HV13" s="6"/>
      <c r="HW13" s="52"/>
      <c r="HY13" s="367"/>
      <c r="HZ13" s="41">
        <v>3</v>
      </c>
      <c r="IA13" s="6"/>
      <c r="IB13" s="6"/>
      <c r="IC13" s="6"/>
      <c r="ID13" s="6"/>
      <c r="IE13" s="6"/>
      <c r="IF13" s="6"/>
      <c r="IG13" s="52"/>
      <c r="II13" s="367"/>
      <c r="IJ13" s="41">
        <v>3</v>
      </c>
      <c r="IK13" s="6"/>
      <c r="IL13" s="6"/>
      <c r="IM13" s="6"/>
      <c r="IN13" s="6"/>
      <c r="IO13" s="6"/>
      <c r="IP13" s="6"/>
      <c r="IQ13" s="52"/>
      <c r="IS13" s="367"/>
      <c r="IT13" s="41">
        <v>3</v>
      </c>
      <c r="IU13" s="6"/>
      <c r="IV13" s="6"/>
      <c r="IW13" s="6"/>
      <c r="IX13" s="6"/>
      <c r="IY13" s="6"/>
      <c r="IZ13" s="6"/>
      <c r="JA13" s="52"/>
    </row>
    <row r="14" spans="1:261" ht="12.75" customHeight="1" outlineLevel="2" x14ac:dyDescent="0.25">
      <c r="B14" s="335"/>
      <c r="C14" s="356"/>
      <c r="D14" s="41">
        <v>4</v>
      </c>
      <c r="E14" s="416">
        <f t="shared" si="2"/>
        <v>8.6</v>
      </c>
      <c r="F14" s="416">
        <f t="shared" si="3"/>
        <v>7.6</v>
      </c>
      <c r="G14" s="416">
        <f t="shared" si="4"/>
        <v>8</v>
      </c>
      <c r="H14" s="416">
        <f t="shared" si="5"/>
        <v>8</v>
      </c>
      <c r="I14" s="416">
        <f t="shared" si="6"/>
        <v>8</v>
      </c>
      <c r="J14" s="416">
        <f t="shared" si="7"/>
        <v>8</v>
      </c>
      <c r="K14" s="52"/>
      <c r="M14" s="328"/>
      <c r="N14" s="41">
        <v>4</v>
      </c>
      <c r="O14" s="6"/>
      <c r="P14" s="6"/>
      <c r="Q14" s="6"/>
      <c r="R14" s="6"/>
      <c r="S14" s="6"/>
      <c r="T14" s="6"/>
      <c r="U14" s="52"/>
      <c r="W14" s="328"/>
      <c r="X14" s="41">
        <v>4</v>
      </c>
      <c r="Y14" s="6"/>
      <c r="Z14" s="6"/>
      <c r="AA14" s="6"/>
      <c r="AB14" s="6"/>
      <c r="AC14" s="6"/>
      <c r="AD14" s="6"/>
      <c r="AE14" s="52"/>
      <c r="AG14" s="328"/>
      <c r="AH14" s="41">
        <v>4</v>
      </c>
      <c r="AI14" s="6"/>
      <c r="AJ14" s="6"/>
      <c r="AK14" s="6"/>
      <c r="AL14" s="6"/>
      <c r="AM14" s="6"/>
      <c r="AN14" s="6"/>
      <c r="AO14" s="52"/>
      <c r="AQ14" s="328"/>
      <c r="AR14" s="41">
        <v>4</v>
      </c>
      <c r="AS14" s="6"/>
      <c r="AT14" s="6"/>
      <c r="AU14" s="6"/>
      <c r="AV14" s="6"/>
      <c r="AW14" s="6"/>
      <c r="AX14" s="6"/>
      <c r="AY14" s="52"/>
      <c r="BA14" s="328"/>
      <c r="BB14" s="41">
        <v>4</v>
      </c>
      <c r="BC14" s="6"/>
      <c r="BD14" s="6"/>
      <c r="BE14" s="6"/>
      <c r="BF14" s="6"/>
      <c r="BG14" s="6"/>
      <c r="BH14" s="6"/>
      <c r="BI14" s="52"/>
      <c r="BK14" s="328"/>
      <c r="BL14" s="41">
        <v>4</v>
      </c>
      <c r="BM14" s="6"/>
      <c r="BN14" s="6"/>
      <c r="BO14" s="6"/>
      <c r="BP14" s="6"/>
      <c r="BQ14" s="6"/>
      <c r="BR14" s="6"/>
      <c r="BS14" s="52"/>
      <c r="BU14" s="328"/>
      <c r="BV14" s="41">
        <v>4</v>
      </c>
      <c r="BW14" s="6"/>
      <c r="BX14" s="6"/>
      <c r="BY14" s="6"/>
      <c r="BZ14" s="6"/>
      <c r="CA14" s="6"/>
      <c r="CB14" s="6"/>
      <c r="CC14" s="52"/>
      <c r="CE14" s="328"/>
      <c r="CF14" s="41">
        <v>4</v>
      </c>
      <c r="CG14" s="6">
        <v>8</v>
      </c>
      <c r="CH14" s="6">
        <v>6</v>
      </c>
      <c r="CI14" s="6">
        <v>9</v>
      </c>
      <c r="CJ14" s="6">
        <v>9</v>
      </c>
      <c r="CK14" s="6">
        <v>8</v>
      </c>
      <c r="CL14" s="6">
        <v>8</v>
      </c>
      <c r="CM14" s="52"/>
      <c r="CO14" s="328"/>
      <c r="CP14" s="41">
        <v>4</v>
      </c>
      <c r="CQ14" s="6"/>
      <c r="CR14" s="6"/>
      <c r="CS14" s="6"/>
      <c r="CT14" s="6"/>
      <c r="CU14" s="6"/>
      <c r="CV14" s="6"/>
      <c r="CW14" s="52"/>
      <c r="CY14" s="328"/>
      <c r="CZ14" s="41">
        <v>4</v>
      </c>
      <c r="DA14" s="6">
        <v>9</v>
      </c>
      <c r="DB14" s="6">
        <v>10</v>
      </c>
      <c r="DC14" s="6">
        <v>8</v>
      </c>
      <c r="DD14" s="6">
        <v>8</v>
      </c>
      <c r="DE14" s="6">
        <v>8</v>
      </c>
      <c r="DF14" s="6">
        <v>8</v>
      </c>
      <c r="DG14" s="52"/>
      <c r="DI14" s="328"/>
      <c r="DJ14" s="41">
        <v>4</v>
      </c>
      <c r="DK14" s="6">
        <v>8</v>
      </c>
      <c r="DL14" s="6">
        <v>9</v>
      </c>
      <c r="DM14" s="6">
        <v>6</v>
      </c>
      <c r="DN14" s="6">
        <v>7</v>
      </c>
      <c r="DO14" s="6">
        <v>8</v>
      </c>
      <c r="DP14" s="6">
        <v>8</v>
      </c>
      <c r="DQ14" s="52"/>
      <c r="DS14" s="328"/>
      <c r="DT14" s="41">
        <v>4</v>
      </c>
      <c r="DU14" s="6">
        <v>8</v>
      </c>
      <c r="DV14" s="6">
        <v>5</v>
      </c>
      <c r="DW14" s="6">
        <v>9</v>
      </c>
      <c r="DX14" s="6">
        <v>8</v>
      </c>
      <c r="DY14" s="6">
        <v>8</v>
      </c>
      <c r="DZ14" s="6">
        <v>8</v>
      </c>
      <c r="EA14" s="52"/>
      <c r="EC14" s="328"/>
      <c r="ED14" s="41">
        <v>4</v>
      </c>
      <c r="EE14" s="6"/>
      <c r="EF14" s="6"/>
      <c r="EG14" s="6"/>
      <c r="EH14" s="6"/>
      <c r="EI14" s="6"/>
      <c r="EJ14" s="6"/>
      <c r="EK14" s="52"/>
      <c r="EL14" s="328"/>
      <c r="EM14" s="41">
        <v>4</v>
      </c>
      <c r="EN14" s="6">
        <v>9</v>
      </c>
      <c r="EO14" s="6">
        <v>10</v>
      </c>
      <c r="EP14" s="6">
        <v>8</v>
      </c>
      <c r="EQ14" s="6">
        <v>8</v>
      </c>
      <c r="ER14" s="6">
        <v>8</v>
      </c>
      <c r="ES14" s="6">
        <v>8</v>
      </c>
      <c r="ET14" s="52"/>
      <c r="EU14" s="52"/>
      <c r="EW14" s="367"/>
      <c r="EX14" s="41">
        <v>4</v>
      </c>
      <c r="EY14" s="6"/>
      <c r="EZ14" s="6"/>
      <c r="FA14" s="6"/>
      <c r="FB14" s="6"/>
      <c r="FC14" s="6"/>
      <c r="FD14" s="6"/>
      <c r="FE14" s="52"/>
      <c r="FG14" s="367"/>
      <c r="FH14" s="41">
        <v>4</v>
      </c>
      <c r="FI14" s="6"/>
      <c r="FJ14" s="6"/>
      <c r="FK14" s="6"/>
      <c r="FL14" s="6"/>
      <c r="FM14" s="6"/>
      <c r="FN14" s="6"/>
      <c r="FO14" s="52"/>
      <c r="FQ14" s="367"/>
      <c r="FR14" s="41">
        <v>4</v>
      </c>
      <c r="FS14" s="6"/>
      <c r="FT14" s="6"/>
      <c r="FU14" s="6"/>
      <c r="FV14" s="6"/>
      <c r="FW14" s="6"/>
      <c r="FX14" s="6"/>
      <c r="FY14" s="52"/>
      <c r="GA14" s="367"/>
      <c r="GB14" s="41">
        <v>4</v>
      </c>
      <c r="GC14" s="6"/>
      <c r="GD14" s="6"/>
      <c r="GE14" s="6"/>
      <c r="GF14" s="6"/>
      <c r="GG14" s="6"/>
      <c r="GH14" s="6"/>
      <c r="GI14" s="52"/>
      <c r="GK14" s="367"/>
      <c r="GL14" s="41">
        <v>4</v>
      </c>
      <c r="GM14" s="6"/>
      <c r="GN14" s="6"/>
      <c r="GO14" s="6"/>
      <c r="GP14" s="6"/>
      <c r="GQ14" s="6"/>
      <c r="GR14" s="6"/>
      <c r="GS14" s="52"/>
      <c r="GU14" s="367"/>
      <c r="GV14" s="41">
        <v>4</v>
      </c>
      <c r="GW14" s="6"/>
      <c r="GX14" s="6"/>
      <c r="GY14" s="6"/>
      <c r="GZ14" s="6"/>
      <c r="HA14" s="6"/>
      <c r="HB14" s="6"/>
      <c r="HC14" s="52"/>
      <c r="HE14" s="367"/>
      <c r="HF14" s="41">
        <v>4</v>
      </c>
      <c r="HG14" s="6"/>
      <c r="HH14" s="6"/>
      <c r="HI14" s="6"/>
      <c r="HJ14" s="6"/>
      <c r="HK14" s="6"/>
      <c r="HL14" s="6"/>
      <c r="HM14" s="52"/>
      <c r="HO14" s="367"/>
      <c r="HP14" s="41">
        <v>4</v>
      </c>
      <c r="HQ14" s="6"/>
      <c r="HR14" s="6"/>
      <c r="HS14" s="6"/>
      <c r="HT14" s="6"/>
      <c r="HU14" s="6"/>
      <c r="HV14" s="6"/>
      <c r="HW14" s="52"/>
      <c r="HY14" s="367"/>
      <c r="HZ14" s="41">
        <v>4</v>
      </c>
      <c r="IA14" s="6"/>
      <c r="IB14" s="6"/>
      <c r="IC14" s="6"/>
      <c r="ID14" s="6"/>
      <c r="IE14" s="6"/>
      <c r="IF14" s="6"/>
      <c r="IG14" s="52"/>
      <c r="II14" s="367"/>
      <c r="IJ14" s="41">
        <v>4</v>
      </c>
      <c r="IK14" s="6"/>
      <c r="IL14" s="6"/>
      <c r="IM14" s="6"/>
      <c r="IN14" s="6"/>
      <c r="IO14" s="6"/>
      <c r="IP14" s="6"/>
      <c r="IQ14" s="52"/>
      <c r="IS14" s="367"/>
      <c r="IT14" s="41">
        <v>4</v>
      </c>
      <c r="IU14" s="6"/>
      <c r="IV14" s="6"/>
      <c r="IW14" s="6"/>
      <c r="IX14" s="6"/>
      <c r="IY14" s="6"/>
      <c r="IZ14" s="6"/>
      <c r="JA14" s="52"/>
    </row>
    <row r="15" spans="1:261" ht="12.75" customHeight="1" outlineLevel="2" x14ac:dyDescent="0.25">
      <c r="B15" s="335"/>
      <c r="C15" s="356"/>
      <c r="D15" s="41">
        <v>5</v>
      </c>
      <c r="E15" s="416">
        <f t="shared" si="2"/>
        <v>8</v>
      </c>
      <c r="F15" s="416">
        <f t="shared" si="3"/>
        <v>5.4</v>
      </c>
      <c r="G15" s="416">
        <f t="shared" si="4"/>
        <v>7</v>
      </c>
      <c r="H15" s="416">
        <f t="shared" si="5"/>
        <v>7.4</v>
      </c>
      <c r="I15" s="416">
        <f t="shared" si="6"/>
        <v>7.2</v>
      </c>
      <c r="J15" s="416">
        <f t="shared" si="7"/>
        <v>8.5</v>
      </c>
      <c r="K15" s="52"/>
      <c r="M15" s="328"/>
      <c r="N15" s="41">
        <v>5</v>
      </c>
      <c r="O15" s="6"/>
      <c r="P15" s="6"/>
      <c r="Q15" s="6"/>
      <c r="R15" s="6"/>
      <c r="S15" s="6"/>
      <c r="T15" s="6"/>
      <c r="U15" s="52"/>
      <c r="W15" s="328"/>
      <c r="X15" s="41">
        <v>5</v>
      </c>
      <c r="Y15" s="6"/>
      <c r="Z15" s="6"/>
      <c r="AA15" s="6"/>
      <c r="AB15" s="6"/>
      <c r="AC15" s="6"/>
      <c r="AD15" s="6"/>
      <c r="AE15" s="52"/>
      <c r="AG15" s="328"/>
      <c r="AH15" s="41">
        <v>5</v>
      </c>
      <c r="AI15" s="6"/>
      <c r="AJ15" s="6"/>
      <c r="AK15" s="6"/>
      <c r="AL15" s="6"/>
      <c r="AM15" s="6"/>
      <c r="AN15" s="6"/>
      <c r="AO15" s="52"/>
      <c r="AQ15" s="328"/>
      <c r="AR15" s="41">
        <v>5</v>
      </c>
      <c r="AS15" s="6"/>
      <c r="AT15" s="6"/>
      <c r="AU15" s="6"/>
      <c r="AV15" s="6"/>
      <c r="AW15" s="6"/>
      <c r="AX15" s="6"/>
      <c r="AY15" s="52"/>
      <c r="BA15" s="328"/>
      <c r="BB15" s="41">
        <v>5</v>
      </c>
      <c r="BC15" s="6"/>
      <c r="BD15" s="6"/>
      <c r="BE15" s="6"/>
      <c r="BF15" s="6"/>
      <c r="BG15" s="6"/>
      <c r="BH15" s="6"/>
      <c r="BI15" s="52"/>
      <c r="BK15" s="328"/>
      <c r="BL15" s="41">
        <v>5</v>
      </c>
      <c r="BM15" s="6"/>
      <c r="BN15" s="6"/>
      <c r="BO15" s="6"/>
      <c r="BP15" s="6"/>
      <c r="BQ15" s="6"/>
      <c r="BR15" s="6"/>
      <c r="BS15" s="52"/>
      <c r="BU15" s="328"/>
      <c r="BV15" s="41">
        <v>5</v>
      </c>
      <c r="BW15" s="6"/>
      <c r="BX15" s="6"/>
      <c r="BY15" s="6"/>
      <c r="BZ15" s="6"/>
      <c r="CA15" s="6"/>
      <c r="CB15" s="6"/>
      <c r="CC15" s="52"/>
      <c r="CE15" s="328"/>
      <c r="CF15" s="41">
        <v>5</v>
      </c>
      <c r="CG15" s="6">
        <v>8</v>
      </c>
      <c r="CH15" s="6">
        <v>4</v>
      </c>
      <c r="CI15" s="6">
        <v>8</v>
      </c>
      <c r="CJ15" s="6">
        <v>9</v>
      </c>
      <c r="CK15" s="6">
        <v>8</v>
      </c>
      <c r="CL15" s="6">
        <v>9</v>
      </c>
      <c r="CM15" s="52"/>
      <c r="CO15" s="328"/>
      <c r="CP15" s="41">
        <v>5</v>
      </c>
      <c r="CQ15" s="6"/>
      <c r="CR15" s="6"/>
      <c r="CS15" s="6"/>
      <c r="CT15" s="6"/>
      <c r="CU15" s="6"/>
      <c r="CV15" s="6"/>
      <c r="CW15" s="52"/>
      <c r="CY15" s="328"/>
      <c r="CZ15" s="41">
        <v>5</v>
      </c>
      <c r="DA15" s="6">
        <v>10</v>
      </c>
      <c r="DB15" s="6">
        <v>5</v>
      </c>
      <c r="DC15" s="6">
        <v>5</v>
      </c>
      <c r="DD15" s="6">
        <v>5</v>
      </c>
      <c r="DE15" s="6">
        <v>5</v>
      </c>
      <c r="DF15" s="6">
        <v>7</v>
      </c>
      <c r="DG15" s="52"/>
      <c r="DI15" s="328"/>
      <c r="DJ15" s="41">
        <v>5</v>
      </c>
      <c r="DK15" s="6">
        <v>9</v>
      </c>
      <c r="DL15" s="6">
        <v>9</v>
      </c>
      <c r="DM15" s="6">
        <v>8</v>
      </c>
      <c r="DN15" s="6">
        <v>9</v>
      </c>
      <c r="DO15" s="6">
        <v>8</v>
      </c>
      <c r="DP15" s="6">
        <v>9</v>
      </c>
      <c r="DQ15" s="52"/>
      <c r="DS15" s="328"/>
      <c r="DT15" s="41">
        <v>5</v>
      </c>
      <c r="DU15" s="6">
        <v>8</v>
      </c>
      <c r="DV15" s="6">
        <v>4</v>
      </c>
      <c r="DW15" s="6">
        <v>9</v>
      </c>
      <c r="DX15" s="6">
        <v>9</v>
      </c>
      <c r="DY15" s="6">
        <v>8</v>
      </c>
      <c r="DZ15" s="6">
        <v>9</v>
      </c>
      <c r="EA15" s="52"/>
      <c r="EC15" s="328"/>
      <c r="ED15" s="41">
        <v>5</v>
      </c>
      <c r="EE15" s="6"/>
      <c r="EF15" s="6"/>
      <c r="EG15" s="6"/>
      <c r="EH15" s="6"/>
      <c r="EI15" s="6"/>
      <c r="EJ15" s="6"/>
      <c r="EK15" s="52"/>
      <c r="EL15" s="328"/>
      <c r="EM15" s="41">
        <v>5</v>
      </c>
      <c r="EN15" s="6">
        <v>10</v>
      </c>
      <c r="EO15" s="6">
        <v>5</v>
      </c>
      <c r="EP15" s="6">
        <v>5</v>
      </c>
      <c r="EQ15" s="6">
        <v>5</v>
      </c>
      <c r="ER15" s="6">
        <v>5</v>
      </c>
      <c r="ES15" s="6">
        <v>7</v>
      </c>
      <c r="ET15" s="52"/>
      <c r="EU15" s="52"/>
      <c r="EW15" s="367"/>
      <c r="EX15" s="41">
        <v>5</v>
      </c>
      <c r="EY15" s="6"/>
      <c r="EZ15" s="6"/>
      <c r="FA15" s="6"/>
      <c r="FB15" s="6"/>
      <c r="FC15" s="6"/>
      <c r="FD15" s="6"/>
      <c r="FE15" s="52"/>
      <c r="FG15" s="367"/>
      <c r="FH15" s="41">
        <v>5</v>
      </c>
      <c r="FI15" s="6"/>
      <c r="FJ15" s="6"/>
      <c r="FK15" s="6"/>
      <c r="FL15" s="6"/>
      <c r="FM15" s="6"/>
      <c r="FN15" s="6"/>
      <c r="FO15" s="52"/>
      <c r="FQ15" s="367"/>
      <c r="FR15" s="41">
        <v>5</v>
      </c>
      <c r="FS15" s="6"/>
      <c r="FT15" s="6"/>
      <c r="FU15" s="6"/>
      <c r="FV15" s="6"/>
      <c r="FW15" s="6"/>
      <c r="FX15" s="6"/>
      <c r="FY15" s="52"/>
      <c r="GA15" s="367"/>
      <c r="GB15" s="41">
        <v>5</v>
      </c>
      <c r="GC15" s="6"/>
      <c r="GD15" s="6"/>
      <c r="GE15" s="6"/>
      <c r="GF15" s="6"/>
      <c r="GG15" s="6"/>
      <c r="GH15" s="6"/>
      <c r="GI15" s="52"/>
      <c r="GK15" s="367"/>
      <c r="GL15" s="41">
        <v>5</v>
      </c>
      <c r="GM15" s="6"/>
      <c r="GN15" s="6"/>
      <c r="GO15" s="6"/>
      <c r="GP15" s="6"/>
      <c r="GQ15" s="6"/>
      <c r="GR15" s="6"/>
      <c r="GS15" s="52"/>
      <c r="GU15" s="367"/>
      <c r="GV15" s="41">
        <v>5</v>
      </c>
      <c r="GW15" s="6"/>
      <c r="GX15" s="6"/>
      <c r="GY15" s="6"/>
      <c r="GZ15" s="6"/>
      <c r="HA15" s="6"/>
      <c r="HB15" s="6"/>
      <c r="HC15" s="52"/>
      <c r="HE15" s="367"/>
      <c r="HF15" s="41">
        <v>5</v>
      </c>
      <c r="HG15" s="6"/>
      <c r="HH15" s="6"/>
      <c r="HI15" s="6"/>
      <c r="HJ15" s="6"/>
      <c r="HK15" s="6"/>
      <c r="HL15" s="6"/>
      <c r="HM15" s="52"/>
      <c r="HO15" s="367"/>
      <c r="HP15" s="41">
        <v>5</v>
      </c>
      <c r="HQ15" s="6"/>
      <c r="HR15" s="6"/>
      <c r="HS15" s="6"/>
      <c r="HT15" s="6"/>
      <c r="HU15" s="6"/>
      <c r="HV15" s="6"/>
      <c r="HW15" s="52"/>
      <c r="HY15" s="367"/>
      <c r="HZ15" s="41">
        <v>5</v>
      </c>
      <c r="IA15" s="6"/>
      <c r="IB15" s="6"/>
      <c r="IC15" s="6"/>
      <c r="ID15" s="6"/>
      <c r="IE15" s="6"/>
      <c r="IF15" s="6"/>
      <c r="IG15" s="52"/>
      <c r="II15" s="367"/>
      <c r="IJ15" s="41">
        <v>5</v>
      </c>
      <c r="IK15" s="6"/>
      <c r="IL15" s="6"/>
      <c r="IM15" s="6"/>
      <c r="IN15" s="6"/>
      <c r="IO15" s="6"/>
      <c r="IP15" s="6"/>
      <c r="IQ15" s="52"/>
      <c r="IS15" s="367"/>
      <c r="IT15" s="41">
        <v>5</v>
      </c>
      <c r="IU15" s="6"/>
      <c r="IV15" s="6"/>
      <c r="IW15" s="6"/>
      <c r="IX15" s="6"/>
      <c r="IY15" s="6"/>
      <c r="IZ15" s="6"/>
      <c r="JA15" s="52"/>
    </row>
    <row r="16" spans="1:261" ht="12.75" customHeight="1" outlineLevel="2" x14ac:dyDescent="0.25">
      <c r="B16" s="335"/>
      <c r="C16" s="356"/>
      <c r="D16" s="41">
        <v>6</v>
      </c>
      <c r="E16" s="416">
        <f t="shared" ref="E16:E19" si="8">AVERAGE(O16,Y16,AI16,AS16,BC16,BM16,BW16,CG16,CQ16,DA16,DK16,DU16,EE16,EO16,EY16,FI16,FS16,GC16,GM16,GW16,HG16,HQ16,IA16,IK16,IU16)</f>
        <v>9.6</v>
      </c>
      <c r="F16" s="416">
        <f t="shared" ref="F16:F19" si="9">AVERAGE(P16,Z16,AJ16,AT16,BD16,BN16,BX16,CH16,CR16,DB16,DL16,DV16,EF16,EP16,EZ16,FJ16,FT16,GD16,GN16,GX16,HH16,HR16,IB16,IL16,IV16)</f>
        <v>8.6</v>
      </c>
      <c r="G16" s="416">
        <f t="shared" ref="G16:G19" si="10">AVERAGE(Q16,AA16,AK16,AU16,BE16,BO16,BY16,CI16,CS16,DC16,DM16,DW16,EG16,EQ16,FA16,FK16,FU16,GE16,GO16,GY16,HI16,HS16,IC16,IM16,IW16)</f>
        <v>8.6</v>
      </c>
      <c r="H16" s="416">
        <f t="shared" ref="H16:H19" si="11">AVERAGE(R16,AB16,AL16,AV16,BF16,BP16,BZ16,CJ16,CT16,DD16,DN16,DX16,EH16,ER16,FB16,FL16,FV16,GF16,GP16,GZ16,HJ16,HT16,ID16,IN16,IX16)</f>
        <v>9.6</v>
      </c>
      <c r="I16" s="416">
        <f t="shared" ref="I16:I19" si="12">AVERAGE(S16,AC16,AM16,AW16,BG16,BQ16,CA16,CK16,CU16,DE16,DO16,DY16,EI16,ES16,FC16,FM16,FW16,GG16,GQ16,HA16,HK16,HU16,IE16,IO16,IY16)</f>
        <v>9.6</v>
      </c>
      <c r="J16" s="416">
        <f t="shared" ref="J16:J19" si="13">AVERAGE(T16,AD16,AN16,AX16,BH16,BR16,CB16,CL16,CV16,DF16,DP16,DZ16,EJ16,ET16,FD16,FN16,FX16,GH16,GR16,HB16,HL16,HV16,IF16,IP16,IZ16)</f>
        <v>9.25</v>
      </c>
      <c r="K16" s="52"/>
      <c r="M16" s="328"/>
      <c r="N16" s="41">
        <v>6</v>
      </c>
      <c r="O16" s="6"/>
      <c r="P16" s="6"/>
      <c r="Q16" s="6"/>
      <c r="R16" s="6"/>
      <c r="S16" s="6"/>
      <c r="T16" s="6"/>
      <c r="U16" s="52"/>
      <c r="W16" s="328"/>
      <c r="X16" s="41">
        <v>6</v>
      </c>
      <c r="Y16" s="6"/>
      <c r="Z16" s="6"/>
      <c r="AA16" s="6"/>
      <c r="AB16" s="6"/>
      <c r="AC16" s="6"/>
      <c r="AD16" s="6"/>
      <c r="AE16" s="52"/>
      <c r="AG16" s="328"/>
      <c r="AH16" s="41">
        <v>6</v>
      </c>
      <c r="AI16" s="6"/>
      <c r="AJ16" s="6"/>
      <c r="AK16" s="6"/>
      <c r="AL16" s="6"/>
      <c r="AM16" s="6"/>
      <c r="AN16" s="6"/>
      <c r="AO16" s="52"/>
      <c r="AQ16" s="328"/>
      <c r="AR16" s="41">
        <v>6</v>
      </c>
      <c r="AS16" s="6"/>
      <c r="AT16" s="6"/>
      <c r="AU16" s="6"/>
      <c r="AV16" s="6"/>
      <c r="AW16" s="6"/>
      <c r="AX16" s="6"/>
      <c r="AY16" s="52"/>
      <c r="BA16" s="328"/>
      <c r="BB16" s="41">
        <v>6</v>
      </c>
      <c r="BC16" s="6"/>
      <c r="BD16" s="6"/>
      <c r="BE16" s="6"/>
      <c r="BF16" s="6"/>
      <c r="BG16" s="6"/>
      <c r="BH16" s="6"/>
      <c r="BI16" s="52"/>
      <c r="BK16" s="328"/>
      <c r="BL16" s="41">
        <v>6</v>
      </c>
      <c r="BM16" s="6"/>
      <c r="BN16" s="6"/>
      <c r="BO16" s="6"/>
      <c r="BP16" s="6"/>
      <c r="BQ16" s="6"/>
      <c r="BR16" s="6"/>
      <c r="BS16" s="52"/>
      <c r="BU16" s="328"/>
      <c r="BV16" s="41">
        <v>6</v>
      </c>
      <c r="BW16" s="6"/>
      <c r="BX16" s="6"/>
      <c r="BY16" s="6"/>
      <c r="BZ16" s="6"/>
      <c r="CA16" s="6"/>
      <c r="CB16" s="6"/>
      <c r="CC16" s="52"/>
      <c r="CE16" s="328"/>
      <c r="CF16" s="41">
        <v>6</v>
      </c>
      <c r="CG16" s="6">
        <v>9</v>
      </c>
      <c r="CH16" s="6">
        <v>9</v>
      </c>
      <c r="CI16" s="6">
        <v>9</v>
      </c>
      <c r="CJ16" s="6">
        <v>9</v>
      </c>
      <c r="CK16" s="6">
        <v>9</v>
      </c>
      <c r="CL16" s="6">
        <v>9</v>
      </c>
      <c r="CM16" s="52"/>
      <c r="CO16" s="328"/>
      <c r="CP16" s="41">
        <v>6</v>
      </c>
      <c r="CQ16" s="6"/>
      <c r="CR16" s="6"/>
      <c r="CS16" s="6"/>
      <c r="CT16" s="6"/>
      <c r="CU16" s="6"/>
      <c r="CV16" s="6"/>
      <c r="CW16" s="52"/>
      <c r="CY16" s="328"/>
      <c r="CZ16" s="41">
        <v>6</v>
      </c>
      <c r="DA16" s="6">
        <v>10</v>
      </c>
      <c r="DB16" s="6">
        <v>10</v>
      </c>
      <c r="DC16" s="6">
        <v>5</v>
      </c>
      <c r="DD16" s="6">
        <v>10</v>
      </c>
      <c r="DE16" s="6">
        <v>10</v>
      </c>
      <c r="DF16" s="6">
        <v>10</v>
      </c>
      <c r="DG16" s="52"/>
      <c r="DI16" s="328"/>
      <c r="DJ16" s="41">
        <v>6</v>
      </c>
      <c r="DK16" s="6">
        <v>10</v>
      </c>
      <c r="DL16" s="6">
        <v>10</v>
      </c>
      <c r="DM16" s="6">
        <v>10</v>
      </c>
      <c r="DN16" s="6">
        <v>10</v>
      </c>
      <c r="DO16" s="6">
        <v>10</v>
      </c>
      <c r="DP16" s="6">
        <v>10</v>
      </c>
      <c r="DQ16" s="52"/>
      <c r="DS16" s="328"/>
      <c r="DT16" s="41">
        <v>6</v>
      </c>
      <c r="DU16" s="6">
        <v>9</v>
      </c>
      <c r="DV16" s="6">
        <v>9</v>
      </c>
      <c r="DW16" s="6">
        <v>9</v>
      </c>
      <c r="DX16" s="6">
        <v>9</v>
      </c>
      <c r="DY16" s="6">
        <v>9</v>
      </c>
      <c r="DZ16" s="6">
        <v>8</v>
      </c>
      <c r="EA16" s="52"/>
      <c r="EC16" s="328"/>
      <c r="ED16" s="41">
        <v>6</v>
      </c>
      <c r="EE16" s="6"/>
      <c r="EF16" s="6"/>
      <c r="EG16" s="6"/>
      <c r="EH16" s="6"/>
      <c r="EI16" s="6"/>
      <c r="EJ16" s="6"/>
      <c r="EK16" s="52"/>
      <c r="EL16" s="328"/>
      <c r="EM16" s="41">
        <v>6</v>
      </c>
      <c r="EN16" s="6">
        <v>10</v>
      </c>
      <c r="EO16" s="6">
        <v>10</v>
      </c>
      <c r="EP16" s="6">
        <v>5</v>
      </c>
      <c r="EQ16" s="6">
        <v>10</v>
      </c>
      <c r="ER16" s="6">
        <v>10</v>
      </c>
      <c r="ES16" s="6">
        <v>10</v>
      </c>
      <c r="ET16" s="52"/>
      <c r="EU16" s="52"/>
      <c r="EW16" s="367"/>
      <c r="EX16" s="41">
        <v>6</v>
      </c>
      <c r="EY16" s="6"/>
      <c r="EZ16" s="6"/>
      <c r="FA16" s="6"/>
      <c r="FB16" s="6"/>
      <c r="FC16" s="6"/>
      <c r="FD16" s="6"/>
      <c r="FE16" s="52"/>
      <c r="FG16" s="367"/>
      <c r="FH16" s="41">
        <v>6</v>
      </c>
      <c r="FI16" s="6"/>
      <c r="FJ16" s="6"/>
      <c r="FK16" s="6"/>
      <c r="FL16" s="6"/>
      <c r="FM16" s="6"/>
      <c r="FN16" s="6"/>
      <c r="FO16" s="52"/>
      <c r="FQ16" s="367"/>
      <c r="FR16" s="41">
        <v>6</v>
      </c>
      <c r="FS16" s="6"/>
      <c r="FT16" s="6"/>
      <c r="FU16" s="6"/>
      <c r="FV16" s="6"/>
      <c r="FW16" s="6"/>
      <c r="FX16" s="6"/>
      <c r="FY16" s="52"/>
      <c r="GA16" s="367"/>
      <c r="GB16" s="41">
        <v>6</v>
      </c>
      <c r="GC16" s="6"/>
      <c r="GD16" s="6"/>
      <c r="GE16" s="6"/>
      <c r="GF16" s="6"/>
      <c r="GG16" s="6"/>
      <c r="GH16" s="6"/>
      <c r="GI16" s="52"/>
      <c r="GK16" s="367"/>
      <c r="GL16" s="41">
        <v>6</v>
      </c>
      <c r="GM16" s="6"/>
      <c r="GN16" s="6"/>
      <c r="GO16" s="6"/>
      <c r="GP16" s="6"/>
      <c r="GQ16" s="6"/>
      <c r="GR16" s="6"/>
      <c r="GS16" s="52"/>
      <c r="GU16" s="367"/>
      <c r="GV16" s="41">
        <v>6</v>
      </c>
      <c r="GW16" s="6"/>
      <c r="GX16" s="6"/>
      <c r="GY16" s="6"/>
      <c r="GZ16" s="6"/>
      <c r="HA16" s="6"/>
      <c r="HB16" s="6"/>
      <c r="HC16" s="52"/>
      <c r="HE16" s="367"/>
      <c r="HF16" s="41">
        <v>6</v>
      </c>
      <c r="HG16" s="6"/>
      <c r="HH16" s="6"/>
      <c r="HI16" s="6"/>
      <c r="HJ16" s="6"/>
      <c r="HK16" s="6"/>
      <c r="HL16" s="6"/>
      <c r="HM16" s="52"/>
      <c r="HO16" s="367"/>
      <c r="HP16" s="41">
        <v>6</v>
      </c>
      <c r="HQ16" s="6"/>
      <c r="HR16" s="6"/>
      <c r="HS16" s="6"/>
      <c r="HT16" s="6"/>
      <c r="HU16" s="6"/>
      <c r="HV16" s="6"/>
      <c r="HW16" s="52"/>
      <c r="HY16" s="367"/>
      <c r="HZ16" s="41">
        <v>6</v>
      </c>
      <c r="IA16" s="6"/>
      <c r="IB16" s="6"/>
      <c r="IC16" s="6"/>
      <c r="ID16" s="6"/>
      <c r="IE16" s="6"/>
      <c r="IF16" s="6"/>
      <c r="IG16" s="52"/>
      <c r="II16" s="367"/>
      <c r="IJ16" s="41">
        <v>6</v>
      </c>
      <c r="IK16" s="6"/>
      <c r="IL16" s="6"/>
      <c r="IM16" s="6"/>
      <c r="IN16" s="6"/>
      <c r="IO16" s="6"/>
      <c r="IP16" s="6"/>
      <c r="IQ16" s="52"/>
      <c r="IS16" s="367"/>
      <c r="IT16" s="41">
        <v>6</v>
      </c>
      <c r="IU16" s="6"/>
      <c r="IV16" s="6"/>
      <c r="IW16" s="6"/>
      <c r="IX16" s="6"/>
      <c r="IY16" s="6"/>
      <c r="IZ16" s="6"/>
      <c r="JA16" s="52"/>
    </row>
    <row r="17" spans="1:261" ht="12.75" customHeight="1" outlineLevel="2" x14ac:dyDescent="0.25">
      <c r="B17" s="335"/>
      <c r="C17" s="356"/>
      <c r="D17" s="41">
        <v>7</v>
      </c>
      <c r="E17" s="416">
        <f t="shared" si="8"/>
        <v>7</v>
      </c>
      <c r="F17" s="416">
        <f t="shared" si="9"/>
        <v>7</v>
      </c>
      <c r="G17" s="416">
        <f t="shared" si="10"/>
        <v>8.8000000000000007</v>
      </c>
      <c r="H17" s="416">
        <f t="shared" si="11"/>
        <v>9</v>
      </c>
      <c r="I17" s="416">
        <f t="shared" si="12"/>
        <v>7.2</v>
      </c>
      <c r="J17" s="416">
        <f t="shared" si="13"/>
        <v>8</v>
      </c>
      <c r="K17" s="52"/>
      <c r="M17" s="328"/>
      <c r="N17" s="41">
        <v>7</v>
      </c>
      <c r="O17" s="6"/>
      <c r="P17" s="6"/>
      <c r="Q17" s="6"/>
      <c r="R17" s="6"/>
      <c r="S17" s="6"/>
      <c r="T17" s="6"/>
      <c r="U17" s="52"/>
      <c r="W17" s="328"/>
      <c r="X17" s="41">
        <v>7</v>
      </c>
      <c r="Y17" s="6"/>
      <c r="Z17" s="6"/>
      <c r="AA17" s="6"/>
      <c r="AB17" s="6"/>
      <c r="AC17" s="6"/>
      <c r="AD17" s="6"/>
      <c r="AE17" s="52"/>
      <c r="AG17" s="328"/>
      <c r="AH17" s="41">
        <v>7</v>
      </c>
      <c r="AI17" s="6"/>
      <c r="AJ17" s="6"/>
      <c r="AK17" s="6"/>
      <c r="AL17" s="6"/>
      <c r="AM17" s="6"/>
      <c r="AN17" s="6"/>
      <c r="AO17" s="52"/>
      <c r="AQ17" s="328"/>
      <c r="AR17" s="41">
        <v>7</v>
      </c>
      <c r="AS17" s="6"/>
      <c r="AT17" s="6"/>
      <c r="AU17" s="6"/>
      <c r="AV17" s="6"/>
      <c r="AW17" s="6"/>
      <c r="AX17" s="6"/>
      <c r="AY17" s="52"/>
      <c r="BA17" s="328"/>
      <c r="BB17" s="41">
        <v>7</v>
      </c>
      <c r="BC17" s="6"/>
      <c r="BD17" s="6"/>
      <c r="BE17" s="6"/>
      <c r="BF17" s="6"/>
      <c r="BG17" s="6"/>
      <c r="BH17" s="6"/>
      <c r="BI17" s="52"/>
      <c r="BK17" s="328"/>
      <c r="BL17" s="41">
        <v>7</v>
      </c>
      <c r="BM17" s="6"/>
      <c r="BN17" s="6"/>
      <c r="BO17" s="6"/>
      <c r="BP17" s="6"/>
      <c r="BQ17" s="6"/>
      <c r="BR17" s="6"/>
      <c r="BS17" s="52"/>
      <c r="BU17" s="328"/>
      <c r="BV17" s="41">
        <v>7</v>
      </c>
      <c r="BW17" s="6"/>
      <c r="BX17" s="6"/>
      <c r="BY17" s="6"/>
      <c r="BZ17" s="6"/>
      <c r="CA17" s="6"/>
      <c r="CB17" s="6"/>
      <c r="CC17" s="52"/>
      <c r="CE17" s="328"/>
      <c r="CF17" s="41">
        <v>7</v>
      </c>
      <c r="CG17" s="6">
        <v>5</v>
      </c>
      <c r="CH17" s="6">
        <v>4</v>
      </c>
      <c r="CI17" s="6">
        <v>8</v>
      </c>
      <c r="CJ17" s="6">
        <v>8</v>
      </c>
      <c r="CK17" s="6">
        <v>5</v>
      </c>
      <c r="CL17" s="6">
        <v>8</v>
      </c>
      <c r="CM17" s="52"/>
      <c r="CO17" s="328"/>
      <c r="CP17" s="41">
        <v>7</v>
      </c>
      <c r="CQ17" s="6"/>
      <c r="CR17" s="6"/>
      <c r="CS17" s="6"/>
      <c r="CT17" s="6"/>
      <c r="CU17" s="6"/>
      <c r="CV17" s="6"/>
      <c r="CW17" s="52"/>
      <c r="CY17" s="328"/>
      <c r="CZ17" s="41">
        <v>7</v>
      </c>
      <c r="DA17" s="6">
        <v>10</v>
      </c>
      <c r="DB17" s="6">
        <v>8</v>
      </c>
      <c r="DC17" s="6">
        <v>10</v>
      </c>
      <c r="DD17" s="6">
        <v>10</v>
      </c>
      <c r="DE17" s="6">
        <v>10</v>
      </c>
      <c r="DF17" s="6">
        <v>10</v>
      </c>
      <c r="DG17" s="52"/>
      <c r="DI17" s="328"/>
      <c r="DJ17" s="41">
        <v>7</v>
      </c>
      <c r="DK17" s="6">
        <v>8</v>
      </c>
      <c r="DL17" s="6">
        <v>9</v>
      </c>
      <c r="DM17" s="6">
        <v>8</v>
      </c>
      <c r="DN17" s="6">
        <v>8</v>
      </c>
      <c r="DO17" s="6">
        <v>7</v>
      </c>
      <c r="DP17" s="6">
        <v>7</v>
      </c>
      <c r="DQ17" s="52"/>
      <c r="DS17" s="328"/>
      <c r="DT17" s="41">
        <v>7</v>
      </c>
      <c r="DU17" s="6">
        <v>4</v>
      </c>
      <c r="DV17" s="6">
        <v>4</v>
      </c>
      <c r="DW17" s="6">
        <v>8</v>
      </c>
      <c r="DX17" s="6">
        <v>9</v>
      </c>
      <c r="DY17" s="6">
        <v>4</v>
      </c>
      <c r="DZ17" s="6">
        <v>7</v>
      </c>
      <c r="EA17" s="52"/>
      <c r="EC17" s="328"/>
      <c r="ED17" s="41">
        <v>7</v>
      </c>
      <c r="EE17" s="6"/>
      <c r="EF17" s="6"/>
      <c r="EG17" s="6"/>
      <c r="EH17" s="6"/>
      <c r="EI17" s="6"/>
      <c r="EJ17" s="6"/>
      <c r="EK17" s="52"/>
      <c r="EL17" s="328"/>
      <c r="EM17" s="41">
        <v>7</v>
      </c>
      <c r="EN17" s="6">
        <v>10</v>
      </c>
      <c r="EO17" s="6">
        <v>8</v>
      </c>
      <c r="EP17" s="6">
        <v>10</v>
      </c>
      <c r="EQ17" s="6">
        <v>10</v>
      </c>
      <c r="ER17" s="6">
        <v>10</v>
      </c>
      <c r="ES17" s="6">
        <v>10</v>
      </c>
      <c r="ET17" s="52"/>
      <c r="EU17" s="52"/>
      <c r="EW17" s="367"/>
      <c r="EX17" s="41">
        <v>7</v>
      </c>
      <c r="EY17" s="6"/>
      <c r="EZ17" s="6"/>
      <c r="FA17" s="6"/>
      <c r="FB17" s="6"/>
      <c r="FC17" s="6"/>
      <c r="FD17" s="6"/>
      <c r="FE17" s="52"/>
      <c r="FG17" s="367"/>
      <c r="FH17" s="41">
        <v>7</v>
      </c>
      <c r="FI17" s="6"/>
      <c r="FJ17" s="6"/>
      <c r="FK17" s="6"/>
      <c r="FL17" s="6"/>
      <c r="FM17" s="6"/>
      <c r="FN17" s="6"/>
      <c r="FO17" s="52"/>
      <c r="FQ17" s="367"/>
      <c r="FR17" s="41">
        <v>7</v>
      </c>
      <c r="FS17" s="6"/>
      <c r="FT17" s="6"/>
      <c r="FU17" s="6"/>
      <c r="FV17" s="6"/>
      <c r="FW17" s="6"/>
      <c r="FX17" s="6"/>
      <c r="FY17" s="52"/>
      <c r="GA17" s="367"/>
      <c r="GB17" s="41">
        <v>7</v>
      </c>
      <c r="GC17" s="6"/>
      <c r="GD17" s="6"/>
      <c r="GE17" s="6"/>
      <c r="GF17" s="6"/>
      <c r="GG17" s="6"/>
      <c r="GH17" s="6"/>
      <c r="GI17" s="52"/>
      <c r="GK17" s="367"/>
      <c r="GL17" s="41">
        <v>7</v>
      </c>
      <c r="GM17" s="6"/>
      <c r="GN17" s="6"/>
      <c r="GO17" s="6"/>
      <c r="GP17" s="6"/>
      <c r="GQ17" s="6"/>
      <c r="GR17" s="6"/>
      <c r="GS17" s="52"/>
      <c r="GU17" s="367"/>
      <c r="GV17" s="41">
        <v>7</v>
      </c>
      <c r="GW17" s="6"/>
      <c r="GX17" s="6"/>
      <c r="GY17" s="6"/>
      <c r="GZ17" s="6"/>
      <c r="HA17" s="6"/>
      <c r="HB17" s="6"/>
      <c r="HC17" s="52"/>
      <c r="HE17" s="367"/>
      <c r="HF17" s="41">
        <v>7</v>
      </c>
      <c r="HG17" s="6"/>
      <c r="HH17" s="6"/>
      <c r="HI17" s="6"/>
      <c r="HJ17" s="6"/>
      <c r="HK17" s="6"/>
      <c r="HL17" s="6"/>
      <c r="HM17" s="52"/>
      <c r="HO17" s="367"/>
      <c r="HP17" s="41">
        <v>7</v>
      </c>
      <c r="HQ17" s="6"/>
      <c r="HR17" s="6"/>
      <c r="HS17" s="6"/>
      <c r="HT17" s="6"/>
      <c r="HU17" s="6"/>
      <c r="HV17" s="6"/>
      <c r="HW17" s="52"/>
      <c r="HY17" s="367"/>
      <c r="HZ17" s="41">
        <v>7</v>
      </c>
      <c r="IA17" s="6"/>
      <c r="IB17" s="6"/>
      <c r="IC17" s="6"/>
      <c r="ID17" s="6"/>
      <c r="IE17" s="6"/>
      <c r="IF17" s="6"/>
      <c r="IG17" s="52"/>
      <c r="II17" s="367"/>
      <c r="IJ17" s="41">
        <v>7</v>
      </c>
      <c r="IK17" s="6"/>
      <c r="IL17" s="6"/>
      <c r="IM17" s="6"/>
      <c r="IN17" s="6"/>
      <c r="IO17" s="6"/>
      <c r="IP17" s="6"/>
      <c r="IQ17" s="52"/>
      <c r="IS17" s="367"/>
      <c r="IT17" s="41">
        <v>7</v>
      </c>
      <c r="IU17" s="6"/>
      <c r="IV17" s="6"/>
      <c r="IW17" s="6"/>
      <c r="IX17" s="6"/>
      <c r="IY17" s="6"/>
      <c r="IZ17" s="6"/>
      <c r="JA17" s="52"/>
    </row>
    <row r="18" spans="1:261" ht="12.75" customHeight="1" outlineLevel="2" x14ac:dyDescent="0.25">
      <c r="B18" s="335"/>
      <c r="C18" s="356"/>
      <c r="D18" s="41">
        <v>8</v>
      </c>
      <c r="E18" s="416">
        <f t="shared" si="8"/>
        <v>8</v>
      </c>
      <c r="F18" s="416">
        <f t="shared" si="9"/>
        <v>7</v>
      </c>
      <c r="G18" s="416">
        <f t="shared" si="10"/>
        <v>9.1999999999999993</v>
      </c>
      <c r="H18" s="416">
        <f t="shared" si="11"/>
        <v>8.6</v>
      </c>
      <c r="I18" s="416">
        <f t="shared" si="12"/>
        <v>7.8</v>
      </c>
      <c r="J18" s="416">
        <f t="shared" si="13"/>
        <v>4.5</v>
      </c>
      <c r="K18" s="52"/>
      <c r="M18" s="328"/>
      <c r="N18" s="41">
        <v>8</v>
      </c>
      <c r="O18" s="6"/>
      <c r="P18" s="6"/>
      <c r="Q18" s="6"/>
      <c r="R18" s="6"/>
      <c r="S18" s="6"/>
      <c r="T18" s="6"/>
      <c r="U18" s="52"/>
      <c r="W18" s="328"/>
      <c r="X18" s="41">
        <v>8</v>
      </c>
      <c r="Y18" s="6"/>
      <c r="Z18" s="6"/>
      <c r="AA18" s="6"/>
      <c r="AB18" s="6"/>
      <c r="AC18" s="6"/>
      <c r="AD18" s="6"/>
      <c r="AE18" s="52"/>
      <c r="AG18" s="328"/>
      <c r="AH18" s="41">
        <v>8</v>
      </c>
      <c r="AI18" s="6"/>
      <c r="AJ18" s="6"/>
      <c r="AK18" s="6"/>
      <c r="AL18" s="6"/>
      <c r="AM18" s="6"/>
      <c r="AN18" s="6"/>
      <c r="AO18" s="52"/>
      <c r="AQ18" s="328"/>
      <c r="AR18" s="41">
        <v>8</v>
      </c>
      <c r="AS18" s="6"/>
      <c r="AT18" s="6"/>
      <c r="AU18" s="6"/>
      <c r="AV18" s="6"/>
      <c r="AW18" s="6"/>
      <c r="AX18" s="6"/>
      <c r="AY18" s="52"/>
      <c r="BA18" s="328"/>
      <c r="BB18" s="41">
        <v>8</v>
      </c>
      <c r="BC18" s="6"/>
      <c r="BD18" s="6"/>
      <c r="BE18" s="6"/>
      <c r="BF18" s="6"/>
      <c r="BG18" s="6"/>
      <c r="BH18" s="6"/>
      <c r="BI18" s="52"/>
      <c r="BK18" s="328"/>
      <c r="BL18" s="41">
        <v>8</v>
      </c>
      <c r="BM18" s="6"/>
      <c r="BN18" s="6"/>
      <c r="BO18" s="6"/>
      <c r="BP18" s="6"/>
      <c r="BQ18" s="6"/>
      <c r="BR18" s="6"/>
      <c r="BS18" s="52"/>
      <c r="BU18" s="328"/>
      <c r="BV18" s="41">
        <v>8</v>
      </c>
      <c r="BW18" s="6"/>
      <c r="BX18" s="6"/>
      <c r="BY18" s="6"/>
      <c r="BZ18" s="6"/>
      <c r="CA18" s="6"/>
      <c r="CB18" s="6"/>
      <c r="CC18" s="52"/>
      <c r="CE18" s="328"/>
      <c r="CF18" s="41">
        <v>8</v>
      </c>
      <c r="CG18" s="6">
        <v>7</v>
      </c>
      <c r="CH18" s="6">
        <v>4</v>
      </c>
      <c r="CI18" s="6">
        <v>9</v>
      </c>
      <c r="CJ18" s="6">
        <v>7</v>
      </c>
      <c r="CK18" s="6">
        <v>8</v>
      </c>
      <c r="CL18" s="6">
        <v>2</v>
      </c>
      <c r="CM18" s="52"/>
      <c r="CO18" s="328"/>
      <c r="CP18" s="41">
        <v>8</v>
      </c>
      <c r="CQ18" s="6"/>
      <c r="CR18" s="6"/>
      <c r="CS18" s="6"/>
      <c r="CT18" s="6"/>
      <c r="CU18" s="6"/>
      <c r="CV18" s="6"/>
      <c r="CW18" s="52"/>
      <c r="CY18" s="328"/>
      <c r="CZ18" s="41">
        <v>8</v>
      </c>
      <c r="DA18" s="6">
        <v>10</v>
      </c>
      <c r="DB18" s="6">
        <v>8</v>
      </c>
      <c r="DC18" s="6">
        <v>10</v>
      </c>
      <c r="DD18" s="6">
        <v>10</v>
      </c>
      <c r="DE18" s="6">
        <v>10</v>
      </c>
      <c r="DF18" s="6">
        <v>8</v>
      </c>
      <c r="DG18" s="52"/>
      <c r="DI18" s="328"/>
      <c r="DJ18" s="41">
        <v>8</v>
      </c>
      <c r="DK18" s="6">
        <v>8</v>
      </c>
      <c r="DL18" s="6">
        <v>9</v>
      </c>
      <c r="DM18" s="6">
        <v>8</v>
      </c>
      <c r="DN18" s="6">
        <v>8</v>
      </c>
      <c r="DO18" s="6">
        <v>9</v>
      </c>
      <c r="DP18" s="6">
        <v>8</v>
      </c>
      <c r="DQ18" s="52"/>
      <c r="DS18" s="328"/>
      <c r="DT18" s="41">
        <v>8</v>
      </c>
      <c r="DU18" s="6">
        <v>7</v>
      </c>
      <c r="DV18" s="6">
        <v>4</v>
      </c>
      <c r="DW18" s="6">
        <v>9</v>
      </c>
      <c r="DX18" s="6">
        <v>8</v>
      </c>
      <c r="DY18" s="6">
        <v>4</v>
      </c>
      <c r="DZ18" s="6">
        <v>0</v>
      </c>
      <c r="EA18" s="52"/>
      <c r="EC18" s="328"/>
      <c r="ED18" s="41">
        <v>8</v>
      </c>
      <c r="EE18" s="6"/>
      <c r="EF18" s="6"/>
      <c r="EG18" s="6"/>
      <c r="EH18" s="6"/>
      <c r="EI18" s="6"/>
      <c r="EJ18" s="6"/>
      <c r="EK18" s="52"/>
      <c r="EL18" s="328"/>
      <c r="EM18" s="41">
        <v>8</v>
      </c>
      <c r="EN18" s="6">
        <v>10</v>
      </c>
      <c r="EO18" s="6">
        <v>8</v>
      </c>
      <c r="EP18" s="6">
        <v>10</v>
      </c>
      <c r="EQ18" s="6">
        <v>10</v>
      </c>
      <c r="ER18" s="6">
        <v>10</v>
      </c>
      <c r="ES18" s="6">
        <v>8</v>
      </c>
      <c r="ET18" s="52"/>
      <c r="EU18" s="52"/>
      <c r="EW18" s="367"/>
      <c r="EX18" s="41">
        <v>8</v>
      </c>
      <c r="EY18" s="6"/>
      <c r="EZ18" s="6"/>
      <c r="FA18" s="6"/>
      <c r="FB18" s="6"/>
      <c r="FC18" s="6"/>
      <c r="FD18" s="6"/>
      <c r="FE18" s="52"/>
      <c r="FG18" s="367"/>
      <c r="FH18" s="41">
        <v>8</v>
      </c>
      <c r="FI18" s="6"/>
      <c r="FJ18" s="6"/>
      <c r="FK18" s="6"/>
      <c r="FL18" s="6"/>
      <c r="FM18" s="6"/>
      <c r="FN18" s="6"/>
      <c r="FO18" s="52"/>
      <c r="FQ18" s="367"/>
      <c r="FR18" s="41">
        <v>8</v>
      </c>
      <c r="FS18" s="6"/>
      <c r="FT18" s="6"/>
      <c r="FU18" s="6"/>
      <c r="FV18" s="6"/>
      <c r="FW18" s="6"/>
      <c r="FX18" s="6"/>
      <c r="FY18" s="52"/>
      <c r="GA18" s="367"/>
      <c r="GB18" s="41">
        <v>8</v>
      </c>
      <c r="GC18" s="6"/>
      <c r="GD18" s="6"/>
      <c r="GE18" s="6"/>
      <c r="GF18" s="6"/>
      <c r="GG18" s="6"/>
      <c r="GH18" s="6"/>
      <c r="GI18" s="52"/>
      <c r="GK18" s="367"/>
      <c r="GL18" s="41">
        <v>8</v>
      </c>
      <c r="GM18" s="6"/>
      <c r="GN18" s="6"/>
      <c r="GO18" s="6"/>
      <c r="GP18" s="6"/>
      <c r="GQ18" s="6"/>
      <c r="GR18" s="6"/>
      <c r="GS18" s="52"/>
      <c r="GU18" s="367"/>
      <c r="GV18" s="41">
        <v>8</v>
      </c>
      <c r="GW18" s="6"/>
      <c r="GX18" s="6"/>
      <c r="GY18" s="6"/>
      <c r="GZ18" s="6"/>
      <c r="HA18" s="6"/>
      <c r="HB18" s="6"/>
      <c r="HC18" s="52"/>
      <c r="HE18" s="367"/>
      <c r="HF18" s="41">
        <v>8</v>
      </c>
      <c r="HG18" s="6"/>
      <c r="HH18" s="6"/>
      <c r="HI18" s="6"/>
      <c r="HJ18" s="6"/>
      <c r="HK18" s="6"/>
      <c r="HL18" s="6"/>
      <c r="HM18" s="52"/>
      <c r="HO18" s="367"/>
      <c r="HP18" s="41">
        <v>8</v>
      </c>
      <c r="HQ18" s="6"/>
      <c r="HR18" s="6"/>
      <c r="HS18" s="6"/>
      <c r="HT18" s="6"/>
      <c r="HU18" s="6"/>
      <c r="HV18" s="6"/>
      <c r="HW18" s="52"/>
      <c r="HY18" s="367"/>
      <c r="HZ18" s="41">
        <v>8</v>
      </c>
      <c r="IA18" s="6"/>
      <c r="IB18" s="6"/>
      <c r="IC18" s="6"/>
      <c r="ID18" s="6"/>
      <c r="IE18" s="6"/>
      <c r="IF18" s="6"/>
      <c r="IG18" s="52"/>
      <c r="II18" s="367"/>
      <c r="IJ18" s="41">
        <v>8</v>
      </c>
      <c r="IK18" s="6"/>
      <c r="IL18" s="6"/>
      <c r="IM18" s="6"/>
      <c r="IN18" s="6"/>
      <c r="IO18" s="6"/>
      <c r="IP18" s="6"/>
      <c r="IQ18" s="52"/>
      <c r="IS18" s="367"/>
      <c r="IT18" s="41">
        <v>8</v>
      </c>
      <c r="IU18" s="6"/>
      <c r="IV18" s="6"/>
      <c r="IW18" s="6"/>
      <c r="IX18" s="6"/>
      <c r="IY18" s="6"/>
      <c r="IZ18" s="6"/>
      <c r="JA18" s="52"/>
    </row>
    <row r="19" spans="1:261" ht="12.75" customHeight="1" outlineLevel="2" x14ac:dyDescent="0.25">
      <c r="B19" s="335"/>
      <c r="C19" s="357"/>
      <c r="D19" s="41">
        <v>9</v>
      </c>
      <c r="E19" s="416">
        <f t="shared" si="8"/>
        <v>9.4</v>
      </c>
      <c r="F19" s="416">
        <f t="shared" si="9"/>
        <v>9.4</v>
      </c>
      <c r="G19" s="416">
        <f t="shared" si="10"/>
        <v>9</v>
      </c>
      <c r="H19" s="416">
        <f t="shared" si="11"/>
        <v>7.8</v>
      </c>
      <c r="I19" s="416">
        <f t="shared" si="12"/>
        <v>7.6</v>
      </c>
      <c r="J19" s="416">
        <f t="shared" si="13"/>
        <v>8.75</v>
      </c>
      <c r="K19" s="52"/>
      <c r="M19" s="101"/>
      <c r="N19" s="41">
        <v>9</v>
      </c>
      <c r="O19" s="6"/>
      <c r="P19" s="6"/>
      <c r="Q19" s="6"/>
      <c r="R19" s="6"/>
      <c r="S19" s="6"/>
      <c r="T19" s="6"/>
      <c r="U19" s="52"/>
      <c r="W19" s="101"/>
      <c r="X19" s="41">
        <v>9</v>
      </c>
      <c r="Y19" s="6"/>
      <c r="Z19" s="6"/>
      <c r="AA19" s="6"/>
      <c r="AB19" s="6"/>
      <c r="AC19" s="6"/>
      <c r="AD19" s="6"/>
      <c r="AE19" s="52"/>
      <c r="AG19" s="101"/>
      <c r="AH19" s="41">
        <v>9</v>
      </c>
      <c r="AI19" s="6"/>
      <c r="AJ19" s="6"/>
      <c r="AK19" s="6"/>
      <c r="AL19" s="6"/>
      <c r="AM19" s="6"/>
      <c r="AN19" s="6"/>
      <c r="AO19" s="52"/>
      <c r="AQ19" s="101"/>
      <c r="AR19" s="41">
        <v>9</v>
      </c>
      <c r="AS19" s="6"/>
      <c r="AT19" s="6"/>
      <c r="AU19" s="6"/>
      <c r="AV19" s="6"/>
      <c r="AW19" s="6"/>
      <c r="AX19" s="6"/>
      <c r="AY19" s="52"/>
      <c r="BA19" s="101"/>
      <c r="BB19" s="41">
        <v>9</v>
      </c>
      <c r="BC19" s="6"/>
      <c r="BD19" s="6"/>
      <c r="BE19" s="6"/>
      <c r="BF19" s="6"/>
      <c r="BG19" s="6"/>
      <c r="BH19" s="6"/>
      <c r="BI19" s="52"/>
      <c r="BK19" s="101"/>
      <c r="BL19" s="41">
        <v>9</v>
      </c>
      <c r="BM19" s="6"/>
      <c r="BN19" s="6"/>
      <c r="BO19" s="6"/>
      <c r="BP19" s="6"/>
      <c r="BQ19" s="6"/>
      <c r="BR19" s="6"/>
      <c r="BS19" s="52"/>
      <c r="BU19" s="101"/>
      <c r="BV19" s="41">
        <v>9</v>
      </c>
      <c r="BW19" s="6"/>
      <c r="BX19" s="6"/>
      <c r="BY19" s="6"/>
      <c r="BZ19" s="6"/>
      <c r="CA19" s="6"/>
      <c r="CB19" s="6"/>
      <c r="CC19" s="52"/>
      <c r="CE19" s="101"/>
      <c r="CF19" s="41">
        <v>9</v>
      </c>
      <c r="CG19" s="6">
        <v>9</v>
      </c>
      <c r="CH19" s="6">
        <v>9</v>
      </c>
      <c r="CI19" s="6">
        <v>9</v>
      </c>
      <c r="CJ19" s="6">
        <v>8</v>
      </c>
      <c r="CK19" s="6">
        <v>8</v>
      </c>
      <c r="CL19" s="6">
        <v>9</v>
      </c>
      <c r="CM19" s="52"/>
      <c r="CO19" s="101"/>
      <c r="CP19" s="41">
        <v>9</v>
      </c>
      <c r="CQ19" s="6"/>
      <c r="CR19" s="6"/>
      <c r="CS19" s="6"/>
      <c r="CT19" s="6"/>
      <c r="CU19" s="6"/>
      <c r="CV19" s="6"/>
      <c r="CW19" s="52"/>
      <c r="CY19" s="101"/>
      <c r="CZ19" s="41">
        <v>9</v>
      </c>
      <c r="DA19" s="6">
        <v>10</v>
      </c>
      <c r="DB19" s="6">
        <v>10</v>
      </c>
      <c r="DC19" s="6">
        <v>10</v>
      </c>
      <c r="DD19" s="6">
        <v>8</v>
      </c>
      <c r="DE19" s="6">
        <v>6</v>
      </c>
      <c r="DF19" s="6">
        <v>9</v>
      </c>
      <c r="DG19" s="52"/>
      <c r="DI19" s="101"/>
      <c r="DJ19" s="41">
        <v>9</v>
      </c>
      <c r="DK19" s="6">
        <v>9</v>
      </c>
      <c r="DL19" s="6">
        <v>9</v>
      </c>
      <c r="DM19" s="6">
        <v>9</v>
      </c>
      <c r="DN19" s="6">
        <v>9</v>
      </c>
      <c r="DO19" s="6">
        <v>8</v>
      </c>
      <c r="DP19" s="6">
        <v>9</v>
      </c>
      <c r="DQ19" s="52"/>
      <c r="DS19" s="101"/>
      <c r="DT19" s="41">
        <v>9</v>
      </c>
      <c r="DU19" s="6">
        <v>9</v>
      </c>
      <c r="DV19" s="6">
        <v>9</v>
      </c>
      <c r="DW19" s="6">
        <v>9</v>
      </c>
      <c r="DX19" s="6">
        <v>8</v>
      </c>
      <c r="DY19" s="6">
        <v>7</v>
      </c>
      <c r="DZ19" s="6">
        <v>8</v>
      </c>
      <c r="EA19" s="52"/>
      <c r="EC19" s="101"/>
      <c r="ED19" s="41">
        <v>9</v>
      </c>
      <c r="EE19" s="6"/>
      <c r="EF19" s="6"/>
      <c r="EG19" s="6"/>
      <c r="EH19" s="6"/>
      <c r="EI19" s="6"/>
      <c r="EJ19" s="6"/>
      <c r="EK19" s="52"/>
      <c r="EL19" s="101"/>
      <c r="EM19" s="41">
        <v>9</v>
      </c>
      <c r="EN19" s="6">
        <v>10</v>
      </c>
      <c r="EO19" s="6">
        <v>10</v>
      </c>
      <c r="EP19" s="6">
        <v>10</v>
      </c>
      <c r="EQ19" s="6">
        <v>8</v>
      </c>
      <c r="ER19" s="6">
        <v>6</v>
      </c>
      <c r="ES19" s="6">
        <v>9</v>
      </c>
      <c r="ET19" s="52"/>
      <c r="EU19" s="52"/>
      <c r="EW19" s="368"/>
      <c r="EX19" s="41">
        <v>9</v>
      </c>
      <c r="EY19" s="6"/>
      <c r="EZ19" s="6"/>
      <c r="FA19" s="6"/>
      <c r="FB19" s="6"/>
      <c r="FC19" s="6"/>
      <c r="FD19" s="6"/>
      <c r="FE19" s="52"/>
      <c r="FG19" s="368"/>
      <c r="FH19" s="41">
        <v>9</v>
      </c>
      <c r="FI19" s="6"/>
      <c r="FJ19" s="6"/>
      <c r="FK19" s="6"/>
      <c r="FL19" s="6"/>
      <c r="FM19" s="6"/>
      <c r="FN19" s="6"/>
      <c r="FO19" s="52"/>
      <c r="FQ19" s="368"/>
      <c r="FR19" s="41">
        <v>9</v>
      </c>
      <c r="FS19" s="6"/>
      <c r="FT19" s="6"/>
      <c r="FU19" s="6"/>
      <c r="FV19" s="6"/>
      <c r="FW19" s="6"/>
      <c r="FX19" s="6"/>
      <c r="FY19" s="52"/>
      <c r="GA19" s="368"/>
      <c r="GB19" s="41">
        <v>9</v>
      </c>
      <c r="GC19" s="6"/>
      <c r="GD19" s="6"/>
      <c r="GE19" s="6"/>
      <c r="GF19" s="6"/>
      <c r="GG19" s="6"/>
      <c r="GH19" s="6"/>
      <c r="GI19" s="52"/>
      <c r="GK19" s="368"/>
      <c r="GL19" s="41">
        <v>9</v>
      </c>
      <c r="GM19" s="6"/>
      <c r="GN19" s="6"/>
      <c r="GO19" s="6"/>
      <c r="GP19" s="6"/>
      <c r="GQ19" s="6"/>
      <c r="GR19" s="6"/>
      <c r="GS19" s="52"/>
      <c r="GU19" s="368"/>
      <c r="GV19" s="41">
        <v>9</v>
      </c>
      <c r="GW19" s="6"/>
      <c r="GX19" s="6"/>
      <c r="GY19" s="6"/>
      <c r="GZ19" s="6"/>
      <c r="HA19" s="6"/>
      <c r="HB19" s="6"/>
      <c r="HC19" s="52"/>
      <c r="HE19" s="368"/>
      <c r="HF19" s="41">
        <v>9</v>
      </c>
      <c r="HG19" s="6"/>
      <c r="HH19" s="6"/>
      <c r="HI19" s="6"/>
      <c r="HJ19" s="6"/>
      <c r="HK19" s="6"/>
      <c r="HL19" s="6"/>
      <c r="HM19" s="52"/>
      <c r="HO19" s="368"/>
      <c r="HP19" s="41">
        <v>9</v>
      </c>
      <c r="HQ19" s="6"/>
      <c r="HR19" s="6"/>
      <c r="HS19" s="6"/>
      <c r="HT19" s="6"/>
      <c r="HU19" s="6"/>
      <c r="HV19" s="6"/>
      <c r="HW19" s="52"/>
      <c r="HY19" s="368"/>
      <c r="HZ19" s="41">
        <v>9</v>
      </c>
      <c r="IA19" s="6"/>
      <c r="IB19" s="6"/>
      <c r="IC19" s="6"/>
      <c r="ID19" s="6"/>
      <c r="IE19" s="6"/>
      <c r="IF19" s="6"/>
      <c r="IG19" s="52"/>
      <c r="II19" s="368"/>
      <c r="IJ19" s="41">
        <v>9</v>
      </c>
      <c r="IK19" s="6"/>
      <c r="IL19" s="6"/>
      <c r="IM19" s="6"/>
      <c r="IN19" s="6"/>
      <c r="IO19" s="6"/>
      <c r="IP19" s="6"/>
      <c r="IQ19" s="52"/>
      <c r="IS19" s="368"/>
      <c r="IT19" s="41">
        <v>9</v>
      </c>
      <c r="IU19" s="6"/>
      <c r="IV19" s="6"/>
      <c r="IW19" s="6"/>
      <c r="IX19" s="6"/>
      <c r="IY19" s="6"/>
      <c r="IZ19" s="6"/>
      <c r="JA19" s="52"/>
    </row>
    <row r="20" spans="1:261" ht="12.75" customHeight="1" outlineLevel="2" x14ac:dyDescent="0.25">
      <c r="A20" s="99" t="s">
        <v>122</v>
      </c>
      <c r="B20" s="100">
        <f>IF(A20="Must Have",RQTMustHave,(IF(A20="Important",RQTImportant,(IF(A20="Standard",RQTStandard,RQTNiceToHave)))))</f>
        <v>1</v>
      </c>
      <c r="C20" s="358"/>
      <c r="D20" s="17" t="s">
        <v>1</v>
      </c>
      <c r="E20" s="36">
        <f>AVERAGE(O20,Y20,AI20,AS20,BC20,BM20,BW20,CG20,CQ20,DA20,DK20,DU20,EE20,EO20,EY20,FI20,FS20,GC20,GM20,GW20,HG20,HQ20,IA20,IK20,IU20)</f>
        <v>8.5777777777777793</v>
      </c>
      <c r="F20" s="36">
        <f t="shared" ref="F20:J20" si="14">AVERAGE(P20,Z20,AJ20,AT20,BD20,BN20,BX20,CH20,CR20,DB20,DL20,DV20,EF20,EP20,EZ20,FJ20,FT20,GD20,GN20,GX20,HH20,HR20,IB20,IL20,IV20)</f>
        <v>7.6666666666666661</v>
      </c>
      <c r="G20" s="36">
        <f t="shared" si="14"/>
        <v>8.2444444444444454</v>
      </c>
      <c r="H20" s="36">
        <f t="shared" si="14"/>
        <v>8.0666666666666664</v>
      </c>
      <c r="I20" s="36">
        <f t="shared" si="14"/>
        <v>7.7333333333333325</v>
      </c>
      <c r="J20" s="36">
        <f t="shared" si="14"/>
        <v>7.8888888888888884</v>
      </c>
      <c r="K20" s="52"/>
      <c r="M20" s="48"/>
      <c r="N20" s="17" t="s">
        <v>1</v>
      </c>
      <c r="O20" s="36" t="str">
        <f>IF(COUNT(O11:O19)=0,"",AVERAGE(O11:O19))</f>
        <v/>
      </c>
      <c r="P20" s="36" t="str">
        <f t="shared" ref="P20:T20" si="15">IF(COUNT(P11:P19)=0,"",AVERAGE(P11:P19))</f>
        <v/>
      </c>
      <c r="Q20" s="36" t="str">
        <f t="shared" si="15"/>
        <v/>
      </c>
      <c r="R20" s="36" t="str">
        <f t="shared" si="15"/>
        <v/>
      </c>
      <c r="S20" s="36"/>
      <c r="T20" s="36" t="str">
        <f t="shared" si="15"/>
        <v/>
      </c>
      <c r="U20" s="52"/>
      <c r="W20" s="48"/>
      <c r="X20" s="17" t="s">
        <v>1</v>
      </c>
      <c r="Y20" s="36" t="str">
        <f>IF(COUNT(Y11:Y19)=0,"",AVERAGE(Y11:Y19))</f>
        <v/>
      </c>
      <c r="Z20" s="36" t="str">
        <f t="shared" ref="Z20:AD20" si="16">IF(COUNT(Z11:Z19)=0,"",AVERAGE(Z11:Z19))</f>
        <v/>
      </c>
      <c r="AA20" s="36" t="str">
        <f t="shared" si="16"/>
        <v/>
      </c>
      <c r="AB20" s="36" t="str">
        <f t="shared" si="16"/>
        <v/>
      </c>
      <c r="AC20" s="36"/>
      <c r="AD20" s="36" t="str">
        <f t="shared" si="16"/>
        <v/>
      </c>
      <c r="AE20" s="52"/>
      <c r="AG20" s="48"/>
      <c r="AH20" s="17" t="s">
        <v>1</v>
      </c>
      <c r="AI20" s="36" t="str">
        <f>IF(COUNT(AI11:AI19)=0,"",AVERAGE(AI11:AI19))</f>
        <v/>
      </c>
      <c r="AJ20" s="36" t="str">
        <f t="shared" ref="AJ20:AN20" si="17">IF(COUNT(AJ11:AJ19)=0,"",AVERAGE(AJ11:AJ19))</f>
        <v/>
      </c>
      <c r="AK20" s="36" t="str">
        <f t="shared" si="17"/>
        <v/>
      </c>
      <c r="AL20" s="36" t="str">
        <f t="shared" si="17"/>
        <v/>
      </c>
      <c r="AM20" s="36"/>
      <c r="AN20" s="36" t="str">
        <f t="shared" si="17"/>
        <v/>
      </c>
      <c r="AO20" s="52"/>
      <c r="AQ20" s="48"/>
      <c r="AR20" s="17" t="s">
        <v>1</v>
      </c>
      <c r="AS20" s="36"/>
      <c r="AT20" s="36" t="str">
        <f>IF(COUNT(AT11:AT19)=0,"",AVERAGE(AT11:AT19))</f>
        <v/>
      </c>
      <c r="AU20" s="36" t="str">
        <f t="shared" ref="AU20:AX20" si="18">IF(COUNT(AU11:AU19)=0,"",AVERAGE(AU11:AU19))</f>
        <v/>
      </c>
      <c r="AV20" s="36" t="str">
        <f t="shared" si="18"/>
        <v/>
      </c>
      <c r="AW20" s="36" t="str">
        <f t="shared" si="18"/>
        <v/>
      </c>
      <c r="AX20" s="36" t="str">
        <f t="shared" si="18"/>
        <v/>
      </c>
      <c r="AY20" s="52"/>
      <c r="BA20" s="48"/>
      <c r="BB20" s="17" t="s">
        <v>1</v>
      </c>
      <c r="BC20" s="36"/>
      <c r="BD20" s="36" t="str">
        <f>IF(COUNT(BD11:BD19)=0,"",AVERAGE(BD11:BD19))</f>
        <v/>
      </c>
      <c r="BE20" s="36" t="str">
        <f t="shared" ref="BE20:BH20" si="19">IF(COUNT(BE11:BE19)=0,"",AVERAGE(BE11:BE19))</f>
        <v/>
      </c>
      <c r="BF20" s="36" t="str">
        <f t="shared" si="19"/>
        <v/>
      </c>
      <c r="BG20" s="36" t="str">
        <f t="shared" si="19"/>
        <v/>
      </c>
      <c r="BH20" s="36" t="str">
        <f t="shared" si="19"/>
        <v/>
      </c>
      <c r="BI20" s="52"/>
      <c r="BK20" s="48"/>
      <c r="BL20" s="17" t="s">
        <v>1</v>
      </c>
      <c r="BM20" s="36"/>
      <c r="BN20" s="36" t="str">
        <f>IF(COUNT(BN11:BN19)=0,"",AVERAGE(BN11:BN19))</f>
        <v/>
      </c>
      <c r="BO20" s="36" t="str">
        <f t="shared" ref="BO20:BR20" si="20">IF(COUNT(BO11:BO19)=0,"",AVERAGE(BO11:BO19))</f>
        <v/>
      </c>
      <c r="BP20" s="36" t="str">
        <f t="shared" si="20"/>
        <v/>
      </c>
      <c r="BQ20" s="36" t="str">
        <f t="shared" si="20"/>
        <v/>
      </c>
      <c r="BR20" s="36" t="str">
        <f t="shared" si="20"/>
        <v/>
      </c>
      <c r="BS20" s="52"/>
      <c r="BU20" s="48"/>
      <c r="BV20" s="17" t="s">
        <v>1</v>
      </c>
      <c r="BW20" s="36" t="str">
        <f>IF(COUNT(BW11:BW19)=0,"",AVERAGE(BW11:BW19))</f>
        <v/>
      </c>
      <c r="BX20" s="36" t="str">
        <f t="shared" ref="BX20:CB20" si="21">IF(COUNT(BX11:BX19)=0,"",AVERAGE(BX11:BX19))</f>
        <v/>
      </c>
      <c r="BY20" s="36" t="str">
        <f t="shared" si="21"/>
        <v/>
      </c>
      <c r="BZ20" s="36" t="str">
        <f t="shared" si="21"/>
        <v/>
      </c>
      <c r="CA20" s="36"/>
      <c r="CB20" s="36" t="str">
        <f t="shared" si="21"/>
        <v/>
      </c>
      <c r="CC20" s="52"/>
      <c r="CE20" s="48"/>
      <c r="CF20" s="17" t="s">
        <v>1</v>
      </c>
      <c r="CG20" s="36">
        <f>IF(COUNT(CG11:CG19)=0,"",AVERAGE(CG11:CG19))</f>
        <v>8</v>
      </c>
      <c r="CH20" s="36">
        <f t="shared" ref="CH20:CL20" si="22">IF(COUNT(CH11:CH19)=0,"",AVERAGE(CH11:CH19))</f>
        <v>6.333333333333333</v>
      </c>
      <c r="CI20" s="36">
        <f t="shared" si="22"/>
        <v>8.4444444444444446</v>
      </c>
      <c r="CJ20" s="36">
        <f t="shared" si="22"/>
        <v>7.8888888888888893</v>
      </c>
      <c r="CK20" s="36">
        <f t="shared" si="22"/>
        <v>7.5555555555555554</v>
      </c>
      <c r="CL20" s="36">
        <f t="shared" si="22"/>
        <v>7.666666666666667</v>
      </c>
      <c r="CM20" s="52"/>
      <c r="CO20" s="48"/>
      <c r="CP20" s="17" t="s">
        <v>1</v>
      </c>
      <c r="CQ20" s="36" t="str">
        <f>IF(COUNT(CQ11:CQ19)=0,"",AVERAGE(CQ11:CQ19))</f>
        <v/>
      </c>
      <c r="CR20" s="36" t="str">
        <f t="shared" ref="CR20:CV20" si="23">IF(COUNT(CR11:CR19)=0,"",AVERAGE(CR11:CR19))</f>
        <v/>
      </c>
      <c r="CS20" s="36" t="str">
        <f t="shared" si="23"/>
        <v/>
      </c>
      <c r="CT20" s="36" t="str">
        <f t="shared" si="23"/>
        <v/>
      </c>
      <c r="CU20" s="36"/>
      <c r="CV20" s="36" t="str">
        <f t="shared" si="23"/>
        <v/>
      </c>
      <c r="CW20" s="52"/>
      <c r="CY20" s="48"/>
      <c r="CZ20" s="17" t="s">
        <v>1</v>
      </c>
      <c r="DA20" s="36">
        <f>IF(COUNT(DA11:DA19)=0,"",AVERAGE(DA11:DA19))</f>
        <v>9.4444444444444446</v>
      </c>
      <c r="DB20" s="36">
        <f t="shared" ref="DB20:DF20" si="24">IF(COUNT(DB11:DB19)=0,"",AVERAGE(DB11:DB19))</f>
        <v>8.7777777777777786</v>
      </c>
      <c r="DC20" s="36">
        <f t="shared" si="24"/>
        <v>7.8888888888888893</v>
      </c>
      <c r="DD20" s="36">
        <f t="shared" si="24"/>
        <v>8.3333333333333339</v>
      </c>
      <c r="DE20" s="36">
        <f t="shared" si="24"/>
        <v>7.8888888888888893</v>
      </c>
      <c r="DF20" s="36">
        <f t="shared" si="24"/>
        <v>8.4444444444444446</v>
      </c>
      <c r="DG20" s="52"/>
      <c r="DI20" s="48"/>
      <c r="DJ20" s="17" t="s">
        <v>1</v>
      </c>
      <c r="DK20" s="36">
        <f>IF(COUNT(DK11:DK19)=0,"",AVERAGE(DK11:DK19))</f>
        <v>8.7777777777777786</v>
      </c>
      <c r="DL20" s="36">
        <f t="shared" ref="DL20:DP20" si="25">IF(COUNT(DL11:DL19)=0,"",AVERAGE(DL11:DL19))</f>
        <v>9.1111111111111107</v>
      </c>
      <c r="DM20" s="36">
        <f t="shared" si="25"/>
        <v>8</v>
      </c>
      <c r="DN20" s="36">
        <f t="shared" si="25"/>
        <v>8.2222222222222214</v>
      </c>
      <c r="DO20" s="36">
        <f t="shared" si="25"/>
        <v>8</v>
      </c>
      <c r="DP20" s="36">
        <f t="shared" si="25"/>
        <v>8.2222222222222214</v>
      </c>
      <c r="DQ20" s="52"/>
      <c r="DS20" s="48"/>
      <c r="DT20" s="17" t="s">
        <v>1</v>
      </c>
      <c r="DU20" s="36">
        <f>IF(COUNT(DU11:DU19)=0,"",AVERAGE(DU11:DU19))</f>
        <v>7.8888888888888893</v>
      </c>
      <c r="DV20" s="36">
        <f t="shared" ref="DV20:DZ20" si="26">IF(COUNT(DV11:DV19)=0,"",AVERAGE(DV11:DV19))</f>
        <v>6.2222222222222223</v>
      </c>
      <c r="DW20" s="36">
        <f t="shared" si="26"/>
        <v>8.5555555555555554</v>
      </c>
      <c r="DX20" s="36">
        <f t="shared" si="26"/>
        <v>8</v>
      </c>
      <c r="DY20" s="36">
        <f t="shared" si="26"/>
        <v>6.7777777777777777</v>
      </c>
      <c r="DZ20" s="36">
        <f t="shared" si="26"/>
        <v>7.2222222222222223</v>
      </c>
      <c r="EA20" s="52"/>
      <c r="EC20" s="48"/>
      <c r="ED20" s="17" t="s">
        <v>1</v>
      </c>
      <c r="EE20" s="36" t="str">
        <f>IF(COUNT(EE11:EE19)=0,"",AVERAGE(EE11:EE19))</f>
        <v/>
      </c>
      <c r="EF20" s="36" t="str">
        <f t="shared" ref="EF20:EH20" si="27">IF(COUNT(EF11:EF19)=0,"",AVERAGE(EF11:EF19))</f>
        <v/>
      </c>
      <c r="EG20" s="36" t="str">
        <f t="shared" si="27"/>
        <v/>
      </c>
      <c r="EH20" s="36" t="str">
        <f t="shared" si="27"/>
        <v/>
      </c>
      <c r="EI20" s="36"/>
      <c r="EJ20" s="36" t="str">
        <f t="shared" ref="EJ20" si="28">IF(COUNT(EJ11:EJ19)=0,"",AVERAGE(EJ11:EJ19))</f>
        <v/>
      </c>
      <c r="EK20" s="52"/>
      <c r="EL20" s="48"/>
      <c r="EM20" s="17" t="s">
        <v>1</v>
      </c>
      <c r="EN20" s="36">
        <f>IF(COUNT(EN11:EN19)=0,"",AVERAGE(EN11:EN19))</f>
        <v>9.4444444444444446</v>
      </c>
      <c r="EO20" s="36">
        <f t="shared" ref="EO20:ES20" si="29">IF(COUNT(EO11:EO19)=0,"",AVERAGE(EO11:EO19))</f>
        <v>8.7777777777777786</v>
      </c>
      <c r="EP20" s="36">
        <f t="shared" si="29"/>
        <v>7.8888888888888893</v>
      </c>
      <c r="EQ20" s="36">
        <f t="shared" si="29"/>
        <v>8.3333333333333339</v>
      </c>
      <c r="ER20" s="36">
        <f t="shared" si="29"/>
        <v>7.8888888888888893</v>
      </c>
      <c r="ES20" s="36">
        <f t="shared" si="29"/>
        <v>8.4444444444444446</v>
      </c>
      <c r="ET20" s="52"/>
      <c r="EU20" s="52"/>
      <c r="EW20" s="369"/>
      <c r="EX20" s="17" t="s">
        <v>1</v>
      </c>
      <c r="EY20" s="36" t="str">
        <f>IF(COUNT(EY11:EY19)=0,"",AVERAGE(EY11:EY19))</f>
        <v/>
      </c>
      <c r="EZ20" s="36" t="str">
        <f t="shared" ref="EZ20" si="30">IF(COUNT(EZ11:EZ19)=0,"",AVERAGE(EZ11:EZ19))</f>
        <v/>
      </c>
      <c r="FA20" s="36" t="str">
        <f t="shared" ref="FA20" si="31">IF(COUNT(FA11:FA19)=0,"",AVERAGE(FA11:FA19))</f>
        <v/>
      </c>
      <c r="FB20" s="36" t="str">
        <f t="shared" ref="FB20" si="32">IF(COUNT(FB11:FB19)=0,"",AVERAGE(FB11:FB19))</f>
        <v/>
      </c>
      <c r="FC20" s="36" t="str">
        <f t="shared" ref="FC20" si="33">IF(COUNT(FC11:FC19)=0,"",AVERAGE(FC11:FC19))</f>
        <v/>
      </c>
      <c r="FD20" s="36" t="str">
        <f t="shared" ref="FD20" si="34">IF(COUNT(FD11:FD19)=0,"",AVERAGE(FD11:FD19))</f>
        <v/>
      </c>
      <c r="FE20" s="52"/>
      <c r="FG20" s="369"/>
      <c r="FH20" s="17" t="s">
        <v>1</v>
      </c>
      <c r="FI20" s="36" t="str">
        <f>IF(COUNT(FI11:FI19)=0,"",AVERAGE(FI11:FI19))</f>
        <v/>
      </c>
      <c r="FJ20" s="36" t="str">
        <f t="shared" ref="FJ20" si="35">IF(COUNT(FJ11:FJ19)=0,"",AVERAGE(FJ11:FJ19))</f>
        <v/>
      </c>
      <c r="FK20" s="36" t="str">
        <f t="shared" ref="FK20" si="36">IF(COUNT(FK11:FK19)=0,"",AVERAGE(FK11:FK19))</f>
        <v/>
      </c>
      <c r="FL20" s="36" t="str">
        <f t="shared" ref="FL20" si="37">IF(COUNT(FL11:FL19)=0,"",AVERAGE(FL11:FL19))</f>
        <v/>
      </c>
      <c r="FM20" s="36" t="str">
        <f t="shared" ref="FM20" si="38">IF(COUNT(FM11:FM19)=0,"",AVERAGE(FM11:FM19))</f>
        <v/>
      </c>
      <c r="FN20" s="36" t="str">
        <f t="shared" ref="FN20" si="39">IF(COUNT(FN11:FN19)=0,"",AVERAGE(FN11:FN19))</f>
        <v/>
      </c>
      <c r="FO20" s="52"/>
      <c r="FQ20" s="369"/>
      <c r="FR20" s="17" t="s">
        <v>1</v>
      </c>
      <c r="FS20" s="36" t="str">
        <f>IF(COUNT(FS11:FS19)=0,"",AVERAGE(FS11:FS19))</f>
        <v/>
      </c>
      <c r="FT20" s="36" t="str">
        <f t="shared" ref="FT20" si="40">IF(COUNT(FT11:FT19)=0,"",AVERAGE(FT11:FT19))</f>
        <v/>
      </c>
      <c r="FU20" s="36" t="str">
        <f t="shared" ref="FU20" si="41">IF(COUNT(FU11:FU19)=0,"",AVERAGE(FU11:FU19))</f>
        <v/>
      </c>
      <c r="FV20" s="36" t="str">
        <f t="shared" ref="FV20" si="42">IF(COUNT(FV11:FV19)=0,"",AVERAGE(FV11:FV19))</f>
        <v/>
      </c>
      <c r="FW20" s="36" t="str">
        <f t="shared" ref="FW20" si="43">IF(COUNT(FW11:FW19)=0,"",AVERAGE(FW11:FW19))</f>
        <v/>
      </c>
      <c r="FX20" s="36" t="str">
        <f t="shared" ref="FX20" si="44">IF(COUNT(FX11:FX19)=0,"",AVERAGE(FX11:FX19))</f>
        <v/>
      </c>
      <c r="FY20" s="52"/>
      <c r="GA20" s="369"/>
      <c r="GB20" s="17" t="s">
        <v>1</v>
      </c>
      <c r="GC20" s="36" t="str">
        <f>IF(COUNT(GC11:GC19)=0,"",AVERAGE(GC11:GC19))</f>
        <v/>
      </c>
      <c r="GD20" s="36" t="str">
        <f t="shared" ref="GD20" si="45">IF(COUNT(GD11:GD19)=0,"",AVERAGE(GD11:GD19))</f>
        <v/>
      </c>
      <c r="GE20" s="36" t="str">
        <f t="shared" ref="GE20" si="46">IF(COUNT(GE11:GE19)=0,"",AVERAGE(GE11:GE19))</f>
        <v/>
      </c>
      <c r="GF20" s="36" t="str">
        <f t="shared" ref="GF20" si="47">IF(COUNT(GF11:GF19)=0,"",AVERAGE(GF11:GF19))</f>
        <v/>
      </c>
      <c r="GG20" s="36" t="str">
        <f t="shared" ref="GG20" si="48">IF(COUNT(GG11:GG19)=0,"",AVERAGE(GG11:GG19))</f>
        <v/>
      </c>
      <c r="GH20" s="36" t="str">
        <f t="shared" ref="GH20" si="49">IF(COUNT(GH11:GH19)=0,"",AVERAGE(GH11:GH19))</f>
        <v/>
      </c>
      <c r="GI20" s="52"/>
      <c r="GK20" s="369"/>
      <c r="GL20" s="17" t="s">
        <v>1</v>
      </c>
      <c r="GM20" s="36" t="str">
        <f>IF(COUNT(GM11:GM19)=0,"",AVERAGE(GM11:GM19))</f>
        <v/>
      </c>
      <c r="GN20" s="36" t="str">
        <f t="shared" ref="GN20" si="50">IF(COUNT(GN11:GN19)=0,"",AVERAGE(GN11:GN19))</f>
        <v/>
      </c>
      <c r="GO20" s="36" t="str">
        <f t="shared" ref="GO20" si="51">IF(COUNT(GO11:GO19)=0,"",AVERAGE(GO11:GO19))</f>
        <v/>
      </c>
      <c r="GP20" s="36" t="str">
        <f t="shared" ref="GP20" si="52">IF(COUNT(GP11:GP19)=0,"",AVERAGE(GP11:GP19))</f>
        <v/>
      </c>
      <c r="GQ20" s="36" t="str">
        <f t="shared" ref="GQ20" si="53">IF(COUNT(GQ11:GQ19)=0,"",AVERAGE(GQ11:GQ19))</f>
        <v/>
      </c>
      <c r="GR20" s="36" t="str">
        <f t="shared" ref="GR20" si="54">IF(COUNT(GR11:GR19)=0,"",AVERAGE(GR11:GR19))</f>
        <v/>
      </c>
      <c r="GS20" s="52"/>
      <c r="GU20" s="369"/>
      <c r="GV20" s="17" t="s">
        <v>1</v>
      </c>
      <c r="GW20" s="36" t="str">
        <f>IF(COUNT(GW11:GW19)=0,"",AVERAGE(GW11:GW19))</f>
        <v/>
      </c>
      <c r="GX20" s="36" t="str">
        <f t="shared" ref="GX20" si="55">IF(COUNT(GX11:GX19)=0,"",AVERAGE(GX11:GX19))</f>
        <v/>
      </c>
      <c r="GY20" s="36" t="str">
        <f t="shared" ref="GY20" si="56">IF(COUNT(GY11:GY19)=0,"",AVERAGE(GY11:GY19))</f>
        <v/>
      </c>
      <c r="GZ20" s="36" t="str">
        <f t="shared" ref="GZ20" si="57">IF(COUNT(GZ11:GZ19)=0,"",AVERAGE(GZ11:GZ19))</f>
        <v/>
      </c>
      <c r="HA20" s="36" t="str">
        <f t="shared" ref="HA20" si="58">IF(COUNT(HA11:HA19)=0,"",AVERAGE(HA11:HA19))</f>
        <v/>
      </c>
      <c r="HB20" s="36" t="str">
        <f t="shared" ref="HB20" si="59">IF(COUNT(HB11:HB19)=0,"",AVERAGE(HB11:HB19))</f>
        <v/>
      </c>
      <c r="HC20" s="52"/>
      <c r="HE20" s="369"/>
      <c r="HF20" s="17" t="s">
        <v>1</v>
      </c>
      <c r="HG20" s="36" t="str">
        <f>IF(COUNT(HG11:HG19)=0,"",AVERAGE(HG11:HG19))</f>
        <v/>
      </c>
      <c r="HH20" s="36" t="str">
        <f t="shared" ref="HH20" si="60">IF(COUNT(HH11:HH19)=0,"",AVERAGE(HH11:HH19))</f>
        <v/>
      </c>
      <c r="HI20" s="36" t="str">
        <f t="shared" ref="HI20" si="61">IF(COUNT(HI11:HI19)=0,"",AVERAGE(HI11:HI19))</f>
        <v/>
      </c>
      <c r="HJ20" s="36" t="str">
        <f t="shared" ref="HJ20" si="62">IF(COUNT(HJ11:HJ19)=0,"",AVERAGE(HJ11:HJ19))</f>
        <v/>
      </c>
      <c r="HK20" s="36" t="str">
        <f t="shared" ref="HK20" si="63">IF(COUNT(HK11:HK19)=0,"",AVERAGE(HK11:HK19))</f>
        <v/>
      </c>
      <c r="HL20" s="36" t="str">
        <f t="shared" ref="HL20" si="64">IF(COUNT(HL11:HL19)=0,"",AVERAGE(HL11:HL19))</f>
        <v/>
      </c>
      <c r="HM20" s="52"/>
      <c r="HO20" s="369"/>
      <c r="HP20" s="17" t="s">
        <v>1</v>
      </c>
      <c r="HQ20" s="36" t="str">
        <f>IF(COUNT(HQ11:HQ19)=0,"",AVERAGE(HQ11:HQ19))</f>
        <v/>
      </c>
      <c r="HR20" s="36" t="str">
        <f t="shared" ref="HR20" si="65">IF(COUNT(HR11:HR19)=0,"",AVERAGE(HR11:HR19))</f>
        <v/>
      </c>
      <c r="HS20" s="36" t="str">
        <f t="shared" ref="HS20" si="66">IF(COUNT(HS11:HS19)=0,"",AVERAGE(HS11:HS19))</f>
        <v/>
      </c>
      <c r="HT20" s="36" t="str">
        <f t="shared" ref="HT20" si="67">IF(COUNT(HT11:HT19)=0,"",AVERAGE(HT11:HT19))</f>
        <v/>
      </c>
      <c r="HU20" s="36" t="str">
        <f t="shared" ref="HU20" si="68">IF(COUNT(HU11:HU19)=0,"",AVERAGE(HU11:HU19))</f>
        <v/>
      </c>
      <c r="HV20" s="36" t="str">
        <f t="shared" ref="HV20" si="69">IF(COUNT(HV11:HV19)=0,"",AVERAGE(HV11:HV19))</f>
        <v/>
      </c>
      <c r="HW20" s="52"/>
      <c r="HY20" s="369"/>
      <c r="HZ20" s="17" t="s">
        <v>1</v>
      </c>
      <c r="IA20" s="36" t="str">
        <f>IF(COUNT(IA11:IA19)=0,"",AVERAGE(IA11:IA19))</f>
        <v/>
      </c>
      <c r="IB20" s="36" t="str">
        <f t="shared" ref="IB20" si="70">IF(COUNT(IB11:IB19)=0,"",AVERAGE(IB11:IB19))</f>
        <v/>
      </c>
      <c r="IC20" s="36" t="str">
        <f t="shared" ref="IC20" si="71">IF(COUNT(IC11:IC19)=0,"",AVERAGE(IC11:IC19))</f>
        <v/>
      </c>
      <c r="ID20" s="36" t="str">
        <f t="shared" ref="ID20" si="72">IF(COUNT(ID11:ID19)=0,"",AVERAGE(ID11:ID19))</f>
        <v/>
      </c>
      <c r="IE20" s="36" t="str">
        <f t="shared" ref="IE20" si="73">IF(COUNT(IE11:IE19)=0,"",AVERAGE(IE11:IE19))</f>
        <v/>
      </c>
      <c r="IF20" s="36" t="str">
        <f t="shared" ref="IF20" si="74">IF(COUNT(IF11:IF19)=0,"",AVERAGE(IF11:IF19))</f>
        <v/>
      </c>
      <c r="IG20" s="52"/>
      <c r="II20" s="369"/>
      <c r="IJ20" s="17" t="s">
        <v>1</v>
      </c>
      <c r="IK20" s="36" t="str">
        <f>IF(COUNT(IK11:IK19)=0,"",AVERAGE(IK11:IK19))</f>
        <v/>
      </c>
      <c r="IL20" s="36" t="str">
        <f t="shared" ref="IL20" si="75">IF(COUNT(IL11:IL19)=0,"",AVERAGE(IL11:IL19))</f>
        <v/>
      </c>
      <c r="IM20" s="36" t="str">
        <f t="shared" ref="IM20" si="76">IF(COUNT(IM11:IM19)=0,"",AVERAGE(IM11:IM19))</f>
        <v/>
      </c>
      <c r="IN20" s="36" t="str">
        <f t="shared" ref="IN20" si="77">IF(COUNT(IN11:IN19)=0,"",AVERAGE(IN11:IN19))</f>
        <v/>
      </c>
      <c r="IO20" s="36" t="str">
        <f t="shared" ref="IO20" si="78">IF(COUNT(IO11:IO19)=0,"",AVERAGE(IO11:IO19))</f>
        <v/>
      </c>
      <c r="IP20" s="36" t="str">
        <f t="shared" ref="IP20" si="79">IF(COUNT(IP11:IP19)=0,"",AVERAGE(IP11:IP19))</f>
        <v/>
      </c>
      <c r="IQ20" s="52"/>
      <c r="IS20" s="369"/>
      <c r="IT20" s="17" t="s">
        <v>1</v>
      </c>
      <c r="IU20" s="36" t="str">
        <f>IF(COUNT(IU11:IU19)=0,"",AVERAGE(IU11:IU19))</f>
        <v/>
      </c>
      <c r="IV20" s="36" t="str">
        <f t="shared" ref="IV20" si="80">IF(COUNT(IV11:IV19)=0,"",AVERAGE(IV11:IV19))</f>
        <v/>
      </c>
      <c r="IW20" s="36" t="str">
        <f t="shared" ref="IW20" si="81">IF(COUNT(IW11:IW19)=0,"",AVERAGE(IW11:IW19))</f>
        <v/>
      </c>
      <c r="IX20" s="36" t="str">
        <f t="shared" ref="IX20" si="82">IF(COUNT(IX11:IX19)=0,"",AVERAGE(IX11:IX19))</f>
        <v/>
      </c>
      <c r="IY20" s="36" t="str">
        <f t="shared" ref="IY20" si="83">IF(COUNT(IY11:IY19)=0,"",AVERAGE(IY11:IY19))</f>
        <v/>
      </c>
      <c r="IZ20" s="36" t="str">
        <f t="shared" ref="IZ20" si="84">IF(COUNT(IZ11:IZ19)=0,"",AVERAGE(IZ11:IZ19))</f>
        <v/>
      </c>
      <c r="JA20" s="52"/>
    </row>
    <row r="21" spans="1:261" ht="12.75" customHeight="1" outlineLevel="2" x14ac:dyDescent="0.25">
      <c r="C21" s="102" t="s">
        <v>27</v>
      </c>
      <c r="D21" s="103" t="s">
        <v>212</v>
      </c>
      <c r="E21" s="103"/>
      <c r="F21" s="103"/>
      <c r="G21" s="103"/>
      <c r="H21" s="103"/>
      <c r="I21" s="103"/>
      <c r="J21" s="103"/>
      <c r="K21" s="52"/>
      <c r="M21" s="102" t="s">
        <v>27</v>
      </c>
      <c r="N21" s="103" t="s">
        <v>212</v>
      </c>
      <c r="O21" s="103"/>
      <c r="P21" s="103"/>
      <c r="Q21" s="103"/>
      <c r="R21" s="103"/>
      <c r="S21" s="103"/>
      <c r="T21" s="103"/>
      <c r="U21" s="52"/>
      <c r="W21" s="102" t="s">
        <v>27</v>
      </c>
      <c r="X21" s="103" t="s">
        <v>212</v>
      </c>
      <c r="Y21" s="103"/>
      <c r="Z21" s="103"/>
      <c r="AA21" s="103"/>
      <c r="AB21" s="103"/>
      <c r="AC21" s="103"/>
      <c r="AD21" s="103"/>
      <c r="AE21" s="52"/>
      <c r="AG21" s="102" t="s">
        <v>27</v>
      </c>
      <c r="AH21" s="103" t="s">
        <v>212</v>
      </c>
      <c r="AI21" s="103"/>
      <c r="AJ21" s="103"/>
      <c r="AK21" s="103"/>
      <c r="AL21" s="103"/>
      <c r="AM21" s="103"/>
      <c r="AN21" s="103"/>
      <c r="AO21" s="52"/>
      <c r="AQ21" s="102" t="s">
        <v>27</v>
      </c>
      <c r="AR21" s="103" t="s">
        <v>212</v>
      </c>
      <c r="AS21" s="103"/>
      <c r="AT21" s="103"/>
      <c r="AU21" s="103"/>
      <c r="AV21" s="103"/>
      <c r="AW21" s="103"/>
      <c r="AX21" s="103"/>
      <c r="AY21" s="52"/>
      <c r="BA21" s="102" t="s">
        <v>27</v>
      </c>
      <c r="BB21" s="103" t="s">
        <v>212</v>
      </c>
      <c r="BC21" s="103"/>
      <c r="BD21" s="103"/>
      <c r="BE21" s="103"/>
      <c r="BF21" s="103"/>
      <c r="BG21" s="103"/>
      <c r="BH21" s="103"/>
      <c r="BI21" s="52"/>
      <c r="BK21" s="102" t="s">
        <v>27</v>
      </c>
      <c r="BL21" s="103" t="s">
        <v>212</v>
      </c>
      <c r="BM21" s="103"/>
      <c r="BN21" s="103"/>
      <c r="BO21" s="103"/>
      <c r="BP21" s="103"/>
      <c r="BQ21" s="103"/>
      <c r="BR21" s="103"/>
      <c r="BS21" s="52"/>
      <c r="BU21" s="102" t="s">
        <v>27</v>
      </c>
      <c r="BV21" s="103" t="s">
        <v>212</v>
      </c>
      <c r="BW21" s="103"/>
      <c r="BX21" s="103"/>
      <c r="BY21" s="103"/>
      <c r="BZ21" s="103"/>
      <c r="CA21" s="103"/>
      <c r="CB21" s="103"/>
      <c r="CC21" s="52"/>
      <c r="CE21" s="102" t="s">
        <v>27</v>
      </c>
      <c r="CF21" s="103" t="s">
        <v>212</v>
      </c>
      <c r="CG21" s="103"/>
      <c r="CH21" s="103"/>
      <c r="CI21" s="103"/>
      <c r="CJ21" s="103"/>
      <c r="CK21" s="103"/>
      <c r="CL21" s="103"/>
      <c r="CM21" s="52"/>
      <c r="CO21" s="102" t="s">
        <v>27</v>
      </c>
      <c r="CP21" s="103" t="s">
        <v>212</v>
      </c>
      <c r="CQ21" s="103"/>
      <c r="CR21" s="103"/>
      <c r="CS21" s="103"/>
      <c r="CT21" s="103"/>
      <c r="CU21" s="103"/>
      <c r="CV21" s="103"/>
      <c r="CW21" s="52"/>
      <c r="CY21" s="102" t="s">
        <v>27</v>
      </c>
      <c r="CZ21" s="103" t="s">
        <v>212</v>
      </c>
      <c r="DA21" s="103"/>
      <c r="DB21" s="103"/>
      <c r="DC21" s="103"/>
      <c r="DD21" s="103"/>
      <c r="DE21" s="103"/>
      <c r="DF21" s="103"/>
      <c r="DG21" s="52"/>
      <c r="DI21" s="102" t="s">
        <v>27</v>
      </c>
      <c r="DJ21" s="103" t="s">
        <v>212</v>
      </c>
      <c r="DK21" s="103"/>
      <c r="DL21" s="103"/>
      <c r="DM21" s="103"/>
      <c r="DN21" s="103"/>
      <c r="DO21" s="103"/>
      <c r="DP21" s="103"/>
      <c r="DQ21" s="52"/>
      <c r="DS21" s="102" t="s">
        <v>27</v>
      </c>
      <c r="DT21" s="103" t="s">
        <v>212</v>
      </c>
      <c r="DU21" s="103"/>
      <c r="DV21" s="103"/>
      <c r="DW21" s="103"/>
      <c r="DX21" s="103"/>
      <c r="DY21" s="103"/>
      <c r="DZ21" s="103"/>
      <c r="EA21" s="52"/>
      <c r="EC21" s="102" t="s">
        <v>27</v>
      </c>
      <c r="ED21" s="103" t="s">
        <v>212</v>
      </c>
      <c r="EE21" s="103"/>
      <c r="EF21" s="103"/>
      <c r="EG21" s="103"/>
      <c r="EH21" s="103"/>
      <c r="EI21" s="103"/>
      <c r="EJ21" s="103"/>
      <c r="EK21" s="52"/>
      <c r="EL21" s="102" t="s">
        <v>27</v>
      </c>
      <c r="EM21" s="103" t="s">
        <v>212</v>
      </c>
      <c r="EN21" s="103"/>
      <c r="EO21" s="103"/>
      <c r="EP21" s="103"/>
      <c r="EQ21" s="103"/>
      <c r="ER21" s="103"/>
      <c r="ES21" s="103"/>
      <c r="ET21" s="52"/>
      <c r="EU21" s="52"/>
      <c r="EW21" s="370" t="s">
        <v>27</v>
      </c>
      <c r="EX21" s="103" t="s">
        <v>212</v>
      </c>
      <c r="EY21" s="103"/>
      <c r="EZ21" s="103"/>
      <c r="FA21" s="103"/>
      <c r="FB21" s="103"/>
      <c r="FC21" s="103"/>
      <c r="FD21" s="103"/>
      <c r="FE21" s="52"/>
      <c r="FG21" s="370" t="s">
        <v>27</v>
      </c>
      <c r="FH21" s="103" t="s">
        <v>212</v>
      </c>
      <c r="FI21" s="103"/>
      <c r="FJ21" s="103"/>
      <c r="FK21" s="103"/>
      <c r="FL21" s="103"/>
      <c r="FM21" s="103"/>
      <c r="FN21" s="103"/>
      <c r="FO21" s="52"/>
      <c r="FQ21" s="370" t="s">
        <v>27</v>
      </c>
      <c r="FR21" s="103" t="s">
        <v>212</v>
      </c>
      <c r="FS21" s="103"/>
      <c r="FT21" s="103"/>
      <c r="FU21" s="103"/>
      <c r="FV21" s="103"/>
      <c r="FW21" s="103"/>
      <c r="FX21" s="103"/>
      <c r="FY21" s="52"/>
      <c r="GA21" s="370" t="s">
        <v>27</v>
      </c>
      <c r="GB21" s="103" t="s">
        <v>212</v>
      </c>
      <c r="GC21" s="103"/>
      <c r="GD21" s="103"/>
      <c r="GE21" s="103"/>
      <c r="GF21" s="103"/>
      <c r="GG21" s="103"/>
      <c r="GH21" s="103"/>
      <c r="GI21" s="52"/>
      <c r="GK21" s="370" t="s">
        <v>27</v>
      </c>
      <c r="GL21" s="103" t="s">
        <v>212</v>
      </c>
      <c r="GM21" s="103"/>
      <c r="GN21" s="103"/>
      <c r="GO21" s="103"/>
      <c r="GP21" s="103"/>
      <c r="GQ21" s="103"/>
      <c r="GR21" s="103"/>
      <c r="GS21" s="52"/>
      <c r="GU21" s="370" t="s">
        <v>27</v>
      </c>
      <c r="GV21" s="103" t="s">
        <v>212</v>
      </c>
      <c r="GW21" s="103"/>
      <c r="GX21" s="103"/>
      <c r="GY21" s="103"/>
      <c r="GZ21" s="103"/>
      <c r="HA21" s="103"/>
      <c r="HB21" s="103"/>
      <c r="HC21" s="52"/>
      <c r="HE21" s="370" t="s">
        <v>27</v>
      </c>
      <c r="HF21" s="103" t="s">
        <v>212</v>
      </c>
      <c r="HG21" s="103"/>
      <c r="HH21" s="103"/>
      <c r="HI21" s="103"/>
      <c r="HJ21" s="103"/>
      <c r="HK21" s="103"/>
      <c r="HL21" s="103"/>
      <c r="HM21" s="52"/>
      <c r="HO21" s="370" t="s">
        <v>27</v>
      </c>
      <c r="HP21" s="103" t="s">
        <v>212</v>
      </c>
      <c r="HQ21" s="103"/>
      <c r="HR21" s="103"/>
      <c r="HS21" s="103"/>
      <c r="HT21" s="103"/>
      <c r="HU21" s="103"/>
      <c r="HV21" s="103"/>
      <c r="HW21" s="52"/>
      <c r="HY21" s="370" t="s">
        <v>27</v>
      </c>
      <c r="HZ21" s="103" t="s">
        <v>212</v>
      </c>
      <c r="IA21" s="103"/>
      <c r="IB21" s="103"/>
      <c r="IC21" s="103"/>
      <c r="ID21" s="103"/>
      <c r="IE21" s="103"/>
      <c r="IF21" s="103"/>
      <c r="IG21" s="52"/>
      <c r="II21" s="370" t="s">
        <v>27</v>
      </c>
      <c r="IJ21" s="103" t="s">
        <v>212</v>
      </c>
      <c r="IK21" s="103"/>
      <c r="IL21" s="103"/>
      <c r="IM21" s="103"/>
      <c r="IN21" s="103"/>
      <c r="IO21" s="103"/>
      <c r="IP21" s="103"/>
      <c r="IQ21" s="52"/>
      <c r="IS21" s="370" t="s">
        <v>27</v>
      </c>
      <c r="IT21" s="103" t="s">
        <v>212</v>
      </c>
      <c r="IU21" s="103"/>
      <c r="IV21" s="103"/>
      <c r="IW21" s="103"/>
      <c r="IX21" s="103"/>
      <c r="IY21" s="103"/>
      <c r="IZ21" s="103"/>
      <c r="JA21" s="52"/>
    </row>
    <row r="22" spans="1:261" ht="12.75" customHeight="1" outlineLevel="2" x14ac:dyDescent="0.25">
      <c r="C22" s="359"/>
      <c r="D22" s="41">
        <v>1</v>
      </c>
      <c r="E22" s="416">
        <f t="shared" ref="E22" si="85">AVERAGE(O22,Y22,AI22,AS22,BC22,BM22,BW22,CG22,CQ22,DA22,DK22,DU22,EE22,EO22,EY22,FI22,FS22,GC22,GM22,GW22,HG22,HQ22,IA22,IK22,IU22)</f>
        <v>9.8000000000000007</v>
      </c>
      <c r="F22" s="416">
        <f t="shared" ref="F22" si="86">AVERAGE(P22,Z22,AJ22,AT22,BD22,BN22,BX22,CH22,CR22,DB22,DL22,DV22,EF22,EP22,EZ22,FJ22,FT22,GD22,GN22,GX22,HH22,HR22,IB22,IL22,IV22)</f>
        <v>9.8000000000000007</v>
      </c>
      <c r="G22" s="416">
        <f t="shared" ref="G22" si="87">AVERAGE(Q22,AA22,AK22,AU22,BE22,BO22,BY22,CI22,CS22,DC22,DM22,DW22,EG22,EQ22,FA22,FK22,FU22,GE22,GO22,GY22,HI22,HS22,IC22,IM22,IW22)</f>
        <v>9.4</v>
      </c>
      <c r="H22" s="416">
        <f t="shared" ref="H22" si="88">AVERAGE(R22,AB22,AL22,AV22,BF22,BP22,BZ22,CJ22,CT22,DD22,DN22,DX22,EH22,ER22,FB22,FL22,FV22,GF22,GP22,GZ22,HJ22,HT22,ID22,IN22,IX22)</f>
        <v>9.4</v>
      </c>
      <c r="I22" s="416">
        <f t="shared" ref="I22" si="89">AVERAGE(S22,AC22,AM22,AW22,BG22,BQ22,CA22,CK22,CU22,DE22,DO22,DY22,EI22,ES22,FC22,FM22,FW22,GG22,GQ22,HA22,HK22,HU22,IE22,IO22,IY22)</f>
        <v>9</v>
      </c>
      <c r="J22" s="416">
        <f t="shared" ref="J22" si="90">AVERAGE(T22,AD22,AN22,AX22,BH22,BR22,CB22,CL22,CV22,DF22,DP22,DZ22,EJ22,ET22,FD22,FN22,FX22,GH22,GR22,HB22,HL22,HV22,IF22,IP22,IZ22)</f>
        <v>9.75</v>
      </c>
      <c r="K22" s="52"/>
      <c r="M22" s="47"/>
      <c r="N22" s="41">
        <v>1</v>
      </c>
      <c r="O22" s="6"/>
      <c r="P22" s="6"/>
      <c r="Q22" s="6"/>
      <c r="R22" s="6"/>
      <c r="S22" s="6"/>
      <c r="T22" s="6"/>
      <c r="U22" s="52"/>
      <c r="W22" s="47"/>
      <c r="X22" s="41">
        <v>1</v>
      </c>
      <c r="Y22" s="6"/>
      <c r="Z22" s="6"/>
      <c r="AA22" s="6"/>
      <c r="AB22" s="6"/>
      <c r="AC22" s="6"/>
      <c r="AD22" s="6"/>
      <c r="AE22" s="52"/>
      <c r="AG22" s="47"/>
      <c r="AH22" s="41">
        <v>1</v>
      </c>
      <c r="AI22" s="6"/>
      <c r="AJ22" s="6"/>
      <c r="AK22" s="6"/>
      <c r="AL22" s="6"/>
      <c r="AM22" s="6"/>
      <c r="AN22" s="6"/>
      <c r="AO22" s="52"/>
      <c r="AQ22" s="47"/>
      <c r="AR22" s="41">
        <v>1</v>
      </c>
      <c r="AS22" s="6"/>
      <c r="AT22" s="6"/>
      <c r="AU22" s="6"/>
      <c r="AV22" s="6"/>
      <c r="AW22" s="6"/>
      <c r="AX22" s="6"/>
      <c r="AY22" s="52"/>
      <c r="BA22" s="47"/>
      <c r="BB22" s="41">
        <v>1</v>
      </c>
      <c r="BC22" s="6"/>
      <c r="BD22" s="6"/>
      <c r="BE22" s="6"/>
      <c r="BF22" s="6"/>
      <c r="BG22" s="6"/>
      <c r="BH22" s="6"/>
      <c r="BI22" s="52"/>
      <c r="BK22" s="47"/>
      <c r="BL22" s="41">
        <v>1</v>
      </c>
      <c r="BM22" s="6"/>
      <c r="BN22" s="6"/>
      <c r="BO22" s="6"/>
      <c r="BP22" s="6"/>
      <c r="BQ22" s="6"/>
      <c r="BR22" s="6"/>
      <c r="BS22" s="52"/>
      <c r="BU22" s="47"/>
      <c r="BV22" s="41">
        <v>1</v>
      </c>
      <c r="BW22" s="6"/>
      <c r="BX22" s="6"/>
      <c r="BY22" s="6"/>
      <c r="BZ22" s="6"/>
      <c r="CA22" s="6"/>
      <c r="CB22" s="6"/>
      <c r="CC22" s="52"/>
      <c r="CE22" s="47"/>
      <c r="CF22" s="41">
        <v>1</v>
      </c>
      <c r="CG22" s="6">
        <v>10</v>
      </c>
      <c r="CH22" s="6">
        <v>10</v>
      </c>
      <c r="CI22" s="6">
        <v>9</v>
      </c>
      <c r="CJ22" s="6">
        <v>10</v>
      </c>
      <c r="CK22" s="6">
        <v>10</v>
      </c>
      <c r="CL22" s="6">
        <v>10</v>
      </c>
      <c r="CM22" s="52"/>
      <c r="CO22" s="47"/>
      <c r="CP22" s="41">
        <v>1</v>
      </c>
      <c r="CQ22" s="6"/>
      <c r="CR22" s="6"/>
      <c r="CS22" s="6"/>
      <c r="CT22" s="6"/>
      <c r="CU22" s="6"/>
      <c r="CV22" s="6"/>
      <c r="CW22" s="52"/>
      <c r="CY22" s="47"/>
      <c r="CZ22" s="41">
        <v>1</v>
      </c>
      <c r="DA22" s="6">
        <v>10</v>
      </c>
      <c r="DB22" s="6">
        <v>10</v>
      </c>
      <c r="DC22" s="6">
        <v>10</v>
      </c>
      <c r="DD22" s="6">
        <v>10</v>
      </c>
      <c r="DE22" s="6">
        <v>8</v>
      </c>
      <c r="DF22" s="6">
        <v>10</v>
      </c>
      <c r="DG22" s="52"/>
      <c r="DI22" s="47"/>
      <c r="DJ22" s="41">
        <v>1</v>
      </c>
      <c r="DK22" s="6">
        <v>10</v>
      </c>
      <c r="DL22" s="6">
        <v>10</v>
      </c>
      <c r="DM22" s="6">
        <v>10</v>
      </c>
      <c r="DN22" s="6">
        <v>10</v>
      </c>
      <c r="DO22" s="6">
        <v>10</v>
      </c>
      <c r="DP22" s="6">
        <v>10</v>
      </c>
      <c r="DQ22" s="52"/>
      <c r="DS22" s="47"/>
      <c r="DT22" s="41">
        <v>1</v>
      </c>
      <c r="DU22" s="6">
        <v>9</v>
      </c>
      <c r="DV22" s="6">
        <v>9</v>
      </c>
      <c r="DW22" s="6">
        <v>8</v>
      </c>
      <c r="DX22" s="6">
        <v>9</v>
      </c>
      <c r="DY22" s="6">
        <v>7</v>
      </c>
      <c r="DZ22" s="6">
        <v>9</v>
      </c>
      <c r="EA22" s="52"/>
      <c r="EC22" s="47"/>
      <c r="ED22" s="41">
        <v>1</v>
      </c>
      <c r="EE22" s="6"/>
      <c r="EF22" s="6"/>
      <c r="EG22" s="6"/>
      <c r="EH22" s="6"/>
      <c r="EI22" s="6"/>
      <c r="EJ22" s="6"/>
      <c r="EK22" s="52"/>
      <c r="EL22" s="47"/>
      <c r="EM22" s="41">
        <v>1</v>
      </c>
      <c r="EN22" s="6">
        <v>10</v>
      </c>
      <c r="EO22" s="6">
        <v>10</v>
      </c>
      <c r="EP22" s="6">
        <v>10</v>
      </c>
      <c r="EQ22" s="6">
        <v>10</v>
      </c>
      <c r="ER22" s="6">
        <v>8</v>
      </c>
      <c r="ES22" s="6">
        <v>10</v>
      </c>
      <c r="ET22" s="52"/>
      <c r="EU22" s="52"/>
      <c r="EW22" s="371"/>
      <c r="EX22" s="41">
        <v>1</v>
      </c>
      <c r="EY22" s="6"/>
      <c r="EZ22" s="6"/>
      <c r="FA22" s="6"/>
      <c r="FB22" s="6"/>
      <c r="FC22" s="6"/>
      <c r="FD22" s="6"/>
      <c r="FE22" s="52"/>
      <c r="FG22" s="371"/>
      <c r="FH22" s="41">
        <v>1</v>
      </c>
      <c r="FI22" s="6"/>
      <c r="FJ22" s="6"/>
      <c r="FK22" s="6"/>
      <c r="FL22" s="6"/>
      <c r="FM22" s="6"/>
      <c r="FN22" s="6"/>
      <c r="FO22" s="52"/>
      <c r="FQ22" s="371"/>
      <c r="FR22" s="41">
        <v>1</v>
      </c>
      <c r="FS22" s="6"/>
      <c r="FT22" s="6"/>
      <c r="FU22" s="6"/>
      <c r="FV22" s="6"/>
      <c r="FW22" s="6"/>
      <c r="FX22" s="6"/>
      <c r="FY22" s="52"/>
      <c r="GA22" s="371"/>
      <c r="GB22" s="41">
        <v>1</v>
      </c>
      <c r="GC22" s="6"/>
      <c r="GD22" s="6"/>
      <c r="GE22" s="6"/>
      <c r="GF22" s="6"/>
      <c r="GG22" s="6"/>
      <c r="GH22" s="6"/>
      <c r="GI22" s="52"/>
      <c r="GK22" s="371"/>
      <c r="GL22" s="41">
        <v>1</v>
      </c>
      <c r="GM22" s="6"/>
      <c r="GN22" s="6"/>
      <c r="GO22" s="6"/>
      <c r="GP22" s="6"/>
      <c r="GQ22" s="6"/>
      <c r="GR22" s="6"/>
      <c r="GS22" s="52"/>
      <c r="GU22" s="371"/>
      <c r="GV22" s="41">
        <v>1</v>
      </c>
      <c r="GW22" s="6"/>
      <c r="GX22" s="6"/>
      <c r="GY22" s="6"/>
      <c r="GZ22" s="6"/>
      <c r="HA22" s="6"/>
      <c r="HB22" s="6"/>
      <c r="HC22" s="52"/>
      <c r="HE22" s="371"/>
      <c r="HF22" s="41">
        <v>1</v>
      </c>
      <c r="HG22" s="6"/>
      <c r="HH22" s="6"/>
      <c r="HI22" s="6"/>
      <c r="HJ22" s="6"/>
      <c r="HK22" s="6"/>
      <c r="HL22" s="6"/>
      <c r="HM22" s="52"/>
      <c r="HO22" s="371"/>
      <c r="HP22" s="41">
        <v>1</v>
      </c>
      <c r="HQ22" s="6"/>
      <c r="HR22" s="6"/>
      <c r="HS22" s="6"/>
      <c r="HT22" s="6"/>
      <c r="HU22" s="6"/>
      <c r="HV22" s="6"/>
      <c r="HW22" s="52"/>
      <c r="HY22" s="371"/>
      <c r="HZ22" s="41">
        <v>1</v>
      </c>
      <c r="IA22" s="6"/>
      <c r="IB22" s="6"/>
      <c r="IC22" s="6"/>
      <c r="ID22" s="6"/>
      <c r="IE22" s="6"/>
      <c r="IF22" s="6"/>
      <c r="IG22" s="52"/>
      <c r="II22" s="371"/>
      <c r="IJ22" s="41">
        <v>1</v>
      </c>
      <c r="IK22" s="6"/>
      <c r="IL22" s="6"/>
      <c r="IM22" s="6"/>
      <c r="IN22" s="6"/>
      <c r="IO22" s="6"/>
      <c r="IP22" s="6"/>
      <c r="IQ22" s="52"/>
      <c r="IS22" s="371"/>
      <c r="IT22" s="41">
        <v>1</v>
      </c>
      <c r="IU22" s="6"/>
      <c r="IV22" s="6"/>
      <c r="IW22" s="6"/>
      <c r="IX22" s="6"/>
      <c r="IY22" s="6"/>
      <c r="IZ22" s="6"/>
      <c r="JA22" s="52"/>
    </row>
    <row r="23" spans="1:261" ht="12.75" customHeight="1" outlineLevel="2" x14ac:dyDescent="0.25">
      <c r="C23" s="359"/>
      <c r="D23" s="41">
        <v>2</v>
      </c>
      <c r="E23" s="416">
        <f t="shared" ref="E23:E26" si="91">AVERAGE(O23,Y23,AI23,AS23,BC23,BM23,BW23,CG23,CQ23,DA23,DK23,DU23,EE23,EO23,EY23,FI23,FS23,GC23,GM23,GW23,HG23,HQ23,IA23,IK23,IU23)</f>
        <v>9.1999999999999993</v>
      </c>
      <c r="F23" s="416">
        <f t="shared" ref="F23:F26" si="92">AVERAGE(P23,Z23,AJ23,AT23,BD23,BN23,BX23,CH23,CR23,DB23,DL23,DV23,EF23,EP23,EZ23,FJ23,FT23,GD23,GN23,GX23,HH23,HR23,IB23,IL23,IV23)</f>
        <v>9.1999999999999993</v>
      </c>
      <c r="G23" s="416">
        <f t="shared" ref="G23:G26" si="93">AVERAGE(Q23,AA23,AK23,AU23,BE23,BO23,BY23,CI23,CS23,DC23,DM23,DW23,EG23,EQ23,FA23,FK23,FU23,GE23,GO23,GY23,HI23,HS23,IC23,IM23,IW23)</f>
        <v>8.6</v>
      </c>
      <c r="H23" s="416">
        <f t="shared" ref="H23:H26" si="94">AVERAGE(R23,AB23,AL23,AV23,BF23,BP23,BZ23,CJ23,CT23,DD23,DN23,DX23,EH23,ER23,FB23,FL23,FV23,GF23,GP23,GZ23,HJ23,HT23,ID23,IN23,IX23)</f>
        <v>8</v>
      </c>
      <c r="I23" s="416">
        <f t="shared" ref="I23:I26" si="95">AVERAGE(S23,AC23,AM23,AW23,BG23,BQ23,CA23,CK23,CU23,DE23,DO23,DY23,EI23,ES23,FC23,FM23,FW23,GG23,GQ23,HA23,HK23,HU23,IE23,IO23,IY23)</f>
        <v>7.6</v>
      </c>
      <c r="J23" s="416">
        <f t="shared" ref="J23:J26" si="96">AVERAGE(T23,AD23,AN23,AX23,BH23,BR23,CB23,CL23,CV23,DF23,DP23,DZ23,EJ23,ET23,FD23,FN23,FX23,GH23,GR23,HB23,HL23,HV23,IF23,IP23,IZ23)</f>
        <v>8.5</v>
      </c>
      <c r="K23" s="52"/>
      <c r="M23" s="47"/>
      <c r="N23" s="41">
        <v>2</v>
      </c>
      <c r="O23" s="6"/>
      <c r="P23" s="6"/>
      <c r="Q23" s="6"/>
      <c r="R23" s="6"/>
      <c r="S23" s="6"/>
      <c r="T23" s="6"/>
      <c r="U23" s="52"/>
      <c r="W23" s="47"/>
      <c r="X23" s="41">
        <v>2</v>
      </c>
      <c r="Y23" s="6"/>
      <c r="Z23" s="6"/>
      <c r="AA23" s="6"/>
      <c r="AB23" s="6"/>
      <c r="AC23" s="6"/>
      <c r="AD23" s="6"/>
      <c r="AE23" s="52"/>
      <c r="AG23" s="47"/>
      <c r="AH23" s="41">
        <v>2</v>
      </c>
      <c r="AI23" s="6"/>
      <c r="AJ23" s="6"/>
      <c r="AK23" s="6"/>
      <c r="AL23" s="6"/>
      <c r="AM23" s="6"/>
      <c r="AN23" s="6"/>
      <c r="AO23" s="52"/>
      <c r="AQ23" s="47"/>
      <c r="AR23" s="41">
        <v>2</v>
      </c>
      <c r="AS23" s="6"/>
      <c r="AT23" s="6"/>
      <c r="AU23" s="6"/>
      <c r="AV23" s="6"/>
      <c r="AW23" s="6"/>
      <c r="AX23" s="6"/>
      <c r="AY23" s="52"/>
      <c r="BA23" s="47"/>
      <c r="BB23" s="41">
        <v>2</v>
      </c>
      <c r="BC23" s="6"/>
      <c r="BD23" s="6"/>
      <c r="BE23" s="6"/>
      <c r="BF23" s="6"/>
      <c r="BG23" s="6"/>
      <c r="BH23" s="6"/>
      <c r="BI23" s="52"/>
      <c r="BK23" s="47"/>
      <c r="BL23" s="41">
        <v>2</v>
      </c>
      <c r="BM23" s="6"/>
      <c r="BN23" s="6"/>
      <c r="BO23" s="6"/>
      <c r="BP23" s="6"/>
      <c r="BQ23" s="6"/>
      <c r="BR23" s="6"/>
      <c r="BS23" s="52"/>
      <c r="BU23" s="47"/>
      <c r="BV23" s="41">
        <v>2</v>
      </c>
      <c r="BW23" s="6"/>
      <c r="BX23" s="6"/>
      <c r="BY23" s="6"/>
      <c r="BZ23" s="6"/>
      <c r="CA23" s="6"/>
      <c r="CB23" s="6"/>
      <c r="CC23" s="52"/>
      <c r="CE23" s="47"/>
      <c r="CF23" s="41">
        <v>2</v>
      </c>
      <c r="CG23" s="6">
        <v>9</v>
      </c>
      <c r="CH23" s="6">
        <v>9</v>
      </c>
      <c r="CI23" s="6">
        <v>9</v>
      </c>
      <c r="CJ23" s="6">
        <v>8</v>
      </c>
      <c r="CK23" s="6">
        <v>9</v>
      </c>
      <c r="CL23" s="6">
        <v>8</v>
      </c>
      <c r="CM23" s="52"/>
      <c r="CO23" s="47"/>
      <c r="CP23" s="41">
        <v>2</v>
      </c>
      <c r="CQ23" s="6"/>
      <c r="CR23" s="6"/>
      <c r="CS23" s="6"/>
      <c r="CT23" s="6"/>
      <c r="CU23" s="6"/>
      <c r="CV23" s="6"/>
      <c r="CW23" s="52"/>
      <c r="CY23" s="47"/>
      <c r="CZ23" s="41">
        <v>2</v>
      </c>
      <c r="DA23" s="6">
        <v>9</v>
      </c>
      <c r="DB23" s="6">
        <v>10</v>
      </c>
      <c r="DC23" s="6">
        <v>9</v>
      </c>
      <c r="DD23" s="6">
        <v>8</v>
      </c>
      <c r="DE23" s="6">
        <v>6</v>
      </c>
      <c r="DF23" s="6">
        <v>8</v>
      </c>
      <c r="DG23" s="52"/>
      <c r="DI23" s="47"/>
      <c r="DJ23" s="41">
        <v>2</v>
      </c>
      <c r="DK23" s="6">
        <v>9</v>
      </c>
      <c r="DL23" s="6">
        <v>9</v>
      </c>
      <c r="DM23" s="6">
        <v>9</v>
      </c>
      <c r="DN23" s="6">
        <v>9</v>
      </c>
      <c r="DO23" s="6">
        <v>9</v>
      </c>
      <c r="DP23" s="6">
        <v>9</v>
      </c>
      <c r="DQ23" s="52"/>
      <c r="DS23" s="47"/>
      <c r="DT23" s="41">
        <v>2</v>
      </c>
      <c r="DU23" s="6">
        <v>9</v>
      </c>
      <c r="DV23" s="6">
        <v>9</v>
      </c>
      <c r="DW23" s="6">
        <v>8</v>
      </c>
      <c r="DX23" s="6">
        <v>9</v>
      </c>
      <c r="DY23" s="6">
        <v>6</v>
      </c>
      <c r="DZ23" s="6">
        <v>9</v>
      </c>
      <c r="EA23" s="52"/>
      <c r="EC23" s="47"/>
      <c r="ED23" s="41">
        <v>2</v>
      </c>
      <c r="EE23" s="6"/>
      <c r="EF23" s="6"/>
      <c r="EG23" s="6"/>
      <c r="EH23" s="6"/>
      <c r="EI23" s="6"/>
      <c r="EJ23" s="6"/>
      <c r="EK23" s="52"/>
      <c r="EL23" s="47"/>
      <c r="EM23" s="41">
        <v>2</v>
      </c>
      <c r="EN23" s="6">
        <v>9</v>
      </c>
      <c r="EO23" s="6">
        <v>10</v>
      </c>
      <c r="EP23" s="6">
        <v>9</v>
      </c>
      <c r="EQ23" s="6">
        <v>8</v>
      </c>
      <c r="ER23" s="6">
        <v>6</v>
      </c>
      <c r="ES23" s="6">
        <v>8</v>
      </c>
      <c r="ET23" s="52"/>
      <c r="EU23" s="52"/>
      <c r="EW23" s="371"/>
      <c r="EX23" s="41">
        <v>2</v>
      </c>
      <c r="EY23" s="6"/>
      <c r="EZ23" s="6"/>
      <c r="FA23" s="6"/>
      <c r="FB23" s="6"/>
      <c r="FC23" s="6"/>
      <c r="FD23" s="6"/>
      <c r="FE23" s="52"/>
      <c r="FG23" s="371"/>
      <c r="FH23" s="41">
        <v>2</v>
      </c>
      <c r="FI23" s="6"/>
      <c r="FJ23" s="6"/>
      <c r="FK23" s="6"/>
      <c r="FL23" s="6"/>
      <c r="FM23" s="6"/>
      <c r="FN23" s="6"/>
      <c r="FO23" s="52"/>
      <c r="FQ23" s="371"/>
      <c r="FR23" s="41">
        <v>2</v>
      </c>
      <c r="FS23" s="6"/>
      <c r="FT23" s="6"/>
      <c r="FU23" s="6"/>
      <c r="FV23" s="6"/>
      <c r="FW23" s="6"/>
      <c r="FX23" s="6"/>
      <c r="FY23" s="52"/>
      <c r="GA23" s="371"/>
      <c r="GB23" s="41">
        <v>2</v>
      </c>
      <c r="GC23" s="6"/>
      <c r="GD23" s="6"/>
      <c r="GE23" s="6"/>
      <c r="GF23" s="6"/>
      <c r="GG23" s="6"/>
      <c r="GH23" s="6"/>
      <c r="GI23" s="52"/>
      <c r="GK23" s="371"/>
      <c r="GL23" s="41">
        <v>2</v>
      </c>
      <c r="GM23" s="6"/>
      <c r="GN23" s="6"/>
      <c r="GO23" s="6"/>
      <c r="GP23" s="6"/>
      <c r="GQ23" s="6"/>
      <c r="GR23" s="6"/>
      <c r="GS23" s="52"/>
      <c r="GU23" s="371"/>
      <c r="GV23" s="41">
        <v>2</v>
      </c>
      <c r="GW23" s="6"/>
      <c r="GX23" s="6"/>
      <c r="GY23" s="6"/>
      <c r="GZ23" s="6"/>
      <c r="HA23" s="6"/>
      <c r="HB23" s="6"/>
      <c r="HC23" s="52"/>
      <c r="HE23" s="371"/>
      <c r="HF23" s="41">
        <v>2</v>
      </c>
      <c r="HG23" s="6"/>
      <c r="HH23" s="6"/>
      <c r="HI23" s="6"/>
      <c r="HJ23" s="6"/>
      <c r="HK23" s="6"/>
      <c r="HL23" s="6"/>
      <c r="HM23" s="52"/>
      <c r="HO23" s="371"/>
      <c r="HP23" s="41">
        <v>2</v>
      </c>
      <c r="HQ23" s="6"/>
      <c r="HR23" s="6"/>
      <c r="HS23" s="6"/>
      <c r="HT23" s="6"/>
      <c r="HU23" s="6"/>
      <c r="HV23" s="6"/>
      <c r="HW23" s="52"/>
      <c r="HY23" s="371"/>
      <c r="HZ23" s="41">
        <v>2</v>
      </c>
      <c r="IA23" s="6"/>
      <c r="IB23" s="6"/>
      <c r="IC23" s="6"/>
      <c r="ID23" s="6"/>
      <c r="IE23" s="6"/>
      <c r="IF23" s="6"/>
      <c r="IG23" s="52"/>
      <c r="II23" s="371"/>
      <c r="IJ23" s="41">
        <v>2</v>
      </c>
      <c r="IK23" s="6"/>
      <c r="IL23" s="6"/>
      <c r="IM23" s="6"/>
      <c r="IN23" s="6"/>
      <c r="IO23" s="6"/>
      <c r="IP23" s="6"/>
      <c r="IQ23" s="52"/>
      <c r="IS23" s="371"/>
      <c r="IT23" s="41">
        <v>2</v>
      </c>
      <c r="IU23" s="6"/>
      <c r="IV23" s="6"/>
      <c r="IW23" s="6"/>
      <c r="IX23" s="6"/>
      <c r="IY23" s="6"/>
      <c r="IZ23" s="6"/>
      <c r="JA23" s="52"/>
    </row>
    <row r="24" spans="1:261" ht="12.75" customHeight="1" outlineLevel="2" x14ac:dyDescent="0.25">
      <c r="C24" s="359"/>
      <c r="D24" s="41" t="s">
        <v>59</v>
      </c>
      <c r="E24" s="416">
        <f t="shared" si="91"/>
        <v>7.6</v>
      </c>
      <c r="F24" s="416">
        <f t="shared" si="92"/>
        <v>8.6</v>
      </c>
      <c r="G24" s="416">
        <f t="shared" si="93"/>
        <v>7.6</v>
      </c>
      <c r="H24" s="416">
        <f t="shared" si="94"/>
        <v>7.6</v>
      </c>
      <c r="I24" s="416">
        <f t="shared" si="95"/>
        <v>7.2</v>
      </c>
      <c r="J24" s="416">
        <f t="shared" si="96"/>
        <v>6.75</v>
      </c>
      <c r="K24" s="52"/>
      <c r="M24" s="47"/>
      <c r="N24" s="41" t="s">
        <v>59</v>
      </c>
      <c r="O24" s="6"/>
      <c r="P24" s="6"/>
      <c r="Q24" s="6"/>
      <c r="R24" s="6"/>
      <c r="S24" s="6"/>
      <c r="T24" s="6"/>
      <c r="U24" s="52"/>
      <c r="W24" s="47"/>
      <c r="X24" s="41" t="s">
        <v>59</v>
      </c>
      <c r="Y24" s="6"/>
      <c r="Z24" s="6"/>
      <c r="AA24" s="6"/>
      <c r="AB24" s="6"/>
      <c r="AC24" s="6"/>
      <c r="AD24" s="6"/>
      <c r="AE24" s="52"/>
      <c r="AG24" s="47"/>
      <c r="AH24" s="41" t="s">
        <v>59</v>
      </c>
      <c r="AI24" s="6"/>
      <c r="AJ24" s="6"/>
      <c r="AK24" s="6"/>
      <c r="AL24" s="6"/>
      <c r="AM24" s="6"/>
      <c r="AN24" s="6"/>
      <c r="AO24" s="52"/>
      <c r="AQ24" s="47"/>
      <c r="AR24" s="41" t="s">
        <v>59</v>
      </c>
      <c r="AS24" s="6"/>
      <c r="AT24" s="6"/>
      <c r="AU24" s="6"/>
      <c r="AV24" s="6"/>
      <c r="AW24" s="6"/>
      <c r="AX24" s="6"/>
      <c r="AY24" s="52"/>
      <c r="BA24" s="47"/>
      <c r="BB24" s="41" t="s">
        <v>59</v>
      </c>
      <c r="BC24" s="6"/>
      <c r="BD24" s="6"/>
      <c r="BE24" s="6"/>
      <c r="BF24" s="6"/>
      <c r="BG24" s="6"/>
      <c r="BH24" s="6"/>
      <c r="BI24" s="52"/>
      <c r="BK24" s="47"/>
      <c r="BL24" s="41" t="s">
        <v>59</v>
      </c>
      <c r="BM24" s="6"/>
      <c r="BN24" s="6"/>
      <c r="BO24" s="6"/>
      <c r="BP24" s="6"/>
      <c r="BQ24" s="6"/>
      <c r="BR24" s="6"/>
      <c r="BS24" s="52"/>
      <c r="BU24" s="47"/>
      <c r="BV24" s="41" t="s">
        <v>59</v>
      </c>
      <c r="BW24" s="6"/>
      <c r="BX24" s="6"/>
      <c r="BY24" s="6"/>
      <c r="BZ24" s="6"/>
      <c r="CA24" s="6"/>
      <c r="CB24" s="6"/>
      <c r="CC24" s="52"/>
      <c r="CE24" s="47"/>
      <c r="CF24" s="41" t="s">
        <v>59</v>
      </c>
      <c r="CG24" s="6">
        <v>8</v>
      </c>
      <c r="CH24" s="6">
        <v>8</v>
      </c>
      <c r="CI24" s="6">
        <v>6</v>
      </c>
      <c r="CJ24" s="6">
        <v>8</v>
      </c>
      <c r="CK24" s="6">
        <v>9</v>
      </c>
      <c r="CL24" s="6">
        <v>8</v>
      </c>
      <c r="CM24" s="52"/>
      <c r="CO24" s="47"/>
      <c r="CP24" s="41" t="s">
        <v>59</v>
      </c>
      <c r="CQ24" s="6"/>
      <c r="CR24" s="6"/>
      <c r="CS24" s="6"/>
      <c r="CT24" s="6"/>
      <c r="CU24" s="6"/>
      <c r="CV24" s="6"/>
      <c r="CW24" s="52"/>
      <c r="CY24" s="47"/>
      <c r="CZ24" s="41" t="s">
        <v>59</v>
      </c>
      <c r="DA24" s="6">
        <v>9</v>
      </c>
      <c r="DB24" s="6">
        <v>10</v>
      </c>
      <c r="DC24" s="6">
        <v>9</v>
      </c>
      <c r="DD24" s="6">
        <v>9</v>
      </c>
      <c r="DE24" s="6">
        <v>6</v>
      </c>
      <c r="DF24" s="6">
        <v>6</v>
      </c>
      <c r="DG24" s="52"/>
      <c r="DI24" s="47"/>
      <c r="DJ24" s="41" t="s">
        <v>59</v>
      </c>
      <c r="DK24" s="6">
        <v>7</v>
      </c>
      <c r="DL24" s="6">
        <v>9</v>
      </c>
      <c r="DM24" s="6">
        <v>6</v>
      </c>
      <c r="DN24" s="6">
        <v>7</v>
      </c>
      <c r="DO24" s="6">
        <v>8</v>
      </c>
      <c r="DP24" s="6">
        <v>7</v>
      </c>
      <c r="DQ24" s="52"/>
      <c r="DS24" s="47"/>
      <c r="DT24" s="41" t="s">
        <v>59</v>
      </c>
      <c r="DU24" s="6">
        <v>4</v>
      </c>
      <c r="DV24" s="6">
        <v>7</v>
      </c>
      <c r="DW24" s="6">
        <v>8</v>
      </c>
      <c r="DX24" s="6">
        <v>8</v>
      </c>
      <c r="DY24" s="6">
        <v>7</v>
      </c>
      <c r="DZ24" s="6">
        <v>6</v>
      </c>
      <c r="EA24" s="52"/>
      <c r="EC24" s="47"/>
      <c r="ED24" s="41" t="s">
        <v>59</v>
      </c>
      <c r="EE24" s="6"/>
      <c r="EF24" s="6"/>
      <c r="EG24" s="6"/>
      <c r="EH24" s="6"/>
      <c r="EI24" s="6"/>
      <c r="EJ24" s="6"/>
      <c r="EK24" s="52"/>
      <c r="EL24" s="47"/>
      <c r="EM24" s="41" t="s">
        <v>59</v>
      </c>
      <c r="EN24" s="6">
        <v>9</v>
      </c>
      <c r="EO24" s="6">
        <v>10</v>
      </c>
      <c r="EP24" s="6">
        <v>9</v>
      </c>
      <c r="EQ24" s="6">
        <v>9</v>
      </c>
      <c r="ER24" s="6">
        <v>6</v>
      </c>
      <c r="ES24" s="6">
        <v>6</v>
      </c>
      <c r="ET24" s="52"/>
      <c r="EU24" s="52"/>
      <c r="EW24" s="371"/>
      <c r="EX24" s="41" t="s">
        <v>59</v>
      </c>
      <c r="EY24" s="6"/>
      <c r="EZ24" s="6"/>
      <c r="FA24" s="6"/>
      <c r="FB24" s="6"/>
      <c r="FC24" s="6"/>
      <c r="FD24" s="6"/>
      <c r="FE24" s="52"/>
      <c r="FG24" s="371"/>
      <c r="FH24" s="41" t="s">
        <v>59</v>
      </c>
      <c r="FI24" s="6"/>
      <c r="FJ24" s="6"/>
      <c r="FK24" s="6"/>
      <c r="FL24" s="6"/>
      <c r="FM24" s="6"/>
      <c r="FN24" s="6"/>
      <c r="FO24" s="52"/>
      <c r="FQ24" s="371"/>
      <c r="FR24" s="41" t="s">
        <v>59</v>
      </c>
      <c r="FS24" s="6"/>
      <c r="FT24" s="6"/>
      <c r="FU24" s="6"/>
      <c r="FV24" s="6"/>
      <c r="FW24" s="6"/>
      <c r="FX24" s="6"/>
      <c r="FY24" s="52"/>
      <c r="GA24" s="371"/>
      <c r="GB24" s="41" t="s">
        <v>59</v>
      </c>
      <c r="GC24" s="6"/>
      <c r="GD24" s="6"/>
      <c r="GE24" s="6"/>
      <c r="GF24" s="6"/>
      <c r="GG24" s="6"/>
      <c r="GH24" s="6"/>
      <c r="GI24" s="52"/>
      <c r="GK24" s="371"/>
      <c r="GL24" s="41" t="s">
        <v>59</v>
      </c>
      <c r="GM24" s="6"/>
      <c r="GN24" s="6"/>
      <c r="GO24" s="6"/>
      <c r="GP24" s="6"/>
      <c r="GQ24" s="6"/>
      <c r="GR24" s="6"/>
      <c r="GS24" s="52"/>
      <c r="GU24" s="371"/>
      <c r="GV24" s="41" t="s">
        <v>59</v>
      </c>
      <c r="GW24" s="6"/>
      <c r="GX24" s="6"/>
      <c r="GY24" s="6"/>
      <c r="GZ24" s="6"/>
      <c r="HA24" s="6"/>
      <c r="HB24" s="6"/>
      <c r="HC24" s="52"/>
      <c r="HE24" s="371"/>
      <c r="HF24" s="41" t="s">
        <v>59</v>
      </c>
      <c r="HG24" s="6"/>
      <c r="HH24" s="6"/>
      <c r="HI24" s="6"/>
      <c r="HJ24" s="6"/>
      <c r="HK24" s="6"/>
      <c r="HL24" s="6"/>
      <c r="HM24" s="52"/>
      <c r="HO24" s="371"/>
      <c r="HP24" s="41" t="s">
        <v>59</v>
      </c>
      <c r="HQ24" s="6"/>
      <c r="HR24" s="6"/>
      <c r="HS24" s="6"/>
      <c r="HT24" s="6"/>
      <c r="HU24" s="6"/>
      <c r="HV24" s="6"/>
      <c r="HW24" s="52"/>
      <c r="HY24" s="371"/>
      <c r="HZ24" s="41" t="s">
        <v>59</v>
      </c>
      <c r="IA24" s="6"/>
      <c r="IB24" s="6"/>
      <c r="IC24" s="6"/>
      <c r="ID24" s="6"/>
      <c r="IE24" s="6"/>
      <c r="IF24" s="6"/>
      <c r="IG24" s="52"/>
      <c r="II24" s="371"/>
      <c r="IJ24" s="41" t="s">
        <v>59</v>
      </c>
      <c r="IK24" s="6"/>
      <c r="IL24" s="6"/>
      <c r="IM24" s="6"/>
      <c r="IN24" s="6"/>
      <c r="IO24" s="6"/>
      <c r="IP24" s="6"/>
      <c r="IQ24" s="52"/>
      <c r="IS24" s="371"/>
      <c r="IT24" s="41" t="s">
        <v>59</v>
      </c>
      <c r="IU24" s="6"/>
      <c r="IV24" s="6"/>
      <c r="IW24" s="6"/>
      <c r="IX24" s="6"/>
      <c r="IY24" s="6"/>
      <c r="IZ24" s="6"/>
      <c r="JA24" s="52"/>
    </row>
    <row r="25" spans="1:261" ht="12.75" customHeight="1" outlineLevel="2" x14ac:dyDescent="0.25">
      <c r="C25" s="359"/>
      <c r="D25" s="41" t="s">
        <v>60</v>
      </c>
      <c r="E25" s="416">
        <f t="shared" si="91"/>
        <v>8.8000000000000007</v>
      </c>
      <c r="F25" s="416">
        <f t="shared" si="92"/>
        <v>8.8000000000000007</v>
      </c>
      <c r="G25" s="416">
        <f t="shared" si="93"/>
        <v>9</v>
      </c>
      <c r="H25" s="416">
        <f t="shared" si="94"/>
        <v>7.6</v>
      </c>
      <c r="I25" s="416">
        <f t="shared" si="95"/>
        <v>6</v>
      </c>
      <c r="J25" s="416">
        <f t="shared" si="96"/>
        <v>7.25</v>
      </c>
      <c r="K25" s="52"/>
      <c r="M25" s="47"/>
      <c r="N25" s="41" t="s">
        <v>60</v>
      </c>
      <c r="O25" s="6"/>
      <c r="P25" s="6"/>
      <c r="Q25" s="6"/>
      <c r="R25" s="6"/>
      <c r="S25" s="6"/>
      <c r="T25" s="6"/>
      <c r="U25" s="52"/>
      <c r="W25" s="47"/>
      <c r="X25" s="41" t="s">
        <v>60</v>
      </c>
      <c r="Y25" s="6"/>
      <c r="Z25" s="6"/>
      <c r="AA25" s="6"/>
      <c r="AB25" s="6"/>
      <c r="AC25" s="6"/>
      <c r="AD25" s="6"/>
      <c r="AE25" s="52"/>
      <c r="AG25" s="47"/>
      <c r="AH25" s="41" t="s">
        <v>60</v>
      </c>
      <c r="AI25" s="6"/>
      <c r="AJ25" s="6"/>
      <c r="AK25" s="6"/>
      <c r="AL25" s="6"/>
      <c r="AM25" s="6"/>
      <c r="AN25" s="6"/>
      <c r="AO25" s="52"/>
      <c r="AQ25" s="47"/>
      <c r="AR25" s="41" t="s">
        <v>60</v>
      </c>
      <c r="AS25" s="6"/>
      <c r="AT25" s="6"/>
      <c r="AU25" s="6"/>
      <c r="AV25" s="6"/>
      <c r="AW25" s="6"/>
      <c r="AX25" s="6"/>
      <c r="AY25" s="52"/>
      <c r="BA25" s="47"/>
      <c r="BB25" s="41" t="s">
        <v>60</v>
      </c>
      <c r="BC25" s="6"/>
      <c r="BD25" s="6"/>
      <c r="BE25" s="6"/>
      <c r="BF25" s="6"/>
      <c r="BG25" s="6"/>
      <c r="BH25" s="6"/>
      <c r="BI25" s="52"/>
      <c r="BK25" s="47"/>
      <c r="BL25" s="41" t="s">
        <v>60</v>
      </c>
      <c r="BM25" s="6"/>
      <c r="BN25" s="6"/>
      <c r="BO25" s="6"/>
      <c r="BP25" s="6"/>
      <c r="BQ25" s="6"/>
      <c r="BR25" s="6"/>
      <c r="BS25" s="52"/>
      <c r="BU25" s="47"/>
      <c r="BV25" s="41" t="s">
        <v>60</v>
      </c>
      <c r="BW25" s="6"/>
      <c r="BX25" s="6"/>
      <c r="BY25" s="6"/>
      <c r="BZ25" s="6"/>
      <c r="CA25" s="6"/>
      <c r="CB25" s="6"/>
      <c r="CC25" s="52"/>
      <c r="CE25" s="47"/>
      <c r="CF25" s="41" t="s">
        <v>60</v>
      </c>
      <c r="CG25" s="6">
        <v>8</v>
      </c>
      <c r="CH25" s="6">
        <v>8</v>
      </c>
      <c r="CI25" s="6">
        <v>8</v>
      </c>
      <c r="CJ25" s="6">
        <v>8</v>
      </c>
      <c r="CK25" s="6">
        <v>7</v>
      </c>
      <c r="CL25" s="6">
        <v>7</v>
      </c>
      <c r="CM25" s="52"/>
      <c r="CO25" s="47"/>
      <c r="CP25" s="41" t="s">
        <v>60</v>
      </c>
      <c r="CQ25" s="6"/>
      <c r="CR25" s="6"/>
      <c r="CS25" s="6"/>
      <c r="CT25" s="6"/>
      <c r="CU25" s="6"/>
      <c r="CV25" s="6"/>
      <c r="CW25" s="52"/>
      <c r="CY25" s="47"/>
      <c r="CZ25" s="41" t="s">
        <v>60</v>
      </c>
      <c r="DA25" s="6">
        <v>10</v>
      </c>
      <c r="DB25" s="6">
        <v>10</v>
      </c>
      <c r="DC25" s="6">
        <v>10</v>
      </c>
      <c r="DD25" s="6">
        <v>10</v>
      </c>
      <c r="DE25" s="6">
        <v>5</v>
      </c>
      <c r="DF25" s="6">
        <v>6</v>
      </c>
      <c r="DG25" s="52"/>
      <c r="DI25" s="47"/>
      <c r="DJ25" s="41" t="s">
        <v>60</v>
      </c>
      <c r="DK25" s="6">
        <v>9</v>
      </c>
      <c r="DL25" s="6">
        <v>9</v>
      </c>
      <c r="DM25" s="6">
        <v>8</v>
      </c>
      <c r="DN25" s="6">
        <v>8</v>
      </c>
      <c r="DO25" s="6">
        <v>7</v>
      </c>
      <c r="DP25" s="6">
        <v>8</v>
      </c>
      <c r="DQ25" s="52"/>
      <c r="DS25" s="47"/>
      <c r="DT25" s="41" t="s">
        <v>60</v>
      </c>
      <c r="DU25" s="6">
        <v>7</v>
      </c>
      <c r="DV25" s="6">
        <v>7</v>
      </c>
      <c r="DW25" s="6">
        <v>9</v>
      </c>
      <c r="DX25" s="6">
        <v>7</v>
      </c>
      <c r="DY25" s="6">
        <v>5</v>
      </c>
      <c r="DZ25" s="6">
        <v>8</v>
      </c>
      <c r="EA25" s="52"/>
      <c r="EC25" s="47"/>
      <c r="ED25" s="41" t="s">
        <v>60</v>
      </c>
      <c r="EE25" s="6"/>
      <c r="EF25" s="6"/>
      <c r="EG25" s="6"/>
      <c r="EH25" s="6"/>
      <c r="EI25" s="6"/>
      <c r="EJ25" s="6"/>
      <c r="EK25" s="52"/>
      <c r="EL25" s="47"/>
      <c r="EM25" s="41" t="s">
        <v>60</v>
      </c>
      <c r="EN25" s="6">
        <v>10</v>
      </c>
      <c r="EO25" s="6">
        <v>10</v>
      </c>
      <c r="EP25" s="6">
        <v>10</v>
      </c>
      <c r="EQ25" s="6">
        <v>10</v>
      </c>
      <c r="ER25" s="6">
        <v>5</v>
      </c>
      <c r="ES25" s="6">
        <v>6</v>
      </c>
      <c r="ET25" s="52"/>
      <c r="EU25" s="52"/>
      <c r="EW25" s="371"/>
      <c r="EX25" s="41" t="s">
        <v>60</v>
      </c>
      <c r="EY25" s="6"/>
      <c r="EZ25" s="6"/>
      <c r="FA25" s="6"/>
      <c r="FB25" s="6"/>
      <c r="FC25" s="6"/>
      <c r="FD25" s="6"/>
      <c r="FE25" s="52"/>
      <c r="FG25" s="371"/>
      <c r="FH25" s="41" t="s">
        <v>60</v>
      </c>
      <c r="FI25" s="6"/>
      <c r="FJ25" s="6"/>
      <c r="FK25" s="6"/>
      <c r="FL25" s="6"/>
      <c r="FM25" s="6"/>
      <c r="FN25" s="6"/>
      <c r="FO25" s="52"/>
      <c r="FQ25" s="371"/>
      <c r="FR25" s="41" t="s">
        <v>60</v>
      </c>
      <c r="FS25" s="6"/>
      <c r="FT25" s="6"/>
      <c r="FU25" s="6"/>
      <c r="FV25" s="6"/>
      <c r="FW25" s="6"/>
      <c r="FX25" s="6"/>
      <c r="FY25" s="52"/>
      <c r="GA25" s="371"/>
      <c r="GB25" s="41" t="s">
        <v>60</v>
      </c>
      <c r="GC25" s="6"/>
      <c r="GD25" s="6"/>
      <c r="GE25" s="6"/>
      <c r="GF25" s="6"/>
      <c r="GG25" s="6"/>
      <c r="GH25" s="6"/>
      <c r="GI25" s="52"/>
      <c r="GK25" s="371"/>
      <c r="GL25" s="41" t="s">
        <v>60</v>
      </c>
      <c r="GM25" s="6"/>
      <c r="GN25" s="6"/>
      <c r="GO25" s="6"/>
      <c r="GP25" s="6"/>
      <c r="GQ25" s="6"/>
      <c r="GR25" s="6"/>
      <c r="GS25" s="52"/>
      <c r="GU25" s="371"/>
      <c r="GV25" s="41" t="s">
        <v>60</v>
      </c>
      <c r="GW25" s="6"/>
      <c r="GX25" s="6"/>
      <c r="GY25" s="6"/>
      <c r="GZ25" s="6"/>
      <c r="HA25" s="6"/>
      <c r="HB25" s="6"/>
      <c r="HC25" s="52"/>
      <c r="HE25" s="371"/>
      <c r="HF25" s="41" t="s">
        <v>60</v>
      </c>
      <c r="HG25" s="6"/>
      <c r="HH25" s="6"/>
      <c r="HI25" s="6"/>
      <c r="HJ25" s="6"/>
      <c r="HK25" s="6"/>
      <c r="HL25" s="6"/>
      <c r="HM25" s="52"/>
      <c r="HO25" s="371"/>
      <c r="HP25" s="41" t="s">
        <v>60</v>
      </c>
      <c r="HQ25" s="6"/>
      <c r="HR25" s="6"/>
      <c r="HS25" s="6"/>
      <c r="HT25" s="6"/>
      <c r="HU25" s="6"/>
      <c r="HV25" s="6"/>
      <c r="HW25" s="52"/>
      <c r="HY25" s="371"/>
      <c r="HZ25" s="41" t="s">
        <v>60</v>
      </c>
      <c r="IA25" s="6"/>
      <c r="IB25" s="6"/>
      <c r="IC25" s="6"/>
      <c r="ID25" s="6"/>
      <c r="IE25" s="6"/>
      <c r="IF25" s="6"/>
      <c r="IG25" s="52"/>
      <c r="II25" s="371"/>
      <c r="IJ25" s="41" t="s">
        <v>60</v>
      </c>
      <c r="IK25" s="6"/>
      <c r="IL25" s="6"/>
      <c r="IM25" s="6"/>
      <c r="IN25" s="6"/>
      <c r="IO25" s="6"/>
      <c r="IP25" s="6"/>
      <c r="IQ25" s="52"/>
      <c r="IS25" s="371"/>
      <c r="IT25" s="41" t="s">
        <v>60</v>
      </c>
      <c r="IU25" s="6"/>
      <c r="IV25" s="6"/>
      <c r="IW25" s="6"/>
      <c r="IX25" s="6"/>
      <c r="IY25" s="6"/>
      <c r="IZ25" s="6"/>
      <c r="JA25" s="52"/>
    </row>
    <row r="26" spans="1:261" ht="12.75" customHeight="1" outlineLevel="2" x14ac:dyDescent="0.25">
      <c r="C26" s="359"/>
      <c r="D26" s="41">
        <v>4</v>
      </c>
      <c r="E26" s="416">
        <f t="shared" si="91"/>
        <v>8.6</v>
      </c>
      <c r="F26" s="416">
        <f t="shared" si="92"/>
        <v>8.4</v>
      </c>
      <c r="G26" s="416">
        <f t="shared" si="93"/>
        <v>8.4</v>
      </c>
      <c r="H26" s="416">
        <f t="shared" si="94"/>
        <v>8</v>
      </c>
      <c r="I26" s="416">
        <f t="shared" si="95"/>
        <v>7</v>
      </c>
      <c r="J26" s="416">
        <f t="shared" si="96"/>
        <v>8</v>
      </c>
      <c r="K26" s="52"/>
      <c r="M26" s="47"/>
      <c r="N26" s="41">
        <v>4</v>
      </c>
      <c r="O26" s="6"/>
      <c r="P26" s="6"/>
      <c r="Q26" s="6"/>
      <c r="R26" s="6"/>
      <c r="S26" s="6"/>
      <c r="T26" s="6"/>
      <c r="U26" s="52"/>
      <c r="W26" s="47"/>
      <c r="X26" s="41">
        <v>4</v>
      </c>
      <c r="Y26" s="6"/>
      <c r="Z26" s="6"/>
      <c r="AA26" s="6"/>
      <c r="AB26" s="6"/>
      <c r="AC26" s="6"/>
      <c r="AD26" s="6"/>
      <c r="AE26" s="52"/>
      <c r="AG26" s="47"/>
      <c r="AH26" s="41">
        <v>4</v>
      </c>
      <c r="AI26" s="6"/>
      <c r="AJ26" s="6"/>
      <c r="AK26" s="6"/>
      <c r="AL26" s="6"/>
      <c r="AM26" s="6"/>
      <c r="AN26" s="6"/>
      <c r="AO26" s="52"/>
      <c r="AQ26" s="47"/>
      <c r="AR26" s="41">
        <v>4</v>
      </c>
      <c r="AS26" s="6"/>
      <c r="AT26" s="6"/>
      <c r="AU26" s="6"/>
      <c r="AV26" s="6"/>
      <c r="AW26" s="6"/>
      <c r="AX26" s="6"/>
      <c r="AY26" s="52"/>
      <c r="BA26" s="47"/>
      <c r="BB26" s="41">
        <v>4</v>
      </c>
      <c r="BC26" s="6"/>
      <c r="BD26" s="6"/>
      <c r="BE26" s="6"/>
      <c r="BF26" s="6"/>
      <c r="BG26" s="6"/>
      <c r="BH26" s="6"/>
      <c r="BI26" s="52"/>
      <c r="BK26" s="47"/>
      <c r="BL26" s="41">
        <v>4</v>
      </c>
      <c r="BM26" s="6"/>
      <c r="BN26" s="6"/>
      <c r="BO26" s="6"/>
      <c r="BP26" s="6"/>
      <c r="BQ26" s="6"/>
      <c r="BR26" s="6"/>
      <c r="BS26" s="52"/>
      <c r="BU26" s="47"/>
      <c r="BV26" s="41">
        <v>4</v>
      </c>
      <c r="BW26" s="6"/>
      <c r="BX26" s="6"/>
      <c r="BY26" s="6"/>
      <c r="BZ26" s="6"/>
      <c r="CA26" s="6"/>
      <c r="CB26" s="6"/>
      <c r="CC26" s="52"/>
      <c r="CE26" s="47"/>
      <c r="CF26" s="41">
        <v>4</v>
      </c>
      <c r="CG26" s="6">
        <v>8</v>
      </c>
      <c r="CH26" s="6">
        <v>8</v>
      </c>
      <c r="CI26" s="6">
        <v>8</v>
      </c>
      <c r="CJ26" s="6">
        <v>8</v>
      </c>
      <c r="CK26" s="6">
        <v>8</v>
      </c>
      <c r="CL26" s="6">
        <v>8</v>
      </c>
      <c r="CM26" s="52"/>
      <c r="CO26" s="47"/>
      <c r="CP26" s="41">
        <v>4</v>
      </c>
      <c r="CQ26" s="6"/>
      <c r="CR26" s="6"/>
      <c r="CS26" s="6"/>
      <c r="CT26" s="6"/>
      <c r="CU26" s="6"/>
      <c r="CV26" s="6"/>
      <c r="CW26" s="52"/>
      <c r="CY26" s="47"/>
      <c r="CZ26" s="41">
        <v>4</v>
      </c>
      <c r="DA26" s="6">
        <v>9</v>
      </c>
      <c r="DB26" s="6">
        <v>10</v>
      </c>
      <c r="DC26" s="6">
        <v>8</v>
      </c>
      <c r="DD26" s="6">
        <v>8</v>
      </c>
      <c r="DE26" s="6">
        <v>7</v>
      </c>
      <c r="DF26" s="6">
        <v>7</v>
      </c>
      <c r="DG26" s="52"/>
      <c r="DI26" s="47"/>
      <c r="DJ26" s="41">
        <v>4</v>
      </c>
      <c r="DK26" s="6">
        <v>9</v>
      </c>
      <c r="DL26" s="6">
        <v>7</v>
      </c>
      <c r="DM26" s="6">
        <v>9</v>
      </c>
      <c r="DN26" s="6">
        <v>8</v>
      </c>
      <c r="DO26" s="6">
        <v>8</v>
      </c>
      <c r="DP26" s="6">
        <v>8</v>
      </c>
      <c r="DQ26" s="52"/>
      <c r="DS26" s="47"/>
      <c r="DT26" s="41">
        <v>4</v>
      </c>
      <c r="DU26" s="6">
        <v>7</v>
      </c>
      <c r="DV26" s="6">
        <v>9</v>
      </c>
      <c r="DW26" s="6">
        <v>9</v>
      </c>
      <c r="DX26" s="6">
        <v>9</v>
      </c>
      <c r="DY26" s="6">
        <v>5</v>
      </c>
      <c r="DZ26" s="6">
        <v>9</v>
      </c>
      <c r="EA26" s="52"/>
      <c r="EC26" s="47"/>
      <c r="ED26" s="41">
        <v>4</v>
      </c>
      <c r="EE26" s="6"/>
      <c r="EF26" s="6"/>
      <c r="EG26" s="6"/>
      <c r="EH26" s="6"/>
      <c r="EI26" s="6"/>
      <c r="EJ26" s="6"/>
      <c r="EK26" s="52"/>
      <c r="EL26" s="47"/>
      <c r="EM26" s="41">
        <v>4</v>
      </c>
      <c r="EN26" s="6">
        <v>9</v>
      </c>
      <c r="EO26" s="6">
        <v>10</v>
      </c>
      <c r="EP26" s="6">
        <v>8</v>
      </c>
      <c r="EQ26" s="6">
        <v>8</v>
      </c>
      <c r="ER26" s="6">
        <v>7</v>
      </c>
      <c r="ES26" s="6">
        <v>7</v>
      </c>
      <c r="ET26" s="52"/>
      <c r="EU26" s="52"/>
      <c r="EW26" s="371"/>
      <c r="EX26" s="41">
        <v>4</v>
      </c>
      <c r="EY26" s="6"/>
      <c r="EZ26" s="6"/>
      <c r="FA26" s="6"/>
      <c r="FB26" s="6"/>
      <c r="FC26" s="6"/>
      <c r="FD26" s="6"/>
      <c r="FE26" s="52"/>
      <c r="FG26" s="371"/>
      <c r="FH26" s="41">
        <v>4</v>
      </c>
      <c r="FI26" s="6"/>
      <c r="FJ26" s="6"/>
      <c r="FK26" s="6"/>
      <c r="FL26" s="6"/>
      <c r="FM26" s="6"/>
      <c r="FN26" s="6"/>
      <c r="FO26" s="52"/>
      <c r="FQ26" s="371"/>
      <c r="FR26" s="41">
        <v>4</v>
      </c>
      <c r="FS26" s="6"/>
      <c r="FT26" s="6"/>
      <c r="FU26" s="6"/>
      <c r="FV26" s="6"/>
      <c r="FW26" s="6"/>
      <c r="FX26" s="6"/>
      <c r="FY26" s="52"/>
      <c r="GA26" s="371"/>
      <c r="GB26" s="41">
        <v>4</v>
      </c>
      <c r="GC26" s="6"/>
      <c r="GD26" s="6"/>
      <c r="GE26" s="6"/>
      <c r="GF26" s="6"/>
      <c r="GG26" s="6"/>
      <c r="GH26" s="6"/>
      <c r="GI26" s="52"/>
      <c r="GK26" s="371"/>
      <c r="GL26" s="41">
        <v>4</v>
      </c>
      <c r="GM26" s="6"/>
      <c r="GN26" s="6"/>
      <c r="GO26" s="6"/>
      <c r="GP26" s="6"/>
      <c r="GQ26" s="6"/>
      <c r="GR26" s="6"/>
      <c r="GS26" s="52"/>
      <c r="GU26" s="371"/>
      <c r="GV26" s="41">
        <v>4</v>
      </c>
      <c r="GW26" s="6"/>
      <c r="GX26" s="6"/>
      <c r="GY26" s="6"/>
      <c r="GZ26" s="6"/>
      <c r="HA26" s="6"/>
      <c r="HB26" s="6"/>
      <c r="HC26" s="52"/>
      <c r="HE26" s="371"/>
      <c r="HF26" s="41">
        <v>4</v>
      </c>
      <c r="HG26" s="6"/>
      <c r="HH26" s="6"/>
      <c r="HI26" s="6"/>
      <c r="HJ26" s="6"/>
      <c r="HK26" s="6"/>
      <c r="HL26" s="6"/>
      <c r="HM26" s="52"/>
      <c r="HO26" s="371"/>
      <c r="HP26" s="41">
        <v>4</v>
      </c>
      <c r="HQ26" s="6"/>
      <c r="HR26" s="6"/>
      <c r="HS26" s="6"/>
      <c r="HT26" s="6"/>
      <c r="HU26" s="6"/>
      <c r="HV26" s="6"/>
      <c r="HW26" s="52"/>
      <c r="HY26" s="371"/>
      <c r="HZ26" s="41">
        <v>4</v>
      </c>
      <c r="IA26" s="6"/>
      <c r="IB26" s="6"/>
      <c r="IC26" s="6"/>
      <c r="ID26" s="6"/>
      <c r="IE26" s="6"/>
      <c r="IF26" s="6"/>
      <c r="IG26" s="52"/>
      <c r="II26" s="371"/>
      <c r="IJ26" s="41">
        <v>4</v>
      </c>
      <c r="IK26" s="6"/>
      <c r="IL26" s="6"/>
      <c r="IM26" s="6"/>
      <c r="IN26" s="6"/>
      <c r="IO26" s="6"/>
      <c r="IP26" s="6"/>
      <c r="IQ26" s="52"/>
      <c r="IS26" s="371"/>
      <c r="IT26" s="41">
        <v>4</v>
      </c>
      <c r="IU26" s="6"/>
      <c r="IV26" s="6"/>
      <c r="IW26" s="6"/>
      <c r="IX26" s="6"/>
      <c r="IY26" s="6"/>
      <c r="IZ26" s="6"/>
      <c r="JA26" s="52"/>
    </row>
    <row r="27" spans="1:261" ht="12.75" customHeight="1" outlineLevel="2" x14ac:dyDescent="0.25">
      <c r="A27" s="99" t="s">
        <v>122</v>
      </c>
      <c r="B27" s="100">
        <f>IF(A27="Must Have",RQTMustHave,(IF(A27="Important",RQTImportant,(IF(A27="Standard",RQTStandard,RQTNiceToHave)))))</f>
        <v>1</v>
      </c>
      <c r="C27" s="358"/>
      <c r="D27" s="17" t="s">
        <v>1</v>
      </c>
      <c r="E27" s="36">
        <f>AVERAGE(O27,Y27,AI27,AS27,BC27,BM27,BW27,CG27,CQ27,DA27,DK27,DU27,EE27,EO27,EY27,FI27,FS27,GC27,GM27,GW27,HG27,HQ27,IA27,IK27,IU27)</f>
        <v>8.8000000000000007</v>
      </c>
      <c r="F27" s="36">
        <f t="shared" ref="F27:J27" si="97">AVERAGE(P27,Z27,AJ27,AT27,BD27,BN27,BX27,CH27,CR27,DB27,DL27,DV27,EF27,EP27,EZ27,FJ27,FT27,GD27,GN27,GX27,HH27,HR27,IB27,IL27,IV27)</f>
        <v>8.9599999999999991</v>
      </c>
      <c r="G27" s="36">
        <f t="shared" si="97"/>
        <v>8.6</v>
      </c>
      <c r="H27" s="36">
        <f t="shared" si="97"/>
        <v>8.1199999999999992</v>
      </c>
      <c r="I27" s="36">
        <f t="shared" si="97"/>
        <v>7.3599999999999994</v>
      </c>
      <c r="J27" s="36">
        <f t="shared" si="97"/>
        <v>8.0500000000000007</v>
      </c>
      <c r="K27" s="52"/>
      <c r="M27" s="48"/>
      <c r="N27" s="17" t="s">
        <v>1</v>
      </c>
      <c r="O27" s="36" t="str">
        <f>IF(COUNT(O22:O26)=0,"",AVERAGE(O22:O26))</f>
        <v/>
      </c>
      <c r="P27" s="36" t="str">
        <f t="shared" ref="P27:T27" si="98">IF(COUNT(P22:P26)=0,"",AVERAGE(P22:P26))</f>
        <v/>
      </c>
      <c r="Q27" s="36" t="str">
        <f t="shared" si="98"/>
        <v/>
      </c>
      <c r="R27" s="36" t="str">
        <f t="shared" si="98"/>
        <v/>
      </c>
      <c r="S27" s="36"/>
      <c r="T27" s="36" t="str">
        <f t="shared" si="98"/>
        <v/>
      </c>
      <c r="U27" s="52"/>
      <c r="W27" s="48"/>
      <c r="X27" s="17" t="s">
        <v>1</v>
      </c>
      <c r="Y27" s="36" t="str">
        <f>IF(COUNT(Y22:Y26)=0,"",AVERAGE(Y22:Y26))</f>
        <v/>
      </c>
      <c r="Z27" s="36" t="str">
        <f t="shared" ref="Z27:AD27" si="99">IF(COUNT(Z22:Z26)=0,"",AVERAGE(Z22:Z26))</f>
        <v/>
      </c>
      <c r="AA27" s="36" t="str">
        <f t="shared" si="99"/>
        <v/>
      </c>
      <c r="AB27" s="36" t="str">
        <f t="shared" si="99"/>
        <v/>
      </c>
      <c r="AC27" s="36"/>
      <c r="AD27" s="36" t="str">
        <f t="shared" si="99"/>
        <v/>
      </c>
      <c r="AE27" s="52"/>
      <c r="AG27" s="48"/>
      <c r="AH27" s="17" t="s">
        <v>1</v>
      </c>
      <c r="AI27" s="36" t="str">
        <f>IF(COUNT(AI22:AI26)=0,"",AVERAGE(AI22:AI26))</f>
        <v/>
      </c>
      <c r="AJ27" s="36" t="str">
        <f t="shared" ref="AJ27:AN27" si="100">IF(COUNT(AJ22:AJ26)=0,"",AVERAGE(AJ22:AJ26))</f>
        <v/>
      </c>
      <c r="AK27" s="36" t="str">
        <f t="shared" si="100"/>
        <v/>
      </c>
      <c r="AL27" s="36" t="str">
        <f t="shared" si="100"/>
        <v/>
      </c>
      <c r="AM27" s="36"/>
      <c r="AN27" s="36" t="str">
        <f t="shared" si="100"/>
        <v/>
      </c>
      <c r="AO27" s="52"/>
      <c r="AQ27" s="48"/>
      <c r="AR27" s="17" t="s">
        <v>1</v>
      </c>
      <c r="AS27" s="36"/>
      <c r="AT27" s="36" t="str">
        <f>IF(COUNT(AT22:AT26)=0,"",AVERAGE(AT22:AT26))</f>
        <v/>
      </c>
      <c r="AU27" s="36" t="str">
        <f t="shared" ref="AU27:AX27" si="101">IF(COUNT(AU22:AU26)=0,"",AVERAGE(AU22:AU26))</f>
        <v/>
      </c>
      <c r="AV27" s="36" t="str">
        <f t="shared" si="101"/>
        <v/>
      </c>
      <c r="AW27" s="36" t="str">
        <f t="shared" si="101"/>
        <v/>
      </c>
      <c r="AX27" s="36" t="str">
        <f t="shared" si="101"/>
        <v/>
      </c>
      <c r="AY27" s="52"/>
      <c r="BA27" s="48"/>
      <c r="BB27" s="17" t="s">
        <v>1</v>
      </c>
      <c r="BC27" s="36"/>
      <c r="BD27" s="36" t="str">
        <f>IF(COUNT(BD22:BD26)=0,"",AVERAGE(BD22:BD26))</f>
        <v/>
      </c>
      <c r="BE27" s="36" t="str">
        <f t="shared" ref="BE27:BH27" si="102">IF(COUNT(BE22:BE26)=0,"",AVERAGE(BE22:BE26))</f>
        <v/>
      </c>
      <c r="BF27" s="36" t="str">
        <f t="shared" si="102"/>
        <v/>
      </c>
      <c r="BG27" s="36" t="str">
        <f t="shared" si="102"/>
        <v/>
      </c>
      <c r="BH27" s="36" t="str">
        <f t="shared" si="102"/>
        <v/>
      </c>
      <c r="BI27" s="52"/>
      <c r="BK27" s="48"/>
      <c r="BL27" s="17" t="s">
        <v>1</v>
      </c>
      <c r="BM27" s="36"/>
      <c r="BN27" s="36" t="str">
        <f>IF(COUNT(BN22:BN26)=0,"",AVERAGE(BN22:BN26))</f>
        <v/>
      </c>
      <c r="BO27" s="36" t="str">
        <f t="shared" ref="BO27:BR27" si="103">IF(COUNT(BO22:BO26)=0,"",AVERAGE(BO22:BO26))</f>
        <v/>
      </c>
      <c r="BP27" s="36" t="str">
        <f t="shared" si="103"/>
        <v/>
      </c>
      <c r="BQ27" s="36" t="str">
        <f t="shared" si="103"/>
        <v/>
      </c>
      <c r="BR27" s="36" t="str">
        <f t="shared" si="103"/>
        <v/>
      </c>
      <c r="BS27" s="52"/>
      <c r="BU27" s="48"/>
      <c r="BV27" s="17" t="s">
        <v>1</v>
      </c>
      <c r="BW27" s="36" t="str">
        <f>IF(COUNT(BW22:BW26)=0,"",AVERAGE(BW22:BW26))</f>
        <v/>
      </c>
      <c r="BX27" s="36" t="str">
        <f t="shared" ref="BX27:CB27" si="104">IF(COUNT(BX22:BX26)=0,"",AVERAGE(BX22:BX26))</f>
        <v/>
      </c>
      <c r="BY27" s="36" t="str">
        <f t="shared" si="104"/>
        <v/>
      </c>
      <c r="BZ27" s="36" t="str">
        <f t="shared" si="104"/>
        <v/>
      </c>
      <c r="CA27" s="36"/>
      <c r="CB27" s="36" t="str">
        <f t="shared" si="104"/>
        <v/>
      </c>
      <c r="CC27" s="52"/>
      <c r="CE27" s="48"/>
      <c r="CF27" s="17" t="s">
        <v>1</v>
      </c>
      <c r="CG27" s="36">
        <f>IF(COUNT(CG22:CG26)=0,"",AVERAGE(CG22:CG26))</f>
        <v>8.6</v>
      </c>
      <c r="CH27" s="36">
        <f t="shared" ref="CH27:CL27" si="105">IF(COUNT(CH22:CH26)=0,"",AVERAGE(CH22:CH26))</f>
        <v>8.6</v>
      </c>
      <c r="CI27" s="36">
        <f t="shared" si="105"/>
        <v>8</v>
      </c>
      <c r="CJ27" s="36">
        <f t="shared" si="105"/>
        <v>8.4</v>
      </c>
      <c r="CK27" s="36">
        <f t="shared" si="105"/>
        <v>8.6</v>
      </c>
      <c r="CL27" s="36">
        <f t="shared" si="105"/>
        <v>8.1999999999999993</v>
      </c>
      <c r="CM27" s="52"/>
      <c r="CO27" s="48"/>
      <c r="CP27" s="17" t="s">
        <v>1</v>
      </c>
      <c r="CQ27" s="36" t="str">
        <f>IF(COUNT(CQ22:CQ26)=0,"",AVERAGE(CQ22:CQ26))</f>
        <v/>
      </c>
      <c r="CR27" s="36" t="str">
        <f t="shared" ref="CR27:CV27" si="106">IF(COUNT(CR22:CR26)=0,"",AVERAGE(CR22:CR26))</f>
        <v/>
      </c>
      <c r="CS27" s="36" t="str">
        <f t="shared" si="106"/>
        <v/>
      </c>
      <c r="CT27" s="36" t="str">
        <f t="shared" si="106"/>
        <v/>
      </c>
      <c r="CU27" s="36"/>
      <c r="CV27" s="36" t="str">
        <f t="shared" si="106"/>
        <v/>
      </c>
      <c r="CW27" s="52"/>
      <c r="CY27" s="48"/>
      <c r="CZ27" s="17" t="s">
        <v>1</v>
      </c>
      <c r="DA27" s="36">
        <f>IF(COUNT(DA22:DA26)=0,"",AVERAGE(DA22:DA26))</f>
        <v>9.4</v>
      </c>
      <c r="DB27" s="36">
        <f t="shared" ref="DB27:DF27" si="107">IF(COUNT(DB22:DB26)=0,"",AVERAGE(DB22:DB26))</f>
        <v>10</v>
      </c>
      <c r="DC27" s="36">
        <f t="shared" si="107"/>
        <v>9.1999999999999993</v>
      </c>
      <c r="DD27" s="36">
        <f t="shared" si="107"/>
        <v>9</v>
      </c>
      <c r="DE27" s="36">
        <f t="shared" si="107"/>
        <v>6.4</v>
      </c>
      <c r="DF27" s="36">
        <f t="shared" si="107"/>
        <v>7.4</v>
      </c>
      <c r="DG27" s="52"/>
      <c r="DI27" s="48"/>
      <c r="DJ27" s="17" t="s">
        <v>1</v>
      </c>
      <c r="DK27" s="36">
        <f>IF(COUNT(DK22:DK26)=0,"",AVERAGE(DK22:DK26))</f>
        <v>8.8000000000000007</v>
      </c>
      <c r="DL27" s="36">
        <f t="shared" ref="DL27:DP27" si="108">IF(COUNT(DL22:DL26)=0,"",AVERAGE(DL22:DL26))</f>
        <v>8.8000000000000007</v>
      </c>
      <c r="DM27" s="36">
        <f t="shared" si="108"/>
        <v>8.4</v>
      </c>
      <c r="DN27" s="36">
        <f t="shared" si="108"/>
        <v>8.4</v>
      </c>
      <c r="DO27" s="36">
        <f t="shared" si="108"/>
        <v>8.4</v>
      </c>
      <c r="DP27" s="36">
        <f t="shared" si="108"/>
        <v>8.4</v>
      </c>
      <c r="DQ27" s="52"/>
      <c r="DS27" s="48"/>
      <c r="DT27" s="17" t="s">
        <v>1</v>
      </c>
      <c r="DU27" s="36">
        <f>IF(COUNT(DU22:DU26)=0,"",AVERAGE(DU22:DU26))</f>
        <v>7.2</v>
      </c>
      <c r="DV27" s="36">
        <f t="shared" ref="DV27:DZ27" si="109">IF(COUNT(DV22:DV26)=0,"",AVERAGE(DV22:DV26))</f>
        <v>8.1999999999999993</v>
      </c>
      <c r="DW27" s="36">
        <f t="shared" si="109"/>
        <v>8.4</v>
      </c>
      <c r="DX27" s="36">
        <f t="shared" si="109"/>
        <v>8.4</v>
      </c>
      <c r="DY27" s="36">
        <f t="shared" si="109"/>
        <v>6</v>
      </c>
      <c r="DZ27" s="36">
        <f t="shared" si="109"/>
        <v>8.1999999999999993</v>
      </c>
      <c r="EA27" s="52"/>
      <c r="EC27" s="48"/>
      <c r="ED27" s="17" t="s">
        <v>1</v>
      </c>
      <c r="EE27" s="36" t="str">
        <f>IF(COUNT(EE22:EE26)=0,"",AVERAGE(EE22:EE26))</f>
        <v/>
      </c>
      <c r="EF27" s="36" t="str">
        <f t="shared" ref="EF27:EH27" si="110">IF(COUNT(EF22:EF26)=0,"",AVERAGE(EF22:EF26))</f>
        <v/>
      </c>
      <c r="EG27" s="36" t="str">
        <f t="shared" si="110"/>
        <v/>
      </c>
      <c r="EH27" s="36" t="str">
        <f t="shared" si="110"/>
        <v/>
      </c>
      <c r="EI27" s="36"/>
      <c r="EJ27" s="36" t="str">
        <f t="shared" ref="EJ27" si="111">IF(COUNT(EJ22:EJ26)=0,"",AVERAGE(EJ22:EJ26))</f>
        <v/>
      </c>
      <c r="EK27" s="52"/>
      <c r="EL27" s="48"/>
      <c r="EM27" s="17" t="s">
        <v>1</v>
      </c>
      <c r="EN27" s="36">
        <f>IF(COUNT(EN22:EN26)=0,"",AVERAGE(EN22:EN26))</f>
        <v>9.4</v>
      </c>
      <c r="EO27" s="36">
        <f t="shared" ref="EO27:ES27" si="112">IF(COUNT(EO22:EO26)=0,"",AVERAGE(EO22:EO26))</f>
        <v>10</v>
      </c>
      <c r="EP27" s="36">
        <f t="shared" si="112"/>
        <v>9.1999999999999993</v>
      </c>
      <c r="EQ27" s="36">
        <f t="shared" si="112"/>
        <v>9</v>
      </c>
      <c r="ER27" s="36">
        <f t="shared" si="112"/>
        <v>6.4</v>
      </c>
      <c r="ES27" s="36">
        <f t="shared" si="112"/>
        <v>7.4</v>
      </c>
      <c r="ET27" s="52"/>
      <c r="EU27" s="52"/>
      <c r="EW27" s="369"/>
      <c r="EX27" s="17" t="s">
        <v>1</v>
      </c>
      <c r="EY27" s="36" t="str">
        <f>IF(COUNT(EY22:EY26)=0,"",AVERAGE(EY22:EY26))</f>
        <v/>
      </c>
      <c r="EZ27" s="36" t="str">
        <f t="shared" ref="EZ27" si="113">IF(COUNT(EZ22:EZ26)=0,"",AVERAGE(EZ22:EZ26))</f>
        <v/>
      </c>
      <c r="FA27" s="36" t="str">
        <f t="shared" ref="FA27" si="114">IF(COUNT(FA22:FA26)=0,"",AVERAGE(FA22:FA26))</f>
        <v/>
      </c>
      <c r="FB27" s="36" t="str">
        <f t="shared" ref="FB27" si="115">IF(COUNT(FB22:FB26)=0,"",AVERAGE(FB22:FB26))</f>
        <v/>
      </c>
      <c r="FC27" s="36" t="str">
        <f t="shared" ref="FC27" si="116">IF(COUNT(FC22:FC26)=0,"",AVERAGE(FC22:FC26))</f>
        <v/>
      </c>
      <c r="FD27" s="36" t="str">
        <f t="shared" ref="FD27" si="117">IF(COUNT(FD22:FD26)=0,"",AVERAGE(FD22:FD26))</f>
        <v/>
      </c>
      <c r="FE27" s="52"/>
      <c r="FG27" s="369"/>
      <c r="FH27" s="17" t="s">
        <v>1</v>
      </c>
      <c r="FI27" s="36" t="str">
        <f>IF(COUNT(FI22:FI26)=0,"",AVERAGE(FI22:FI26))</f>
        <v/>
      </c>
      <c r="FJ27" s="36" t="str">
        <f t="shared" ref="FJ27" si="118">IF(COUNT(FJ22:FJ26)=0,"",AVERAGE(FJ22:FJ26))</f>
        <v/>
      </c>
      <c r="FK27" s="36" t="str">
        <f t="shared" ref="FK27" si="119">IF(COUNT(FK22:FK26)=0,"",AVERAGE(FK22:FK26))</f>
        <v/>
      </c>
      <c r="FL27" s="36" t="str">
        <f t="shared" ref="FL27" si="120">IF(COUNT(FL22:FL26)=0,"",AVERAGE(FL22:FL26))</f>
        <v/>
      </c>
      <c r="FM27" s="36" t="str">
        <f t="shared" ref="FM27" si="121">IF(COUNT(FM22:FM26)=0,"",AVERAGE(FM22:FM26))</f>
        <v/>
      </c>
      <c r="FN27" s="36" t="str">
        <f t="shared" ref="FN27" si="122">IF(COUNT(FN22:FN26)=0,"",AVERAGE(FN22:FN26))</f>
        <v/>
      </c>
      <c r="FO27" s="52"/>
      <c r="FQ27" s="369"/>
      <c r="FR27" s="17" t="s">
        <v>1</v>
      </c>
      <c r="FS27" s="36" t="str">
        <f>IF(COUNT(FS22:FS26)=0,"",AVERAGE(FS22:FS26))</f>
        <v/>
      </c>
      <c r="FT27" s="36" t="str">
        <f t="shared" ref="FT27" si="123">IF(COUNT(FT22:FT26)=0,"",AVERAGE(FT22:FT26))</f>
        <v/>
      </c>
      <c r="FU27" s="36" t="str">
        <f t="shared" ref="FU27" si="124">IF(COUNT(FU22:FU26)=0,"",AVERAGE(FU22:FU26))</f>
        <v/>
      </c>
      <c r="FV27" s="36" t="str">
        <f t="shared" ref="FV27" si="125">IF(COUNT(FV22:FV26)=0,"",AVERAGE(FV22:FV26))</f>
        <v/>
      </c>
      <c r="FW27" s="36" t="str">
        <f t="shared" ref="FW27" si="126">IF(COUNT(FW22:FW26)=0,"",AVERAGE(FW22:FW26))</f>
        <v/>
      </c>
      <c r="FX27" s="36" t="str">
        <f t="shared" ref="FX27" si="127">IF(COUNT(FX22:FX26)=0,"",AVERAGE(FX22:FX26))</f>
        <v/>
      </c>
      <c r="FY27" s="52"/>
      <c r="GA27" s="369"/>
      <c r="GB27" s="17" t="s">
        <v>1</v>
      </c>
      <c r="GC27" s="36" t="str">
        <f>IF(COUNT(GC22:GC26)=0,"",AVERAGE(GC22:GC26))</f>
        <v/>
      </c>
      <c r="GD27" s="36" t="str">
        <f t="shared" ref="GD27" si="128">IF(COUNT(GD22:GD26)=0,"",AVERAGE(GD22:GD26))</f>
        <v/>
      </c>
      <c r="GE27" s="36" t="str">
        <f t="shared" ref="GE27" si="129">IF(COUNT(GE22:GE26)=0,"",AVERAGE(GE22:GE26))</f>
        <v/>
      </c>
      <c r="GF27" s="36" t="str">
        <f t="shared" ref="GF27" si="130">IF(COUNT(GF22:GF26)=0,"",AVERAGE(GF22:GF26))</f>
        <v/>
      </c>
      <c r="GG27" s="36" t="str">
        <f t="shared" ref="GG27" si="131">IF(COUNT(GG22:GG26)=0,"",AVERAGE(GG22:GG26))</f>
        <v/>
      </c>
      <c r="GH27" s="36" t="str">
        <f t="shared" ref="GH27" si="132">IF(COUNT(GH22:GH26)=0,"",AVERAGE(GH22:GH26))</f>
        <v/>
      </c>
      <c r="GI27" s="52"/>
      <c r="GK27" s="369"/>
      <c r="GL27" s="17" t="s">
        <v>1</v>
      </c>
      <c r="GM27" s="36" t="str">
        <f>IF(COUNT(GM22:GM26)=0,"",AVERAGE(GM22:GM26))</f>
        <v/>
      </c>
      <c r="GN27" s="36" t="str">
        <f t="shared" ref="GN27" si="133">IF(COUNT(GN22:GN26)=0,"",AVERAGE(GN22:GN26))</f>
        <v/>
      </c>
      <c r="GO27" s="36" t="str">
        <f t="shared" ref="GO27" si="134">IF(COUNT(GO22:GO26)=0,"",AVERAGE(GO22:GO26))</f>
        <v/>
      </c>
      <c r="GP27" s="36" t="str">
        <f t="shared" ref="GP27" si="135">IF(COUNT(GP22:GP26)=0,"",AVERAGE(GP22:GP26))</f>
        <v/>
      </c>
      <c r="GQ27" s="36" t="str">
        <f t="shared" ref="GQ27" si="136">IF(COUNT(GQ22:GQ26)=0,"",AVERAGE(GQ22:GQ26))</f>
        <v/>
      </c>
      <c r="GR27" s="36" t="str">
        <f t="shared" ref="GR27" si="137">IF(COUNT(GR22:GR26)=0,"",AVERAGE(GR22:GR26))</f>
        <v/>
      </c>
      <c r="GS27" s="52"/>
      <c r="GU27" s="369"/>
      <c r="GV27" s="17" t="s">
        <v>1</v>
      </c>
      <c r="GW27" s="36" t="str">
        <f>IF(COUNT(GW22:GW26)=0,"",AVERAGE(GW22:GW26))</f>
        <v/>
      </c>
      <c r="GX27" s="36" t="str">
        <f t="shared" ref="GX27" si="138">IF(COUNT(GX22:GX26)=0,"",AVERAGE(GX22:GX26))</f>
        <v/>
      </c>
      <c r="GY27" s="36" t="str">
        <f t="shared" ref="GY27" si="139">IF(COUNT(GY22:GY26)=0,"",AVERAGE(GY22:GY26))</f>
        <v/>
      </c>
      <c r="GZ27" s="36" t="str">
        <f t="shared" ref="GZ27" si="140">IF(COUNT(GZ22:GZ26)=0,"",AVERAGE(GZ22:GZ26))</f>
        <v/>
      </c>
      <c r="HA27" s="36" t="str">
        <f t="shared" ref="HA27" si="141">IF(COUNT(HA22:HA26)=0,"",AVERAGE(HA22:HA26))</f>
        <v/>
      </c>
      <c r="HB27" s="36" t="str">
        <f t="shared" ref="HB27" si="142">IF(COUNT(HB22:HB26)=0,"",AVERAGE(HB22:HB26))</f>
        <v/>
      </c>
      <c r="HC27" s="52"/>
      <c r="HE27" s="369"/>
      <c r="HF27" s="17" t="s">
        <v>1</v>
      </c>
      <c r="HG27" s="36" t="str">
        <f>IF(COUNT(HG22:HG26)=0,"",AVERAGE(HG22:HG26))</f>
        <v/>
      </c>
      <c r="HH27" s="36" t="str">
        <f t="shared" ref="HH27" si="143">IF(COUNT(HH22:HH26)=0,"",AVERAGE(HH22:HH26))</f>
        <v/>
      </c>
      <c r="HI27" s="36" t="str">
        <f t="shared" ref="HI27" si="144">IF(COUNT(HI22:HI26)=0,"",AVERAGE(HI22:HI26))</f>
        <v/>
      </c>
      <c r="HJ27" s="36" t="str">
        <f t="shared" ref="HJ27" si="145">IF(COUNT(HJ22:HJ26)=0,"",AVERAGE(HJ22:HJ26))</f>
        <v/>
      </c>
      <c r="HK27" s="36" t="str">
        <f t="shared" ref="HK27" si="146">IF(COUNT(HK22:HK26)=0,"",AVERAGE(HK22:HK26))</f>
        <v/>
      </c>
      <c r="HL27" s="36" t="str">
        <f t="shared" ref="HL27" si="147">IF(COUNT(HL22:HL26)=0,"",AVERAGE(HL22:HL26))</f>
        <v/>
      </c>
      <c r="HM27" s="52"/>
      <c r="HO27" s="369"/>
      <c r="HP27" s="17" t="s">
        <v>1</v>
      </c>
      <c r="HQ27" s="36" t="str">
        <f>IF(COUNT(HQ22:HQ26)=0,"",AVERAGE(HQ22:HQ26))</f>
        <v/>
      </c>
      <c r="HR27" s="36" t="str">
        <f t="shared" ref="HR27" si="148">IF(COUNT(HR22:HR26)=0,"",AVERAGE(HR22:HR26))</f>
        <v/>
      </c>
      <c r="HS27" s="36" t="str">
        <f t="shared" ref="HS27" si="149">IF(COUNT(HS22:HS26)=0,"",AVERAGE(HS22:HS26))</f>
        <v/>
      </c>
      <c r="HT27" s="36" t="str">
        <f t="shared" ref="HT27" si="150">IF(COUNT(HT22:HT26)=0,"",AVERAGE(HT22:HT26))</f>
        <v/>
      </c>
      <c r="HU27" s="36" t="str">
        <f t="shared" ref="HU27" si="151">IF(COUNT(HU22:HU26)=0,"",AVERAGE(HU22:HU26))</f>
        <v/>
      </c>
      <c r="HV27" s="36" t="str">
        <f t="shared" ref="HV27" si="152">IF(COUNT(HV22:HV26)=0,"",AVERAGE(HV22:HV26))</f>
        <v/>
      </c>
      <c r="HW27" s="52"/>
      <c r="HY27" s="369"/>
      <c r="HZ27" s="17" t="s">
        <v>1</v>
      </c>
      <c r="IA27" s="36" t="str">
        <f>IF(COUNT(IA22:IA26)=0,"",AVERAGE(IA22:IA26))</f>
        <v/>
      </c>
      <c r="IB27" s="36" t="str">
        <f t="shared" ref="IB27" si="153">IF(COUNT(IB22:IB26)=0,"",AVERAGE(IB22:IB26))</f>
        <v/>
      </c>
      <c r="IC27" s="36" t="str">
        <f t="shared" ref="IC27" si="154">IF(COUNT(IC22:IC26)=0,"",AVERAGE(IC22:IC26))</f>
        <v/>
      </c>
      <c r="ID27" s="36" t="str">
        <f t="shared" ref="ID27" si="155">IF(COUNT(ID22:ID26)=0,"",AVERAGE(ID22:ID26))</f>
        <v/>
      </c>
      <c r="IE27" s="36" t="str">
        <f t="shared" ref="IE27" si="156">IF(COUNT(IE22:IE26)=0,"",AVERAGE(IE22:IE26))</f>
        <v/>
      </c>
      <c r="IF27" s="36" t="str">
        <f t="shared" ref="IF27" si="157">IF(COUNT(IF22:IF26)=0,"",AVERAGE(IF22:IF26))</f>
        <v/>
      </c>
      <c r="IG27" s="52"/>
      <c r="II27" s="369"/>
      <c r="IJ27" s="17" t="s">
        <v>1</v>
      </c>
      <c r="IK27" s="36" t="str">
        <f>IF(COUNT(IK22:IK26)=0,"",AVERAGE(IK22:IK26))</f>
        <v/>
      </c>
      <c r="IL27" s="36" t="str">
        <f t="shared" ref="IL27" si="158">IF(COUNT(IL22:IL26)=0,"",AVERAGE(IL22:IL26))</f>
        <v/>
      </c>
      <c r="IM27" s="36" t="str">
        <f t="shared" ref="IM27" si="159">IF(COUNT(IM22:IM26)=0,"",AVERAGE(IM22:IM26))</f>
        <v/>
      </c>
      <c r="IN27" s="36" t="str">
        <f t="shared" ref="IN27" si="160">IF(COUNT(IN22:IN26)=0,"",AVERAGE(IN22:IN26))</f>
        <v/>
      </c>
      <c r="IO27" s="36" t="str">
        <f t="shared" ref="IO27" si="161">IF(COUNT(IO22:IO26)=0,"",AVERAGE(IO22:IO26))</f>
        <v/>
      </c>
      <c r="IP27" s="36" t="str">
        <f t="shared" ref="IP27" si="162">IF(COUNT(IP22:IP26)=0,"",AVERAGE(IP22:IP26))</f>
        <v/>
      </c>
      <c r="IQ27" s="52"/>
      <c r="IS27" s="369"/>
      <c r="IT27" s="17" t="s">
        <v>1</v>
      </c>
      <c r="IU27" s="36" t="str">
        <f>IF(COUNT(IU22:IU26)=0,"",AVERAGE(IU22:IU26))</f>
        <v/>
      </c>
      <c r="IV27" s="36" t="str">
        <f t="shared" ref="IV27" si="163">IF(COUNT(IV22:IV26)=0,"",AVERAGE(IV22:IV26))</f>
        <v/>
      </c>
      <c r="IW27" s="36" t="str">
        <f t="shared" ref="IW27" si="164">IF(COUNT(IW22:IW26)=0,"",AVERAGE(IW22:IW26))</f>
        <v/>
      </c>
      <c r="IX27" s="36" t="str">
        <f t="shared" ref="IX27" si="165">IF(COUNT(IX22:IX26)=0,"",AVERAGE(IX22:IX26))</f>
        <v/>
      </c>
      <c r="IY27" s="36" t="str">
        <f t="shared" ref="IY27" si="166">IF(COUNT(IY22:IY26)=0,"",AVERAGE(IY22:IY26))</f>
        <v/>
      </c>
      <c r="IZ27" s="36" t="str">
        <f t="shared" ref="IZ27" si="167">IF(COUNT(IZ22:IZ26)=0,"",AVERAGE(IZ22:IZ26))</f>
        <v/>
      </c>
      <c r="JA27" s="52"/>
    </row>
    <row r="28" spans="1:261" ht="13.8" outlineLevel="1" x14ac:dyDescent="0.25">
      <c r="A28" s="97"/>
      <c r="B28" s="98">
        <f>SUM(B29:B37)*10</f>
        <v>10</v>
      </c>
      <c r="C28" s="37">
        <v>1.2</v>
      </c>
      <c r="D28" s="38" t="s">
        <v>213</v>
      </c>
      <c r="E28" s="428">
        <f>(($B$37*E37))/$B$28</f>
        <v>0.75124999999999997</v>
      </c>
      <c r="F28" s="428">
        <f t="shared" ref="F28:J28" si="168">(($B$37*F37))/$B$28</f>
        <v>0.78</v>
      </c>
      <c r="G28" s="428">
        <f t="shared" si="168"/>
        <v>0.69000000000000006</v>
      </c>
      <c r="H28" s="428">
        <f t="shared" si="168"/>
        <v>0.76749999999999996</v>
      </c>
      <c r="I28" s="428">
        <f t="shared" si="168"/>
        <v>0.755</v>
      </c>
      <c r="J28" s="428">
        <f t="shared" si="168"/>
        <v>0.7</v>
      </c>
      <c r="K28" s="52"/>
      <c r="M28" s="37">
        <v>1.2</v>
      </c>
      <c r="N28" s="38" t="s">
        <v>213</v>
      </c>
      <c r="O28" s="38"/>
      <c r="P28" s="38"/>
      <c r="Q28" s="38"/>
      <c r="R28" s="38"/>
      <c r="S28" s="38"/>
      <c r="T28" s="38"/>
      <c r="U28" s="52"/>
      <c r="W28" s="37">
        <v>1.2</v>
      </c>
      <c r="X28" s="38" t="s">
        <v>213</v>
      </c>
      <c r="Y28" s="38"/>
      <c r="Z28" s="38"/>
      <c r="AA28" s="38"/>
      <c r="AB28" s="38"/>
      <c r="AC28" s="38"/>
      <c r="AD28" s="38"/>
      <c r="AE28" s="52"/>
      <c r="AG28" s="37">
        <v>1.2</v>
      </c>
      <c r="AH28" s="38" t="s">
        <v>213</v>
      </c>
      <c r="AI28" s="38"/>
      <c r="AJ28" s="38"/>
      <c r="AK28" s="38"/>
      <c r="AL28" s="38"/>
      <c r="AM28" s="38"/>
      <c r="AN28" s="38"/>
      <c r="AO28" s="52"/>
      <c r="AQ28" s="37">
        <v>1.2</v>
      </c>
      <c r="AR28" s="38" t="s">
        <v>213</v>
      </c>
      <c r="AS28" s="38"/>
      <c r="AT28" s="38"/>
      <c r="AU28" s="38"/>
      <c r="AV28" s="38"/>
      <c r="AW28" s="38"/>
      <c r="AX28" s="38"/>
      <c r="AY28" s="52"/>
      <c r="BA28" s="37">
        <v>1.2</v>
      </c>
      <c r="BB28" s="38" t="s">
        <v>213</v>
      </c>
      <c r="BC28" s="38"/>
      <c r="BD28" s="38"/>
      <c r="BE28" s="38"/>
      <c r="BF28" s="38"/>
      <c r="BG28" s="38"/>
      <c r="BH28" s="38"/>
      <c r="BI28" s="52"/>
      <c r="BK28" s="37">
        <v>1.2</v>
      </c>
      <c r="BL28" s="38" t="s">
        <v>213</v>
      </c>
      <c r="BM28" s="38"/>
      <c r="BN28" s="38"/>
      <c r="BO28" s="38"/>
      <c r="BP28" s="38"/>
      <c r="BQ28" s="38"/>
      <c r="BR28" s="38"/>
      <c r="BS28" s="52"/>
      <c r="BU28" s="37">
        <v>1.2</v>
      </c>
      <c r="BV28" s="38" t="s">
        <v>213</v>
      </c>
      <c r="BW28" s="38"/>
      <c r="BX28" s="38"/>
      <c r="BY28" s="38"/>
      <c r="BZ28" s="38"/>
      <c r="CA28" s="38"/>
      <c r="CB28" s="38"/>
      <c r="CC28" s="52"/>
      <c r="CE28" s="37">
        <v>1.2</v>
      </c>
      <c r="CF28" s="38" t="s">
        <v>213</v>
      </c>
      <c r="CG28" s="38"/>
      <c r="CH28" s="38"/>
      <c r="CI28" s="38"/>
      <c r="CJ28" s="38"/>
      <c r="CK28" s="38"/>
      <c r="CL28" s="38"/>
      <c r="CM28" s="52"/>
      <c r="CO28" s="37">
        <v>1.2</v>
      </c>
      <c r="CP28" s="38" t="s">
        <v>213</v>
      </c>
      <c r="CQ28" s="38"/>
      <c r="CR28" s="38"/>
      <c r="CS28" s="38"/>
      <c r="CT28" s="38"/>
      <c r="CU28" s="38"/>
      <c r="CV28" s="38"/>
      <c r="CW28" s="52"/>
      <c r="CY28" s="37">
        <v>1.2</v>
      </c>
      <c r="CZ28" s="38" t="s">
        <v>213</v>
      </c>
      <c r="DA28" s="38"/>
      <c r="DB28" s="38"/>
      <c r="DC28" s="38"/>
      <c r="DD28" s="38"/>
      <c r="DE28" s="38"/>
      <c r="DF28" s="38"/>
      <c r="DG28" s="52"/>
      <c r="DI28" s="37">
        <v>1.2</v>
      </c>
      <c r="DJ28" s="38" t="s">
        <v>213</v>
      </c>
      <c r="DK28" s="38"/>
      <c r="DL28" s="38"/>
      <c r="DM28" s="38"/>
      <c r="DN28" s="38"/>
      <c r="DO28" s="38"/>
      <c r="DP28" s="38"/>
      <c r="DQ28" s="52"/>
      <c r="DS28" s="37">
        <v>1.2</v>
      </c>
      <c r="DT28" s="38" t="s">
        <v>213</v>
      </c>
      <c r="DU28" s="38"/>
      <c r="DV28" s="38"/>
      <c r="DW28" s="38"/>
      <c r="DX28" s="38"/>
      <c r="DY28" s="38"/>
      <c r="DZ28" s="38"/>
      <c r="EA28" s="52"/>
      <c r="EC28" s="37">
        <v>1.2</v>
      </c>
      <c r="ED28" s="38" t="s">
        <v>213</v>
      </c>
      <c r="EE28" s="38"/>
      <c r="EF28" s="38"/>
      <c r="EG28" s="38"/>
      <c r="EH28" s="38"/>
      <c r="EI28" s="38"/>
      <c r="EJ28" s="38"/>
      <c r="EK28" s="52"/>
      <c r="EL28" s="37">
        <v>1.2</v>
      </c>
      <c r="EM28" s="38" t="s">
        <v>213</v>
      </c>
      <c r="EN28" s="38"/>
      <c r="EO28" s="38"/>
      <c r="EP28" s="38"/>
      <c r="EQ28" s="38"/>
      <c r="ER28" s="38"/>
      <c r="ES28" s="38"/>
      <c r="ET28" s="52"/>
      <c r="EU28" s="52"/>
      <c r="EW28" s="364">
        <v>1.2</v>
      </c>
      <c r="EX28" s="38" t="s">
        <v>213</v>
      </c>
      <c r="EY28" s="38"/>
      <c r="EZ28" s="38"/>
      <c r="FA28" s="38"/>
      <c r="FB28" s="38"/>
      <c r="FC28" s="38"/>
      <c r="FD28" s="38"/>
      <c r="FE28" s="52"/>
      <c r="FG28" s="364">
        <v>1.2</v>
      </c>
      <c r="FH28" s="38" t="s">
        <v>213</v>
      </c>
      <c r="FI28" s="38"/>
      <c r="FJ28" s="38"/>
      <c r="FK28" s="38"/>
      <c r="FL28" s="38"/>
      <c r="FM28" s="38"/>
      <c r="FN28" s="38"/>
      <c r="FO28" s="52"/>
      <c r="FQ28" s="364">
        <v>1.2</v>
      </c>
      <c r="FR28" s="38" t="s">
        <v>213</v>
      </c>
      <c r="FS28" s="38"/>
      <c r="FT28" s="38"/>
      <c r="FU28" s="38"/>
      <c r="FV28" s="38"/>
      <c r="FW28" s="38"/>
      <c r="FX28" s="38"/>
      <c r="FY28" s="52"/>
      <c r="GA28" s="364">
        <v>1.2</v>
      </c>
      <c r="GB28" s="38" t="s">
        <v>213</v>
      </c>
      <c r="GC28" s="38"/>
      <c r="GD28" s="38"/>
      <c r="GE28" s="38"/>
      <c r="GF28" s="38"/>
      <c r="GG28" s="38"/>
      <c r="GH28" s="38"/>
      <c r="GI28" s="52"/>
      <c r="GK28" s="364">
        <v>1.2</v>
      </c>
      <c r="GL28" s="38" t="s">
        <v>213</v>
      </c>
      <c r="GM28" s="38"/>
      <c r="GN28" s="38"/>
      <c r="GO28" s="38"/>
      <c r="GP28" s="38"/>
      <c r="GQ28" s="38"/>
      <c r="GR28" s="38"/>
      <c r="GS28" s="52"/>
      <c r="GU28" s="364">
        <v>1.2</v>
      </c>
      <c r="GV28" s="38" t="s">
        <v>213</v>
      </c>
      <c r="GW28" s="38"/>
      <c r="GX28" s="38"/>
      <c r="GY28" s="38"/>
      <c r="GZ28" s="38"/>
      <c r="HA28" s="38"/>
      <c r="HB28" s="38"/>
      <c r="HC28" s="52"/>
      <c r="HE28" s="364">
        <v>1.2</v>
      </c>
      <c r="HF28" s="38" t="s">
        <v>213</v>
      </c>
      <c r="HG28" s="38"/>
      <c r="HH28" s="38"/>
      <c r="HI28" s="38"/>
      <c r="HJ28" s="38"/>
      <c r="HK28" s="38"/>
      <c r="HL28" s="38"/>
      <c r="HM28" s="52"/>
      <c r="HO28" s="364">
        <v>1.2</v>
      </c>
      <c r="HP28" s="38" t="s">
        <v>213</v>
      </c>
      <c r="HQ28" s="38"/>
      <c r="HR28" s="38"/>
      <c r="HS28" s="38"/>
      <c r="HT28" s="38"/>
      <c r="HU28" s="38"/>
      <c r="HV28" s="38"/>
      <c r="HW28" s="52"/>
      <c r="HY28" s="364">
        <v>1.2</v>
      </c>
      <c r="HZ28" s="38" t="s">
        <v>213</v>
      </c>
      <c r="IA28" s="38"/>
      <c r="IB28" s="38"/>
      <c r="IC28" s="38"/>
      <c r="ID28" s="38"/>
      <c r="IE28" s="38"/>
      <c r="IF28" s="38"/>
      <c r="IG28" s="52"/>
      <c r="II28" s="364">
        <v>1.2</v>
      </c>
      <c r="IJ28" s="38" t="s">
        <v>213</v>
      </c>
      <c r="IK28" s="38"/>
      <c r="IL28" s="38"/>
      <c r="IM28" s="38"/>
      <c r="IN28" s="38"/>
      <c r="IO28" s="38"/>
      <c r="IP28" s="38"/>
      <c r="IQ28" s="52"/>
      <c r="IS28" s="364">
        <v>1.2</v>
      </c>
      <c r="IT28" s="38" t="s">
        <v>213</v>
      </c>
      <c r="IU28" s="38"/>
      <c r="IV28" s="38"/>
      <c r="IW28" s="38"/>
      <c r="IX28" s="38"/>
      <c r="IY28" s="38"/>
      <c r="IZ28" s="38"/>
      <c r="JA28" s="52"/>
    </row>
    <row r="29" spans="1:261" ht="12.75" customHeight="1" outlineLevel="2" x14ac:dyDescent="0.25">
      <c r="C29" s="359"/>
      <c r="D29" s="41">
        <v>1</v>
      </c>
      <c r="E29" s="416">
        <f t="shared" ref="E29" si="169">AVERAGE(O29,Y29,AI29,AS29,BC29,BM29,BW29,CG29,CQ29,DA29,DK29,DU29,EE29,EO29,EY29,FI29,FS29,GC29,GM29,GW29,HG29,HQ29,IA29,IK29,IU29)</f>
        <v>9</v>
      </c>
      <c r="F29" s="416">
        <f t="shared" ref="F29" si="170">AVERAGE(P29,Z29,AJ29,AT29,BD29,BN29,BX29,CH29,CR29,DB29,DL29,DV29,EF29,EP29,EZ29,FJ29,FT29,GD29,GN29,GX29,HH29,HR29,IB29,IL29,IV29)</f>
        <v>8.4</v>
      </c>
      <c r="G29" s="416">
        <f t="shared" ref="G29" si="171">AVERAGE(Q29,AA29,AK29,AU29,BE29,BO29,BY29,CI29,CS29,DC29,DM29,DW29,EG29,EQ29,FA29,FK29,FU29,GE29,GO29,GY29,HI29,HS29,IC29,IM29,IW29)</f>
        <v>9.1999999999999993</v>
      </c>
      <c r="H29" s="416">
        <f t="shared" ref="H29" si="172">AVERAGE(R29,AB29,AL29,AV29,BF29,BP29,BZ29,CJ29,CT29,DD29,DN29,DX29,EH29,ER29,FB29,FL29,FV29,GF29,GP29,GZ29,HJ29,HT29,ID29,IN29,IX29)</f>
        <v>8.8000000000000007</v>
      </c>
      <c r="I29" s="416">
        <f t="shared" ref="I29" si="173">AVERAGE(S29,AC29,AM29,AW29,BG29,BQ29,CA29,CK29,CU29,DE29,DO29,DY29,EI29,ES29,FC29,FM29,FW29,GG29,GQ29,HA29,HK29,HU29,IE29,IO29,IY29)</f>
        <v>8.4</v>
      </c>
      <c r="J29" s="416">
        <f t="shared" ref="J29" si="174">AVERAGE(T29,AD29,AN29,AX29,BH29,BR29,CB29,CL29,CV29,DF29,DP29,DZ29,EJ29,ET29,FD29,FN29,FX29,GH29,GR29,HB29,HL29,HV29,IF29,IP29,IZ29)</f>
        <v>9</v>
      </c>
      <c r="K29" s="52"/>
      <c r="M29" s="47"/>
      <c r="N29" s="41">
        <v>1</v>
      </c>
      <c r="O29" s="6"/>
      <c r="P29" s="6"/>
      <c r="Q29" s="6"/>
      <c r="R29" s="6"/>
      <c r="S29" s="6"/>
      <c r="T29" s="6"/>
      <c r="U29" s="52"/>
      <c r="W29" s="47"/>
      <c r="X29" s="41">
        <v>1</v>
      </c>
      <c r="Y29" s="6"/>
      <c r="Z29" s="6"/>
      <c r="AA29" s="6"/>
      <c r="AB29" s="6"/>
      <c r="AC29" s="6"/>
      <c r="AD29" s="6"/>
      <c r="AE29" s="52"/>
      <c r="AG29" s="47"/>
      <c r="AH29" s="41">
        <v>1</v>
      </c>
      <c r="AI29" s="6"/>
      <c r="AJ29" s="6"/>
      <c r="AK29" s="6"/>
      <c r="AL29" s="6"/>
      <c r="AM29" s="6"/>
      <c r="AN29" s="6"/>
      <c r="AO29" s="52"/>
      <c r="AQ29" s="47"/>
      <c r="AR29" s="41">
        <v>1</v>
      </c>
      <c r="AS29" s="6"/>
      <c r="AT29" s="6"/>
      <c r="AU29" s="6"/>
      <c r="AV29" s="6"/>
      <c r="AW29" s="6"/>
      <c r="AX29" s="6"/>
      <c r="AY29" s="52"/>
      <c r="BA29" s="47"/>
      <c r="BB29" s="41">
        <v>1</v>
      </c>
      <c r="BC29" s="6"/>
      <c r="BD29" s="6"/>
      <c r="BE29" s="6"/>
      <c r="BF29" s="6"/>
      <c r="BG29" s="6"/>
      <c r="BH29" s="6"/>
      <c r="BI29" s="52"/>
      <c r="BK29" s="47"/>
      <c r="BL29" s="41">
        <v>1</v>
      </c>
      <c r="BM29" s="6"/>
      <c r="BN29" s="6"/>
      <c r="BO29" s="6"/>
      <c r="BP29" s="6"/>
      <c r="BQ29" s="6"/>
      <c r="BR29" s="6"/>
      <c r="BS29" s="52"/>
      <c r="BU29" s="47"/>
      <c r="BV29" s="41">
        <v>1</v>
      </c>
      <c r="BW29" s="6"/>
      <c r="BX29" s="6"/>
      <c r="BY29" s="6"/>
      <c r="BZ29" s="6"/>
      <c r="CA29" s="6"/>
      <c r="CB29" s="6"/>
      <c r="CC29" s="52"/>
      <c r="CE29" s="47"/>
      <c r="CF29" s="41">
        <v>1</v>
      </c>
      <c r="CG29" s="6">
        <v>9</v>
      </c>
      <c r="CH29" s="6">
        <v>7</v>
      </c>
      <c r="CI29" s="6">
        <v>9</v>
      </c>
      <c r="CJ29" s="6">
        <v>9</v>
      </c>
      <c r="CK29" s="6">
        <v>9</v>
      </c>
      <c r="CL29" s="6">
        <v>9</v>
      </c>
      <c r="CM29" s="52"/>
      <c r="CO29" s="47"/>
      <c r="CP29" s="41">
        <v>1</v>
      </c>
      <c r="CQ29" s="6"/>
      <c r="CR29" s="6"/>
      <c r="CS29" s="6"/>
      <c r="CT29" s="6"/>
      <c r="CU29" s="6"/>
      <c r="CV29" s="6"/>
      <c r="CW29" s="52"/>
      <c r="CY29" s="47"/>
      <c r="CZ29" s="41">
        <v>1</v>
      </c>
      <c r="DA29" s="6">
        <v>10</v>
      </c>
      <c r="DB29" s="6">
        <v>10</v>
      </c>
      <c r="DC29" s="6">
        <v>10</v>
      </c>
      <c r="DD29" s="6">
        <v>10</v>
      </c>
      <c r="DE29" s="6">
        <v>8</v>
      </c>
      <c r="DF29" s="6">
        <v>10</v>
      </c>
      <c r="DG29" s="52"/>
      <c r="DI29" s="47"/>
      <c r="DJ29" s="41">
        <v>1</v>
      </c>
      <c r="DK29" s="6">
        <v>8</v>
      </c>
      <c r="DL29" s="6">
        <v>9</v>
      </c>
      <c r="DM29" s="6">
        <v>8</v>
      </c>
      <c r="DN29" s="6">
        <v>8</v>
      </c>
      <c r="DO29" s="6">
        <v>8</v>
      </c>
      <c r="DP29" s="6">
        <v>8</v>
      </c>
      <c r="DQ29" s="52"/>
      <c r="DS29" s="47"/>
      <c r="DT29" s="41">
        <v>1</v>
      </c>
      <c r="DU29" s="6">
        <v>8</v>
      </c>
      <c r="DV29" s="6">
        <v>6</v>
      </c>
      <c r="DW29" s="6">
        <v>9</v>
      </c>
      <c r="DX29" s="6">
        <v>9</v>
      </c>
      <c r="DY29" s="6">
        <v>7</v>
      </c>
      <c r="DZ29" s="6">
        <v>9</v>
      </c>
      <c r="EA29" s="52"/>
      <c r="EC29" s="47"/>
      <c r="ED29" s="41">
        <v>1</v>
      </c>
      <c r="EE29" s="6"/>
      <c r="EF29" s="6"/>
      <c r="EG29" s="6"/>
      <c r="EH29" s="6"/>
      <c r="EI29" s="6"/>
      <c r="EJ29" s="6"/>
      <c r="EK29" s="52"/>
      <c r="EL29" s="47"/>
      <c r="EM29" s="41">
        <v>1</v>
      </c>
      <c r="EN29" s="6">
        <v>10</v>
      </c>
      <c r="EO29" s="6">
        <v>10</v>
      </c>
      <c r="EP29" s="6">
        <v>10</v>
      </c>
      <c r="EQ29" s="6">
        <v>10</v>
      </c>
      <c r="ER29" s="6">
        <v>8</v>
      </c>
      <c r="ES29" s="6">
        <v>10</v>
      </c>
      <c r="ET29" s="52"/>
      <c r="EU29" s="52"/>
      <c r="EW29" s="371"/>
      <c r="EX29" s="41">
        <v>1</v>
      </c>
      <c r="EY29" s="6"/>
      <c r="EZ29" s="6"/>
      <c r="FA29" s="6"/>
      <c r="FB29" s="6"/>
      <c r="FC29" s="6"/>
      <c r="FD29" s="6"/>
      <c r="FE29" s="52"/>
      <c r="FG29" s="371"/>
      <c r="FH29" s="41">
        <v>1</v>
      </c>
      <c r="FI29" s="6"/>
      <c r="FJ29" s="6"/>
      <c r="FK29" s="6"/>
      <c r="FL29" s="6"/>
      <c r="FM29" s="6"/>
      <c r="FN29" s="6"/>
      <c r="FO29" s="52"/>
      <c r="FQ29" s="371"/>
      <c r="FR29" s="41">
        <v>1</v>
      </c>
      <c r="FS29" s="6"/>
      <c r="FT29" s="6"/>
      <c r="FU29" s="6"/>
      <c r="FV29" s="6"/>
      <c r="FW29" s="6"/>
      <c r="FX29" s="6"/>
      <c r="FY29" s="52"/>
      <c r="GA29" s="371"/>
      <c r="GB29" s="41">
        <v>1</v>
      </c>
      <c r="GC29" s="6"/>
      <c r="GD29" s="6"/>
      <c r="GE29" s="6"/>
      <c r="GF29" s="6"/>
      <c r="GG29" s="6"/>
      <c r="GH29" s="6"/>
      <c r="GI29" s="52"/>
      <c r="GK29" s="371"/>
      <c r="GL29" s="41">
        <v>1</v>
      </c>
      <c r="GM29" s="6"/>
      <c r="GN29" s="6"/>
      <c r="GO29" s="6"/>
      <c r="GP29" s="6"/>
      <c r="GQ29" s="6"/>
      <c r="GR29" s="6"/>
      <c r="GS29" s="52"/>
      <c r="GU29" s="371"/>
      <c r="GV29" s="41">
        <v>1</v>
      </c>
      <c r="GW29" s="6"/>
      <c r="GX29" s="6"/>
      <c r="GY29" s="6"/>
      <c r="GZ29" s="6"/>
      <c r="HA29" s="6"/>
      <c r="HB29" s="6"/>
      <c r="HC29" s="52"/>
      <c r="HE29" s="371"/>
      <c r="HF29" s="41">
        <v>1</v>
      </c>
      <c r="HG29" s="6"/>
      <c r="HH29" s="6"/>
      <c r="HI29" s="6"/>
      <c r="HJ29" s="6"/>
      <c r="HK29" s="6"/>
      <c r="HL29" s="6"/>
      <c r="HM29" s="52"/>
      <c r="HO29" s="371"/>
      <c r="HP29" s="41">
        <v>1</v>
      </c>
      <c r="HQ29" s="6"/>
      <c r="HR29" s="6"/>
      <c r="HS29" s="6"/>
      <c r="HT29" s="6"/>
      <c r="HU29" s="6"/>
      <c r="HV29" s="6"/>
      <c r="HW29" s="52"/>
      <c r="HY29" s="371"/>
      <c r="HZ29" s="41">
        <v>1</v>
      </c>
      <c r="IA29" s="6"/>
      <c r="IB29" s="6"/>
      <c r="IC29" s="6"/>
      <c r="ID29" s="6"/>
      <c r="IE29" s="6"/>
      <c r="IF29" s="6"/>
      <c r="IG29" s="52"/>
      <c r="II29" s="371"/>
      <c r="IJ29" s="41">
        <v>1</v>
      </c>
      <c r="IK29" s="6"/>
      <c r="IL29" s="6"/>
      <c r="IM29" s="6"/>
      <c r="IN29" s="6"/>
      <c r="IO29" s="6"/>
      <c r="IP29" s="6"/>
      <c r="IQ29" s="52"/>
      <c r="IS29" s="371"/>
      <c r="IT29" s="41">
        <v>1</v>
      </c>
      <c r="IU29" s="6"/>
      <c r="IV29" s="6"/>
      <c r="IW29" s="6"/>
      <c r="IX29" s="6"/>
      <c r="IY29" s="6"/>
      <c r="IZ29" s="6"/>
      <c r="JA29" s="52"/>
    </row>
    <row r="30" spans="1:261" ht="12.75" customHeight="1" outlineLevel="2" x14ac:dyDescent="0.25">
      <c r="C30" s="359"/>
      <c r="D30" s="41">
        <v>2</v>
      </c>
      <c r="E30" s="416">
        <f t="shared" ref="E30:E35" si="175">AVERAGE(O30,Y30,AI30,AS30,BC30,BM30,BW30,CG30,CQ30,DA30,DK30,DU30,EE30,EO30,EY30,FI30,FS30,GC30,GM30,GW30,HG30,HQ30,IA30,IK30,IU30)</f>
        <v>9</v>
      </c>
      <c r="F30" s="416">
        <f t="shared" ref="F30:F35" si="176">AVERAGE(P30,Z30,AJ30,AT30,BD30,BN30,BX30,CH30,CR30,DB30,DL30,DV30,EF30,EP30,EZ30,FJ30,FT30,GD30,GN30,GX30,HH30,HR30,IB30,IL30,IV30)</f>
        <v>8.6999999999999993</v>
      </c>
      <c r="G30" s="416">
        <f t="shared" ref="G30:G35" si="177">AVERAGE(Q30,AA30,AK30,AU30,BE30,BO30,BY30,CI30,CS30,DC30,DM30,DW30,EG30,EQ30,FA30,FK30,FU30,GE30,GO30,GY30,HI30,HS30,IC30,IM30,IW30)</f>
        <v>9.1999999999999993</v>
      </c>
      <c r="H30" s="416">
        <f t="shared" ref="H30:H35" si="178">AVERAGE(R30,AB30,AL30,AV30,BF30,BP30,BZ30,CJ30,CT30,DD30,DN30,DX30,EH30,ER30,FB30,FL30,FV30,GF30,GP30,GZ30,HJ30,HT30,ID30,IN30,IX30)</f>
        <v>9.1999999999999993</v>
      </c>
      <c r="I30" s="416">
        <f t="shared" ref="I30:I35" si="179">AVERAGE(S30,AC30,AM30,AW30,BG30,BQ30,CA30,CK30,CU30,DE30,DO30,DY30,EI30,ES30,FC30,FM30,FW30,GG30,GQ30,HA30,HK30,HU30,IE30,IO30,IY30)</f>
        <v>8.8000000000000007</v>
      </c>
      <c r="J30" s="416">
        <f t="shared" ref="J30:J35" si="180">AVERAGE(T30,AD30,AN30,AX30,BH30,BR30,CB30,CL30,CV30,DF30,DP30,DZ30,EJ30,ET30,FD30,FN30,FX30,GH30,GR30,HB30,HL30,HV30,IF30,IP30,IZ30)</f>
        <v>9</v>
      </c>
      <c r="K30" s="52"/>
      <c r="M30" s="47"/>
      <c r="N30" s="41">
        <v>2</v>
      </c>
      <c r="O30" s="6"/>
      <c r="P30" s="6"/>
      <c r="Q30" s="6"/>
      <c r="R30" s="6"/>
      <c r="S30" s="6"/>
      <c r="T30" s="6"/>
      <c r="U30" s="52"/>
      <c r="W30" s="47"/>
      <c r="X30" s="41">
        <v>2</v>
      </c>
      <c r="Y30" s="6"/>
      <c r="Z30" s="6"/>
      <c r="AA30" s="6"/>
      <c r="AB30" s="6"/>
      <c r="AC30" s="6"/>
      <c r="AD30" s="6"/>
      <c r="AE30" s="52"/>
      <c r="AG30" s="47"/>
      <c r="AH30" s="41">
        <v>2</v>
      </c>
      <c r="AI30" s="6"/>
      <c r="AJ30" s="6"/>
      <c r="AK30" s="6"/>
      <c r="AL30" s="6"/>
      <c r="AM30" s="6"/>
      <c r="AN30" s="6"/>
      <c r="AO30" s="52"/>
      <c r="AQ30" s="47"/>
      <c r="AR30" s="41">
        <v>2</v>
      </c>
      <c r="AS30" s="6"/>
      <c r="AT30" s="6"/>
      <c r="AU30" s="6"/>
      <c r="AV30" s="6"/>
      <c r="AW30" s="6"/>
      <c r="AX30" s="6"/>
      <c r="AY30" s="52"/>
      <c r="BA30" s="47"/>
      <c r="BB30" s="41">
        <v>2</v>
      </c>
      <c r="BC30" s="6"/>
      <c r="BD30" s="6"/>
      <c r="BE30" s="6"/>
      <c r="BF30" s="6"/>
      <c r="BG30" s="6"/>
      <c r="BH30" s="6"/>
      <c r="BI30" s="52"/>
      <c r="BK30" s="47"/>
      <c r="BL30" s="41">
        <v>2</v>
      </c>
      <c r="BM30" s="6"/>
      <c r="BN30" s="6"/>
      <c r="BO30" s="6"/>
      <c r="BP30" s="6"/>
      <c r="BQ30" s="6"/>
      <c r="BR30" s="6"/>
      <c r="BS30" s="52"/>
      <c r="BU30" s="47"/>
      <c r="BV30" s="41">
        <v>2</v>
      </c>
      <c r="BW30" s="6"/>
      <c r="BX30" s="6"/>
      <c r="BY30" s="6"/>
      <c r="BZ30" s="6"/>
      <c r="CA30" s="6"/>
      <c r="CB30" s="6"/>
      <c r="CC30" s="52"/>
      <c r="CE30" s="47"/>
      <c r="CF30" s="41">
        <v>2</v>
      </c>
      <c r="CG30" s="6">
        <v>9</v>
      </c>
      <c r="CH30" s="6">
        <v>9</v>
      </c>
      <c r="CI30" s="6">
        <v>9</v>
      </c>
      <c r="CJ30" s="6">
        <v>9</v>
      </c>
      <c r="CK30" s="6">
        <v>9</v>
      </c>
      <c r="CL30" s="6">
        <v>9</v>
      </c>
      <c r="CM30" s="52"/>
      <c r="CO30" s="47"/>
      <c r="CP30" s="41">
        <v>2</v>
      </c>
      <c r="CQ30" s="6"/>
      <c r="CR30" s="6"/>
      <c r="CS30" s="6"/>
      <c r="CT30" s="6"/>
      <c r="CU30" s="6"/>
      <c r="CV30" s="6"/>
      <c r="CW30" s="52"/>
      <c r="CY30" s="47"/>
      <c r="CZ30" s="41">
        <v>2</v>
      </c>
      <c r="DA30" s="6">
        <v>10</v>
      </c>
      <c r="DB30" s="6">
        <v>10</v>
      </c>
      <c r="DC30" s="6">
        <v>10</v>
      </c>
      <c r="DD30" s="6">
        <v>10</v>
      </c>
      <c r="DE30" s="6">
        <v>10</v>
      </c>
      <c r="DF30" s="6">
        <v>10</v>
      </c>
      <c r="DG30" s="52"/>
      <c r="DI30" s="47"/>
      <c r="DJ30" s="41">
        <v>2</v>
      </c>
      <c r="DK30" s="6">
        <v>8</v>
      </c>
      <c r="DL30" s="6">
        <v>9</v>
      </c>
      <c r="DM30" s="6">
        <v>8</v>
      </c>
      <c r="DN30" s="6">
        <v>8</v>
      </c>
      <c r="DO30" s="6">
        <v>8</v>
      </c>
      <c r="DP30" s="6">
        <v>8</v>
      </c>
      <c r="DQ30" s="52"/>
      <c r="DS30" s="47"/>
      <c r="DT30" s="41">
        <v>2</v>
      </c>
      <c r="DU30" s="6">
        <v>8</v>
      </c>
      <c r="DV30" s="6">
        <v>5.5</v>
      </c>
      <c r="DW30" s="6">
        <v>9</v>
      </c>
      <c r="DX30" s="6">
        <v>9</v>
      </c>
      <c r="DY30" s="6">
        <v>7</v>
      </c>
      <c r="DZ30" s="6">
        <v>9</v>
      </c>
      <c r="EA30" s="52"/>
      <c r="EC30" s="47"/>
      <c r="ED30" s="41">
        <v>2</v>
      </c>
      <c r="EE30" s="6"/>
      <c r="EF30" s="6"/>
      <c r="EG30" s="6"/>
      <c r="EH30" s="6"/>
      <c r="EI30" s="6"/>
      <c r="EJ30" s="6"/>
      <c r="EK30" s="52"/>
      <c r="EL30" s="47"/>
      <c r="EM30" s="41">
        <v>2</v>
      </c>
      <c r="EN30" s="6">
        <v>10</v>
      </c>
      <c r="EO30" s="6">
        <v>10</v>
      </c>
      <c r="EP30" s="6">
        <v>10</v>
      </c>
      <c r="EQ30" s="6">
        <v>10</v>
      </c>
      <c r="ER30" s="6">
        <v>10</v>
      </c>
      <c r="ES30" s="6">
        <v>10</v>
      </c>
      <c r="ET30" s="52"/>
      <c r="EU30" s="52"/>
      <c r="EW30" s="371"/>
      <c r="EX30" s="41">
        <v>2</v>
      </c>
      <c r="EY30" s="6"/>
      <c r="EZ30" s="6"/>
      <c r="FA30" s="6"/>
      <c r="FB30" s="6"/>
      <c r="FC30" s="6"/>
      <c r="FD30" s="6"/>
      <c r="FE30" s="52"/>
      <c r="FG30" s="371"/>
      <c r="FH30" s="41">
        <v>2</v>
      </c>
      <c r="FI30" s="6"/>
      <c r="FJ30" s="6"/>
      <c r="FK30" s="6"/>
      <c r="FL30" s="6"/>
      <c r="FM30" s="6"/>
      <c r="FN30" s="6"/>
      <c r="FO30" s="52"/>
      <c r="FQ30" s="371"/>
      <c r="FR30" s="41">
        <v>2</v>
      </c>
      <c r="FS30" s="6"/>
      <c r="FT30" s="6"/>
      <c r="FU30" s="6"/>
      <c r="FV30" s="6"/>
      <c r="FW30" s="6"/>
      <c r="FX30" s="6"/>
      <c r="FY30" s="52"/>
      <c r="GA30" s="371"/>
      <c r="GB30" s="41">
        <v>2</v>
      </c>
      <c r="GC30" s="6"/>
      <c r="GD30" s="6"/>
      <c r="GE30" s="6"/>
      <c r="GF30" s="6"/>
      <c r="GG30" s="6"/>
      <c r="GH30" s="6"/>
      <c r="GI30" s="52"/>
      <c r="GK30" s="371"/>
      <c r="GL30" s="41">
        <v>2</v>
      </c>
      <c r="GM30" s="6"/>
      <c r="GN30" s="6"/>
      <c r="GO30" s="6"/>
      <c r="GP30" s="6"/>
      <c r="GQ30" s="6"/>
      <c r="GR30" s="6"/>
      <c r="GS30" s="52"/>
      <c r="GU30" s="371"/>
      <c r="GV30" s="41">
        <v>2</v>
      </c>
      <c r="GW30" s="6"/>
      <c r="GX30" s="6"/>
      <c r="GY30" s="6"/>
      <c r="GZ30" s="6"/>
      <c r="HA30" s="6"/>
      <c r="HB30" s="6"/>
      <c r="HC30" s="52"/>
      <c r="HE30" s="371"/>
      <c r="HF30" s="41">
        <v>2</v>
      </c>
      <c r="HG30" s="6"/>
      <c r="HH30" s="6"/>
      <c r="HI30" s="6"/>
      <c r="HJ30" s="6"/>
      <c r="HK30" s="6"/>
      <c r="HL30" s="6"/>
      <c r="HM30" s="52"/>
      <c r="HO30" s="371"/>
      <c r="HP30" s="41">
        <v>2</v>
      </c>
      <c r="HQ30" s="6"/>
      <c r="HR30" s="6"/>
      <c r="HS30" s="6"/>
      <c r="HT30" s="6"/>
      <c r="HU30" s="6"/>
      <c r="HV30" s="6"/>
      <c r="HW30" s="52"/>
      <c r="HY30" s="371"/>
      <c r="HZ30" s="41">
        <v>2</v>
      </c>
      <c r="IA30" s="6"/>
      <c r="IB30" s="6"/>
      <c r="IC30" s="6"/>
      <c r="ID30" s="6"/>
      <c r="IE30" s="6"/>
      <c r="IF30" s="6"/>
      <c r="IG30" s="52"/>
      <c r="II30" s="371"/>
      <c r="IJ30" s="41">
        <v>2</v>
      </c>
      <c r="IK30" s="6"/>
      <c r="IL30" s="6"/>
      <c r="IM30" s="6"/>
      <c r="IN30" s="6"/>
      <c r="IO30" s="6"/>
      <c r="IP30" s="6"/>
      <c r="IQ30" s="52"/>
      <c r="IS30" s="371"/>
      <c r="IT30" s="41">
        <v>2</v>
      </c>
      <c r="IU30" s="6"/>
      <c r="IV30" s="6"/>
      <c r="IW30" s="6"/>
      <c r="IX30" s="6"/>
      <c r="IY30" s="6"/>
      <c r="IZ30" s="6"/>
      <c r="JA30" s="52"/>
    </row>
    <row r="31" spans="1:261" ht="12.75" customHeight="1" outlineLevel="2" x14ac:dyDescent="0.25">
      <c r="C31" s="359"/>
      <c r="D31" s="41">
        <v>3</v>
      </c>
      <c r="E31" s="416">
        <f t="shared" si="175"/>
        <v>9</v>
      </c>
      <c r="F31" s="416">
        <f t="shared" si="176"/>
        <v>9.4</v>
      </c>
      <c r="G31" s="416">
        <f t="shared" si="177"/>
        <v>7</v>
      </c>
      <c r="H31" s="416">
        <f t="shared" si="178"/>
        <v>6.2</v>
      </c>
      <c r="I31" s="416">
        <f t="shared" si="179"/>
        <v>8.9</v>
      </c>
      <c r="J31" s="416">
        <f t="shared" si="180"/>
        <v>9</v>
      </c>
      <c r="K31" s="52"/>
      <c r="M31" s="47"/>
      <c r="N31" s="41">
        <v>3</v>
      </c>
      <c r="O31" s="6"/>
      <c r="P31" s="6"/>
      <c r="Q31" s="6"/>
      <c r="R31" s="6"/>
      <c r="S31" s="6"/>
      <c r="T31" s="6"/>
      <c r="U31" s="52"/>
      <c r="W31" s="47"/>
      <c r="X31" s="41">
        <v>3</v>
      </c>
      <c r="Y31" s="6"/>
      <c r="Z31" s="6"/>
      <c r="AA31" s="6"/>
      <c r="AB31" s="6"/>
      <c r="AC31" s="6"/>
      <c r="AD31" s="6"/>
      <c r="AE31" s="52"/>
      <c r="AG31" s="47"/>
      <c r="AH31" s="41">
        <v>3</v>
      </c>
      <c r="AI31" s="6"/>
      <c r="AJ31" s="6"/>
      <c r="AK31" s="6"/>
      <c r="AL31" s="6"/>
      <c r="AM31" s="6"/>
      <c r="AN31" s="6"/>
      <c r="AO31" s="52"/>
      <c r="AQ31" s="47"/>
      <c r="AR31" s="41">
        <v>3</v>
      </c>
      <c r="AS31" s="6"/>
      <c r="AT31" s="6"/>
      <c r="AU31" s="6"/>
      <c r="AV31" s="6"/>
      <c r="AW31" s="6"/>
      <c r="AX31" s="6"/>
      <c r="AY31" s="52"/>
      <c r="BA31" s="47"/>
      <c r="BB31" s="41">
        <v>3</v>
      </c>
      <c r="BC31" s="6"/>
      <c r="BD31" s="6"/>
      <c r="BE31" s="6"/>
      <c r="BF31" s="6"/>
      <c r="BG31" s="6"/>
      <c r="BH31" s="6"/>
      <c r="BI31" s="52"/>
      <c r="BK31" s="47"/>
      <c r="BL31" s="41">
        <v>3</v>
      </c>
      <c r="BM31" s="6"/>
      <c r="BN31" s="6"/>
      <c r="BO31" s="6"/>
      <c r="BP31" s="6"/>
      <c r="BQ31" s="6"/>
      <c r="BR31" s="6"/>
      <c r="BS31" s="52"/>
      <c r="BU31" s="47"/>
      <c r="BV31" s="41">
        <v>3</v>
      </c>
      <c r="BW31" s="6"/>
      <c r="BX31" s="6"/>
      <c r="BY31" s="6"/>
      <c r="BZ31" s="6"/>
      <c r="CA31" s="6"/>
      <c r="CB31" s="6"/>
      <c r="CC31" s="52"/>
      <c r="CE31" s="47"/>
      <c r="CF31" s="41">
        <v>3</v>
      </c>
      <c r="CG31" s="6">
        <v>9</v>
      </c>
      <c r="CH31" s="6">
        <v>9</v>
      </c>
      <c r="CI31" s="6">
        <v>8</v>
      </c>
      <c r="CJ31" s="6">
        <v>8</v>
      </c>
      <c r="CK31" s="6">
        <v>9</v>
      </c>
      <c r="CL31" s="6">
        <v>9</v>
      </c>
      <c r="CM31" s="52"/>
      <c r="CO31" s="47"/>
      <c r="CP31" s="41">
        <v>3</v>
      </c>
      <c r="CQ31" s="6"/>
      <c r="CR31" s="6"/>
      <c r="CS31" s="6"/>
      <c r="CT31" s="6"/>
      <c r="CU31" s="6"/>
      <c r="CV31" s="6"/>
      <c r="CW31" s="52"/>
      <c r="CY31" s="47"/>
      <c r="CZ31" s="41">
        <v>3</v>
      </c>
      <c r="DA31" s="6">
        <v>10</v>
      </c>
      <c r="DB31" s="6">
        <v>10</v>
      </c>
      <c r="DC31" s="6">
        <v>10</v>
      </c>
      <c r="DD31" s="6">
        <v>0</v>
      </c>
      <c r="DE31" s="6">
        <v>10</v>
      </c>
      <c r="DF31" s="6">
        <v>10</v>
      </c>
      <c r="DG31" s="52"/>
      <c r="DI31" s="47"/>
      <c r="DJ31" s="41">
        <v>3</v>
      </c>
      <c r="DK31" s="6">
        <v>8</v>
      </c>
      <c r="DL31" s="6">
        <v>9</v>
      </c>
      <c r="DM31" s="6">
        <v>9</v>
      </c>
      <c r="DN31" s="6">
        <v>7</v>
      </c>
      <c r="DO31" s="6">
        <v>8</v>
      </c>
      <c r="DP31" s="6">
        <v>8</v>
      </c>
      <c r="DQ31" s="52"/>
      <c r="DS31" s="47"/>
      <c r="DT31" s="41">
        <v>3</v>
      </c>
      <c r="DU31" s="6">
        <v>8</v>
      </c>
      <c r="DV31" s="6">
        <v>9</v>
      </c>
      <c r="DW31" s="6">
        <v>8</v>
      </c>
      <c r="DX31" s="6">
        <v>6</v>
      </c>
      <c r="DY31" s="6">
        <v>7.5</v>
      </c>
      <c r="DZ31" s="6">
        <v>9</v>
      </c>
      <c r="EA31" s="52"/>
      <c r="EC31" s="47"/>
      <c r="ED31" s="41">
        <v>3</v>
      </c>
      <c r="EE31" s="6"/>
      <c r="EF31" s="6"/>
      <c r="EG31" s="6"/>
      <c r="EH31" s="6"/>
      <c r="EI31" s="6"/>
      <c r="EJ31" s="6"/>
      <c r="EK31" s="52"/>
      <c r="EL31" s="47"/>
      <c r="EM31" s="41">
        <v>3</v>
      </c>
      <c r="EN31" s="6">
        <v>10</v>
      </c>
      <c r="EO31" s="6">
        <v>10</v>
      </c>
      <c r="EP31" s="6">
        <v>10</v>
      </c>
      <c r="EQ31" s="6">
        <v>0</v>
      </c>
      <c r="ER31" s="6">
        <v>10</v>
      </c>
      <c r="ES31" s="6">
        <v>10</v>
      </c>
      <c r="ET31" s="52"/>
      <c r="EU31" s="52"/>
      <c r="EW31" s="371"/>
      <c r="EX31" s="41">
        <v>3</v>
      </c>
      <c r="EY31" s="6"/>
      <c r="EZ31" s="6"/>
      <c r="FA31" s="6"/>
      <c r="FB31" s="6"/>
      <c r="FC31" s="6"/>
      <c r="FD31" s="6"/>
      <c r="FE31" s="52"/>
      <c r="FG31" s="371"/>
      <c r="FH31" s="41">
        <v>3</v>
      </c>
      <c r="FI31" s="6"/>
      <c r="FJ31" s="6"/>
      <c r="FK31" s="6"/>
      <c r="FL31" s="6"/>
      <c r="FM31" s="6"/>
      <c r="FN31" s="6"/>
      <c r="FO31" s="52"/>
      <c r="FQ31" s="371"/>
      <c r="FR31" s="41">
        <v>3</v>
      </c>
      <c r="FS31" s="6"/>
      <c r="FT31" s="6"/>
      <c r="FU31" s="6"/>
      <c r="FV31" s="6"/>
      <c r="FW31" s="6"/>
      <c r="FX31" s="6"/>
      <c r="FY31" s="52"/>
      <c r="GA31" s="371"/>
      <c r="GB31" s="41">
        <v>3</v>
      </c>
      <c r="GC31" s="6"/>
      <c r="GD31" s="6"/>
      <c r="GE31" s="6"/>
      <c r="GF31" s="6"/>
      <c r="GG31" s="6"/>
      <c r="GH31" s="6"/>
      <c r="GI31" s="52"/>
      <c r="GK31" s="371"/>
      <c r="GL31" s="41">
        <v>3</v>
      </c>
      <c r="GM31" s="6"/>
      <c r="GN31" s="6"/>
      <c r="GO31" s="6"/>
      <c r="GP31" s="6"/>
      <c r="GQ31" s="6"/>
      <c r="GR31" s="6"/>
      <c r="GS31" s="52"/>
      <c r="GU31" s="371"/>
      <c r="GV31" s="41">
        <v>3</v>
      </c>
      <c r="GW31" s="6"/>
      <c r="GX31" s="6"/>
      <c r="GY31" s="6"/>
      <c r="GZ31" s="6"/>
      <c r="HA31" s="6"/>
      <c r="HB31" s="6"/>
      <c r="HC31" s="52"/>
      <c r="HE31" s="371"/>
      <c r="HF31" s="41">
        <v>3</v>
      </c>
      <c r="HG31" s="6"/>
      <c r="HH31" s="6"/>
      <c r="HI31" s="6"/>
      <c r="HJ31" s="6"/>
      <c r="HK31" s="6"/>
      <c r="HL31" s="6"/>
      <c r="HM31" s="52"/>
      <c r="HO31" s="371"/>
      <c r="HP31" s="41">
        <v>3</v>
      </c>
      <c r="HQ31" s="6"/>
      <c r="HR31" s="6"/>
      <c r="HS31" s="6"/>
      <c r="HT31" s="6"/>
      <c r="HU31" s="6"/>
      <c r="HV31" s="6"/>
      <c r="HW31" s="52"/>
      <c r="HY31" s="371"/>
      <c r="HZ31" s="41">
        <v>3</v>
      </c>
      <c r="IA31" s="6"/>
      <c r="IB31" s="6"/>
      <c r="IC31" s="6"/>
      <c r="ID31" s="6"/>
      <c r="IE31" s="6"/>
      <c r="IF31" s="6"/>
      <c r="IG31" s="52"/>
      <c r="II31" s="371"/>
      <c r="IJ31" s="41">
        <v>3</v>
      </c>
      <c r="IK31" s="6"/>
      <c r="IL31" s="6"/>
      <c r="IM31" s="6"/>
      <c r="IN31" s="6"/>
      <c r="IO31" s="6"/>
      <c r="IP31" s="6"/>
      <c r="IQ31" s="52"/>
      <c r="IS31" s="371"/>
      <c r="IT31" s="41">
        <v>3</v>
      </c>
      <c r="IU31" s="6"/>
      <c r="IV31" s="6"/>
      <c r="IW31" s="6"/>
      <c r="IX31" s="6"/>
      <c r="IY31" s="6"/>
      <c r="IZ31" s="6"/>
      <c r="JA31" s="52"/>
    </row>
    <row r="32" spans="1:261" ht="12.75" customHeight="1" outlineLevel="2" x14ac:dyDescent="0.25">
      <c r="C32" s="359"/>
      <c r="D32" s="41">
        <v>4</v>
      </c>
      <c r="E32" s="416">
        <f t="shared" si="175"/>
        <v>8.6</v>
      </c>
      <c r="F32" s="416">
        <f t="shared" si="176"/>
        <v>9</v>
      </c>
      <c r="G32" s="416">
        <f t="shared" si="177"/>
        <v>8.6</v>
      </c>
      <c r="H32" s="416">
        <f t="shared" si="178"/>
        <v>8.6</v>
      </c>
      <c r="I32" s="416">
        <f t="shared" si="179"/>
        <v>6.8</v>
      </c>
      <c r="J32" s="416">
        <f t="shared" si="180"/>
        <v>4.75</v>
      </c>
      <c r="K32" s="52"/>
      <c r="M32" s="47"/>
      <c r="N32" s="41">
        <v>4</v>
      </c>
      <c r="O32" s="6"/>
      <c r="P32" s="6"/>
      <c r="Q32" s="6"/>
      <c r="R32" s="6"/>
      <c r="S32" s="6"/>
      <c r="T32" s="6"/>
      <c r="U32" s="52"/>
      <c r="W32" s="47"/>
      <c r="X32" s="41">
        <v>4</v>
      </c>
      <c r="Y32" s="6"/>
      <c r="Z32" s="6"/>
      <c r="AA32" s="6"/>
      <c r="AB32" s="6"/>
      <c r="AC32" s="6"/>
      <c r="AD32" s="6"/>
      <c r="AE32" s="52"/>
      <c r="AG32" s="47"/>
      <c r="AH32" s="41">
        <v>4</v>
      </c>
      <c r="AI32" s="6"/>
      <c r="AJ32" s="6"/>
      <c r="AK32" s="6"/>
      <c r="AL32" s="6"/>
      <c r="AM32" s="6"/>
      <c r="AN32" s="6"/>
      <c r="AO32" s="52"/>
      <c r="AQ32" s="47"/>
      <c r="AR32" s="41">
        <v>4</v>
      </c>
      <c r="AS32" s="6"/>
      <c r="AT32" s="6"/>
      <c r="AU32" s="6"/>
      <c r="AV32" s="6"/>
      <c r="AW32" s="6"/>
      <c r="AX32" s="6"/>
      <c r="AY32" s="52"/>
      <c r="BA32" s="47"/>
      <c r="BB32" s="41">
        <v>4</v>
      </c>
      <c r="BC32" s="6"/>
      <c r="BD32" s="6"/>
      <c r="BE32" s="6"/>
      <c r="BF32" s="6"/>
      <c r="BG32" s="6"/>
      <c r="BH32" s="6"/>
      <c r="BI32" s="52"/>
      <c r="BK32" s="47"/>
      <c r="BL32" s="41">
        <v>4</v>
      </c>
      <c r="BM32" s="6"/>
      <c r="BN32" s="6"/>
      <c r="BO32" s="6"/>
      <c r="BP32" s="6"/>
      <c r="BQ32" s="6"/>
      <c r="BR32" s="6"/>
      <c r="BS32" s="52"/>
      <c r="BU32" s="47"/>
      <c r="BV32" s="41">
        <v>4</v>
      </c>
      <c r="BW32" s="6"/>
      <c r="BX32" s="6"/>
      <c r="BY32" s="6"/>
      <c r="BZ32" s="6"/>
      <c r="CA32" s="6"/>
      <c r="CB32" s="6"/>
      <c r="CC32" s="52"/>
      <c r="CE32" s="47"/>
      <c r="CF32" s="41">
        <v>4</v>
      </c>
      <c r="CG32" s="6">
        <v>8</v>
      </c>
      <c r="CH32" s="6">
        <v>8</v>
      </c>
      <c r="CI32" s="6">
        <v>8</v>
      </c>
      <c r="CJ32" s="6">
        <v>8</v>
      </c>
      <c r="CK32" s="6">
        <v>8</v>
      </c>
      <c r="CL32" s="6">
        <v>8</v>
      </c>
      <c r="CM32" s="52"/>
      <c r="CO32" s="47"/>
      <c r="CP32" s="41">
        <v>4</v>
      </c>
      <c r="CQ32" s="6"/>
      <c r="CR32" s="6"/>
      <c r="CS32" s="6"/>
      <c r="CT32" s="6"/>
      <c r="CU32" s="6"/>
      <c r="CV32" s="6"/>
      <c r="CW32" s="52"/>
      <c r="CY32" s="47"/>
      <c r="CZ32" s="41">
        <v>4</v>
      </c>
      <c r="DA32" s="6">
        <v>10</v>
      </c>
      <c r="DB32" s="6">
        <v>10</v>
      </c>
      <c r="DC32" s="6">
        <v>10</v>
      </c>
      <c r="DD32" s="6">
        <v>10</v>
      </c>
      <c r="DE32" s="6">
        <v>10</v>
      </c>
      <c r="DF32" s="6">
        <v>0</v>
      </c>
      <c r="DG32" s="52"/>
      <c r="DI32" s="47"/>
      <c r="DJ32" s="41">
        <v>4</v>
      </c>
      <c r="DK32" s="6">
        <v>8</v>
      </c>
      <c r="DL32" s="6">
        <v>9</v>
      </c>
      <c r="DM32" s="6">
        <v>8</v>
      </c>
      <c r="DN32" s="6">
        <v>8</v>
      </c>
      <c r="DO32" s="6">
        <v>8</v>
      </c>
      <c r="DP32" s="6">
        <v>7</v>
      </c>
      <c r="DQ32" s="52"/>
      <c r="DS32" s="47"/>
      <c r="DT32" s="41">
        <v>4</v>
      </c>
      <c r="DU32" s="6">
        <v>7</v>
      </c>
      <c r="DV32" s="6">
        <v>8</v>
      </c>
      <c r="DW32" s="6">
        <v>7</v>
      </c>
      <c r="DX32" s="6">
        <v>7</v>
      </c>
      <c r="DY32" s="6">
        <v>8</v>
      </c>
      <c r="DZ32" s="6">
        <v>4</v>
      </c>
      <c r="EA32" s="52"/>
      <c r="EC32" s="47"/>
      <c r="ED32" s="41">
        <v>4</v>
      </c>
      <c r="EE32" s="6"/>
      <c r="EF32" s="6"/>
      <c r="EG32" s="6"/>
      <c r="EH32" s="6"/>
      <c r="EI32" s="6"/>
      <c r="EJ32" s="6"/>
      <c r="EK32" s="52"/>
      <c r="EL32" s="47"/>
      <c r="EM32" s="41">
        <v>4</v>
      </c>
      <c r="EN32" s="6">
        <v>10</v>
      </c>
      <c r="EO32" s="6">
        <v>10</v>
      </c>
      <c r="EP32" s="6">
        <v>10</v>
      </c>
      <c r="EQ32" s="6">
        <v>10</v>
      </c>
      <c r="ER32" s="6">
        <v>10</v>
      </c>
      <c r="ES32" s="6">
        <v>0</v>
      </c>
      <c r="ET32" s="52"/>
      <c r="EU32" s="52"/>
      <c r="EW32" s="371"/>
      <c r="EX32" s="41">
        <v>4</v>
      </c>
      <c r="EY32" s="6"/>
      <c r="EZ32" s="6"/>
      <c r="FA32" s="6"/>
      <c r="FB32" s="6"/>
      <c r="FC32" s="6"/>
      <c r="FD32" s="6"/>
      <c r="FE32" s="52"/>
      <c r="FG32" s="371"/>
      <c r="FH32" s="41">
        <v>4</v>
      </c>
      <c r="FI32" s="6"/>
      <c r="FJ32" s="6"/>
      <c r="FK32" s="6"/>
      <c r="FL32" s="6"/>
      <c r="FM32" s="6"/>
      <c r="FN32" s="6"/>
      <c r="FO32" s="52"/>
      <c r="FQ32" s="371"/>
      <c r="FR32" s="41">
        <v>4</v>
      </c>
      <c r="FS32" s="6"/>
      <c r="FT32" s="6"/>
      <c r="FU32" s="6"/>
      <c r="FV32" s="6"/>
      <c r="FW32" s="6"/>
      <c r="FX32" s="6"/>
      <c r="FY32" s="52"/>
      <c r="GA32" s="371"/>
      <c r="GB32" s="41">
        <v>4</v>
      </c>
      <c r="GC32" s="6"/>
      <c r="GD32" s="6"/>
      <c r="GE32" s="6"/>
      <c r="GF32" s="6"/>
      <c r="GG32" s="6"/>
      <c r="GH32" s="6"/>
      <c r="GI32" s="52"/>
      <c r="GK32" s="371"/>
      <c r="GL32" s="41">
        <v>4</v>
      </c>
      <c r="GM32" s="6"/>
      <c r="GN32" s="6"/>
      <c r="GO32" s="6"/>
      <c r="GP32" s="6"/>
      <c r="GQ32" s="6"/>
      <c r="GR32" s="6"/>
      <c r="GS32" s="52"/>
      <c r="GU32" s="371"/>
      <c r="GV32" s="41">
        <v>4</v>
      </c>
      <c r="GW32" s="6"/>
      <c r="GX32" s="6"/>
      <c r="GY32" s="6"/>
      <c r="GZ32" s="6"/>
      <c r="HA32" s="6"/>
      <c r="HB32" s="6"/>
      <c r="HC32" s="52"/>
      <c r="HE32" s="371"/>
      <c r="HF32" s="41">
        <v>4</v>
      </c>
      <c r="HG32" s="6"/>
      <c r="HH32" s="6"/>
      <c r="HI32" s="6"/>
      <c r="HJ32" s="6"/>
      <c r="HK32" s="6"/>
      <c r="HL32" s="6"/>
      <c r="HM32" s="52"/>
      <c r="HO32" s="371"/>
      <c r="HP32" s="41">
        <v>4</v>
      </c>
      <c r="HQ32" s="6"/>
      <c r="HR32" s="6"/>
      <c r="HS32" s="6"/>
      <c r="HT32" s="6"/>
      <c r="HU32" s="6"/>
      <c r="HV32" s="6"/>
      <c r="HW32" s="52"/>
      <c r="HY32" s="371"/>
      <c r="HZ32" s="41">
        <v>4</v>
      </c>
      <c r="IA32" s="6"/>
      <c r="IB32" s="6"/>
      <c r="IC32" s="6"/>
      <c r="ID32" s="6"/>
      <c r="IE32" s="6"/>
      <c r="IF32" s="6"/>
      <c r="IG32" s="52"/>
      <c r="II32" s="371"/>
      <c r="IJ32" s="41">
        <v>4</v>
      </c>
      <c r="IK32" s="6"/>
      <c r="IL32" s="6"/>
      <c r="IM32" s="6"/>
      <c r="IN32" s="6"/>
      <c r="IO32" s="6"/>
      <c r="IP32" s="6"/>
      <c r="IQ32" s="52"/>
      <c r="IS32" s="371"/>
      <c r="IT32" s="41">
        <v>4</v>
      </c>
      <c r="IU32" s="6"/>
      <c r="IV32" s="6"/>
      <c r="IW32" s="6"/>
      <c r="IX32" s="6"/>
      <c r="IY32" s="6"/>
      <c r="IZ32" s="6"/>
      <c r="JA32" s="52"/>
    </row>
    <row r="33" spans="1:261" ht="12.75" customHeight="1" outlineLevel="2" x14ac:dyDescent="0.25">
      <c r="C33" s="359"/>
      <c r="D33" s="41">
        <v>5</v>
      </c>
      <c r="E33" s="416">
        <f t="shared" si="175"/>
        <v>7</v>
      </c>
      <c r="F33" s="416">
        <f t="shared" si="176"/>
        <v>5.6</v>
      </c>
      <c r="G33" s="416">
        <f t="shared" si="177"/>
        <v>3.4</v>
      </c>
      <c r="H33" s="416">
        <f t="shared" si="178"/>
        <v>5.6</v>
      </c>
      <c r="I33" s="416">
        <f t="shared" si="179"/>
        <v>5.9</v>
      </c>
      <c r="J33" s="416">
        <f t="shared" si="180"/>
        <v>5.5</v>
      </c>
      <c r="K33" s="52"/>
      <c r="M33" s="47"/>
      <c r="N33" s="41">
        <v>5</v>
      </c>
      <c r="O33" s="6"/>
      <c r="P33" s="6"/>
      <c r="Q33" s="6"/>
      <c r="R33" s="6"/>
      <c r="S33" s="6"/>
      <c r="T33" s="6"/>
      <c r="U33" s="52"/>
      <c r="W33" s="47"/>
      <c r="X33" s="41">
        <v>5</v>
      </c>
      <c r="Y33" s="6"/>
      <c r="Z33" s="6"/>
      <c r="AA33" s="6"/>
      <c r="AB33" s="6"/>
      <c r="AC33" s="6"/>
      <c r="AD33" s="6"/>
      <c r="AE33" s="52"/>
      <c r="AG33" s="47"/>
      <c r="AH33" s="41">
        <v>5</v>
      </c>
      <c r="AI33" s="6"/>
      <c r="AJ33" s="6"/>
      <c r="AK33" s="6"/>
      <c r="AL33" s="6"/>
      <c r="AM33" s="6"/>
      <c r="AN33" s="6"/>
      <c r="AO33" s="52"/>
      <c r="AQ33" s="47"/>
      <c r="AR33" s="41">
        <v>5</v>
      </c>
      <c r="AS33" s="6"/>
      <c r="AT33" s="6"/>
      <c r="AU33" s="6"/>
      <c r="AV33" s="6"/>
      <c r="AW33" s="6"/>
      <c r="AX33" s="6"/>
      <c r="AY33" s="52"/>
      <c r="BA33" s="47"/>
      <c r="BB33" s="41">
        <v>5</v>
      </c>
      <c r="BC33" s="6"/>
      <c r="BD33" s="6"/>
      <c r="BE33" s="6"/>
      <c r="BF33" s="6"/>
      <c r="BG33" s="6"/>
      <c r="BH33" s="6"/>
      <c r="BI33" s="52"/>
      <c r="BK33" s="47"/>
      <c r="BL33" s="41">
        <v>5</v>
      </c>
      <c r="BM33" s="6"/>
      <c r="BN33" s="6"/>
      <c r="BO33" s="6"/>
      <c r="BP33" s="6"/>
      <c r="BQ33" s="6"/>
      <c r="BR33" s="6"/>
      <c r="BS33" s="52"/>
      <c r="BU33" s="47"/>
      <c r="BV33" s="41">
        <v>5</v>
      </c>
      <c r="BW33" s="6"/>
      <c r="BX33" s="6"/>
      <c r="BY33" s="6"/>
      <c r="BZ33" s="6"/>
      <c r="CA33" s="6"/>
      <c r="CB33" s="6"/>
      <c r="CC33" s="52"/>
      <c r="CE33" s="47"/>
      <c r="CF33" s="41">
        <v>5</v>
      </c>
      <c r="CG33" s="6">
        <v>8</v>
      </c>
      <c r="CH33" s="6">
        <v>8</v>
      </c>
      <c r="CI33" s="6">
        <v>8</v>
      </c>
      <c r="CJ33" s="6">
        <v>7</v>
      </c>
      <c r="CK33" s="6">
        <v>8</v>
      </c>
      <c r="CL33" s="6">
        <v>8</v>
      </c>
      <c r="CM33" s="52"/>
      <c r="CO33" s="47"/>
      <c r="CP33" s="41">
        <v>5</v>
      </c>
      <c r="CQ33" s="6"/>
      <c r="CR33" s="6"/>
      <c r="CS33" s="6"/>
      <c r="CT33" s="6"/>
      <c r="CU33" s="6"/>
      <c r="CV33" s="6"/>
      <c r="CW33" s="52"/>
      <c r="CY33" s="47"/>
      <c r="CZ33" s="41">
        <v>5</v>
      </c>
      <c r="DA33" s="6">
        <v>8</v>
      </c>
      <c r="DB33" s="6">
        <v>8</v>
      </c>
      <c r="DC33" s="6">
        <v>0</v>
      </c>
      <c r="DD33" s="6">
        <v>0</v>
      </c>
      <c r="DE33" s="6">
        <v>7</v>
      </c>
      <c r="DF33" s="6">
        <v>0</v>
      </c>
      <c r="DG33" s="52"/>
      <c r="DI33" s="47"/>
      <c r="DJ33" s="41">
        <v>5</v>
      </c>
      <c r="DK33" s="6">
        <v>7</v>
      </c>
      <c r="DL33" s="6">
        <v>7</v>
      </c>
      <c r="DM33" s="6">
        <v>6</v>
      </c>
      <c r="DN33" s="6">
        <v>9</v>
      </c>
      <c r="DO33" s="6">
        <v>8</v>
      </c>
      <c r="DP33" s="6">
        <v>7</v>
      </c>
      <c r="DQ33" s="52"/>
      <c r="DS33" s="47"/>
      <c r="DT33" s="41">
        <v>5</v>
      </c>
      <c r="DU33" s="6">
        <v>4</v>
      </c>
      <c r="DV33" s="6">
        <v>5</v>
      </c>
      <c r="DW33" s="6">
        <v>3</v>
      </c>
      <c r="DX33" s="6">
        <v>5</v>
      </c>
      <c r="DY33" s="6">
        <v>6.5</v>
      </c>
      <c r="DZ33" s="6">
        <v>7</v>
      </c>
      <c r="EA33" s="52"/>
      <c r="EC33" s="47"/>
      <c r="ED33" s="41">
        <v>5</v>
      </c>
      <c r="EE33" s="6"/>
      <c r="EF33" s="6"/>
      <c r="EG33" s="6"/>
      <c r="EH33" s="6"/>
      <c r="EI33" s="6"/>
      <c r="EJ33" s="6"/>
      <c r="EK33" s="52"/>
      <c r="EL33" s="47"/>
      <c r="EM33" s="41">
        <v>5</v>
      </c>
      <c r="EN33" s="6">
        <v>8</v>
      </c>
      <c r="EO33" s="6">
        <v>8</v>
      </c>
      <c r="EP33" s="6">
        <v>0</v>
      </c>
      <c r="EQ33" s="6">
        <v>0</v>
      </c>
      <c r="ER33" s="6">
        <v>7</v>
      </c>
      <c r="ES33" s="6">
        <v>0</v>
      </c>
      <c r="ET33" s="52"/>
      <c r="EU33" s="52"/>
      <c r="EW33" s="371"/>
      <c r="EX33" s="41">
        <v>5</v>
      </c>
      <c r="EY33" s="6"/>
      <c r="EZ33" s="6"/>
      <c r="FA33" s="6"/>
      <c r="FB33" s="6"/>
      <c r="FC33" s="6"/>
      <c r="FD33" s="6"/>
      <c r="FE33" s="52"/>
      <c r="FG33" s="371"/>
      <c r="FH33" s="41">
        <v>5</v>
      </c>
      <c r="FI33" s="6"/>
      <c r="FJ33" s="6"/>
      <c r="FK33" s="6"/>
      <c r="FL33" s="6"/>
      <c r="FM33" s="6"/>
      <c r="FN33" s="6"/>
      <c r="FO33" s="52"/>
      <c r="FQ33" s="371"/>
      <c r="FR33" s="41">
        <v>5</v>
      </c>
      <c r="FS33" s="6"/>
      <c r="FT33" s="6"/>
      <c r="FU33" s="6"/>
      <c r="FV33" s="6"/>
      <c r="FW33" s="6"/>
      <c r="FX33" s="6"/>
      <c r="FY33" s="52"/>
      <c r="GA33" s="371"/>
      <c r="GB33" s="41">
        <v>5</v>
      </c>
      <c r="GC33" s="6"/>
      <c r="GD33" s="6"/>
      <c r="GE33" s="6"/>
      <c r="GF33" s="6"/>
      <c r="GG33" s="6"/>
      <c r="GH33" s="6"/>
      <c r="GI33" s="52"/>
      <c r="GK33" s="371"/>
      <c r="GL33" s="41">
        <v>5</v>
      </c>
      <c r="GM33" s="6"/>
      <c r="GN33" s="6"/>
      <c r="GO33" s="6"/>
      <c r="GP33" s="6"/>
      <c r="GQ33" s="6"/>
      <c r="GR33" s="6"/>
      <c r="GS33" s="52"/>
      <c r="GU33" s="371"/>
      <c r="GV33" s="41">
        <v>5</v>
      </c>
      <c r="GW33" s="6"/>
      <c r="GX33" s="6"/>
      <c r="GY33" s="6"/>
      <c r="GZ33" s="6"/>
      <c r="HA33" s="6"/>
      <c r="HB33" s="6"/>
      <c r="HC33" s="52"/>
      <c r="HE33" s="371"/>
      <c r="HF33" s="41">
        <v>5</v>
      </c>
      <c r="HG33" s="6"/>
      <c r="HH33" s="6"/>
      <c r="HI33" s="6"/>
      <c r="HJ33" s="6"/>
      <c r="HK33" s="6"/>
      <c r="HL33" s="6"/>
      <c r="HM33" s="52"/>
      <c r="HO33" s="371"/>
      <c r="HP33" s="41">
        <v>5</v>
      </c>
      <c r="HQ33" s="6"/>
      <c r="HR33" s="6"/>
      <c r="HS33" s="6"/>
      <c r="HT33" s="6"/>
      <c r="HU33" s="6"/>
      <c r="HV33" s="6"/>
      <c r="HW33" s="52"/>
      <c r="HY33" s="371"/>
      <c r="HZ33" s="41">
        <v>5</v>
      </c>
      <c r="IA33" s="6"/>
      <c r="IB33" s="6"/>
      <c r="IC33" s="6"/>
      <c r="ID33" s="6"/>
      <c r="IE33" s="6"/>
      <c r="IF33" s="6"/>
      <c r="IG33" s="52"/>
      <c r="II33" s="371"/>
      <c r="IJ33" s="41">
        <v>5</v>
      </c>
      <c r="IK33" s="6"/>
      <c r="IL33" s="6"/>
      <c r="IM33" s="6"/>
      <c r="IN33" s="6"/>
      <c r="IO33" s="6"/>
      <c r="IP33" s="6"/>
      <c r="IQ33" s="52"/>
      <c r="IS33" s="371"/>
      <c r="IT33" s="41">
        <v>5</v>
      </c>
      <c r="IU33" s="6"/>
      <c r="IV33" s="6"/>
      <c r="IW33" s="6"/>
      <c r="IX33" s="6"/>
      <c r="IY33" s="6"/>
      <c r="IZ33" s="6"/>
      <c r="JA33" s="52"/>
    </row>
    <row r="34" spans="1:261" ht="12.75" customHeight="1" outlineLevel="2" x14ac:dyDescent="0.25">
      <c r="C34" s="359"/>
      <c r="D34" s="41">
        <v>6</v>
      </c>
      <c r="E34" s="416">
        <f t="shared" si="175"/>
        <v>2.8</v>
      </c>
      <c r="F34" s="416">
        <f t="shared" si="176"/>
        <v>5.2</v>
      </c>
      <c r="G34" s="416">
        <f t="shared" si="177"/>
        <v>2.4</v>
      </c>
      <c r="H34" s="416">
        <f t="shared" si="178"/>
        <v>6.2</v>
      </c>
      <c r="I34" s="416">
        <f t="shared" si="179"/>
        <v>5</v>
      </c>
      <c r="J34" s="416">
        <f t="shared" si="180"/>
        <v>1.75</v>
      </c>
      <c r="K34" s="52"/>
      <c r="M34" s="47"/>
      <c r="N34" s="41">
        <v>6</v>
      </c>
      <c r="O34" s="6"/>
      <c r="P34" s="6"/>
      <c r="Q34" s="6"/>
      <c r="R34" s="6"/>
      <c r="S34" s="6"/>
      <c r="T34" s="6"/>
      <c r="U34" s="52"/>
      <c r="W34" s="47"/>
      <c r="X34" s="41">
        <v>6</v>
      </c>
      <c r="Y34" s="6"/>
      <c r="Z34" s="6"/>
      <c r="AA34" s="6"/>
      <c r="AB34" s="6"/>
      <c r="AC34" s="6"/>
      <c r="AD34" s="6"/>
      <c r="AE34" s="52"/>
      <c r="AG34" s="47"/>
      <c r="AH34" s="41">
        <v>6</v>
      </c>
      <c r="AI34" s="6"/>
      <c r="AJ34" s="6"/>
      <c r="AK34" s="6"/>
      <c r="AL34" s="6"/>
      <c r="AM34" s="6"/>
      <c r="AN34" s="6"/>
      <c r="AO34" s="52"/>
      <c r="AQ34" s="47"/>
      <c r="AR34" s="41">
        <v>6</v>
      </c>
      <c r="AS34" s="6"/>
      <c r="AT34" s="6"/>
      <c r="AU34" s="6"/>
      <c r="AV34" s="6"/>
      <c r="AW34" s="6"/>
      <c r="AX34" s="6"/>
      <c r="AY34" s="52"/>
      <c r="BA34" s="47"/>
      <c r="BB34" s="41">
        <v>6</v>
      </c>
      <c r="BC34" s="6"/>
      <c r="BD34" s="6"/>
      <c r="BE34" s="6"/>
      <c r="BF34" s="6"/>
      <c r="BG34" s="6"/>
      <c r="BH34" s="6"/>
      <c r="BI34" s="52"/>
      <c r="BK34" s="47"/>
      <c r="BL34" s="41">
        <v>6</v>
      </c>
      <c r="BM34" s="6"/>
      <c r="BN34" s="6"/>
      <c r="BO34" s="6"/>
      <c r="BP34" s="6"/>
      <c r="BQ34" s="6"/>
      <c r="BR34" s="6"/>
      <c r="BS34" s="52"/>
      <c r="BU34" s="47"/>
      <c r="BV34" s="41">
        <v>6</v>
      </c>
      <c r="BW34" s="6"/>
      <c r="BX34" s="6"/>
      <c r="BY34" s="6"/>
      <c r="BZ34" s="6"/>
      <c r="CA34" s="6"/>
      <c r="CB34" s="6"/>
      <c r="CC34" s="52"/>
      <c r="CE34" s="47"/>
      <c r="CF34" s="41">
        <v>6</v>
      </c>
      <c r="CG34" s="6">
        <v>0</v>
      </c>
      <c r="CH34" s="6">
        <v>8</v>
      </c>
      <c r="CI34" s="6">
        <v>0</v>
      </c>
      <c r="CJ34" s="6">
        <v>8</v>
      </c>
      <c r="CK34" s="6">
        <v>9</v>
      </c>
      <c r="CL34" s="6">
        <v>0</v>
      </c>
      <c r="CM34" s="52"/>
      <c r="CO34" s="47"/>
      <c r="CP34" s="41">
        <v>6</v>
      </c>
      <c r="CQ34" s="6"/>
      <c r="CR34" s="6"/>
      <c r="CS34" s="6"/>
      <c r="CT34" s="6"/>
      <c r="CU34" s="6"/>
      <c r="CV34" s="6"/>
      <c r="CW34" s="52"/>
      <c r="CY34" s="47"/>
      <c r="CZ34" s="41">
        <v>6</v>
      </c>
      <c r="DA34" s="6">
        <v>0</v>
      </c>
      <c r="DB34" s="6">
        <v>9</v>
      </c>
      <c r="DC34" s="6">
        <v>0</v>
      </c>
      <c r="DD34" s="6">
        <v>7</v>
      </c>
      <c r="DE34" s="6">
        <v>7</v>
      </c>
      <c r="DF34" s="6">
        <v>0</v>
      </c>
      <c r="DG34" s="52"/>
      <c r="DI34" s="47"/>
      <c r="DJ34" s="41">
        <v>6</v>
      </c>
      <c r="DK34" s="6">
        <v>5</v>
      </c>
      <c r="DL34" s="6">
        <v>9</v>
      </c>
      <c r="DM34" s="6">
        <v>5</v>
      </c>
      <c r="DN34" s="6">
        <v>9</v>
      </c>
      <c r="DO34" s="6">
        <v>9</v>
      </c>
      <c r="DP34" s="6">
        <v>7</v>
      </c>
      <c r="DQ34" s="52"/>
      <c r="DS34" s="47"/>
      <c r="DT34" s="41">
        <v>6</v>
      </c>
      <c r="DU34" s="6">
        <v>0</v>
      </c>
      <c r="DV34" s="6">
        <v>0</v>
      </c>
      <c r="DW34" s="6">
        <v>0</v>
      </c>
      <c r="DX34" s="6">
        <v>0</v>
      </c>
      <c r="DY34" s="6">
        <v>0</v>
      </c>
      <c r="DZ34" s="6">
        <v>0</v>
      </c>
      <c r="EA34" s="52" t="s">
        <v>551</v>
      </c>
      <c r="EC34" s="47"/>
      <c r="ED34" s="41">
        <v>6</v>
      </c>
      <c r="EE34" s="6"/>
      <c r="EF34" s="6"/>
      <c r="EG34" s="6"/>
      <c r="EH34" s="6"/>
      <c r="EI34" s="6"/>
      <c r="EJ34" s="6"/>
      <c r="EK34" s="52"/>
      <c r="EL34" s="47"/>
      <c r="EM34" s="41">
        <v>6</v>
      </c>
      <c r="EN34" s="6">
        <v>0</v>
      </c>
      <c r="EO34" s="6">
        <v>9</v>
      </c>
      <c r="EP34" s="6">
        <v>0</v>
      </c>
      <c r="EQ34" s="6">
        <v>7</v>
      </c>
      <c r="ER34" s="6">
        <v>7</v>
      </c>
      <c r="ES34" s="6">
        <v>0</v>
      </c>
      <c r="ET34" s="52"/>
      <c r="EU34" s="52"/>
      <c r="EW34" s="371"/>
      <c r="EX34" s="41">
        <v>6</v>
      </c>
      <c r="EY34" s="6"/>
      <c r="EZ34" s="6"/>
      <c r="FA34" s="6"/>
      <c r="FB34" s="6"/>
      <c r="FC34" s="6"/>
      <c r="FD34" s="6"/>
      <c r="FE34" s="52"/>
      <c r="FG34" s="371"/>
      <c r="FH34" s="41">
        <v>6</v>
      </c>
      <c r="FI34" s="6"/>
      <c r="FJ34" s="6"/>
      <c r="FK34" s="6"/>
      <c r="FL34" s="6"/>
      <c r="FM34" s="6"/>
      <c r="FN34" s="6"/>
      <c r="FO34" s="52"/>
      <c r="FQ34" s="371"/>
      <c r="FR34" s="41">
        <v>6</v>
      </c>
      <c r="FS34" s="6"/>
      <c r="FT34" s="6"/>
      <c r="FU34" s="6"/>
      <c r="FV34" s="6"/>
      <c r="FW34" s="6"/>
      <c r="FX34" s="6"/>
      <c r="FY34" s="52"/>
      <c r="GA34" s="371"/>
      <c r="GB34" s="41">
        <v>6</v>
      </c>
      <c r="GC34" s="6"/>
      <c r="GD34" s="6"/>
      <c r="GE34" s="6"/>
      <c r="GF34" s="6"/>
      <c r="GG34" s="6"/>
      <c r="GH34" s="6"/>
      <c r="GI34" s="52"/>
      <c r="GK34" s="371"/>
      <c r="GL34" s="41">
        <v>6</v>
      </c>
      <c r="GM34" s="6"/>
      <c r="GN34" s="6"/>
      <c r="GO34" s="6"/>
      <c r="GP34" s="6"/>
      <c r="GQ34" s="6"/>
      <c r="GR34" s="6"/>
      <c r="GS34" s="52"/>
      <c r="GU34" s="371"/>
      <c r="GV34" s="41">
        <v>6</v>
      </c>
      <c r="GW34" s="6"/>
      <c r="GX34" s="6"/>
      <c r="GY34" s="6"/>
      <c r="GZ34" s="6"/>
      <c r="HA34" s="6"/>
      <c r="HB34" s="6"/>
      <c r="HC34" s="52"/>
      <c r="HE34" s="371"/>
      <c r="HF34" s="41">
        <v>6</v>
      </c>
      <c r="HG34" s="6"/>
      <c r="HH34" s="6"/>
      <c r="HI34" s="6"/>
      <c r="HJ34" s="6"/>
      <c r="HK34" s="6"/>
      <c r="HL34" s="6"/>
      <c r="HM34" s="52"/>
      <c r="HO34" s="371"/>
      <c r="HP34" s="41">
        <v>6</v>
      </c>
      <c r="HQ34" s="6"/>
      <c r="HR34" s="6"/>
      <c r="HS34" s="6"/>
      <c r="HT34" s="6"/>
      <c r="HU34" s="6"/>
      <c r="HV34" s="6"/>
      <c r="HW34" s="52"/>
      <c r="HY34" s="371"/>
      <c r="HZ34" s="41">
        <v>6</v>
      </c>
      <c r="IA34" s="6"/>
      <c r="IB34" s="6"/>
      <c r="IC34" s="6"/>
      <c r="ID34" s="6"/>
      <c r="IE34" s="6"/>
      <c r="IF34" s="6"/>
      <c r="IG34" s="52"/>
      <c r="II34" s="371"/>
      <c r="IJ34" s="41">
        <v>6</v>
      </c>
      <c r="IK34" s="6"/>
      <c r="IL34" s="6"/>
      <c r="IM34" s="6"/>
      <c r="IN34" s="6"/>
      <c r="IO34" s="6"/>
      <c r="IP34" s="6"/>
      <c r="IQ34" s="52"/>
      <c r="IS34" s="371"/>
      <c r="IT34" s="41">
        <v>6</v>
      </c>
      <c r="IU34" s="6"/>
      <c r="IV34" s="6"/>
      <c r="IW34" s="6"/>
      <c r="IX34" s="6"/>
      <c r="IY34" s="6"/>
      <c r="IZ34" s="6"/>
      <c r="JA34" s="52"/>
    </row>
    <row r="35" spans="1:261" ht="12.75" customHeight="1" outlineLevel="2" x14ac:dyDescent="0.25">
      <c r="C35" s="359"/>
      <c r="D35" s="41">
        <v>7</v>
      </c>
      <c r="E35" s="416">
        <f t="shared" si="175"/>
        <v>9.1</v>
      </c>
      <c r="F35" s="416">
        <f t="shared" si="176"/>
        <v>9.1</v>
      </c>
      <c r="G35" s="416">
        <f t="shared" si="177"/>
        <v>9</v>
      </c>
      <c r="H35" s="416">
        <f t="shared" si="178"/>
        <v>9</v>
      </c>
      <c r="I35" s="416">
        <f t="shared" si="179"/>
        <v>9</v>
      </c>
      <c r="J35" s="416">
        <f t="shared" si="180"/>
        <v>9</v>
      </c>
      <c r="K35" s="52"/>
      <c r="M35" s="47"/>
      <c r="N35" s="41">
        <v>7</v>
      </c>
      <c r="O35" s="6"/>
      <c r="P35" s="6"/>
      <c r="Q35" s="6"/>
      <c r="R35" s="6"/>
      <c r="S35" s="6"/>
      <c r="T35" s="6"/>
      <c r="U35" s="52"/>
      <c r="W35" s="47"/>
      <c r="X35" s="41">
        <v>7</v>
      </c>
      <c r="Y35" s="6"/>
      <c r="Z35" s="6"/>
      <c r="AA35" s="6"/>
      <c r="AB35" s="6"/>
      <c r="AC35" s="6"/>
      <c r="AD35" s="6"/>
      <c r="AE35" s="52"/>
      <c r="AG35" s="47"/>
      <c r="AH35" s="41">
        <v>7</v>
      </c>
      <c r="AI35" s="6"/>
      <c r="AJ35" s="6"/>
      <c r="AK35" s="6"/>
      <c r="AL35" s="6"/>
      <c r="AM35" s="6"/>
      <c r="AN35" s="6"/>
      <c r="AO35" s="52"/>
      <c r="AQ35" s="47"/>
      <c r="AR35" s="41">
        <v>7</v>
      </c>
      <c r="AS35" s="6"/>
      <c r="AT35" s="6"/>
      <c r="AU35" s="6"/>
      <c r="AV35" s="6"/>
      <c r="AW35" s="6"/>
      <c r="AX35" s="6"/>
      <c r="AY35" s="52"/>
      <c r="BA35" s="47"/>
      <c r="BB35" s="41">
        <v>7</v>
      </c>
      <c r="BC35" s="6"/>
      <c r="BD35" s="6"/>
      <c r="BE35" s="6"/>
      <c r="BF35" s="6"/>
      <c r="BG35" s="6"/>
      <c r="BH35" s="6"/>
      <c r="BI35" s="52"/>
      <c r="BK35" s="47"/>
      <c r="BL35" s="41">
        <v>7</v>
      </c>
      <c r="BM35" s="6"/>
      <c r="BN35" s="6"/>
      <c r="BO35" s="6"/>
      <c r="BP35" s="6"/>
      <c r="BQ35" s="6"/>
      <c r="BR35" s="6"/>
      <c r="BS35" s="52"/>
      <c r="BU35" s="47"/>
      <c r="BV35" s="41">
        <v>7</v>
      </c>
      <c r="BW35" s="6"/>
      <c r="BX35" s="6"/>
      <c r="BY35" s="6"/>
      <c r="BZ35" s="6"/>
      <c r="CA35" s="6"/>
      <c r="CB35" s="6"/>
      <c r="CC35" s="52"/>
      <c r="CE35" s="47"/>
      <c r="CF35" s="41">
        <v>7</v>
      </c>
      <c r="CG35" s="6">
        <v>9</v>
      </c>
      <c r="CH35" s="6">
        <v>9</v>
      </c>
      <c r="CI35" s="6">
        <v>9</v>
      </c>
      <c r="CJ35" s="6">
        <v>9</v>
      </c>
      <c r="CK35" s="6">
        <v>9</v>
      </c>
      <c r="CL35" s="6">
        <v>9</v>
      </c>
      <c r="CM35" s="52"/>
      <c r="CO35" s="47"/>
      <c r="CP35" s="41">
        <v>7</v>
      </c>
      <c r="CQ35" s="6"/>
      <c r="CR35" s="6"/>
      <c r="CS35" s="6"/>
      <c r="CT35" s="6"/>
      <c r="CU35" s="6"/>
      <c r="CV35" s="6"/>
      <c r="CW35" s="52"/>
      <c r="CY35" s="47"/>
      <c r="CZ35" s="41">
        <v>7</v>
      </c>
      <c r="DA35" s="6">
        <v>10</v>
      </c>
      <c r="DB35" s="6">
        <v>10</v>
      </c>
      <c r="DC35" s="6">
        <v>10</v>
      </c>
      <c r="DD35" s="6">
        <v>10</v>
      </c>
      <c r="DE35" s="6">
        <v>10</v>
      </c>
      <c r="DF35" s="6">
        <v>10</v>
      </c>
      <c r="DG35" s="52"/>
      <c r="DI35" s="47"/>
      <c r="DJ35" s="41">
        <v>7</v>
      </c>
      <c r="DK35" s="6">
        <v>8</v>
      </c>
      <c r="DL35" s="6">
        <v>8</v>
      </c>
      <c r="DM35" s="6">
        <v>7</v>
      </c>
      <c r="DN35" s="6">
        <v>7</v>
      </c>
      <c r="DO35" s="6">
        <v>7</v>
      </c>
      <c r="DP35" s="6">
        <v>8</v>
      </c>
      <c r="DQ35" s="52"/>
      <c r="DS35" s="47"/>
      <c r="DT35" s="41">
        <v>7</v>
      </c>
      <c r="DU35" s="6">
        <v>8.5</v>
      </c>
      <c r="DV35" s="6">
        <v>8.5</v>
      </c>
      <c r="DW35" s="6">
        <v>9</v>
      </c>
      <c r="DX35" s="6">
        <v>9</v>
      </c>
      <c r="DY35" s="6">
        <v>9</v>
      </c>
      <c r="DZ35" s="6">
        <v>9</v>
      </c>
      <c r="EA35" s="52"/>
      <c r="EC35" s="47"/>
      <c r="ED35" s="41">
        <v>7</v>
      </c>
      <c r="EE35" s="6"/>
      <c r="EF35" s="6"/>
      <c r="EG35" s="6"/>
      <c r="EH35" s="6"/>
      <c r="EI35" s="6"/>
      <c r="EJ35" s="6"/>
      <c r="EK35" s="52"/>
      <c r="EL35" s="47"/>
      <c r="EM35" s="41">
        <v>7</v>
      </c>
      <c r="EN35" s="6">
        <v>10</v>
      </c>
      <c r="EO35" s="6">
        <v>10</v>
      </c>
      <c r="EP35" s="6">
        <v>10</v>
      </c>
      <c r="EQ35" s="6">
        <v>10</v>
      </c>
      <c r="ER35" s="6">
        <v>10</v>
      </c>
      <c r="ES35" s="6">
        <v>10</v>
      </c>
      <c r="ET35" s="52"/>
      <c r="EU35" s="52"/>
      <c r="EW35" s="371"/>
      <c r="EX35" s="41">
        <v>7</v>
      </c>
      <c r="EY35" s="6"/>
      <c r="EZ35" s="6"/>
      <c r="FA35" s="6"/>
      <c r="FB35" s="6"/>
      <c r="FC35" s="6"/>
      <c r="FD35" s="6"/>
      <c r="FE35" s="52"/>
      <c r="FG35" s="371"/>
      <c r="FH35" s="41">
        <v>7</v>
      </c>
      <c r="FI35" s="6"/>
      <c r="FJ35" s="6"/>
      <c r="FK35" s="6"/>
      <c r="FL35" s="6"/>
      <c r="FM35" s="6"/>
      <c r="FN35" s="6"/>
      <c r="FO35" s="52"/>
      <c r="FQ35" s="371"/>
      <c r="FR35" s="41">
        <v>7</v>
      </c>
      <c r="FS35" s="6"/>
      <c r="FT35" s="6"/>
      <c r="FU35" s="6"/>
      <c r="FV35" s="6"/>
      <c r="FW35" s="6"/>
      <c r="FX35" s="6"/>
      <c r="FY35" s="52"/>
      <c r="GA35" s="371"/>
      <c r="GB35" s="41">
        <v>7</v>
      </c>
      <c r="GC35" s="6"/>
      <c r="GD35" s="6"/>
      <c r="GE35" s="6"/>
      <c r="GF35" s="6"/>
      <c r="GG35" s="6"/>
      <c r="GH35" s="6"/>
      <c r="GI35" s="52"/>
      <c r="GK35" s="371"/>
      <c r="GL35" s="41">
        <v>7</v>
      </c>
      <c r="GM35" s="6"/>
      <c r="GN35" s="6"/>
      <c r="GO35" s="6"/>
      <c r="GP35" s="6"/>
      <c r="GQ35" s="6"/>
      <c r="GR35" s="6"/>
      <c r="GS35" s="52"/>
      <c r="GU35" s="371"/>
      <c r="GV35" s="41">
        <v>7</v>
      </c>
      <c r="GW35" s="6"/>
      <c r="GX35" s="6"/>
      <c r="GY35" s="6"/>
      <c r="GZ35" s="6"/>
      <c r="HA35" s="6"/>
      <c r="HB35" s="6"/>
      <c r="HC35" s="52"/>
      <c r="HE35" s="371"/>
      <c r="HF35" s="41">
        <v>7</v>
      </c>
      <c r="HG35" s="6"/>
      <c r="HH35" s="6"/>
      <c r="HI35" s="6"/>
      <c r="HJ35" s="6"/>
      <c r="HK35" s="6"/>
      <c r="HL35" s="6"/>
      <c r="HM35" s="52"/>
      <c r="HO35" s="371"/>
      <c r="HP35" s="41">
        <v>7</v>
      </c>
      <c r="HQ35" s="6"/>
      <c r="HR35" s="6"/>
      <c r="HS35" s="6"/>
      <c r="HT35" s="6"/>
      <c r="HU35" s="6"/>
      <c r="HV35" s="6"/>
      <c r="HW35" s="52"/>
      <c r="HY35" s="371"/>
      <c r="HZ35" s="41">
        <v>7</v>
      </c>
      <c r="IA35" s="6"/>
      <c r="IB35" s="6"/>
      <c r="IC35" s="6"/>
      <c r="ID35" s="6"/>
      <c r="IE35" s="6"/>
      <c r="IF35" s="6"/>
      <c r="IG35" s="52"/>
      <c r="II35" s="371"/>
      <c r="IJ35" s="41">
        <v>7</v>
      </c>
      <c r="IK35" s="6"/>
      <c r="IL35" s="6"/>
      <c r="IM35" s="6"/>
      <c r="IN35" s="6"/>
      <c r="IO35" s="6"/>
      <c r="IP35" s="6"/>
      <c r="IQ35" s="52"/>
      <c r="IS35" s="371"/>
      <c r="IT35" s="41">
        <v>7</v>
      </c>
      <c r="IU35" s="6"/>
      <c r="IV35" s="6"/>
      <c r="IW35" s="6"/>
      <c r="IX35" s="6"/>
      <c r="IY35" s="6"/>
      <c r="IZ35" s="6"/>
      <c r="JA35" s="52"/>
    </row>
    <row r="36" spans="1:261" ht="12.75" customHeight="1" outlineLevel="2" x14ac:dyDescent="0.25">
      <c r="C36" s="359"/>
      <c r="D36" s="41">
        <v>8</v>
      </c>
      <c r="E36" s="416">
        <f t="shared" ref="E36" si="181">AVERAGE(O36,Y36,AI36,AS36,BC36,BM36,BW36,CG36,CQ36,DA36,DK36,DU36,EE36,EO36,EY36,FI36,FS36,GC36,GM36,GW36,HG36,HQ36,IA36,IK36,IU36)</f>
        <v>5.6</v>
      </c>
      <c r="F36" s="416">
        <f t="shared" ref="F36" si="182">AVERAGE(P36,Z36,AJ36,AT36,BD36,BN36,BX36,CH36,CR36,DB36,DL36,DV36,EF36,EP36,EZ36,FJ36,FT36,GD36,GN36,GX36,HH36,HR36,IB36,IL36,IV36)</f>
        <v>7</v>
      </c>
      <c r="G36" s="416">
        <f t="shared" ref="G36" si="183">AVERAGE(Q36,AA36,AK36,AU36,BE36,BO36,BY36,CI36,CS36,DC36,DM36,DW36,EG36,EQ36,FA36,FK36,FU36,GE36,GO36,GY36,HI36,HS36,IC36,IM36,IW36)</f>
        <v>6.4</v>
      </c>
      <c r="H36" s="416">
        <f t="shared" ref="H36" si="184">AVERAGE(R36,AB36,AL36,AV36,BF36,BP36,BZ36,CJ36,CT36,DD36,DN36,DX36,EH36,ER36,FB36,FL36,FV36,GF36,GP36,GZ36,HJ36,HT36,ID36,IN36,IX36)</f>
        <v>7.8</v>
      </c>
      <c r="I36" s="416">
        <f t="shared" ref="I36" si="185">AVERAGE(S36,AC36,AM36,AW36,BG36,BQ36,CA36,CK36,CU36,DE36,DO36,DY36,EI36,ES36,FC36,FM36,FW36,GG36,GQ36,HA36,HK36,HU36,IE36,IO36,IY36)</f>
        <v>7.6</v>
      </c>
      <c r="J36" s="416">
        <f t="shared" ref="J36" si="186">AVERAGE(T36,AD36,AN36,AX36,BH36,BR36,CB36,CL36,CV36,DF36,DP36,DZ36,EJ36,ET36,FD36,FN36,FX36,GH36,GR36,HB36,HL36,HV36,IF36,IP36,IZ36)</f>
        <v>8</v>
      </c>
      <c r="K36" s="52"/>
      <c r="M36" s="47"/>
      <c r="N36" s="41">
        <v>8</v>
      </c>
      <c r="O36" s="6"/>
      <c r="P36" s="6"/>
      <c r="Q36" s="6"/>
      <c r="R36" s="6"/>
      <c r="S36" s="6"/>
      <c r="T36" s="6"/>
      <c r="U36" s="52"/>
      <c r="W36" s="47"/>
      <c r="X36" s="41">
        <v>8</v>
      </c>
      <c r="Y36" s="6"/>
      <c r="Z36" s="6"/>
      <c r="AA36" s="6"/>
      <c r="AB36" s="6"/>
      <c r="AC36" s="6"/>
      <c r="AD36" s="6"/>
      <c r="AE36" s="52"/>
      <c r="AG36" s="47"/>
      <c r="AH36" s="41">
        <v>8</v>
      </c>
      <c r="AI36" s="6"/>
      <c r="AJ36" s="6"/>
      <c r="AK36" s="6"/>
      <c r="AL36" s="6"/>
      <c r="AM36" s="6"/>
      <c r="AN36" s="6"/>
      <c r="AO36" s="52"/>
      <c r="AQ36" s="47"/>
      <c r="AR36" s="41">
        <v>8</v>
      </c>
      <c r="AS36" s="6"/>
      <c r="AT36" s="6"/>
      <c r="AU36" s="6"/>
      <c r="AV36" s="6"/>
      <c r="AW36" s="6"/>
      <c r="AX36" s="6"/>
      <c r="AY36" s="52"/>
      <c r="BA36" s="47"/>
      <c r="BB36" s="41">
        <v>8</v>
      </c>
      <c r="BC36" s="6"/>
      <c r="BD36" s="6"/>
      <c r="BE36" s="6"/>
      <c r="BF36" s="6"/>
      <c r="BG36" s="6"/>
      <c r="BH36" s="6"/>
      <c r="BI36" s="52"/>
      <c r="BK36" s="47"/>
      <c r="BL36" s="41">
        <v>8</v>
      </c>
      <c r="BM36" s="6"/>
      <c r="BN36" s="6"/>
      <c r="BO36" s="6"/>
      <c r="BP36" s="6"/>
      <c r="BQ36" s="6"/>
      <c r="BR36" s="6"/>
      <c r="BS36" s="52"/>
      <c r="BU36" s="47"/>
      <c r="BV36" s="41">
        <v>8</v>
      </c>
      <c r="BW36" s="6"/>
      <c r="BX36" s="6"/>
      <c r="BY36" s="6"/>
      <c r="BZ36" s="6"/>
      <c r="CA36" s="6"/>
      <c r="CB36" s="6"/>
      <c r="CC36" s="52"/>
      <c r="CE36" s="47"/>
      <c r="CF36" s="41">
        <v>8</v>
      </c>
      <c r="CG36" s="6">
        <v>6</v>
      </c>
      <c r="CH36" s="6">
        <v>9</v>
      </c>
      <c r="CI36" s="6">
        <v>8</v>
      </c>
      <c r="CJ36" s="6">
        <v>8</v>
      </c>
      <c r="CK36" s="6">
        <v>8</v>
      </c>
      <c r="CL36" s="6">
        <v>8</v>
      </c>
      <c r="CM36" s="52"/>
      <c r="CO36" s="47"/>
      <c r="CP36" s="41">
        <v>8</v>
      </c>
      <c r="CQ36" s="6"/>
      <c r="CR36" s="6"/>
      <c r="CS36" s="6"/>
      <c r="CT36" s="6"/>
      <c r="CU36" s="6"/>
      <c r="CV36" s="6"/>
      <c r="CW36" s="52"/>
      <c r="CY36" s="47"/>
      <c r="CZ36" s="41">
        <v>8</v>
      </c>
      <c r="DA36" s="6">
        <v>6</v>
      </c>
      <c r="DB36" s="6">
        <v>9</v>
      </c>
      <c r="DC36" s="6">
        <v>3</v>
      </c>
      <c r="DD36" s="6">
        <v>8</v>
      </c>
      <c r="DE36" s="6">
        <v>6</v>
      </c>
      <c r="DF36" s="6">
        <v>8</v>
      </c>
      <c r="DG36" s="52"/>
      <c r="DI36" s="47"/>
      <c r="DJ36" s="41">
        <v>8</v>
      </c>
      <c r="DK36" s="6">
        <v>7</v>
      </c>
      <c r="DL36" s="6">
        <v>9</v>
      </c>
      <c r="DM36" s="6">
        <v>7</v>
      </c>
      <c r="DN36" s="6">
        <v>8</v>
      </c>
      <c r="DO36" s="6">
        <v>8</v>
      </c>
      <c r="DP36" s="6">
        <v>7</v>
      </c>
      <c r="DQ36" s="52"/>
      <c r="DS36" s="47"/>
      <c r="DT36" s="41">
        <v>8</v>
      </c>
      <c r="DU36" s="6">
        <v>0</v>
      </c>
      <c r="DV36" s="6">
        <v>5</v>
      </c>
      <c r="DW36" s="6">
        <v>6</v>
      </c>
      <c r="DX36" s="6">
        <v>9</v>
      </c>
      <c r="DY36" s="6">
        <v>8</v>
      </c>
      <c r="DZ36" s="6">
        <v>9</v>
      </c>
      <c r="EA36" s="52"/>
      <c r="EC36" s="47"/>
      <c r="ED36" s="41">
        <v>8</v>
      </c>
      <c r="EE36" s="6"/>
      <c r="EF36" s="6"/>
      <c r="EG36" s="6"/>
      <c r="EH36" s="6"/>
      <c r="EI36" s="6"/>
      <c r="EJ36" s="6"/>
      <c r="EK36" s="52"/>
      <c r="EL36" s="47"/>
      <c r="EM36" s="41">
        <v>8</v>
      </c>
      <c r="EN36" s="6">
        <v>6</v>
      </c>
      <c r="EO36" s="6">
        <v>9</v>
      </c>
      <c r="EP36" s="6">
        <v>3</v>
      </c>
      <c r="EQ36" s="6">
        <v>8</v>
      </c>
      <c r="ER36" s="6">
        <v>6</v>
      </c>
      <c r="ES36" s="6">
        <v>8</v>
      </c>
      <c r="ET36" s="52"/>
      <c r="EU36" s="52"/>
      <c r="EW36" s="371"/>
      <c r="EX36" s="41">
        <v>8</v>
      </c>
      <c r="EY36" s="6"/>
      <c r="EZ36" s="6"/>
      <c r="FA36" s="6"/>
      <c r="FB36" s="6"/>
      <c r="FC36" s="6"/>
      <c r="FD36" s="6"/>
      <c r="FE36" s="52"/>
      <c r="FG36" s="371"/>
      <c r="FH36" s="41">
        <v>8</v>
      </c>
      <c r="FI36" s="6"/>
      <c r="FJ36" s="6"/>
      <c r="FK36" s="6"/>
      <c r="FL36" s="6"/>
      <c r="FM36" s="6"/>
      <c r="FN36" s="6"/>
      <c r="FO36" s="52"/>
      <c r="FQ36" s="371"/>
      <c r="FR36" s="41">
        <v>8</v>
      </c>
      <c r="FS36" s="6"/>
      <c r="FT36" s="6"/>
      <c r="FU36" s="6"/>
      <c r="FV36" s="6"/>
      <c r="FW36" s="6"/>
      <c r="FX36" s="6"/>
      <c r="FY36" s="52"/>
      <c r="GA36" s="371"/>
      <c r="GB36" s="41">
        <v>8</v>
      </c>
      <c r="GC36" s="6"/>
      <c r="GD36" s="6"/>
      <c r="GE36" s="6"/>
      <c r="GF36" s="6"/>
      <c r="GG36" s="6"/>
      <c r="GH36" s="6"/>
      <c r="GI36" s="52"/>
      <c r="GK36" s="371"/>
      <c r="GL36" s="41">
        <v>8</v>
      </c>
      <c r="GM36" s="6"/>
      <c r="GN36" s="6"/>
      <c r="GO36" s="6"/>
      <c r="GP36" s="6"/>
      <c r="GQ36" s="6"/>
      <c r="GR36" s="6"/>
      <c r="GS36" s="52"/>
      <c r="GU36" s="371"/>
      <c r="GV36" s="41">
        <v>8</v>
      </c>
      <c r="GW36" s="6"/>
      <c r="GX36" s="6"/>
      <c r="GY36" s="6"/>
      <c r="GZ36" s="6"/>
      <c r="HA36" s="6"/>
      <c r="HB36" s="6"/>
      <c r="HC36" s="52"/>
      <c r="HE36" s="371"/>
      <c r="HF36" s="41">
        <v>8</v>
      </c>
      <c r="HG36" s="6"/>
      <c r="HH36" s="6"/>
      <c r="HI36" s="6"/>
      <c r="HJ36" s="6"/>
      <c r="HK36" s="6"/>
      <c r="HL36" s="6"/>
      <c r="HM36" s="52"/>
      <c r="HO36" s="371"/>
      <c r="HP36" s="41">
        <v>8</v>
      </c>
      <c r="HQ36" s="6"/>
      <c r="HR36" s="6"/>
      <c r="HS36" s="6"/>
      <c r="HT36" s="6"/>
      <c r="HU36" s="6"/>
      <c r="HV36" s="6"/>
      <c r="HW36" s="52"/>
      <c r="HY36" s="371"/>
      <c r="HZ36" s="41">
        <v>8</v>
      </c>
      <c r="IA36" s="6"/>
      <c r="IB36" s="6"/>
      <c r="IC36" s="6"/>
      <c r="ID36" s="6"/>
      <c r="IE36" s="6"/>
      <c r="IF36" s="6"/>
      <c r="IG36" s="52"/>
      <c r="II36" s="371"/>
      <c r="IJ36" s="41">
        <v>8</v>
      </c>
      <c r="IK36" s="6"/>
      <c r="IL36" s="6"/>
      <c r="IM36" s="6"/>
      <c r="IN36" s="6"/>
      <c r="IO36" s="6"/>
      <c r="IP36" s="6"/>
      <c r="IQ36" s="52"/>
      <c r="IS36" s="371"/>
      <c r="IT36" s="41">
        <v>8</v>
      </c>
      <c r="IU36" s="6"/>
      <c r="IV36" s="6"/>
      <c r="IW36" s="6"/>
      <c r="IX36" s="6"/>
      <c r="IY36" s="6"/>
      <c r="IZ36" s="6"/>
      <c r="JA36" s="52"/>
    </row>
    <row r="37" spans="1:261" ht="12.75" customHeight="1" outlineLevel="2" x14ac:dyDescent="0.25">
      <c r="A37" s="99" t="s">
        <v>122</v>
      </c>
      <c r="B37" s="100">
        <f>IF(A37="Must Have",RQTMustHave,(IF(A37="Important",RQTImportant,(IF(A37="Standard",RQTStandard,RQTNiceToHave)))))</f>
        <v>1</v>
      </c>
      <c r="C37" s="358"/>
      <c r="D37" s="17" t="s">
        <v>1</v>
      </c>
      <c r="E37" s="417">
        <f>AVERAGE(O37,Y37,AI37,AS37,BC37,BM37,BW37,CG37,CQ37,DA37,DK37,DU37,EE37,EO37,EY37,FI37,FS37,GC37,GM37,GW37,HG37,HQ37,IA37,IK37,IU37)</f>
        <v>7.5125000000000002</v>
      </c>
      <c r="F37" s="417">
        <f t="shared" ref="F37:J37" si="187">AVERAGE(P37,Z37,AJ37,AT37,BD37,BN37,BX37,CH37,CR37,DB37,DL37,DV37,EF37,EP37,EZ37,FJ37,FT37,GD37,GN37,GX37,HH37,HR37,IB37,IL37,IV37)</f>
        <v>7.8</v>
      </c>
      <c r="G37" s="417">
        <f t="shared" si="187"/>
        <v>6.9</v>
      </c>
      <c r="H37" s="417">
        <f t="shared" si="187"/>
        <v>7.6749999999999998</v>
      </c>
      <c r="I37" s="417">
        <f t="shared" si="187"/>
        <v>7.55</v>
      </c>
      <c r="J37" s="417">
        <f t="shared" si="187"/>
        <v>7</v>
      </c>
      <c r="K37" s="52"/>
      <c r="M37" s="48"/>
      <c r="N37" s="17" t="s">
        <v>1</v>
      </c>
      <c r="O37" s="36" t="str">
        <f>IF(COUNT(O29:O36)=0,"",AVERAGE(O29:O36))</f>
        <v/>
      </c>
      <c r="P37" s="36" t="str">
        <f t="shared" ref="P37:T37" si="188">IF(COUNT(P29:P36)=0,"",AVERAGE(P29:P36))</f>
        <v/>
      </c>
      <c r="Q37" s="36" t="str">
        <f t="shared" si="188"/>
        <v/>
      </c>
      <c r="R37" s="36" t="str">
        <f t="shared" si="188"/>
        <v/>
      </c>
      <c r="S37" s="36"/>
      <c r="T37" s="36" t="str">
        <f t="shared" si="188"/>
        <v/>
      </c>
      <c r="U37" s="52"/>
      <c r="W37" s="48"/>
      <c r="X37" s="17" t="s">
        <v>1</v>
      </c>
      <c r="Y37" s="36" t="str">
        <f>IF(COUNT(Y29:Y36)=0,"",AVERAGE(Y29:Y36))</f>
        <v/>
      </c>
      <c r="Z37" s="36" t="str">
        <f t="shared" ref="Z37:AD37" si="189">IF(COUNT(Z29:Z36)=0,"",AVERAGE(Z29:Z36))</f>
        <v/>
      </c>
      <c r="AA37" s="36" t="str">
        <f t="shared" si="189"/>
        <v/>
      </c>
      <c r="AB37" s="36" t="str">
        <f t="shared" si="189"/>
        <v/>
      </c>
      <c r="AC37" s="36"/>
      <c r="AD37" s="36" t="str">
        <f t="shared" si="189"/>
        <v/>
      </c>
      <c r="AE37" s="52"/>
      <c r="AG37" s="48"/>
      <c r="AH37" s="17" t="s">
        <v>1</v>
      </c>
      <c r="AI37" s="36" t="str">
        <f>IF(COUNT(AI29:AI36)=0,"",AVERAGE(AI29:AI36))</f>
        <v/>
      </c>
      <c r="AJ37" s="36" t="str">
        <f t="shared" ref="AJ37:AN37" si="190">IF(COUNT(AJ29:AJ36)=0,"",AVERAGE(AJ29:AJ36))</f>
        <v/>
      </c>
      <c r="AK37" s="36" t="str">
        <f t="shared" si="190"/>
        <v/>
      </c>
      <c r="AL37" s="36" t="str">
        <f t="shared" si="190"/>
        <v/>
      </c>
      <c r="AM37" s="36"/>
      <c r="AN37" s="36" t="str">
        <f t="shared" si="190"/>
        <v/>
      </c>
      <c r="AO37" s="52"/>
      <c r="AQ37" s="48"/>
      <c r="AR37" s="17" t="s">
        <v>1</v>
      </c>
      <c r="AS37" s="36"/>
      <c r="AT37" s="36" t="str">
        <f>IF(COUNT(AT29:AT36)=0,"",AVERAGE(AT29:AT36))</f>
        <v/>
      </c>
      <c r="AU37" s="36" t="str">
        <f t="shared" ref="AU37:AX37" si="191">IF(COUNT(AU29:AU36)=0,"",AVERAGE(AU29:AU36))</f>
        <v/>
      </c>
      <c r="AV37" s="36" t="str">
        <f t="shared" si="191"/>
        <v/>
      </c>
      <c r="AW37" s="36" t="str">
        <f t="shared" si="191"/>
        <v/>
      </c>
      <c r="AX37" s="36" t="str">
        <f t="shared" si="191"/>
        <v/>
      </c>
      <c r="AY37" s="52"/>
      <c r="BA37" s="48"/>
      <c r="BB37" s="17" t="s">
        <v>1</v>
      </c>
      <c r="BC37" s="36"/>
      <c r="BD37" s="36" t="str">
        <f>IF(COUNT(BD29:BD36)=0,"",AVERAGE(BD29:BD36))</f>
        <v/>
      </c>
      <c r="BE37" s="36" t="str">
        <f t="shared" ref="BE37:BH37" si="192">IF(COUNT(BE29:BE36)=0,"",AVERAGE(BE29:BE36))</f>
        <v/>
      </c>
      <c r="BF37" s="36" t="str">
        <f t="shared" si="192"/>
        <v/>
      </c>
      <c r="BG37" s="36" t="str">
        <f t="shared" si="192"/>
        <v/>
      </c>
      <c r="BH37" s="36" t="str">
        <f t="shared" si="192"/>
        <v/>
      </c>
      <c r="BI37" s="52"/>
      <c r="BK37" s="48"/>
      <c r="BL37" s="17" t="s">
        <v>1</v>
      </c>
      <c r="BM37" s="36"/>
      <c r="BN37" s="36" t="str">
        <f>IF(COUNT(BN29:BN36)=0,"",AVERAGE(BN29:BN36))</f>
        <v/>
      </c>
      <c r="BO37" s="36" t="str">
        <f t="shared" ref="BO37:BR37" si="193">IF(COUNT(BO29:BO36)=0,"",AVERAGE(BO29:BO36))</f>
        <v/>
      </c>
      <c r="BP37" s="36" t="str">
        <f t="shared" si="193"/>
        <v/>
      </c>
      <c r="BQ37" s="36" t="str">
        <f t="shared" si="193"/>
        <v/>
      </c>
      <c r="BR37" s="36" t="str">
        <f t="shared" si="193"/>
        <v/>
      </c>
      <c r="BS37" s="52"/>
      <c r="BU37" s="48"/>
      <c r="BV37" s="17" t="s">
        <v>1</v>
      </c>
      <c r="BW37" s="36" t="str">
        <f>IF(COUNT(BW29:BW36)=0,"",AVERAGE(BW29:BW36))</f>
        <v/>
      </c>
      <c r="BX37" s="36" t="str">
        <f t="shared" ref="BX37:CB37" si="194">IF(COUNT(BX29:BX36)=0,"",AVERAGE(BX29:BX36))</f>
        <v/>
      </c>
      <c r="BY37" s="36" t="str">
        <f t="shared" si="194"/>
        <v/>
      </c>
      <c r="BZ37" s="36" t="str">
        <f t="shared" si="194"/>
        <v/>
      </c>
      <c r="CA37" s="36"/>
      <c r="CB37" s="36" t="str">
        <f t="shared" si="194"/>
        <v/>
      </c>
      <c r="CC37" s="52"/>
      <c r="CE37" s="48"/>
      <c r="CF37" s="17" t="s">
        <v>1</v>
      </c>
      <c r="CG37" s="36">
        <f>IF(COUNT(CG29:CG36)=0,"",AVERAGE(CG29:CG36))</f>
        <v>7.25</v>
      </c>
      <c r="CH37" s="36">
        <f t="shared" ref="CH37:CL37" si="195">IF(COUNT(CH29:CH36)=0,"",AVERAGE(CH29:CH36))</f>
        <v>8.375</v>
      </c>
      <c r="CI37" s="36">
        <f t="shared" si="195"/>
        <v>7.375</v>
      </c>
      <c r="CJ37" s="36">
        <f t="shared" si="195"/>
        <v>8.25</v>
      </c>
      <c r="CK37" s="36">
        <f t="shared" si="195"/>
        <v>8.625</v>
      </c>
      <c r="CL37" s="36">
        <f t="shared" si="195"/>
        <v>7.5</v>
      </c>
      <c r="CM37" s="52"/>
      <c r="CO37" s="48"/>
      <c r="CP37" s="17" t="s">
        <v>1</v>
      </c>
      <c r="CQ37" s="36" t="str">
        <f>IF(COUNT(CQ29:CQ36)=0,"",AVERAGE(CQ29:CQ36))</f>
        <v/>
      </c>
      <c r="CR37" s="36" t="str">
        <f t="shared" ref="CR37:CV37" si="196">IF(COUNT(CR29:CR36)=0,"",AVERAGE(CR29:CR36))</f>
        <v/>
      </c>
      <c r="CS37" s="36" t="str">
        <f t="shared" si="196"/>
        <v/>
      </c>
      <c r="CT37" s="36" t="str">
        <f t="shared" si="196"/>
        <v/>
      </c>
      <c r="CU37" s="36"/>
      <c r="CV37" s="36" t="str">
        <f t="shared" si="196"/>
        <v/>
      </c>
      <c r="CW37" s="52"/>
      <c r="CY37" s="48"/>
      <c r="CZ37" s="17" t="s">
        <v>1</v>
      </c>
      <c r="DA37" s="36">
        <f>IF(COUNT(DA29:DA36)=0,"",AVERAGE(DA29:DA36))</f>
        <v>8</v>
      </c>
      <c r="DB37" s="36">
        <f t="shared" ref="DB37:DF37" si="197">IF(COUNT(DB29:DB36)=0,"",AVERAGE(DB29:DB36))</f>
        <v>9.5</v>
      </c>
      <c r="DC37" s="36">
        <f t="shared" si="197"/>
        <v>6.625</v>
      </c>
      <c r="DD37" s="36">
        <f t="shared" si="197"/>
        <v>6.875</v>
      </c>
      <c r="DE37" s="36">
        <f t="shared" si="197"/>
        <v>8.5</v>
      </c>
      <c r="DF37" s="36">
        <f t="shared" si="197"/>
        <v>6</v>
      </c>
      <c r="DG37" s="52"/>
      <c r="DI37" s="48"/>
      <c r="DJ37" s="17" t="s">
        <v>1</v>
      </c>
      <c r="DK37" s="36">
        <f>IF(COUNT(DK29:DK36)=0,"",AVERAGE(DK29:DK36))</f>
        <v>7.375</v>
      </c>
      <c r="DL37" s="36">
        <f t="shared" ref="DL37:DP37" si="198">IF(COUNT(DL29:DL36)=0,"",AVERAGE(DL29:DL36))</f>
        <v>8.625</v>
      </c>
      <c r="DM37" s="36">
        <f t="shared" si="198"/>
        <v>7.25</v>
      </c>
      <c r="DN37" s="36">
        <f t="shared" si="198"/>
        <v>8</v>
      </c>
      <c r="DO37" s="36">
        <f t="shared" si="198"/>
        <v>8</v>
      </c>
      <c r="DP37" s="36">
        <f t="shared" si="198"/>
        <v>7.5</v>
      </c>
      <c r="DQ37" s="52"/>
      <c r="DS37" s="48"/>
      <c r="DT37" s="17" t="s">
        <v>1</v>
      </c>
      <c r="DU37" s="36">
        <f>IF(COUNT(DU29:DU36)=0,"",AVERAGE(DU29:DU36))</f>
        <v>5.4375</v>
      </c>
      <c r="DV37" s="36">
        <f t="shared" ref="DV37:DZ37" si="199">IF(COUNT(DV29:DV36)=0,"",AVERAGE(DV29:DV36))</f>
        <v>5.875</v>
      </c>
      <c r="DW37" s="36">
        <f t="shared" si="199"/>
        <v>6.375</v>
      </c>
      <c r="DX37" s="36">
        <f t="shared" si="199"/>
        <v>6.75</v>
      </c>
      <c r="DY37" s="36">
        <f t="shared" si="199"/>
        <v>6.625</v>
      </c>
      <c r="DZ37" s="36">
        <f t="shared" si="199"/>
        <v>7</v>
      </c>
      <c r="EA37" s="52"/>
      <c r="EC37" s="48"/>
      <c r="ED37" s="17" t="s">
        <v>1</v>
      </c>
      <c r="EE37" s="36" t="str">
        <f>IF(COUNT(EE29:EE36)=0,"",AVERAGE(EE29:EE36))</f>
        <v/>
      </c>
      <c r="EF37" s="36" t="str">
        <f t="shared" ref="EF37:EH37" si="200">IF(COUNT(EF29:EF36)=0,"",AVERAGE(EF29:EF36))</f>
        <v/>
      </c>
      <c r="EG37" s="36" t="str">
        <f t="shared" si="200"/>
        <v/>
      </c>
      <c r="EH37" s="36" t="str">
        <f t="shared" si="200"/>
        <v/>
      </c>
      <c r="EI37" s="36"/>
      <c r="EJ37" s="36" t="str">
        <f t="shared" ref="EJ37" si="201">IF(COUNT(EJ29:EJ36)=0,"",AVERAGE(EJ29:EJ36))</f>
        <v/>
      </c>
      <c r="EK37" s="52"/>
      <c r="EL37" s="48"/>
      <c r="EM37" s="17" t="s">
        <v>1</v>
      </c>
      <c r="EN37" s="36">
        <f>IF(COUNT(EN29:EN36)=0,"",AVERAGE(EN29:EN36))</f>
        <v>8</v>
      </c>
      <c r="EO37" s="36">
        <f t="shared" ref="EO37:ES37" si="202">IF(COUNT(EO29:EO36)=0,"",AVERAGE(EO29:EO36))</f>
        <v>9.5</v>
      </c>
      <c r="EP37" s="36">
        <f t="shared" si="202"/>
        <v>6.625</v>
      </c>
      <c r="EQ37" s="36">
        <f t="shared" si="202"/>
        <v>6.875</v>
      </c>
      <c r="ER37" s="36">
        <f t="shared" si="202"/>
        <v>8.5</v>
      </c>
      <c r="ES37" s="36">
        <f t="shared" si="202"/>
        <v>6</v>
      </c>
      <c r="ET37" s="52"/>
      <c r="EU37" s="52"/>
      <c r="EW37" s="369"/>
      <c r="EX37" s="17" t="s">
        <v>1</v>
      </c>
      <c r="EY37" s="36" t="str">
        <f>IF(COUNT(EY29:EY36)=0,"",AVERAGE(EY29:EY36))</f>
        <v/>
      </c>
      <c r="EZ37" s="36" t="str">
        <f t="shared" ref="EZ37" si="203">IF(COUNT(EZ29:EZ36)=0,"",AVERAGE(EZ29:EZ36))</f>
        <v/>
      </c>
      <c r="FA37" s="36" t="str">
        <f t="shared" ref="FA37" si="204">IF(COUNT(FA29:FA36)=0,"",AVERAGE(FA29:FA36))</f>
        <v/>
      </c>
      <c r="FB37" s="36" t="str">
        <f t="shared" ref="FB37" si="205">IF(COUNT(FB29:FB36)=0,"",AVERAGE(FB29:FB36))</f>
        <v/>
      </c>
      <c r="FC37" s="36" t="str">
        <f t="shared" ref="FC37" si="206">IF(COUNT(FC29:FC36)=0,"",AVERAGE(FC29:FC36))</f>
        <v/>
      </c>
      <c r="FD37" s="36" t="str">
        <f t="shared" ref="FD37" si="207">IF(COUNT(FD29:FD36)=0,"",AVERAGE(FD29:FD36))</f>
        <v/>
      </c>
      <c r="FE37" s="52"/>
      <c r="FG37" s="369"/>
      <c r="FH37" s="17" t="s">
        <v>1</v>
      </c>
      <c r="FI37" s="36" t="str">
        <f>IF(COUNT(FI29:FI36)=0,"",AVERAGE(FI29:FI36))</f>
        <v/>
      </c>
      <c r="FJ37" s="36" t="str">
        <f t="shared" ref="FJ37" si="208">IF(COUNT(FJ29:FJ36)=0,"",AVERAGE(FJ29:FJ36))</f>
        <v/>
      </c>
      <c r="FK37" s="36" t="str">
        <f t="shared" ref="FK37" si="209">IF(COUNT(FK29:FK36)=0,"",AVERAGE(FK29:FK36))</f>
        <v/>
      </c>
      <c r="FL37" s="36" t="str">
        <f t="shared" ref="FL37" si="210">IF(COUNT(FL29:FL36)=0,"",AVERAGE(FL29:FL36))</f>
        <v/>
      </c>
      <c r="FM37" s="36" t="str">
        <f t="shared" ref="FM37" si="211">IF(COUNT(FM29:FM36)=0,"",AVERAGE(FM29:FM36))</f>
        <v/>
      </c>
      <c r="FN37" s="36" t="str">
        <f t="shared" ref="FN37" si="212">IF(COUNT(FN29:FN36)=0,"",AVERAGE(FN29:FN36))</f>
        <v/>
      </c>
      <c r="FO37" s="52"/>
      <c r="FQ37" s="369"/>
      <c r="FR37" s="17" t="s">
        <v>1</v>
      </c>
      <c r="FS37" s="36" t="str">
        <f>IF(COUNT(FS29:FS36)=0,"",AVERAGE(FS29:FS36))</f>
        <v/>
      </c>
      <c r="FT37" s="36" t="str">
        <f t="shared" ref="FT37" si="213">IF(COUNT(FT29:FT36)=0,"",AVERAGE(FT29:FT36))</f>
        <v/>
      </c>
      <c r="FU37" s="36" t="str">
        <f t="shared" ref="FU37" si="214">IF(COUNT(FU29:FU36)=0,"",AVERAGE(FU29:FU36))</f>
        <v/>
      </c>
      <c r="FV37" s="36" t="str">
        <f t="shared" ref="FV37" si="215">IF(COUNT(FV29:FV36)=0,"",AVERAGE(FV29:FV36))</f>
        <v/>
      </c>
      <c r="FW37" s="36" t="str">
        <f t="shared" ref="FW37" si="216">IF(COUNT(FW29:FW36)=0,"",AVERAGE(FW29:FW36))</f>
        <v/>
      </c>
      <c r="FX37" s="36" t="str">
        <f t="shared" ref="FX37" si="217">IF(COUNT(FX29:FX36)=0,"",AVERAGE(FX29:FX36))</f>
        <v/>
      </c>
      <c r="FY37" s="52"/>
      <c r="GA37" s="369"/>
      <c r="GB37" s="17" t="s">
        <v>1</v>
      </c>
      <c r="GC37" s="36" t="str">
        <f>IF(COUNT(GC29:GC36)=0,"",AVERAGE(GC29:GC36))</f>
        <v/>
      </c>
      <c r="GD37" s="36" t="str">
        <f t="shared" ref="GD37" si="218">IF(COUNT(GD29:GD36)=0,"",AVERAGE(GD29:GD36))</f>
        <v/>
      </c>
      <c r="GE37" s="36" t="str">
        <f t="shared" ref="GE37" si="219">IF(COUNT(GE29:GE36)=0,"",AVERAGE(GE29:GE36))</f>
        <v/>
      </c>
      <c r="GF37" s="36" t="str">
        <f t="shared" ref="GF37" si="220">IF(COUNT(GF29:GF36)=0,"",AVERAGE(GF29:GF36))</f>
        <v/>
      </c>
      <c r="GG37" s="36" t="str">
        <f t="shared" ref="GG37" si="221">IF(COUNT(GG29:GG36)=0,"",AVERAGE(GG29:GG36))</f>
        <v/>
      </c>
      <c r="GH37" s="36" t="str">
        <f t="shared" ref="GH37" si="222">IF(COUNT(GH29:GH36)=0,"",AVERAGE(GH29:GH36))</f>
        <v/>
      </c>
      <c r="GI37" s="52"/>
      <c r="GK37" s="369"/>
      <c r="GL37" s="17" t="s">
        <v>1</v>
      </c>
      <c r="GM37" s="36" t="str">
        <f>IF(COUNT(GM29:GM36)=0,"",AVERAGE(GM29:GM36))</f>
        <v/>
      </c>
      <c r="GN37" s="36" t="str">
        <f t="shared" ref="GN37" si="223">IF(COUNT(GN29:GN36)=0,"",AVERAGE(GN29:GN36))</f>
        <v/>
      </c>
      <c r="GO37" s="36" t="str">
        <f t="shared" ref="GO37" si="224">IF(COUNT(GO29:GO36)=0,"",AVERAGE(GO29:GO36))</f>
        <v/>
      </c>
      <c r="GP37" s="36" t="str">
        <f t="shared" ref="GP37" si="225">IF(COUNT(GP29:GP36)=0,"",AVERAGE(GP29:GP36))</f>
        <v/>
      </c>
      <c r="GQ37" s="36" t="str">
        <f t="shared" ref="GQ37" si="226">IF(COUNT(GQ29:GQ36)=0,"",AVERAGE(GQ29:GQ36))</f>
        <v/>
      </c>
      <c r="GR37" s="36" t="str">
        <f t="shared" ref="GR37" si="227">IF(COUNT(GR29:GR36)=0,"",AVERAGE(GR29:GR36))</f>
        <v/>
      </c>
      <c r="GS37" s="52"/>
      <c r="GU37" s="369"/>
      <c r="GV37" s="17" t="s">
        <v>1</v>
      </c>
      <c r="GW37" s="36" t="str">
        <f>IF(COUNT(GW29:GW36)=0,"",AVERAGE(GW29:GW36))</f>
        <v/>
      </c>
      <c r="GX37" s="36" t="str">
        <f t="shared" ref="GX37" si="228">IF(COUNT(GX29:GX36)=0,"",AVERAGE(GX29:GX36))</f>
        <v/>
      </c>
      <c r="GY37" s="36" t="str">
        <f t="shared" ref="GY37" si="229">IF(COUNT(GY29:GY36)=0,"",AVERAGE(GY29:GY36))</f>
        <v/>
      </c>
      <c r="GZ37" s="36" t="str">
        <f t="shared" ref="GZ37" si="230">IF(COUNT(GZ29:GZ36)=0,"",AVERAGE(GZ29:GZ36))</f>
        <v/>
      </c>
      <c r="HA37" s="36" t="str">
        <f t="shared" ref="HA37" si="231">IF(COUNT(HA29:HA36)=0,"",AVERAGE(HA29:HA36))</f>
        <v/>
      </c>
      <c r="HB37" s="36" t="str">
        <f t="shared" ref="HB37" si="232">IF(COUNT(HB29:HB36)=0,"",AVERAGE(HB29:HB36))</f>
        <v/>
      </c>
      <c r="HC37" s="52"/>
      <c r="HE37" s="369"/>
      <c r="HF37" s="17" t="s">
        <v>1</v>
      </c>
      <c r="HG37" s="36" t="str">
        <f>IF(COUNT(HG29:HG36)=0,"",AVERAGE(HG29:HG36))</f>
        <v/>
      </c>
      <c r="HH37" s="36" t="str">
        <f t="shared" ref="HH37" si="233">IF(COUNT(HH29:HH36)=0,"",AVERAGE(HH29:HH36))</f>
        <v/>
      </c>
      <c r="HI37" s="36" t="str">
        <f t="shared" ref="HI37" si="234">IF(COUNT(HI29:HI36)=0,"",AVERAGE(HI29:HI36))</f>
        <v/>
      </c>
      <c r="HJ37" s="36" t="str">
        <f t="shared" ref="HJ37" si="235">IF(COUNT(HJ29:HJ36)=0,"",AVERAGE(HJ29:HJ36))</f>
        <v/>
      </c>
      <c r="HK37" s="36" t="str">
        <f t="shared" ref="HK37" si="236">IF(COUNT(HK29:HK36)=0,"",AVERAGE(HK29:HK36))</f>
        <v/>
      </c>
      <c r="HL37" s="36" t="str">
        <f t="shared" ref="HL37" si="237">IF(COUNT(HL29:HL36)=0,"",AVERAGE(HL29:HL36))</f>
        <v/>
      </c>
      <c r="HM37" s="52"/>
      <c r="HO37" s="369"/>
      <c r="HP37" s="17" t="s">
        <v>1</v>
      </c>
      <c r="HQ37" s="36" t="str">
        <f>IF(COUNT(HQ29:HQ36)=0,"",AVERAGE(HQ29:HQ36))</f>
        <v/>
      </c>
      <c r="HR37" s="36" t="str">
        <f t="shared" ref="HR37" si="238">IF(COUNT(HR29:HR36)=0,"",AVERAGE(HR29:HR36))</f>
        <v/>
      </c>
      <c r="HS37" s="36" t="str">
        <f t="shared" ref="HS37" si="239">IF(COUNT(HS29:HS36)=0,"",AVERAGE(HS29:HS36))</f>
        <v/>
      </c>
      <c r="HT37" s="36" t="str">
        <f t="shared" ref="HT37" si="240">IF(COUNT(HT29:HT36)=0,"",AVERAGE(HT29:HT36))</f>
        <v/>
      </c>
      <c r="HU37" s="36" t="str">
        <f t="shared" ref="HU37" si="241">IF(COUNT(HU29:HU36)=0,"",AVERAGE(HU29:HU36))</f>
        <v/>
      </c>
      <c r="HV37" s="36" t="str">
        <f t="shared" ref="HV37" si="242">IF(COUNT(HV29:HV36)=0,"",AVERAGE(HV29:HV36))</f>
        <v/>
      </c>
      <c r="HW37" s="52"/>
      <c r="HY37" s="369"/>
      <c r="HZ37" s="17" t="s">
        <v>1</v>
      </c>
      <c r="IA37" s="36" t="str">
        <f>IF(COUNT(IA29:IA36)=0,"",AVERAGE(IA29:IA36))</f>
        <v/>
      </c>
      <c r="IB37" s="36" t="str">
        <f t="shared" ref="IB37" si="243">IF(COUNT(IB29:IB36)=0,"",AVERAGE(IB29:IB36))</f>
        <v/>
      </c>
      <c r="IC37" s="36" t="str">
        <f t="shared" ref="IC37" si="244">IF(COUNT(IC29:IC36)=0,"",AVERAGE(IC29:IC36))</f>
        <v/>
      </c>
      <c r="ID37" s="36" t="str">
        <f t="shared" ref="ID37" si="245">IF(COUNT(ID29:ID36)=0,"",AVERAGE(ID29:ID36))</f>
        <v/>
      </c>
      <c r="IE37" s="36" t="str">
        <f t="shared" ref="IE37" si="246">IF(COUNT(IE29:IE36)=0,"",AVERAGE(IE29:IE36))</f>
        <v/>
      </c>
      <c r="IF37" s="36" t="str">
        <f t="shared" ref="IF37" si="247">IF(COUNT(IF29:IF36)=0,"",AVERAGE(IF29:IF36))</f>
        <v/>
      </c>
      <c r="IG37" s="52"/>
      <c r="II37" s="369"/>
      <c r="IJ37" s="17" t="s">
        <v>1</v>
      </c>
      <c r="IK37" s="36" t="str">
        <f>IF(COUNT(IK29:IK36)=0,"",AVERAGE(IK29:IK36))</f>
        <v/>
      </c>
      <c r="IL37" s="36" t="str">
        <f t="shared" ref="IL37" si="248">IF(COUNT(IL29:IL36)=0,"",AVERAGE(IL29:IL36))</f>
        <v/>
      </c>
      <c r="IM37" s="36" t="str">
        <f t="shared" ref="IM37" si="249">IF(COUNT(IM29:IM36)=0,"",AVERAGE(IM29:IM36))</f>
        <v/>
      </c>
      <c r="IN37" s="36" t="str">
        <f t="shared" ref="IN37" si="250">IF(COUNT(IN29:IN36)=0,"",AVERAGE(IN29:IN36))</f>
        <v/>
      </c>
      <c r="IO37" s="36" t="str">
        <f t="shared" ref="IO37" si="251">IF(COUNT(IO29:IO36)=0,"",AVERAGE(IO29:IO36))</f>
        <v/>
      </c>
      <c r="IP37" s="36" t="str">
        <f t="shared" ref="IP37" si="252">IF(COUNT(IP29:IP36)=0,"",AVERAGE(IP29:IP36))</f>
        <v/>
      </c>
      <c r="IQ37" s="52"/>
      <c r="IS37" s="369"/>
      <c r="IT37" s="17" t="s">
        <v>1</v>
      </c>
      <c r="IU37" s="36" t="str">
        <f>IF(COUNT(IU29:IU36)=0,"",AVERAGE(IU29:IU36))</f>
        <v/>
      </c>
      <c r="IV37" s="36" t="str">
        <f t="shared" ref="IV37" si="253">IF(COUNT(IV29:IV36)=0,"",AVERAGE(IV29:IV36))</f>
        <v/>
      </c>
      <c r="IW37" s="36" t="str">
        <f t="shared" ref="IW37" si="254">IF(COUNT(IW29:IW36)=0,"",AVERAGE(IW29:IW36))</f>
        <v/>
      </c>
      <c r="IX37" s="36" t="str">
        <f t="shared" ref="IX37" si="255">IF(COUNT(IX29:IX36)=0,"",AVERAGE(IX29:IX36))</f>
        <v/>
      </c>
      <c r="IY37" s="36" t="str">
        <f t="shared" ref="IY37" si="256">IF(COUNT(IY29:IY36)=0,"",AVERAGE(IY29:IY36))</f>
        <v/>
      </c>
      <c r="IZ37" s="36" t="str">
        <f t="shared" ref="IZ37" si="257">IF(COUNT(IZ29:IZ36)=0,"",AVERAGE(IZ29:IZ36))</f>
        <v/>
      </c>
      <c r="JA37" s="52"/>
    </row>
    <row r="38" spans="1:261" ht="13.8" outlineLevel="1" x14ac:dyDescent="0.25">
      <c r="A38" s="97"/>
      <c r="B38" s="98">
        <f>SUM(B39:B44)*10</f>
        <v>10</v>
      </c>
      <c r="C38" s="37">
        <v>1.3</v>
      </c>
      <c r="D38" s="38" t="s">
        <v>214</v>
      </c>
      <c r="E38" s="428">
        <f>(($B$44*E44))/$B$38</f>
        <v>0.88000000000000012</v>
      </c>
      <c r="F38" s="428">
        <f t="shared" ref="F38:J38" si="258">(($B$44*F44))/$B$38</f>
        <v>0.90400000000000014</v>
      </c>
      <c r="G38" s="428">
        <f t="shared" si="258"/>
        <v>0.86599999999999999</v>
      </c>
      <c r="H38" s="428">
        <f t="shared" si="258"/>
        <v>0.85799999999999998</v>
      </c>
      <c r="I38" s="428">
        <f t="shared" si="258"/>
        <v>0.82800000000000007</v>
      </c>
      <c r="J38" s="428">
        <f t="shared" si="258"/>
        <v>0.73</v>
      </c>
      <c r="K38" s="52"/>
      <c r="M38" s="37">
        <v>1.3</v>
      </c>
      <c r="N38" s="38" t="s">
        <v>214</v>
      </c>
      <c r="O38" s="38"/>
      <c r="P38" s="38"/>
      <c r="Q38" s="38"/>
      <c r="R38" s="38"/>
      <c r="S38" s="38"/>
      <c r="T38" s="38"/>
      <c r="U38" s="52"/>
      <c r="W38" s="37">
        <v>1.3</v>
      </c>
      <c r="X38" s="38" t="s">
        <v>214</v>
      </c>
      <c r="Y38" s="38"/>
      <c r="Z38" s="38"/>
      <c r="AA38" s="38"/>
      <c r="AB38" s="38"/>
      <c r="AC38" s="38"/>
      <c r="AD38" s="38"/>
      <c r="AE38" s="52"/>
      <c r="AG38" s="37">
        <v>1.3</v>
      </c>
      <c r="AH38" s="38" t="s">
        <v>214</v>
      </c>
      <c r="AI38" s="38"/>
      <c r="AJ38" s="38"/>
      <c r="AK38" s="38"/>
      <c r="AL38" s="38"/>
      <c r="AM38" s="38"/>
      <c r="AN38" s="38"/>
      <c r="AO38" s="52"/>
      <c r="AQ38" s="37">
        <v>1.3</v>
      </c>
      <c r="AR38" s="38" t="s">
        <v>214</v>
      </c>
      <c r="AS38" s="38"/>
      <c r="AT38" s="38"/>
      <c r="AU38" s="38"/>
      <c r="AV38" s="38"/>
      <c r="AW38" s="38"/>
      <c r="AX38" s="38"/>
      <c r="AY38" s="52"/>
      <c r="BA38" s="37">
        <v>1.3</v>
      </c>
      <c r="BB38" s="38" t="s">
        <v>214</v>
      </c>
      <c r="BC38" s="38"/>
      <c r="BD38" s="38"/>
      <c r="BE38" s="38"/>
      <c r="BF38" s="38"/>
      <c r="BG38" s="38"/>
      <c r="BH38" s="38"/>
      <c r="BI38" s="52"/>
      <c r="BK38" s="37">
        <v>1.3</v>
      </c>
      <c r="BL38" s="38" t="s">
        <v>214</v>
      </c>
      <c r="BM38" s="38"/>
      <c r="BN38" s="38"/>
      <c r="BO38" s="38"/>
      <c r="BP38" s="38"/>
      <c r="BQ38" s="38"/>
      <c r="BR38" s="38"/>
      <c r="BS38" s="52"/>
      <c r="BU38" s="37">
        <v>1.3</v>
      </c>
      <c r="BV38" s="38" t="s">
        <v>214</v>
      </c>
      <c r="BW38" s="38"/>
      <c r="BX38" s="38"/>
      <c r="BY38" s="38"/>
      <c r="BZ38" s="38"/>
      <c r="CA38" s="38"/>
      <c r="CB38" s="38"/>
      <c r="CC38" s="52"/>
      <c r="CE38" s="37">
        <v>1.3</v>
      </c>
      <c r="CF38" s="38" t="s">
        <v>214</v>
      </c>
      <c r="CG38" s="38"/>
      <c r="CH38" s="38"/>
      <c r="CI38" s="38"/>
      <c r="CJ38" s="38"/>
      <c r="CK38" s="38"/>
      <c r="CL38" s="38"/>
      <c r="CM38" s="52"/>
      <c r="CO38" s="37">
        <v>1.3</v>
      </c>
      <c r="CP38" s="38" t="s">
        <v>214</v>
      </c>
      <c r="CQ38" s="38"/>
      <c r="CR38" s="38"/>
      <c r="CS38" s="38"/>
      <c r="CT38" s="38"/>
      <c r="CU38" s="38"/>
      <c r="CV38" s="38"/>
      <c r="CW38" s="52"/>
      <c r="CY38" s="37">
        <v>1.3</v>
      </c>
      <c r="CZ38" s="38" t="s">
        <v>214</v>
      </c>
      <c r="DA38" s="38"/>
      <c r="DB38" s="38"/>
      <c r="DC38" s="38"/>
      <c r="DD38" s="38"/>
      <c r="DE38" s="38"/>
      <c r="DF38" s="38"/>
      <c r="DG38" s="52"/>
      <c r="DI38" s="37">
        <v>1.3</v>
      </c>
      <c r="DJ38" s="38" t="s">
        <v>214</v>
      </c>
      <c r="DK38" s="38"/>
      <c r="DL38" s="38"/>
      <c r="DM38" s="38"/>
      <c r="DN38" s="38"/>
      <c r="DO38" s="38"/>
      <c r="DP38" s="38"/>
      <c r="DQ38" s="52"/>
      <c r="DS38" s="37">
        <v>1.3</v>
      </c>
      <c r="DT38" s="38" t="s">
        <v>214</v>
      </c>
      <c r="DU38" s="38"/>
      <c r="DV38" s="38"/>
      <c r="DW38" s="38"/>
      <c r="DX38" s="38"/>
      <c r="DY38" s="38"/>
      <c r="DZ38" s="38"/>
      <c r="EA38" s="52"/>
      <c r="EC38" s="37">
        <v>1.3</v>
      </c>
      <c r="ED38" s="38" t="s">
        <v>214</v>
      </c>
      <c r="EE38" s="38"/>
      <c r="EF38" s="38"/>
      <c r="EG38" s="38"/>
      <c r="EH38" s="38"/>
      <c r="EI38" s="38"/>
      <c r="EJ38" s="38"/>
      <c r="EK38" s="52"/>
      <c r="EL38" s="37">
        <v>1.3</v>
      </c>
      <c r="EM38" s="38" t="s">
        <v>214</v>
      </c>
      <c r="EN38" s="38"/>
      <c r="EO38" s="38"/>
      <c r="EP38" s="38"/>
      <c r="EQ38" s="38"/>
      <c r="ER38" s="38"/>
      <c r="ES38" s="38"/>
      <c r="ET38" s="52"/>
      <c r="EU38" s="52"/>
      <c r="EW38" s="364">
        <v>1.3</v>
      </c>
      <c r="EX38" s="38" t="s">
        <v>214</v>
      </c>
      <c r="EY38" s="38"/>
      <c r="EZ38" s="38"/>
      <c r="FA38" s="38"/>
      <c r="FB38" s="38"/>
      <c r="FC38" s="38"/>
      <c r="FD38" s="38"/>
      <c r="FE38" s="52"/>
      <c r="FG38" s="364">
        <v>1.3</v>
      </c>
      <c r="FH38" s="38" t="s">
        <v>214</v>
      </c>
      <c r="FI38" s="38"/>
      <c r="FJ38" s="38"/>
      <c r="FK38" s="38"/>
      <c r="FL38" s="38"/>
      <c r="FM38" s="38"/>
      <c r="FN38" s="38"/>
      <c r="FO38" s="52"/>
      <c r="FQ38" s="364">
        <v>1.3</v>
      </c>
      <c r="FR38" s="38" t="s">
        <v>214</v>
      </c>
      <c r="FS38" s="38"/>
      <c r="FT38" s="38"/>
      <c r="FU38" s="38"/>
      <c r="FV38" s="38"/>
      <c r="FW38" s="38"/>
      <c r="FX38" s="38"/>
      <c r="FY38" s="52"/>
      <c r="GA38" s="364">
        <v>1.3</v>
      </c>
      <c r="GB38" s="38" t="s">
        <v>214</v>
      </c>
      <c r="GC38" s="38"/>
      <c r="GD38" s="38"/>
      <c r="GE38" s="38"/>
      <c r="GF38" s="38"/>
      <c r="GG38" s="38"/>
      <c r="GH38" s="38"/>
      <c r="GI38" s="52"/>
      <c r="GK38" s="364">
        <v>1.3</v>
      </c>
      <c r="GL38" s="38" t="s">
        <v>214</v>
      </c>
      <c r="GM38" s="38"/>
      <c r="GN38" s="38"/>
      <c r="GO38" s="38"/>
      <c r="GP38" s="38"/>
      <c r="GQ38" s="38"/>
      <c r="GR38" s="38"/>
      <c r="GS38" s="52"/>
      <c r="GU38" s="364">
        <v>1.3</v>
      </c>
      <c r="GV38" s="38" t="s">
        <v>214</v>
      </c>
      <c r="GW38" s="38"/>
      <c r="GX38" s="38"/>
      <c r="GY38" s="38"/>
      <c r="GZ38" s="38"/>
      <c r="HA38" s="38"/>
      <c r="HB38" s="38"/>
      <c r="HC38" s="52"/>
      <c r="HE38" s="364">
        <v>1.3</v>
      </c>
      <c r="HF38" s="38" t="s">
        <v>214</v>
      </c>
      <c r="HG38" s="38"/>
      <c r="HH38" s="38"/>
      <c r="HI38" s="38"/>
      <c r="HJ38" s="38"/>
      <c r="HK38" s="38"/>
      <c r="HL38" s="38"/>
      <c r="HM38" s="52"/>
      <c r="HO38" s="364">
        <v>1.3</v>
      </c>
      <c r="HP38" s="38" t="s">
        <v>214</v>
      </c>
      <c r="HQ38" s="38"/>
      <c r="HR38" s="38"/>
      <c r="HS38" s="38"/>
      <c r="HT38" s="38"/>
      <c r="HU38" s="38"/>
      <c r="HV38" s="38"/>
      <c r="HW38" s="52"/>
      <c r="HY38" s="364">
        <v>1.3</v>
      </c>
      <c r="HZ38" s="38" t="s">
        <v>214</v>
      </c>
      <c r="IA38" s="38"/>
      <c r="IB38" s="38"/>
      <c r="IC38" s="38"/>
      <c r="ID38" s="38"/>
      <c r="IE38" s="38"/>
      <c r="IF38" s="38"/>
      <c r="IG38" s="52"/>
      <c r="II38" s="364">
        <v>1.3</v>
      </c>
      <c r="IJ38" s="38" t="s">
        <v>214</v>
      </c>
      <c r="IK38" s="38"/>
      <c r="IL38" s="38"/>
      <c r="IM38" s="38"/>
      <c r="IN38" s="38"/>
      <c r="IO38" s="38"/>
      <c r="IP38" s="38"/>
      <c r="IQ38" s="52"/>
      <c r="IS38" s="364">
        <v>1.3</v>
      </c>
      <c r="IT38" s="38" t="s">
        <v>214</v>
      </c>
      <c r="IU38" s="38"/>
      <c r="IV38" s="38"/>
      <c r="IW38" s="38"/>
      <c r="IX38" s="38"/>
      <c r="IY38" s="38"/>
      <c r="IZ38" s="38"/>
      <c r="JA38" s="52"/>
    </row>
    <row r="39" spans="1:261" ht="12.75" customHeight="1" outlineLevel="2" x14ac:dyDescent="0.25">
      <c r="C39" s="359"/>
      <c r="D39" s="41">
        <v>1</v>
      </c>
      <c r="E39" s="416">
        <f t="shared" ref="E39:E42" si="259">AVERAGE(O39,Y39,AI39,AS39,BC39,BM39,BW39,CG39,CQ39,DA39,DK39,DU39,EE39,EO39,EY39,FI39,FS39,GC39,GM39,GW39,HG39,HQ39,IA39,IK39,IU39)</f>
        <v>9.4</v>
      </c>
      <c r="F39" s="416">
        <f t="shared" ref="F39:F42" si="260">AVERAGE(P39,Z39,AJ39,AT39,BD39,BN39,BX39,CH39,CR39,DB39,DL39,DV39,EF39,EP39,EZ39,FJ39,FT39,GD39,GN39,GX39,HH39,HR39,IB39,IL39,IV39)</f>
        <v>9</v>
      </c>
      <c r="G39" s="416">
        <f t="shared" ref="G39:G42" si="261">AVERAGE(Q39,AA39,AK39,AU39,BE39,BO39,BY39,CI39,CS39,DC39,DM39,DW39,EG39,EQ39,FA39,FK39,FU39,GE39,GO39,GY39,HI39,HS39,IC39,IM39,IW39)</f>
        <v>9</v>
      </c>
      <c r="H39" s="416">
        <f t="shared" ref="H39:H42" si="262">AVERAGE(R39,AB39,AL39,AV39,BF39,BP39,BZ39,CJ39,CT39,DD39,DN39,DX39,EH39,ER39,FB39,FL39,FV39,GF39,GP39,GZ39,HJ39,HT39,ID39,IN39,IX39)</f>
        <v>9</v>
      </c>
      <c r="I39" s="416">
        <f t="shared" ref="I39:I42" si="263">AVERAGE(S39,AC39,AM39,AW39,BG39,BQ39,CA39,CK39,CU39,DE39,DO39,DY39,EI39,ES39,FC39,FM39,FW39,GG39,GQ39,HA39,HK39,HU39,IE39,IO39,IY39)</f>
        <v>9.1999999999999993</v>
      </c>
      <c r="J39" s="416">
        <f t="shared" ref="J39:J42" si="264">AVERAGE(T39,AD39,AN39,AX39,BH39,BR39,CB39,CL39,CV39,DF39,DP39,DZ39,EJ39,ET39,FD39,FN39,FX39,GH39,GR39,HB39,HL39,HV39,IF39,IP39,IZ39)</f>
        <v>8.75</v>
      </c>
      <c r="K39" s="52"/>
      <c r="M39" s="47"/>
      <c r="N39" s="41">
        <v>1</v>
      </c>
      <c r="O39" s="6"/>
      <c r="P39" s="6"/>
      <c r="Q39" s="6"/>
      <c r="R39" s="6"/>
      <c r="S39" s="6"/>
      <c r="T39" s="6"/>
      <c r="U39" s="52"/>
      <c r="W39" s="47"/>
      <c r="X39" s="41">
        <v>1</v>
      </c>
      <c r="Y39" s="6"/>
      <c r="Z39" s="6"/>
      <c r="AA39" s="6"/>
      <c r="AB39" s="6"/>
      <c r="AC39" s="6"/>
      <c r="AD39" s="6"/>
      <c r="AE39" s="52"/>
      <c r="AG39" s="47"/>
      <c r="AH39" s="41">
        <v>1</v>
      </c>
      <c r="AI39" s="6"/>
      <c r="AJ39" s="6"/>
      <c r="AK39" s="6"/>
      <c r="AL39" s="6"/>
      <c r="AM39" s="6"/>
      <c r="AN39" s="6"/>
      <c r="AO39" s="52"/>
      <c r="AQ39" s="47"/>
      <c r="AR39" s="41">
        <v>1</v>
      </c>
      <c r="AS39" s="6"/>
      <c r="AT39" s="6"/>
      <c r="AU39" s="6"/>
      <c r="AV39" s="6"/>
      <c r="AW39" s="6"/>
      <c r="AX39" s="6"/>
      <c r="AY39" s="52"/>
      <c r="BA39" s="47"/>
      <c r="BB39" s="41">
        <v>1</v>
      </c>
      <c r="BC39" s="6"/>
      <c r="BD39" s="6"/>
      <c r="BE39" s="6"/>
      <c r="BF39" s="6"/>
      <c r="BG39" s="6"/>
      <c r="BH39" s="6"/>
      <c r="BI39" s="52"/>
      <c r="BK39" s="47"/>
      <c r="BL39" s="41">
        <v>1</v>
      </c>
      <c r="BM39" s="6"/>
      <c r="BN39" s="6"/>
      <c r="BO39" s="6"/>
      <c r="BP39" s="6"/>
      <c r="BQ39" s="6"/>
      <c r="BR39" s="6"/>
      <c r="BS39" s="52"/>
      <c r="BU39" s="47"/>
      <c r="BV39" s="41">
        <v>1</v>
      </c>
      <c r="BW39" s="6"/>
      <c r="BX39" s="6"/>
      <c r="BY39" s="6"/>
      <c r="BZ39" s="6"/>
      <c r="CA39" s="6"/>
      <c r="CB39" s="6"/>
      <c r="CC39" s="52"/>
      <c r="CE39" s="47"/>
      <c r="CF39" s="41">
        <v>1</v>
      </c>
      <c r="CG39" s="6">
        <v>9</v>
      </c>
      <c r="CH39" s="6">
        <v>9</v>
      </c>
      <c r="CI39" s="6">
        <v>9</v>
      </c>
      <c r="CJ39" s="6">
        <v>9</v>
      </c>
      <c r="CK39" s="6">
        <v>9</v>
      </c>
      <c r="CL39" s="6">
        <v>9</v>
      </c>
      <c r="CM39" s="52"/>
      <c r="CO39" s="47"/>
      <c r="CP39" s="41">
        <v>1</v>
      </c>
      <c r="CQ39" s="6"/>
      <c r="CR39" s="6"/>
      <c r="CS39" s="6"/>
      <c r="CT39" s="6"/>
      <c r="CU39" s="6"/>
      <c r="CV39" s="6"/>
      <c r="CW39" s="52"/>
      <c r="CY39" s="47"/>
      <c r="CZ39" s="41">
        <v>1</v>
      </c>
      <c r="DA39" s="6">
        <v>10</v>
      </c>
      <c r="DB39" s="6">
        <v>10</v>
      </c>
      <c r="DC39" s="6">
        <v>10</v>
      </c>
      <c r="DD39" s="6">
        <v>10</v>
      </c>
      <c r="DE39" s="6">
        <v>10</v>
      </c>
      <c r="DF39" s="6">
        <v>10</v>
      </c>
      <c r="DG39" s="52"/>
      <c r="DI39" s="47"/>
      <c r="DJ39" s="41">
        <v>1</v>
      </c>
      <c r="DK39" s="6">
        <v>9</v>
      </c>
      <c r="DL39" s="6">
        <v>8</v>
      </c>
      <c r="DM39" s="6">
        <v>8</v>
      </c>
      <c r="DN39" s="6">
        <v>8</v>
      </c>
      <c r="DO39" s="6">
        <v>9</v>
      </c>
      <c r="DP39" s="6">
        <v>8</v>
      </c>
      <c r="DQ39" s="52"/>
      <c r="DS39" s="47"/>
      <c r="DT39" s="41">
        <v>1</v>
      </c>
      <c r="DU39" s="6">
        <v>9</v>
      </c>
      <c r="DV39" s="6">
        <v>8</v>
      </c>
      <c r="DW39" s="6">
        <v>8</v>
      </c>
      <c r="DX39" s="6">
        <v>8</v>
      </c>
      <c r="DY39" s="6">
        <v>8</v>
      </c>
      <c r="DZ39" s="6">
        <v>8</v>
      </c>
      <c r="EA39" s="52"/>
      <c r="EC39" s="47"/>
      <c r="ED39" s="41">
        <v>1</v>
      </c>
      <c r="EE39" s="6"/>
      <c r="EF39" s="6"/>
      <c r="EG39" s="6"/>
      <c r="EH39" s="6"/>
      <c r="EI39" s="6"/>
      <c r="EJ39" s="6"/>
      <c r="EK39" s="52"/>
      <c r="EL39" s="47"/>
      <c r="EM39" s="41">
        <v>1</v>
      </c>
      <c r="EN39" s="6">
        <v>10</v>
      </c>
      <c r="EO39" s="6">
        <v>10</v>
      </c>
      <c r="EP39" s="6">
        <v>10</v>
      </c>
      <c r="EQ39" s="6">
        <v>10</v>
      </c>
      <c r="ER39" s="6">
        <v>10</v>
      </c>
      <c r="ES39" s="6">
        <v>10</v>
      </c>
      <c r="ET39" s="52"/>
      <c r="EU39" s="52"/>
      <c r="EW39" s="371"/>
      <c r="EX39" s="41">
        <v>1</v>
      </c>
      <c r="EY39" s="6"/>
      <c r="EZ39" s="6"/>
      <c r="FA39" s="6"/>
      <c r="FB39" s="6"/>
      <c r="FC39" s="6"/>
      <c r="FD39" s="6"/>
      <c r="FE39" s="52"/>
      <c r="FG39" s="371"/>
      <c r="FH39" s="41">
        <v>1</v>
      </c>
      <c r="FI39" s="6"/>
      <c r="FJ39" s="6"/>
      <c r="FK39" s="6"/>
      <c r="FL39" s="6"/>
      <c r="FM39" s="6"/>
      <c r="FN39" s="6"/>
      <c r="FO39" s="52"/>
      <c r="FQ39" s="371"/>
      <c r="FR39" s="41">
        <v>1</v>
      </c>
      <c r="FS39" s="6"/>
      <c r="FT39" s="6"/>
      <c r="FU39" s="6"/>
      <c r="FV39" s="6"/>
      <c r="FW39" s="6"/>
      <c r="FX39" s="6"/>
      <c r="FY39" s="52"/>
      <c r="GA39" s="371"/>
      <c r="GB39" s="41">
        <v>1</v>
      </c>
      <c r="GC39" s="6"/>
      <c r="GD39" s="6"/>
      <c r="GE39" s="6"/>
      <c r="GF39" s="6"/>
      <c r="GG39" s="6"/>
      <c r="GH39" s="6"/>
      <c r="GI39" s="52"/>
      <c r="GK39" s="371"/>
      <c r="GL39" s="41">
        <v>1</v>
      </c>
      <c r="GM39" s="6"/>
      <c r="GN39" s="6"/>
      <c r="GO39" s="6"/>
      <c r="GP39" s="6"/>
      <c r="GQ39" s="6"/>
      <c r="GR39" s="6"/>
      <c r="GS39" s="52"/>
      <c r="GU39" s="371"/>
      <c r="GV39" s="41">
        <v>1</v>
      </c>
      <c r="GW39" s="6"/>
      <c r="GX39" s="6"/>
      <c r="GY39" s="6"/>
      <c r="GZ39" s="6"/>
      <c r="HA39" s="6"/>
      <c r="HB39" s="6"/>
      <c r="HC39" s="52"/>
      <c r="HE39" s="371"/>
      <c r="HF39" s="41">
        <v>1</v>
      </c>
      <c r="HG39" s="6"/>
      <c r="HH39" s="6"/>
      <c r="HI39" s="6"/>
      <c r="HJ39" s="6"/>
      <c r="HK39" s="6"/>
      <c r="HL39" s="6"/>
      <c r="HM39" s="52"/>
      <c r="HO39" s="371"/>
      <c r="HP39" s="41">
        <v>1</v>
      </c>
      <c r="HQ39" s="6"/>
      <c r="HR39" s="6"/>
      <c r="HS39" s="6"/>
      <c r="HT39" s="6"/>
      <c r="HU39" s="6"/>
      <c r="HV39" s="6"/>
      <c r="HW39" s="52"/>
      <c r="HY39" s="371"/>
      <c r="HZ39" s="41">
        <v>1</v>
      </c>
      <c r="IA39" s="6"/>
      <c r="IB39" s="6"/>
      <c r="IC39" s="6"/>
      <c r="ID39" s="6"/>
      <c r="IE39" s="6"/>
      <c r="IF39" s="6"/>
      <c r="IG39" s="52"/>
      <c r="II39" s="371"/>
      <c r="IJ39" s="41">
        <v>1</v>
      </c>
      <c r="IK39" s="6"/>
      <c r="IL39" s="6"/>
      <c r="IM39" s="6"/>
      <c r="IN39" s="6"/>
      <c r="IO39" s="6"/>
      <c r="IP39" s="6"/>
      <c r="IQ39" s="52"/>
      <c r="IS39" s="371"/>
      <c r="IT39" s="41">
        <v>1</v>
      </c>
      <c r="IU39" s="6"/>
      <c r="IV39" s="6"/>
      <c r="IW39" s="6"/>
      <c r="IX39" s="6"/>
      <c r="IY39" s="6"/>
      <c r="IZ39" s="6"/>
      <c r="JA39" s="52"/>
    </row>
    <row r="40" spans="1:261" ht="12.75" customHeight="1" outlineLevel="2" x14ac:dyDescent="0.25">
      <c r="C40" s="359"/>
      <c r="D40" s="41">
        <v>2</v>
      </c>
      <c r="E40" s="416">
        <f t="shared" si="259"/>
        <v>9.1999999999999993</v>
      </c>
      <c r="F40" s="416">
        <f t="shared" si="260"/>
        <v>9.4</v>
      </c>
      <c r="G40" s="416">
        <f t="shared" si="261"/>
        <v>8.6</v>
      </c>
      <c r="H40" s="416">
        <f t="shared" si="262"/>
        <v>9.4</v>
      </c>
      <c r="I40" s="416">
        <f t="shared" si="263"/>
        <v>9</v>
      </c>
      <c r="J40" s="416">
        <f t="shared" si="264"/>
        <v>9.25</v>
      </c>
      <c r="K40" s="52"/>
      <c r="M40" s="47"/>
      <c r="N40" s="41">
        <v>2</v>
      </c>
      <c r="O40" s="6"/>
      <c r="P40" s="6"/>
      <c r="Q40" s="6"/>
      <c r="R40" s="6"/>
      <c r="S40" s="6"/>
      <c r="T40" s="6"/>
      <c r="U40" s="52"/>
      <c r="W40" s="47"/>
      <c r="X40" s="41">
        <v>2</v>
      </c>
      <c r="Y40" s="6"/>
      <c r="Z40" s="6"/>
      <c r="AA40" s="6"/>
      <c r="AB40" s="6"/>
      <c r="AC40" s="6"/>
      <c r="AD40" s="6"/>
      <c r="AE40" s="52"/>
      <c r="AG40" s="47"/>
      <c r="AH40" s="41">
        <v>2</v>
      </c>
      <c r="AI40" s="6"/>
      <c r="AJ40" s="6"/>
      <c r="AK40" s="6"/>
      <c r="AL40" s="6"/>
      <c r="AM40" s="6"/>
      <c r="AN40" s="6"/>
      <c r="AO40" s="52"/>
      <c r="AQ40" s="47"/>
      <c r="AR40" s="41">
        <v>2</v>
      </c>
      <c r="AS40" s="6"/>
      <c r="AT40" s="6"/>
      <c r="AU40" s="6"/>
      <c r="AV40" s="6"/>
      <c r="AW40" s="6"/>
      <c r="AX40" s="6"/>
      <c r="AY40" s="52"/>
      <c r="BA40" s="47"/>
      <c r="BB40" s="41">
        <v>2</v>
      </c>
      <c r="BC40" s="6"/>
      <c r="BD40" s="6"/>
      <c r="BE40" s="6"/>
      <c r="BF40" s="6"/>
      <c r="BG40" s="6"/>
      <c r="BH40" s="6"/>
      <c r="BI40" s="52"/>
      <c r="BK40" s="47"/>
      <c r="BL40" s="41">
        <v>2</v>
      </c>
      <c r="BM40" s="6"/>
      <c r="BN40" s="6"/>
      <c r="BO40" s="6"/>
      <c r="BP40" s="6"/>
      <c r="BQ40" s="6"/>
      <c r="BR40" s="6"/>
      <c r="BS40" s="52"/>
      <c r="BU40" s="47"/>
      <c r="BV40" s="41">
        <v>2</v>
      </c>
      <c r="BW40" s="6"/>
      <c r="BX40" s="6"/>
      <c r="BY40" s="6"/>
      <c r="BZ40" s="6"/>
      <c r="CA40" s="6"/>
      <c r="CB40" s="6"/>
      <c r="CC40" s="52"/>
      <c r="CE40" s="47"/>
      <c r="CF40" s="41">
        <v>2</v>
      </c>
      <c r="CG40" s="6">
        <v>9</v>
      </c>
      <c r="CH40" s="6">
        <v>9</v>
      </c>
      <c r="CI40" s="6">
        <v>8</v>
      </c>
      <c r="CJ40" s="6">
        <v>9</v>
      </c>
      <c r="CK40" s="6">
        <v>9</v>
      </c>
      <c r="CL40" s="6">
        <v>9</v>
      </c>
      <c r="CM40" s="52"/>
      <c r="CO40" s="47"/>
      <c r="CP40" s="41">
        <v>2</v>
      </c>
      <c r="CQ40" s="6"/>
      <c r="CR40" s="6"/>
      <c r="CS40" s="6"/>
      <c r="CT40" s="6"/>
      <c r="CU40" s="6"/>
      <c r="CV40" s="6"/>
      <c r="CW40" s="52"/>
      <c r="CY40" s="47"/>
      <c r="CZ40" s="41">
        <v>2</v>
      </c>
      <c r="DA40" s="6">
        <v>10</v>
      </c>
      <c r="DB40" s="6">
        <v>10</v>
      </c>
      <c r="DC40" s="6">
        <v>10</v>
      </c>
      <c r="DD40" s="6">
        <v>10</v>
      </c>
      <c r="DE40" s="6">
        <v>10</v>
      </c>
      <c r="DF40" s="6">
        <v>10</v>
      </c>
      <c r="DG40" s="52"/>
      <c r="DI40" s="47"/>
      <c r="DJ40" s="41">
        <v>2</v>
      </c>
      <c r="DK40" s="6">
        <v>9</v>
      </c>
      <c r="DL40" s="6">
        <v>10</v>
      </c>
      <c r="DM40" s="6">
        <v>10</v>
      </c>
      <c r="DN40" s="6">
        <v>9</v>
      </c>
      <c r="DO40" s="6">
        <v>9</v>
      </c>
      <c r="DP40" s="6">
        <v>9</v>
      </c>
      <c r="DQ40" s="52"/>
      <c r="DS40" s="47"/>
      <c r="DT40" s="41">
        <v>2</v>
      </c>
      <c r="DU40" s="6">
        <v>8</v>
      </c>
      <c r="DV40" s="6">
        <v>8</v>
      </c>
      <c r="DW40" s="6">
        <v>5</v>
      </c>
      <c r="DX40" s="6">
        <v>9</v>
      </c>
      <c r="DY40" s="6">
        <v>7</v>
      </c>
      <c r="DZ40" s="6">
        <v>9</v>
      </c>
      <c r="EA40" s="52"/>
      <c r="EC40" s="47"/>
      <c r="ED40" s="41">
        <v>2</v>
      </c>
      <c r="EE40" s="6"/>
      <c r="EF40" s="6"/>
      <c r="EG40" s="6"/>
      <c r="EH40" s="6"/>
      <c r="EI40" s="6"/>
      <c r="EJ40" s="6"/>
      <c r="EK40" s="52"/>
      <c r="EL40" s="47"/>
      <c r="EM40" s="41">
        <v>2</v>
      </c>
      <c r="EN40" s="6">
        <v>10</v>
      </c>
      <c r="EO40" s="6">
        <v>10</v>
      </c>
      <c r="EP40" s="6">
        <v>10</v>
      </c>
      <c r="EQ40" s="6">
        <v>10</v>
      </c>
      <c r="ER40" s="6">
        <v>10</v>
      </c>
      <c r="ES40" s="6">
        <v>10</v>
      </c>
      <c r="ET40" s="52"/>
      <c r="EU40" s="52"/>
      <c r="EW40" s="371"/>
      <c r="EX40" s="41">
        <v>2</v>
      </c>
      <c r="EY40" s="6"/>
      <c r="EZ40" s="6"/>
      <c r="FA40" s="6"/>
      <c r="FB40" s="6"/>
      <c r="FC40" s="6"/>
      <c r="FD40" s="6"/>
      <c r="FE40" s="52"/>
      <c r="FG40" s="371"/>
      <c r="FH40" s="41">
        <v>2</v>
      </c>
      <c r="FI40" s="6"/>
      <c r="FJ40" s="6"/>
      <c r="FK40" s="6"/>
      <c r="FL40" s="6"/>
      <c r="FM40" s="6"/>
      <c r="FN40" s="6"/>
      <c r="FO40" s="52"/>
      <c r="FQ40" s="371"/>
      <c r="FR40" s="41">
        <v>2</v>
      </c>
      <c r="FS40" s="6"/>
      <c r="FT40" s="6"/>
      <c r="FU40" s="6"/>
      <c r="FV40" s="6"/>
      <c r="FW40" s="6"/>
      <c r="FX40" s="6"/>
      <c r="FY40" s="52"/>
      <c r="GA40" s="371"/>
      <c r="GB40" s="41">
        <v>2</v>
      </c>
      <c r="GC40" s="6"/>
      <c r="GD40" s="6"/>
      <c r="GE40" s="6"/>
      <c r="GF40" s="6"/>
      <c r="GG40" s="6"/>
      <c r="GH40" s="6"/>
      <c r="GI40" s="52"/>
      <c r="GK40" s="371"/>
      <c r="GL40" s="41">
        <v>2</v>
      </c>
      <c r="GM40" s="6"/>
      <c r="GN40" s="6"/>
      <c r="GO40" s="6"/>
      <c r="GP40" s="6"/>
      <c r="GQ40" s="6"/>
      <c r="GR40" s="6"/>
      <c r="GS40" s="52"/>
      <c r="GU40" s="371"/>
      <c r="GV40" s="41">
        <v>2</v>
      </c>
      <c r="GW40" s="6"/>
      <c r="GX40" s="6"/>
      <c r="GY40" s="6"/>
      <c r="GZ40" s="6"/>
      <c r="HA40" s="6"/>
      <c r="HB40" s="6"/>
      <c r="HC40" s="52"/>
      <c r="HE40" s="371"/>
      <c r="HF40" s="41">
        <v>2</v>
      </c>
      <c r="HG40" s="6"/>
      <c r="HH40" s="6"/>
      <c r="HI40" s="6"/>
      <c r="HJ40" s="6"/>
      <c r="HK40" s="6"/>
      <c r="HL40" s="6"/>
      <c r="HM40" s="52"/>
      <c r="HO40" s="371"/>
      <c r="HP40" s="41">
        <v>2</v>
      </c>
      <c r="HQ40" s="6"/>
      <c r="HR40" s="6"/>
      <c r="HS40" s="6"/>
      <c r="HT40" s="6"/>
      <c r="HU40" s="6"/>
      <c r="HV40" s="6"/>
      <c r="HW40" s="52"/>
      <c r="HY40" s="371"/>
      <c r="HZ40" s="41">
        <v>2</v>
      </c>
      <c r="IA40" s="6"/>
      <c r="IB40" s="6"/>
      <c r="IC40" s="6"/>
      <c r="ID40" s="6"/>
      <c r="IE40" s="6"/>
      <c r="IF40" s="6"/>
      <c r="IG40" s="52"/>
      <c r="II40" s="371"/>
      <c r="IJ40" s="41">
        <v>2</v>
      </c>
      <c r="IK40" s="6"/>
      <c r="IL40" s="6"/>
      <c r="IM40" s="6"/>
      <c r="IN40" s="6"/>
      <c r="IO40" s="6"/>
      <c r="IP40" s="6"/>
      <c r="IQ40" s="52"/>
      <c r="IS40" s="371"/>
      <c r="IT40" s="41">
        <v>2</v>
      </c>
      <c r="IU40" s="6"/>
      <c r="IV40" s="6"/>
      <c r="IW40" s="6"/>
      <c r="IX40" s="6"/>
      <c r="IY40" s="6"/>
      <c r="IZ40" s="6"/>
      <c r="JA40" s="52"/>
    </row>
    <row r="41" spans="1:261" ht="12.75" customHeight="1" outlineLevel="2" x14ac:dyDescent="0.25">
      <c r="C41" s="359"/>
      <c r="D41" s="41">
        <v>3</v>
      </c>
      <c r="E41" s="416">
        <f t="shared" si="259"/>
        <v>8.6</v>
      </c>
      <c r="F41" s="416">
        <f t="shared" si="260"/>
        <v>9.1999999999999993</v>
      </c>
      <c r="G41" s="416">
        <f t="shared" si="261"/>
        <v>8.8000000000000007</v>
      </c>
      <c r="H41" s="416">
        <f t="shared" si="262"/>
        <v>8.6</v>
      </c>
      <c r="I41" s="416">
        <f t="shared" si="263"/>
        <v>7</v>
      </c>
      <c r="J41" s="416">
        <f t="shared" si="264"/>
        <v>4.75</v>
      </c>
      <c r="K41" s="52"/>
      <c r="M41" s="47"/>
      <c r="N41" s="41">
        <v>3</v>
      </c>
      <c r="O41" s="6"/>
      <c r="P41" s="6"/>
      <c r="Q41" s="6"/>
      <c r="R41" s="6"/>
      <c r="S41" s="6"/>
      <c r="T41" s="6"/>
      <c r="U41" s="52"/>
      <c r="W41" s="47"/>
      <c r="X41" s="41">
        <v>3</v>
      </c>
      <c r="Y41" s="6"/>
      <c r="Z41" s="6"/>
      <c r="AA41" s="6"/>
      <c r="AB41" s="6"/>
      <c r="AC41" s="6"/>
      <c r="AD41" s="6"/>
      <c r="AE41" s="52"/>
      <c r="AG41" s="47"/>
      <c r="AH41" s="41">
        <v>3</v>
      </c>
      <c r="AI41" s="6"/>
      <c r="AJ41" s="6"/>
      <c r="AK41" s="6"/>
      <c r="AL41" s="6"/>
      <c r="AM41" s="6"/>
      <c r="AN41" s="6"/>
      <c r="AO41" s="52"/>
      <c r="AQ41" s="47"/>
      <c r="AR41" s="41">
        <v>3</v>
      </c>
      <c r="AS41" s="6"/>
      <c r="AT41" s="6"/>
      <c r="AU41" s="6"/>
      <c r="AV41" s="6"/>
      <c r="AW41" s="6"/>
      <c r="AX41" s="6"/>
      <c r="AY41" s="52"/>
      <c r="BA41" s="47"/>
      <c r="BB41" s="41">
        <v>3</v>
      </c>
      <c r="BC41" s="6"/>
      <c r="BD41" s="6"/>
      <c r="BE41" s="6"/>
      <c r="BF41" s="6"/>
      <c r="BG41" s="6"/>
      <c r="BH41" s="6"/>
      <c r="BI41" s="52"/>
      <c r="BK41" s="47"/>
      <c r="BL41" s="41">
        <v>3</v>
      </c>
      <c r="BM41" s="6"/>
      <c r="BN41" s="6"/>
      <c r="BO41" s="6"/>
      <c r="BP41" s="6"/>
      <c r="BQ41" s="6"/>
      <c r="BR41" s="6"/>
      <c r="BS41" s="52"/>
      <c r="BU41" s="47"/>
      <c r="BV41" s="41">
        <v>3</v>
      </c>
      <c r="BW41" s="6"/>
      <c r="BX41" s="6"/>
      <c r="BY41" s="6"/>
      <c r="BZ41" s="6"/>
      <c r="CA41" s="6"/>
      <c r="CB41" s="6"/>
      <c r="CC41" s="52"/>
      <c r="CE41" s="47"/>
      <c r="CF41" s="41">
        <v>3</v>
      </c>
      <c r="CG41" s="6">
        <v>8</v>
      </c>
      <c r="CH41" s="6">
        <v>9</v>
      </c>
      <c r="CI41" s="6">
        <v>9</v>
      </c>
      <c r="CJ41" s="6">
        <v>8</v>
      </c>
      <c r="CK41" s="6">
        <v>9</v>
      </c>
      <c r="CL41" s="6">
        <v>8</v>
      </c>
      <c r="CM41" s="52"/>
      <c r="CO41" s="47"/>
      <c r="CP41" s="41">
        <v>3</v>
      </c>
      <c r="CQ41" s="6"/>
      <c r="CR41" s="6"/>
      <c r="CS41" s="6"/>
      <c r="CT41" s="6"/>
      <c r="CU41" s="6"/>
      <c r="CV41" s="6"/>
      <c r="CW41" s="52"/>
      <c r="CY41" s="47"/>
      <c r="CZ41" s="41">
        <v>3</v>
      </c>
      <c r="DA41" s="6">
        <v>10</v>
      </c>
      <c r="DB41" s="6">
        <v>10</v>
      </c>
      <c r="DC41" s="6">
        <v>10</v>
      </c>
      <c r="DD41" s="6">
        <v>10</v>
      </c>
      <c r="DE41" s="6">
        <v>10</v>
      </c>
      <c r="DF41" s="6">
        <v>0</v>
      </c>
      <c r="DG41" s="52"/>
      <c r="DI41" s="47"/>
      <c r="DJ41" s="41">
        <v>3</v>
      </c>
      <c r="DK41" s="6">
        <v>8</v>
      </c>
      <c r="DL41" s="6">
        <v>9</v>
      </c>
      <c r="DM41" s="6">
        <v>8</v>
      </c>
      <c r="DN41" s="6">
        <v>8</v>
      </c>
      <c r="DO41" s="6">
        <v>8</v>
      </c>
      <c r="DP41" s="6">
        <v>7</v>
      </c>
      <c r="DQ41" s="52"/>
      <c r="DS41" s="47"/>
      <c r="DT41" s="41">
        <v>3</v>
      </c>
      <c r="DU41" s="6">
        <v>7</v>
      </c>
      <c r="DV41" s="6">
        <v>8</v>
      </c>
      <c r="DW41" s="6">
        <v>7</v>
      </c>
      <c r="DX41" s="6">
        <v>7</v>
      </c>
      <c r="DY41" s="6">
        <v>8</v>
      </c>
      <c r="DZ41" s="6">
        <v>4</v>
      </c>
      <c r="EA41" s="52"/>
      <c r="EC41" s="47"/>
      <c r="ED41" s="41">
        <v>3</v>
      </c>
      <c r="EE41" s="6"/>
      <c r="EF41" s="6"/>
      <c r="EG41" s="6"/>
      <c r="EH41" s="6"/>
      <c r="EI41" s="6"/>
      <c r="EJ41" s="6"/>
      <c r="EK41" s="52"/>
      <c r="EL41" s="47"/>
      <c r="EM41" s="41">
        <v>3</v>
      </c>
      <c r="EN41" s="6">
        <v>10</v>
      </c>
      <c r="EO41" s="6">
        <v>10</v>
      </c>
      <c r="EP41" s="6">
        <v>10</v>
      </c>
      <c r="EQ41" s="6">
        <v>10</v>
      </c>
      <c r="ER41" s="6">
        <v>10</v>
      </c>
      <c r="ES41" s="6">
        <v>0</v>
      </c>
      <c r="ET41" s="52"/>
      <c r="EU41" s="52"/>
      <c r="EW41" s="371"/>
      <c r="EX41" s="41">
        <v>3</v>
      </c>
      <c r="EY41" s="6"/>
      <c r="EZ41" s="6"/>
      <c r="FA41" s="6"/>
      <c r="FB41" s="6"/>
      <c r="FC41" s="6"/>
      <c r="FD41" s="6"/>
      <c r="FE41" s="52"/>
      <c r="FG41" s="371"/>
      <c r="FH41" s="41">
        <v>3</v>
      </c>
      <c r="FI41" s="6"/>
      <c r="FJ41" s="6"/>
      <c r="FK41" s="6"/>
      <c r="FL41" s="6"/>
      <c r="FM41" s="6"/>
      <c r="FN41" s="6"/>
      <c r="FO41" s="52"/>
      <c r="FQ41" s="371"/>
      <c r="FR41" s="41">
        <v>3</v>
      </c>
      <c r="FS41" s="6"/>
      <c r="FT41" s="6"/>
      <c r="FU41" s="6"/>
      <c r="FV41" s="6"/>
      <c r="FW41" s="6"/>
      <c r="FX41" s="6"/>
      <c r="FY41" s="52"/>
      <c r="GA41" s="371"/>
      <c r="GB41" s="41">
        <v>3</v>
      </c>
      <c r="GC41" s="6"/>
      <c r="GD41" s="6"/>
      <c r="GE41" s="6"/>
      <c r="GF41" s="6"/>
      <c r="GG41" s="6"/>
      <c r="GH41" s="6"/>
      <c r="GI41" s="52"/>
      <c r="GK41" s="371"/>
      <c r="GL41" s="41">
        <v>3</v>
      </c>
      <c r="GM41" s="6"/>
      <c r="GN41" s="6"/>
      <c r="GO41" s="6"/>
      <c r="GP41" s="6"/>
      <c r="GQ41" s="6"/>
      <c r="GR41" s="6"/>
      <c r="GS41" s="52"/>
      <c r="GU41" s="371"/>
      <c r="GV41" s="41">
        <v>3</v>
      </c>
      <c r="GW41" s="6"/>
      <c r="GX41" s="6"/>
      <c r="GY41" s="6"/>
      <c r="GZ41" s="6"/>
      <c r="HA41" s="6"/>
      <c r="HB41" s="6"/>
      <c r="HC41" s="52"/>
      <c r="HE41" s="371"/>
      <c r="HF41" s="41">
        <v>3</v>
      </c>
      <c r="HG41" s="6"/>
      <c r="HH41" s="6"/>
      <c r="HI41" s="6"/>
      <c r="HJ41" s="6"/>
      <c r="HK41" s="6"/>
      <c r="HL41" s="6"/>
      <c r="HM41" s="52"/>
      <c r="HO41" s="371"/>
      <c r="HP41" s="41">
        <v>3</v>
      </c>
      <c r="HQ41" s="6"/>
      <c r="HR41" s="6"/>
      <c r="HS41" s="6"/>
      <c r="HT41" s="6"/>
      <c r="HU41" s="6"/>
      <c r="HV41" s="6"/>
      <c r="HW41" s="52"/>
      <c r="HY41" s="371"/>
      <c r="HZ41" s="41">
        <v>3</v>
      </c>
      <c r="IA41" s="6"/>
      <c r="IB41" s="6"/>
      <c r="IC41" s="6"/>
      <c r="ID41" s="6"/>
      <c r="IE41" s="6"/>
      <c r="IF41" s="6"/>
      <c r="IG41" s="52"/>
      <c r="II41" s="371"/>
      <c r="IJ41" s="41">
        <v>3</v>
      </c>
      <c r="IK41" s="6"/>
      <c r="IL41" s="6"/>
      <c r="IM41" s="6"/>
      <c r="IN41" s="6"/>
      <c r="IO41" s="6"/>
      <c r="IP41" s="6"/>
      <c r="IQ41" s="52"/>
      <c r="IS41" s="371"/>
      <c r="IT41" s="41">
        <v>3</v>
      </c>
      <c r="IU41" s="6"/>
      <c r="IV41" s="6"/>
      <c r="IW41" s="6"/>
      <c r="IX41" s="6"/>
      <c r="IY41" s="6"/>
      <c r="IZ41" s="6"/>
      <c r="JA41" s="52"/>
    </row>
    <row r="42" spans="1:261" ht="12.75" customHeight="1" outlineLevel="2" x14ac:dyDescent="0.25">
      <c r="C42" s="359"/>
      <c r="D42" s="41">
        <v>4</v>
      </c>
      <c r="E42" s="416">
        <f t="shared" si="259"/>
        <v>9</v>
      </c>
      <c r="F42" s="416">
        <f t="shared" si="260"/>
        <v>9.4</v>
      </c>
      <c r="G42" s="416">
        <f t="shared" si="261"/>
        <v>9.1</v>
      </c>
      <c r="H42" s="416">
        <f t="shared" si="262"/>
        <v>8.3000000000000007</v>
      </c>
      <c r="I42" s="416">
        <f t="shared" si="263"/>
        <v>8.4</v>
      </c>
      <c r="J42" s="416">
        <f t="shared" si="264"/>
        <v>7.75</v>
      </c>
      <c r="K42" s="52"/>
      <c r="M42" s="47"/>
      <c r="N42" s="41">
        <v>4</v>
      </c>
      <c r="O42" s="6"/>
      <c r="P42" s="6"/>
      <c r="Q42" s="6"/>
      <c r="R42" s="6"/>
      <c r="S42" s="6"/>
      <c r="T42" s="6"/>
      <c r="U42" s="52"/>
      <c r="W42" s="47"/>
      <c r="X42" s="41">
        <v>4</v>
      </c>
      <c r="Y42" s="6"/>
      <c r="Z42" s="6"/>
      <c r="AA42" s="6"/>
      <c r="AB42" s="6"/>
      <c r="AC42" s="6"/>
      <c r="AD42" s="6"/>
      <c r="AE42" s="52"/>
      <c r="AG42" s="47"/>
      <c r="AH42" s="41">
        <v>4</v>
      </c>
      <c r="AI42" s="6"/>
      <c r="AJ42" s="6"/>
      <c r="AK42" s="6"/>
      <c r="AL42" s="6"/>
      <c r="AM42" s="6"/>
      <c r="AN42" s="6"/>
      <c r="AO42" s="52"/>
      <c r="AQ42" s="47"/>
      <c r="AR42" s="41">
        <v>4</v>
      </c>
      <c r="AS42" s="6"/>
      <c r="AT42" s="6"/>
      <c r="AU42" s="6"/>
      <c r="AV42" s="6"/>
      <c r="AW42" s="6"/>
      <c r="AX42" s="6"/>
      <c r="AY42" s="52"/>
      <c r="BA42" s="47"/>
      <c r="BB42" s="41">
        <v>4</v>
      </c>
      <c r="BC42" s="6"/>
      <c r="BD42" s="6"/>
      <c r="BE42" s="6"/>
      <c r="BF42" s="6"/>
      <c r="BG42" s="6"/>
      <c r="BH42" s="6"/>
      <c r="BI42" s="52"/>
      <c r="BK42" s="47"/>
      <c r="BL42" s="41">
        <v>4</v>
      </c>
      <c r="BM42" s="6"/>
      <c r="BN42" s="6"/>
      <c r="BO42" s="6"/>
      <c r="BP42" s="6"/>
      <c r="BQ42" s="6"/>
      <c r="BR42" s="6"/>
      <c r="BS42" s="52"/>
      <c r="BU42" s="47"/>
      <c r="BV42" s="41">
        <v>4</v>
      </c>
      <c r="BW42" s="6"/>
      <c r="BX42" s="6"/>
      <c r="BY42" s="6"/>
      <c r="BZ42" s="6"/>
      <c r="CA42" s="6"/>
      <c r="CB42" s="6"/>
      <c r="CC42" s="52"/>
      <c r="CE42" s="47"/>
      <c r="CF42" s="41">
        <v>4</v>
      </c>
      <c r="CG42" s="6">
        <v>9</v>
      </c>
      <c r="CH42" s="6">
        <v>9</v>
      </c>
      <c r="CI42" s="6">
        <v>9</v>
      </c>
      <c r="CJ42" s="6">
        <v>9</v>
      </c>
      <c r="CK42" s="6">
        <v>9</v>
      </c>
      <c r="CL42" s="6">
        <v>9</v>
      </c>
      <c r="CM42" s="52"/>
      <c r="CO42" s="47"/>
      <c r="CP42" s="41">
        <v>4</v>
      </c>
      <c r="CQ42" s="6"/>
      <c r="CR42" s="6"/>
      <c r="CS42" s="6"/>
      <c r="CT42" s="6"/>
      <c r="CU42" s="6"/>
      <c r="CV42" s="6"/>
      <c r="CW42" s="52"/>
      <c r="CY42" s="47"/>
      <c r="CZ42" s="41">
        <v>4</v>
      </c>
      <c r="DA42" s="6">
        <v>10</v>
      </c>
      <c r="DB42" s="6">
        <v>10</v>
      </c>
      <c r="DC42" s="6">
        <v>10</v>
      </c>
      <c r="DD42" s="6">
        <v>10</v>
      </c>
      <c r="DE42" s="6">
        <v>10</v>
      </c>
      <c r="DF42" s="6">
        <v>8</v>
      </c>
      <c r="DG42" s="52"/>
      <c r="DI42" s="47"/>
      <c r="DJ42" s="41">
        <v>4</v>
      </c>
      <c r="DK42" s="6">
        <v>9</v>
      </c>
      <c r="DL42" s="6">
        <v>9</v>
      </c>
      <c r="DM42" s="6">
        <v>9</v>
      </c>
      <c r="DN42" s="6">
        <v>8</v>
      </c>
      <c r="DO42" s="6">
        <v>8</v>
      </c>
      <c r="DP42" s="6">
        <v>9</v>
      </c>
      <c r="DQ42" s="52"/>
      <c r="DS42" s="47"/>
      <c r="DT42" s="41">
        <v>4</v>
      </c>
      <c r="DU42" s="6">
        <v>7</v>
      </c>
      <c r="DV42" s="6">
        <v>9</v>
      </c>
      <c r="DW42" s="6">
        <v>7.5</v>
      </c>
      <c r="DX42" s="6">
        <v>4.5</v>
      </c>
      <c r="DY42" s="6">
        <v>7</v>
      </c>
      <c r="DZ42" s="6">
        <v>5</v>
      </c>
      <c r="EA42" s="52"/>
      <c r="EC42" s="47"/>
      <c r="ED42" s="41">
        <v>4</v>
      </c>
      <c r="EE42" s="6"/>
      <c r="EF42" s="6"/>
      <c r="EG42" s="6"/>
      <c r="EH42" s="6"/>
      <c r="EI42" s="6"/>
      <c r="EJ42" s="6"/>
      <c r="EK42" s="52"/>
      <c r="EL42" s="47"/>
      <c r="EM42" s="41">
        <v>4</v>
      </c>
      <c r="EN42" s="6">
        <v>10</v>
      </c>
      <c r="EO42" s="6">
        <v>10</v>
      </c>
      <c r="EP42" s="6">
        <v>10</v>
      </c>
      <c r="EQ42" s="6">
        <v>10</v>
      </c>
      <c r="ER42" s="6">
        <v>10</v>
      </c>
      <c r="ES42" s="6">
        <v>8</v>
      </c>
      <c r="ET42" s="52"/>
      <c r="EU42" s="52"/>
      <c r="EW42" s="371"/>
      <c r="EX42" s="41">
        <v>4</v>
      </c>
      <c r="EY42" s="6"/>
      <c r="EZ42" s="6"/>
      <c r="FA42" s="6"/>
      <c r="FB42" s="6"/>
      <c r="FC42" s="6"/>
      <c r="FD42" s="6"/>
      <c r="FE42" s="52"/>
      <c r="FG42" s="371"/>
      <c r="FH42" s="41">
        <v>4</v>
      </c>
      <c r="FI42" s="6"/>
      <c r="FJ42" s="6"/>
      <c r="FK42" s="6"/>
      <c r="FL42" s="6"/>
      <c r="FM42" s="6"/>
      <c r="FN42" s="6"/>
      <c r="FO42" s="52"/>
      <c r="FQ42" s="371"/>
      <c r="FR42" s="41">
        <v>4</v>
      </c>
      <c r="FS42" s="6"/>
      <c r="FT42" s="6"/>
      <c r="FU42" s="6"/>
      <c r="FV42" s="6"/>
      <c r="FW42" s="6"/>
      <c r="FX42" s="6"/>
      <c r="FY42" s="52"/>
      <c r="GA42" s="371"/>
      <c r="GB42" s="41">
        <v>4</v>
      </c>
      <c r="GC42" s="6"/>
      <c r="GD42" s="6"/>
      <c r="GE42" s="6"/>
      <c r="GF42" s="6"/>
      <c r="GG42" s="6"/>
      <c r="GH42" s="6"/>
      <c r="GI42" s="52"/>
      <c r="GK42" s="371"/>
      <c r="GL42" s="41">
        <v>4</v>
      </c>
      <c r="GM42" s="6"/>
      <c r="GN42" s="6"/>
      <c r="GO42" s="6"/>
      <c r="GP42" s="6"/>
      <c r="GQ42" s="6"/>
      <c r="GR42" s="6"/>
      <c r="GS42" s="52"/>
      <c r="GU42" s="371"/>
      <c r="GV42" s="41">
        <v>4</v>
      </c>
      <c r="GW42" s="6"/>
      <c r="GX42" s="6"/>
      <c r="GY42" s="6"/>
      <c r="GZ42" s="6"/>
      <c r="HA42" s="6"/>
      <c r="HB42" s="6"/>
      <c r="HC42" s="52"/>
      <c r="HE42" s="371"/>
      <c r="HF42" s="41">
        <v>4</v>
      </c>
      <c r="HG42" s="6"/>
      <c r="HH42" s="6"/>
      <c r="HI42" s="6"/>
      <c r="HJ42" s="6"/>
      <c r="HK42" s="6"/>
      <c r="HL42" s="6"/>
      <c r="HM42" s="52"/>
      <c r="HO42" s="371"/>
      <c r="HP42" s="41">
        <v>4</v>
      </c>
      <c r="HQ42" s="6"/>
      <c r="HR42" s="6"/>
      <c r="HS42" s="6"/>
      <c r="HT42" s="6"/>
      <c r="HU42" s="6"/>
      <c r="HV42" s="6"/>
      <c r="HW42" s="52"/>
      <c r="HY42" s="371"/>
      <c r="HZ42" s="41">
        <v>4</v>
      </c>
      <c r="IA42" s="6"/>
      <c r="IB42" s="6"/>
      <c r="IC42" s="6"/>
      <c r="ID42" s="6"/>
      <c r="IE42" s="6"/>
      <c r="IF42" s="6"/>
      <c r="IG42" s="52"/>
      <c r="II42" s="371"/>
      <c r="IJ42" s="41">
        <v>4</v>
      </c>
      <c r="IK42" s="6"/>
      <c r="IL42" s="6"/>
      <c r="IM42" s="6"/>
      <c r="IN42" s="6"/>
      <c r="IO42" s="6"/>
      <c r="IP42" s="6"/>
      <c r="IQ42" s="52"/>
      <c r="IS42" s="371"/>
      <c r="IT42" s="41">
        <v>4</v>
      </c>
      <c r="IU42" s="6"/>
      <c r="IV42" s="6"/>
      <c r="IW42" s="6"/>
      <c r="IX42" s="6"/>
      <c r="IY42" s="6"/>
      <c r="IZ42" s="6"/>
      <c r="JA42" s="52"/>
    </row>
    <row r="43" spans="1:261" ht="12.75" customHeight="1" outlineLevel="2" x14ac:dyDescent="0.25">
      <c r="C43" s="359"/>
      <c r="D43" s="41">
        <v>5</v>
      </c>
      <c r="E43" s="416">
        <f t="shared" ref="E43" si="265">AVERAGE(O43,Y43,AI43,AS43,BC43,BM43,BW43,CG43,CQ43,DA43,DK43,DU43,EE43,EO43,EY43,FI43,FS43,GC43,GM43,GW43,HG43,HQ43,IA43,IK43,IU43)</f>
        <v>7.8</v>
      </c>
      <c r="F43" s="416">
        <f t="shared" ref="F43" si="266">AVERAGE(P43,Z43,AJ43,AT43,BD43,BN43,BX43,CH43,CR43,DB43,DL43,DV43,EF43,EP43,EZ43,FJ43,FT43,GD43,GN43,GX43,HH43,HR43,IB43,IL43,IV43)</f>
        <v>8.1999999999999993</v>
      </c>
      <c r="G43" s="416">
        <f t="shared" ref="G43" si="267">AVERAGE(Q43,AA43,AK43,AU43,BE43,BO43,BY43,CI43,CS43,DC43,DM43,DW43,EG43,EQ43,FA43,FK43,FU43,GE43,GO43,GY43,HI43,HS43,IC43,IM43,IW43)</f>
        <v>7.8</v>
      </c>
      <c r="H43" s="416">
        <f t="shared" ref="H43" si="268">AVERAGE(R43,AB43,AL43,AV43,BF43,BP43,BZ43,CJ43,CT43,DD43,DN43,DX43,EH43,ER43,FB43,FL43,FV43,GF43,GP43,GZ43,HJ43,HT43,ID43,IN43,IX43)</f>
        <v>7.6</v>
      </c>
      <c r="I43" s="416">
        <f t="shared" ref="I43" si="269">AVERAGE(S43,AC43,AM43,AW43,BG43,BQ43,CA43,CK43,CU43,DE43,DO43,DY43,EI43,ES43,FC43,FM43,FW43,GG43,GQ43,HA43,HK43,HU43,IE43,IO43,IY43)</f>
        <v>7.8</v>
      </c>
      <c r="J43" s="416">
        <f t="shared" ref="J43" si="270">AVERAGE(T43,AD43,AN43,AX43,BH43,BR43,CB43,CL43,CV43,DF43,DP43,DZ43,EJ43,ET43,FD43,FN43,FX43,GH43,GR43,HB43,HL43,HV43,IF43,IP43,IZ43)</f>
        <v>6</v>
      </c>
      <c r="K43" s="52"/>
      <c r="M43" s="47"/>
      <c r="N43" s="41">
        <v>5</v>
      </c>
      <c r="O43" s="6"/>
      <c r="P43" s="6"/>
      <c r="Q43" s="6"/>
      <c r="R43" s="6"/>
      <c r="S43" s="6"/>
      <c r="T43" s="6"/>
      <c r="U43" s="52"/>
      <c r="W43" s="47"/>
      <c r="X43" s="41">
        <v>5</v>
      </c>
      <c r="Y43" s="6"/>
      <c r="Z43" s="6"/>
      <c r="AA43" s="6"/>
      <c r="AB43" s="6"/>
      <c r="AC43" s="6"/>
      <c r="AD43" s="6"/>
      <c r="AE43" s="52"/>
      <c r="AG43" s="47"/>
      <c r="AH43" s="41">
        <v>5</v>
      </c>
      <c r="AI43" s="6"/>
      <c r="AJ43" s="6"/>
      <c r="AK43" s="6"/>
      <c r="AL43" s="6"/>
      <c r="AM43" s="6"/>
      <c r="AN43" s="6"/>
      <c r="AO43" s="52"/>
      <c r="AQ43" s="47"/>
      <c r="AR43" s="41">
        <v>5</v>
      </c>
      <c r="AS43" s="6"/>
      <c r="AT43" s="6"/>
      <c r="AU43" s="6"/>
      <c r="AV43" s="6"/>
      <c r="AW43" s="6"/>
      <c r="AX43" s="6"/>
      <c r="AY43" s="52"/>
      <c r="BA43" s="47"/>
      <c r="BB43" s="41">
        <v>5</v>
      </c>
      <c r="BC43" s="6"/>
      <c r="BD43" s="6"/>
      <c r="BE43" s="6"/>
      <c r="BF43" s="6"/>
      <c r="BG43" s="6"/>
      <c r="BH43" s="6"/>
      <c r="BI43" s="52"/>
      <c r="BK43" s="47"/>
      <c r="BL43" s="41">
        <v>5</v>
      </c>
      <c r="BM43" s="6"/>
      <c r="BN43" s="6"/>
      <c r="BO43" s="6"/>
      <c r="BP43" s="6"/>
      <c r="BQ43" s="6"/>
      <c r="BR43" s="6"/>
      <c r="BS43" s="52"/>
      <c r="BU43" s="47"/>
      <c r="BV43" s="41">
        <v>5</v>
      </c>
      <c r="BW43" s="6"/>
      <c r="BX43" s="6"/>
      <c r="BY43" s="6"/>
      <c r="BZ43" s="6"/>
      <c r="CA43" s="6"/>
      <c r="CB43" s="6"/>
      <c r="CC43" s="52"/>
      <c r="CE43" s="47"/>
      <c r="CF43" s="41">
        <v>5</v>
      </c>
      <c r="CG43" s="6">
        <v>8</v>
      </c>
      <c r="CH43" s="6">
        <v>8</v>
      </c>
      <c r="CI43" s="6">
        <v>8</v>
      </c>
      <c r="CJ43" s="6">
        <v>8</v>
      </c>
      <c r="CK43" s="6">
        <v>8</v>
      </c>
      <c r="CL43" s="6">
        <v>8</v>
      </c>
      <c r="CM43" s="52"/>
      <c r="CO43" s="47"/>
      <c r="CP43" s="41">
        <v>5</v>
      </c>
      <c r="CQ43" s="6"/>
      <c r="CR43" s="6"/>
      <c r="CS43" s="6"/>
      <c r="CT43" s="6"/>
      <c r="CU43" s="6"/>
      <c r="CV43" s="6"/>
      <c r="CW43" s="52"/>
      <c r="CY43" s="47"/>
      <c r="CZ43" s="41">
        <v>5</v>
      </c>
      <c r="DA43" s="6">
        <v>10</v>
      </c>
      <c r="DB43" s="6">
        <v>10</v>
      </c>
      <c r="DC43" s="6">
        <v>10</v>
      </c>
      <c r="DD43" s="6">
        <v>10</v>
      </c>
      <c r="DE43" s="6">
        <v>10</v>
      </c>
      <c r="DF43" s="6">
        <v>5</v>
      </c>
      <c r="DG43" s="52"/>
      <c r="DI43" s="47"/>
      <c r="DJ43" s="41">
        <v>5</v>
      </c>
      <c r="DK43" s="6">
        <v>8</v>
      </c>
      <c r="DL43" s="6">
        <v>8</v>
      </c>
      <c r="DM43" s="6">
        <v>8</v>
      </c>
      <c r="DN43" s="6">
        <v>7</v>
      </c>
      <c r="DO43" s="6">
        <v>8</v>
      </c>
      <c r="DP43" s="6">
        <v>8</v>
      </c>
      <c r="DQ43" s="52"/>
      <c r="DS43" s="47"/>
      <c r="DT43" s="41">
        <v>5</v>
      </c>
      <c r="DU43" s="6">
        <v>3</v>
      </c>
      <c r="DV43" s="6">
        <v>5</v>
      </c>
      <c r="DW43" s="6">
        <v>3</v>
      </c>
      <c r="DX43" s="6">
        <v>3</v>
      </c>
      <c r="DY43" s="6">
        <v>8</v>
      </c>
      <c r="DZ43" s="6">
        <v>3</v>
      </c>
      <c r="EA43" s="52"/>
      <c r="EC43" s="47"/>
      <c r="ED43" s="41">
        <v>5</v>
      </c>
      <c r="EE43" s="6"/>
      <c r="EF43" s="6"/>
      <c r="EG43" s="6"/>
      <c r="EH43" s="6"/>
      <c r="EI43" s="6"/>
      <c r="EJ43" s="6"/>
      <c r="EK43" s="52"/>
      <c r="EL43" s="47"/>
      <c r="EM43" s="41">
        <v>5</v>
      </c>
      <c r="EN43" s="6">
        <v>10</v>
      </c>
      <c r="EO43" s="6">
        <v>10</v>
      </c>
      <c r="EP43" s="6">
        <v>10</v>
      </c>
      <c r="EQ43" s="6">
        <v>10</v>
      </c>
      <c r="ER43" s="6">
        <v>10</v>
      </c>
      <c r="ES43" s="6">
        <v>5</v>
      </c>
      <c r="ET43" s="52"/>
      <c r="EU43" s="52"/>
      <c r="EW43" s="371"/>
      <c r="EX43" s="41">
        <v>5</v>
      </c>
      <c r="EY43" s="6"/>
      <c r="EZ43" s="6"/>
      <c r="FA43" s="6"/>
      <c r="FB43" s="6"/>
      <c r="FC43" s="6"/>
      <c r="FD43" s="6"/>
      <c r="FE43" s="52"/>
      <c r="FG43" s="371"/>
      <c r="FH43" s="41">
        <v>5</v>
      </c>
      <c r="FI43" s="6"/>
      <c r="FJ43" s="6"/>
      <c r="FK43" s="6"/>
      <c r="FL43" s="6"/>
      <c r="FM43" s="6"/>
      <c r="FN43" s="6"/>
      <c r="FO43" s="52"/>
      <c r="FQ43" s="371"/>
      <c r="FR43" s="41">
        <v>5</v>
      </c>
      <c r="FS43" s="6"/>
      <c r="FT43" s="6"/>
      <c r="FU43" s="6"/>
      <c r="FV43" s="6"/>
      <c r="FW43" s="6"/>
      <c r="FX43" s="6"/>
      <c r="FY43" s="52"/>
      <c r="GA43" s="371"/>
      <c r="GB43" s="41">
        <v>5</v>
      </c>
      <c r="GC43" s="6"/>
      <c r="GD43" s="6"/>
      <c r="GE43" s="6"/>
      <c r="GF43" s="6"/>
      <c r="GG43" s="6"/>
      <c r="GH43" s="6"/>
      <c r="GI43" s="52"/>
      <c r="GK43" s="371"/>
      <c r="GL43" s="41">
        <v>5</v>
      </c>
      <c r="GM43" s="6"/>
      <c r="GN43" s="6"/>
      <c r="GO43" s="6"/>
      <c r="GP43" s="6"/>
      <c r="GQ43" s="6"/>
      <c r="GR43" s="6"/>
      <c r="GS43" s="52"/>
      <c r="GU43" s="371"/>
      <c r="GV43" s="41">
        <v>5</v>
      </c>
      <c r="GW43" s="6"/>
      <c r="GX43" s="6"/>
      <c r="GY43" s="6"/>
      <c r="GZ43" s="6"/>
      <c r="HA43" s="6"/>
      <c r="HB43" s="6"/>
      <c r="HC43" s="52"/>
      <c r="HE43" s="371"/>
      <c r="HF43" s="41">
        <v>5</v>
      </c>
      <c r="HG43" s="6"/>
      <c r="HH43" s="6"/>
      <c r="HI43" s="6"/>
      <c r="HJ43" s="6"/>
      <c r="HK43" s="6"/>
      <c r="HL43" s="6"/>
      <c r="HM43" s="52"/>
      <c r="HO43" s="371"/>
      <c r="HP43" s="41">
        <v>5</v>
      </c>
      <c r="HQ43" s="6"/>
      <c r="HR43" s="6"/>
      <c r="HS43" s="6"/>
      <c r="HT43" s="6"/>
      <c r="HU43" s="6"/>
      <c r="HV43" s="6"/>
      <c r="HW43" s="52"/>
      <c r="HY43" s="371"/>
      <c r="HZ43" s="41">
        <v>5</v>
      </c>
      <c r="IA43" s="6"/>
      <c r="IB43" s="6"/>
      <c r="IC43" s="6"/>
      <c r="ID43" s="6"/>
      <c r="IE43" s="6"/>
      <c r="IF43" s="6"/>
      <c r="IG43" s="52"/>
      <c r="II43" s="371"/>
      <c r="IJ43" s="41">
        <v>5</v>
      </c>
      <c r="IK43" s="6"/>
      <c r="IL43" s="6"/>
      <c r="IM43" s="6"/>
      <c r="IN43" s="6"/>
      <c r="IO43" s="6"/>
      <c r="IP43" s="6"/>
      <c r="IQ43" s="52"/>
      <c r="IS43" s="371"/>
      <c r="IT43" s="41">
        <v>5</v>
      </c>
      <c r="IU43" s="6"/>
      <c r="IV43" s="6"/>
      <c r="IW43" s="6"/>
      <c r="IX43" s="6"/>
      <c r="IY43" s="6"/>
      <c r="IZ43" s="6"/>
      <c r="JA43" s="52"/>
    </row>
    <row r="44" spans="1:261" ht="12.75" customHeight="1" outlineLevel="2" x14ac:dyDescent="0.25">
      <c r="A44" s="99" t="s">
        <v>122</v>
      </c>
      <c r="B44" s="100">
        <f>IF(A44="Must Have",RQTMustHave,(IF(A44="Important",RQTImportant,(IF(A44="Standard",RQTStandard,RQTNiceToHave)))))</f>
        <v>1</v>
      </c>
      <c r="C44" s="358"/>
      <c r="D44" s="17" t="s">
        <v>1</v>
      </c>
      <c r="E44" s="417">
        <f>AVERAGE(O44,Y44,AI44,AS44,BC44,BM44,BW44,CG44,CQ44,DA44,DK44,DU44,EE44,EO44,EY44,FI44,FS44,GC44,GM44,GW44,HG44,HQ44,IA44,IK44,IU44)</f>
        <v>8.8000000000000007</v>
      </c>
      <c r="F44" s="417">
        <f t="shared" ref="F44:J44" si="271">AVERAGE(P44,Z44,AJ44,AT44,BD44,BN44,BX44,CH44,CR44,DB44,DL44,DV44,EF44,EP44,EZ44,FJ44,FT44,GD44,GN44,GX44,HH44,HR44,IB44,IL44,IV44)</f>
        <v>9.0400000000000009</v>
      </c>
      <c r="G44" s="417">
        <f t="shared" si="271"/>
        <v>8.66</v>
      </c>
      <c r="H44" s="417">
        <f t="shared" si="271"/>
        <v>8.58</v>
      </c>
      <c r="I44" s="417">
        <f t="shared" si="271"/>
        <v>8.2800000000000011</v>
      </c>
      <c r="J44" s="417">
        <f t="shared" si="271"/>
        <v>7.3</v>
      </c>
      <c r="K44" s="52"/>
      <c r="M44" s="48"/>
      <c r="N44" s="17" t="s">
        <v>1</v>
      </c>
      <c r="O44" s="36" t="str">
        <f>IF(COUNT(O39:O43)=0,"",AVERAGE(O39:O43))</f>
        <v/>
      </c>
      <c r="P44" s="36" t="str">
        <f>IF(COUNT(P39:P43)=0,"",AVERAGE(P39:P43))</f>
        <v/>
      </c>
      <c r="Q44" s="36" t="str">
        <f>IF(COUNT(Q39:Q43)=0,"",AVERAGE(Q39:Q43))</f>
        <v/>
      </c>
      <c r="R44" s="36" t="str">
        <f>IF(COUNT(R39:R43)=0,"",AVERAGE(R39:R43))</f>
        <v/>
      </c>
      <c r="S44" s="36"/>
      <c r="T44" s="36" t="str">
        <f>IF(COUNT(T39:T43)=0,"",AVERAGE(T39:T43))</f>
        <v/>
      </c>
      <c r="U44" s="52"/>
      <c r="W44" s="48"/>
      <c r="X44" s="17" t="s">
        <v>1</v>
      </c>
      <c r="Y44" s="36" t="str">
        <f>IF(COUNT(Y39:Y43)=0,"",AVERAGE(Y39:Y43))</f>
        <v/>
      </c>
      <c r="Z44" s="36" t="str">
        <f>IF(COUNT(Z39:Z43)=0,"",AVERAGE(Z39:Z43))</f>
        <v/>
      </c>
      <c r="AA44" s="36" t="str">
        <f>IF(COUNT(AA39:AA43)=0,"",AVERAGE(AA39:AA43))</f>
        <v/>
      </c>
      <c r="AB44" s="36" t="str">
        <f>IF(COUNT(AB39:AB43)=0,"",AVERAGE(AB39:AB43))</f>
        <v/>
      </c>
      <c r="AC44" s="36"/>
      <c r="AD44" s="36" t="str">
        <f>IF(COUNT(AD39:AD43)=0,"",AVERAGE(AD39:AD43))</f>
        <v/>
      </c>
      <c r="AE44" s="52"/>
      <c r="AG44" s="48"/>
      <c r="AH44" s="17" t="s">
        <v>1</v>
      </c>
      <c r="AI44" s="36" t="str">
        <f>IF(COUNT(AI39:AI43)=0,"",AVERAGE(AI39:AI43))</f>
        <v/>
      </c>
      <c r="AJ44" s="36" t="str">
        <f>IF(COUNT(AJ39:AJ43)=0,"",AVERAGE(AJ39:AJ43))</f>
        <v/>
      </c>
      <c r="AK44" s="36" t="str">
        <f>IF(COUNT(AK39:AK43)=0,"",AVERAGE(AK39:AK43))</f>
        <v/>
      </c>
      <c r="AL44" s="36" t="str">
        <f>IF(COUNT(AL39:AL43)=0,"",AVERAGE(AL39:AL43))</f>
        <v/>
      </c>
      <c r="AM44" s="36"/>
      <c r="AN44" s="36" t="str">
        <f>IF(COUNT(AN39:AN43)=0,"",AVERAGE(AN39:AN43))</f>
        <v/>
      </c>
      <c r="AO44" s="52"/>
      <c r="AQ44" s="48"/>
      <c r="AR44" s="17" t="s">
        <v>1</v>
      </c>
      <c r="AS44" s="36"/>
      <c r="AT44" s="36" t="str">
        <f>IF(COUNT(AT39:AT43)=0,"",AVERAGE(AT39:AT43))</f>
        <v/>
      </c>
      <c r="AU44" s="36" t="str">
        <f>IF(COUNT(AU39:AU43)=0,"",AVERAGE(AU39:AU43))</f>
        <v/>
      </c>
      <c r="AV44" s="36" t="str">
        <f>IF(COUNT(AV39:AV43)=0,"",AVERAGE(AV39:AV43))</f>
        <v/>
      </c>
      <c r="AW44" s="36" t="str">
        <f>IF(COUNT(AW39:AW43)=0,"",AVERAGE(AW39:AW43))</f>
        <v/>
      </c>
      <c r="AX44" s="36" t="str">
        <f>IF(COUNT(AX39:AX43)=0,"",AVERAGE(AX39:AX43))</f>
        <v/>
      </c>
      <c r="AY44" s="52"/>
      <c r="BA44" s="48"/>
      <c r="BB44" s="17" t="s">
        <v>1</v>
      </c>
      <c r="BC44" s="36"/>
      <c r="BD44" s="36" t="str">
        <f>IF(COUNT(BD39:BD43)=0,"",AVERAGE(BD39:BD43))</f>
        <v/>
      </c>
      <c r="BE44" s="36" t="str">
        <f>IF(COUNT(BE39:BE43)=0,"",AVERAGE(BE39:BE43))</f>
        <v/>
      </c>
      <c r="BF44" s="36" t="str">
        <f>IF(COUNT(BF39:BF43)=0,"",AVERAGE(BF39:BF43))</f>
        <v/>
      </c>
      <c r="BG44" s="36" t="str">
        <f>IF(COUNT(BG39:BG43)=0,"",AVERAGE(BG39:BG43))</f>
        <v/>
      </c>
      <c r="BH44" s="36" t="str">
        <f>IF(COUNT(BH39:BH43)=0,"",AVERAGE(BH39:BH43))</f>
        <v/>
      </c>
      <c r="BI44" s="52"/>
      <c r="BK44" s="48"/>
      <c r="BL44" s="17" t="s">
        <v>1</v>
      </c>
      <c r="BM44" s="36"/>
      <c r="BN44" s="36" t="str">
        <f>IF(COUNT(BN39:BN43)=0,"",AVERAGE(BN39:BN43))</f>
        <v/>
      </c>
      <c r="BO44" s="36" t="str">
        <f>IF(COUNT(BO39:BO43)=0,"",AVERAGE(BO39:BO43))</f>
        <v/>
      </c>
      <c r="BP44" s="36" t="str">
        <f>IF(COUNT(BP39:BP43)=0,"",AVERAGE(BP39:BP43))</f>
        <v/>
      </c>
      <c r="BQ44" s="36" t="str">
        <f>IF(COUNT(BQ39:BQ43)=0,"",AVERAGE(BQ39:BQ43))</f>
        <v/>
      </c>
      <c r="BR44" s="36" t="str">
        <f>IF(COUNT(BR39:BR43)=0,"",AVERAGE(BR39:BR43))</f>
        <v/>
      </c>
      <c r="BS44" s="52"/>
      <c r="BU44" s="48"/>
      <c r="BV44" s="17" t="s">
        <v>1</v>
      </c>
      <c r="BW44" s="36" t="str">
        <f>IF(COUNT(BW39:BW43)=0,"",AVERAGE(BW39:BW43))</f>
        <v/>
      </c>
      <c r="BX44" s="36" t="str">
        <f>IF(COUNT(BX39:BX43)=0,"",AVERAGE(BX39:BX43))</f>
        <v/>
      </c>
      <c r="BY44" s="36" t="str">
        <f>IF(COUNT(BY39:BY43)=0,"",AVERAGE(BY39:BY43))</f>
        <v/>
      </c>
      <c r="BZ44" s="36" t="str">
        <f>IF(COUNT(BZ39:BZ43)=0,"",AVERAGE(BZ39:BZ43))</f>
        <v/>
      </c>
      <c r="CA44" s="36"/>
      <c r="CB44" s="36" t="str">
        <f>IF(COUNT(CB39:CB43)=0,"",AVERAGE(CB39:CB43))</f>
        <v/>
      </c>
      <c r="CC44" s="52"/>
      <c r="CE44" s="48"/>
      <c r="CF44" s="17" t="s">
        <v>1</v>
      </c>
      <c r="CG44" s="36">
        <f t="shared" ref="CG44:CL44" si="272">IF(COUNT(CG39:CG43)=0,"",AVERAGE(CG39:CG43))</f>
        <v>8.6</v>
      </c>
      <c r="CH44" s="36">
        <f t="shared" si="272"/>
        <v>8.8000000000000007</v>
      </c>
      <c r="CI44" s="36">
        <f t="shared" si="272"/>
        <v>8.6</v>
      </c>
      <c r="CJ44" s="36">
        <f t="shared" si="272"/>
        <v>8.6</v>
      </c>
      <c r="CK44" s="36">
        <f t="shared" si="272"/>
        <v>8.8000000000000007</v>
      </c>
      <c r="CL44" s="36">
        <f t="shared" si="272"/>
        <v>8.6</v>
      </c>
      <c r="CM44" s="52"/>
      <c r="CO44" s="48"/>
      <c r="CP44" s="17" t="s">
        <v>1</v>
      </c>
      <c r="CQ44" s="36" t="str">
        <f>IF(COUNT(CQ39:CQ43)=0,"",AVERAGE(CQ39:CQ43))</f>
        <v/>
      </c>
      <c r="CR44" s="36" t="str">
        <f>IF(COUNT(CR39:CR43)=0,"",AVERAGE(CR39:CR43))</f>
        <v/>
      </c>
      <c r="CS44" s="36" t="str">
        <f>IF(COUNT(CS39:CS43)=0,"",AVERAGE(CS39:CS43))</f>
        <v/>
      </c>
      <c r="CT44" s="36" t="str">
        <f>IF(COUNT(CT39:CT43)=0,"",AVERAGE(CT39:CT43))</f>
        <v/>
      </c>
      <c r="CU44" s="36"/>
      <c r="CV44" s="36" t="str">
        <f>IF(COUNT(CV39:CV43)=0,"",AVERAGE(CV39:CV43))</f>
        <v/>
      </c>
      <c r="CW44" s="52"/>
      <c r="CY44" s="48"/>
      <c r="CZ44" s="17" t="s">
        <v>1</v>
      </c>
      <c r="DA44" s="36">
        <f>IF(COUNT(DA39:DA43)=0,"",AVERAGE(DA39:DA43))</f>
        <v>10</v>
      </c>
      <c r="DB44" s="36">
        <f t="shared" ref="DB44:DF44" si="273">IF(COUNT(DB39:DB43)=0,"",AVERAGE(DB39:DB43))</f>
        <v>10</v>
      </c>
      <c r="DC44" s="36">
        <f t="shared" si="273"/>
        <v>10</v>
      </c>
      <c r="DD44" s="36">
        <f t="shared" si="273"/>
        <v>10</v>
      </c>
      <c r="DE44" s="36">
        <f t="shared" si="273"/>
        <v>10</v>
      </c>
      <c r="DF44" s="36">
        <f t="shared" si="273"/>
        <v>6.6</v>
      </c>
      <c r="DG44" s="52"/>
      <c r="DI44" s="48"/>
      <c r="DJ44" s="17" t="s">
        <v>1</v>
      </c>
      <c r="DK44" s="36">
        <f t="shared" ref="DK44:DP44" si="274">IF(COUNT(DK39:DK43)=0,"",AVERAGE(DK39:DK43))</f>
        <v>8.6</v>
      </c>
      <c r="DL44" s="36">
        <f t="shared" si="274"/>
        <v>8.8000000000000007</v>
      </c>
      <c r="DM44" s="36">
        <f t="shared" si="274"/>
        <v>8.6</v>
      </c>
      <c r="DN44" s="36">
        <f t="shared" si="274"/>
        <v>8</v>
      </c>
      <c r="DO44" s="36">
        <f t="shared" si="274"/>
        <v>8.4</v>
      </c>
      <c r="DP44" s="36">
        <f t="shared" si="274"/>
        <v>8.1999999999999993</v>
      </c>
      <c r="DQ44" s="52"/>
      <c r="DS44" s="48"/>
      <c r="DT44" s="17" t="s">
        <v>1</v>
      </c>
      <c r="DU44" s="36">
        <f t="shared" ref="DU44:DZ44" si="275">IF(COUNT(DU39:DU43)=0,"",AVERAGE(DU39:DU43))</f>
        <v>6.8</v>
      </c>
      <c r="DV44" s="36">
        <f t="shared" si="275"/>
        <v>7.6</v>
      </c>
      <c r="DW44" s="36">
        <f t="shared" si="275"/>
        <v>6.1</v>
      </c>
      <c r="DX44" s="36">
        <f t="shared" si="275"/>
        <v>6.3</v>
      </c>
      <c r="DY44" s="36">
        <f t="shared" si="275"/>
        <v>7.6</v>
      </c>
      <c r="DZ44" s="36">
        <f t="shared" si="275"/>
        <v>5.8</v>
      </c>
      <c r="EA44" s="52"/>
      <c r="EC44" s="48"/>
      <c r="ED44" s="17" t="s">
        <v>1</v>
      </c>
      <c r="EE44" s="36" t="str">
        <f>IF(COUNT(EE39:EE43)=0,"",AVERAGE(EE39:EE43))</f>
        <v/>
      </c>
      <c r="EF44" s="36" t="str">
        <f>IF(COUNT(EF39:EF43)=0,"",AVERAGE(EF39:EF43))</f>
        <v/>
      </c>
      <c r="EG44" s="36" t="str">
        <f>IF(COUNT(EG39:EG43)=0,"",AVERAGE(EG39:EG43))</f>
        <v/>
      </c>
      <c r="EH44" s="36" t="str">
        <f>IF(COUNT(EH39:EH43)=0,"",AVERAGE(EH39:EH43))</f>
        <v/>
      </c>
      <c r="EI44" s="36"/>
      <c r="EJ44" s="36" t="str">
        <f>IF(COUNT(EJ39:EJ43)=0,"",AVERAGE(EJ39:EJ43))</f>
        <v/>
      </c>
      <c r="EK44" s="52"/>
      <c r="EL44" s="48"/>
      <c r="EM44" s="17" t="s">
        <v>1</v>
      </c>
      <c r="EN44" s="36">
        <f>IF(COUNT(EN39:EN43)=0,"",AVERAGE(EN39:EN43))</f>
        <v>10</v>
      </c>
      <c r="EO44" s="36">
        <f t="shared" ref="EO44:ES44" si="276">IF(COUNT(EO39:EO43)=0,"",AVERAGE(EO39:EO43))</f>
        <v>10</v>
      </c>
      <c r="EP44" s="36">
        <f t="shared" si="276"/>
        <v>10</v>
      </c>
      <c r="EQ44" s="36">
        <f t="shared" si="276"/>
        <v>10</v>
      </c>
      <c r="ER44" s="36">
        <f t="shared" si="276"/>
        <v>10</v>
      </c>
      <c r="ES44" s="36">
        <f t="shared" si="276"/>
        <v>6.6</v>
      </c>
      <c r="ET44" s="52"/>
      <c r="EU44" s="52"/>
      <c r="EW44" s="369"/>
      <c r="EX44" s="17" t="s">
        <v>1</v>
      </c>
      <c r="EY44" s="36" t="str">
        <f t="shared" ref="EY44:FD44" si="277">IF(COUNT(EY39:EY43)=0,"",AVERAGE(EY39:EY43))</f>
        <v/>
      </c>
      <c r="EZ44" s="36" t="str">
        <f t="shared" si="277"/>
        <v/>
      </c>
      <c r="FA44" s="36" t="str">
        <f t="shared" si="277"/>
        <v/>
      </c>
      <c r="FB44" s="36" t="str">
        <f t="shared" si="277"/>
        <v/>
      </c>
      <c r="FC44" s="36" t="str">
        <f t="shared" si="277"/>
        <v/>
      </c>
      <c r="FD44" s="36" t="str">
        <f t="shared" si="277"/>
        <v/>
      </c>
      <c r="FE44" s="52"/>
      <c r="FG44" s="369"/>
      <c r="FH44" s="17" t="s">
        <v>1</v>
      </c>
      <c r="FI44" s="36" t="str">
        <f t="shared" ref="FI44:FN44" si="278">IF(COUNT(FI39:FI43)=0,"",AVERAGE(FI39:FI43))</f>
        <v/>
      </c>
      <c r="FJ44" s="36" t="str">
        <f t="shared" si="278"/>
        <v/>
      </c>
      <c r="FK44" s="36" t="str">
        <f t="shared" si="278"/>
        <v/>
      </c>
      <c r="FL44" s="36" t="str">
        <f t="shared" si="278"/>
        <v/>
      </c>
      <c r="FM44" s="36" t="str">
        <f t="shared" si="278"/>
        <v/>
      </c>
      <c r="FN44" s="36" t="str">
        <f t="shared" si="278"/>
        <v/>
      </c>
      <c r="FO44" s="52"/>
      <c r="FQ44" s="369"/>
      <c r="FR44" s="17" t="s">
        <v>1</v>
      </c>
      <c r="FS44" s="36" t="str">
        <f t="shared" ref="FS44:FX44" si="279">IF(COUNT(FS39:FS43)=0,"",AVERAGE(FS39:FS43))</f>
        <v/>
      </c>
      <c r="FT44" s="36" t="str">
        <f t="shared" si="279"/>
        <v/>
      </c>
      <c r="FU44" s="36" t="str">
        <f t="shared" si="279"/>
        <v/>
      </c>
      <c r="FV44" s="36" t="str">
        <f t="shared" si="279"/>
        <v/>
      </c>
      <c r="FW44" s="36" t="str">
        <f t="shared" si="279"/>
        <v/>
      </c>
      <c r="FX44" s="36" t="str">
        <f t="shared" si="279"/>
        <v/>
      </c>
      <c r="FY44" s="52"/>
      <c r="GA44" s="369"/>
      <c r="GB44" s="17" t="s">
        <v>1</v>
      </c>
      <c r="GC44" s="36" t="str">
        <f t="shared" ref="GC44:GH44" si="280">IF(COUNT(GC39:GC43)=0,"",AVERAGE(GC39:GC43))</f>
        <v/>
      </c>
      <c r="GD44" s="36" t="str">
        <f t="shared" si="280"/>
        <v/>
      </c>
      <c r="GE44" s="36" t="str">
        <f t="shared" si="280"/>
        <v/>
      </c>
      <c r="GF44" s="36" t="str">
        <f t="shared" si="280"/>
        <v/>
      </c>
      <c r="GG44" s="36" t="str">
        <f t="shared" si="280"/>
        <v/>
      </c>
      <c r="GH44" s="36" t="str">
        <f t="shared" si="280"/>
        <v/>
      </c>
      <c r="GI44" s="52"/>
      <c r="GK44" s="369"/>
      <c r="GL44" s="17" t="s">
        <v>1</v>
      </c>
      <c r="GM44" s="36" t="str">
        <f t="shared" ref="GM44:GR44" si="281">IF(COUNT(GM39:GM43)=0,"",AVERAGE(GM39:GM43))</f>
        <v/>
      </c>
      <c r="GN44" s="36" t="str">
        <f t="shared" si="281"/>
        <v/>
      </c>
      <c r="GO44" s="36" t="str">
        <f t="shared" si="281"/>
        <v/>
      </c>
      <c r="GP44" s="36" t="str">
        <f t="shared" si="281"/>
        <v/>
      </c>
      <c r="GQ44" s="36" t="str">
        <f t="shared" si="281"/>
        <v/>
      </c>
      <c r="GR44" s="36" t="str">
        <f t="shared" si="281"/>
        <v/>
      </c>
      <c r="GS44" s="52"/>
      <c r="GU44" s="369"/>
      <c r="GV44" s="17" t="s">
        <v>1</v>
      </c>
      <c r="GW44" s="36" t="str">
        <f t="shared" ref="GW44:HB44" si="282">IF(COUNT(GW39:GW43)=0,"",AVERAGE(GW39:GW43))</f>
        <v/>
      </c>
      <c r="GX44" s="36" t="str">
        <f t="shared" si="282"/>
        <v/>
      </c>
      <c r="GY44" s="36" t="str">
        <f t="shared" si="282"/>
        <v/>
      </c>
      <c r="GZ44" s="36" t="str">
        <f t="shared" si="282"/>
        <v/>
      </c>
      <c r="HA44" s="36" t="str">
        <f t="shared" si="282"/>
        <v/>
      </c>
      <c r="HB44" s="36" t="str">
        <f t="shared" si="282"/>
        <v/>
      </c>
      <c r="HC44" s="52"/>
      <c r="HE44" s="369"/>
      <c r="HF44" s="17" t="s">
        <v>1</v>
      </c>
      <c r="HG44" s="36" t="str">
        <f t="shared" ref="HG44:HL44" si="283">IF(COUNT(HG39:HG43)=0,"",AVERAGE(HG39:HG43))</f>
        <v/>
      </c>
      <c r="HH44" s="36" t="str">
        <f t="shared" si="283"/>
        <v/>
      </c>
      <c r="HI44" s="36" t="str">
        <f t="shared" si="283"/>
        <v/>
      </c>
      <c r="HJ44" s="36" t="str">
        <f t="shared" si="283"/>
        <v/>
      </c>
      <c r="HK44" s="36" t="str">
        <f t="shared" si="283"/>
        <v/>
      </c>
      <c r="HL44" s="36" t="str">
        <f t="shared" si="283"/>
        <v/>
      </c>
      <c r="HM44" s="52"/>
      <c r="HO44" s="369"/>
      <c r="HP44" s="17" t="s">
        <v>1</v>
      </c>
      <c r="HQ44" s="36" t="str">
        <f t="shared" ref="HQ44:HV44" si="284">IF(COUNT(HQ39:HQ43)=0,"",AVERAGE(HQ39:HQ43))</f>
        <v/>
      </c>
      <c r="HR44" s="36" t="str">
        <f t="shared" si="284"/>
        <v/>
      </c>
      <c r="HS44" s="36" t="str">
        <f t="shared" si="284"/>
        <v/>
      </c>
      <c r="HT44" s="36" t="str">
        <f t="shared" si="284"/>
        <v/>
      </c>
      <c r="HU44" s="36" t="str">
        <f t="shared" si="284"/>
        <v/>
      </c>
      <c r="HV44" s="36" t="str">
        <f t="shared" si="284"/>
        <v/>
      </c>
      <c r="HW44" s="52"/>
      <c r="HY44" s="369"/>
      <c r="HZ44" s="17" t="s">
        <v>1</v>
      </c>
      <c r="IA44" s="36" t="str">
        <f t="shared" ref="IA44:IF44" si="285">IF(COUNT(IA39:IA43)=0,"",AVERAGE(IA39:IA43))</f>
        <v/>
      </c>
      <c r="IB44" s="36" t="str">
        <f t="shared" si="285"/>
        <v/>
      </c>
      <c r="IC44" s="36" t="str">
        <f t="shared" si="285"/>
        <v/>
      </c>
      <c r="ID44" s="36" t="str">
        <f t="shared" si="285"/>
        <v/>
      </c>
      <c r="IE44" s="36" t="str">
        <f t="shared" si="285"/>
        <v/>
      </c>
      <c r="IF44" s="36" t="str">
        <f t="shared" si="285"/>
        <v/>
      </c>
      <c r="IG44" s="52"/>
      <c r="II44" s="369"/>
      <c r="IJ44" s="17" t="s">
        <v>1</v>
      </c>
      <c r="IK44" s="36" t="str">
        <f t="shared" ref="IK44:IP44" si="286">IF(COUNT(IK39:IK43)=0,"",AVERAGE(IK39:IK43))</f>
        <v/>
      </c>
      <c r="IL44" s="36" t="str">
        <f t="shared" si="286"/>
        <v/>
      </c>
      <c r="IM44" s="36" t="str">
        <f t="shared" si="286"/>
        <v/>
      </c>
      <c r="IN44" s="36" t="str">
        <f t="shared" si="286"/>
        <v/>
      </c>
      <c r="IO44" s="36" t="str">
        <f t="shared" si="286"/>
        <v/>
      </c>
      <c r="IP44" s="36" t="str">
        <f t="shared" si="286"/>
        <v/>
      </c>
      <c r="IQ44" s="52"/>
      <c r="IS44" s="369"/>
      <c r="IT44" s="17" t="s">
        <v>1</v>
      </c>
      <c r="IU44" s="36" t="str">
        <f t="shared" ref="IU44:IZ44" si="287">IF(COUNT(IU39:IU43)=0,"",AVERAGE(IU39:IU43))</f>
        <v/>
      </c>
      <c r="IV44" s="36" t="str">
        <f t="shared" si="287"/>
        <v/>
      </c>
      <c r="IW44" s="36" t="str">
        <f t="shared" si="287"/>
        <v/>
      </c>
      <c r="IX44" s="36" t="str">
        <f t="shared" si="287"/>
        <v/>
      </c>
      <c r="IY44" s="36" t="str">
        <f t="shared" si="287"/>
        <v/>
      </c>
      <c r="IZ44" s="36" t="str">
        <f t="shared" si="287"/>
        <v/>
      </c>
      <c r="JA44" s="52"/>
    </row>
    <row r="45" spans="1:261" ht="13.8" outlineLevel="1" x14ac:dyDescent="0.25">
      <c r="A45" s="97"/>
      <c r="B45" s="98">
        <f>SUM(B46:B61)*10</f>
        <v>20</v>
      </c>
      <c r="C45" s="37">
        <v>1.4</v>
      </c>
      <c r="D45" s="38" t="s">
        <v>215</v>
      </c>
      <c r="E45" s="428">
        <f t="shared" ref="E45:J45" si="288">(($B$52*E52)+($B$61*E61))/$B$45</f>
        <v>0.93892857142857122</v>
      </c>
      <c r="F45" s="428">
        <f t="shared" si="288"/>
        <v>0.92178571428571432</v>
      </c>
      <c r="G45" s="428">
        <f t="shared" si="288"/>
        <v>0.91178571428571442</v>
      </c>
      <c r="H45" s="428">
        <f t="shared" si="288"/>
        <v>0.87642857142857145</v>
      </c>
      <c r="I45" s="428">
        <f t="shared" si="288"/>
        <v>0.87785714285714289</v>
      </c>
      <c r="J45" s="428">
        <f t="shared" si="288"/>
        <v>0.86294642857142845</v>
      </c>
      <c r="K45" s="52"/>
      <c r="M45" s="37">
        <v>1.4</v>
      </c>
      <c r="N45" s="38" t="s">
        <v>215</v>
      </c>
      <c r="O45" s="38"/>
      <c r="P45" s="38"/>
      <c r="Q45" s="38"/>
      <c r="R45" s="38"/>
      <c r="S45" s="38"/>
      <c r="T45" s="38"/>
      <c r="U45" s="52"/>
      <c r="W45" s="37">
        <v>1.4</v>
      </c>
      <c r="X45" s="38" t="s">
        <v>215</v>
      </c>
      <c r="Y45" s="38"/>
      <c r="Z45" s="38"/>
      <c r="AA45" s="38"/>
      <c r="AB45" s="38"/>
      <c r="AC45" s="38"/>
      <c r="AD45" s="38"/>
      <c r="AE45" s="52"/>
      <c r="AG45" s="37">
        <v>1.4</v>
      </c>
      <c r="AH45" s="38" t="s">
        <v>215</v>
      </c>
      <c r="AI45" s="38"/>
      <c r="AJ45" s="38"/>
      <c r="AK45" s="38"/>
      <c r="AL45" s="38"/>
      <c r="AM45" s="38"/>
      <c r="AN45" s="38"/>
      <c r="AO45" s="52"/>
      <c r="AQ45" s="37">
        <v>1.4</v>
      </c>
      <c r="AR45" s="38" t="s">
        <v>215</v>
      </c>
      <c r="AS45" s="38"/>
      <c r="AT45" s="38"/>
      <c r="AU45" s="38"/>
      <c r="AV45" s="38"/>
      <c r="AW45" s="38"/>
      <c r="AX45" s="38"/>
      <c r="AY45" s="52"/>
      <c r="BA45" s="37">
        <v>1.4</v>
      </c>
      <c r="BB45" s="38" t="s">
        <v>215</v>
      </c>
      <c r="BC45" s="38"/>
      <c r="BD45" s="38"/>
      <c r="BE45" s="38"/>
      <c r="BF45" s="38"/>
      <c r="BG45" s="38"/>
      <c r="BH45" s="38"/>
      <c r="BI45" s="52"/>
      <c r="BK45" s="37">
        <v>1.4</v>
      </c>
      <c r="BL45" s="38" t="s">
        <v>215</v>
      </c>
      <c r="BM45" s="38"/>
      <c r="BN45" s="38"/>
      <c r="BO45" s="38"/>
      <c r="BP45" s="38"/>
      <c r="BQ45" s="38"/>
      <c r="BR45" s="38"/>
      <c r="BS45" s="52"/>
      <c r="BU45" s="37">
        <v>1.4</v>
      </c>
      <c r="BV45" s="38" t="s">
        <v>215</v>
      </c>
      <c r="BW45" s="38"/>
      <c r="BX45" s="38"/>
      <c r="BY45" s="38"/>
      <c r="BZ45" s="38"/>
      <c r="CA45" s="38"/>
      <c r="CB45" s="38"/>
      <c r="CC45" s="52"/>
      <c r="CE45" s="37">
        <v>1.4</v>
      </c>
      <c r="CF45" s="38" t="s">
        <v>215</v>
      </c>
      <c r="CG45" s="38"/>
      <c r="CH45" s="38"/>
      <c r="CI45" s="38"/>
      <c r="CJ45" s="38"/>
      <c r="CK45" s="38"/>
      <c r="CL45" s="38"/>
      <c r="CM45" s="52"/>
      <c r="CO45" s="37">
        <v>1.4</v>
      </c>
      <c r="CP45" s="38" t="s">
        <v>215</v>
      </c>
      <c r="CQ45" s="38"/>
      <c r="CR45" s="38"/>
      <c r="CS45" s="38"/>
      <c r="CT45" s="38"/>
      <c r="CU45" s="38"/>
      <c r="CV45" s="38"/>
      <c r="CW45" s="52"/>
      <c r="CY45" s="37">
        <v>1.4</v>
      </c>
      <c r="CZ45" s="38" t="s">
        <v>215</v>
      </c>
      <c r="DA45" s="38"/>
      <c r="DB45" s="38"/>
      <c r="DC45" s="38"/>
      <c r="DD45" s="38"/>
      <c r="DE45" s="38"/>
      <c r="DF45" s="38"/>
      <c r="DG45" s="52"/>
      <c r="DI45" s="37">
        <v>1.4</v>
      </c>
      <c r="DJ45" s="38" t="s">
        <v>215</v>
      </c>
      <c r="DK45" s="38"/>
      <c r="DL45" s="38"/>
      <c r="DM45" s="38"/>
      <c r="DN45" s="38"/>
      <c r="DO45" s="38"/>
      <c r="DP45" s="38"/>
      <c r="DQ45" s="52"/>
      <c r="DS45" s="37">
        <v>1.4</v>
      </c>
      <c r="DT45" s="38" t="s">
        <v>215</v>
      </c>
      <c r="DU45" s="38"/>
      <c r="DV45" s="38"/>
      <c r="DW45" s="38"/>
      <c r="DX45" s="38"/>
      <c r="DY45" s="38"/>
      <c r="DZ45" s="38"/>
      <c r="EA45" s="52"/>
      <c r="EC45" s="37">
        <v>1.4</v>
      </c>
      <c r="ED45" s="38" t="s">
        <v>215</v>
      </c>
      <c r="EE45" s="38"/>
      <c r="EF45" s="38"/>
      <c r="EG45" s="38"/>
      <c r="EH45" s="38"/>
      <c r="EI45" s="38"/>
      <c r="EJ45" s="38"/>
      <c r="EK45" s="52"/>
      <c r="EL45" s="37">
        <v>1.4</v>
      </c>
      <c r="EM45" s="38" t="s">
        <v>215</v>
      </c>
      <c r="EN45" s="38"/>
      <c r="EO45" s="38"/>
      <c r="EP45" s="38"/>
      <c r="EQ45" s="38"/>
      <c r="ER45" s="38"/>
      <c r="ES45" s="38"/>
      <c r="ET45" s="52"/>
      <c r="EU45" s="52"/>
      <c r="EW45" s="364">
        <v>1.4</v>
      </c>
      <c r="EX45" s="38" t="s">
        <v>215</v>
      </c>
      <c r="EY45" s="38"/>
      <c r="EZ45" s="38"/>
      <c r="FA45" s="38"/>
      <c r="FB45" s="38"/>
      <c r="FC45" s="38"/>
      <c r="FD45" s="38"/>
      <c r="FE45" s="52"/>
      <c r="FG45" s="364">
        <v>1.4</v>
      </c>
      <c r="FH45" s="38" t="s">
        <v>215</v>
      </c>
      <c r="FI45" s="38"/>
      <c r="FJ45" s="38"/>
      <c r="FK45" s="38"/>
      <c r="FL45" s="38"/>
      <c r="FM45" s="38"/>
      <c r="FN45" s="38"/>
      <c r="FO45" s="52"/>
      <c r="FQ45" s="364">
        <v>1.4</v>
      </c>
      <c r="FR45" s="38" t="s">
        <v>215</v>
      </c>
      <c r="FS45" s="38"/>
      <c r="FT45" s="38"/>
      <c r="FU45" s="38"/>
      <c r="FV45" s="38"/>
      <c r="FW45" s="38"/>
      <c r="FX45" s="38"/>
      <c r="FY45" s="52"/>
      <c r="GA45" s="364">
        <v>1.4</v>
      </c>
      <c r="GB45" s="38" t="s">
        <v>215</v>
      </c>
      <c r="GC45" s="38"/>
      <c r="GD45" s="38"/>
      <c r="GE45" s="38"/>
      <c r="GF45" s="38"/>
      <c r="GG45" s="38"/>
      <c r="GH45" s="38"/>
      <c r="GI45" s="52"/>
      <c r="GK45" s="364">
        <v>1.4</v>
      </c>
      <c r="GL45" s="38" t="s">
        <v>215</v>
      </c>
      <c r="GM45" s="38"/>
      <c r="GN45" s="38"/>
      <c r="GO45" s="38"/>
      <c r="GP45" s="38"/>
      <c r="GQ45" s="38"/>
      <c r="GR45" s="38"/>
      <c r="GS45" s="52"/>
      <c r="GU45" s="364">
        <v>1.4</v>
      </c>
      <c r="GV45" s="38" t="s">
        <v>215</v>
      </c>
      <c r="GW45" s="38"/>
      <c r="GX45" s="38"/>
      <c r="GY45" s="38"/>
      <c r="GZ45" s="38"/>
      <c r="HA45" s="38"/>
      <c r="HB45" s="38"/>
      <c r="HC45" s="52"/>
      <c r="HE45" s="364">
        <v>1.4</v>
      </c>
      <c r="HF45" s="38" t="s">
        <v>215</v>
      </c>
      <c r="HG45" s="38"/>
      <c r="HH45" s="38"/>
      <c r="HI45" s="38"/>
      <c r="HJ45" s="38"/>
      <c r="HK45" s="38"/>
      <c r="HL45" s="38"/>
      <c r="HM45" s="52"/>
      <c r="HO45" s="364">
        <v>1.4</v>
      </c>
      <c r="HP45" s="38" t="s">
        <v>215</v>
      </c>
      <c r="HQ45" s="38"/>
      <c r="HR45" s="38"/>
      <c r="HS45" s="38"/>
      <c r="HT45" s="38"/>
      <c r="HU45" s="38"/>
      <c r="HV45" s="38"/>
      <c r="HW45" s="52"/>
      <c r="HY45" s="364">
        <v>1.4</v>
      </c>
      <c r="HZ45" s="38" t="s">
        <v>215</v>
      </c>
      <c r="IA45" s="38"/>
      <c r="IB45" s="38"/>
      <c r="IC45" s="38"/>
      <c r="ID45" s="38"/>
      <c r="IE45" s="38"/>
      <c r="IF45" s="38"/>
      <c r="IG45" s="52"/>
      <c r="II45" s="364">
        <v>1.4</v>
      </c>
      <c r="IJ45" s="38" t="s">
        <v>215</v>
      </c>
      <c r="IK45" s="38"/>
      <c r="IL45" s="38"/>
      <c r="IM45" s="38"/>
      <c r="IN45" s="38"/>
      <c r="IO45" s="38"/>
      <c r="IP45" s="38"/>
      <c r="IQ45" s="52"/>
      <c r="IS45" s="364">
        <v>1.4</v>
      </c>
      <c r="IT45" s="38" t="s">
        <v>215</v>
      </c>
      <c r="IU45" s="38"/>
      <c r="IV45" s="38"/>
      <c r="IW45" s="38"/>
      <c r="IX45" s="38"/>
      <c r="IY45" s="38"/>
      <c r="IZ45" s="38"/>
      <c r="JA45" s="52"/>
    </row>
    <row r="46" spans="1:261" ht="12.75" customHeight="1" outlineLevel="2" x14ac:dyDescent="0.25">
      <c r="C46" s="360"/>
      <c r="D46" s="50" t="s">
        <v>17</v>
      </c>
      <c r="E46" s="418"/>
      <c r="F46" s="418"/>
      <c r="G46" s="418"/>
      <c r="H46" s="418"/>
      <c r="I46" s="418"/>
      <c r="J46" s="418"/>
      <c r="K46" s="52"/>
      <c r="M46" s="49"/>
      <c r="N46" s="50" t="s">
        <v>17</v>
      </c>
      <c r="O46" s="9"/>
      <c r="P46" s="9"/>
      <c r="Q46" s="9"/>
      <c r="R46" s="9"/>
      <c r="S46" s="9"/>
      <c r="T46" s="9"/>
      <c r="U46" s="52"/>
      <c r="W46" s="49"/>
      <c r="X46" s="50" t="s">
        <v>17</v>
      </c>
      <c r="Y46" s="9"/>
      <c r="Z46" s="9"/>
      <c r="AA46" s="9"/>
      <c r="AB46" s="9"/>
      <c r="AC46" s="9"/>
      <c r="AD46" s="9"/>
      <c r="AE46" s="52"/>
      <c r="AG46" s="49"/>
      <c r="AH46" s="50" t="s">
        <v>17</v>
      </c>
      <c r="AI46" s="9"/>
      <c r="AJ46" s="9"/>
      <c r="AK46" s="9"/>
      <c r="AL46" s="9"/>
      <c r="AM46" s="9"/>
      <c r="AN46" s="9"/>
      <c r="AO46" s="52"/>
      <c r="AQ46" s="49"/>
      <c r="AR46" s="50" t="s">
        <v>17</v>
      </c>
      <c r="AS46" s="9"/>
      <c r="AT46" s="9"/>
      <c r="AU46" s="9"/>
      <c r="AV46" s="9"/>
      <c r="AW46" s="9"/>
      <c r="AX46" s="9"/>
      <c r="AY46" s="52"/>
      <c r="BA46" s="49"/>
      <c r="BB46" s="50" t="s">
        <v>17</v>
      </c>
      <c r="BC46" s="9"/>
      <c r="BD46" s="9"/>
      <c r="BE46" s="9"/>
      <c r="BF46" s="9"/>
      <c r="BG46" s="9"/>
      <c r="BH46" s="9"/>
      <c r="BI46" s="52"/>
      <c r="BK46" s="49"/>
      <c r="BL46" s="50" t="s">
        <v>17</v>
      </c>
      <c r="BM46" s="9"/>
      <c r="BN46" s="9"/>
      <c r="BO46" s="9"/>
      <c r="BP46" s="9"/>
      <c r="BQ46" s="9"/>
      <c r="BR46" s="9"/>
      <c r="BS46" s="52"/>
      <c r="BU46" s="49"/>
      <c r="BV46" s="50" t="s">
        <v>17</v>
      </c>
      <c r="BW46" s="9"/>
      <c r="BX46" s="9"/>
      <c r="BY46" s="9"/>
      <c r="BZ46" s="9"/>
      <c r="CA46" s="9"/>
      <c r="CB46" s="9"/>
      <c r="CC46" s="52"/>
      <c r="CE46" s="49"/>
      <c r="CF46" s="50" t="s">
        <v>17</v>
      </c>
      <c r="CG46" s="9"/>
      <c r="CH46" s="9"/>
      <c r="CI46" s="9"/>
      <c r="CJ46" s="9"/>
      <c r="CK46" s="9"/>
      <c r="CL46" s="9"/>
      <c r="CM46" s="52"/>
      <c r="CO46" s="49"/>
      <c r="CP46" s="50" t="s">
        <v>17</v>
      </c>
      <c r="CQ46" s="9"/>
      <c r="CR46" s="9"/>
      <c r="CS46" s="9"/>
      <c r="CT46" s="9"/>
      <c r="CU46" s="9"/>
      <c r="CV46" s="9"/>
      <c r="CW46" s="52"/>
      <c r="CY46" s="49"/>
      <c r="CZ46" s="50" t="s">
        <v>17</v>
      </c>
      <c r="DA46" s="9"/>
      <c r="DB46" s="9"/>
      <c r="DC46" s="9"/>
      <c r="DD46" s="9"/>
      <c r="DE46" s="9"/>
      <c r="DF46" s="9"/>
      <c r="DG46" s="52"/>
      <c r="DI46" s="49"/>
      <c r="DJ46" s="50" t="s">
        <v>17</v>
      </c>
      <c r="DK46" s="9"/>
      <c r="DL46" s="9"/>
      <c r="DM46" s="9"/>
      <c r="DN46" s="9"/>
      <c r="DO46" s="9"/>
      <c r="DP46" s="9"/>
      <c r="DQ46" s="52"/>
      <c r="DS46" s="49"/>
      <c r="DT46" s="50" t="s">
        <v>17</v>
      </c>
      <c r="DU46" s="9"/>
      <c r="DV46" s="9"/>
      <c r="DW46" s="9"/>
      <c r="DX46" s="9"/>
      <c r="DY46" s="9"/>
      <c r="DZ46" s="9"/>
      <c r="EA46" s="52"/>
      <c r="EC46" s="49"/>
      <c r="ED46" s="50" t="s">
        <v>17</v>
      </c>
      <c r="EE46" s="9"/>
      <c r="EF46" s="9"/>
      <c r="EG46" s="9"/>
      <c r="EH46" s="9"/>
      <c r="EI46" s="9"/>
      <c r="EJ46" s="9"/>
      <c r="EK46" s="52"/>
      <c r="EL46" s="49"/>
      <c r="EM46" s="50" t="s">
        <v>17</v>
      </c>
      <c r="EN46" s="9"/>
      <c r="EO46" s="9"/>
      <c r="EP46" s="9"/>
      <c r="EQ46" s="9"/>
      <c r="ER46" s="9"/>
      <c r="ES46" s="9"/>
      <c r="ET46" s="52"/>
      <c r="EU46" s="52"/>
      <c r="EW46" s="365"/>
      <c r="EX46" s="50" t="s">
        <v>17</v>
      </c>
      <c r="EY46" s="9"/>
      <c r="EZ46" s="9"/>
      <c r="FA46" s="9"/>
      <c r="FB46" s="9"/>
      <c r="FC46" s="9"/>
      <c r="FD46" s="9"/>
      <c r="FE46" s="52"/>
      <c r="FG46" s="365"/>
      <c r="FH46" s="50" t="s">
        <v>17</v>
      </c>
      <c r="FI46" s="9"/>
      <c r="FJ46" s="9"/>
      <c r="FK46" s="9"/>
      <c r="FL46" s="9"/>
      <c r="FM46" s="9"/>
      <c r="FN46" s="9"/>
      <c r="FO46" s="52"/>
      <c r="FQ46" s="365"/>
      <c r="FR46" s="50" t="s">
        <v>17</v>
      </c>
      <c r="FS46" s="9"/>
      <c r="FT46" s="9"/>
      <c r="FU46" s="9"/>
      <c r="FV46" s="9"/>
      <c r="FW46" s="9"/>
      <c r="FX46" s="9"/>
      <c r="FY46" s="52"/>
      <c r="GA46" s="365"/>
      <c r="GB46" s="50" t="s">
        <v>17</v>
      </c>
      <c r="GC46" s="9"/>
      <c r="GD46" s="9"/>
      <c r="GE46" s="9"/>
      <c r="GF46" s="9"/>
      <c r="GG46" s="9"/>
      <c r="GH46" s="9"/>
      <c r="GI46" s="52"/>
      <c r="GK46" s="365"/>
      <c r="GL46" s="50" t="s">
        <v>17</v>
      </c>
      <c r="GM46" s="9"/>
      <c r="GN46" s="9"/>
      <c r="GO46" s="9"/>
      <c r="GP46" s="9"/>
      <c r="GQ46" s="9"/>
      <c r="GR46" s="9"/>
      <c r="GS46" s="52"/>
      <c r="GU46" s="365"/>
      <c r="GV46" s="50" t="s">
        <v>17</v>
      </c>
      <c r="GW46" s="9"/>
      <c r="GX46" s="9"/>
      <c r="GY46" s="9"/>
      <c r="GZ46" s="9"/>
      <c r="HA46" s="9"/>
      <c r="HB46" s="9"/>
      <c r="HC46" s="52"/>
      <c r="HE46" s="365"/>
      <c r="HF46" s="50" t="s">
        <v>17</v>
      </c>
      <c r="HG46" s="9"/>
      <c r="HH46" s="9"/>
      <c r="HI46" s="9"/>
      <c r="HJ46" s="9"/>
      <c r="HK46" s="9"/>
      <c r="HL46" s="9"/>
      <c r="HM46" s="52"/>
      <c r="HO46" s="365"/>
      <c r="HP46" s="50" t="s">
        <v>17</v>
      </c>
      <c r="HQ46" s="9"/>
      <c r="HR46" s="9"/>
      <c r="HS46" s="9"/>
      <c r="HT46" s="9"/>
      <c r="HU46" s="9"/>
      <c r="HV46" s="9"/>
      <c r="HW46" s="52"/>
      <c r="HY46" s="365"/>
      <c r="HZ46" s="50" t="s">
        <v>17</v>
      </c>
      <c r="IA46" s="9"/>
      <c r="IB46" s="9"/>
      <c r="IC46" s="9"/>
      <c r="ID46" s="9"/>
      <c r="IE46" s="9"/>
      <c r="IF46" s="9"/>
      <c r="IG46" s="52"/>
      <c r="II46" s="365"/>
      <c r="IJ46" s="50" t="s">
        <v>17</v>
      </c>
      <c r="IK46" s="9"/>
      <c r="IL46" s="9"/>
      <c r="IM46" s="9"/>
      <c r="IN46" s="9"/>
      <c r="IO46" s="9"/>
      <c r="IP46" s="9"/>
      <c r="IQ46" s="52"/>
      <c r="IS46" s="365"/>
      <c r="IT46" s="50" t="s">
        <v>17</v>
      </c>
      <c r="IU46" s="9"/>
      <c r="IV46" s="9"/>
      <c r="IW46" s="9"/>
      <c r="IX46" s="9"/>
      <c r="IY46" s="9"/>
      <c r="IZ46" s="9"/>
      <c r="JA46" s="52"/>
    </row>
    <row r="47" spans="1:261" ht="12.75" customHeight="1" outlineLevel="2" x14ac:dyDescent="0.25">
      <c r="C47" s="102" t="s">
        <v>216</v>
      </c>
      <c r="D47" s="103" t="s">
        <v>217</v>
      </c>
      <c r="E47" s="419"/>
      <c r="F47" s="419"/>
      <c r="G47" s="419"/>
      <c r="H47" s="419"/>
      <c r="I47" s="419"/>
      <c r="J47" s="419"/>
      <c r="K47" s="52"/>
      <c r="M47" s="102" t="s">
        <v>216</v>
      </c>
      <c r="N47" s="103" t="s">
        <v>217</v>
      </c>
      <c r="O47" s="103"/>
      <c r="P47" s="103"/>
      <c r="Q47" s="103"/>
      <c r="R47" s="103"/>
      <c r="S47" s="103"/>
      <c r="T47" s="103"/>
      <c r="U47" s="52"/>
      <c r="W47" s="102" t="s">
        <v>216</v>
      </c>
      <c r="X47" s="103" t="s">
        <v>217</v>
      </c>
      <c r="Y47" s="103"/>
      <c r="Z47" s="103"/>
      <c r="AA47" s="103"/>
      <c r="AB47" s="103"/>
      <c r="AC47" s="103"/>
      <c r="AD47" s="103"/>
      <c r="AE47" s="52"/>
      <c r="AG47" s="102" t="s">
        <v>216</v>
      </c>
      <c r="AH47" s="103" t="s">
        <v>217</v>
      </c>
      <c r="AI47" s="103"/>
      <c r="AJ47" s="103"/>
      <c r="AK47" s="103"/>
      <c r="AL47" s="103"/>
      <c r="AM47" s="103"/>
      <c r="AN47" s="103"/>
      <c r="AO47" s="52"/>
      <c r="AQ47" s="102" t="s">
        <v>216</v>
      </c>
      <c r="AR47" s="103" t="s">
        <v>217</v>
      </c>
      <c r="AS47" s="103"/>
      <c r="AT47" s="103"/>
      <c r="AU47" s="103"/>
      <c r="AV47" s="103"/>
      <c r="AW47" s="103"/>
      <c r="AX47" s="103"/>
      <c r="AY47" s="52"/>
      <c r="BA47" s="102" t="s">
        <v>216</v>
      </c>
      <c r="BB47" s="103" t="s">
        <v>217</v>
      </c>
      <c r="BC47" s="103"/>
      <c r="BD47" s="103"/>
      <c r="BE47" s="103"/>
      <c r="BF47" s="103"/>
      <c r="BG47" s="103"/>
      <c r="BH47" s="103"/>
      <c r="BI47" s="52"/>
      <c r="BK47" s="102" t="s">
        <v>216</v>
      </c>
      <c r="BL47" s="103" t="s">
        <v>217</v>
      </c>
      <c r="BM47" s="103"/>
      <c r="BN47" s="103"/>
      <c r="BO47" s="103"/>
      <c r="BP47" s="103"/>
      <c r="BQ47" s="103"/>
      <c r="BR47" s="103"/>
      <c r="BS47" s="52"/>
      <c r="BU47" s="102" t="s">
        <v>216</v>
      </c>
      <c r="BV47" s="103" t="s">
        <v>217</v>
      </c>
      <c r="BW47" s="103"/>
      <c r="BX47" s="103"/>
      <c r="BY47" s="103"/>
      <c r="BZ47" s="103"/>
      <c r="CA47" s="103"/>
      <c r="CB47" s="103"/>
      <c r="CC47" s="52"/>
      <c r="CE47" s="102" t="s">
        <v>216</v>
      </c>
      <c r="CF47" s="103" t="s">
        <v>217</v>
      </c>
      <c r="CG47" s="103"/>
      <c r="CH47" s="103"/>
      <c r="CI47" s="103"/>
      <c r="CJ47" s="103"/>
      <c r="CK47" s="103"/>
      <c r="CL47" s="103"/>
      <c r="CM47" s="52"/>
      <c r="CO47" s="102" t="s">
        <v>216</v>
      </c>
      <c r="CP47" s="103" t="s">
        <v>217</v>
      </c>
      <c r="CQ47" s="103"/>
      <c r="CR47" s="103"/>
      <c r="CS47" s="103"/>
      <c r="CT47" s="103"/>
      <c r="CU47" s="103"/>
      <c r="CV47" s="103"/>
      <c r="CW47" s="52"/>
      <c r="CY47" s="102" t="s">
        <v>216</v>
      </c>
      <c r="CZ47" s="103" t="s">
        <v>217</v>
      </c>
      <c r="DA47" s="103"/>
      <c r="DB47" s="103"/>
      <c r="DC47" s="103"/>
      <c r="DD47" s="103"/>
      <c r="DE47" s="103"/>
      <c r="DF47" s="103"/>
      <c r="DG47" s="52"/>
      <c r="DI47" s="102" t="s">
        <v>216</v>
      </c>
      <c r="DJ47" s="103" t="s">
        <v>217</v>
      </c>
      <c r="DK47" s="103"/>
      <c r="DL47" s="103"/>
      <c r="DM47" s="103"/>
      <c r="DN47" s="103"/>
      <c r="DO47" s="103"/>
      <c r="DP47" s="103"/>
      <c r="DQ47" s="52"/>
      <c r="DS47" s="102" t="s">
        <v>216</v>
      </c>
      <c r="DT47" s="103" t="s">
        <v>217</v>
      </c>
      <c r="DU47" s="103"/>
      <c r="DV47" s="103"/>
      <c r="DW47" s="103"/>
      <c r="DX47" s="103"/>
      <c r="DY47" s="103"/>
      <c r="DZ47" s="103"/>
      <c r="EA47" s="52"/>
      <c r="EC47" s="102" t="s">
        <v>216</v>
      </c>
      <c r="ED47" s="103" t="s">
        <v>217</v>
      </c>
      <c r="EE47" s="103"/>
      <c r="EF47" s="103"/>
      <c r="EG47" s="103"/>
      <c r="EH47" s="103"/>
      <c r="EI47" s="103"/>
      <c r="EJ47" s="103"/>
      <c r="EK47" s="52"/>
      <c r="EL47" s="102" t="s">
        <v>216</v>
      </c>
      <c r="EM47" s="103" t="s">
        <v>217</v>
      </c>
      <c r="EN47" s="103"/>
      <c r="EO47" s="103"/>
      <c r="EP47" s="103"/>
      <c r="EQ47" s="103"/>
      <c r="ER47" s="103"/>
      <c r="ES47" s="103"/>
      <c r="ET47" s="52"/>
      <c r="EU47" s="52"/>
      <c r="EW47" s="370" t="s">
        <v>216</v>
      </c>
      <c r="EX47" s="103" t="s">
        <v>217</v>
      </c>
      <c r="EY47" s="103"/>
      <c r="EZ47" s="103"/>
      <c r="FA47" s="103"/>
      <c r="FB47" s="103"/>
      <c r="FC47" s="103"/>
      <c r="FD47" s="103"/>
      <c r="FE47" s="52"/>
      <c r="FG47" s="370" t="s">
        <v>216</v>
      </c>
      <c r="FH47" s="103" t="s">
        <v>217</v>
      </c>
      <c r="FI47" s="103"/>
      <c r="FJ47" s="103"/>
      <c r="FK47" s="103"/>
      <c r="FL47" s="103"/>
      <c r="FM47" s="103"/>
      <c r="FN47" s="103"/>
      <c r="FO47" s="52"/>
      <c r="FQ47" s="370" t="s">
        <v>216</v>
      </c>
      <c r="FR47" s="103" t="s">
        <v>217</v>
      </c>
      <c r="FS47" s="103"/>
      <c r="FT47" s="103"/>
      <c r="FU47" s="103"/>
      <c r="FV47" s="103"/>
      <c r="FW47" s="103"/>
      <c r="FX47" s="103"/>
      <c r="FY47" s="52"/>
      <c r="GA47" s="370" t="s">
        <v>216</v>
      </c>
      <c r="GB47" s="103" t="s">
        <v>217</v>
      </c>
      <c r="GC47" s="103"/>
      <c r="GD47" s="103"/>
      <c r="GE47" s="103"/>
      <c r="GF47" s="103"/>
      <c r="GG47" s="103"/>
      <c r="GH47" s="103"/>
      <c r="GI47" s="52"/>
      <c r="GK47" s="370" t="s">
        <v>216</v>
      </c>
      <c r="GL47" s="103" t="s">
        <v>217</v>
      </c>
      <c r="GM47" s="103"/>
      <c r="GN47" s="103"/>
      <c r="GO47" s="103"/>
      <c r="GP47" s="103"/>
      <c r="GQ47" s="103"/>
      <c r="GR47" s="103"/>
      <c r="GS47" s="52"/>
      <c r="GU47" s="370" t="s">
        <v>216</v>
      </c>
      <c r="GV47" s="103" t="s">
        <v>217</v>
      </c>
      <c r="GW47" s="103"/>
      <c r="GX47" s="103"/>
      <c r="GY47" s="103"/>
      <c r="GZ47" s="103"/>
      <c r="HA47" s="103"/>
      <c r="HB47" s="103"/>
      <c r="HC47" s="52"/>
      <c r="HE47" s="370" t="s">
        <v>216</v>
      </c>
      <c r="HF47" s="103" t="s">
        <v>217</v>
      </c>
      <c r="HG47" s="103"/>
      <c r="HH47" s="103"/>
      <c r="HI47" s="103"/>
      <c r="HJ47" s="103"/>
      <c r="HK47" s="103"/>
      <c r="HL47" s="103"/>
      <c r="HM47" s="52"/>
      <c r="HO47" s="370" t="s">
        <v>216</v>
      </c>
      <c r="HP47" s="103" t="s">
        <v>217</v>
      </c>
      <c r="HQ47" s="103"/>
      <c r="HR47" s="103"/>
      <c r="HS47" s="103"/>
      <c r="HT47" s="103"/>
      <c r="HU47" s="103"/>
      <c r="HV47" s="103"/>
      <c r="HW47" s="52"/>
      <c r="HY47" s="370" t="s">
        <v>216</v>
      </c>
      <c r="HZ47" s="103" t="s">
        <v>217</v>
      </c>
      <c r="IA47" s="103"/>
      <c r="IB47" s="103"/>
      <c r="IC47" s="103"/>
      <c r="ID47" s="103"/>
      <c r="IE47" s="103"/>
      <c r="IF47" s="103"/>
      <c r="IG47" s="52"/>
      <c r="II47" s="370" t="s">
        <v>216</v>
      </c>
      <c r="IJ47" s="103" t="s">
        <v>217</v>
      </c>
      <c r="IK47" s="103"/>
      <c r="IL47" s="103"/>
      <c r="IM47" s="103"/>
      <c r="IN47" s="103"/>
      <c r="IO47" s="103"/>
      <c r="IP47" s="103"/>
      <c r="IQ47" s="52"/>
      <c r="IS47" s="370" t="s">
        <v>216</v>
      </c>
      <c r="IT47" s="103" t="s">
        <v>217</v>
      </c>
      <c r="IU47" s="103"/>
      <c r="IV47" s="103"/>
      <c r="IW47" s="103"/>
      <c r="IX47" s="103"/>
      <c r="IY47" s="103"/>
      <c r="IZ47" s="103"/>
      <c r="JA47" s="52"/>
    </row>
    <row r="48" spans="1:261" ht="12.75" customHeight="1" outlineLevel="2" x14ac:dyDescent="0.25">
      <c r="C48" s="359"/>
      <c r="D48" s="41">
        <v>1</v>
      </c>
      <c r="E48" s="416">
        <f t="shared" ref="E48:E51" si="289">AVERAGE(O48,Y48,AI48,AS48,BC48,BM48,BW48,CG48,CQ48,DA48,DK48,DU48,EE48,EO48,EY48,FI48,FS48,GC48,GM48,GW48,HG48,HQ48,IA48,IK48,IU48)</f>
        <v>9.4</v>
      </c>
      <c r="F48" s="416">
        <f t="shared" ref="F48:F51" si="290">AVERAGE(P48,Z48,AJ48,AT48,BD48,BN48,BX48,CH48,CR48,DB48,DL48,DV48,EF48,EP48,EZ48,FJ48,FT48,GD48,GN48,GX48,HH48,HR48,IB48,IL48,IV48)</f>
        <v>9.1999999999999993</v>
      </c>
      <c r="G48" s="416">
        <f t="shared" ref="G48:G51" si="291">AVERAGE(Q48,AA48,AK48,AU48,BE48,BO48,BY48,CI48,CS48,DC48,DM48,DW48,EG48,EQ48,FA48,FK48,FU48,GE48,GO48,GY48,HI48,HS48,IC48,IM48,IW48)</f>
        <v>9</v>
      </c>
      <c r="H48" s="416">
        <f t="shared" ref="H48:H51" si="292">AVERAGE(R48,AB48,AL48,AV48,BF48,BP48,BZ48,CJ48,CT48,DD48,DN48,DX48,EH48,ER48,FB48,FL48,FV48,GF48,GP48,GZ48,HJ48,HT48,ID48,IN48,IX48)</f>
        <v>8.4</v>
      </c>
      <c r="I48" s="416">
        <f t="shared" ref="I48:I51" si="293">AVERAGE(S48,AC48,AM48,AW48,BG48,BQ48,CA48,CK48,CU48,DE48,DO48,DY48,EI48,ES48,FC48,FM48,FW48,GG48,GQ48,HA48,HK48,HU48,IE48,IO48,IY48)</f>
        <v>8.8000000000000007</v>
      </c>
      <c r="J48" s="416">
        <f t="shared" ref="J48:J51" si="294">AVERAGE(T48,AD48,AN48,AX48,BH48,BR48,CB48,CL48,CV48,DF48,DP48,DZ48,EJ48,ET48,FD48,FN48,FX48,GH48,GR48,HB48,HL48,HV48,IF48,IP48,IZ48)</f>
        <v>7.75</v>
      </c>
      <c r="K48" s="52"/>
      <c r="M48" s="47"/>
      <c r="N48" s="41">
        <v>1</v>
      </c>
      <c r="O48" s="6"/>
      <c r="P48" s="6"/>
      <c r="Q48" s="6"/>
      <c r="R48" s="6"/>
      <c r="S48" s="6"/>
      <c r="T48" s="6"/>
      <c r="U48" s="52"/>
      <c r="W48" s="47"/>
      <c r="X48" s="41">
        <v>1</v>
      </c>
      <c r="Y48" s="6"/>
      <c r="Z48" s="6"/>
      <c r="AA48" s="6"/>
      <c r="AB48" s="6"/>
      <c r="AC48" s="6"/>
      <c r="AD48" s="6"/>
      <c r="AE48" s="52"/>
      <c r="AG48" s="47"/>
      <c r="AH48" s="41">
        <v>1</v>
      </c>
      <c r="AI48" s="6"/>
      <c r="AJ48" s="6"/>
      <c r="AK48" s="6"/>
      <c r="AL48" s="6"/>
      <c r="AM48" s="6"/>
      <c r="AN48" s="6"/>
      <c r="AO48" s="52"/>
      <c r="AQ48" s="47"/>
      <c r="AR48" s="41">
        <v>1</v>
      </c>
      <c r="AS48" s="6"/>
      <c r="AT48" s="6"/>
      <c r="AU48" s="6"/>
      <c r="AV48" s="6"/>
      <c r="AW48" s="6"/>
      <c r="AX48" s="6"/>
      <c r="AY48" s="52"/>
      <c r="BA48" s="47"/>
      <c r="BB48" s="41">
        <v>1</v>
      </c>
      <c r="BC48" s="6"/>
      <c r="BD48" s="6"/>
      <c r="BE48" s="6"/>
      <c r="BF48" s="6"/>
      <c r="BG48" s="6"/>
      <c r="BH48" s="6"/>
      <c r="BI48" s="52"/>
      <c r="BK48" s="47"/>
      <c r="BL48" s="41">
        <v>1</v>
      </c>
      <c r="BM48" s="6"/>
      <c r="BN48" s="6"/>
      <c r="BO48" s="6"/>
      <c r="BP48" s="6"/>
      <c r="BQ48" s="6"/>
      <c r="BR48" s="6"/>
      <c r="BS48" s="52"/>
      <c r="BU48" s="47"/>
      <c r="BV48" s="41">
        <v>1</v>
      </c>
      <c r="BW48" s="6"/>
      <c r="BX48" s="6"/>
      <c r="BY48" s="6"/>
      <c r="BZ48" s="6"/>
      <c r="CA48" s="6"/>
      <c r="CB48" s="6"/>
      <c r="CC48" s="52"/>
      <c r="CE48" s="47"/>
      <c r="CF48" s="41">
        <v>1</v>
      </c>
      <c r="CG48" s="6">
        <v>9</v>
      </c>
      <c r="CH48" s="6">
        <v>8</v>
      </c>
      <c r="CI48" s="6">
        <v>8</v>
      </c>
      <c r="CJ48" s="6">
        <v>8</v>
      </c>
      <c r="CK48" s="6">
        <v>9</v>
      </c>
      <c r="CL48" s="6">
        <v>6</v>
      </c>
      <c r="CM48" s="52"/>
      <c r="CO48" s="47"/>
      <c r="CP48" s="41">
        <v>1</v>
      </c>
      <c r="CQ48" s="6"/>
      <c r="CR48" s="6"/>
      <c r="CS48" s="6"/>
      <c r="CT48" s="6"/>
      <c r="CU48" s="6"/>
      <c r="CV48" s="6"/>
      <c r="CW48" s="52"/>
      <c r="CY48" s="47"/>
      <c r="CZ48" s="41">
        <v>1</v>
      </c>
      <c r="DA48" s="6">
        <v>10</v>
      </c>
      <c r="DB48" s="6">
        <v>10</v>
      </c>
      <c r="DC48" s="6">
        <v>10</v>
      </c>
      <c r="DD48" s="6">
        <v>10</v>
      </c>
      <c r="DE48" s="6">
        <v>7</v>
      </c>
      <c r="DF48" s="6">
        <v>10</v>
      </c>
      <c r="DG48" s="52"/>
      <c r="DI48" s="47"/>
      <c r="DJ48" s="41">
        <v>1</v>
      </c>
      <c r="DK48" s="6">
        <v>9</v>
      </c>
      <c r="DL48" s="6">
        <v>9</v>
      </c>
      <c r="DM48" s="6">
        <v>8</v>
      </c>
      <c r="DN48" s="6">
        <v>8</v>
      </c>
      <c r="DO48" s="6">
        <v>9</v>
      </c>
      <c r="DP48" s="6">
        <v>8</v>
      </c>
      <c r="DQ48" s="52"/>
      <c r="DS48" s="47"/>
      <c r="DT48" s="41">
        <v>1</v>
      </c>
      <c r="DU48" s="6">
        <v>9</v>
      </c>
      <c r="DV48" s="6">
        <v>9</v>
      </c>
      <c r="DW48" s="6">
        <v>9</v>
      </c>
      <c r="DX48" s="6">
        <v>9</v>
      </c>
      <c r="DY48" s="6">
        <v>9</v>
      </c>
      <c r="DZ48" s="6">
        <v>7</v>
      </c>
      <c r="EA48" s="52"/>
      <c r="EC48" s="47"/>
      <c r="ED48" s="41">
        <v>1</v>
      </c>
      <c r="EE48" s="6"/>
      <c r="EF48" s="6"/>
      <c r="EG48" s="6"/>
      <c r="EH48" s="6"/>
      <c r="EI48" s="6"/>
      <c r="EJ48" s="6"/>
      <c r="EK48" s="52"/>
      <c r="EL48" s="47"/>
      <c r="EM48" s="41">
        <v>1</v>
      </c>
      <c r="EN48" s="6">
        <v>10</v>
      </c>
      <c r="EO48" s="6">
        <v>10</v>
      </c>
      <c r="EP48" s="6">
        <v>10</v>
      </c>
      <c r="EQ48" s="6">
        <v>10</v>
      </c>
      <c r="ER48" s="6">
        <v>7</v>
      </c>
      <c r="ES48" s="6">
        <v>10</v>
      </c>
      <c r="ET48" s="52"/>
      <c r="EU48" s="52"/>
      <c r="EW48" s="371"/>
      <c r="EX48" s="41">
        <v>1</v>
      </c>
      <c r="EY48" s="6"/>
      <c r="EZ48" s="6"/>
      <c r="FA48" s="6"/>
      <c r="FB48" s="6"/>
      <c r="FC48" s="6"/>
      <c r="FD48" s="6"/>
      <c r="FE48" s="52"/>
      <c r="FG48" s="371"/>
      <c r="FH48" s="41">
        <v>1</v>
      </c>
      <c r="FI48" s="6"/>
      <c r="FJ48" s="6"/>
      <c r="FK48" s="6"/>
      <c r="FL48" s="6"/>
      <c r="FM48" s="6"/>
      <c r="FN48" s="6"/>
      <c r="FO48" s="52"/>
      <c r="FQ48" s="371"/>
      <c r="FR48" s="41">
        <v>1</v>
      </c>
      <c r="FS48" s="6"/>
      <c r="FT48" s="6"/>
      <c r="FU48" s="6"/>
      <c r="FV48" s="6"/>
      <c r="FW48" s="6"/>
      <c r="FX48" s="6"/>
      <c r="FY48" s="52"/>
      <c r="GA48" s="371"/>
      <c r="GB48" s="41">
        <v>1</v>
      </c>
      <c r="GC48" s="6"/>
      <c r="GD48" s="6"/>
      <c r="GE48" s="6"/>
      <c r="GF48" s="6"/>
      <c r="GG48" s="6"/>
      <c r="GH48" s="6"/>
      <c r="GI48" s="52"/>
      <c r="GK48" s="371"/>
      <c r="GL48" s="41">
        <v>1</v>
      </c>
      <c r="GM48" s="6"/>
      <c r="GN48" s="6"/>
      <c r="GO48" s="6"/>
      <c r="GP48" s="6"/>
      <c r="GQ48" s="6"/>
      <c r="GR48" s="6"/>
      <c r="GS48" s="52"/>
      <c r="GU48" s="371"/>
      <c r="GV48" s="41">
        <v>1</v>
      </c>
      <c r="GW48" s="6"/>
      <c r="GX48" s="6"/>
      <c r="GY48" s="6"/>
      <c r="GZ48" s="6"/>
      <c r="HA48" s="6"/>
      <c r="HB48" s="6"/>
      <c r="HC48" s="52"/>
      <c r="HE48" s="371"/>
      <c r="HF48" s="41">
        <v>1</v>
      </c>
      <c r="HG48" s="6"/>
      <c r="HH48" s="6"/>
      <c r="HI48" s="6"/>
      <c r="HJ48" s="6"/>
      <c r="HK48" s="6"/>
      <c r="HL48" s="6"/>
      <c r="HM48" s="52"/>
      <c r="HO48" s="371"/>
      <c r="HP48" s="41">
        <v>1</v>
      </c>
      <c r="HQ48" s="6"/>
      <c r="HR48" s="6"/>
      <c r="HS48" s="6"/>
      <c r="HT48" s="6"/>
      <c r="HU48" s="6"/>
      <c r="HV48" s="6"/>
      <c r="HW48" s="52"/>
      <c r="HY48" s="371"/>
      <c r="HZ48" s="41">
        <v>1</v>
      </c>
      <c r="IA48" s="6"/>
      <c r="IB48" s="6"/>
      <c r="IC48" s="6"/>
      <c r="ID48" s="6"/>
      <c r="IE48" s="6"/>
      <c r="IF48" s="6"/>
      <c r="IG48" s="52"/>
      <c r="II48" s="371"/>
      <c r="IJ48" s="41">
        <v>1</v>
      </c>
      <c r="IK48" s="6"/>
      <c r="IL48" s="6"/>
      <c r="IM48" s="6"/>
      <c r="IN48" s="6"/>
      <c r="IO48" s="6"/>
      <c r="IP48" s="6"/>
      <c r="IQ48" s="52"/>
      <c r="IS48" s="371"/>
      <c r="IT48" s="41">
        <v>1</v>
      </c>
      <c r="IU48" s="6"/>
      <c r="IV48" s="6"/>
      <c r="IW48" s="6"/>
      <c r="IX48" s="6"/>
      <c r="IY48" s="6"/>
      <c r="IZ48" s="6"/>
      <c r="JA48" s="52"/>
    </row>
    <row r="49" spans="1:261" ht="12.75" customHeight="1" outlineLevel="2" x14ac:dyDescent="0.25">
      <c r="C49" s="359"/>
      <c r="D49" s="41">
        <v>2</v>
      </c>
      <c r="E49" s="416">
        <f t="shared" si="289"/>
        <v>9</v>
      </c>
      <c r="F49" s="416">
        <f t="shared" si="290"/>
        <v>9.4</v>
      </c>
      <c r="G49" s="416">
        <f t="shared" si="291"/>
        <v>9.1999999999999993</v>
      </c>
      <c r="H49" s="416">
        <f t="shared" si="292"/>
        <v>8</v>
      </c>
      <c r="I49" s="416">
        <f t="shared" si="293"/>
        <v>7.8</v>
      </c>
      <c r="J49" s="416">
        <f t="shared" si="294"/>
        <v>6.75</v>
      </c>
      <c r="K49" s="52"/>
      <c r="M49" s="47"/>
      <c r="N49" s="41">
        <v>2</v>
      </c>
      <c r="O49" s="6"/>
      <c r="P49" s="6"/>
      <c r="Q49" s="6"/>
      <c r="R49" s="6"/>
      <c r="S49" s="6"/>
      <c r="T49" s="6"/>
      <c r="U49" s="52"/>
      <c r="W49" s="47"/>
      <c r="X49" s="41">
        <v>2</v>
      </c>
      <c r="Y49" s="6"/>
      <c r="Z49" s="6"/>
      <c r="AA49" s="6"/>
      <c r="AB49" s="6"/>
      <c r="AC49" s="6"/>
      <c r="AD49" s="6"/>
      <c r="AE49" s="52"/>
      <c r="AG49" s="47"/>
      <c r="AH49" s="41">
        <v>2</v>
      </c>
      <c r="AI49" s="6"/>
      <c r="AJ49" s="6"/>
      <c r="AK49" s="6"/>
      <c r="AL49" s="6"/>
      <c r="AM49" s="6"/>
      <c r="AN49" s="6"/>
      <c r="AO49" s="52"/>
      <c r="AQ49" s="47"/>
      <c r="AR49" s="41">
        <v>2</v>
      </c>
      <c r="AS49" s="6"/>
      <c r="AT49" s="6"/>
      <c r="AU49" s="6"/>
      <c r="AV49" s="6"/>
      <c r="AW49" s="6"/>
      <c r="AX49" s="6"/>
      <c r="AY49" s="52"/>
      <c r="BA49" s="47"/>
      <c r="BB49" s="41">
        <v>2</v>
      </c>
      <c r="BC49" s="6"/>
      <c r="BD49" s="6"/>
      <c r="BE49" s="6"/>
      <c r="BF49" s="6"/>
      <c r="BG49" s="6"/>
      <c r="BH49" s="6"/>
      <c r="BI49" s="52"/>
      <c r="BK49" s="47"/>
      <c r="BL49" s="41">
        <v>2</v>
      </c>
      <c r="BM49" s="6"/>
      <c r="BN49" s="6"/>
      <c r="BO49" s="6"/>
      <c r="BP49" s="6"/>
      <c r="BQ49" s="6"/>
      <c r="BR49" s="6"/>
      <c r="BS49" s="52"/>
      <c r="BU49" s="47"/>
      <c r="BV49" s="41">
        <v>2</v>
      </c>
      <c r="BW49" s="6"/>
      <c r="BX49" s="6"/>
      <c r="BY49" s="6"/>
      <c r="BZ49" s="6"/>
      <c r="CA49" s="6"/>
      <c r="CB49" s="6"/>
      <c r="CC49" s="52"/>
      <c r="CE49" s="47"/>
      <c r="CF49" s="41">
        <v>2</v>
      </c>
      <c r="CG49" s="6">
        <v>9</v>
      </c>
      <c r="CH49" s="6">
        <v>9</v>
      </c>
      <c r="CI49" s="6">
        <v>9</v>
      </c>
      <c r="CJ49" s="6">
        <v>9</v>
      </c>
      <c r="CK49" s="6">
        <v>9</v>
      </c>
      <c r="CL49" s="6">
        <v>8</v>
      </c>
      <c r="CM49" s="52"/>
      <c r="CO49" s="47"/>
      <c r="CP49" s="41">
        <v>2</v>
      </c>
      <c r="CQ49" s="6"/>
      <c r="CR49" s="6"/>
      <c r="CS49" s="6"/>
      <c r="CT49" s="6"/>
      <c r="CU49" s="6"/>
      <c r="CV49" s="6"/>
      <c r="CW49" s="52"/>
      <c r="CY49" s="47"/>
      <c r="CZ49" s="41">
        <v>2</v>
      </c>
      <c r="DA49" s="407">
        <v>10</v>
      </c>
      <c r="DB49" s="6">
        <v>10</v>
      </c>
      <c r="DC49" s="6">
        <v>10</v>
      </c>
      <c r="DD49" s="6">
        <v>10</v>
      </c>
      <c r="DE49" s="6">
        <v>5</v>
      </c>
      <c r="DF49" s="6">
        <v>7</v>
      </c>
      <c r="DG49" s="52"/>
      <c r="DI49" s="47"/>
      <c r="DJ49" s="41">
        <v>2</v>
      </c>
      <c r="DK49" s="6">
        <v>9</v>
      </c>
      <c r="DL49" s="6">
        <v>9</v>
      </c>
      <c r="DM49" s="6">
        <v>9</v>
      </c>
      <c r="DN49" s="6">
        <v>9</v>
      </c>
      <c r="DO49" s="6">
        <v>10</v>
      </c>
      <c r="DP49" s="6">
        <v>8</v>
      </c>
      <c r="DQ49" s="52"/>
      <c r="DS49" s="47"/>
      <c r="DT49" s="41">
        <v>2</v>
      </c>
      <c r="DU49" s="6">
        <v>7</v>
      </c>
      <c r="DV49" s="6">
        <v>9</v>
      </c>
      <c r="DW49" s="6">
        <v>8</v>
      </c>
      <c r="DX49" s="6">
        <v>7</v>
      </c>
      <c r="DY49" s="6">
        <v>8</v>
      </c>
      <c r="DZ49" s="6">
        <v>4</v>
      </c>
      <c r="EA49" s="52"/>
      <c r="EC49" s="47"/>
      <c r="ED49" s="41">
        <v>2</v>
      </c>
      <c r="EE49" s="6"/>
      <c r="EF49" s="6"/>
      <c r="EG49" s="6"/>
      <c r="EH49" s="6"/>
      <c r="EI49" s="6"/>
      <c r="EJ49" s="6"/>
      <c r="EK49" s="52"/>
      <c r="EL49" s="47"/>
      <c r="EM49" s="41">
        <v>2</v>
      </c>
      <c r="EN49" s="407">
        <v>10</v>
      </c>
      <c r="EO49" s="6">
        <v>10</v>
      </c>
      <c r="EP49" s="6">
        <v>10</v>
      </c>
      <c r="EQ49" s="6">
        <v>10</v>
      </c>
      <c r="ER49" s="6">
        <v>5</v>
      </c>
      <c r="ES49" s="6">
        <v>7</v>
      </c>
      <c r="ET49" s="52"/>
      <c r="EU49" s="52"/>
      <c r="EW49" s="371"/>
      <c r="EX49" s="41">
        <v>2</v>
      </c>
      <c r="EY49" s="6"/>
      <c r="EZ49" s="6"/>
      <c r="FA49" s="6"/>
      <c r="FB49" s="6"/>
      <c r="FC49" s="6"/>
      <c r="FD49" s="6"/>
      <c r="FE49" s="52"/>
      <c r="FG49" s="371"/>
      <c r="FH49" s="41">
        <v>2</v>
      </c>
      <c r="FI49" s="6"/>
      <c r="FJ49" s="6"/>
      <c r="FK49" s="6"/>
      <c r="FL49" s="6"/>
      <c r="FM49" s="6"/>
      <c r="FN49" s="6"/>
      <c r="FO49" s="52"/>
      <c r="FQ49" s="371"/>
      <c r="FR49" s="41">
        <v>2</v>
      </c>
      <c r="FS49" s="6"/>
      <c r="FT49" s="6"/>
      <c r="FU49" s="6"/>
      <c r="FV49" s="6"/>
      <c r="FW49" s="6"/>
      <c r="FX49" s="6"/>
      <c r="FY49" s="52"/>
      <c r="GA49" s="371"/>
      <c r="GB49" s="41">
        <v>2</v>
      </c>
      <c r="GC49" s="6"/>
      <c r="GD49" s="6"/>
      <c r="GE49" s="6"/>
      <c r="GF49" s="6"/>
      <c r="GG49" s="6"/>
      <c r="GH49" s="6"/>
      <c r="GI49" s="52"/>
      <c r="GK49" s="371"/>
      <c r="GL49" s="41">
        <v>2</v>
      </c>
      <c r="GM49" s="6"/>
      <c r="GN49" s="6"/>
      <c r="GO49" s="6"/>
      <c r="GP49" s="6"/>
      <c r="GQ49" s="6"/>
      <c r="GR49" s="6"/>
      <c r="GS49" s="52"/>
      <c r="GU49" s="371"/>
      <c r="GV49" s="41">
        <v>2</v>
      </c>
      <c r="GW49" s="6"/>
      <c r="GX49" s="6"/>
      <c r="GY49" s="6"/>
      <c r="GZ49" s="6"/>
      <c r="HA49" s="6"/>
      <c r="HB49" s="6"/>
      <c r="HC49" s="52"/>
      <c r="HE49" s="371"/>
      <c r="HF49" s="41">
        <v>2</v>
      </c>
      <c r="HG49" s="6"/>
      <c r="HH49" s="6"/>
      <c r="HI49" s="6"/>
      <c r="HJ49" s="6"/>
      <c r="HK49" s="6"/>
      <c r="HL49" s="6"/>
      <c r="HM49" s="52"/>
      <c r="HO49" s="371"/>
      <c r="HP49" s="41">
        <v>2</v>
      </c>
      <c r="HQ49" s="6"/>
      <c r="HR49" s="6"/>
      <c r="HS49" s="6"/>
      <c r="HT49" s="6"/>
      <c r="HU49" s="6"/>
      <c r="HV49" s="6"/>
      <c r="HW49" s="52"/>
      <c r="HY49" s="371"/>
      <c r="HZ49" s="41">
        <v>2</v>
      </c>
      <c r="IA49" s="6"/>
      <c r="IB49" s="6"/>
      <c r="IC49" s="6"/>
      <c r="ID49" s="6"/>
      <c r="IE49" s="6"/>
      <c r="IF49" s="6"/>
      <c r="IG49" s="52"/>
      <c r="II49" s="371"/>
      <c r="IJ49" s="41">
        <v>2</v>
      </c>
      <c r="IK49" s="6"/>
      <c r="IL49" s="6"/>
      <c r="IM49" s="6"/>
      <c r="IN49" s="6"/>
      <c r="IO49" s="6"/>
      <c r="IP49" s="6"/>
      <c r="IQ49" s="52"/>
      <c r="IS49" s="371"/>
      <c r="IT49" s="41">
        <v>2</v>
      </c>
      <c r="IU49" s="6"/>
      <c r="IV49" s="6"/>
      <c r="IW49" s="6"/>
      <c r="IX49" s="6"/>
      <c r="IY49" s="6"/>
      <c r="IZ49" s="6"/>
      <c r="JA49" s="52"/>
    </row>
    <row r="50" spans="1:261" ht="12.75" customHeight="1" outlineLevel="2" x14ac:dyDescent="0.25">
      <c r="C50" s="359"/>
      <c r="D50" s="41">
        <v>3</v>
      </c>
      <c r="E50" s="416">
        <f t="shared" si="289"/>
        <v>9.1999999999999993</v>
      </c>
      <c r="F50" s="416">
        <f t="shared" si="290"/>
        <v>8.8000000000000007</v>
      </c>
      <c r="G50" s="416">
        <f t="shared" si="291"/>
        <v>9.1999999999999993</v>
      </c>
      <c r="H50" s="416">
        <f t="shared" si="292"/>
        <v>9.1999999999999993</v>
      </c>
      <c r="I50" s="416">
        <f t="shared" si="293"/>
        <v>8.8000000000000007</v>
      </c>
      <c r="J50" s="416">
        <f t="shared" si="294"/>
        <v>9.25</v>
      </c>
      <c r="K50" s="52"/>
      <c r="M50" s="47"/>
      <c r="N50" s="41">
        <v>3</v>
      </c>
      <c r="O50" s="6"/>
      <c r="P50" s="6"/>
      <c r="Q50" s="6"/>
      <c r="R50" s="6"/>
      <c r="S50" s="6"/>
      <c r="T50" s="6"/>
      <c r="U50" s="52"/>
      <c r="W50" s="47"/>
      <c r="X50" s="41">
        <v>3</v>
      </c>
      <c r="Y50" s="6"/>
      <c r="Z50" s="6"/>
      <c r="AA50" s="6"/>
      <c r="AB50" s="6"/>
      <c r="AC50" s="6"/>
      <c r="AD50" s="6"/>
      <c r="AE50" s="52"/>
      <c r="AG50" s="47"/>
      <c r="AH50" s="41">
        <v>3</v>
      </c>
      <c r="AI50" s="6"/>
      <c r="AJ50" s="6"/>
      <c r="AK50" s="6"/>
      <c r="AL50" s="6"/>
      <c r="AM50" s="6"/>
      <c r="AN50" s="6"/>
      <c r="AO50" s="52"/>
      <c r="AQ50" s="47"/>
      <c r="AR50" s="41">
        <v>3</v>
      </c>
      <c r="AS50" s="6"/>
      <c r="AT50" s="6"/>
      <c r="AU50" s="6"/>
      <c r="AV50" s="6"/>
      <c r="AW50" s="6"/>
      <c r="AX50" s="6"/>
      <c r="AY50" s="52"/>
      <c r="BA50" s="47"/>
      <c r="BB50" s="41">
        <v>3</v>
      </c>
      <c r="BC50" s="6"/>
      <c r="BD50" s="6"/>
      <c r="BE50" s="6"/>
      <c r="BF50" s="6"/>
      <c r="BG50" s="6"/>
      <c r="BH50" s="6"/>
      <c r="BI50" s="52"/>
      <c r="BK50" s="47"/>
      <c r="BL50" s="41">
        <v>3</v>
      </c>
      <c r="BM50" s="6"/>
      <c r="BN50" s="6"/>
      <c r="BO50" s="6"/>
      <c r="BP50" s="6"/>
      <c r="BQ50" s="6"/>
      <c r="BR50" s="6"/>
      <c r="BS50" s="52"/>
      <c r="BU50" s="47"/>
      <c r="BV50" s="41">
        <v>3</v>
      </c>
      <c r="BW50" s="6"/>
      <c r="BX50" s="6"/>
      <c r="BY50" s="6"/>
      <c r="BZ50" s="6"/>
      <c r="CA50" s="6"/>
      <c r="CB50" s="6"/>
      <c r="CC50" s="52"/>
      <c r="CE50" s="47"/>
      <c r="CF50" s="41">
        <v>3</v>
      </c>
      <c r="CG50" s="6">
        <v>9</v>
      </c>
      <c r="CH50" s="6">
        <v>6</v>
      </c>
      <c r="CI50" s="6">
        <v>9</v>
      </c>
      <c r="CJ50" s="6">
        <v>9</v>
      </c>
      <c r="CK50" s="6">
        <v>9</v>
      </c>
      <c r="CL50" s="6">
        <v>9</v>
      </c>
      <c r="CM50" s="52"/>
      <c r="CO50" s="47"/>
      <c r="CP50" s="41">
        <v>3</v>
      </c>
      <c r="CQ50" s="6"/>
      <c r="CR50" s="6"/>
      <c r="CS50" s="6"/>
      <c r="CT50" s="6"/>
      <c r="CU50" s="6"/>
      <c r="CV50" s="6"/>
      <c r="CW50" s="52"/>
      <c r="CY50" s="47"/>
      <c r="CZ50" s="41">
        <v>3</v>
      </c>
      <c r="DA50" s="6">
        <v>10</v>
      </c>
      <c r="DB50" s="6">
        <v>10</v>
      </c>
      <c r="DC50" s="6">
        <v>10</v>
      </c>
      <c r="DD50" s="6">
        <v>10</v>
      </c>
      <c r="DE50" s="6">
        <v>10</v>
      </c>
      <c r="DF50" s="6">
        <v>10</v>
      </c>
      <c r="DG50" s="52"/>
      <c r="DI50" s="47"/>
      <c r="DJ50" s="41">
        <v>3</v>
      </c>
      <c r="DK50" s="6">
        <v>9</v>
      </c>
      <c r="DL50" s="6">
        <v>9</v>
      </c>
      <c r="DM50" s="6">
        <v>8</v>
      </c>
      <c r="DN50" s="6">
        <v>8</v>
      </c>
      <c r="DO50" s="6">
        <v>8</v>
      </c>
      <c r="DP50" s="6">
        <v>9</v>
      </c>
      <c r="DQ50" s="52"/>
      <c r="DS50" s="47"/>
      <c r="DT50" s="41">
        <v>3</v>
      </c>
      <c r="DU50" s="6">
        <v>8</v>
      </c>
      <c r="DV50" s="6">
        <v>9</v>
      </c>
      <c r="DW50" s="6">
        <v>9</v>
      </c>
      <c r="DX50" s="6">
        <v>9</v>
      </c>
      <c r="DY50" s="6">
        <v>7</v>
      </c>
      <c r="DZ50" s="6">
        <v>9</v>
      </c>
      <c r="EA50" s="52"/>
      <c r="EC50" s="47"/>
      <c r="ED50" s="41">
        <v>3</v>
      </c>
      <c r="EE50" s="6"/>
      <c r="EF50" s="6"/>
      <c r="EG50" s="6"/>
      <c r="EH50" s="6"/>
      <c r="EI50" s="6"/>
      <c r="EJ50" s="6"/>
      <c r="EK50" s="52"/>
      <c r="EL50" s="47"/>
      <c r="EM50" s="41">
        <v>3</v>
      </c>
      <c r="EN50" s="6">
        <v>10</v>
      </c>
      <c r="EO50" s="6">
        <v>10</v>
      </c>
      <c r="EP50" s="6">
        <v>10</v>
      </c>
      <c r="EQ50" s="6">
        <v>10</v>
      </c>
      <c r="ER50" s="6">
        <v>10</v>
      </c>
      <c r="ES50" s="6">
        <v>10</v>
      </c>
      <c r="ET50" s="52"/>
      <c r="EU50" s="52"/>
      <c r="EW50" s="371"/>
      <c r="EX50" s="41">
        <v>3</v>
      </c>
      <c r="EY50" s="6"/>
      <c r="EZ50" s="6"/>
      <c r="FA50" s="6"/>
      <c r="FB50" s="6"/>
      <c r="FC50" s="6"/>
      <c r="FD50" s="6"/>
      <c r="FE50" s="52"/>
      <c r="FG50" s="371"/>
      <c r="FH50" s="41">
        <v>3</v>
      </c>
      <c r="FI50" s="6"/>
      <c r="FJ50" s="6"/>
      <c r="FK50" s="6"/>
      <c r="FL50" s="6"/>
      <c r="FM50" s="6"/>
      <c r="FN50" s="6"/>
      <c r="FO50" s="52"/>
      <c r="FQ50" s="371"/>
      <c r="FR50" s="41">
        <v>3</v>
      </c>
      <c r="FS50" s="6"/>
      <c r="FT50" s="6"/>
      <c r="FU50" s="6"/>
      <c r="FV50" s="6"/>
      <c r="FW50" s="6"/>
      <c r="FX50" s="6"/>
      <c r="FY50" s="52"/>
      <c r="GA50" s="371"/>
      <c r="GB50" s="41">
        <v>3</v>
      </c>
      <c r="GC50" s="6"/>
      <c r="GD50" s="6"/>
      <c r="GE50" s="6"/>
      <c r="GF50" s="6"/>
      <c r="GG50" s="6"/>
      <c r="GH50" s="6"/>
      <c r="GI50" s="52"/>
      <c r="GK50" s="371"/>
      <c r="GL50" s="41">
        <v>3</v>
      </c>
      <c r="GM50" s="6"/>
      <c r="GN50" s="6"/>
      <c r="GO50" s="6"/>
      <c r="GP50" s="6"/>
      <c r="GQ50" s="6"/>
      <c r="GR50" s="6"/>
      <c r="GS50" s="52"/>
      <c r="GU50" s="371"/>
      <c r="GV50" s="41">
        <v>3</v>
      </c>
      <c r="GW50" s="6"/>
      <c r="GX50" s="6"/>
      <c r="GY50" s="6"/>
      <c r="GZ50" s="6"/>
      <c r="HA50" s="6"/>
      <c r="HB50" s="6"/>
      <c r="HC50" s="52"/>
      <c r="HE50" s="371"/>
      <c r="HF50" s="41">
        <v>3</v>
      </c>
      <c r="HG50" s="6"/>
      <c r="HH50" s="6"/>
      <c r="HI50" s="6"/>
      <c r="HJ50" s="6"/>
      <c r="HK50" s="6"/>
      <c r="HL50" s="6"/>
      <c r="HM50" s="52"/>
      <c r="HO50" s="371"/>
      <c r="HP50" s="41">
        <v>3</v>
      </c>
      <c r="HQ50" s="6"/>
      <c r="HR50" s="6"/>
      <c r="HS50" s="6"/>
      <c r="HT50" s="6"/>
      <c r="HU50" s="6"/>
      <c r="HV50" s="6"/>
      <c r="HW50" s="52"/>
      <c r="HY50" s="371"/>
      <c r="HZ50" s="41">
        <v>3</v>
      </c>
      <c r="IA50" s="6"/>
      <c r="IB50" s="6"/>
      <c r="IC50" s="6"/>
      <c r="ID50" s="6"/>
      <c r="IE50" s="6"/>
      <c r="IF50" s="6"/>
      <c r="IG50" s="52"/>
      <c r="II50" s="371"/>
      <c r="IJ50" s="41">
        <v>3</v>
      </c>
      <c r="IK50" s="6"/>
      <c r="IL50" s="6"/>
      <c r="IM50" s="6"/>
      <c r="IN50" s="6"/>
      <c r="IO50" s="6"/>
      <c r="IP50" s="6"/>
      <c r="IQ50" s="52"/>
      <c r="IS50" s="371"/>
      <c r="IT50" s="41">
        <v>3</v>
      </c>
      <c r="IU50" s="6"/>
      <c r="IV50" s="6"/>
      <c r="IW50" s="6"/>
      <c r="IX50" s="6"/>
      <c r="IY50" s="6"/>
      <c r="IZ50" s="6"/>
      <c r="JA50" s="52"/>
    </row>
    <row r="51" spans="1:261" ht="12.75" customHeight="1" outlineLevel="2" x14ac:dyDescent="0.25">
      <c r="C51" s="359"/>
      <c r="D51" s="41">
        <v>4</v>
      </c>
      <c r="E51" s="416">
        <f t="shared" si="289"/>
        <v>9.8000000000000007</v>
      </c>
      <c r="F51" s="416">
        <f t="shared" si="290"/>
        <v>9.6</v>
      </c>
      <c r="G51" s="416">
        <f t="shared" si="291"/>
        <v>9.6</v>
      </c>
      <c r="H51" s="416">
        <f t="shared" si="292"/>
        <v>9.6</v>
      </c>
      <c r="I51" s="416">
        <f t="shared" si="293"/>
        <v>9.4</v>
      </c>
      <c r="J51" s="416">
        <f t="shared" si="294"/>
        <v>9.5</v>
      </c>
      <c r="K51" s="52"/>
      <c r="M51" s="47"/>
      <c r="N51" s="41">
        <v>4</v>
      </c>
      <c r="O51" s="6"/>
      <c r="P51" s="6"/>
      <c r="Q51" s="6"/>
      <c r="R51" s="6"/>
      <c r="S51" s="6"/>
      <c r="T51" s="6"/>
      <c r="U51" s="52"/>
      <c r="W51" s="47"/>
      <c r="X51" s="41">
        <v>4</v>
      </c>
      <c r="Y51" s="6"/>
      <c r="Z51" s="6"/>
      <c r="AA51" s="6"/>
      <c r="AB51" s="6"/>
      <c r="AC51" s="6"/>
      <c r="AD51" s="6"/>
      <c r="AE51" s="52"/>
      <c r="AG51" s="47"/>
      <c r="AH51" s="41">
        <v>4</v>
      </c>
      <c r="AI51" s="6"/>
      <c r="AJ51" s="6"/>
      <c r="AK51" s="6"/>
      <c r="AL51" s="6"/>
      <c r="AM51" s="6"/>
      <c r="AN51" s="6"/>
      <c r="AO51" s="52"/>
      <c r="AQ51" s="47"/>
      <c r="AR51" s="41">
        <v>4</v>
      </c>
      <c r="AS51" s="6"/>
      <c r="AT51" s="6"/>
      <c r="AU51" s="6"/>
      <c r="AV51" s="6"/>
      <c r="AW51" s="6"/>
      <c r="AX51" s="6"/>
      <c r="AY51" s="52"/>
      <c r="BA51" s="47"/>
      <c r="BB51" s="41">
        <v>4</v>
      </c>
      <c r="BC51" s="6"/>
      <c r="BD51" s="6"/>
      <c r="BE51" s="6"/>
      <c r="BF51" s="6"/>
      <c r="BG51" s="6"/>
      <c r="BH51" s="6"/>
      <c r="BI51" s="52"/>
      <c r="BK51" s="47"/>
      <c r="BL51" s="41">
        <v>4</v>
      </c>
      <c r="BM51" s="6"/>
      <c r="BN51" s="6"/>
      <c r="BO51" s="6"/>
      <c r="BP51" s="6"/>
      <c r="BQ51" s="6"/>
      <c r="BR51" s="6"/>
      <c r="BS51" s="52"/>
      <c r="BU51" s="47"/>
      <c r="BV51" s="41">
        <v>4</v>
      </c>
      <c r="BW51" s="6"/>
      <c r="BX51" s="6"/>
      <c r="BY51" s="6"/>
      <c r="BZ51" s="6"/>
      <c r="CA51" s="6"/>
      <c r="CB51" s="6"/>
      <c r="CC51" s="52"/>
      <c r="CE51" s="47"/>
      <c r="CF51" s="41">
        <v>4</v>
      </c>
      <c r="CG51" s="6">
        <v>9</v>
      </c>
      <c r="CH51" s="6">
        <v>9</v>
      </c>
      <c r="CI51" s="6">
        <v>9</v>
      </c>
      <c r="CJ51" s="6">
        <v>9</v>
      </c>
      <c r="CK51" s="6">
        <v>9</v>
      </c>
      <c r="CL51" s="6">
        <v>9</v>
      </c>
      <c r="CM51" s="52"/>
      <c r="CO51" s="47"/>
      <c r="CP51" s="41">
        <v>4</v>
      </c>
      <c r="CQ51" s="6"/>
      <c r="CR51" s="6"/>
      <c r="CS51" s="6"/>
      <c r="CT51" s="6"/>
      <c r="CU51" s="6"/>
      <c r="CV51" s="6"/>
      <c r="CW51" s="52"/>
      <c r="CY51" s="47"/>
      <c r="CZ51" s="41">
        <v>4</v>
      </c>
      <c r="DA51" s="6">
        <v>10</v>
      </c>
      <c r="DB51" s="6">
        <v>10</v>
      </c>
      <c r="DC51" s="6">
        <v>10</v>
      </c>
      <c r="DD51" s="6">
        <v>10</v>
      </c>
      <c r="DE51" s="6">
        <v>10</v>
      </c>
      <c r="DF51" s="6">
        <v>10</v>
      </c>
      <c r="DG51" s="52"/>
      <c r="DI51" s="47"/>
      <c r="DJ51" s="41">
        <v>4</v>
      </c>
      <c r="DK51" s="6">
        <v>10</v>
      </c>
      <c r="DL51" s="6">
        <v>9</v>
      </c>
      <c r="DM51" s="6">
        <v>9</v>
      </c>
      <c r="DN51" s="6">
        <v>9</v>
      </c>
      <c r="DO51" s="6">
        <v>9</v>
      </c>
      <c r="DP51" s="6">
        <v>9</v>
      </c>
      <c r="DQ51" s="52"/>
      <c r="DS51" s="47"/>
      <c r="DT51" s="41">
        <v>4</v>
      </c>
      <c r="DU51" s="6">
        <v>10</v>
      </c>
      <c r="DV51" s="6">
        <v>10</v>
      </c>
      <c r="DW51" s="6">
        <v>10</v>
      </c>
      <c r="DX51" s="6">
        <v>10</v>
      </c>
      <c r="DY51" s="6">
        <v>9</v>
      </c>
      <c r="DZ51" s="6">
        <v>10</v>
      </c>
      <c r="EA51" s="52"/>
      <c r="EC51" s="47"/>
      <c r="ED51" s="41">
        <v>4</v>
      </c>
      <c r="EE51" s="6"/>
      <c r="EF51" s="6"/>
      <c r="EG51" s="6"/>
      <c r="EH51" s="6"/>
      <c r="EI51" s="6"/>
      <c r="EJ51" s="6"/>
      <c r="EK51" s="52"/>
      <c r="EL51" s="47"/>
      <c r="EM51" s="41">
        <v>4</v>
      </c>
      <c r="EN51" s="6">
        <v>10</v>
      </c>
      <c r="EO51" s="6">
        <v>10</v>
      </c>
      <c r="EP51" s="6">
        <v>10</v>
      </c>
      <c r="EQ51" s="6">
        <v>10</v>
      </c>
      <c r="ER51" s="6">
        <v>10</v>
      </c>
      <c r="ES51" s="6">
        <v>10</v>
      </c>
      <c r="ET51" s="52"/>
      <c r="EU51" s="52"/>
      <c r="EW51" s="371"/>
      <c r="EX51" s="41">
        <v>4</v>
      </c>
      <c r="EY51" s="6"/>
      <c r="EZ51" s="6"/>
      <c r="FA51" s="6"/>
      <c r="FB51" s="6"/>
      <c r="FC51" s="6"/>
      <c r="FD51" s="6"/>
      <c r="FE51" s="52"/>
      <c r="FG51" s="371"/>
      <c r="FH51" s="41">
        <v>4</v>
      </c>
      <c r="FI51" s="6"/>
      <c r="FJ51" s="6"/>
      <c r="FK51" s="6"/>
      <c r="FL51" s="6"/>
      <c r="FM51" s="6"/>
      <c r="FN51" s="6"/>
      <c r="FO51" s="52"/>
      <c r="FQ51" s="371"/>
      <c r="FR51" s="41">
        <v>4</v>
      </c>
      <c r="FS51" s="6"/>
      <c r="FT51" s="6"/>
      <c r="FU51" s="6"/>
      <c r="FV51" s="6"/>
      <c r="FW51" s="6"/>
      <c r="FX51" s="6"/>
      <c r="FY51" s="52"/>
      <c r="GA51" s="371"/>
      <c r="GB51" s="41">
        <v>4</v>
      </c>
      <c r="GC51" s="6"/>
      <c r="GD51" s="6"/>
      <c r="GE51" s="6"/>
      <c r="GF51" s="6"/>
      <c r="GG51" s="6"/>
      <c r="GH51" s="6"/>
      <c r="GI51" s="52"/>
      <c r="GK51" s="371"/>
      <c r="GL51" s="41">
        <v>4</v>
      </c>
      <c r="GM51" s="6"/>
      <c r="GN51" s="6"/>
      <c r="GO51" s="6"/>
      <c r="GP51" s="6"/>
      <c r="GQ51" s="6"/>
      <c r="GR51" s="6"/>
      <c r="GS51" s="52"/>
      <c r="GU51" s="371"/>
      <c r="GV51" s="41">
        <v>4</v>
      </c>
      <c r="GW51" s="6"/>
      <c r="GX51" s="6"/>
      <c r="GY51" s="6"/>
      <c r="GZ51" s="6"/>
      <c r="HA51" s="6"/>
      <c r="HB51" s="6"/>
      <c r="HC51" s="52"/>
      <c r="HE51" s="371"/>
      <c r="HF51" s="41">
        <v>4</v>
      </c>
      <c r="HG51" s="6"/>
      <c r="HH51" s="6"/>
      <c r="HI51" s="6"/>
      <c r="HJ51" s="6"/>
      <c r="HK51" s="6"/>
      <c r="HL51" s="6"/>
      <c r="HM51" s="52"/>
      <c r="HO51" s="371"/>
      <c r="HP51" s="41">
        <v>4</v>
      </c>
      <c r="HQ51" s="6"/>
      <c r="HR51" s="6"/>
      <c r="HS51" s="6"/>
      <c r="HT51" s="6"/>
      <c r="HU51" s="6"/>
      <c r="HV51" s="6"/>
      <c r="HW51" s="52"/>
      <c r="HY51" s="371"/>
      <c r="HZ51" s="41">
        <v>4</v>
      </c>
      <c r="IA51" s="6"/>
      <c r="IB51" s="6"/>
      <c r="IC51" s="6"/>
      <c r="ID51" s="6"/>
      <c r="IE51" s="6"/>
      <c r="IF51" s="6"/>
      <c r="IG51" s="52"/>
      <c r="II51" s="371"/>
      <c r="IJ51" s="41">
        <v>4</v>
      </c>
      <c r="IK51" s="6"/>
      <c r="IL51" s="6"/>
      <c r="IM51" s="6"/>
      <c r="IN51" s="6"/>
      <c r="IO51" s="6"/>
      <c r="IP51" s="6"/>
      <c r="IQ51" s="52"/>
      <c r="IS51" s="371"/>
      <c r="IT51" s="41">
        <v>4</v>
      </c>
      <c r="IU51" s="6"/>
      <c r="IV51" s="6"/>
      <c r="IW51" s="6"/>
      <c r="IX51" s="6"/>
      <c r="IY51" s="6"/>
      <c r="IZ51" s="6"/>
      <c r="JA51" s="52"/>
    </row>
    <row r="52" spans="1:261" ht="12.75" customHeight="1" outlineLevel="2" x14ac:dyDescent="0.25">
      <c r="A52" s="99" t="s">
        <v>122</v>
      </c>
      <c r="B52" s="100">
        <f>IF(A52="Must Have",RQTMustHave,(IF(A52="Important",RQTImportant,(IF(A52="Standard",RQTStandard,RQTNiceToHave)))))</f>
        <v>1</v>
      </c>
      <c r="C52" s="358"/>
      <c r="D52" s="17" t="s">
        <v>1</v>
      </c>
      <c r="E52" s="417">
        <f>AVERAGE(O52,Y52,AI52,AS52,BC52,BM52,BW52,CG52,CQ52,DA52,DK52,DU52,EE52,EO52,EY52,FI52,FS52,GC52,GM52,GW52,HG52,HQ52,IA52,IK52,IU52)</f>
        <v>9.35</v>
      </c>
      <c r="F52" s="417">
        <f t="shared" ref="F52:J52" si="295">AVERAGE(P52,Z52,AJ52,AT52,BD52,BN52,BX52,CH52,CR52,DB52,DL52,DV52,EF52,EP52,EZ52,FJ52,FT52,GD52,GN52,GX52,HH52,HR52,IB52,IL52,IV52)</f>
        <v>9.25</v>
      </c>
      <c r="G52" s="417">
        <f t="shared" si="295"/>
        <v>9.25</v>
      </c>
      <c r="H52" s="417">
        <f t="shared" si="295"/>
        <v>8.8000000000000007</v>
      </c>
      <c r="I52" s="417">
        <f t="shared" si="295"/>
        <v>8.6999999999999993</v>
      </c>
      <c r="J52" s="417">
        <f t="shared" si="295"/>
        <v>8.3125</v>
      </c>
      <c r="K52" s="52"/>
      <c r="M52" s="48"/>
      <c r="N52" s="17" t="s">
        <v>1</v>
      </c>
      <c r="O52" s="36" t="str">
        <f>IF(COUNT(O48:O51)=0,"",AVERAGE(O48:O51))</f>
        <v/>
      </c>
      <c r="P52" s="36" t="str">
        <f>IF(COUNT(P48:P51)=0,"",AVERAGE(P48:P51))</f>
        <v/>
      </c>
      <c r="Q52" s="36" t="str">
        <f>IF(COUNT(Q48:Q51)=0,"",AVERAGE(Q48:Q51))</f>
        <v/>
      </c>
      <c r="R52" s="36" t="str">
        <f>IF(COUNT(R48:R51)=0,"",AVERAGE(R48:R51))</f>
        <v/>
      </c>
      <c r="S52" s="36"/>
      <c r="T52" s="36" t="str">
        <f>IF(COUNT(T48:T51)=0,"",AVERAGE(T48:T51))</f>
        <v/>
      </c>
      <c r="U52" s="52"/>
      <c r="W52" s="48"/>
      <c r="X52" s="17" t="s">
        <v>1</v>
      </c>
      <c r="Y52" s="36" t="str">
        <f>IF(COUNT(Y48:Y51)=0,"",AVERAGE(Y48:Y51))</f>
        <v/>
      </c>
      <c r="Z52" s="36" t="str">
        <f>IF(COUNT(Z48:Z51)=0,"",AVERAGE(Z48:Z51))</f>
        <v/>
      </c>
      <c r="AA52" s="36" t="str">
        <f>IF(COUNT(AA48:AA51)=0,"",AVERAGE(AA48:AA51))</f>
        <v/>
      </c>
      <c r="AB52" s="36" t="str">
        <f>IF(COUNT(AB48:AB51)=0,"",AVERAGE(AB48:AB51))</f>
        <v/>
      </c>
      <c r="AC52" s="36"/>
      <c r="AD52" s="36" t="str">
        <f>IF(COUNT(AD48:AD51)=0,"",AVERAGE(AD48:AD51))</f>
        <v/>
      </c>
      <c r="AE52" s="52"/>
      <c r="AG52" s="48"/>
      <c r="AH52" s="17" t="s">
        <v>1</v>
      </c>
      <c r="AI52" s="36" t="str">
        <f>IF(COUNT(AI48:AI51)=0,"",AVERAGE(AI48:AI51))</f>
        <v/>
      </c>
      <c r="AJ52" s="36" t="str">
        <f>IF(COUNT(AJ48:AJ51)=0,"",AVERAGE(AJ48:AJ51))</f>
        <v/>
      </c>
      <c r="AK52" s="36" t="str">
        <f>IF(COUNT(AK48:AK51)=0,"",AVERAGE(AK48:AK51))</f>
        <v/>
      </c>
      <c r="AL52" s="36" t="str">
        <f>IF(COUNT(AL48:AL51)=0,"",AVERAGE(AL48:AL51))</f>
        <v/>
      </c>
      <c r="AM52" s="36"/>
      <c r="AN52" s="36" t="str">
        <f>IF(COUNT(AN48:AN51)=0,"",AVERAGE(AN48:AN51))</f>
        <v/>
      </c>
      <c r="AO52" s="52"/>
      <c r="AQ52" s="48"/>
      <c r="AR52" s="17" t="s">
        <v>1</v>
      </c>
      <c r="AS52" s="36"/>
      <c r="AT52" s="36" t="str">
        <f>IF(COUNT(AT48:AT51)=0,"",AVERAGE(AT48:AT51))</f>
        <v/>
      </c>
      <c r="AU52" s="36" t="str">
        <f>IF(COUNT(AU48:AU51)=0,"",AVERAGE(AU48:AU51))</f>
        <v/>
      </c>
      <c r="AV52" s="36" t="str">
        <f>IF(COUNT(AV48:AV51)=0,"",AVERAGE(AV48:AV51))</f>
        <v/>
      </c>
      <c r="AW52" s="36" t="str">
        <f>IF(COUNT(AW48:AW51)=0,"",AVERAGE(AW48:AW51))</f>
        <v/>
      </c>
      <c r="AX52" s="36" t="str">
        <f>IF(COUNT(AX48:AX51)=0,"",AVERAGE(AX48:AX51))</f>
        <v/>
      </c>
      <c r="AY52" s="52"/>
      <c r="BA52" s="48"/>
      <c r="BB52" s="17" t="s">
        <v>1</v>
      </c>
      <c r="BC52" s="36"/>
      <c r="BD52" s="36" t="str">
        <f>IF(COUNT(BD48:BD51)=0,"",AVERAGE(BD48:BD51))</f>
        <v/>
      </c>
      <c r="BE52" s="36" t="str">
        <f>IF(COUNT(BE48:BE51)=0,"",AVERAGE(BE48:BE51))</f>
        <v/>
      </c>
      <c r="BF52" s="36" t="str">
        <f>IF(COUNT(BF48:BF51)=0,"",AVERAGE(BF48:BF51))</f>
        <v/>
      </c>
      <c r="BG52" s="36" t="str">
        <f>IF(COUNT(BG48:BG51)=0,"",AVERAGE(BG48:BG51))</f>
        <v/>
      </c>
      <c r="BH52" s="36" t="str">
        <f>IF(COUNT(BH48:BH51)=0,"",AVERAGE(BH48:BH51))</f>
        <v/>
      </c>
      <c r="BI52" s="52"/>
      <c r="BK52" s="48"/>
      <c r="BL52" s="17" t="s">
        <v>1</v>
      </c>
      <c r="BM52" s="36"/>
      <c r="BN52" s="36" t="str">
        <f>IF(COUNT(BN48:BN51)=0,"",AVERAGE(BN48:BN51))</f>
        <v/>
      </c>
      <c r="BO52" s="36" t="str">
        <f>IF(COUNT(BO48:BO51)=0,"",AVERAGE(BO48:BO51))</f>
        <v/>
      </c>
      <c r="BP52" s="36" t="str">
        <f>IF(COUNT(BP48:BP51)=0,"",AVERAGE(BP48:BP51))</f>
        <v/>
      </c>
      <c r="BQ52" s="36" t="str">
        <f>IF(COUNT(BQ48:BQ51)=0,"",AVERAGE(BQ48:BQ51))</f>
        <v/>
      </c>
      <c r="BR52" s="36" t="str">
        <f>IF(COUNT(BR48:BR51)=0,"",AVERAGE(BR48:BR51))</f>
        <v/>
      </c>
      <c r="BS52" s="52"/>
      <c r="BU52" s="48"/>
      <c r="BV52" s="17" t="s">
        <v>1</v>
      </c>
      <c r="BW52" s="36" t="str">
        <f>IF(COUNT(BW48:BW51)=0,"",AVERAGE(BW48:BW51))</f>
        <v/>
      </c>
      <c r="BX52" s="36" t="str">
        <f>IF(COUNT(BX48:BX51)=0,"",AVERAGE(BX48:BX51))</f>
        <v/>
      </c>
      <c r="BY52" s="36" t="str">
        <f>IF(COUNT(BY48:BY51)=0,"",AVERAGE(BY48:BY51))</f>
        <v/>
      </c>
      <c r="BZ52" s="36" t="str">
        <f>IF(COUNT(BZ48:BZ51)=0,"",AVERAGE(BZ48:BZ51))</f>
        <v/>
      </c>
      <c r="CA52" s="36"/>
      <c r="CB52" s="36" t="str">
        <f>IF(COUNT(CB48:CB51)=0,"",AVERAGE(CB48:CB51))</f>
        <v/>
      </c>
      <c r="CC52" s="52"/>
      <c r="CE52" s="48"/>
      <c r="CF52" s="17" t="s">
        <v>1</v>
      </c>
      <c r="CG52" s="36">
        <f t="shared" ref="CG52:CL52" si="296">IF(COUNT(CG48:CG51)=0,"",AVERAGE(CG48:CG51))</f>
        <v>9</v>
      </c>
      <c r="CH52" s="36">
        <f t="shared" si="296"/>
        <v>8</v>
      </c>
      <c r="CI52" s="36">
        <f t="shared" si="296"/>
        <v>8.75</v>
      </c>
      <c r="CJ52" s="36">
        <f t="shared" si="296"/>
        <v>8.75</v>
      </c>
      <c r="CK52" s="36">
        <f t="shared" si="296"/>
        <v>9</v>
      </c>
      <c r="CL52" s="36">
        <f t="shared" si="296"/>
        <v>8</v>
      </c>
      <c r="CM52" s="52"/>
      <c r="CO52" s="48"/>
      <c r="CP52" s="17" t="s">
        <v>1</v>
      </c>
      <c r="CQ52" s="36" t="str">
        <f>IF(COUNT(CQ48:CQ51)=0,"",AVERAGE(CQ48:CQ51))</f>
        <v/>
      </c>
      <c r="CR52" s="36" t="str">
        <f>IF(COUNT(CR48:CR51)=0,"",AVERAGE(CR48:CR51))</f>
        <v/>
      </c>
      <c r="CS52" s="36" t="str">
        <f>IF(COUNT(CS48:CS51)=0,"",AVERAGE(CS48:CS51))</f>
        <v/>
      </c>
      <c r="CT52" s="36" t="str">
        <f>IF(COUNT(CT48:CT51)=0,"",AVERAGE(CT48:CT51))</f>
        <v/>
      </c>
      <c r="CU52" s="36"/>
      <c r="CV52" s="36" t="str">
        <f>IF(COUNT(CV48:CV51)=0,"",AVERAGE(CV48:CV51))</f>
        <v/>
      </c>
      <c r="CW52" s="52"/>
      <c r="CY52" s="48"/>
      <c r="CZ52" s="17" t="s">
        <v>1</v>
      </c>
      <c r="DA52" s="36">
        <f t="shared" ref="DA52:DF52" si="297">IF(COUNT(DA48:DA51)=0,"",AVERAGE(DA48:DA51))</f>
        <v>10</v>
      </c>
      <c r="DB52" s="36">
        <f t="shared" si="297"/>
        <v>10</v>
      </c>
      <c r="DC52" s="36">
        <f t="shared" si="297"/>
        <v>10</v>
      </c>
      <c r="DD52" s="36">
        <f t="shared" si="297"/>
        <v>10</v>
      </c>
      <c r="DE52" s="36">
        <f t="shared" si="297"/>
        <v>8</v>
      </c>
      <c r="DF52" s="36">
        <f t="shared" si="297"/>
        <v>9.25</v>
      </c>
      <c r="DG52" s="52"/>
      <c r="DI52" s="48"/>
      <c r="DJ52" s="17" t="s">
        <v>1</v>
      </c>
      <c r="DK52" s="36">
        <f t="shared" ref="DK52:DP52" si="298">IF(COUNT(DK48:DK51)=0,"",AVERAGE(DK48:DK51))</f>
        <v>9.25</v>
      </c>
      <c r="DL52" s="36">
        <f t="shared" si="298"/>
        <v>9</v>
      </c>
      <c r="DM52" s="36">
        <f t="shared" si="298"/>
        <v>8.5</v>
      </c>
      <c r="DN52" s="36">
        <f t="shared" si="298"/>
        <v>8.5</v>
      </c>
      <c r="DO52" s="36">
        <f t="shared" si="298"/>
        <v>9</v>
      </c>
      <c r="DP52" s="36">
        <f t="shared" si="298"/>
        <v>8.5</v>
      </c>
      <c r="DQ52" s="52"/>
      <c r="DS52" s="48"/>
      <c r="DT52" s="17" t="s">
        <v>1</v>
      </c>
      <c r="DU52" s="36">
        <f t="shared" ref="DU52:DZ52" si="299">IF(COUNT(DU48:DU51)=0,"",AVERAGE(DU48:DU51))</f>
        <v>8.5</v>
      </c>
      <c r="DV52" s="36">
        <f t="shared" si="299"/>
        <v>9.25</v>
      </c>
      <c r="DW52" s="36">
        <f t="shared" si="299"/>
        <v>9</v>
      </c>
      <c r="DX52" s="36">
        <f t="shared" si="299"/>
        <v>8.75</v>
      </c>
      <c r="DY52" s="36">
        <f t="shared" si="299"/>
        <v>8.25</v>
      </c>
      <c r="DZ52" s="36">
        <f t="shared" si="299"/>
        <v>7.5</v>
      </c>
      <c r="EA52" s="52"/>
      <c r="EC52" s="48"/>
      <c r="ED52" s="17" t="s">
        <v>1</v>
      </c>
      <c r="EE52" s="36" t="str">
        <f>IF(COUNT(EE48:EE51)=0,"",AVERAGE(EE48:EE51))</f>
        <v/>
      </c>
      <c r="EF52" s="36" t="str">
        <f>IF(COUNT(EF48:EF51)=0,"",AVERAGE(EF48:EF51))</f>
        <v/>
      </c>
      <c r="EG52" s="36" t="str">
        <f>IF(COUNT(EG48:EG51)=0,"",AVERAGE(EG48:EG51))</f>
        <v/>
      </c>
      <c r="EH52" s="36" t="str">
        <f>IF(COUNT(EH48:EH51)=0,"",AVERAGE(EH48:EH51))</f>
        <v/>
      </c>
      <c r="EI52" s="36"/>
      <c r="EJ52" s="36" t="str">
        <f>IF(COUNT(EJ48:EJ51)=0,"",AVERAGE(EJ48:EJ51))</f>
        <v/>
      </c>
      <c r="EK52" s="52"/>
      <c r="EL52" s="48"/>
      <c r="EM52" s="17" t="s">
        <v>1</v>
      </c>
      <c r="EN52" s="36">
        <f t="shared" ref="EN52:ES52" si="300">IF(COUNT(EN48:EN51)=0,"",AVERAGE(EN48:EN51))</f>
        <v>10</v>
      </c>
      <c r="EO52" s="36">
        <f t="shared" si="300"/>
        <v>10</v>
      </c>
      <c r="EP52" s="36">
        <f t="shared" si="300"/>
        <v>10</v>
      </c>
      <c r="EQ52" s="36">
        <f t="shared" si="300"/>
        <v>10</v>
      </c>
      <c r="ER52" s="36">
        <f t="shared" si="300"/>
        <v>8</v>
      </c>
      <c r="ES52" s="36">
        <f t="shared" si="300"/>
        <v>9.25</v>
      </c>
      <c r="ET52" s="52"/>
      <c r="EU52" s="52"/>
      <c r="EW52" s="369"/>
      <c r="EX52" s="17" t="s">
        <v>1</v>
      </c>
      <c r="EY52" s="36" t="str">
        <f t="shared" ref="EY52:FD52" si="301">IF(COUNT(EY48:EY51)=0,"",AVERAGE(EY48:EY51))</f>
        <v/>
      </c>
      <c r="EZ52" s="36" t="str">
        <f t="shared" si="301"/>
        <v/>
      </c>
      <c r="FA52" s="36" t="str">
        <f t="shared" si="301"/>
        <v/>
      </c>
      <c r="FB52" s="36" t="str">
        <f t="shared" si="301"/>
        <v/>
      </c>
      <c r="FC52" s="36" t="str">
        <f t="shared" si="301"/>
        <v/>
      </c>
      <c r="FD52" s="36" t="str">
        <f t="shared" si="301"/>
        <v/>
      </c>
      <c r="FE52" s="52"/>
      <c r="FG52" s="369"/>
      <c r="FH52" s="17" t="s">
        <v>1</v>
      </c>
      <c r="FI52" s="36" t="str">
        <f t="shared" ref="FI52:FN52" si="302">IF(COUNT(FI48:FI51)=0,"",AVERAGE(FI48:FI51))</f>
        <v/>
      </c>
      <c r="FJ52" s="36" t="str">
        <f t="shared" si="302"/>
        <v/>
      </c>
      <c r="FK52" s="36" t="str">
        <f t="shared" si="302"/>
        <v/>
      </c>
      <c r="FL52" s="36" t="str">
        <f t="shared" si="302"/>
        <v/>
      </c>
      <c r="FM52" s="36" t="str">
        <f t="shared" si="302"/>
        <v/>
      </c>
      <c r="FN52" s="36" t="str">
        <f t="shared" si="302"/>
        <v/>
      </c>
      <c r="FO52" s="52"/>
      <c r="FQ52" s="369"/>
      <c r="FR52" s="17" t="s">
        <v>1</v>
      </c>
      <c r="FS52" s="36" t="str">
        <f t="shared" ref="FS52:FX52" si="303">IF(COUNT(FS48:FS51)=0,"",AVERAGE(FS48:FS51))</f>
        <v/>
      </c>
      <c r="FT52" s="36" t="str">
        <f t="shared" si="303"/>
        <v/>
      </c>
      <c r="FU52" s="36" t="str">
        <f t="shared" si="303"/>
        <v/>
      </c>
      <c r="FV52" s="36" t="str">
        <f t="shared" si="303"/>
        <v/>
      </c>
      <c r="FW52" s="36" t="str">
        <f t="shared" si="303"/>
        <v/>
      </c>
      <c r="FX52" s="36" t="str">
        <f t="shared" si="303"/>
        <v/>
      </c>
      <c r="FY52" s="52"/>
      <c r="GA52" s="369"/>
      <c r="GB52" s="17" t="s">
        <v>1</v>
      </c>
      <c r="GC52" s="36" t="str">
        <f t="shared" ref="GC52:GH52" si="304">IF(COUNT(GC48:GC51)=0,"",AVERAGE(GC48:GC51))</f>
        <v/>
      </c>
      <c r="GD52" s="36" t="str">
        <f t="shared" si="304"/>
        <v/>
      </c>
      <c r="GE52" s="36" t="str">
        <f t="shared" si="304"/>
        <v/>
      </c>
      <c r="GF52" s="36" t="str">
        <f t="shared" si="304"/>
        <v/>
      </c>
      <c r="GG52" s="36" t="str">
        <f t="shared" si="304"/>
        <v/>
      </c>
      <c r="GH52" s="36" t="str">
        <f t="shared" si="304"/>
        <v/>
      </c>
      <c r="GI52" s="52"/>
      <c r="GK52" s="369"/>
      <c r="GL52" s="17" t="s">
        <v>1</v>
      </c>
      <c r="GM52" s="36" t="str">
        <f t="shared" ref="GM52:GR52" si="305">IF(COUNT(GM48:GM51)=0,"",AVERAGE(GM48:GM51))</f>
        <v/>
      </c>
      <c r="GN52" s="36" t="str">
        <f t="shared" si="305"/>
        <v/>
      </c>
      <c r="GO52" s="36" t="str">
        <f t="shared" si="305"/>
        <v/>
      </c>
      <c r="GP52" s="36" t="str">
        <f t="shared" si="305"/>
        <v/>
      </c>
      <c r="GQ52" s="36" t="str">
        <f t="shared" si="305"/>
        <v/>
      </c>
      <c r="GR52" s="36" t="str">
        <f t="shared" si="305"/>
        <v/>
      </c>
      <c r="GS52" s="52"/>
      <c r="GU52" s="369"/>
      <c r="GV52" s="17" t="s">
        <v>1</v>
      </c>
      <c r="GW52" s="36" t="str">
        <f t="shared" ref="GW52:HB52" si="306">IF(COUNT(GW48:GW51)=0,"",AVERAGE(GW48:GW51))</f>
        <v/>
      </c>
      <c r="GX52" s="36" t="str">
        <f t="shared" si="306"/>
        <v/>
      </c>
      <c r="GY52" s="36" t="str">
        <f t="shared" si="306"/>
        <v/>
      </c>
      <c r="GZ52" s="36" t="str">
        <f t="shared" si="306"/>
        <v/>
      </c>
      <c r="HA52" s="36" t="str">
        <f t="shared" si="306"/>
        <v/>
      </c>
      <c r="HB52" s="36" t="str">
        <f t="shared" si="306"/>
        <v/>
      </c>
      <c r="HC52" s="52"/>
      <c r="HE52" s="369"/>
      <c r="HF52" s="17" t="s">
        <v>1</v>
      </c>
      <c r="HG52" s="36" t="str">
        <f t="shared" ref="HG52:HL52" si="307">IF(COUNT(HG48:HG51)=0,"",AVERAGE(HG48:HG51))</f>
        <v/>
      </c>
      <c r="HH52" s="36" t="str">
        <f t="shared" si="307"/>
        <v/>
      </c>
      <c r="HI52" s="36" t="str">
        <f t="shared" si="307"/>
        <v/>
      </c>
      <c r="HJ52" s="36" t="str">
        <f t="shared" si="307"/>
        <v/>
      </c>
      <c r="HK52" s="36" t="str">
        <f t="shared" si="307"/>
        <v/>
      </c>
      <c r="HL52" s="36" t="str">
        <f t="shared" si="307"/>
        <v/>
      </c>
      <c r="HM52" s="52"/>
      <c r="HO52" s="369"/>
      <c r="HP52" s="17" t="s">
        <v>1</v>
      </c>
      <c r="HQ52" s="36" t="str">
        <f t="shared" ref="HQ52:HV52" si="308">IF(COUNT(HQ48:HQ51)=0,"",AVERAGE(HQ48:HQ51))</f>
        <v/>
      </c>
      <c r="HR52" s="36" t="str">
        <f t="shared" si="308"/>
        <v/>
      </c>
      <c r="HS52" s="36" t="str">
        <f t="shared" si="308"/>
        <v/>
      </c>
      <c r="HT52" s="36" t="str">
        <f t="shared" si="308"/>
        <v/>
      </c>
      <c r="HU52" s="36" t="str">
        <f t="shared" si="308"/>
        <v/>
      </c>
      <c r="HV52" s="36" t="str">
        <f t="shared" si="308"/>
        <v/>
      </c>
      <c r="HW52" s="52"/>
      <c r="HY52" s="369"/>
      <c r="HZ52" s="17" t="s">
        <v>1</v>
      </c>
      <c r="IA52" s="36" t="str">
        <f t="shared" ref="IA52:IF52" si="309">IF(COUNT(IA48:IA51)=0,"",AVERAGE(IA48:IA51))</f>
        <v/>
      </c>
      <c r="IB52" s="36" t="str">
        <f t="shared" si="309"/>
        <v/>
      </c>
      <c r="IC52" s="36" t="str">
        <f t="shared" si="309"/>
        <v/>
      </c>
      <c r="ID52" s="36" t="str">
        <f t="shared" si="309"/>
        <v/>
      </c>
      <c r="IE52" s="36" t="str">
        <f t="shared" si="309"/>
        <v/>
      </c>
      <c r="IF52" s="36" t="str">
        <f t="shared" si="309"/>
        <v/>
      </c>
      <c r="IG52" s="52"/>
      <c r="II52" s="369"/>
      <c r="IJ52" s="17" t="s">
        <v>1</v>
      </c>
      <c r="IK52" s="36" t="str">
        <f t="shared" ref="IK52:IP52" si="310">IF(COUNT(IK48:IK51)=0,"",AVERAGE(IK48:IK51))</f>
        <v/>
      </c>
      <c r="IL52" s="36" t="str">
        <f t="shared" si="310"/>
        <v/>
      </c>
      <c r="IM52" s="36" t="str">
        <f t="shared" si="310"/>
        <v/>
      </c>
      <c r="IN52" s="36" t="str">
        <f t="shared" si="310"/>
        <v/>
      </c>
      <c r="IO52" s="36" t="str">
        <f t="shared" si="310"/>
        <v/>
      </c>
      <c r="IP52" s="36" t="str">
        <f t="shared" si="310"/>
        <v/>
      </c>
      <c r="IQ52" s="52"/>
      <c r="IS52" s="369"/>
      <c r="IT52" s="17" t="s">
        <v>1</v>
      </c>
      <c r="IU52" s="36" t="str">
        <f t="shared" ref="IU52:IZ52" si="311">IF(COUNT(IU48:IU51)=0,"",AVERAGE(IU48:IU51))</f>
        <v/>
      </c>
      <c r="IV52" s="36" t="str">
        <f t="shared" si="311"/>
        <v/>
      </c>
      <c r="IW52" s="36" t="str">
        <f t="shared" si="311"/>
        <v/>
      </c>
      <c r="IX52" s="36" t="str">
        <f t="shared" si="311"/>
        <v/>
      </c>
      <c r="IY52" s="36" t="str">
        <f t="shared" si="311"/>
        <v/>
      </c>
      <c r="IZ52" s="36" t="str">
        <f t="shared" si="311"/>
        <v/>
      </c>
      <c r="JA52" s="52"/>
    </row>
    <row r="53" spans="1:261" ht="12.75" customHeight="1" outlineLevel="2" x14ac:dyDescent="0.25">
      <c r="C53" s="327" t="s">
        <v>218</v>
      </c>
      <c r="D53" s="103" t="s">
        <v>219</v>
      </c>
      <c r="E53" s="419"/>
      <c r="F53" s="419"/>
      <c r="G53" s="419"/>
      <c r="H53" s="419"/>
      <c r="I53" s="419"/>
      <c r="J53" s="419"/>
      <c r="K53" s="52"/>
      <c r="M53" s="327" t="s">
        <v>218</v>
      </c>
      <c r="N53" s="103" t="s">
        <v>219</v>
      </c>
      <c r="O53" s="103"/>
      <c r="P53" s="103"/>
      <c r="Q53" s="103"/>
      <c r="R53" s="103"/>
      <c r="S53" s="103"/>
      <c r="T53" s="103"/>
      <c r="U53" s="52"/>
      <c r="W53" s="327" t="s">
        <v>218</v>
      </c>
      <c r="X53" s="103" t="s">
        <v>219</v>
      </c>
      <c r="Y53" s="103"/>
      <c r="Z53" s="103"/>
      <c r="AA53" s="103"/>
      <c r="AB53" s="103"/>
      <c r="AC53" s="103"/>
      <c r="AD53" s="103"/>
      <c r="AE53" s="52"/>
      <c r="AG53" s="327" t="s">
        <v>218</v>
      </c>
      <c r="AH53" s="103" t="s">
        <v>219</v>
      </c>
      <c r="AI53" s="103"/>
      <c r="AJ53" s="103"/>
      <c r="AK53" s="103"/>
      <c r="AL53" s="103"/>
      <c r="AM53" s="103"/>
      <c r="AN53" s="103"/>
      <c r="AO53" s="52"/>
      <c r="AQ53" s="327" t="s">
        <v>218</v>
      </c>
      <c r="AR53" s="103" t="s">
        <v>219</v>
      </c>
      <c r="AS53" s="103"/>
      <c r="AT53" s="103"/>
      <c r="AU53" s="103"/>
      <c r="AV53" s="103"/>
      <c r="AW53" s="103"/>
      <c r="AX53" s="103"/>
      <c r="AY53" s="52"/>
      <c r="BA53" s="327" t="s">
        <v>218</v>
      </c>
      <c r="BB53" s="103" t="s">
        <v>219</v>
      </c>
      <c r="BC53" s="103"/>
      <c r="BD53" s="103"/>
      <c r="BE53" s="103"/>
      <c r="BF53" s="103"/>
      <c r="BG53" s="103"/>
      <c r="BH53" s="103"/>
      <c r="BI53" s="52"/>
      <c r="BK53" s="327" t="s">
        <v>218</v>
      </c>
      <c r="BL53" s="103" t="s">
        <v>219</v>
      </c>
      <c r="BM53" s="103"/>
      <c r="BN53" s="103"/>
      <c r="BO53" s="103"/>
      <c r="BP53" s="103"/>
      <c r="BQ53" s="103"/>
      <c r="BR53" s="103"/>
      <c r="BS53" s="52"/>
      <c r="BU53" s="327" t="s">
        <v>218</v>
      </c>
      <c r="BV53" s="103" t="s">
        <v>219</v>
      </c>
      <c r="BW53" s="103"/>
      <c r="BX53" s="103"/>
      <c r="BY53" s="103"/>
      <c r="BZ53" s="103"/>
      <c r="CA53" s="103"/>
      <c r="CB53" s="103"/>
      <c r="CC53" s="52"/>
      <c r="CE53" s="327" t="s">
        <v>218</v>
      </c>
      <c r="CF53" s="103" t="s">
        <v>219</v>
      </c>
      <c r="CG53" s="103"/>
      <c r="CH53" s="103"/>
      <c r="CI53" s="103"/>
      <c r="CJ53" s="103"/>
      <c r="CK53" s="103"/>
      <c r="CL53" s="103"/>
      <c r="CM53" s="52"/>
      <c r="CO53" s="327" t="s">
        <v>218</v>
      </c>
      <c r="CP53" s="103" t="s">
        <v>219</v>
      </c>
      <c r="CQ53" s="103"/>
      <c r="CR53" s="103"/>
      <c r="CS53" s="103"/>
      <c r="CT53" s="103"/>
      <c r="CU53" s="103"/>
      <c r="CV53" s="103"/>
      <c r="CW53" s="52"/>
      <c r="CY53" s="327" t="s">
        <v>218</v>
      </c>
      <c r="CZ53" s="103" t="s">
        <v>219</v>
      </c>
      <c r="DA53" s="103"/>
      <c r="DB53" s="103"/>
      <c r="DC53" s="103"/>
      <c r="DD53" s="103"/>
      <c r="DE53" s="103"/>
      <c r="DF53" s="103"/>
      <c r="DG53" s="52"/>
      <c r="DI53" s="327" t="s">
        <v>218</v>
      </c>
      <c r="DJ53" s="103" t="s">
        <v>219</v>
      </c>
      <c r="DK53" s="103"/>
      <c r="DL53" s="103"/>
      <c r="DM53" s="103"/>
      <c r="DN53" s="103"/>
      <c r="DO53" s="103"/>
      <c r="DP53" s="103"/>
      <c r="DQ53" s="52"/>
      <c r="DS53" s="327" t="s">
        <v>218</v>
      </c>
      <c r="DT53" s="103" t="s">
        <v>219</v>
      </c>
      <c r="DU53" s="103"/>
      <c r="DV53" s="103"/>
      <c r="DW53" s="103"/>
      <c r="DX53" s="103"/>
      <c r="DY53" s="103"/>
      <c r="DZ53" s="103"/>
      <c r="EA53" s="52"/>
      <c r="EC53" s="327" t="s">
        <v>218</v>
      </c>
      <c r="ED53" s="103" t="s">
        <v>219</v>
      </c>
      <c r="EE53" s="103"/>
      <c r="EF53" s="103"/>
      <c r="EG53" s="103"/>
      <c r="EH53" s="103"/>
      <c r="EI53" s="103"/>
      <c r="EJ53" s="103"/>
      <c r="EK53" s="52"/>
      <c r="EL53" s="327" t="s">
        <v>218</v>
      </c>
      <c r="EM53" s="103" t="s">
        <v>219</v>
      </c>
      <c r="EN53" s="103"/>
      <c r="EO53" s="103"/>
      <c r="EP53" s="103"/>
      <c r="EQ53" s="103"/>
      <c r="ER53" s="103"/>
      <c r="ES53" s="103"/>
      <c r="ET53" s="52"/>
      <c r="EU53" s="52"/>
      <c r="EW53" s="366" t="s">
        <v>218</v>
      </c>
      <c r="EX53" s="103" t="s">
        <v>219</v>
      </c>
      <c r="EY53" s="103"/>
      <c r="EZ53" s="103"/>
      <c r="FA53" s="103"/>
      <c r="FB53" s="103"/>
      <c r="FC53" s="103"/>
      <c r="FD53" s="103"/>
      <c r="FE53" s="52"/>
      <c r="FG53" s="366" t="s">
        <v>218</v>
      </c>
      <c r="FH53" s="103" t="s">
        <v>219</v>
      </c>
      <c r="FI53" s="103"/>
      <c r="FJ53" s="103"/>
      <c r="FK53" s="103"/>
      <c r="FL53" s="103"/>
      <c r="FM53" s="103"/>
      <c r="FN53" s="103"/>
      <c r="FO53" s="52"/>
      <c r="FQ53" s="366" t="s">
        <v>218</v>
      </c>
      <c r="FR53" s="103" t="s">
        <v>219</v>
      </c>
      <c r="FS53" s="103"/>
      <c r="FT53" s="103"/>
      <c r="FU53" s="103"/>
      <c r="FV53" s="103"/>
      <c r="FW53" s="103"/>
      <c r="FX53" s="103"/>
      <c r="FY53" s="52"/>
      <c r="GA53" s="366" t="s">
        <v>218</v>
      </c>
      <c r="GB53" s="103" t="s">
        <v>219</v>
      </c>
      <c r="GC53" s="103"/>
      <c r="GD53" s="103"/>
      <c r="GE53" s="103"/>
      <c r="GF53" s="103"/>
      <c r="GG53" s="103"/>
      <c r="GH53" s="103"/>
      <c r="GI53" s="52"/>
      <c r="GK53" s="366" t="s">
        <v>218</v>
      </c>
      <c r="GL53" s="103" t="s">
        <v>219</v>
      </c>
      <c r="GM53" s="103"/>
      <c r="GN53" s="103"/>
      <c r="GO53" s="103"/>
      <c r="GP53" s="103"/>
      <c r="GQ53" s="103"/>
      <c r="GR53" s="103"/>
      <c r="GS53" s="52"/>
      <c r="GU53" s="366" t="s">
        <v>218</v>
      </c>
      <c r="GV53" s="103" t="s">
        <v>219</v>
      </c>
      <c r="GW53" s="103"/>
      <c r="GX53" s="103"/>
      <c r="GY53" s="103"/>
      <c r="GZ53" s="103"/>
      <c r="HA53" s="103"/>
      <c r="HB53" s="103"/>
      <c r="HC53" s="52"/>
      <c r="HE53" s="366" t="s">
        <v>218</v>
      </c>
      <c r="HF53" s="103" t="s">
        <v>219</v>
      </c>
      <c r="HG53" s="103"/>
      <c r="HH53" s="103"/>
      <c r="HI53" s="103"/>
      <c r="HJ53" s="103"/>
      <c r="HK53" s="103"/>
      <c r="HL53" s="103"/>
      <c r="HM53" s="52"/>
      <c r="HO53" s="366" t="s">
        <v>218</v>
      </c>
      <c r="HP53" s="103" t="s">
        <v>219</v>
      </c>
      <c r="HQ53" s="103"/>
      <c r="HR53" s="103"/>
      <c r="HS53" s="103"/>
      <c r="HT53" s="103"/>
      <c r="HU53" s="103"/>
      <c r="HV53" s="103"/>
      <c r="HW53" s="52"/>
      <c r="HY53" s="366" t="s">
        <v>218</v>
      </c>
      <c r="HZ53" s="103" t="s">
        <v>219</v>
      </c>
      <c r="IA53" s="103"/>
      <c r="IB53" s="103"/>
      <c r="IC53" s="103"/>
      <c r="ID53" s="103"/>
      <c r="IE53" s="103"/>
      <c r="IF53" s="103"/>
      <c r="IG53" s="52"/>
      <c r="II53" s="366" t="s">
        <v>218</v>
      </c>
      <c r="IJ53" s="103" t="s">
        <v>219</v>
      </c>
      <c r="IK53" s="103"/>
      <c r="IL53" s="103"/>
      <c r="IM53" s="103"/>
      <c r="IN53" s="103"/>
      <c r="IO53" s="103"/>
      <c r="IP53" s="103"/>
      <c r="IQ53" s="52"/>
      <c r="IS53" s="366" t="s">
        <v>218</v>
      </c>
      <c r="IT53" s="103" t="s">
        <v>219</v>
      </c>
      <c r="IU53" s="103"/>
      <c r="IV53" s="103"/>
      <c r="IW53" s="103"/>
      <c r="IX53" s="103"/>
      <c r="IY53" s="103"/>
      <c r="IZ53" s="103"/>
      <c r="JA53" s="52"/>
    </row>
    <row r="54" spans="1:261" ht="12.75" customHeight="1" outlineLevel="2" x14ac:dyDescent="0.25">
      <c r="C54" s="359"/>
      <c r="D54" s="41">
        <v>1</v>
      </c>
      <c r="E54" s="416">
        <f t="shared" ref="E54:E55" si="312">AVERAGE(O54,Y54,AI54,AS54,BC54,BM54,BW54,CG54,CQ54,DA54,DK54,DU54,EE54,EO54,EY54,FI54,FS54,GC54,GM54,GW54,HG54,HQ54,IA54,IK54,IU54)</f>
        <v>9.6</v>
      </c>
      <c r="F54" s="416">
        <f t="shared" ref="F54:F55" si="313">AVERAGE(P54,Z54,AJ54,AT54,BD54,BN54,BX54,CH54,CR54,DB54,DL54,DV54,EF54,EP54,EZ54,FJ54,FT54,GD54,GN54,GX54,HH54,HR54,IB54,IL54,IV54)</f>
        <v>9.6</v>
      </c>
      <c r="G54" s="416">
        <f t="shared" ref="G54:G55" si="314">AVERAGE(Q54,AA54,AK54,AU54,BE54,BO54,BY54,CI54,CS54,DC54,DM54,DW54,EG54,EQ54,FA54,FK54,FU54,GE54,GO54,GY54,HI54,HS54,IC54,IM54,IW54)</f>
        <v>9.6</v>
      </c>
      <c r="H54" s="416">
        <f t="shared" ref="H54:H55" si="315">AVERAGE(R54,AB54,AL54,AV54,BF54,BP54,BZ54,CJ54,CT54,DD54,DN54,DX54,EH54,ER54,FB54,FL54,FV54,GF54,GP54,GZ54,HJ54,HT54,ID54,IN54,IX54)</f>
        <v>9.1999999999999993</v>
      </c>
      <c r="I54" s="416">
        <f t="shared" ref="I54:I55" si="316">AVERAGE(S54,AC54,AM54,AW54,BG54,BQ54,CA54,CK54,CU54,DE54,DO54,DY54,EI54,ES54,FC54,FM54,FW54,GG54,GQ54,HA54,HK54,HU54,IE54,IO54,IY54)</f>
        <v>8.8000000000000007</v>
      </c>
      <c r="J54" s="416">
        <f t="shared" ref="J54:J55" si="317">AVERAGE(T54,AD54,AN54,AX54,BH54,BR54,CB54,CL54,CV54,DF54,DP54,DZ54,EJ54,ET54,FD54,FN54,FX54,GH54,GR54,HB54,HL54,HV54,IF54,IP54,IZ54)</f>
        <v>9.5</v>
      </c>
      <c r="K54" s="52"/>
      <c r="M54" s="47"/>
      <c r="N54" s="41">
        <v>1</v>
      </c>
      <c r="O54" s="6"/>
      <c r="P54" s="6"/>
      <c r="Q54" s="6"/>
      <c r="R54" s="6"/>
      <c r="S54" s="6"/>
      <c r="T54" s="6"/>
      <c r="U54" s="52"/>
      <c r="W54" s="47"/>
      <c r="X54" s="41">
        <v>1</v>
      </c>
      <c r="Y54" s="6"/>
      <c r="Z54" s="6"/>
      <c r="AA54" s="6"/>
      <c r="AB54" s="6"/>
      <c r="AC54" s="6"/>
      <c r="AD54" s="6"/>
      <c r="AE54" s="52"/>
      <c r="AG54" s="47"/>
      <c r="AH54" s="41">
        <v>1</v>
      </c>
      <c r="AI54" s="6"/>
      <c r="AJ54" s="6"/>
      <c r="AK54" s="6"/>
      <c r="AL54" s="6"/>
      <c r="AM54" s="6"/>
      <c r="AN54" s="6"/>
      <c r="AO54" s="52"/>
      <c r="AQ54" s="47"/>
      <c r="AR54" s="41">
        <v>1</v>
      </c>
      <c r="AS54" s="6"/>
      <c r="AT54" s="6"/>
      <c r="AU54" s="6"/>
      <c r="AV54" s="6"/>
      <c r="AW54" s="6"/>
      <c r="AX54" s="6"/>
      <c r="AY54" s="52"/>
      <c r="BA54" s="47"/>
      <c r="BB54" s="41">
        <v>1</v>
      </c>
      <c r="BC54" s="6"/>
      <c r="BD54" s="6"/>
      <c r="BE54" s="6"/>
      <c r="BF54" s="6"/>
      <c r="BG54" s="6"/>
      <c r="BH54" s="6"/>
      <c r="BI54" s="52"/>
      <c r="BK54" s="47"/>
      <c r="BL54" s="41">
        <v>1</v>
      </c>
      <c r="BM54" s="6"/>
      <c r="BN54" s="6"/>
      <c r="BO54" s="6"/>
      <c r="BP54" s="6"/>
      <c r="BQ54" s="6"/>
      <c r="BR54" s="6"/>
      <c r="BS54" s="52"/>
      <c r="BU54" s="47"/>
      <c r="BV54" s="41">
        <v>1</v>
      </c>
      <c r="BW54" s="6"/>
      <c r="BX54" s="6"/>
      <c r="BY54" s="6"/>
      <c r="BZ54" s="6"/>
      <c r="CA54" s="6"/>
      <c r="CB54" s="6"/>
      <c r="CC54" s="52"/>
      <c r="CE54" s="47"/>
      <c r="CF54" s="41">
        <v>1</v>
      </c>
      <c r="CG54" s="6">
        <v>9</v>
      </c>
      <c r="CH54" s="6">
        <v>9</v>
      </c>
      <c r="CI54" s="6">
        <v>9</v>
      </c>
      <c r="CJ54" s="6">
        <v>9</v>
      </c>
      <c r="CK54" s="6">
        <v>9</v>
      </c>
      <c r="CL54" s="6">
        <v>9</v>
      </c>
      <c r="CM54" s="52"/>
      <c r="CO54" s="47"/>
      <c r="CP54" s="41">
        <v>1</v>
      </c>
      <c r="CQ54" s="6"/>
      <c r="CR54" s="6"/>
      <c r="CS54" s="6"/>
      <c r="CT54" s="6"/>
      <c r="CU54" s="6"/>
      <c r="CV54" s="6"/>
      <c r="CW54" s="52"/>
      <c r="CY54" s="47"/>
      <c r="CZ54" s="41">
        <v>1</v>
      </c>
      <c r="DA54" s="6">
        <v>10</v>
      </c>
      <c r="DB54" s="6">
        <v>10</v>
      </c>
      <c r="DC54" s="6">
        <v>10</v>
      </c>
      <c r="DD54" s="6">
        <v>10</v>
      </c>
      <c r="DE54" s="6">
        <v>8</v>
      </c>
      <c r="DF54" s="6">
        <v>10</v>
      </c>
      <c r="DG54" s="52"/>
      <c r="DI54" s="47"/>
      <c r="DJ54" s="41">
        <v>1</v>
      </c>
      <c r="DK54" s="6">
        <v>9</v>
      </c>
      <c r="DL54" s="6">
        <v>9</v>
      </c>
      <c r="DM54" s="6">
        <v>9</v>
      </c>
      <c r="DN54" s="6">
        <v>9</v>
      </c>
      <c r="DO54" s="6">
        <v>9</v>
      </c>
      <c r="DP54" s="6">
        <v>9</v>
      </c>
      <c r="DQ54" s="52"/>
      <c r="DS54" s="47"/>
      <c r="DT54" s="41">
        <v>1</v>
      </c>
      <c r="DU54" s="6">
        <v>10</v>
      </c>
      <c r="DV54" s="6">
        <v>10</v>
      </c>
      <c r="DW54" s="6">
        <v>10</v>
      </c>
      <c r="DX54" s="6">
        <v>10</v>
      </c>
      <c r="DY54" s="6">
        <v>8</v>
      </c>
      <c r="DZ54" s="6">
        <v>10</v>
      </c>
      <c r="EA54" s="52"/>
      <c r="EC54" s="47"/>
      <c r="ED54" s="41">
        <v>1</v>
      </c>
      <c r="EE54" s="6"/>
      <c r="EF54" s="6"/>
      <c r="EG54" s="6"/>
      <c r="EH54" s="6"/>
      <c r="EI54" s="6"/>
      <c r="EJ54" s="6"/>
      <c r="EK54" s="52"/>
      <c r="EL54" s="47"/>
      <c r="EM54" s="41">
        <v>1</v>
      </c>
      <c r="EN54" s="6">
        <v>10</v>
      </c>
      <c r="EO54" s="6">
        <v>10</v>
      </c>
      <c r="EP54" s="6">
        <v>10</v>
      </c>
      <c r="EQ54" s="6">
        <v>10</v>
      </c>
      <c r="ER54" s="6">
        <v>8</v>
      </c>
      <c r="ES54" s="6">
        <v>10</v>
      </c>
      <c r="ET54" s="52"/>
      <c r="EU54" s="52"/>
      <c r="EW54" s="371"/>
      <c r="EX54" s="41">
        <v>1</v>
      </c>
      <c r="EY54" s="6"/>
      <c r="EZ54" s="6"/>
      <c r="FA54" s="6"/>
      <c r="FB54" s="6"/>
      <c r="FC54" s="6"/>
      <c r="FD54" s="6"/>
      <c r="FE54" s="52"/>
      <c r="FG54" s="371"/>
      <c r="FH54" s="41">
        <v>1</v>
      </c>
      <c r="FI54" s="6"/>
      <c r="FJ54" s="6"/>
      <c r="FK54" s="6"/>
      <c r="FL54" s="6"/>
      <c r="FM54" s="6"/>
      <c r="FN54" s="6"/>
      <c r="FO54" s="52"/>
      <c r="FQ54" s="371"/>
      <c r="FR54" s="41">
        <v>1</v>
      </c>
      <c r="FS54" s="6"/>
      <c r="FT54" s="6"/>
      <c r="FU54" s="6"/>
      <c r="FV54" s="6"/>
      <c r="FW54" s="6"/>
      <c r="FX54" s="6"/>
      <c r="FY54" s="52"/>
      <c r="GA54" s="371"/>
      <c r="GB54" s="41">
        <v>1</v>
      </c>
      <c r="GC54" s="6"/>
      <c r="GD54" s="6"/>
      <c r="GE54" s="6"/>
      <c r="GF54" s="6"/>
      <c r="GG54" s="6"/>
      <c r="GH54" s="6"/>
      <c r="GI54" s="52"/>
      <c r="GK54" s="371"/>
      <c r="GL54" s="41">
        <v>1</v>
      </c>
      <c r="GM54" s="6"/>
      <c r="GN54" s="6"/>
      <c r="GO54" s="6"/>
      <c r="GP54" s="6"/>
      <c r="GQ54" s="6"/>
      <c r="GR54" s="6"/>
      <c r="GS54" s="52"/>
      <c r="GU54" s="371"/>
      <c r="GV54" s="41">
        <v>1</v>
      </c>
      <c r="GW54" s="6"/>
      <c r="GX54" s="6"/>
      <c r="GY54" s="6"/>
      <c r="GZ54" s="6"/>
      <c r="HA54" s="6"/>
      <c r="HB54" s="6"/>
      <c r="HC54" s="52"/>
      <c r="HE54" s="371"/>
      <c r="HF54" s="41">
        <v>1</v>
      </c>
      <c r="HG54" s="6"/>
      <c r="HH54" s="6"/>
      <c r="HI54" s="6"/>
      <c r="HJ54" s="6"/>
      <c r="HK54" s="6"/>
      <c r="HL54" s="6"/>
      <c r="HM54" s="52"/>
      <c r="HO54" s="371"/>
      <c r="HP54" s="41">
        <v>1</v>
      </c>
      <c r="HQ54" s="6"/>
      <c r="HR54" s="6"/>
      <c r="HS54" s="6"/>
      <c r="HT54" s="6"/>
      <c r="HU54" s="6"/>
      <c r="HV54" s="6"/>
      <c r="HW54" s="52"/>
      <c r="HY54" s="371"/>
      <c r="HZ54" s="41">
        <v>1</v>
      </c>
      <c r="IA54" s="6"/>
      <c r="IB54" s="6"/>
      <c r="IC54" s="6"/>
      <c r="ID54" s="6"/>
      <c r="IE54" s="6"/>
      <c r="IF54" s="6"/>
      <c r="IG54" s="52"/>
      <c r="II54" s="371"/>
      <c r="IJ54" s="41">
        <v>1</v>
      </c>
      <c r="IK54" s="6"/>
      <c r="IL54" s="6"/>
      <c r="IM54" s="6"/>
      <c r="IN54" s="6"/>
      <c r="IO54" s="6"/>
      <c r="IP54" s="6"/>
      <c r="IQ54" s="52"/>
      <c r="IS54" s="371"/>
      <c r="IT54" s="41">
        <v>1</v>
      </c>
      <c r="IU54" s="6"/>
      <c r="IV54" s="6"/>
      <c r="IW54" s="6"/>
      <c r="IX54" s="6"/>
      <c r="IY54" s="6"/>
      <c r="IZ54" s="6"/>
      <c r="JA54" s="52"/>
    </row>
    <row r="55" spans="1:261" ht="12.75" customHeight="1" outlineLevel="2" x14ac:dyDescent="0.25">
      <c r="C55" s="359"/>
      <c r="D55" s="41">
        <v>2</v>
      </c>
      <c r="E55" s="416">
        <f t="shared" si="312"/>
        <v>9.1999999999999993</v>
      </c>
      <c r="F55" s="416">
        <f t="shared" si="313"/>
        <v>9.6</v>
      </c>
      <c r="G55" s="416">
        <f t="shared" si="314"/>
        <v>9.6</v>
      </c>
      <c r="H55" s="416">
        <f t="shared" si="315"/>
        <v>9.4</v>
      </c>
      <c r="I55" s="416">
        <f t="shared" si="316"/>
        <v>9.1999999999999993</v>
      </c>
      <c r="J55" s="416">
        <f t="shared" si="317"/>
        <v>9.25</v>
      </c>
      <c r="K55" s="52"/>
      <c r="M55" s="47"/>
      <c r="N55" s="41">
        <v>2</v>
      </c>
      <c r="O55" s="6"/>
      <c r="P55" s="6"/>
      <c r="Q55" s="6"/>
      <c r="R55" s="6"/>
      <c r="S55" s="6"/>
      <c r="T55" s="6"/>
      <c r="U55" s="52"/>
      <c r="W55" s="47"/>
      <c r="X55" s="41">
        <v>2</v>
      </c>
      <c r="Y55" s="6"/>
      <c r="Z55" s="6"/>
      <c r="AA55" s="6"/>
      <c r="AB55" s="6"/>
      <c r="AC55" s="6"/>
      <c r="AD55" s="6"/>
      <c r="AE55" s="52"/>
      <c r="AG55" s="47"/>
      <c r="AH55" s="41">
        <v>2</v>
      </c>
      <c r="AI55" s="6"/>
      <c r="AJ55" s="6"/>
      <c r="AK55" s="6"/>
      <c r="AL55" s="6"/>
      <c r="AM55" s="6"/>
      <c r="AN55" s="6"/>
      <c r="AO55" s="52"/>
      <c r="AQ55" s="47"/>
      <c r="AR55" s="41">
        <v>2</v>
      </c>
      <c r="AS55" s="6"/>
      <c r="AT55" s="6"/>
      <c r="AU55" s="6"/>
      <c r="AV55" s="6"/>
      <c r="AW55" s="6"/>
      <c r="AX55" s="6"/>
      <c r="AY55" s="52"/>
      <c r="BA55" s="47"/>
      <c r="BB55" s="41">
        <v>2</v>
      </c>
      <c r="BC55" s="6"/>
      <c r="BD55" s="6"/>
      <c r="BE55" s="6"/>
      <c r="BF55" s="6"/>
      <c r="BG55" s="6"/>
      <c r="BH55" s="6"/>
      <c r="BI55" s="52"/>
      <c r="BK55" s="47"/>
      <c r="BL55" s="41">
        <v>2</v>
      </c>
      <c r="BM55" s="6"/>
      <c r="BN55" s="6"/>
      <c r="BO55" s="6"/>
      <c r="BP55" s="6"/>
      <c r="BQ55" s="6"/>
      <c r="BR55" s="6"/>
      <c r="BS55" s="52"/>
      <c r="BU55" s="47"/>
      <c r="BV55" s="41">
        <v>2</v>
      </c>
      <c r="BW55" s="6"/>
      <c r="BX55" s="6"/>
      <c r="BY55" s="6"/>
      <c r="BZ55" s="6"/>
      <c r="CA55" s="6"/>
      <c r="CB55" s="6"/>
      <c r="CC55" s="52"/>
      <c r="CE55" s="47"/>
      <c r="CF55" s="41">
        <v>2</v>
      </c>
      <c r="CG55" s="6">
        <v>9</v>
      </c>
      <c r="CH55" s="6">
        <v>9</v>
      </c>
      <c r="CI55" s="6">
        <v>9</v>
      </c>
      <c r="CJ55" s="6">
        <v>9</v>
      </c>
      <c r="CK55" s="6">
        <v>9</v>
      </c>
      <c r="CL55" s="6">
        <v>9</v>
      </c>
      <c r="CM55" s="52"/>
      <c r="CO55" s="47"/>
      <c r="CP55" s="41">
        <v>2</v>
      </c>
      <c r="CQ55" s="6"/>
      <c r="CR55" s="6"/>
      <c r="CS55" s="6"/>
      <c r="CT55" s="6"/>
      <c r="CU55" s="6"/>
      <c r="CV55" s="6"/>
      <c r="CW55" s="52"/>
      <c r="CY55" s="47"/>
      <c r="CZ55" s="41">
        <v>2</v>
      </c>
      <c r="DA55" s="6">
        <v>10</v>
      </c>
      <c r="DB55" s="6">
        <v>10</v>
      </c>
      <c r="DC55" s="6">
        <v>10</v>
      </c>
      <c r="DD55" s="6">
        <v>10</v>
      </c>
      <c r="DE55" s="6">
        <v>10</v>
      </c>
      <c r="DF55" s="6">
        <v>10</v>
      </c>
      <c r="DG55" s="52"/>
      <c r="DI55" s="47"/>
      <c r="DJ55" s="41">
        <v>2</v>
      </c>
      <c r="DK55" s="6">
        <v>9</v>
      </c>
      <c r="DL55" s="6">
        <v>10</v>
      </c>
      <c r="DM55" s="6">
        <v>9</v>
      </c>
      <c r="DN55" s="6">
        <v>9</v>
      </c>
      <c r="DO55" s="6">
        <v>9</v>
      </c>
      <c r="DP55" s="6">
        <v>9</v>
      </c>
      <c r="DQ55" s="52"/>
      <c r="DS55" s="47"/>
      <c r="DT55" s="41">
        <v>2</v>
      </c>
      <c r="DU55" s="6">
        <v>8</v>
      </c>
      <c r="DV55" s="6">
        <v>9</v>
      </c>
      <c r="DW55" s="6">
        <v>10</v>
      </c>
      <c r="DX55" s="6">
        <v>9</v>
      </c>
      <c r="DY55" s="6">
        <v>8</v>
      </c>
      <c r="DZ55" s="6">
        <v>9</v>
      </c>
      <c r="EA55" s="52"/>
      <c r="EC55" s="47"/>
      <c r="ED55" s="41">
        <v>2</v>
      </c>
      <c r="EE55" s="6"/>
      <c r="EF55" s="6"/>
      <c r="EG55" s="6"/>
      <c r="EH55" s="6"/>
      <c r="EI55" s="6"/>
      <c r="EJ55" s="6"/>
      <c r="EK55" s="52"/>
      <c r="EL55" s="47"/>
      <c r="EM55" s="41">
        <v>2</v>
      </c>
      <c r="EN55" s="6">
        <v>10</v>
      </c>
      <c r="EO55" s="6">
        <v>10</v>
      </c>
      <c r="EP55" s="6">
        <v>10</v>
      </c>
      <c r="EQ55" s="6">
        <v>10</v>
      </c>
      <c r="ER55" s="6">
        <v>10</v>
      </c>
      <c r="ES55" s="6">
        <v>10</v>
      </c>
      <c r="ET55" s="52"/>
      <c r="EU55" s="52"/>
      <c r="EW55" s="371"/>
      <c r="EX55" s="41">
        <v>2</v>
      </c>
      <c r="EY55" s="6"/>
      <c r="EZ55" s="6"/>
      <c r="FA55" s="6"/>
      <c r="FB55" s="6"/>
      <c r="FC55" s="6"/>
      <c r="FD55" s="6"/>
      <c r="FE55" s="52"/>
      <c r="FG55" s="371"/>
      <c r="FH55" s="41">
        <v>2</v>
      </c>
      <c r="FI55" s="6"/>
      <c r="FJ55" s="6"/>
      <c r="FK55" s="6"/>
      <c r="FL55" s="6"/>
      <c r="FM55" s="6"/>
      <c r="FN55" s="6"/>
      <c r="FO55" s="52"/>
      <c r="FQ55" s="371"/>
      <c r="FR55" s="41">
        <v>2</v>
      </c>
      <c r="FS55" s="6"/>
      <c r="FT55" s="6"/>
      <c r="FU55" s="6"/>
      <c r="FV55" s="6"/>
      <c r="FW55" s="6"/>
      <c r="FX55" s="6"/>
      <c r="FY55" s="52"/>
      <c r="GA55" s="371"/>
      <c r="GB55" s="41">
        <v>2</v>
      </c>
      <c r="GC55" s="6"/>
      <c r="GD55" s="6"/>
      <c r="GE55" s="6"/>
      <c r="GF55" s="6"/>
      <c r="GG55" s="6"/>
      <c r="GH55" s="6"/>
      <c r="GI55" s="52"/>
      <c r="GK55" s="371"/>
      <c r="GL55" s="41">
        <v>2</v>
      </c>
      <c r="GM55" s="6"/>
      <c r="GN55" s="6"/>
      <c r="GO55" s="6"/>
      <c r="GP55" s="6"/>
      <c r="GQ55" s="6"/>
      <c r="GR55" s="6"/>
      <c r="GS55" s="52"/>
      <c r="GU55" s="371"/>
      <c r="GV55" s="41">
        <v>2</v>
      </c>
      <c r="GW55" s="6"/>
      <c r="GX55" s="6"/>
      <c r="GY55" s="6"/>
      <c r="GZ55" s="6"/>
      <c r="HA55" s="6"/>
      <c r="HB55" s="6"/>
      <c r="HC55" s="52"/>
      <c r="HE55" s="371"/>
      <c r="HF55" s="41">
        <v>2</v>
      </c>
      <c r="HG55" s="6"/>
      <c r="HH55" s="6"/>
      <c r="HI55" s="6"/>
      <c r="HJ55" s="6"/>
      <c r="HK55" s="6"/>
      <c r="HL55" s="6"/>
      <c r="HM55" s="52"/>
      <c r="HO55" s="371"/>
      <c r="HP55" s="41">
        <v>2</v>
      </c>
      <c r="HQ55" s="6"/>
      <c r="HR55" s="6"/>
      <c r="HS55" s="6"/>
      <c r="HT55" s="6"/>
      <c r="HU55" s="6"/>
      <c r="HV55" s="6"/>
      <c r="HW55" s="52"/>
      <c r="HY55" s="371"/>
      <c r="HZ55" s="41">
        <v>2</v>
      </c>
      <c r="IA55" s="6"/>
      <c r="IB55" s="6"/>
      <c r="IC55" s="6"/>
      <c r="ID55" s="6"/>
      <c r="IE55" s="6"/>
      <c r="IF55" s="6"/>
      <c r="IG55" s="52"/>
      <c r="II55" s="371"/>
      <c r="IJ55" s="41">
        <v>2</v>
      </c>
      <c r="IK55" s="6"/>
      <c r="IL55" s="6"/>
      <c r="IM55" s="6"/>
      <c r="IN55" s="6"/>
      <c r="IO55" s="6"/>
      <c r="IP55" s="6"/>
      <c r="IQ55" s="52"/>
      <c r="IS55" s="371"/>
      <c r="IT55" s="41">
        <v>2</v>
      </c>
      <c r="IU55" s="6"/>
      <c r="IV55" s="6"/>
      <c r="IW55" s="6"/>
      <c r="IX55" s="6"/>
      <c r="IY55" s="6"/>
      <c r="IZ55" s="6"/>
      <c r="JA55" s="52"/>
    </row>
    <row r="56" spans="1:261" ht="12.75" customHeight="1" outlineLevel="2" x14ac:dyDescent="0.25">
      <c r="C56" s="359"/>
      <c r="D56" s="41" t="s">
        <v>59</v>
      </c>
      <c r="E56" s="416">
        <f t="shared" ref="E56:E60" si="318">AVERAGE(O56,Y56,AI56,AS56,BC56,BM56,BW56,CG56,CQ56,DA56,DK56,DU56,EE56,EO56,EY56,FI56,FS56,GC56,GM56,GW56,HG56,HQ56,IA56,IK56,IU56)</f>
        <v>9.6</v>
      </c>
      <c r="F56" s="416">
        <f t="shared" ref="F56:F60" si="319">AVERAGE(P56,Z56,AJ56,AT56,BD56,BN56,BX56,CH56,CR56,DB56,DL56,DV56,EF56,EP56,EZ56,FJ56,FT56,GD56,GN56,GX56,HH56,HR56,IB56,IL56,IV56)</f>
        <v>9.6</v>
      </c>
      <c r="G56" s="416">
        <f t="shared" ref="G56:G60" si="320">AVERAGE(Q56,AA56,AK56,AU56,BE56,BO56,BY56,CI56,CS56,DC56,DM56,DW56,EG56,EQ56,FA56,FK56,FU56,GE56,GO56,GY56,HI56,HS56,IC56,IM56,IW56)</f>
        <v>9.6</v>
      </c>
      <c r="H56" s="416">
        <f t="shared" ref="H56:H60" si="321">AVERAGE(R56,AB56,AL56,AV56,BF56,BP56,BZ56,CJ56,CT56,DD56,DN56,DX56,EH56,ER56,FB56,FL56,FV56,GF56,GP56,GZ56,HJ56,HT56,ID56,IN56,IX56)</f>
        <v>9</v>
      </c>
      <c r="I56" s="416">
        <f t="shared" ref="I56:I60" si="322">AVERAGE(S56,AC56,AM56,AW56,BG56,BQ56,CA56,CK56,CU56,DE56,DO56,DY56,EI56,ES56,FC56,FM56,FW56,GG56,GQ56,HA56,HK56,HU56,IE56,IO56,IY56)</f>
        <v>9.1999999999999993</v>
      </c>
      <c r="J56" s="416">
        <f t="shared" ref="J56:J60" si="323">AVERAGE(T56,AD56,AN56,AX56,BH56,BR56,CB56,CL56,CV56,DF56,DP56,DZ56,EJ56,ET56,FD56,FN56,FX56,GH56,GR56,HB56,HL56,HV56,IF56,IP56,IZ56)</f>
        <v>9.5</v>
      </c>
      <c r="K56" s="52"/>
      <c r="M56" s="47"/>
      <c r="N56" s="41" t="s">
        <v>59</v>
      </c>
      <c r="O56" s="6"/>
      <c r="P56" s="6"/>
      <c r="Q56" s="6"/>
      <c r="R56" s="6"/>
      <c r="S56" s="6"/>
      <c r="T56" s="6"/>
      <c r="U56" s="52"/>
      <c r="W56" s="47"/>
      <c r="X56" s="41" t="s">
        <v>59</v>
      </c>
      <c r="Y56" s="6"/>
      <c r="Z56" s="6"/>
      <c r="AA56" s="6"/>
      <c r="AB56" s="6"/>
      <c r="AC56" s="6"/>
      <c r="AD56" s="6"/>
      <c r="AE56" s="52"/>
      <c r="AG56" s="47"/>
      <c r="AH56" s="41" t="s">
        <v>59</v>
      </c>
      <c r="AI56" s="6"/>
      <c r="AJ56" s="6"/>
      <c r="AK56" s="6"/>
      <c r="AL56" s="6"/>
      <c r="AM56" s="6"/>
      <c r="AN56" s="6"/>
      <c r="AO56" s="52"/>
      <c r="AQ56" s="47"/>
      <c r="AR56" s="41" t="s">
        <v>59</v>
      </c>
      <c r="AS56" s="6"/>
      <c r="AT56" s="6"/>
      <c r="AU56" s="6"/>
      <c r="AV56" s="6"/>
      <c r="AW56" s="6"/>
      <c r="AX56" s="6"/>
      <c r="AY56" s="52"/>
      <c r="BA56" s="47"/>
      <c r="BB56" s="41" t="s">
        <v>59</v>
      </c>
      <c r="BC56" s="6"/>
      <c r="BD56" s="6"/>
      <c r="BE56" s="6"/>
      <c r="BF56" s="6"/>
      <c r="BG56" s="6"/>
      <c r="BH56" s="6"/>
      <c r="BI56" s="52"/>
      <c r="BK56" s="47"/>
      <c r="BL56" s="41" t="s">
        <v>59</v>
      </c>
      <c r="BM56" s="6"/>
      <c r="BN56" s="6"/>
      <c r="BO56" s="6"/>
      <c r="BP56" s="6"/>
      <c r="BQ56" s="6"/>
      <c r="BR56" s="6"/>
      <c r="BS56" s="52"/>
      <c r="BU56" s="47"/>
      <c r="BV56" s="41" t="s">
        <v>59</v>
      </c>
      <c r="BW56" s="6"/>
      <c r="BX56" s="6"/>
      <c r="BY56" s="6"/>
      <c r="BZ56" s="6"/>
      <c r="CA56" s="6"/>
      <c r="CB56" s="6"/>
      <c r="CC56" s="52"/>
      <c r="CE56" s="47"/>
      <c r="CF56" s="41" t="s">
        <v>59</v>
      </c>
      <c r="CG56" s="6">
        <v>9</v>
      </c>
      <c r="CH56" s="6">
        <v>9</v>
      </c>
      <c r="CI56" s="6">
        <v>9</v>
      </c>
      <c r="CJ56" s="6">
        <v>9</v>
      </c>
      <c r="CK56" s="6">
        <v>9</v>
      </c>
      <c r="CL56" s="6">
        <v>9</v>
      </c>
      <c r="CM56" s="52"/>
      <c r="CO56" s="47"/>
      <c r="CP56" s="41" t="s">
        <v>59</v>
      </c>
      <c r="CQ56" s="6"/>
      <c r="CR56" s="6"/>
      <c r="CS56" s="6"/>
      <c r="CT56" s="6"/>
      <c r="CU56" s="6"/>
      <c r="CV56" s="6"/>
      <c r="CW56" s="52"/>
      <c r="CY56" s="47"/>
      <c r="CZ56" s="41" t="s">
        <v>59</v>
      </c>
      <c r="DA56" s="6">
        <v>10</v>
      </c>
      <c r="DB56" s="6">
        <v>10</v>
      </c>
      <c r="DC56" s="6">
        <v>10</v>
      </c>
      <c r="DD56" s="6">
        <v>10</v>
      </c>
      <c r="DE56" s="6">
        <v>7</v>
      </c>
      <c r="DF56" s="6">
        <v>10</v>
      </c>
      <c r="DG56" s="52"/>
      <c r="DI56" s="47"/>
      <c r="DJ56" s="41" t="s">
        <v>59</v>
      </c>
      <c r="DK56" s="6">
        <v>9</v>
      </c>
      <c r="DL56" s="6">
        <v>9</v>
      </c>
      <c r="DM56" s="6">
        <v>9</v>
      </c>
      <c r="DN56" s="6">
        <v>9</v>
      </c>
      <c r="DO56" s="6">
        <v>10</v>
      </c>
      <c r="DP56" s="6">
        <v>9</v>
      </c>
      <c r="DQ56" s="52"/>
      <c r="DS56" s="47"/>
      <c r="DT56" s="41" t="s">
        <v>59</v>
      </c>
      <c r="DU56" s="6">
        <v>10</v>
      </c>
      <c r="DV56" s="6">
        <v>10</v>
      </c>
      <c r="DW56" s="6">
        <v>10</v>
      </c>
      <c r="DX56" s="6">
        <v>10</v>
      </c>
      <c r="DY56" s="6">
        <v>10</v>
      </c>
      <c r="DZ56" s="6">
        <v>10</v>
      </c>
      <c r="EA56" s="52"/>
      <c r="EC56" s="47"/>
      <c r="ED56" s="41" t="s">
        <v>59</v>
      </c>
      <c r="EE56" s="6"/>
      <c r="EF56" s="6"/>
      <c r="EG56" s="6"/>
      <c r="EH56" s="6"/>
      <c r="EI56" s="6"/>
      <c r="EJ56" s="6"/>
      <c r="EK56" s="52"/>
      <c r="EL56" s="47"/>
      <c r="EM56" s="41" t="s">
        <v>59</v>
      </c>
      <c r="EN56" s="6">
        <v>10</v>
      </c>
      <c r="EO56" s="6">
        <v>10</v>
      </c>
      <c r="EP56" s="6">
        <v>10</v>
      </c>
      <c r="EQ56" s="6">
        <v>10</v>
      </c>
      <c r="ER56" s="6">
        <v>7</v>
      </c>
      <c r="ES56" s="6">
        <v>10</v>
      </c>
      <c r="ET56" s="52"/>
      <c r="EU56" s="52"/>
      <c r="EW56" s="371"/>
      <c r="EX56" s="41" t="s">
        <v>59</v>
      </c>
      <c r="EY56" s="6"/>
      <c r="EZ56" s="6"/>
      <c r="FA56" s="6"/>
      <c r="FB56" s="6"/>
      <c r="FC56" s="6"/>
      <c r="FD56" s="6"/>
      <c r="FE56" s="52"/>
      <c r="FG56" s="371"/>
      <c r="FH56" s="41" t="s">
        <v>59</v>
      </c>
      <c r="FI56" s="6"/>
      <c r="FJ56" s="6"/>
      <c r="FK56" s="6"/>
      <c r="FL56" s="6"/>
      <c r="FM56" s="6"/>
      <c r="FN56" s="6"/>
      <c r="FO56" s="52"/>
      <c r="FQ56" s="371"/>
      <c r="FR56" s="41" t="s">
        <v>59</v>
      </c>
      <c r="FS56" s="6"/>
      <c r="FT56" s="6"/>
      <c r="FU56" s="6"/>
      <c r="FV56" s="6"/>
      <c r="FW56" s="6"/>
      <c r="FX56" s="6"/>
      <c r="FY56" s="52"/>
      <c r="GA56" s="371"/>
      <c r="GB56" s="41" t="s">
        <v>59</v>
      </c>
      <c r="GC56" s="6"/>
      <c r="GD56" s="6"/>
      <c r="GE56" s="6"/>
      <c r="GF56" s="6"/>
      <c r="GG56" s="6"/>
      <c r="GH56" s="6"/>
      <c r="GI56" s="52"/>
      <c r="GK56" s="371"/>
      <c r="GL56" s="41" t="s">
        <v>59</v>
      </c>
      <c r="GM56" s="6"/>
      <c r="GN56" s="6"/>
      <c r="GO56" s="6"/>
      <c r="GP56" s="6"/>
      <c r="GQ56" s="6"/>
      <c r="GR56" s="6"/>
      <c r="GS56" s="52"/>
      <c r="GU56" s="371"/>
      <c r="GV56" s="41" t="s">
        <v>59</v>
      </c>
      <c r="GW56" s="6"/>
      <c r="GX56" s="6"/>
      <c r="GY56" s="6"/>
      <c r="GZ56" s="6"/>
      <c r="HA56" s="6"/>
      <c r="HB56" s="6"/>
      <c r="HC56" s="52"/>
      <c r="HE56" s="371"/>
      <c r="HF56" s="41" t="s">
        <v>59</v>
      </c>
      <c r="HG56" s="6"/>
      <c r="HH56" s="6"/>
      <c r="HI56" s="6"/>
      <c r="HJ56" s="6"/>
      <c r="HK56" s="6"/>
      <c r="HL56" s="6"/>
      <c r="HM56" s="52"/>
      <c r="HO56" s="371"/>
      <c r="HP56" s="41" t="s">
        <v>59</v>
      </c>
      <c r="HQ56" s="6"/>
      <c r="HR56" s="6"/>
      <c r="HS56" s="6"/>
      <c r="HT56" s="6"/>
      <c r="HU56" s="6"/>
      <c r="HV56" s="6"/>
      <c r="HW56" s="52"/>
      <c r="HY56" s="371"/>
      <c r="HZ56" s="41" t="s">
        <v>59</v>
      </c>
      <c r="IA56" s="6"/>
      <c r="IB56" s="6"/>
      <c r="IC56" s="6"/>
      <c r="ID56" s="6"/>
      <c r="IE56" s="6"/>
      <c r="IF56" s="6"/>
      <c r="IG56" s="52"/>
      <c r="II56" s="371"/>
      <c r="IJ56" s="41" t="s">
        <v>59</v>
      </c>
      <c r="IK56" s="6"/>
      <c r="IL56" s="6"/>
      <c r="IM56" s="6"/>
      <c r="IN56" s="6"/>
      <c r="IO56" s="6"/>
      <c r="IP56" s="6"/>
      <c r="IQ56" s="52"/>
      <c r="IS56" s="371"/>
      <c r="IT56" s="41" t="s">
        <v>59</v>
      </c>
      <c r="IU56" s="6"/>
      <c r="IV56" s="6"/>
      <c r="IW56" s="6"/>
      <c r="IX56" s="6"/>
      <c r="IY56" s="6"/>
      <c r="IZ56" s="6"/>
      <c r="JA56" s="52"/>
    </row>
    <row r="57" spans="1:261" ht="12.75" customHeight="1" outlineLevel="2" x14ac:dyDescent="0.25">
      <c r="C57" s="359"/>
      <c r="D57" s="41" t="s">
        <v>60</v>
      </c>
      <c r="E57" s="416">
        <f t="shared" si="318"/>
        <v>9.6</v>
      </c>
      <c r="F57" s="416">
        <f t="shared" si="319"/>
        <v>9.1999999999999993</v>
      </c>
      <c r="G57" s="416">
        <f t="shared" si="320"/>
        <v>8.6</v>
      </c>
      <c r="H57" s="416">
        <f t="shared" si="321"/>
        <v>8.1999999999999993</v>
      </c>
      <c r="I57" s="416">
        <f t="shared" si="322"/>
        <v>8.6</v>
      </c>
      <c r="J57" s="416">
        <f t="shared" si="323"/>
        <v>9</v>
      </c>
      <c r="K57" s="52"/>
      <c r="M57" s="47"/>
      <c r="N57" s="41" t="s">
        <v>60</v>
      </c>
      <c r="O57" s="6"/>
      <c r="P57" s="6"/>
      <c r="Q57" s="6"/>
      <c r="R57" s="6"/>
      <c r="S57" s="6"/>
      <c r="T57" s="6"/>
      <c r="U57" s="52"/>
      <c r="W57" s="47"/>
      <c r="X57" s="41" t="s">
        <v>60</v>
      </c>
      <c r="Y57" s="6"/>
      <c r="Z57" s="6"/>
      <c r="AA57" s="6"/>
      <c r="AB57" s="6"/>
      <c r="AC57" s="6"/>
      <c r="AD57" s="6"/>
      <c r="AE57" s="52"/>
      <c r="AG57" s="47"/>
      <c r="AH57" s="41" t="s">
        <v>60</v>
      </c>
      <c r="AI57" s="6"/>
      <c r="AJ57" s="6"/>
      <c r="AK57" s="6"/>
      <c r="AL57" s="6"/>
      <c r="AM57" s="6"/>
      <c r="AN57" s="6"/>
      <c r="AO57" s="52"/>
      <c r="AQ57" s="47"/>
      <c r="AR57" s="41" t="s">
        <v>60</v>
      </c>
      <c r="AS57" s="6"/>
      <c r="AT57" s="6"/>
      <c r="AU57" s="6"/>
      <c r="AV57" s="6"/>
      <c r="AW57" s="6"/>
      <c r="AX57" s="6"/>
      <c r="AY57" s="52"/>
      <c r="BA57" s="47"/>
      <c r="BB57" s="41" t="s">
        <v>60</v>
      </c>
      <c r="BC57" s="6"/>
      <c r="BD57" s="6"/>
      <c r="BE57" s="6"/>
      <c r="BF57" s="6"/>
      <c r="BG57" s="6"/>
      <c r="BH57" s="6"/>
      <c r="BI57" s="52"/>
      <c r="BK57" s="47"/>
      <c r="BL57" s="41" t="s">
        <v>60</v>
      </c>
      <c r="BM57" s="6"/>
      <c r="BN57" s="6"/>
      <c r="BO57" s="6"/>
      <c r="BP57" s="6"/>
      <c r="BQ57" s="6"/>
      <c r="BR57" s="6"/>
      <c r="BS57" s="52"/>
      <c r="BU57" s="47"/>
      <c r="BV57" s="41" t="s">
        <v>60</v>
      </c>
      <c r="BW57" s="6"/>
      <c r="BX57" s="6"/>
      <c r="BY57" s="6"/>
      <c r="BZ57" s="6"/>
      <c r="CA57" s="6"/>
      <c r="CB57" s="6"/>
      <c r="CC57" s="52"/>
      <c r="CE57" s="47"/>
      <c r="CF57" s="41" t="s">
        <v>60</v>
      </c>
      <c r="CG57" s="6">
        <v>9</v>
      </c>
      <c r="CH57" s="6">
        <v>9</v>
      </c>
      <c r="CI57" s="6">
        <v>9</v>
      </c>
      <c r="CJ57" s="6">
        <v>9</v>
      </c>
      <c r="CK57" s="6">
        <v>9</v>
      </c>
      <c r="CL57" s="6">
        <v>9</v>
      </c>
      <c r="CM57" s="52"/>
      <c r="CO57" s="47"/>
      <c r="CP57" s="41" t="s">
        <v>60</v>
      </c>
      <c r="CQ57" s="6"/>
      <c r="CR57" s="6"/>
      <c r="CS57" s="6"/>
      <c r="CT57" s="6"/>
      <c r="CU57" s="6"/>
      <c r="CV57" s="6"/>
      <c r="CW57" s="52"/>
      <c r="CY57" s="47"/>
      <c r="CZ57" s="41" t="s">
        <v>60</v>
      </c>
      <c r="DA57" s="6">
        <v>10</v>
      </c>
      <c r="DB57" s="6">
        <v>10</v>
      </c>
      <c r="DC57" s="6">
        <v>8</v>
      </c>
      <c r="DD57" s="6">
        <v>8</v>
      </c>
      <c r="DE57" s="6">
        <v>6</v>
      </c>
      <c r="DF57" s="6">
        <v>10</v>
      </c>
      <c r="DG57" s="52"/>
      <c r="DI57" s="47"/>
      <c r="DJ57" s="41" t="s">
        <v>60</v>
      </c>
      <c r="DK57" s="6">
        <v>10</v>
      </c>
      <c r="DL57" s="6">
        <v>10</v>
      </c>
      <c r="DM57" s="6">
        <v>10</v>
      </c>
      <c r="DN57" s="6">
        <v>9</v>
      </c>
      <c r="DO57" s="6">
        <v>9</v>
      </c>
      <c r="DP57" s="6">
        <v>9</v>
      </c>
      <c r="DQ57" s="52"/>
      <c r="DS57" s="47"/>
      <c r="DT57" s="41" t="s">
        <v>60</v>
      </c>
      <c r="DU57" s="6">
        <v>9</v>
      </c>
      <c r="DV57" s="6">
        <v>9</v>
      </c>
      <c r="DW57" s="6">
        <v>8</v>
      </c>
      <c r="DX57" s="6">
        <v>9</v>
      </c>
      <c r="DY57" s="6">
        <v>9</v>
      </c>
      <c r="DZ57" s="6">
        <v>8</v>
      </c>
      <c r="EA57" s="52"/>
      <c r="EC57" s="47"/>
      <c r="ED57" s="41" t="s">
        <v>60</v>
      </c>
      <c r="EE57" s="6"/>
      <c r="EF57" s="6"/>
      <c r="EG57" s="6"/>
      <c r="EH57" s="6"/>
      <c r="EI57" s="6"/>
      <c r="EJ57" s="6"/>
      <c r="EK57" s="52"/>
      <c r="EL57" s="47"/>
      <c r="EM57" s="41" t="s">
        <v>60</v>
      </c>
      <c r="EN57" s="6">
        <v>10</v>
      </c>
      <c r="EO57" s="6">
        <v>10</v>
      </c>
      <c r="EP57" s="6">
        <v>8</v>
      </c>
      <c r="EQ57" s="6">
        <v>8</v>
      </c>
      <c r="ER57" s="6">
        <v>6</v>
      </c>
      <c r="ES57" s="6">
        <v>10</v>
      </c>
      <c r="ET57" s="52"/>
      <c r="EU57" s="52"/>
      <c r="EW57" s="371"/>
      <c r="EX57" s="41" t="s">
        <v>60</v>
      </c>
      <c r="EY57" s="6"/>
      <c r="EZ57" s="6"/>
      <c r="FA57" s="6"/>
      <c r="FB57" s="6"/>
      <c r="FC57" s="6"/>
      <c r="FD57" s="6"/>
      <c r="FE57" s="52"/>
      <c r="FG57" s="371"/>
      <c r="FH57" s="41" t="s">
        <v>60</v>
      </c>
      <c r="FI57" s="6"/>
      <c r="FJ57" s="6"/>
      <c r="FK57" s="6"/>
      <c r="FL57" s="6"/>
      <c r="FM57" s="6"/>
      <c r="FN57" s="6"/>
      <c r="FO57" s="52"/>
      <c r="FQ57" s="371"/>
      <c r="FR57" s="41" t="s">
        <v>60</v>
      </c>
      <c r="FS57" s="6"/>
      <c r="FT57" s="6"/>
      <c r="FU57" s="6"/>
      <c r="FV57" s="6"/>
      <c r="FW57" s="6"/>
      <c r="FX57" s="6"/>
      <c r="FY57" s="52"/>
      <c r="GA57" s="371"/>
      <c r="GB57" s="41" t="s">
        <v>60</v>
      </c>
      <c r="GC57" s="6"/>
      <c r="GD57" s="6"/>
      <c r="GE57" s="6"/>
      <c r="GF57" s="6"/>
      <c r="GG57" s="6"/>
      <c r="GH57" s="6"/>
      <c r="GI57" s="52"/>
      <c r="GK57" s="371"/>
      <c r="GL57" s="41" t="s">
        <v>60</v>
      </c>
      <c r="GM57" s="6"/>
      <c r="GN57" s="6"/>
      <c r="GO57" s="6"/>
      <c r="GP57" s="6"/>
      <c r="GQ57" s="6"/>
      <c r="GR57" s="6"/>
      <c r="GS57" s="52"/>
      <c r="GU57" s="371"/>
      <c r="GV57" s="41" t="s">
        <v>60</v>
      </c>
      <c r="GW57" s="6"/>
      <c r="GX57" s="6"/>
      <c r="GY57" s="6"/>
      <c r="GZ57" s="6"/>
      <c r="HA57" s="6"/>
      <c r="HB57" s="6"/>
      <c r="HC57" s="52"/>
      <c r="HE57" s="371"/>
      <c r="HF57" s="41" t="s">
        <v>60</v>
      </c>
      <c r="HG57" s="6"/>
      <c r="HH57" s="6"/>
      <c r="HI57" s="6"/>
      <c r="HJ57" s="6"/>
      <c r="HK57" s="6"/>
      <c r="HL57" s="6"/>
      <c r="HM57" s="52"/>
      <c r="HO57" s="371"/>
      <c r="HP57" s="41" t="s">
        <v>60</v>
      </c>
      <c r="HQ57" s="6"/>
      <c r="HR57" s="6"/>
      <c r="HS57" s="6"/>
      <c r="HT57" s="6"/>
      <c r="HU57" s="6"/>
      <c r="HV57" s="6"/>
      <c r="HW57" s="52"/>
      <c r="HY57" s="371"/>
      <c r="HZ57" s="41" t="s">
        <v>60</v>
      </c>
      <c r="IA57" s="6"/>
      <c r="IB57" s="6"/>
      <c r="IC57" s="6"/>
      <c r="ID57" s="6"/>
      <c r="IE57" s="6"/>
      <c r="IF57" s="6"/>
      <c r="IG57" s="52"/>
      <c r="II57" s="371"/>
      <c r="IJ57" s="41" t="s">
        <v>60</v>
      </c>
      <c r="IK57" s="6"/>
      <c r="IL57" s="6"/>
      <c r="IM57" s="6"/>
      <c r="IN57" s="6"/>
      <c r="IO57" s="6"/>
      <c r="IP57" s="6"/>
      <c r="IQ57" s="52"/>
      <c r="IS57" s="371"/>
      <c r="IT57" s="41" t="s">
        <v>60</v>
      </c>
      <c r="IU57" s="6"/>
      <c r="IV57" s="6"/>
      <c r="IW57" s="6"/>
      <c r="IX57" s="6"/>
      <c r="IY57" s="6"/>
      <c r="IZ57" s="6"/>
      <c r="JA57" s="52"/>
    </row>
    <row r="58" spans="1:261" ht="12.75" customHeight="1" outlineLevel="2" x14ac:dyDescent="0.25">
      <c r="C58" s="359"/>
      <c r="D58" s="41">
        <v>4</v>
      </c>
      <c r="E58" s="416">
        <f t="shared" si="318"/>
        <v>9.6</v>
      </c>
      <c r="F58" s="416">
        <f t="shared" si="319"/>
        <v>9.3000000000000007</v>
      </c>
      <c r="G58" s="416">
        <f t="shared" si="320"/>
        <v>8.6999999999999993</v>
      </c>
      <c r="H58" s="416">
        <f t="shared" si="321"/>
        <v>8.5</v>
      </c>
      <c r="I58" s="416">
        <f t="shared" si="322"/>
        <v>9.3000000000000007</v>
      </c>
      <c r="J58" s="416">
        <f t="shared" si="323"/>
        <v>8.875</v>
      </c>
      <c r="K58" s="52"/>
      <c r="M58" s="47"/>
      <c r="N58" s="41">
        <v>4</v>
      </c>
      <c r="O58" s="6"/>
      <c r="P58" s="6"/>
      <c r="Q58" s="6"/>
      <c r="R58" s="6"/>
      <c r="S58" s="6"/>
      <c r="T58" s="6"/>
      <c r="U58" s="52"/>
      <c r="W58" s="47"/>
      <c r="X58" s="41">
        <v>4</v>
      </c>
      <c r="Y58" s="6"/>
      <c r="Z58" s="6"/>
      <c r="AA58" s="6"/>
      <c r="AB58" s="6"/>
      <c r="AC58" s="6"/>
      <c r="AD58" s="6"/>
      <c r="AE58" s="52"/>
      <c r="AG58" s="47"/>
      <c r="AH58" s="41">
        <v>4</v>
      </c>
      <c r="AI58" s="6"/>
      <c r="AJ58" s="6"/>
      <c r="AK58" s="6"/>
      <c r="AL58" s="6"/>
      <c r="AM58" s="6"/>
      <c r="AN58" s="6"/>
      <c r="AO58" s="52"/>
      <c r="AQ58" s="47"/>
      <c r="AR58" s="41">
        <v>4</v>
      </c>
      <c r="AS58" s="6"/>
      <c r="AT58" s="6"/>
      <c r="AU58" s="6"/>
      <c r="AV58" s="6"/>
      <c r="AW58" s="6"/>
      <c r="AX58" s="6"/>
      <c r="AY58" s="52"/>
      <c r="BA58" s="47"/>
      <c r="BB58" s="41">
        <v>4</v>
      </c>
      <c r="BC58" s="6"/>
      <c r="BD58" s="6"/>
      <c r="BE58" s="6"/>
      <c r="BF58" s="6"/>
      <c r="BG58" s="6"/>
      <c r="BH58" s="6"/>
      <c r="BI58" s="52"/>
      <c r="BK58" s="47"/>
      <c r="BL58" s="41">
        <v>4</v>
      </c>
      <c r="BM58" s="6"/>
      <c r="BN58" s="6"/>
      <c r="BO58" s="6"/>
      <c r="BP58" s="6"/>
      <c r="BQ58" s="6"/>
      <c r="BR58" s="6"/>
      <c r="BS58" s="52"/>
      <c r="BU58" s="47"/>
      <c r="BV58" s="41">
        <v>4</v>
      </c>
      <c r="BW58" s="6"/>
      <c r="BX58" s="6"/>
      <c r="BY58" s="6"/>
      <c r="BZ58" s="6"/>
      <c r="CA58" s="6"/>
      <c r="CB58" s="6"/>
      <c r="CC58" s="52"/>
      <c r="CE58" s="47"/>
      <c r="CF58" s="41">
        <v>4</v>
      </c>
      <c r="CG58" s="6">
        <v>9</v>
      </c>
      <c r="CH58" s="6">
        <v>9</v>
      </c>
      <c r="CI58" s="6">
        <v>9</v>
      </c>
      <c r="CJ58" s="6">
        <v>9</v>
      </c>
      <c r="CK58" s="6">
        <v>9</v>
      </c>
      <c r="CL58" s="6">
        <v>9</v>
      </c>
      <c r="CM58" s="52"/>
      <c r="CO58" s="47"/>
      <c r="CP58" s="41">
        <v>4</v>
      </c>
      <c r="CQ58" s="6"/>
      <c r="CR58" s="6"/>
      <c r="CS58" s="6"/>
      <c r="CT58" s="6"/>
      <c r="CU58" s="6"/>
      <c r="CV58" s="6"/>
      <c r="CW58" s="52"/>
      <c r="CY58" s="47"/>
      <c r="CZ58" s="41">
        <v>4</v>
      </c>
      <c r="DA58" s="6">
        <v>10</v>
      </c>
      <c r="DB58" s="6">
        <v>10</v>
      </c>
      <c r="DC58" s="6">
        <v>10</v>
      </c>
      <c r="DD58" s="6">
        <v>8</v>
      </c>
      <c r="DE58" s="6">
        <v>10</v>
      </c>
      <c r="DF58" s="6">
        <v>10</v>
      </c>
      <c r="DG58" s="52"/>
      <c r="DI58" s="47"/>
      <c r="DJ58" s="41">
        <v>4</v>
      </c>
      <c r="DK58" s="6">
        <v>10</v>
      </c>
      <c r="DL58" s="6">
        <v>9</v>
      </c>
      <c r="DM58" s="6">
        <v>9</v>
      </c>
      <c r="DN58" s="6">
        <v>9</v>
      </c>
      <c r="DO58" s="6">
        <v>9</v>
      </c>
      <c r="DP58" s="6">
        <v>9</v>
      </c>
      <c r="DQ58" s="52"/>
      <c r="DS58" s="47"/>
      <c r="DT58" s="41">
        <v>4</v>
      </c>
      <c r="DU58" s="6">
        <v>9</v>
      </c>
      <c r="DV58" s="6">
        <v>8.5</v>
      </c>
      <c r="DW58" s="6">
        <v>7.5</v>
      </c>
      <c r="DX58" s="6">
        <v>6.5</v>
      </c>
      <c r="DY58" s="6">
        <v>8.5</v>
      </c>
      <c r="DZ58" s="6">
        <v>7.5</v>
      </c>
      <c r="EA58" s="52"/>
      <c r="EC58" s="47"/>
      <c r="ED58" s="41">
        <v>4</v>
      </c>
      <c r="EE58" s="6"/>
      <c r="EF58" s="6"/>
      <c r="EG58" s="6"/>
      <c r="EH58" s="6"/>
      <c r="EI58" s="6"/>
      <c r="EJ58" s="6"/>
      <c r="EK58" s="52"/>
      <c r="EL58" s="47"/>
      <c r="EM58" s="41">
        <v>4</v>
      </c>
      <c r="EN58" s="6">
        <v>10</v>
      </c>
      <c r="EO58" s="6">
        <v>10</v>
      </c>
      <c r="EP58" s="6">
        <v>10</v>
      </c>
      <c r="EQ58" s="6">
        <v>8</v>
      </c>
      <c r="ER58" s="6">
        <v>10</v>
      </c>
      <c r="ES58" s="6">
        <v>10</v>
      </c>
      <c r="ET58" s="52"/>
      <c r="EU58" s="52"/>
      <c r="EW58" s="371"/>
      <c r="EX58" s="41">
        <v>4</v>
      </c>
      <c r="EY58" s="6"/>
      <c r="EZ58" s="6"/>
      <c r="FA58" s="6"/>
      <c r="FB58" s="6"/>
      <c r="FC58" s="6"/>
      <c r="FD58" s="6"/>
      <c r="FE58" s="52"/>
      <c r="FG58" s="371"/>
      <c r="FH58" s="41">
        <v>4</v>
      </c>
      <c r="FI58" s="6"/>
      <c r="FJ58" s="6"/>
      <c r="FK58" s="6"/>
      <c r="FL58" s="6"/>
      <c r="FM58" s="6"/>
      <c r="FN58" s="6"/>
      <c r="FO58" s="52"/>
      <c r="FQ58" s="371"/>
      <c r="FR58" s="41">
        <v>4</v>
      </c>
      <c r="FS58" s="6"/>
      <c r="FT58" s="6"/>
      <c r="FU58" s="6"/>
      <c r="FV58" s="6"/>
      <c r="FW58" s="6"/>
      <c r="FX58" s="6"/>
      <c r="FY58" s="52"/>
      <c r="GA58" s="371"/>
      <c r="GB58" s="41">
        <v>4</v>
      </c>
      <c r="GC58" s="6"/>
      <c r="GD58" s="6"/>
      <c r="GE58" s="6"/>
      <c r="GF58" s="6"/>
      <c r="GG58" s="6"/>
      <c r="GH58" s="6"/>
      <c r="GI58" s="52"/>
      <c r="GK58" s="371"/>
      <c r="GL58" s="41">
        <v>4</v>
      </c>
      <c r="GM58" s="6"/>
      <c r="GN58" s="6"/>
      <c r="GO58" s="6"/>
      <c r="GP58" s="6"/>
      <c r="GQ58" s="6"/>
      <c r="GR58" s="6"/>
      <c r="GS58" s="52"/>
      <c r="GU58" s="371"/>
      <c r="GV58" s="41">
        <v>4</v>
      </c>
      <c r="GW58" s="6"/>
      <c r="GX58" s="6"/>
      <c r="GY58" s="6"/>
      <c r="GZ58" s="6"/>
      <c r="HA58" s="6"/>
      <c r="HB58" s="6"/>
      <c r="HC58" s="52"/>
      <c r="HE58" s="371"/>
      <c r="HF58" s="41">
        <v>4</v>
      </c>
      <c r="HG58" s="6"/>
      <c r="HH58" s="6"/>
      <c r="HI58" s="6"/>
      <c r="HJ58" s="6"/>
      <c r="HK58" s="6"/>
      <c r="HL58" s="6"/>
      <c r="HM58" s="52"/>
      <c r="HO58" s="371"/>
      <c r="HP58" s="41">
        <v>4</v>
      </c>
      <c r="HQ58" s="6"/>
      <c r="HR58" s="6"/>
      <c r="HS58" s="6"/>
      <c r="HT58" s="6"/>
      <c r="HU58" s="6"/>
      <c r="HV58" s="6"/>
      <c r="HW58" s="52"/>
      <c r="HY58" s="371"/>
      <c r="HZ58" s="41">
        <v>4</v>
      </c>
      <c r="IA58" s="6"/>
      <c r="IB58" s="6"/>
      <c r="IC58" s="6"/>
      <c r="ID58" s="6"/>
      <c r="IE58" s="6"/>
      <c r="IF58" s="6"/>
      <c r="IG58" s="52"/>
      <c r="II58" s="371"/>
      <c r="IJ58" s="41">
        <v>4</v>
      </c>
      <c r="IK58" s="6"/>
      <c r="IL58" s="6"/>
      <c r="IM58" s="6"/>
      <c r="IN58" s="6"/>
      <c r="IO58" s="6"/>
      <c r="IP58" s="6"/>
      <c r="IQ58" s="52"/>
      <c r="IS58" s="371"/>
      <c r="IT58" s="41">
        <v>4</v>
      </c>
      <c r="IU58" s="6"/>
      <c r="IV58" s="6"/>
      <c r="IW58" s="6"/>
      <c r="IX58" s="6"/>
      <c r="IY58" s="6"/>
      <c r="IZ58" s="6"/>
      <c r="JA58" s="52"/>
    </row>
    <row r="59" spans="1:261" ht="12.75" customHeight="1" outlineLevel="2" x14ac:dyDescent="0.25">
      <c r="C59" s="359"/>
      <c r="D59" s="41">
        <v>5</v>
      </c>
      <c r="E59" s="416">
        <f t="shared" si="318"/>
        <v>9.1999999999999993</v>
      </c>
      <c r="F59" s="416">
        <f t="shared" si="319"/>
        <v>8.8000000000000007</v>
      </c>
      <c r="G59" s="416">
        <f t="shared" si="320"/>
        <v>8.6</v>
      </c>
      <c r="H59" s="416">
        <f t="shared" si="321"/>
        <v>8.4</v>
      </c>
      <c r="I59" s="416">
        <f t="shared" si="322"/>
        <v>8.5</v>
      </c>
      <c r="J59" s="416">
        <f t="shared" si="323"/>
        <v>8.5</v>
      </c>
      <c r="K59" s="52"/>
      <c r="M59" s="47"/>
      <c r="N59" s="41">
        <v>5</v>
      </c>
      <c r="O59" s="6"/>
      <c r="P59" s="6"/>
      <c r="Q59" s="6"/>
      <c r="R59" s="6"/>
      <c r="S59" s="6"/>
      <c r="T59" s="6"/>
      <c r="U59" s="52"/>
      <c r="W59" s="47"/>
      <c r="X59" s="41">
        <v>5</v>
      </c>
      <c r="Y59" s="6"/>
      <c r="Z59" s="6"/>
      <c r="AA59" s="6"/>
      <c r="AB59" s="6"/>
      <c r="AC59" s="6"/>
      <c r="AD59" s="6"/>
      <c r="AE59" s="52"/>
      <c r="AG59" s="47"/>
      <c r="AH59" s="41">
        <v>5</v>
      </c>
      <c r="AI59" s="6"/>
      <c r="AJ59" s="6"/>
      <c r="AK59" s="6"/>
      <c r="AL59" s="6"/>
      <c r="AM59" s="6"/>
      <c r="AN59" s="6"/>
      <c r="AO59" s="52"/>
      <c r="AQ59" s="47"/>
      <c r="AR59" s="41">
        <v>5</v>
      </c>
      <c r="AS59" s="6"/>
      <c r="AT59" s="6"/>
      <c r="AU59" s="6"/>
      <c r="AV59" s="6"/>
      <c r="AW59" s="6"/>
      <c r="AX59" s="6"/>
      <c r="AY59" s="52"/>
      <c r="BA59" s="47"/>
      <c r="BB59" s="41">
        <v>5</v>
      </c>
      <c r="BC59" s="6"/>
      <c r="BD59" s="6"/>
      <c r="BE59" s="6"/>
      <c r="BF59" s="6"/>
      <c r="BG59" s="6"/>
      <c r="BH59" s="6"/>
      <c r="BI59" s="52"/>
      <c r="BK59" s="47"/>
      <c r="BL59" s="41">
        <v>5</v>
      </c>
      <c r="BM59" s="6"/>
      <c r="BN59" s="6"/>
      <c r="BO59" s="6"/>
      <c r="BP59" s="6"/>
      <c r="BQ59" s="6"/>
      <c r="BR59" s="6"/>
      <c r="BS59" s="52"/>
      <c r="BU59" s="47"/>
      <c r="BV59" s="41">
        <v>5</v>
      </c>
      <c r="BW59" s="6"/>
      <c r="BX59" s="6"/>
      <c r="BY59" s="6"/>
      <c r="BZ59" s="6"/>
      <c r="CA59" s="6"/>
      <c r="CB59" s="6"/>
      <c r="CC59" s="52"/>
      <c r="CE59" s="47"/>
      <c r="CF59" s="41">
        <v>5</v>
      </c>
      <c r="CG59" s="6">
        <v>9</v>
      </c>
      <c r="CH59" s="6">
        <v>9</v>
      </c>
      <c r="CI59" s="6">
        <v>9</v>
      </c>
      <c r="CJ59" s="6">
        <v>9</v>
      </c>
      <c r="CK59" s="6">
        <v>9</v>
      </c>
      <c r="CL59" s="6">
        <v>9</v>
      </c>
      <c r="CM59" s="52"/>
      <c r="CO59" s="47"/>
      <c r="CP59" s="41">
        <v>5</v>
      </c>
      <c r="CQ59" s="6"/>
      <c r="CR59" s="6"/>
      <c r="CS59" s="6"/>
      <c r="CT59" s="6"/>
      <c r="CU59" s="6"/>
      <c r="CV59" s="6"/>
      <c r="CW59" s="52"/>
      <c r="CY59" s="47"/>
      <c r="CZ59" s="41">
        <v>5</v>
      </c>
      <c r="DA59" s="6">
        <v>10</v>
      </c>
      <c r="DB59" s="6">
        <v>9</v>
      </c>
      <c r="DC59" s="6">
        <v>8</v>
      </c>
      <c r="DD59" s="6">
        <v>8</v>
      </c>
      <c r="DE59" s="6">
        <v>8</v>
      </c>
      <c r="DF59" s="6">
        <v>8</v>
      </c>
      <c r="DG59" s="52"/>
      <c r="DI59" s="47"/>
      <c r="DJ59" s="41">
        <v>5</v>
      </c>
      <c r="DK59" s="6">
        <v>9</v>
      </c>
      <c r="DL59" s="6">
        <v>9</v>
      </c>
      <c r="DM59" s="6">
        <v>10</v>
      </c>
      <c r="DN59" s="6">
        <v>9</v>
      </c>
      <c r="DO59" s="6">
        <v>9</v>
      </c>
      <c r="DP59" s="6">
        <v>10</v>
      </c>
      <c r="DQ59" s="52"/>
      <c r="DS59" s="47"/>
      <c r="DT59" s="41">
        <v>5</v>
      </c>
      <c r="DU59" s="6">
        <v>9</v>
      </c>
      <c r="DV59" s="6">
        <v>9</v>
      </c>
      <c r="DW59" s="6">
        <v>8</v>
      </c>
      <c r="DX59" s="6">
        <v>8</v>
      </c>
      <c r="DY59" s="6">
        <v>8.5</v>
      </c>
      <c r="DZ59" s="6">
        <v>7</v>
      </c>
      <c r="EA59" s="52"/>
      <c r="EC59" s="47"/>
      <c r="ED59" s="41">
        <v>5</v>
      </c>
      <c r="EE59" s="6"/>
      <c r="EF59" s="6"/>
      <c r="EG59" s="6"/>
      <c r="EH59" s="6"/>
      <c r="EI59" s="6"/>
      <c r="EJ59" s="6"/>
      <c r="EK59" s="52"/>
      <c r="EL59" s="47"/>
      <c r="EM59" s="41">
        <v>5</v>
      </c>
      <c r="EN59" s="6">
        <v>10</v>
      </c>
      <c r="EO59" s="6">
        <v>9</v>
      </c>
      <c r="EP59" s="6">
        <v>8</v>
      </c>
      <c r="EQ59" s="6">
        <v>8</v>
      </c>
      <c r="ER59" s="6">
        <v>8</v>
      </c>
      <c r="ES59" s="6">
        <v>8</v>
      </c>
      <c r="ET59" s="52"/>
      <c r="EU59" s="52"/>
      <c r="EW59" s="371"/>
      <c r="EX59" s="41">
        <v>5</v>
      </c>
      <c r="EY59" s="6"/>
      <c r="EZ59" s="6"/>
      <c r="FA59" s="6"/>
      <c r="FB59" s="6"/>
      <c r="FC59" s="6"/>
      <c r="FD59" s="6"/>
      <c r="FE59" s="52"/>
      <c r="FG59" s="371"/>
      <c r="FH59" s="41">
        <v>5</v>
      </c>
      <c r="FI59" s="6"/>
      <c r="FJ59" s="6"/>
      <c r="FK59" s="6"/>
      <c r="FL59" s="6"/>
      <c r="FM59" s="6"/>
      <c r="FN59" s="6"/>
      <c r="FO59" s="52"/>
      <c r="FQ59" s="371"/>
      <c r="FR59" s="41">
        <v>5</v>
      </c>
      <c r="FS59" s="6"/>
      <c r="FT59" s="6"/>
      <c r="FU59" s="6"/>
      <c r="FV59" s="6"/>
      <c r="FW59" s="6"/>
      <c r="FX59" s="6"/>
      <c r="FY59" s="52"/>
      <c r="GA59" s="371"/>
      <c r="GB59" s="41">
        <v>5</v>
      </c>
      <c r="GC59" s="6"/>
      <c r="GD59" s="6"/>
      <c r="GE59" s="6"/>
      <c r="GF59" s="6"/>
      <c r="GG59" s="6"/>
      <c r="GH59" s="6"/>
      <c r="GI59" s="52"/>
      <c r="GK59" s="371"/>
      <c r="GL59" s="41">
        <v>5</v>
      </c>
      <c r="GM59" s="6"/>
      <c r="GN59" s="6"/>
      <c r="GO59" s="6"/>
      <c r="GP59" s="6"/>
      <c r="GQ59" s="6"/>
      <c r="GR59" s="6"/>
      <c r="GS59" s="52"/>
      <c r="GU59" s="371"/>
      <c r="GV59" s="41">
        <v>5</v>
      </c>
      <c r="GW59" s="6"/>
      <c r="GX59" s="6"/>
      <c r="GY59" s="6"/>
      <c r="GZ59" s="6"/>
      <c r="HA59" s="6"/>
      <c r="HB59" s="6"/>
      <c r="HC59" s="52"/>
      <c r="HE59" s="371"/>
      <c r="HF59" s="41">
        <v>5</v>
      </c>
      <c r="HG59" s="6"/>
      <c r="HH59" s="6"/>
      <c r="HI59" s="6"/>
      <c r="HJ59" s="6"/>
      <c r="HK59" s="6"/>
      <c r="HL59" s="6"/>
      <c r="HM59" s="52"/>
      <c r="HO59" s="371"/>
      <c r="HP59" s="41">
        <v>5</v>
      </c>
      <c r="HQ59" s="6"/>
      <c r="HR59" s="6"/>
      <c r="HS59" s="6"/>
      <c r="HT59" s="6"/>
      <c r="HU59" s="6"/>
      <c r="HV59" s="6"/>
      <c r="HW59" s="52"/>
      <c r="HY59" s="371"/>
      <c r="HZ59" s="41">
        <v>5</v>
      </c>
      <c r="IA59" s="6"/>
      <c r="IB59" s="6"/>
      <c r="IC59" s="6"/>
      <c r="ID59" s="6"/>
      <c r="IE59" s="6"/>
      <c r="IF59" s="6"/>
      <c r="IG59" s="52"/>
      <c r="II59" s="371"/>
      <c r="IJ59" s="41">
        <v>5</v>
      </c>
      <c r="IK59" s="6"/>
      <c r="IL59" s="6"/>
      <c r="IM59" s="6"/>
      <c r="IN59" s="6"/>
      <c r="IO59" s="6"/>
      <c r="IP59" s="6"/>
      <c r="IQ59" s="52"/>
      <c r="IS59" s="371"/>
      <c r="IT59" s="41">
        <v>5</v>
      </c>
      <c r="IU59" s="6"/>
      <c r="IV59" s="6"/>
      <c r="IW59" s="6"/>
      <c r="IX59" s="6"/>
      <c r="IY59" s="6"/>
      <c r="IZ59" s="6"/>
      <c r="JA59" s="52"/>
    </row>
    <row r="60" spans="1:261" ht="12.75" customHeight="1" outlineLevel="2" x14ac:dyDescent="0.25">
      <c r="C60" s="359"/>
      <c r="D60" s="41">
        <v>6</v>
      </c>
      <c r="E60" s="416">
        <f t="shared" si="318"/>
        <v>9.1999999999999993</v>
      </c>
      <c r="F60" s="416">
        <f t="shared" si="319"/>
        <v>8.1999999999999993</v>
      </c>
      <c r="G60" s="416">
        <f t="shared" si="320"/>
        <v>8.1999999999999993</v>
      </c>
      <c r="H60" s="416">
        <f t="shared" si="321"/>
        <v>8.4</v>
      </c>
      <c r="I60" s="416">
        <f t="shared" si="322"/>
        <v>8.4</v>
      </c>
      <c r="J60" s="416">
        <f t="shared" si="323"/>
        <v>8</v>
      </c>
      <c r="K60" s="52"/>
      <c r="M60" s="47"/>
      <c r="N60" s="41">
        <v>6</v>
      </c>
      <c r="O60" s="6"/>
      <c r="P60" s="6"/>
      <c r="Q60" s="6"/>
      <c r="R60" s="6"/>
      <c r="S60" s="6"/>
      <c r="T60" s="6"/>
      <c r="U60" s="52"/>
      <c r="W60" s="47"/>
      <c r="X60" s="41">
        <v>6</v>
      </c>
      <c r="Y60" s="6"/>
      <c r="Z60" s="6"/>
      <c r="AA60" s="6"/>
      <c r="AB60" s="6"/>
      <c r="AC60" s="6"/>
      <c r="AD60" s="6"/>
      <c r="AE60" s="52"/>
      <c r="AG60" s="47"/>
      <c r="AH60" s="41">
        <v>6</v>
      </c>
      <c r="AI60" s="6"/>
      <c r="AJ60" s="6"/>
      <c r="AK60" s="6"/>
      <c r="AL60" s="6"/>
      <c r="AM60" s="6"/>
      <c r="AN60" s="6"/>
      <c r="AO60" s="52"/>
      <c r="AQ60" s="47"/>
      <c r="AR60" s="41">
        <v>6</v>
      </c>
      <c r="AS60" s="6"/>
      <c r="AT60" s="6"/>
      <c r="AU60" s="6"/>
      <c r="AV60" s="6"/>
      <c r="AW60" s="6"/>
      <c r="AX60" s="6"/>
      <c r="AY60" s="52"/>
      <c r="BA60" s="47"/>
      <c r="BB60" s="41">
        <v>6</v>
      </c>
      <c r="BC60" s="6"/>
      <c r="BD60" s="6"/>
      <c r="BE60" s="6"/>
      <c r="BF60" s="6"/>
      <c r="BG60" s="6"/>
      <c r="BH60" s="6"/>
      <c r="BI60" s="52"/>
      <c r="BK60" s="47"/>
      <c r="BL60" s="41">
        <v>6</v>
      </c>
      <c r="BM60" s="6"/>
      <c r="BN60" s="6"/>
      <c r="BO60" s="6"/>
      <c r="BP60" s="6"/>
      <c r="BQ60" s="6"/>
      <c r="BR60" s="6"/>
      <c r="BS60" s="52"/>
      <c r="BU60" s="47"/>
      <c r="BV60" s="41">
        <v>6</v>
      </c>
      <c r="BW60" s="6"/>
      <c r="BX60" s="6"/>
      <c r="BY60" s="6"/>
      <c r="BZ60" s="6"/>
      <c r="CA60" s="6"/>
      <c r="CB60" s="6"/>
      <c r="CC60" s="52"/>
      <c r="CE60" s="47"/>
      <c r="CF60" s="41">
        <v>6</v>
      </c>
      <c r="CG60" s="6">
        <v>9</v>
      </c>
      <c r="CH60" s="6">
        <v>9</v>
      </c>
      <c r="CI60" s="6">
        <v>8</v>
      </c>
      <c r="CJ60" s="6">
        <v>9</v>
      </c>
      <c r="CK60" s="6">
        <v>8</v>
      </c>
      <c r="CL60" s="6">
        <v>9</v>
      </c>
      <c r="CM60" s="52"/>
      <c r="CO60" s="47"/>
      <c r="CP60" s="41">
        <v>6</v>
      </c>
      <c r="CQ60" s="6"/>
      <c r="CR60" s="6"/>
      <c r="CS60" s="6"/>
      <c r="CT60" s="6"/>
      <c r="CU60" s="6"/>
      <c r="CV60" s="6"/>
      <c r="CW60" s="52"/>
      <c r="CY60" s="47"/>
      <c r="CZ60" s="41">
        <v>6</v>
      </c>
      <c r="DA60" s="6">
        <v>10</v>
      </c>
      <c r="DB60" s="6">
        <v>10</v>
      </c>
      <c r="DC60" s="6">
        <v>6</v>
      </c>
      <c r="DD60" s="6">
        <v>10</v>
      </c>
      <c r="DE60" s="6">
        <v>6</v>
      </c>
      <c r="DF60" s="6">
        <v>10</v>
      </c>
      <c r="DG60" s="52"/>
      <c r="DI60" s="47"/>
      <c r="DJ60" s="41">
        <v>6</v>
      </c>
      <c r="DK60" s="6">
        <v>9</v>
      </c>
      <c r="DL60" s="6">
        <v>10</v>
      </c>
      <c r="DM60" s="6">
        <v>9</v>
      </c>
      <c r="DN60" s="6">
        <v>9</v>
      </c>
      <c r="DO60" s="6">
        <v>9</v>
      </c>
      <c r="DP60" s="6">
        <v>9</v>
      </c>
      <c r="DQ60" s="52"/>
      <c r="DS60" s="47"/>
      <c r="DT60" s="41">
        <v>6</v>
      </c>
      <c r="DU60" s="6">
        <v>8</v>
      </c>
      <c r="DV60" s="6">
        <v>6</v>
      </c>
      <c r="DW60" s="6">
        <v>8</v>
      </c>
      <c r="DX60" s="6">
        <v>8</v>
      </c>
      <c r="DY60" s="6">
        <v>9</v>
      </c>
      <c r="DZ60" s="6">
        <v>4</v>
      </c>
      <c r="EA60" s="52"/>
      <c r="EC60" s="47"/>
      <c r="ED60" s="41">
        <v>6</v>
      </c>
      <c r="EE60" s="6"/>
      <c r="EF60" s="6"/>
      <c r="EG60" s="6"/>
      <c r="EH60" s="6"/>
      <c r="EI60" s="6"/>
      <c r="EJ60" s="6"/>
      <c r="EK60" s="52"/>
      <c r="EL60" s="47"/>
      <c r="EM60" s="41">
        <v>6</v>
      </c>
      <c r="EN60" s="6">
        <v>10</v>
      </c>
      <c r="EO60" s="6">
        <v>10</v>
      </c>
      <c r="EP60" s="6">
        <v>6</v>
      </c>
      <c r="EQ60" s="6">
        <v>10</v>
      </c>
      <c r="ER60" s="6">
        <v>6</v>
      </c>
      <c r="ES60" s="6">
        <v>10</v>
      </c>
      <c r="ET60" s="52"/>
      <c r="EU60" s="52"/>
      <c r="EW60" s="371"/>
      <c r="EX60" s="41">
        <v>6</v>
      </c>
      <c r="EY60" s="6"/>
      <c r="EZ60" s="6"/>
      <c r="FA60" s="6"/>
      <c r="FB60" s="6"/>
      <c r="FC60" s="6"/>
      <c r="FD60" s="6"/>
      <c r="FE60" s="52"/>
      <c r="FG60" s="371"/>
      <c r="FH60" s="41">
        <v>6</v>
      </c>
      <c r="FI60" s="6"/>
      <c r="FJ60" s="6"/>
      <c r="FK60" s="6"/>
      <c r="FL60" s="6"/>
      <c r="FM60" s="6"/>
      <c r="FN60" s="6"/>
      <c r="FO60" s="52"/>
      <c r="FQ60" s="371"/>
      <c r="FR60" s="41">
        <v>6</v>
      </c>
      <c r="FS60" s="6"/>
      <c r="FT60" s="6"/>
      <c r="FU60" s="6"/>
      <c r="FV60" s="6"/>
      <c r="FW60" s="6"/>
      <c r="FX60" s="6"/>
      <c r="FY60" s="52"/>
      <c r="GA60" s="371"/>
      <c r="GB60" s="41">
        <v>6</v>
      </c>
      <c r="GC60" s="6"/>
      <c r="GD60" s="6"/>
      <c r="GE60" s="6"/>
      <c r="GF60" s="6"/>
      <c r="GG60" s="6"/>
      <c r="GH60" s="6"/>
      <c r="GI60" s="52"/>
      <c r="GK60" s="371"/>
      <c r="GL60" s="41">
        <v>6</v>
      </c>
      <c r="GM60" s="6"/>
      <c r="GN60" s="6"/>
      <c r="GO60" s="6"/>
      <c r="GP60" s="6"/>
      <c r="GQ60" s="6"/>
      <c r="GR60" s="6"/>
      <c r="GS60" s="52"/>
      <c r="GU60" s="371"/>
      <c r="GV60" s="41">
        <v>6</v>
      </c>
      <c r="GW60" s="6"/>
      <c r="GX60" s="6"/>
      <c r="GY60" s="6"/>
      <c r="GZ60" s="6"/>
      <c r="HA60" s="6"/>
      <c r="HB60" s="6"/>
      <c r="HC60" s="52"/>
      <c r="HE60" s="371"/>
      <c r="HF60" s="41">
        <v>6</v>
      </c>
      <c r="HG60" s="6"/>
      <c r="HH60" s="6"/>
      <c r="HI60" s="6"/>
      <c r="HJ60" s="6"/>
      <c r="HK60" s="6"/>
      <c r="HL60" s="6"/>
      <c r="HM60" s="52"/>
      <c r="HO60" s="371"/>
      <c r="HP60" s="41">
        <v>6</v>
      </c>
      <c r="HQ60" s="6"/>
      <c r="HR60" s="6"/>
      <c r="HS60" s="6"/>
      <c r="HT60" s="6"/>
      <c r="HU60" s="6"/>
      <c r="HV60" s="6"/>
      <c r="HW60" s="52"/>
      <c r="HY60" s="371"/>
      <c r="HZ60" s="41">
        <v>6</v>
      </c>
      <c r="IA60" s="6"/>
      <c r="IB60" s="6"/>
      <c r="IC60" s="6"/>
      <c r="ID60" s="6"/>
      <c r="IE60" s="6"/>
      <c r="IF60" s="6"/>
      <c r="IG60" s="52"/>
      <c r="II60" s="371"/>
      <c r="IJ60" s="41">
        <v>6</v>
      </c>
      <c r="IK60" s="6"/>
      <c r="IL60" s="6"/>
      <c r="IM60" s="6"/>
      <c r="IN60" s="6"/>
      <c r="IO60" s="6"/>
      <c r="IP60" s="6"/>
      <c r="IQ60" s="52"/>
      <c r="IS60" s="371"/>
      <c r="IT60" s="41">
        <v>6</v>
      </c>
      <c r="IU60" s="6"/>
      <c r="IV60" s="6"/>
      <c r="IW60" s="6"/>
      <c r="IX60" s="6"/>
      <c r="IY60" s="6"/>
      <c r="IZ60" s="6"/>
      <c r="JA60" s="52"/>
    </row>
    <row r="61" spans="1:261" ht="12.75" customHeight="1" outlineLevel="2" x14ac:dyDescent="0.25">
      <c r="A61" s="99" t="s">
        <v>122</v>
      </c>
      <c r="B61" s="100">
        <f>IF(A61="Must Have",RQTMustHave,(IF(A61="Important",RQTImportant,(IF(A61="Standard",RQTStandard,RQTNiceToHave)))))</f>
        <v>1</v>
      </c>
      <c r="C61" s="67"/>
      <c r="D61" s="17" t="s">
        <v>1</v>
      </c>
      <c r="E61" s="417">
        <f>AVERAGE(O61,Y61,AI61,AS61,BC61,BM61,BW61,CG61,CQ61,DA61,DK61,DU61,EE61,EO61,EY61,FI61,FS61,GC61,GM61,GW61,HG61,HQ61,IA61,IK61,IU61)</f>
        <v>9.428571428571427</v>
      </c>
      <c r="F61" s="417">
        <f t="shared" ref="F61:J61" si="324">AVERAGE(P61,Z61,AJ61,AT61,BD61,BN61,BX61,CH61,CR61,DB61,DL61,DV61,EF61,EP61,EZ61,FJ61,FT61,GD61,GN61,GX61,HH61,HR61,IB61,IL61,IV61)</f>
        <v>9.1857142857142868</v>
      </c>
      <c r="G61" s="417">
        <f t="shared" si="324"/>
        <v>8.9857142857142858</v>
      </c>
      <c r="H61" s="417">
        <f t="shared" si="324"/>
        <v>8.7285714285714278</v>
      </c>
      <c r="I61" s="417">
        <f t="shared" si="324"/>
        <v>8.8571428571428577</v>
      </c>
      <c r="J61" s="417">
        <f t="shared" si="324"/>
        <v>8.9464285714285712</v>
      </c>
      <c r="K61" s="52"/>
      <c r="M61" s="406"/>
      <c r="N61" s="17" t="s">
        <v>1</v>
      </c>
      <c r="O61" s="36" t="str">
        <f>IF(COUNT(O54:O60)=0,"",AVERAGE(O54:O60))</f>
        <v/>
      </c>
      <c r="P61" s="36" t="str">
        <f>IF(COUNT(P54:P60)=0,"",AVERAGE(P54:P60))</f>
        <v/>
      </c>
      <c r="Q61" s="36" t="str">
        <f>IF(COUNT(Q54:Q60)=0,"",AVERAGE(Q54:Q60))</f>
        <v/>
      </c>
      <c r="R61" s="36" t="str">
        <f>IF(COUNT(R54:R60)=0,"",AVERAGE(R54:R60))</f>
        <v/>
      </c>
      <c r="S61" s="36"/>
      <c r="T61" s="36" t="str">
        <f>IF(COUNT(T54:T60)=0,"",AVERAGE(T54:T60))</f>
        <v/>
      </c>
      <c r="U61" s="52"/>
      <c r="W61" s="406"/>
      <c r="X61" s="17" t="s">
        <v>1</v>
      </c>
      <c r="Y61" s="36" t="str">
        <f>IF(COUNT(Y54:Y60)=0,"",AVERAGE(Y54:Y60))</f>
        <v/>
      </c>
      <c r="Z61" s="36" t="str">
        <f>IF(COUNT(Z54:Z60)=0,"",AVERAGE(Z54:Z60))</f>
        <v/>
      </c>
      <c r="AA61" s="36" t="str">
        <f>IF(COUNT(AA54:AA60)=0,"",AVERAGE(AA54:AA60))</f>
        <v/>
      </c>
      <c r="AB61" s="36" t="str">
        <f>IF(COUNT(AB54:AB60)=0,"",AVERAGE(AB54:AB60))</f>
        <v/>
      </c>
      <c r="AC61" s="36"/>
      <c r="AD61" s="36" t="str">
        <f>IF(COUNT(AD54:AD60)=0,"",AVERAGE(AD54:AD60))</f>
        <v/>
      </c>
      <c r="AE61" s="52"/>
      <c r="AG61" s="406"/>
      <c r="AH61" s="17" t="s">
        <v>1</v>
      </c>
      <c r="AI61" s="36" t="str">
        <f>IF(COUNT(AI54:AI60)=0,"",AVERAGE(AI54:AI60))</f>
        <v/>
      </c>
      <c r="AJ61" s="36" t="str">
        <f>IF(COUNT(AJ54:AJ60)=0,"",AVERAGE(AJ54:AJ60))</f>
        <v/>
      </c>
      <c r="AK61" s="36" t="str">
        <f>IF(COUNT(AK54:AK60)=0,"",AVERAGE(AK54:AK60))</f>
        <v/>
      </c>
      <c r="AL61" s="36" t="str">
        <f>IF(COUNT(AL54:AL60)=0,"",AVERAGE(AL54:AL60))</f>
        <v/>
      </c>
      <c r="AM61" s="36"/>
      <c r="AN61" s="36" t="str">
        <f>IF(COUNT(AN54:AN60)=0,"",AVERAGE(AN54:AN60))</f>
        <v/>
      </c>
      <c r="AO61" s="52"/>
      <c r="AQ61" s="406"/>
      <c r="AR61" s="17" t="s">
        <v>1</v>
      </c>
      <c r="AS61" s="36"/>
      <c r="AT61" s="36" t="str">
        <f>IF(COUNT(AT54:AT60)=0,"",AVERAGE(AT54:AT60))</f>
        <v/>
      </c>
      <c r="AU61" s="36" t="str">
        <f>IF(COUNT(AU54:AU60)=0,"",AVERAGE(AU54:AU60))</f>
        <v/>
      </c>
      <c r="AV61" s="36" t="str">
        <f>IF(COUNT(AV54:AV60)=0,"",AVERAGE(AV54:AV60))</f>
        <v/>
      </c>
      <c r="AW61" s="36" t="str">
        <f>IF(COUNT(AW54:AW60)=0,"",AVERAGE(AW54:AW60))</f>
        <v/>
      </c>
      <c r="AX61" s="36" t="str">
        <f>IF(COUNT(AX54:AX60)=0,"",AVERAGE(AX54:AX60))</f>
        <v/>
      </c>
      <c r="AY61" s="52"/>
      <c r="BA61" s="406"/>
      <c r="BB61" s="17" t="s">
        <v>1</v>
      </c>
      <c r="BC61" s="36"/>
      <c r="BD61" s="36" t="str">
        <f>IF(COUNT(BD54:BD60)=0,"",AVERAGE(BD54:BD60))</f>
        <v/>
      </c>
      <c r="BE61" s="36" t="str">
        <f>IF(COUNT(BE54:BE60)=0,"",AVERAGE(BE54:BE60))</f>
        <v/>
      </c>
      <c r="BF61" s="36" t="str">
        <f>IF(COUNT(BF54:BF60)=0,"",AVERAGE(BF54:BF60))</f>
        <v/>
      </c>
      <c r="BG61" s="36" t="str">
        <f>IF(COUNT(BG54:BG60)=0,"",AVERAGE(BG54:BG60))</f>
        <v/>
      </c>
      <c r="BH61" s="36" t="str">
        <f>IF(COUNT(BH54:BH60)=0,"",AVERAGE(BH54:BH60))</f>
        <v/>
      </c>
      <c r="BI61" s="52"/>
      <c r="BK61" s="406"/>
      <c r="BL61" s="17" t="s">
        <v>1</v>
      </c>
      <c r="BM61" s="6"/>
      <c r="BN61" s="6"/>
      <c r="BO61" s="6"/>
      <c r="BP61" s="6"/>
      <c r="BQ61" s="6"/>
      <c r="BR61" s="6"/>
      <c r="BS61" s="52"/>
      <c r="BU61" s="406"/>
      <c r="BV61" s="17" t="s">
        <v>1</v>
      </c>
      <c r="BW61" s="36" t="str">
        <f>IF(COUNT(BW54:BW60)=0,"",AVERAGE(BW54:BW60))</f>
        <v/>
      </c>
      <c r="BX61" s="36" t="str">
        <f>IF(COUNT(BX54:BX60)=0,"",AVERAGE(BX54:BX60))</f>
        <v/>
      </c>
      <c r="BY61" s="36" t="str">
        <f>IF(COUNT(BY54:BY60)=0,"",AVERAGE(BY54:BY60))</f>
        <v/>
      </c>
      <c r="BZ61" s="36" t="str">
        <f>IF(COUNT(BZ54:BZ60)=0,"",AVERAGE(BZ54:BZ60))</f>
        <v/>
      </c>
      <c r="CA61" s="36"/>
      <c r="CB61" s="36" t="str">
        <f>IF(COUNT(CB54:CB60)=0,"",AVERAGE(CB54:CB60))</f>
        <v/>
      </c>
      <c r="CC61" s="52"/>
      <c r="CE61" s="406"/>
      <c r="CF61" s="17" t="s">
        <v>1</v>
      </c>
      <c r="CG61" s="36">
        <f t="shared" ref="CG61:CL61" si="325">IF(COUNT(CG54:CG60)=0,"",AVERAGE(CG54:CG60))</f>
        <v>9</v>
      </c>
      <c r="CH61" s="36">
        <f t="shared" si="325"/>
        <v>9</v>
      </c>
      <c r="CI61" s="36">
        <f t="shared" si="325"/>
        <v>8.8571428571428577</v>
      </c>
      <c r="CJ61" s="36">
        <f t="shared" si="325"/>
        <v>9</v>
      </c>
      <c r="CK61" s="36">
        <f t="shared" si="325"/>
        <v>8.8571428571428577</v>
      </c>
      <c r="CL61" s="36">
        <f t="shared" si="325"/>
        <v>9</v>
      </c>
      <c r="CM61" s="52"/>
      <c r="CO61" s="406"/>
      <c r="CP61" s="17" t="s">
        <v>1</v>
      </c>
      <c r="CQ61" s="36" t="str">
        <f>IF(COUNT(CQ54:CQ60)=0,"",AVERAGE(CQ54:CQ60))</f>
        <v/>
      </c>
      <c r="CR61" s="36" t="str">
        <f>IF(COUNT(CR54:CR60)=0,"",AVERAGE(CR54:CR60))</f>
        <v/>
      </c>
      <c r="CS61" s="36" t="str">
        <f>IF(COUNT(CS54:CS60)=0,"",AVERAGE(CS54:CS60))</f>
        <v/>
      </c>
      <c r="CT61" s="36" t="str">
        <f>IF(COUNT(CT54:CT60)=0,"",AVERAGE(CT54:CT60))</f>
        <v/>
      </c>
      <c r="CU61" s="36"/>
      <c r="CV61" s="36" t="str">
        <f>IF(COUNT(CV54:CV60)=0,"",AVERAGE(CV54:CV60))</f>
        <v/>
      </c>
      <c r="CW61" s="52"/>
      <c r="CY61" s="406"/>
      <c r="CZ61" s="17" t="s">
        <v>1</v>
      </c>
      <c r="DA61" s="36">
        <f t="shared" ref="DA61:DF61" si="326">IF(COUNT(DA54:DA60)=0,"",AVERAGE(DA54:DA60))</f>
        <v>10</v>
      </c>
      <c r="DB61" s="36">
        <f t="shared" si="326"/>
        <v>9.8571428571428577</v>
      </c>
      <c r="DC61" s="36">
        <f t="shared" si="326"/>
        <v>8.8571428571428577</v>
      </c>
      <c r="DD61" s="36">
        <f t="shared" si="326"/>
        <v>9.1428571428571423</v>
      </c>
      <c r="DE61" s="36">
        <f t="shared" si="326"/>
        <v>7.8571428571428568</v>
      </c>
      <c r="DF61" s="36">
        <f t="shared" si="326"/>
        <v>9.7142857142857135</v>
      </c>
      <c r="DG61" s="52"/>
      <c r="DI61" s="406"/>
      <c r="DJ61" s="17" t="s">
        <v>1</v>
      </c>
      <c r="DK61" s="36">
        <f t="shared" ref="DK61:DP61" si="327">IF(COUNT(DK54:DK60)=0,"",AVERAGE(DK54:DK60))</f>
        <v>9.2857142857142865</v>
      </c>
      <c r="DL61" s="36">
        <f t="shared" si="327"/>
        <v>9.4285714285714288</v>
      </c>
      <c r="DM61" s="36">
        <f t="shared" si="327"/>
        <v>9.2857142857142865</v>
      </c>
      <c r="DN61" s="36">
        <f t="shared" si="327"/>
        <v>9</v>
      </c>
      <c r="DO61" s="36">
        <f t="shared" si="327"/>
        <v>9.1428571428571423</v>
      </c>
      <c r="DP61" s="36">
        <f t="shared" si="327"/>
        <v>9.1428571428571423</v>
      </c>
      <c r="DQ61" s="52"/>
      <c r="DS61" s="406"/>
      <c r="DT61" s="17" t="s">
        <v>1</v>
      </c>
      <c r="DU61" s="36">
        <f t="shared" ref="DU61:DZ61" si="328">IF(COUNT(DU54:DU60)=0,"",AVERAGE(DU54:DU60))</f>
        <v>9</v>
      </c>
      <c r="DV61" s="36">
        <f t="shared" si="328"/>
        <v>8.7857142857142865</v>
      </c>
      <c r="DW61" s="36">
        <f t="shared" si="328"/>
        <v>8.7857142857142865</v>
      </c>
      <c r="DX61" s="36">
        <f t="shared" si="328"/>
        <v>8.6428571428571423</v>
      </c>
      <c r="DY61" s="36">
        <f t="shared" si="328"/>
        <v>8.7142857142857135</v>
      </c>
      <c r="DZ61" s="36">
        <f t="shared" si="328"/>
        <v>7.9285714285714288</v>
      </c>
      <c r="EA61" s="52"/>
      <c r="EC61" s="406"/>
      <c r="ED61" s="17" t="s">
        <v>1</v>
      </c>
      <c r="EE61" s="36" t="str">
        <f>IF(COUNT(EE54:EE60)=0,"",AVERAGE(EE54:EE60))</f>
        <v/>
      </c>
      <c r="EF61" s="36" t="str">
        <f>IF(COUNT(EF54:EF60)=0,"",AVERAGE(EF54:EF60))</f>
        <v/>
      </c>
      <c r="EG61" s="36" t="str">
        <f>IF(COUNT(EG54:EG60)=0,"",AVERAGE(EG54:EG60))</f>
        <v/>
      </c>
      <c r="EH61" s="36" t="str">
        <f>IF(COUNT(EH54:EH60)=0,"",AVERAGE(EH54:EH60))</f>
        <v/>
      </c>
      <c r="EI61" s="36"/>
      <c r="EJ61" s="36" t="str">
        <f>IF(COUNT(EJ54:EJ60)=0,"",AVERAGE(EJ54:EJ60))</f>
        <v/>
      </c>
      <c r="EK61" s="52"/>
      <c r="EL61" s="406"/>
      <c r="EM61" s="17" t="s">
        <v>1</v>
      </c>
      <c r="EN61" s="36">
        <f>IF(COUNT(EN54:EN60)=0,"",AVERAGE(EN54:EN60))</f>
        <v>10</v>
      </c>
      <c r="EO61" s="36">
        <f t="shared" ref="EO61:ES61" si="329">IF(COUNT(EO54:EO60)=0,"",AVERAGE(EO54:EO60))</f>
        <v>9.8571428571428577</v>
      </c>
      <c r="EP61" s="36">
        <f t="shared" si="329"/>
        <v>8.8571428571428577</v>
      </c>
      <c r="EQ61" s="36">
        <f t="shared" si="329"/>
        <v>9.1428571428571423</v>
      </c>
      <c r="ER61" s="36">
        <f t="shared" si="329"/>
        <v>7.8571428571428568</v>
      </c>
      <c r="ES61" s="36">
        <f t="shared" si="329"/>
        <v>9.7142857142857135</v>
      </c>
      <c r="ET61" s="52"/>
      <c r="EU61" s="52"/>
      <c r="EW61" s="372"/>
      <c r="EX61" s="17" t="s">
        <v>1</v>
      </c>
      <c r="EY61" s="36" t="str">
        <f t="shared" ref="EY61:FD61" si="330">IF(COUNT(EY54:EY60)=0,"",AVERAGE(EY54:EY60))</f>
        <v/>
      </c>
      <c r="EZ61" s="36" t="str">
        <f t="shared" si="330"/>
        <v/>
      </c>
      <c r="FA61" s="36" t="str">
        <f t="shared" si="330"/>
        <v/>
      </c>
      <c r="FB61" s="36" t="str">
        <f t="shared" si="330"/>
        <v/>
      </c>
      <c r="FC61" s="36" t="str">
        <f t="shared" si="330"/>
        <v/>
      </c>
      <c r="FD61" s="36" t="str">
        <f t="shared" si="330"/>
        <v/>
      </c>
      <c r="FE61" s="52"/>
      <c r="FG61" s="372"/>
      <c r="FH61" s="17" t="s">
        <v>1</v>
      </c>
      <c r="FI61" s="36" t="str">
        <f t="shared" ref="FI61:FN61" si="331">IF(COUNT(FI54:FI60)=0,"",AVERAGE(FI54:FI60))</f>
        <v/>
      </c>
      <c r="FJ61" s="36" t="str">
        <f t="shared" si="331"/>
        <v/>
      </c>
      <c r="FK61" s="36" t="str">
        <f t="shared" si="331"/>
        <v/>
      </c>
      <c r="FL61" s="36" t="str">
        <f t="shared" si="331"/>
        <v/>
      </c>
      <c r="FM61" s="36" t="str">
        <f t="shared" si="331"/>
        <v/>
      </c>
      <c r="FN61" s="36" t="str">
        <f t="shared" si="331"/>
        <v/>
      </c>
      <c r="FO61" s="52"/>
      <c r="FQ61" s="372"/>
      <c r="FR61" s="17" t="s">
        <v>1</v>
      </c>
      <c r="FS61" s="36" t="str">
        <f t="shared" ref="FS61:FX61" si="332">IF(COUNT(FS54:FS60)=0,"",AVERAGE(FS54:FS60))</f>
        <v/>
      </c>
      <c r="FT61" s="36" t="str">
        <f t="shared" si="332"/>
        <v/>
      </c>
      <c r="FU61" s="36" t="str">
        <f t="shared" si="332"/>
        <v/>
      </c>
      <c r="FV61" s="36" t="str">
        <f t="shared" si="332"/>
        <v/>
      </c>
      <c r="FW61" s="36" t="str">
        <f t="shared" si="332"/>
        <v/>
      </c>
      <c r="FX61" s="36" t="str">
        <f t="shared" si="332"/>
        <v/>
      </c>
      <c r="FY61" s="52"/>
      <c r="GA61" s="372"/>
      <c r="GB61" s="17" t="s">
        <v>1</v>
      </c>
      <c r="GC61" s="36" t="str">
        <f t="shared" ref="GC61:GH61" si="333">IF(COUNT(GC54:GC60)=0,"",AVERAGE(GC54:GC60))</f>
        <v/>
      </c>
      <c r="GD61" s="36" t="str">
        <f t="shared" si="333"/>
        <v/>
      </c>
      <c r="GE61" s="36" t="str">
        <f t="shared" si="333"/>
        <v/>
      </c>
      <c r="GF61" s="36" t="str">
        <f t="shared" si="333"/>
        <v/>
      </c>
      <c r="GG61" s="36" t="str">
        <f t="shared" si="333"/>
        <v/>
      </c>
      <c r="GH61" s="36" t="str">
        <f t="shared" si="333"/>
        <v/>
      </c>
      <c r="GI61" s="52"/>
      <c r="GK61" s="372"/>
      <c r="GL61" s="17" t="s">
        <v>1</v>
      </c>
      <c r="GM61" s="36" t="str">
        <f t="shared" ref="GM61:GR61" si="334">IF(COUNT(GM54:GM60)=0,"",AVERAGE(GM54:GM60))</f>
        <v/>
      </c>
      <c r="GN61" s="36" t="str">
        <f t="shared" si="334"/>
        <v/>
      </c>
      <c r="GO61" s="36" t="str">
        <f t="shared" si="334"/>
        <v/>
      </c>
      <c r="GP61" s="36" t="str">
        <f t="shared" si="334"/>
        <v/>
      </c>
      <c r="GQ61" s="36" t="str">
        <f t="shared" si="334"/>
        <v/>
      </c>
      <c r="GR61" s="36" t="str">
        <f t="shared" si="334"/>
        <v/>
      </c>
      <c r="GS61" s="52"/>
      <c r="GU61" s="372"/>
      <c r="GV61" s="17" t="s">
        <v>1</v>
      </c>
      <c r="GW61" s="36" t="str">
        <f t="shared" ref="GW61:HB61" si="335">IF(COUNT(GW54:GW60)=0,"",AVERAGE(GW54:GW60))</f>
        <v/>
      </c>
      <c r="GX61" s="36" t="str">
        <f t="shared" si="335"/>
        <v/>
      </c>
      <c r="GY61" s="36" t="str">
        <f t="shared" si="335"/>
        <v/>
      </c>
      <c r="GZ61" s="36" t="str">
        <f t="shared" si="335"/>
        <v/>
      </c>
      <c r="HA61" s="36" t="str">
        <f t="shared" si="335"/>
        <v/>
      </c>
      <c r="HB61" s="36" t="str">
        <f t="shared" si="335"/>
        <v/>
      </c>
      <c r="HC61" s="52"/>
      <c r="HE61" s="372"/>
      <c r="HF61" s="17" t="s">
        <v>1</v>
      </c>
      <c r="HG61" s="36" t="str">
        <f t="shared" ref="HG61:HL61" si="336">IF(COUNT(HG54:HG60)=0,"",AVERAGE(HG54:HG60))</f>
        <v/>
      </c>
      <c r="HH61" s="36" t="str">
        <f t="shared" si="336"/>
        <v/>
      </c>
      <c r="HI61" s="36" t="str">
        <f t="shared" si="336"/>
        <v/>
      </c>
      <c r="HJ61" s="36" t="str">
        <f t="shared" si="336"/>
        <v/>
      </c>
      <c r="HK61" s="36" t="str">
        <f t="shared" si="336"/>
        <v/>
      </c>
      <c r="HL61" s="36" t="str">
        <f t="shared" si="336"/>
        <v/>
      </c>
      <c r="HM61" s="52"/>
      <c r="HO61" s="372"/>
      <c r="HP61" s="17" t="s">
        <v>1</v>
      </c>
      <c r="HQ61" s="36" t="str">
        <f t="shared" ref="HQ61:HV61" si="337">IF(COUNT(HQ54:HQ60)=0,"",AVERAGE(HQ54:HQ60))</f>
        <v/>
      </c>
      <c r="HR61" s="36" t="str">
        <f t="shared" si="337"/>
        <v/>
      </c>
      <c r="HS61" s="36" t="str">
        <f t="shared" si="337"/>
        <v/>
      </c>
      <c r="HT61" s="36" t="str">
        <f t="shared" si="337"/>
        <v/>
      </c>
      <c r="HU61" s="36" t="str">
        <f t="shared" si="337"/>
        <v/>
      </c>
      <c r="HV61" s="36" t="str">
        <f t="shared" si="337"/>
        <v/>
      </c>
      <c r="HW61" s="52"/>
      <c r="HY61" s="372"/>
      <c r="HZ61" s="17" t="s">
        <v>1</v>
      </c>
      <c r="IA61" s="36" t="str">
        <f t="shared" ref="IA61:IF61" si="338">IF(COUNT(IA54:IA60)=0,"",AVERAGE(IA54:IA60))</f>
        <v/>
      </c>
      <c r="IB61" s="36" t="str">
        <f t="shared" si="338"/>
        <v/>
      </c>
      <c r="IC61" s="36" t="str">
        <f t="shared" si="338"/>
        <v/>
      </c>
      <c r="ID61" s="36" t="str">
        <f t="shared" si="338"/>
        <v/>
      </c>
      <c r="IE61" s="36" t="str">
        <f t="shared" si="338"/>
        <v/>
      </c>
      <c r="IF61" s="36" t="str">
        <f t="shared" si="338"/>
        <v/>
      </c>
      <c r="IG61" s="52"/>
      <c r="II61" s="372"/>
      <c r="IJ61" s="17" t="s">
        <v>1</v>
      </c>
      <c r="IK61" s="36" t="str">
        <f t="shared" ref="IK61:IP61" si="339">IF(COUNT(IK54:IK60)=0,"",AVERAGE(IK54:IK60))</f>
        <v/>
      </c>
      <c r="IL61" s="36" t="str">
        <f t="shared" si="339"/>
        <v/>
      </c>
      <c r="IM61" s="36" t="str">
        <f t="shared" si="339"/>
        <v/>
      </c>
      <c r="IN61" s="36" t="str">
        <f t="shared" si="339"/>
        <v/>
      </c>
      <c r="IO61" s="36" t="str">
        <f t="shared" si="339"/>
        <v/>
      </c>
      <c r="IP61" s="36" t="str">
        <f t="shared" si="339"/>
        <v/>
      </c>
      <c r="IQ61" s="52"/>
      <c r="IS61" s="372"/>
      <c r="IT61" s="17" t="s">
        <v>1</v>
      </c>
      <c r="IU61" s="36" t="str">
        <f t="shared" ref="IU61:IZ61" si="340">IF(COUNT(IU54:IU60)=0,"",AVERAGE(IU54:IU60))</f>
        <v/>
      </c>
      <c r="IV61" s="36" t="str">
        <f t="shared" si="340"/>
        <v/>
      </c>
      <c r="IW61" s="36" t="str">
        <f t="shared" si="340"/>
        <v/>
      </c>
      <c r="IX61" s="36" t="str">
        <f t="shared" si="340"/>
        <v/>
      </c>
      <c r="IY61" s="36" t="str">
        <f t="shared" si="340"/>
        <v/>
      </c>
      <c r="IZ61" s="36" t="str">
        <f t="shared" si="340"/>
        <v/>
      </c>
      <c r="JA61" s="52"/>
    </row>
    <row r="62" spans="1:261" ht="13.8" outlineLevel="1" x14ac:dyDescent="0.25">
      <c r="A62" s="97"/>
      <c r="B62" s="98">
        <f>SUM(B63:B73)*10</f>
        <v>20</v>
      </c>
      <c r="C62" s="37">
        <v>1.5</v>
      </c>
      <c r="D62" s="38" t="s">
        <v>220</v>
      </c>
      <c r="E62" s="428">
        <f t="shared" ref="E62:J62" si="341">(($B$67*E67)+($B$71*E71))/$B$62</f>
        <v>0.89250000000000007</v>
      </c>
      <c r="F62" s="428">
        <f t="shared" si="341"/>
        <v>0.85250000000000004</v>
      </c>
      <c r="G62" s="428">
        <f t="shared" si="341"/>
        <v>0.8</v>
      </c>
      <c r="H62" s="428">
        <f t="shared" si="341"/>
        <v>0.81500000000000006</v>
      </c>
      <c r="I62" s="428">
        <f t="shared" si="341"/>
        <v>0.83249999999999991</v>
      </c>
      <c r="J62" s="428">
        <f t="shared" si="341"/>
        <v>0.84062499999999996</v>
      </c>
      <c r="K62" s="52"/>
      <c r="M62" s="37">
        <v>1.5</v>
      </c>
      <c r="N62" s="38" t="s">
        <v>220</v>
      </c>
      <c r="O62" s="38"/>
      <c r="P62" s="38"/>
      <c r="Q62" s="38"/>
      <c r="R62" s="38"/>
      <c r="S62" s="38"/>
      <c r="T62" s="38"/>
      <c r="U62" s="52"/>
      <c r="W62" s="37">
        <v>1.5</v>
      </c>
      <c r="X62" s="38" t="s">
        <v>220</v>
      </c>
      <c r="Y62" s="38"/>
      <c r="Z62" s="38"/>
      <c r="AA62" s="38"/>
      <c r="AB62" s="38"/>
      <c r="AC62" s="38"/>
      <c r="AD62" s="38"/>
      <c r="AE62" s="52"/>
      <c r="AG62" s="37">
        <v>1.5</v>
      </c>
      <c r="AH62" s="38" t="s">
        <v>220</v>
      </c>
      <c r="AI62" s="38"/>
      <c r="AJ62" s="38"/>
      <c r="AK62" s="38"/>
      <c r="AL62" s="38"/>
      <c r="AM62" s="38"/>
      <c r="AN62" s="38"/>
      <c r="AO62" s="52"/>
      <c r="AQ62" s="37">
        <v>1.5</v>
      </c>
      <c r="AR62" s="38" t="s">
        <v>220</v>
      </c>
      <c r="AS62" s="38"/>
      <c r="AT62" s="38"/>
      <c r="AU62" s="38"/>
      <c r="AV62" s="38"/>
      <c r="AW62" s="38"/>
      <c r="AX62" s="38"/>
      <c r="AY62" s="52"/>
      <c r="BA62" s="37">
        <v>1.5</v>
      </c>
      <c r="BB62" s="38" t="s">
        <v>220</v>
      </c>
      <c r="BC62" s="38"/>
      <c r="BD62" s="38"/>
      <c r="BE62" s="38"/>
      <c r="BF62" s="38"/>
      <c r="BG62" s="38"/>
      <c r="BH62" s="38"/>
      <c r="BI62" s="52"/>
      <c r="BK62" s="37">
        <v>1.5</v>
      </c>
      <c r="BL62" s="38" t="s">
        <v>220</v>
      </c>
      <c r="BM62" s="36"/>
      <c r="BN62" s="36" t="str">
        <f>IF(COUNT(BN54:BN61)=0,"",AVERAGE(BN54:BN61))</f>
        <v/>
      </c>
      <c r="BO62" s="36" t="str">
        <f t="shared" ref="BO62:BR62" si="342">IF(COUNT(BO54:BO61)=0,"",AVERAGE(BO54:BO61))</f>
        <v/>
      </c>
      <c r="BP62" s="36" t="str">
        <f t="shared" si="342"/>
        <v/>
      </c>
      <c r="BQ62" s="36" t="str">
        <f t="shared" si="342"/>
        <v/>
      </c>
      <c r="BR62" s="36" t="str">
        <f t="shared" si="342"/>
        <v/>
      </c>
      <c r="BS62" s="52"/>
      <c r="BU62" s="37">
        <v>1.5</v>
      </c>
      <c r="BV62" s="38" t="s">
        <v>220</v>
      </c>
      <c r="BW62" s="38"/>
      <c r="BX62" s="38"/>
      <c r="BY62" s="38"/>
      <c r="BZ62" s="38"/>
      <c r="CA62" s="38"/>
      <c r="CB62" s="38"/>
      <c r="CC62" s="52"/>
      <c r="CE62" s="37">
        <v>1.5</v>
      </c>
      <c r="CF62" s="38" t="s">
        <v>220</v>
      </c>
      <c r="CG62" s="38"/>
      <c r="CH62" s="38"/>
      <c r="CI62" s="38"/>
      <c r="CJ62" s="38"/>
      <c r="CK62" s="38"/>
      <c r="CL62" s="38"/>
      <c r="CM62" s="52"/>
      <c r="CO62" s="37">
        <v>1.5</v>
      </c>
      <c r="CP62" s="38" t="s">
        <v>220</v>
      </c>
      <c r="CQ62" s="38"/>
      <c r="CR62" s="38"/>
      <c r="CS62" s="38"/>
      <c r="CT62" s="38"/>
      <c r="CU62" s="38"/>
      <c r="CV62" s="38"/>
      <c r="CW62" s="52"/>
      <c r="CY62" s="37">
        <v>1.5</v>
      </c>
      <c r="CZ62" s="38" t="s">
        <v>220</v>
      </c>
      <c r="DA62" s="38"/>
      <c r="DB62" s="38"/>
      <c r="DC62" s="38"/>
      <c r="DD62" s="38"/>
      <c r="DE62" s="38"/>
      <c r="DF62" s="38"/>
      <c r="DG62" s="52"/>
      <c r="DI62" s="37">
        <v>1.5</v>
      </c>
      <c r="DJ62" s="38" t="s">
        <v>220</v>
      </c>
      <c r="DK62" s="38"/>
      <c r="DL62" s="38"/>
      <c r="DM62" s="38"/>
      <c r="DN62" s="38"/>
      <c r="DO62" s="38"/>
      <c r="DP62" s="38"/>
      <c r="DQ62" s="52"/>
      <c r="DS62" s="37">
        <v>1.5</v>
      </c>
      <c r="DT62" s="38" t="s">
        <v>220</v>
      </c>
      <c r="DU62" s="38"/>
      <c r="DV62" s="38"/>
      <c r="DW62" s="38"/>
      <c r="DX62" s="38"/>
      <c r="DY62" s="38"/>
      <c r="DZ62" s="38"/>
      <c r="EA62" s="52"/>
      <c r="EC62" s="37">
        <v>1.5</v>
      </c>
      <c r="ED62" s="38" t="s">
        <v>220</v>
      </c>
      <c r="EE62" s="38"/>
      <c r="EF62" s="38"/>
      <c r="EG62" s="38"/>
      <c r="EH62" s="38"/>
      <c r="EI62" s="38"/>
      <c r="EJ62" s="38"/>
      <c r="EK62" s="52"/>
      <c r="EL62" s="37">
        <v>1.5</v>
      </c>
      <c r="EM62" s="38" t="s">
        <v>220</v>
      </c>
      <c r="EN62" s="38"/>
      <c r="EO62" s="38"/>
      <c r="EP62" s="38"/>
      <c r="EQ62" s="38"/>
      <c r="ER62" s="38"/>
      <c r="ES62" s="38"/>
      <c r="ET62" s="52"/>
      <c r="EU62" s="52"/>
      <c r="EW62" s="364">
        <v>1.5</v>
      </c>
      <c r="EX62" s="38" t="s">
        <v>220</v>
      </c>
      <c r="EY62" s="38"/>
      <c r="EZ62" s="38"/>
      <c r="FA62" s="38"/>
      <c r="FB62" s="38"/>
      <c r="FC62" s="38"/>
      <c r="FD62" s="38"/>
      <c r="FE62" s="52"/>
      <c r="FG62" s="364">
        <v>1.5</v>
      </c>
      <c r="FH62" s="38" t="s">
        <v>220</v>
      </c>
      <c r="FI62" s="38"/>
      <c r="FJ62" s="38"/>
      <c r="FK62" s="38"/>
      <c r="FL62" s="38"/>
      <c r="FM62" s="38"/>
      <c r="FN62" s="38"/>
      <c r="FO62" s="52"/>
      <c r="FQ62" s="364">
        <v>1.5</v>
      </c>
      <c r="FR62" s="38" t="s">
        <v>220</v>
      </c>
      <c r="FS62" s="38"/>
      <c r="FT62" s="38"/>
      <c r="FU62" s="38"/>
      <c r="FV62" s="38"/>
      <c r="FW62" s="38"/>
      <c r="FX62" s="38"/>
      <c r="FY62" s="52"/>
      <c r="GA62" s="364">
        <v>1.5</v>
      </c>
      <c r="GB62" s="38" t="s">
        <v>220</v>
      </c>
      <c r="GC62" s="38"/>
      <c r="GD62" s="38"/>
      <c r="GE62" s="38"/>
      <c r="GF62" s="38"/>
      <c r="GG62" s="38"/>
      <c r="GH62" s="38"/>
      <c r="GI62" s="52"/>
      <c r="GK62" s="364">
        <v>1.5</v>
      </c>
      <c r="GL62" s="38" t="s">
        <v>220</v>
      </c>
      <c r="GM62" s="38"/>
      <c r="GN62" s="38"/>
      <c r="GO62" s="38"/>
      <c r="GP62" s="38"/>
      <c r="GQ62" s="38"/>
      <c r="GR62" s="38"/>
      <c r="GS62" s="52"/>
      <c r="GU62" s="364">
        <v>1.5</v>
      </c>
      <c r="GV62" s="38" t="s">
        <v>220</v>
      </c>
      <c r="GW62" s="38"/>
      <c r="GX62" s="38"/>
      <c r="GY62" s="38"/>
      <c r="GZ62" s="38"/>
      <c r="HA62" s="38"/>
      <c r="HB62" s="38"/>
      <c r="HC62" s="52"/>
      <c r="HE62" s="364">
        <v>1.5</v>
      </c>
      <c r="HF62" s="38" t="s">
        <v>220</v>
      </c>
      <c r="HG62" s="38"/>
      <c r="HH62" s="38"/>
      <c r="HI62" s="38"/>
      <c r="HJ62" s="38"/>
      <c r="HK62" s="38"/>
      <c r="HL62" s="38"/>
      <c r="HM62" s="52"/>
      <c r="HO62" s="364">
        <v>1.5</v>
      </c>
      <c r="HP62" s="38" t="s">
        <v>220</v>
      </c>
      <c r="HQ62" s="38"/>
      <c r="HR62" s="38"/>
      <c r="HS62" s="38"/>
      <c r="HT62" s="38"/>
      <c r="HU62" s="38"/>
      <c r="HV62" s="38"/>
      <c r="HW62" s="52"/>
      <c r="HY62" s="364">
        <v>1.5</v>
      </c>
      <c r="HZ62" s="38" t="s">
        <v>220</v>
      </c>
      <c r="IA62" s="38"/>
      <c r="IB62" s="38"/>
      <c r="IC62" s="38"/>
      <c r="ID62" s="38"/>
      <c r="IE62" s="38"/>
      <c r="IF62" s="38"/>
      <c r="IG62" s="52"/>
      <c r="II62" s="364">
        <v>1.5</v>
      </c>
      <c r="IJ62" s="38" t="s">
        <v>220</v>
      </c>
      <c r="IK62" s="38"/>
      <c r="IL62" s="38"/>
      <c r="IM62" s="38"/>
      <c r="IN62" s="38"/>
      <c r="IO62" s="38"/>
      <c r="IP62" s="38"/>
      <c r="IQ62" s="52"/>
      <c r="IS62" s="364">
        <v>1.5</v>
      </c>
      <c r="IT62" s="38" t="s">
        <v>220</v>
      </c>
      <c r="IU62" s="38"/>
      <c r="IV62" s="38"/>
      <c r="IW62" s="38"/>
      <c r="IX62" s="38"/>
      <c r="IY62" s="38"/>
      <c r="IZ62" s="38"/>
      <c r="JA62" s="52"/>
    </row>
    <row r="63" spans="1:261" ht="12.75" customHeight="1" outlineLevel="2" x14ac:dyDescent="0.25">
      <c r="C63" s="360"/>
      <c r="D63" s="50" t="s">
        <v>17</v>
      </c>
      <c r="E63" s="418"/>
      <c r="F63" s="418"/>
      <c r="G63" s="418"/>
      <c r="H63" s="418"/>
      <c r="I63" s="418"/>
      <c r="J63" s="418"/>
      <c r="K63" s="52"/>
      <c r="M63" s="49"/>
      <c r="N63" s="50" t="s">
        <v>17</v>
      </c>
      <c r="O63" s="9"/>
      <c r="P63" s="9"/>
      <c r="Q63" s="9"/>
      <c r="R63" s="9"/>
      <c r="S63" s="9"/>
      <c r="T63" s="9"/>
      <c r="U63" s="52"/>
      <c r="W63" s="49"/>
      <c r="X63" s="50" t="s">
        <v>17</v>
      </c>
      <c r="Y63" s="9"/>
      <c r="Z63" s="9"/>
      <c r="AA63" s="9"/>
      <c r="AB63" s="9"/>
      <c r="AC63" s="9"/>
      <c r="AD63" s="9"/>
      <c r="AE63" s="52"/>
      <c r="AG63" s="49"/>
      <c r="AH63" s="50" t="s">
        <v>17</v>
      </c>
      <c r="AI63" s="9"/>
      <c r="AJ63" s="9"/>
      <c r="AK63" s="9"/>
      <c r="AL63" s="9"/>
      <c r="AM63" s="9"/>
      <c r="AN63" s="9"/>
      <c r="AO63" s="52"/>
      <c r="AQ63" s="49"/>
      <c r="AR63" s="50" t="s">
        <v>17</v>
      </c>
      <c r="AS63" s="9"/>
      <c r="AT63" s="9"/>
      <c r="AU63" s="9"/>
      <c r="AV63" s="9"/>
      <c r="AW63" s="9"/>
      <c r="AX63" s="9"/>
      <c r="AY63" s="52"/>
      <c r="BA63" s="49"/>
      <c r="BB63" s="50" t="s">
        <v>17</v>
      </c>
      <c r="BC63" s="9"/>
      <c r="BD63" s="9"/>
      <c r="BE63" s="9"/>
      <c r="BF63" s="9"/>
      <c r="BG63" s="9"/>
      <c r="BH63" s="9"/>
      <c r="BI63" s="52"/>
      <c r="BK63" s="49"/>
      <c r="BL63" s="50" t="s">
        <v>17</v>
      </c>
      <c r="BM63" s="38"/>
      <c r="BN63" s="38"/>
      <c r="BO63" s="38"/>
      <c r="BP63" s="38"/>
      <c r="BQ63" s="38"/>
      <c r="BR63" s="38"/>
      <c r="BS63" s="52"/>
      <c r="BU63" s="49"/>
      <c r="BV63" s="50" t="s">
        <v>17</v>
      </c>
      <c r="BW63" s="9"/>
      <c r="BX63" s="9"/>
      <c r="BY63" s="9"/>
      <c r="BZ63" s="9"/>
      <c r="CA63" s="9"/>
      <c r="CB63" s="9"/>
      <c r="CC63" s="52"/>
      <c r="CE63" s="49"/>
      <c r="CF63" s="50" t="s">
        <v>17</v>
      </c>
      <c r="CG63" s="9"/>
      <c r="CH63" s="9"/>
      <c r="CI63" s="9"/>
      <c r="CJ63" s="9"/>
      <c r="CK63" s="9"/>
      <c r="CL63" s="9"/>
      <c r="CM63" s="52"/>
      <c r="CO63" s="49"/>
      <c r="CP63" s="50" t="s">
        <v>17</v>
      </c>
      <c r="CQ63" s="9"/>
      <c r="CR63" s="9"/>
      <c r="CS63" s="9"/>
      <c r="CT63" s="9"/>
      <c r="CU63" s="9"/>
      <c r="CV63" s="9"/>
      <c r="CW63" s="52"/>
      <c r="CY63" s="49"/>
      <c r="CZ63" s="50" t="s">
        <v>17</v>
      </c>
      <c r="DA63" s="9"/>
      <c r="DB63" s="9"/>
      <c r="DC63" s="9"/>
      <c r="DD63" s="9"/>
      <c r="DE63" s="9"/>
      <c r="DF63" s="9"/>
      <c r="DG63" s="52"/>
      <c r="DI63" s="49"/>
      <c r="DJ63" s="50" t="s">
        <v>17</v>
      </c>
      <c r="DK63" s="9"/>
      <c r="DL63" s="9"/>
      <c r="DM63" s="9"/>
      <c r="DN63" s="9"/>
      <c r="DO63" s="9"/>
      <c r="DP63" s="9"/>
      <c r="DQ63" s="52"/>
      <c r="DS63" s="49"/>
      <c r="DT63" s="50" t="s">
        <v>17</v>
      </c>
      <c r="DU63" s="9"/>
      <c r="DV63" s="9"/>
      <c r="DW63" s="9"/>
      <c r="DX63" s="9"/>
      <c r="DY63" s="9"/>
      <c r="DZ63" s="9"/>
      <c r="EA63" s="52"/>
      <c r="EC63" s="49"/>
      <c r="ED63" s="50" t="s">
        <v>17</v>
      </c>
      <c r="EE63" s="9"/>
      <c r="EF63" s="9"/>
      <c r="EG63" s="9"/>
      <c r="EH63" s="9"/>
      <c r="EI63" s="9"/>
      <c r="EJ63" s="9"/>
      <c r="EK63" s="52"/>
      <c r="EL63" s="49"/>
      <c r="EM63" s="50" t="s">
        <v>17</v>
      </c>
      <c r="EN63" s="9"/>
      <c r="EO63" s="9"/>
      <c r="EP63" s="9"/>
      <c r="EQ63" s="9"/>
      <c r="ER63" s="9"/>
      <c r="ES63" s="9"/>
      <c r="ET63" s="52"/>
      <c r="EU63" s="52"/>
      <c r="EW63" s="365"/>
      <c r="EX63" s="50" t="s">
        <v>17</v>
      </c>
      <c r="EY63" s="9"/>
      <c r="EZ63" s="9"/>
      <c r="FA63" s="9"/>
      <c r="FB63" s="9"/>
      <c r="FC63" s="9"/>
      <c r="FD63" s="9"/>
      <c r="FE63" s="52"/>
      <c r="FG63" s="365"/>
      <c r="FH63" s="50" t="s">
        <v>17</v>
      </c>
      <c r="FI63" s="9"/>
      <c r="FJ63" s="9"/>
      <c r="FK63" s="9"/>
      <c r="FL63" s="9"/>
      <c r="FM63" s="9"/>
      <c r="FN63" s="9"/>
      <c r="FO63" s="52"/>
      <c r="FQ63" s="365"/>
      <c r="FR63" s="50" t="s">
        <v>17</v>
      </c>
      <c r="FS63" s="9"/>
      <c r="FT63" s="9"/>
      <c r="FU63" s="9"/>
      <c r="FV63" s="9"/>
      <c r="FW63" s="9"/>
      <c r="FX63" s="9"/>
      <c r="FY63" s="52"/>
      <c r="GA63" s="365"/>
      <c r="GB63" s="50" t="s">
        <v>17</v>
      </c>
      <c r="GC63" s="9"/>
      <c r="GD63" s="9"/>
      <c r="GE63" s="9"/>
      <c r="GF63" s="9"/>
      <c r="GG63" s="9"/>
      <c r="GH63" s="9"/>
      <c r="GI63" s="52"/>
      <c r="GK63" s="365"/>
      <c r="GL63" s="50" t="s">
        <v>17</v>
      </c>
      <c r="GM63" s="9"/>
      <c r="GN63" s="9"/>
      <c r="GO63" s="9"/>
      <c r="GP63" s="9"/>
      <c r="GQ63" s="9"/>
      <c r="GR63" s="9"/>
      <c r="GS63" s="52"/>
      <c r="GU63" s="365"/>
      <c r="GV63" s="50" t="s">
        <v>17</v>
      </c>
      <c r="GW63" s="9"/>
      <c r="GX63" s="9"/>
      <c r="GY63" s="9"/>
      <c r="GZ63" s="9"/>
      <c r="HA63" s="9"/>
      <c r="HB63" s="9"/>
      <c r="HC63" s="52"/>
      <c r="HE63" s="365"/>
      <c r="HF63" s="50" t="s">
        <v>17</v>
      </c>
      <c r="HG63" s="9"/>
      <c r="HH63" s="9"/>
      <c r="HI63" s="9"/>
      <c r="HJ63" s="9"/>
      <c r="HK63" s="9"/>
      <c r="HL63" s="9"/>
      <c r="HM63" s="52"/>
      <c r="HO63" s="365"/>
      <c r="HP63" s="50" t="s">
        <v>17</v>
      </c>
      <c r="HQ63" s="9"/>
      <c r="HR63" s="9"/>
      <c r="HS63" s="9"/>
      <c r="HT63" s="9"/>
      <c r="HU63" s="9"/>
      <c r="HV63" s="9"/>
      <c r="HW63" s="52"/>
      <c r="HY63" s="365"/>
      <c r="HZ63" s="50" t="s">
        <v>17</v>
      </c>
      <c r="IA63" s="9"/>
      <c r="IB63" s="9"/>
      <c r="IC63" s="9"/>
      <c r="ID63" s="9"/>
      <c r="IE63" s="9"/>
      <c r="IF63" s="9"/>
      <c r="IG63" s="52"/>
      <c r="II63" s="365"/>
      <c r="IJ63" s="50" t="s">
        <v>17</v>
      </c>
      <c r="IK63" s="9"/>
      <c r="IL63" s="9"/>
      <c r="IM63" s="9"/>
      <c r="IN63" s="9"/>
      <c r="IO63" s="9"/>
      <c r="IP63" s="9"/>
      <c r="IQ63" s="52"/>
      <c r="IS63" s="365"/>
      <c r="IT63" s="50" t="s">
        <v>17</v>
      </c>
      <c r="IU63" s="9"/>
      <c r="IV63" s="9"/>
      <c r="IW63" s="9"/>
      <c r="IX63" s="9"/>
      <c r="IY63" s="9"/>
      <c r="IZ63" s="9"/>
      <c r="JA63" s="52"/>
    </row>
    <row r="64" spans="1:261" ht="25.5" customHeight="1" outlineLevel="2" x14ac:dyDescent="0.25">
      <c r="C64" s="102" t="s">
        <v>221</v>
      </c>
      <c r="D64" s="103" t="s">
        <v>222</v>
      </c>
      <c r="E64" s="419"/>
      <c r="F64" s="419"/>
      <c r="G64" s="419"/>
      <c r="H64" s="419"/>
      <c r="I64" s="419"/>
      <c r="J64" s="419"/>
      <c r="K64" s="52"/>
      <c r="M64" s="102" t="s">
        <v>221</v>
      </c>
      <c r="N64" s="103" t="s">
        <v>222</v>
      </c>
      <c r="O64" s="103"/>
      <c r="P64" s="103"/>
      <c r="Q64" s="103"/>
      <c r="R64" s="103"/>
      <c r="S64" s="103"/>
      <c r="T64" s="103"/>
      <c r="U64" s="52"/>
      <c r="W64" s="102" t="s">
        <v>221</v>
      </c>
      <c r="X64" s="103" t="s">
        <v>222</v>
      </c>
      <c r="Y64" s="103"/>
      <c r="Z64" s="103"/>
      <c r="AA64" s="103"/>
      <c r="AB64" s="103"/>
      <c r="AC64" s="103"/>
      <c r="AD64" s="103"/>
      <c r="AE64" s="52"/>
      <c r="AG64" s="102" t="s">
        <v>221</v>
      </c>
      <c r="AH64" s="103" t="s">
        <v>222</v>
      </c>
      <c r="AI64" s="103"/>
      <c r="AJ64" s="103"/>
      <c r="AK64" s="103"/>
      <c r="AL64" s="103"/>
      <c r="AM64" s="103"/>
      <c r="AN64" s="103"/>
      <c r="AO64" s="52"/>
      <c r="AQ64" s="102" t="s">
        <v>221</v>
      </c>
      <c r="AR64" s="103" t="s">
        <v>222</v>
      </c>
      <c r="AS64" s="103"/>
      <c r="AT64" s="103"/>
      <c r="AU64" s="103"/>
      <c r="AV64" s="103"/>
      <c r="AW64" s="103"/>
      <c r="AX64" s="103"/>
      <c r="AY64" s="52"/>
      <c r="BA64" s="102" t="s">
        <v>221</v>
      </c>
      <c r="BB64" s="103" t="s">
        <v>222</v>
      </c>
      <c r="BC64" s="103"/>
      <c r="BD64" s="103"/>
      <c r="BE64" s="103"/>
      <c r="BF64" s="103"/>
      <c r="BG64" s="103"/>
      <c r="BH64" s="103"/>
      <c r="BI64" s="52"/>
      <c r="BK64" s="102" t="s">
        <v>221</v>
      </c>
      <c r="BL64" s="103" t="s">
        <v>222</v>
      </c>
      <c r="BM64" s="9"/>
      <c r="BN64" s="9"/>
      <c r="BO64" s="9"/>
      <c r="BP64" s="9"/>
      <c r="BQ64" s="9"/>
      <c r="BR64" s="9"/>
      <c r="BS64" s="52"/>
      <c r="BU64" s="102" t="s">
        <v>221</v>
      </c>
      <c r="BV64" s="103" t="s">
        <v>222</v>
      </c>
      <c r="BW64" s="103"/>
      <c r="BX64" s="103"/>
      <c r="BY64" s="103"/>
      <c r="BZ64" s="103"/>
      <c r="CA64" s="103"/>
      <c r="CB64" s="103"/>
      <c r="CC64" s="52"/>
      <c r="CE64" s="102" t="s">
        <v>221</v>
      </c>
      <c r="CF64" s="103" t="s">
        <v>222</v>
      </c>
      <c r="CG64" s="103"/>
      <c r="CH64" s="103"/>
      <c r="CI64" s="103"/>
      <c r="CJ64" s="103"/>
      <c r="CK64" s="103"/>
      <c r="CL64" s="103"/>
      <c r="CM64" s="52"/>
      <c r="CO64" s="102" t="s">
        <v>221</v>
      </c>
      <c r="CP64" s="103" t="s">
        <v>222</v>
      </c>
      <c r="CQ64" s="103"/>
      <c r="CR64" s="103"/>
      <c r="CS64" s="103"/>
      <c r="CT64" s="103"/>
      <c r="CU64" s="103"/>
      <c r="CV64" s="103"/>
      <c r="CW64" s="52"/>
      <c r="CY64" s="102" t="s">
        <v>221</v>
      </c>
      <c r="CZ64" s="103" t="s">
        <v>222</v>
      </c>
      <c r="DA64" s="103"/>
      <c r="DB64" s="103"/>
      <c r="DC64" s="103"/>
      <c r="DD64" s="103"/>
      <c r="DE64" s="103"/>
      <c r="DF64" s="103"/>
      <c r="DG64" s="52"/>
      <c r="DI64" s="102" t="s">
        <v>221</v>
      </c>
      <c r="DJ64" s="103" t="s">
        <v>222</v>
      </c>
      <c r="DK64" s="103"/>
      <c r="DL64" s="103"/>
      <c r="DM64" s="103"/>
      <c r="DN64" s="103"/>
      <c r="DO64" s="103"/>
      <c r="DP64" s="103"/>
      <c r="DQ64" s="52"/>
      <c r="DS64" s="102" t="s">
        <v>221</v>
      </c>
      <c r="DT64" s="103" t="s">
        <v>222</v>
      </c>
      <c r="DU64" s="103"/>
      <c r="DV64" s="103"/>
      <c r="DW64" s="103"/>
      <c r="DX64" s="103"/>
      <c r="DY64" s="103"/>
      <c r="DZ64" s="103"/>
      <c r="EA64" s="52"/>
      <c r="EC64" s="102" t="s">
        <v>221</v>
      </c>
      <c r="ED64" s="103" t="s">
        <v>222</v>
      </c>
      <c r="EE64" s="103"/>
      <c r="EF64" s="103"/>
      <c r="EG64" s="103"/>
      <c r="EH64" s="103"/>
      <c r="EI64" s="103"/>
      <c r="EJ64" s="103"/>
      <c r="EK64" s="52"/>
      <c r="EL64" s="102" t="s">
        <v>221</v>
      </c>
      <c r="EM64" s="103" t="s">
        <v>222</v>
      </c>
      <c r="EN64" s="103"/>
      <c r="EO64" s="103"/>
      <c r="EP64" s="103"/>
      <c r="EQ64" s="103"/>
      <c r="ER64" s="103"/>
      <c r="ES64" s="103"/>
      <c r="ET64" s="52"/>
      <c r="EU64" s="52"/>
      <c r="EW64" s="370" t="s">
        <v>221</v>
      </c>
      <c r="EX64" s="103" t="s">
        <v>222</v>
      </c>
      <c r="EY64" s="103"/>
      <c r="EZ64" s="103"/>
      <c r="FA64" s="103"/>
      <c r="FB64" s="103"/>
      <c r="FC64" s="103"/>
      <c r="FD64" s="103"/>
      <c r="FE64" s="52"/>
      <c r="FG64" s="370" t="s">
        <v>221</v>
      </c>
      <c r="FH64" s="103" t="s">
        <v>222</v>
      </c>
      <c r="FI64" s="103"/>
      <c r="FJ64" s="103"/>
      <c r="FK64" s="103"/>
      <c r="FL64" s="103"/>
      <c r="FM64" s="103"/>
      <c r="FN64" s="103"/>
      <c r="FO64" s="52"/>
      <c r="FQ64" s="370" t="s">
        <v>221</v>
      </c>
      <c r="FR64" s="103" t="s">
        <v>222</v>
      </c>
      <c r="FS64" s="103"/>
      <c r="FT64" s="103"/>
      <c r="FU64" s="103"/>
      <c r="FV64" s="103"/>
      <c r="FW64" s="103"/>
      <c r="FX64" s="103"/>
      <c r="FY64" s="52"/>
      <c r="GA64" s="370" t="s">
        <v>221</v>
      </c>
      <c r="GB64" s="103" t="s">
        <v>222</v>
      </c>
      <c r="GC64" s="103"/>
      <c r="GD64" s="103"/>
      <c r="GE64" s="103"/>
      <c r="GF64" s="103"/>
      <c r="GG64" s="103"/>
      <c r="GH64" s="103"/>
      <c r="GI64" s="52"/>
      <c r="GK64" s="370" t="s">
        <v>221</v>
      </c>
      <c r="GL64" s="103" t="s">
        <v>222</v>
      </c>
      <c r="GM64" s="103"/>
      <c r="GN64" s="103"/>
      <c r="GO64" s="103"/>
      <c r="GP64" s="103"/>
      <c r="GQ64" s="103"/>
      <c r="GR64" s="103"/>
      <c r="GS64" s="52"/>
      <c r="GU64" s="370" t="s">
        <v>221</v>
      </c>
      <c r="GV64" s="103" t="s">
        <v>222</v>
      </c>
      <c r="GW64" s="103"/>
      <c r="GX64" s="103"/>
      <c r="GY64" s="103"/>
      <c r="GZ64" s="103"/>
      <c r="HA64" s="103"/>
      <c r="HB64" s="103"/>
      <c r="HC64" s="52"/>
      <c r="HE64" s="370" t="s">
        <v>221</v>
      </c>
      <c r="HF64" s="103" t="s">
        <v>222</v>
      </c>
      <c r="HG64" s="103"/>
      <c r="HH64" s="103"/>
      <c r="HI64" s="103"/>
      <c r="HJ64" s="103"/>
      <c r="HK64" s="103"/>
      <c r="HL64" s="103"/>
      <c r="HM64" s="52"/>
      <c r="HO64" s="370" t="s">
        <v>221</v>
      </c>
      <c r="HP64" s="103" t="s">
        <v>222</v>
      </c>
      <c r="HQ64" s="103"/>
      <c r="HR64" s="103"/>
      <c r="HS64" s="103"/>
      <c r="HT64" s="103"/>
      <c r="HU64" s="103"/>
      <c r="HV64" s="103"/>
      <c r="HW64" s="52"/>
      <c r="HY64" s="370" t="s">
        <v>221</v>
      </c>
      <c r="HZ64" s="103" t="s">
        <v>222</v>
      </c>
      <c r="IA64" s="103"/>
      <c r="IB64" s="103"/>
      <c r="IC64" s="103"/>
      <c r="ID64" s="103"/>
      <c r="IE64" s="103"/>
      <c r="IF64" s="103"/>
      <c r="IG64" s="52"/>
      <c r="II64" s="370" t="s">
        <v>221</v>
      </c>
      <c r="IJ64" s="103" t="s">
        <v>222</v>
      </c>
      <c r="IK64" s="103"/>
      <c r="IL64" s="103"/>
      <c r="IM64" s="103"/>
      <c r="IN64" s="103"/>
      <c r="IO64" s="103"/>
      <c r="IP64" s="103"/>
      <c r="IQ64" s="52"/>
      <c r="IS64" s="370" t="s">
        <v>221</v>
      </c>
      <c r="IT64" s="103" t="s">
        <v>222</v>
      </c>
      <c r="IU64" s="103"/>
      <c r="IV64" s="103"/>
      <c r="IW64" s="103"/>
      <c r="IX64" s="103"/>
      <c r="IY64" s="103"/>
      <c r="IZ64" s="103"/>
      <c r="JA64" s="52"/>
    </row>
    <row r="65" spans="1:261" ht="12.75" customHeight="1" outlineLevel="2" x14ac:dyDescent="0.25">
      <c r="C65" s="359"/>
      <c r="D65" s="41">
        <v>1</v>
      </c>
      <c r="E65" s="416">
        <f t="shared" ref="E65" si="343">AVERAGE(O65,Y65,AI65,AS65,BC65,BM65,BW65,CG65,CQ65,DA65,DK65,DU65,EE65,EO65,EY65,FI65,FS65,GC65,GM65,GW65,HG65,HQ65,IA65,IK65,IU65)</f>
        <v>8.6</v>
      </c>
      <c r="F65" s="416">
        <f t="shared" ref="F65" si="344">AVERAGE(P65,Z65,AJ65,AT65,BD65,BN65,BX65,CH65,CR65,DB65,DL65,DV65,EF65,EP65,EZ65,FJ65,FT65,GD65,GN65,GX65,HH65,HR65,IB65,IL65,IV65)</f>
        <v>7.6</v>
      </c>
      <c r="G65" s="416">
        <f t="shared" ref="G65" si="345">AVERAGE(Q65,AA65,AK65,AU65,BE65,BO65,BY65,CI65,CS65,DC65,DM65,DW65,EG65,EQ65,FA65,FK65,FU65,GE65,GO65,GY65,HI65,HS65,IC65,IM65,IW65)</f>
        <v>7.2</v>
      </c>
      <c r="H65" s="416">
        <f t="shared" ref="H65" si="346">AVERAGE(R65,AB65,AL65,AV65,BF65,BP65,BZ65,CJ65,CT65,DD65,DN65,DX65,EH65,ER65,FB65,FL65,FV65,GF65,GP65,GZ65,HJ65,HT65,ID65,IN65,IX65)</f>
        <v>8</v>
      </c>
      <c r="I65" s="416">
        <f t="shared" ref="I65" si="347">AVERAGE(S65,AC65,AM65,AW65,BG65,BQ65,CA65,CK65,CU65,DE65,DO65,DY65,EI65,ES65,FC65,FM65,FW65,GG65,GQ65,HA65,HK65,HU65,IE65,IO65,IY65)</f>
        <v>8.1</v>
      </c>
      <c r="J65" s="416">
        <f t="shared" ref="J65" si="348">AVERAGE(T65,AD65,AN65,AX65,BH65,BR65,CB65,CL65,CV65,DF65,DP65,DZ65,EJ65,ET65,FD65,FN65,FX65,GH65,GR65,HB65,HL65,HV65,IF65,IP65,IZ65)</f>
        <v>6.75</v>
      </c>
      <c r="K65" s="52"/>
      <c r="M65" s="47"/>
      <c r="N65" s="41">
        <v>1</v>
      </c>
      <c r="O65" s="6"/>
      <c r="P65" s="6"/>
      <c r="Q65" s="6"/>
      <c r="R65" s="6"/>
      <c r="S65" s="6"/>
      <c r="T65" s="6"/>
      <c r="U65" s="52"/>
      <c r="W65" s="47"/>
      <c r="X65" s="41">
        <v>1</v>
      </c>
      <c r="Y65" s="6"/>
      <c r="Z65" s="6"/>
      <c r="AA65" s="6"/>
      <c r="AB65" s="6"/>
      <c r="AC65" s="6"/>
      <c r="AD65" s="6"/>
      <c r="AE65" s="52"/>
      <c r="AG65" s="47"/>
      <c r="AH65" s="41">
        <v>1</v>
      </c>
      <c r="AI65" s="6"/>
      <c r="AJ65" s="6"/>
      <c r="AK65" s="6"/>
      <c r="AL65" s="6"/>
      <c r="AM65" s="6"/>
      <c r="AN65" s="6"/>
      <c r="AO65" s="52"/>
      <c r="AQ65" s="47"/>
      <c r="AR65" s="41">
        <v>1</v>
      </c>
      <c r="AS65" s="6"/>
      <c r="AT65" s="6"/>
      <c r="AU65" s="6"/>
      <c r="AV65" s="6"/>
      <c r="AW65" s="6"/>
      <c r="AX65" s="6"/>
      <c r="AY65" s="52"/>
      <c r="BA65" s="47"/>
      <c r="BB65" s="41">
        <v>1</v>
      </c>
      <c r="BC65" s="6"/>
      <c r="BD65" s="6"/>
      <c r="BE65" s="6"/>
      <c r="BF65" s="6"/>
      <c r="BG65" s="6"/>
      <c r="BH65" s="6"/>
      <c r="BI65" s="52"/>
      <c r="BK65" s="47"/>
      <c r="BL65" s="41">
        <v>1</v>
      </c>
      <c r="BM65" s="103"/>
      <c r="BN65" s="103"/>
      <c r="BO65" s="103"/>
      <c r="BP65" s="103"/>
      <c r="BQ65" s="103"/>
      <c r="BR65" s="103"/>
      <c r="BS65" s="52"/>
      <c r="BU65" s="47"/>
      <c r="BV65" s="41">
        <v>1</v>
      </c>
      <c r="BW65" s="6"/>
      <c r="BX65" s="6"/>
      <c r="BY65" s="6"/>
      <c r="BZ65" s="6"/>
      <c r="CA65" s="6"/>
      <c r="CB65" s="6"/>
      <c r="CC65" s="52"/>
      <c r="CE65" s="47"/>
      <c r="CF65" s="41">
        <v>1</v>
      </c>
      <c r="CG65" s="6">
        <v>9</v>
      </c>
      <c r="CH65" s="6">
        <v>8</v>
      </c>
      <c r="CI65" s="6">
        <v>9</v>
      </c>
      <c r="CJ65" s="6">
        <v>8</v>
      </c>
      <c r="CK65" s="6">
        <v>8</v>
      </c>
      <c r="CL65" s="6">
        <v>9</v>
      </c>
      <c r="CM65" s="52"/>
      <c r="CO65" s="47"/>
      <c r="CP65" s="41">
        <v>1</v>
      </c>
      <c r="CQ65" s="6"/>
      <c r="CR65" s="6"/>
      <c r="CS65" s="6"/>
      <c r="CT65" s="6"/>
      <c r="CU65" s="6"/>
      <c r="CV65" s="6"/>
      <c r="CW65" s="52"/>
      <c r="CY65" s="47"/>
      <c r="CZ65" s="41">
        <v>1</v>
      </c>
      <c r="DA65" s="6">
        <v>10</v>
      </c>
      <c r="DB65" s="6">
        <v>9</v>
      </c>
      <c r="DC65" s="6">
        <v>6</v>
      </c>
      <c r="DD65" s="6">
        <v>9</v>
      </c>
      <c r="DE65" s="6">
        <v>10</v>
      </c>
      <c r="DF65" s="6">
        <v>5</v>
      </c>
      <c r="DG65" s="52"/>
      <c r="DI65" s="47"/>
      <c r="DJ65" s="41">
        <v>1</v>
      </c>
      <c r="DK65" s="6">
        <v>9</v>
      </c>
      <c r="DL65" s="6">
        <v>9</v>
      </c>
      <c r="DM65" s="6">
        <v>8</v>
      </c>
      <c r="DN65" s="6">
        <v>8</v>
      </c>
      <c r="DO65" s="6">
        <v>9</v>
      </c>
      <c r="DP65" s="6">
        <v>9</v>
      </c>
      <c r="DQ65" s="52"/>
      <c r="DS65" s="47"/>
      <c r="DT65" s="41">
        <v>1</v>
      </c>
      <c r="DU65" s="6">
        <v>6</v>
      </c>
      <c r="DV65" s="6">
        <v>6</v>
      </c>
      <c r="DW65" s="6">
        <v>4</v>
      </c>
      <c r="DX65" s="6">
        <v>5</v>
      </c>
      <c r="DY65" s="6">
        <v>8.5</v>
      </c>
      <c r="DZ65" s="6">
        <v>4</v>
      </c>
      <c r="EA65" s="52"/>
      <c r="EC65" s="47"/>
      <c r="ED65" s="41">
        <v>1</v>
      </c>
      <c r="EE65" s="6"/>
      <c r="EF65" s="6"/>
      <c r="EG65" s="6"/>
      <c r="EH65" s="6"/>
      <c r="EI65" s="6"/>
      <c r="EJ65" s="6"/>
      <c r="EK65" s="52"/>
      <c r="EL65" s="47"/>
      <c r="EM65" s="41">
        <v>1</v>
      </c>
      <c r="EN65" s="6">
        <v>10</v>
      </c>
      <c r="EO65" s="6">
        <v>9</v>
      </c>
      <c r="EP65" s="6">
        <v>6</v>
      </c>
      <c r="EQ65" s="6">
        <v>9</v>
      </c>
      <c r="ER65" s="6">
        <v>10</v>
      </c>
      <c r="ES65" s="6">
        <v>5</v>
      </c>
      <c r="ET65" s="52"/>
      <c r="EU65" s="52"/>
      <c r="EW65" s="371"/>
      <c r="EX65" s="41">
        <v>1</v>
      </c>
      <c r="EY65" s="6"/>
      <c r="EZ65" s="6"/>
      <c r="FA65" s="6"/>
      <c r="FB65" s="6"/>
      <c r="FC65" s="6"/>
      <c r="FD65" s="6"/>
      <c r="FE65" s="52"/>
      <c r="FG65" s="371"/>
      <c r="FH65" s="41">
        <v>1</v>
      </c>
      <c r="FI65" s="6"/>
      <c r="FJ65" s="6"/>
      <c r="FK65" s="6"/>
      <c r="FL65" s="6"/>
      <c r="FM65" s="6"/>
      <c r="FN65" s="6"/>
      <c r="FO65" s="52"/>
      <c r="FQ65" s="371"/>
      <c r="FR65" s="41">
        <v>1</v>
      </c>
      <c r="FS65" s="6"/>
      <c r="FT65" s="6"/>
      <c r="FU65" s="6"/>
      <c r="FV65" s="6"/>
      <c r="FW65" s="6"/>
      <c r="FX65" s="6"/>
      <c r="FY65" s="52"/>
      <c r="GA65" s="371"/>
      <c r="GB65" s="41">
        <v>1</v>
      </c>
      <c r="GC65" s="6"/>
      <c r="GD65" s="6"/>
      <c r="GE65" s="6"/>
      <c r="GF65" s="6"/>
      <c r="GG65" s="6"/>
      <c r="GH65" s="6"/>
      <c r="GI65" s="52"/>
      <c r="GK65" s="371"/>
      <c r="GL65" s="41">
        <v>1</v>
      </c>
      <c r="GM65" s="6"/>
      <c r="GN65" s="6"/>
      <c r="GO65" s="6"/>
      <c r="GP65" s="6"/>
      <c r="GQ65" s="6"/>
      <c r="GR65" s="6"/>
      <c r="GS65" s="52"/>
      <c r="GU65" s="371"/>
      <c r="GV65" s="41">
        <v>1</v>
      </c>
      <c r="GW65" s="6"/>
      <c r="GX65" s="6"/>
      <c r="GY65" s="6"/>
      <c r="GZ65" s="6"/>
      <c r="HA65" s="6"/>
      <c r="HB65" s="6"/>
      <c r="HC65" s="52"/>
      <c r="HE65" s="371"/>
      <c r="HF65" s="41">
        <v>1</v>
      </c>
      <c r="HG65" s="6"/>
      <c r="HH65" s="6"/>
      <c r="HI65" s="6"/>
      <c r="HJ65" s="6"/>
      <c r="HK65" s="6"/>
      <c r="HL65" s="6"/>
      <c r="HM65" s="52"/>
      <c r="HO65" s="371"/>
      <c r="HP65" s="41">
        <v>1</v>
      </c>
      <c r="HQ65" s="6"/>
      <c r="HR65" s="6"/>
      <c r="HS65" s="6"/>
      <c r="HT65" s="6"/>
      <c r="HU65" s="6"/>
      <c r="HV65" s="6"/>
      <c r="HW65" s="52"/>
      <c r="HY65" s="371"/>
      <c r="HZ65" s="41">
        <v>1</v>
      </c>
      <c r="IA65" s="6"/>
      <c r="IB65" s="6"/>
      <c r="IC65" s="6"/>
      <c r="ID65" s="6"/>
      <c r="IE65" s="6"/>
      <c r="IF65" s="6"/>
      <c r="IG65" s="52"/>
      <c r="II65" s="371"/>
      <c r="IJ65" s="41">
        <v>1</v>
      </c>
      <c r="IK65" s="6"/>
      <c r="IL65" s="6"/>
      <c r="IM65" s="6"/>
      <c r="IN65" s="6"/>
      <c r="IO65" s="6"/>
      <c r="IP65" s="6"/>
      <c r="IQ65" s="52"/>
      <c r="IS65" s="371"/>
      <c r="IT65" s="41">
        <v>1</v>
      </c>
      <c r="IU65" s="6"/>
      <c r="IV65" s="6"/>
      <c r="IW65" s="6"/>
      <c r="IX65" s="6"/>
      <c r="IY65" s="6"/>
      <c r="IZ65" s="6"/>
      <c r="JA65" s="52"/>
    </row>
    <row r="66" spans="1:261" ht="12.75" customHeight="1" outlineLevel="2" x14ac:dyDescent="0.25">
      <c r="C66" s="359"/>
      <c r="D66" s="41">
        <v>2</v>
      </c>
      <c r="E66" s="416">
        <f t="shared" ref="E66" si="349">AVERAGE(O66,Y66,AI66,AS66,BC66,BM66,BW66,CG66,CQ66,DA66,DK66,DU66,EE66,EO66,EY66,FI66,FS66,GC66,GM66,GW66,HG66,HQ66,IA66,IK66,IU66)</f>
        <v>9</v>
      </c>
      <c r="F66" s="416">
        <f t="shared" ref="F66" si="350">AVERAGE(P66,Z66,AJ66,AT66,BD66,BN66,BX66,CH66,CR66,DB66,DL66,DV66,EF66,EP66,EZ66,FJ66,FT66,GD66,GN66,GX66,HH66,HR66,IB66,IL66,IV66)</f>
        <v>8.3000000000000007</v>
      </c>
      <c r="G66" s="416">
        <f t="shared" ref="G66" si="351">AVERAGE(Q66,AA66,AK66,AU66,BE66,BO66,BY66,CI66,CS66,DC66,DM66,DW66,EG66,EQ66,FA66,FK66,FU66,GE66,GO66,GY66,HI66,HS66,IC66,IM66,IW66)</f>
        <v>7.2</v>
      </c>
      <c r="H66" s="416">
        <f t="shared" ref="H66" si="352">AVERAGE(R66,AB66,AL66,AV66,BF66,BP66,BZ66,CJ66,CT66,DD66,DN66,DX66,EH66,ER66,FB66,FL66,FV66,GF66,GP66,GZ66,HJ66,HT66,ID66,IN66,IX66)</f>
        <v>7.4</v>
      </c>
      <c r="I66" s="416">
        <f t="shared" ref="I66" si="353">AVERAGE(S66,AC66,AM66,AW66,BG66,BQ66,CA66,CK66,CU66,DE66,DO66,DY66,EI66,ES66,FC66,FM66,FW66,GG66,GQ66,HA66,HK66,HU66,IE66,IO66,IY66)</f>
        <v>8.6</v>
      </c>
      <c r="J66" s="416">
        <f t="shared" ref="J66" si="354">AVERAGE(T66,AD66,AN66,AX66,BH66,BR66,CB66,CL66,CV66,DF66,DP66,DZ66,EJ66,ET66,FD66,FN66,FX66,GH66,GR66,HB66,HL66,HV66,IF66,IP66,IZ66)</f>
        <v>9.125</v>
      </c>
      <c r="K66" s="52"/>
      <c r="M66" s="47"/>
      <c r="N66" s="41">
        <v>2</v>
      </c>
      <c r="O66" s="6"/>
      <c r="P66" s="6"/>
      <c r="Q66" s="6"/>
      <c r="R66" s="6"/>
      <c r="S66" s="6"/>
      <c r="T66" s="6"/>
      <c r="U66" s="52"/>
      <c r="W66" s="47"/>
      <c r="X66" s="41">
        <v>2</v>
      </c>
      <c r="Y66" s="6"/>
      <c r="Z66" s="6"/>
      <c r="AA66" s="6"/>
      <c r="AB66" s="6"/>
      <c r="AC66" s="6"/>
      <c r="AD66" s="6"/>
      <c r="AE66" s="52"/>
      <c r="AG66" s="47"/>
      <c r="AH66" s="41">
        <v>2</v>
      </c>
      <c r="AI66" s="6"/>
      <c r="AJ66" s="6"/>
      <c r="AK66" s="6"/>
      <c r="AL66" s="6"/>
      <c r="AM66" s="6"/>
      <c r="AN66" s="6"/>
      <c r="AO66" s="52"/>
      <c r="AQ66" s="47"/>
      <c r="AR66" s="41">
        <v>2</v>
      </c>
      <c r="AS66" s="6"/>
      <c r="AT66" s="6"/>
      <c r="AU66" s="6"/>
      <c r="AV66" s="6"/>
      <c r="AW66" s="6"/>
      <c r="AX66" s="6"/>
      <c r="AY66" s="52"/>
      <c r="BA66" s="47"/>
      <c r="BB66" s="41">
        <v>2</v>
      </c>
      <c r="BC66" s="6"/>
      <c r="BD66" s="6"/>
      <c r="BE66" s="6"/>
      <c r="BF66" s="6"/>
      <c r="BG66" s="6"/>
      <c r="BH66" s="6"/>
      <c r="BI66" s="52"/>
      <c r="BK66" s="47"/>
      <c r="BL66" s="41">
        <v>2</v>
      </c>
      <c r="BM66" s="6"/>
      <c r="BN66" s="6"/>
      <c r="BO66" s="6"/>
      <c r="BP66" s="6"/>
      <c r="BQ66" s="6"/>
      <c r="BR66" s="6"/>
      <c r="BS66" s="52"/>
      <c r="BU66" s="47"/>
      <c r="BV66" s="41">
        <v>2</v>
      </c>
      <c r="BW66" s="6"/>
      <c r="BX66" s="6"/>
      <c r="BY66" s="6"/>
      <c r="BZ66" s="6"/>
      <c r="CA66" s="6"/>
      <c r="CB66" s="6"/>
      <c r="CC66" s="52"/>
      <c r="CE66" s="47"/>
      <c r="CF66" s="41">
        <v>2</v>
      </c>
      <c r="CG66" s="6">
        <v>9</v>
      </c>
      <c r="CH66" s="6">
        <v>8</v>
      </c>
      <c r="CI66" s="6">
        <v>9</v>
      </c>
      <c r="CJ66" s="6">
        <v>8</v>
      </c>
      <c r="CK66" s="6">
        <v>8</v>
      </c>
      <c r="CL66" s="6">
        <v>9</v>
      </c>
      <c r="CM66" s="52"/>
      <c r="CO66" s="47"/>
      <c r="CP66" s="41">
        <v>2</v>
      </c>
      <c r="CQ66" s="6"/>
      <c r="CR66" s="6"/>
      <c r="CS66" s="6"/>
      <c r="CT66" s="6"/>
      <c r="CU66" s="6"/>
      <c r="CV66" s="6"/>
      <c r="CW66" s="52"/>
      <c r="CY66" s="47"/>
      <c r="CZ66" s="41">
        <v>2</v>
      </c>
      <c r="DA66" s="6">
        <v>9</v>
      </c>
      <c r="DB66" s="6">
        <v>9</v>
      </c>
      <c r="DC66" s="6">
        <v>8</v>
      </c>
      <c r="DD66" s="6">
        <v>8</v>
      </c>
      <c r="DE66" s="6">
        <v>7</v>
      </c>
      <c r="DF66" s="6">
        <v>10</v>
      </c>
      <c r="DG66" s="52"/>
      <c r="DI66" s="47"/>
      <c r="DJ66" s="41">
        <v>2</v>
      </c>
      <c r="DK66" s="6">
        <v>9</v>
      </c>
      <c r="DL66" s="6">
        <v>10</v>
      </c>
      <c r="DM66" s="6">
        <v>7</v>
      </c>
      <c r="DN66" s="6">
        <v>8</v>
      </c>
      <c r="DO66" s="6">
        <v>9</v>
      </c>
      <c r="DP66" s="6">
        <v>9</v>
      </c>
      <c r="DQ66" s="52"/>
      <c r="DS66" s="47"/>
      <c r="DT66" s="41">
        <v>2</v>
      </c>
      <c r="DU66" s="6">
        <v>9</v>
      </c>
      <c r="DV66" s="6">
        <v>6.5</v>
      </c>
      <c r="DW66" s="6">
        <v>4</v>
      </c>
      <c r="DX66" s="6">
        <v>6</v>
      </c>
      <c r="DY66" s="6">
        <v>9</v>
      </c>
      <c r="DZ66" s="6">
        <v>8.5</v>
      </c>
      <c r="EA66" s="52"/>
      <c r="EC66" s="47"/>
      <c r="ED66" s="41">
        <v>2</v>
      </c>
      <c r="EE66" s="6"/>
      <c r="EF66" s="6"/>
      <c r="EG66" s="6"/>
      <c r="EH66" s="6"/>
      <c r="EI66" s="6"/>
      <c r="EJ66" s="6"/>
      <c r="EK66" s="52"/>
      <c r="EL66" s="47"/>
      <c r="EM66" s="41">
        <v>2</v>
      </c>
      <c r="EN66" s="6">
        <v>9</v>
      </c>
      <c r="EO66" s="6">
        <v>9</v>
      </c>
      <c r="EP66" s="6">
        <v>8</v>
      </c>
      <c r="EQ66" s="6">
        <v>8</v>
      </c>
      <c r="ER66" s="6">
        <v>7</v>
      </c>
      <c r="ES66" s="6">
        <v>10</v>
      </c>
      <c r="ET66" s="52"/>
      <c r="EU66" s="52"/>
      <c r="EW66" s="371"/>
      <c r="EX66" s="41">
        <v>2</v>
      </c>
      <c r="EY66" s="6"/>
      <c r="EZ66" s="6"/>
      <c r="FA66" s="6"/>
      <c r="FB66" s="6"/>
      <c r="FC66" s="6"/>
      <c r="FD66" s="6"/>
      <c r="FE66" s="52"/>
      <c r="FG66" s="371"/>
      <c r="FH66" s="41">
        <v>2</v>
      </c>
      <c r="FI66" s="6"/>
      <c r="FJ66" s="6"/>
      <c r="FK66" s="6"/>
      <c r="FL66" s="6"/>
      <c r="FM66" s="6"/>
      <c r="FN66" s="6"/>
      <c r="FO66" s="52"/>
      <c r="FQ66" s="371"/>
      <c r="FR66" s="41">
        <v>2</v>
      </c>
      <c r="FS66" s="6"/>
      <c r="FT66" s="6"/>
      <c r="FU66" s="6"/>
      <c r="FV66" s="6"/>
      <c r="FW66" s="6"/>
      <c r="FX66" s="6"/>
      <c r="FY66" s="52"/>
      <c r="GA66" s="371"/>
      <c r="GB66" s="41">
        <v>2</v>
      </c>
      <c r="GC66" s="6"/>
      <c r="GD66" s="6"/>
      <c r="GE66" s="6"/>
      <c r="GF66" s="6"/>
      <c r="GG66" s="6"/>
      <c r="GH66" s="6"/>
      <c r="GI66" s="52"/>
      <c r="GK66" s="371"/>
      <c r="GL66" s="41">
        <v>2</v>
      </c>
      <c r="GM66" s="6"/>
      <c r="GN66" s="6"/>
      <c r="GO66" s="6"/>
      <c r="GP66" s="6"/>
      <c r="GQ66" s="6"/>
      <c r="GR66" s="6"/>
      <c r="GS66" s="52"/>
      <c r="GU66" s="371"/>
      <c r="GV66" s="41">
        <v>2</v>
      </c>
      <c r="GW66" s="6"/>
      <c r="GX66" s="6"/>
      <c r="GY66" s="6"/>
      <c r="GZ66" s="6"/>
      <c r="HA66" s="6"/>
      <c r="HB66" s="6"/>
      <c r="HC66" s="52"/>
      <c r="HE66" s="371"/>
      <c r="HF66" s="41">
        <v>2</v>
      </c>
      <c r="HG66" s="6"/>
      <c r="HH66" s="6"/>
      <c r="HI66" s="6"/>
      <c r="HJ66" s="6"/>
      <c r="HK66" s="6"/>
      <c r="HL66" s="6"/>
      <c r="HM66" s="52"/>
      <c r="HO66" s="371"/>
      <c r="HP66" s="41">
        <v>2</v>
      </c>
      <c r="HQ66" s="6"/>
      <c r="HR66" s="6"/>
      <c r="HS66" s="6"/>
      <c r="HT66" s="6"/>
      <c r="HU66" s="6"/>
      <c r="HV66" s="6"/>
      <c r="HW66" s="52"/>
      <c r="HY66" s="371"/>
      <c r="HZ66" s="41">
        <v>2</v>
      </c>
      <c r="IA66" s="6"/>
      <c r="IB66" s="6"/>
      <c r="IC66" s="6"/>
      <c r="ID66" s="6"/>
      <c r="IE66" s="6"/>
      <c r="IF66" s="6"/>
      <c r="IG66" s="52"/>
      <c r="II66" s="371"/>
      <c r="IJ66" s="41">
        <v>2</v>
      </c>
      <c r="IK66" s="6"/>
      <c r="IL66" s="6"/>
      <c r="IM66" s="6"/>
      <c r="IN66" s="6"/>
      <c r="IO66" s="6"/>
      <c r="IP66" s="6"/>
      <c r="IQ66" s="52"/>
      <c r="IS66" s="371"/>
      <c r="IT66" s="41">
        <v>2</v>
      </c>
      <c r="IU66" s="6"/>
      <c r="IV66" s="6"/>
      <c r="IW66" s="6"/>
      <c r="IX66" s="6"/>
      <c r="IY66" s="6"/>
      <c r="IZ66" s="6"/>
      <c r="JA66" s="52"/>
    </row>
    <row r="67" spans="1:261" ht="12.75" customHeight="1" outlineLevel="2" x14ac:dyDescent="0.25">
      <c r="A67" s="99" t="s">
        <v>122</v>
      </c>
      <c r="B67" s="100">
        <f>IF(A67="Must Have",RQTMustHave,(IF(A67="Important",RQTImportant,(IF(A67="Standard",RQTStandard,RQTNiceToHave)))))</f>
        <v>1</v>
      </c>
      <c r="C67" s="358"/>
      <c r="D67" s="17" t="s">
        <v>1</v>
      </c>
      <c r="E67" s="417">
        <f>AVERAGE(O67,Y67,AI67,AS67,BC67,BM67,BW67,CG67,CQ67,DA67,DK67,DU67,EE67,EO67,EY67,FI67,FS67,GC67,GM67,GW67,HG67,HQ67,IA67,IK67,IU67)</f>
        <v>8.8000000000000007</v>
      </c>
      <c r="F67" s="417">
        <f t="shared" ref="F67:J67" si="355">AVERAGE(P67,Z67,AJ67,AT67,BD67,BN67,BX67,CH67,CR67,DB67,DL67,DV67,EF67,EP67,EZ67,FJ67,FT67,GD67,GN67,GX67,HH67,HR67,IB67,IL67,IV67)</f>
        <v>7.95</v>
      </c>
      <c r="G67" s="417">
        <f t="shared" si="355"/>
        <v>7.2</v>
      </c>
      <c r="H67" s="417">
        <f t="shared" si="355"/>
        <v>7.7</v>
      </c>
      <c r="I67" s="417">
        <f t="shared" si="355"/>
        <v>8.35</v>
      </c>
      <c r="J67" s="417">
        <f t="shared" si="355"/>
        <v>7.9375</v>
      </c>
      <c r="K67" s="52"/>
      <c r="M67" s="48"/>
      <c r="N67" s="17" t="s">
        <v>1</v>
      </c>
      <c r="O67" s="36" t="str">
        <f>IF(COUNT(O65:O66)=0,"",AVERAGE(O65:O66))</f>
        <v/>
      </c>
      <c r="P67" s="36" t="str">
        <f>IF(COUNT(P65:P66)=0,"",AVERAGE(P65:P66))</f>
        <v/>
      </c>
      <c r="Q67" s="36" t="str">
        <f>IF(COUNT(Q65:Q66)=0,"",AVERAGE(Q65:Q66))</f>
        <v/>
      </c>
      <c r="R67" s="36" t="str">
        <f>IF(COUNT(R65:R66)=0,"",AVERAGE(R65:R66))</f>
        <v/>
      </c>
      <c r="S67" s="36"/>
      <c r="T67" s="36" t="str">
        <f>IF(COUNT(T65:T66)=0,"",AVERAGE(T65:T66))</f>
        <v/>
      </c>
      <c r="U67" s="52"/>
      <c r="W67" s="48"/>
      <c r="X67" s="17" t="s">
        <v>1</v>
      </c>
      <c r="Y67" s="36" t="str">
        <f>IF(COUNT(Y65:Y66)=0,"",AVERAGE(Y65:Y66))</f>
        <v/>
      </c>
      <c r="Z67" s="36" t="str">
        <f>IF(COUNT(Z65:Z66)=0,"",AVERAGE(Z65:Z66))</f>
        <v/>
      </c>
      <c r="AA67" s="36" t="str">
        <f>IF(COUNT(AA65:AA66)=0,"",AVERAGE(AA65:AA66))</f>
        <v/>
      </c>
      <c r="AB67" s="36" t="str">
        <f>IF(COUNT(AB65:AB66)=0,"",AVERAGE(AB65:AB66))</f>
        <v/>
      </c>
      <c r="AC67" s="36"/>
      <c r="AD67" s="36" t="str">
        <f>IF(COUNT(AD65:AD66)=0,"",AVERAGE(AD65:AD66))</f>
        <v/>
      </c>
      <c r="AE67" s="52"/>
      <c r="AG67" s="48"/>
      <c r="AH67" s="17" t="s">
        <v>1</v>
      </c>
      <c r="AI67" s="36" t="str">
        <f>IF(COUNT(AI65:AI66)=0,"",AVERAGE(AI65:AI66))</f>
        <v/>
      </c>
      <c r="AJ67" s="36" t="str">
        <f>IF(COUNT(AJ65:AJ66)=0,"",AVERAGE(AJ65:AJ66))</f>
        <v/>
      </c>
      <c r="AK67" s="36" t="str">
        <f>IF(COUNT(AK65:AK66)=0,"",AVERAGE(AK65:AK66))</f>
        <v/>
      </c>
      <c r="AL67" s="36" t="str">
        <f>IF(COUNT(AL65:AL66)=0,"",AVERAGE(AL65:AL66))</f>
        <v/>
      </c>
      <c r="AM67" s="36"/>
      <c r="AN67" s="36" t="str">
        <f>IF(COUNT(AN65:AN66)=0,"",AVERAGE(AN65:AN66))</f>
        <v/>
      </c>
      <c r="AO67" s="52"/>
      <c r="AQ67" s="48"/>
      <c r="AR67" s="17" t="s">
        <v>1</v>
      </c>
      <c r="AS67" s="36"/>
      <c r="AT67" s="36" t="str">
        <f>IF(COUNT(AT65:AT66)=0,"",AVERAGE(AT65:AT66))</f>
        <v/>
      </c>
      <c r="AU67" s="36" t="str">
        <f>IF(COUNT(AU65:AU66)=0,"",AVERAGE(AU65:AU66))</f>
        <v/>
      </c>
      <c r="AV67" s="36" t="str">
        <f>IF(COUNT(AV65:AV66)=0,"",AVERAGE(AV65:AV66))</f>
        <v/>
      </c>
      <c r="AW67" s="36" t="str">
        <f>IF(COUNT(AW65:AW66)=0,"",AVERAGE(AW65:AW66))</f>
        <v/>
      </c>
      <c r="AX67" s="36" t="str">
        <f>IF(COUNT(AX65:AX66)=0,"",AVERAGE(AX65:AX66))</f>
        <v/>
      </c>
      <c r="AY67" s="52"/>
      <c r="BA67" s="48"/>
      <c r="BB67" s="17" t="s">
        <v>1</v>
      </c>
      <c r="BC67" s="36"/>
      <c r="BD67" s="36" t="str">
        <f>IF(COUNT(BD65:BD66)=0,"",AVERAGE(BD65:BD66))</f>
        <v/>
      </c>
      <c r="BE67" s="36" t="str">
        <f>IF(COUNT(BE65:BE66)=0,"",AVERAGE(BE65:BE66))</f>
        <v/>
      </c>
      <c r="BF67" s="36" t="str">
        <f>IF(COUNT(BF65:BF66)=0,"",AVERAGE(BF65:BF66))</f>
        <v/>
      </c>
      <c r="BG67" s="36" t="str">
        <f>IF(COUNT(BG65:BG66)=0,"",AVERAGE(BG65:BG66))</f>
        <v/>
      </c>
      <c r="BH67" s="36" t="str">
        <f>IF(COUNT(BH65:BH66)=0,"",AVERAGE(BH65:BH66))</f>
        <v/>
      </c>
      <c r="BI67" s="52"/>
      <c r="BK67" s="48"/>
      <c r="BL67" s="17" t="s">
        <v>1</v>
      </c>
      <c r="BM67" s="6"/>
      <c r="BN67" s="6"/>
      <c r="BO67" s="6"/>
      <c r="BP67" s="6"/>
      <c r="BQ67" s="6"/>
      <c r="BR67" s="6"/>
      <c r="BS67" s="52"/>
      <c r="BU67" s="48"/>
      <c r="BV67" s="17" t="s">
        <v>1</v>
      </c>
      <c r="BW67" s="36" t="str">
        <f>IF(COUNT(BW65:BW66)=0,"",AVERAGE(BW65:BW66))</f>
        <v/>
      </c>
      <c r="BX67" s="36" t="str">
        <f>IF(COUNT(BX65:BX66)=0,"",AVERAGE(BX65:BX66))</f>
        <v/>
      </c>
      <c r="BY67" s="36" t="str">
        <f>IF(COUNT(BY65:BY66)=0,"",AVERAGE(BY65:BY66))</f>
        <v/>
      </c>
      <c r="BZ67" s="36" t="str">
        <f>IF(COUNT(BZ65:BZ66)=0,"",AVERAGE(BZ65:BZ66))</f>
        <v/>
      </c>
      <c r="CA67" s="36"/>
      <c r="CB67" s="36" t="str">
        <f>IF(COUNT(CB65:CB66)=0,"",AVERAGE(CB65:CB66))</f>
        <v/>
      </c>
      <c r="CC67" s="52"/>
      <c r="CE67" s="48"/>
      <c r="CF67" s="17" t="s">
        <v>1</v>
      </c>
      <c r="CG67" s="36">
        <f t="shared" ref="CG67:CL67" si="356">IF(COUNT(CG65:CG66)=0,"",AVERAGE(CG65:CG66))</f>
        <v>9</v>
      </c>
      <c r="CH67" s="36">
        <f t="shared" si="356"/>
        <v>8</v>
      </c>
      <c r="CI67" s="36">
        <f t="shared" si="356"/>
        <v>9</v>
      </c>
      <c r="CJ67" s="36">
        <f t="shared" si="356"/>
        <v>8</v>
      </c>
      <c r="CK67" s="36">
        <f t="shared" si="356"/>
        <v>8</v>
      </c>
      <c r="CL67" s="36">
        <f t="shared" si="356"/>
        <v>9</v>
      </c>
      <c r="CM67" s="52"/>
      <c r="CO67" s="48"/>
      <c r="CP67" s="17" t="s">
        <v>1</v>
      </c>
      <c r="CQ67" s="36" t="str">
        <f>IF(COUNT(CQ65:CQ66)=0,"",AVERAGE(CQ65:CQ66))</f>
        <v/>
      </c>
      <c r="CR67" s="36" t="str">
        <f>IF(COUNT(CR65:CR66)=0,"",AVERAGE(CR65:CR66))</f>
        <v/>
      </c>
      <c r="CS67" s="36" t="str">
        <f>IF(COUNT(CS65:CS66)=0,"",AVERAGE(CS65:CS66))</f>
        <v/>
      </c>
      <c r="CT67" s="36" t="str">
        <f>IF(COUNT(CT65:CT66)=0,"",AVERAGE(CT65:CT66))</f>
        <v/>
      </c>
      <c r="CU67" s="36"/>
      <c r="CV67" s="36" t="str">
        <f>IF(COUNT(CV65:CV66)=0,"",AVERAGE(CV65:CV66))</f>
        <v/>
      </c>
      <c r="CW67" s="52"/>
      <c r="CY67" s="48"/>
      <c r="CZ67" s="17" t="s">
        <v>1</v>
      </c>
      <c r="DA67" s="36">
        <f>IF(COUNT(DA65:DA66)=0,"",AVERAGE(DA65:DA66))</f>
        <v>9.5</v>
      </c>
      <c r="DB67" s="36">
        <f t="shared" ref="DB67:DF67" si="357">IF(COUNT(DB65:DB66)=0,"",AVERAGE(DB65:DB66))</f>
        <v>9</v>
      </c>
      <c r="DC67" s="36">
        <f t="shared" si="357"/>
        <v>7</v>
      </c>
      <c r="DD67" s="36">
        <f t="shared" si="357"/>
        <v>8.5</v>
      </c>
      <c r="DE67" s="36">
        <f t="shared" si="357"/>
        <v>8.5</v>
      </c>
      <c r="DF67" s="36">
        <f t="shared" si="357"/>
        <v>7.5</v>
      </c>
      <c r="DG67" s="52"/>
      <c r="DI67" s="48"/>
      <c r="DJ67" s="17" t="s">
        <v>1</v>
      </c>
      <c r="DK67" s="36">
        <f t="shared" ref="DK67:DP67" si="358">IF(COUNT(DK65:DK66)=0,"",AVERAGE(DK65:DK66))</f>
        <v>9</v>
      </c>
      <c r="DL67" s="36">
        <f t="shared" si="358"/>
        <v>9.5</v>
      </c>
      <c r="DM67" s="36">
        <f t="shared" si="358"/>
        <v>7.5</v>
      </c>
      <c r="DN67" s="36">
        <f t="shared" si="358"/>
        <v>8</v>
      </c>
      <c r="DO67" s="36">
        <f t="shared" si="358"/>
        <v>9</v>
      </c>
      <c r="DP67" s="36">
        <f t="shared" si="358"/>
        <v>9</v>
      </c>
      <c r="DQ67" s="52"/>
      <c r="DS67" s="48"/>
      <c r="DT67" s="17" t="s">
        <v>1</v>
      </c>
      <c r="DU67" s="36">
        <f t="shared" ref="DU67:DZ67" si="359">IF(COUNT(DU65:DU66)=0,"",AVERAGE(DU65:DU66))</f>
        <v>7.5</v>
      </c>
      <c r="DV67" s="36">
        <f t="shared" si="359"/>
        <v>6.25</v>
      </c>
      <c r="DW67" s="36">
        <f t="shared" si="359"/>
        <v>4</v>
      </c>
      <c r="DX67" s="36">
        <f t="shared" si="359"/>
        <v>5.5</v>
      </c>
      <c r="DY67" s="36">
        <f t="shared" si="359"/>
        <v>8.75</v>
      </c>
      <c r="DZ67" s="36">
        <f t="shared" si="359"/>
        <v>6.25</v>
      </c>
      <c r="EA67" s="52"/>
      <c r="EC67" s="48"/>
      <c r="ED67" s="17" t="s">
        <v>1</v>
      </c>
      <c r="EE67" s="36" t="str">
        <f>IF(COUNT(EE65:EE66)=0,"",AVERAGE(EE65:EE66))</f>
        <v/>
      </c>
      <c r="EF67" s="36" t="str">
        <f>IF(COUNT(EF65:EF66)=0,"",AVERAGE(EF65:EF66))</f>
        <v/>
      </c>
      <c r="EG67" s="36" t="str">
        <f>IF(COUNT(EG65:EG66)=0,"",AVERAGE(EG65:EG66))</f>
        <v/>
      </c>
      <c r="EH67" s="36" t="str">
        <f>IF(COUNT(EH65:EH66)=0,"",AVERAGE(EH65:EH66))</f>
        <v/>
      </c>
      <c r="EI67" s="36"/>
      <c r="EJ67" s="36" t="str">
        <f>IF(COUNT(EJ65:EJ66)=0,"",AVERAGE(EJ65:EJ66))</f>
        <v/>
      </c>
      <c r="EK67" s="52"/>
      <c r="EL67" s="48"/>
      <c r="EM67" s="17" t="s">
        <v>1</v>
      </c>
      <c r="EN67" s="36">
        <f>IF(COUNT(EN65:EN66)=0,"",AVERAGE(EN65:EN66))</f>
        <v>9.5</v>
      </c>
      <c r="EO67" s="36">
        <f t="shared" ref="EO67:ES67" si="360">IF(COUNT(EO65:EO66)=0,"",AVERAGE(EO65:EO66))</f>
        <v>9</v>
      </c>
      <c r="EP67" s="36">
        <f t="shared" si="360"/>
        <v>7</v>
      </c>
      <c r="EQ67" s="36">
        <f t="shared" si="360"/>
        <v>8.5</v>
      </c>
      <c r="ER67" s="36">
        <f t="shared" si="360"/>
        <v>8.5</v>
      </c>
      <c r="ES67" s="36">
        <f t="shared" si="360"/>
        <v>7.5</v>
      </c>
      <c r="ET67" s="52"/>
      <c r="EU67" s="52"/>
      <c r="EW67" s="369"/>
      <c r="EX67" s="17" t="s">
        <v>1</v>
      </c>
      <c r="EY67" s="36" t="str">
        <f t="shared" ref="EY67:FD67" si="361">IF(COUNT(EY65:EY66)=0,"",AVERAGE(EY65:EY66))</f>
        <v/>
      </c>
      <c r="EZ67" s="36" t="str">
        <f t="shared" si="361"/>
        <v/>
      </c>
      <c r="FA67" s="36" t="str">
        <f t="shared" si="361"/>
        <v/>
      </c>
      <c r="FB67" s="36" t="str">
        <f t="shared" si="361"/>
        <v/>
      </c>
      <c r="FC67" s="36" t="str">
        <f t="shared" si="361"/>
        <v/>
      </c>
      <c r="FD67" s="36" t="str">
        <f t="shared" si="361"/>
        <v/>
      </c>
      <c r="FE67" s="52"/>
      <c r="FG67" s="369"/>
      <c r="FH67" s="17" t="s">
        <v>1</v>
      </c>
      <c r="FI67" s="36" t="str">
        <f t="shared" ref="FI67:FN67" si="362">IF(COUNT(FI65:FI66)=0,"",AVERAGE(FI65:FI66))</f>
        <v/>
      </c>
      <c r="FJ67" s="36" t="str">
        <f t="shared" si="362"/>
        <v/>
      </c>
      <c r="FK67" s="36" t="str">
        <f t="shared" si="362"/>
        <v/>
      </c>
      <c r="FL67" s="36" t="str">
        <f t="shared" si="362"/>
        <v/>
      </c>
      <c r="FM67" s="36" t="str">
        <f t="shared" si="362"/>
        <v/>
      </c>
      <c r="FN67" s="36" t="str">
        <f t="shared" si="362"/>
        <v/>
      </c>
      <c r="FO67" s="52"/>
      <c r="FQ67" s="369"/>
      <c r="FR67" s="17" t="s">
        <v>1</v>
      </c>
      <c r="FS67" s="36" t="str">
        <f t="shared" ref="FS67:FX67" si="363">IF(COUNT(FS65:FS66)=0,"",AVERAGE(FS65:FS66))</f>
        <v/>
      </c>
      <c r="FT67" s="36" t="str">
        <f t="shared" si="363"/>
        <v/>
      </c>
      <c r="FU67" s="36" t="str">
        <f t="shared" si="363"/>
        <v/>
      </c>
      <c r="FV67" s="36" t="str">
        <f t="shared" si="363"/>
        <v/>
      </c>
      <c r="FW67" s="36" t="str">
        <f t="shared" si="363"/>
        <v/>
      </c>
      <c r="FX67" s="36" t="str">
        <f t="shared" si="363"/>
        <v/>
      </c>
      <c r="FY67" s="52"/>
      <c r="GA67" s="369"/>
      <c r="GB67" s="17" t="s">
        <v>1</v>
      </c>
      <c r="GC67" s="36" t="str">
        <f t="shared" ref="GC67:GH67" si="364">IF(COUNT(GC65:GC66)=0,"",AVERAGE(GC65:GC66))</f>
        <v/>
      </c>
      <c r="GD67" s="36" t="str">
        <f t="shared" si="364"/>
        <v/>
      </c>
      <c r="GE67" s="36" t="str">
        <f t="shared" si="364"/>
        <v/>
      </c>
      <c r="GF67" s="36" t="str">
        <f t="shared" si="364"/>
        <v/>
      </c>
      <c r="GG67" s="36" t="str">
        <f t="shared" si="364"/>
        <v/>
      </c>
      <c r="GH67" s="36" t="str">
        <f t="shared" si="364"/>
        <v/>
      </c>
      <c r="GI67" s="52"/>
      <c r="GK67" s="369"/>
      <c r="GL67" s="17" t="s">
        <v>1</v>
      </c>
      <c r="GM67" s="36" t="str">
        <f t="shared" ref="GM67:GR67" si="365">IF(COUNT(GM65:GM66)=0,"",AVERAGE(GM65:GM66))</f>
        <v/>
      </c>
      <c r="GN67" s="36" t="str">
        <f t="shared" si="365"/>
        <v/>
      </c>
      <c r="GO67" s="36" t="str">
        <f t="shared" si="365"/>
        <v/>
      </c>
      <c r="GP67" s="36" t="str">
        <f t="shared" si="365"/>
        <v/>
      </c>
      <c r="GQ67" s="36" t="str">
        <f t="shared" si="365"/>
        <v/>
      </c>
      <c r="GR67" s="36" t="str">
        <f t="shared" si="365"/>
        <v/>
      </c>
      <c r="GS67" s="52"/>
      <c r="GU67" s="369"/>
      <c r="GV67" s="17" t="s">
        <v>1</v>
      </c>
      <c r="GW67" s="36" t="str">
        <f t="shared" ref="GW67:HB67" si="366">IF(COUNT(GW65:GW66)=0,"",AVERAGE(GW65:GW66))</f>
        <v/>
      </c>
      <c r="GX67" s="36" t="str">
        <f t="shared" si="366"/>
        <v/>
      </c>
      <c r="GY67" s="36" t="str">
        <f t="shared" si="366"/>
        <v/>
      </c>
      <c r="GZ67" s="36" t="str">
        <f t="shared" si="366"/>
        <v/>
      </c>
      <c r="HA67" s="36" t="str">
        <f t="shared" si="366"/>
        <v/>
      </c>
      <c r="HB67" s="36" t="str">
        <f t="shared" si="366"/>
        <v/>
      </c>
      <c r="HC67" s="52"/>
      <c r="HE67" s="369"/>
      <c r="HF67" s="17" t="s">
        <v>1</v>
      </c>
      <c r="HG67" s="36" t="str">
        <f t="shared" ref="HG67:HL67" si="367">IF(COUNT(HG65:HG66)=0,"",AVERAGE(HG65:HG66))</f>
        <v/>
      </c>
      <c r="HH67" s="36" t="str">
        <f t="shared" si="367"/>
        <v/>
      </c>
      <c r="HI67" s="36" t="str">
        <f t="shared" si="367"/>
        <v/>
      </c>
      <c r="HJ67" s="36" t="str">
        <f t="shared" si="367"/>
        <v/>
      </c>
      <c r="HK67" s="36" t="str">
        <f t="shared" si="367"/>
        <v/>
      </c>
      <c r="HL67" s="36" t="str">
        <f t="shared" si="367"/>
        <v/>
      </c>
      <c r="HM67" s="52"/>
      <c r="HO67" s="369"/>
      <c r="HP67" s="17" t="s">
        <v>1</v>
      </c>
      <c r="HQ67" s="36" t="str">
        <f t="shared" ref="HQ67:HV67" si="368">IF(COUNT(HQ65:HQ66)=0,"",AVERAGE(HQ65:HQ66))</f>
        <v/>
      </c>
      <c r="HR67" s="36" t="str">
        <f t="shared" si="368"/>
        <v/>
      </c>
      <c r="HS67" s="36" t="str">
        <f t="shared" si="368"/>
        <v/>
      </c>
      <c r="HT67" s="36" t="str">
        <f t="shared" si="368"/>
        <v/>
      </c>
      <c r="HU67" s="36" t="str">
        <f t="shared" si="368"/>
        <v/>
      </c>
      <c r="HV67" s="36" t="str">
        <f t="shared" si="368"/>
        <v/>
      </c>
      <c r="HW67" s="52"/>
      <c r="HY67" s="369"/>
      <c r="HZ67" s="17" t="s">
        <v>1</v>
      </c>
      <c r="IA67" s="36" t="str">
        <f t="shared" ref="IA67:IF67" si="369">IF(COUNT(IA65:IA66)=0,"",AVERAGE(IA65:IA66))</f>
        <v/>
      </c>
      <c r="IB67" s="36" t="str">
        <f t="shared" si="369"/>
        <v/>
      </c>
      <c r="IC67" s="36" t="str">
        <f t="shared" si="369"/>
        <v/>
      </c>
      <c r="ID67" s="36" t="str">
        <f t="shared" si="369"/>
        <v/>
      </c>
      <c r="IE67" s="36" t="str">
        <f t="shared" si="369"/>
        <v/>
      </c>
      <c r="IF67" s="36" t="str">
        <f t="shared" si="369"/>
        <v/>
      </c>
      <c r="IG67" s="52"/>
      <c r="II67" s="369"/>
      <c r="IJ67" s="17" t="s">
        <v>1</v>
      </c>
      <c r="IK67" s="36" t="str">
        <f t="shared" ref="IK67:IP67" si="370">IF(COUNT(IK65:IK66)=0,"",AVERAGE(IK65:IK66))</f>
        <v/>
      </c>
      <c r="IL67" s="36" t="str">
        <f t="shared" si="370"/>
        <v/>
      </c>
      <c r="IM67" s="36" t="str">
        <f t="shared" si="370"/>
        <v/>
      </c>
      <c r="IN67" s="36" t="str">
        <f t="shared" si="370"/>
        <v/>
      </c>
      <c r="IO67" s="36" t="str">
        <f t="shared" si="370"/>
        <v/>
      </c>
      <c r="IP67" s="36" t="str">
        <f t="shared" si="370"/>
        <v/>
      </c>
      <c r="IQ67" s="52"/>
      <c r="IS67" s="369"/>
      <c r="IT67" s="17" t="s">
        <v>1</v>
      </c>
      <c r="IU67" s="36" t="str">
        <f t="shared" ref="IU67:IZ67" si="371">IF(COUNT(IU65:IU66)=0,"",AVERAGE(IU65:IU66))</f>
        <v/>
      </c>
      <c r="IV67" s="36" t="str">
        <f t="shared" si="371"/>
        <v/>
      </c>
      <c r="IW67" s="36" t="str">
        <f t="shared" si="371"/>
        <v/>
      </c>
      <c r="IX67" s="36" t="str">
        <f t="shared" si="371"/>
        <v/>
      </c>
      <c r="IY67" s="36" t="str">
        <f t="shared" si="371"/>
        <v/>
      </c>
      <c r="IZ67" s="36" t="str">
        <f t="shared" si="371"/>
        <v/>
      </c>
      <c r="JA67" s="52"/>
    </row>
    <row r="68" spans="1:261" ht="25.5" customHeight="1" outlineLevel="2" x14ac:dyDescent="0.25">
      <c r="C68" s="102" t="s">
        <v>223</v>
      </c>
      <c r="D68" s="103" t="s">
        <v>224</v>
      </c>
      <c r="E68" s="419"/>
      <c r="F68" s="419"/>
      <c r="G68" s="419"/>
      <c r="H68" s="419"/>
      <c r="I68" s="419"/>
      <c r="J68" s="419"/>
      <c r="K68" s="52"/>
      <c r="M68" s="102" t="s">
        <v>223</v>
      </c>
      <c r="N68" s="103" t="s">
        <v>224</v>
      </c>
      <c r="O68" s="103"/>
      <c r="P68" s="103"/>
      <c r="Q68" s="103"/>
      <c r="R68" s="103"/>
      <c r="S68" s="103"/>
      <c r="T68" s="103"/>
      <c r="U68" s="52"/>
      <c r="W68" s="102" t="s">
        <v>223</v>
      </c>
      <c r="X68" s="103" t="s">
        <v>224</v>
      </c>
      <c r="Y68" s="103"/>
      <c r="Z68" s="103"/>
      <c r="AA68" s="103"/>
      <c r="AB68" s="103"/>
      <c r="AC68" s="103"/>
      <c r="AD68" s="103"/>
      <c r="AE68" s="52"/>
      <c r="AG68" s="102" t="s">
        <v>223</v>
      </c>
      <c r="AH68" s="103" t="s">
        <v>224</v>
      </c>
      <c r="AI68" s="103"/>
      <c r="AJ68" s="103"/>
      <c r="AK68" s="103"/>
      <c r="AL68" s="103"/>
      <c r="AM68" s="103"/>
      <c r="AN68" s="103"/>
      <c r="AO68" s="52"/>
      <c r="AQ68" s="102" t="s">
        <v>223</v>
      </c>
      <c r="AR68" s="103" t="s">
        <v>224</v>
      </c>
      <c r="AS68" s="103"/>
      <c r="AT68" s="103"/>
      <c r="AU68" s="103"/>
      <c r="AV68" s="103"/>
      <c r="AW68" s="103"/>
      <c r="AX68" s="103"/>
      <c r="AY68" s="52"/>
      <c r="BA68" s="102" t="s">
        <v>223</v>
      </c>
      <c r="BB68" s="103" t="s">
        <v>224</v>
      </c>
      <c r="BC68" s="103"/>
      <c r="BD68" s="103"/>
      <c r="BE68" s="103"/>
      <c r="BF68" s="103"/>
      <c r="BG68" s="103"/>
      <c r="BH68" s="103"/>
      <c r="BI68" s="52"/>
      <c r="BK68" s="102" t="s">
        <v>223</v>
      </c>
      <c r="BL68" s="103" t="s">
        <v>224</v>
      </c>
      <c r="BM68" s="36"/>
      <c r="BN68" s="36" t="str">
        <f>IF(COUNT(BN66:BN67)=0,"",AVERAGE(BN66:BN67))</f>
        <v/>
      </c>
      <c r="BO68" s="36" t="str">
        <f>IF(COUNT(BO66:BO67)=0,"",AVERAGE(BO66:BO67))</f>
        <v/>
      </c>
      <c r="BP68" s="36" t="str">
        <f>IF(COUNT(BP66:BP67)=0,"",AVERAGE(BP66:BP67))</f>
        <v/>
      </c>
      <c r="BQ68" s="36" t="str">
        <f>IF(COUNT(BQ66:BQ67)=0,"",AVERAGE(BQ66:BQ67))</f>
        <v/>
      </c>
      <c r="BR68" s="36" t="str">
        <f>IF(COUNT(BR66:BR67)=0,"",AVERAGE(BR66:BR67))</f>
        <v/>
      </c>
      <c r="BS68" s="52"/>
      <c r="BU68" s="102" t="s">
        <v>223</v>
      </c>
      <c r="BV68" s="103" t="s">
        <v>224</v>
      </c>
      <c r="BW68" s="103"/>
      <c r="BX68" s="103"/>
      <c r="BY68" s="103"/>
      <c r="BZ68" s="103"/>
      <c r="CA68" s="103"/>
      <c r="CB68" s="103"/>
      <c r="CC68" s="52"/>
      <c r="CE68" s="102" t="s">
        <v>223</v>
      </c>
      <c r="CF68" s="103" t="s">
        <v>224</v>
      </c>
      <c r="CG68" s="103"/>
      <c r="CH68" s="103"/>
      <c r="CI68" s="103"/>
      <c r="CJ68" s="103"/>
      <c r="CK68" s="103"/>
      <c r="CL68" s="103"/>
      <c r="CM68" s="52"/>
      <c r="CO68" s="102" t="s">
        <v>223</v>
      </c>
      <c r="CP68" s="103" t="s">
        <v>224</v>
      </c>
      <c r="CQ68" s="103"/>
      <c r="CR68" s="103"/>
      <c r="CS68" s="103"/>
      <c r="CT68" s="103"/>
      <c r="CU68" s="103"/>
      <c r="CV68" s="103"/>
      <c r="CW68" s="52"/>
      <c r="CY68" s="102" t="s">
        <v>223</v>
      </c>
      <c r="CZ68" s="103" t="s">
        <v>224</v>
      </c>
      <c r="DA68" s="103"/>
      <c r="DB68" s="103"/>
      <c r="DC68" s="103"/>
      <c r="DD68" s="103"/>
      <c r="DE68" s="103"/>
      <c r="DF68" s="103"/>
      <c r="DG68" s="52"/>
      <c r="DI68" s="102" t="s">
        <v>223</v>
      </c>
      <c r="DJ68" s="103" t="s">
        <v>224</v>
      </c>
      <c r="DK68" s="103"/>
      <c r="DL68" s="103"/>
      <c r="DM68" s="103"/>
      <c r="DN68" s="103"/>
      <c r="DO68" s="103"/>
      <c r="DP68" s="103"/>
      <c r="DQ68" s="52"/>
      <c r="DS68" s="102" t="s">
        <v>223</v>
      </c>
      <c r="DT68" s="103" t="s">
        <v>224</v>
      </c>
      <c r="DU68" s="103"/>
      <c r="DV68" s="103"/>
      <c r="DW68" s="103"/>
      <c r="DX68" s="103"/>
      <c r="DY68" s="103"/>
      <c r="DZ68" s="103"/>
      <c r="EA68" s="52"/>
      <c r="EC68" s="102" t="s">
        <v>223</v>
      </c>
      <c r="ED68" s="103" t="s">
        <v>224</v>
      </c>
      <c r="EE68" s="103"/>
      <c r="EF68" s="103"/>
      <c r="EG68" s="103"/>
      <c r="EH68" s="103"/>
      <c r="EI68" s="103"/>
      <c r="EJ68" s="103"/>
      <c r="EK68" s="52"/>
      <c r="EL68" s="102" t="s">
        <v>223</v>
      </c>
      <c r="EM68" s="103" t="s">
        <v>224</v>
      </c>
      <c r="EN68" s="103"/>
      <c r="EO68" s="103"/>
      <c r="EP68" s="103"/>
      <c r="EQ68" s="103"/>
      <c r="ER68" s="103"/>
      <c r="ES68" s="103"/>
      <c r="ET68" s="52"/>
      <c r="EU68" s="52"/>
      <c r="EW68" s="370" t="s">
        <v>223</v>
      </c>
      <c r="EX68" s="103" t="s">
        <v>224</v>
      </c>
      <c r="EY68" s="103"/>
      <c r="EZ68" s="103"/>
      <c r="FA68" s="103"/>
      <c r="FB68" s="103"/>
      <c r="FC68" s="103"/>
      <c r="FD68" s="103"/>
      <c r="FE68" s="52"/>
      <c r="FG68" s="370" t="s">
        <v>223</v>
      </c>
      <c r="FH68" s="103" t="s">
        <v>224</v>
      </c>
      <c r="FI68" s="103"/>
      <c r="FJ68" s="103"/>
      <c r="FK68" s="103"/>
      <c r="FL68" s="103"/>
      <c r="FM68" s="103"/>
      <c r="FN68" s="103"/>
      <c r="FO68" s="52"/>
      <c r="FQ68" s="370" t="s">
        <v>223</v>
      </c>
      <c r="FR68" s="103" t="s">
        <v>224</v>
      </c>
      <c r="FS68" s="103"/>
      <c r="FT68" s="103"/>
      <c r="FU68" s="103"/>
      <c r="FV68" s="103"/>
      <c r="FW68" s="103"/>
      <c r="FX68" s="103"/>
      <c r="FY68" s="52"/>
      <c r="GA68" s="370" t="s">
        <v>223</v>
      </c>
      <c r="GB68" s="103" t="s">
        <v>224</v>
      </c>
      <c r="GC68" s="103"/>
      <c r="GD68" s="103"/>
      <c r="GE68" s="103"/>
      <c r="GF68" s="103"/>
      <c r="GG68" s="103"/>
      <c r="GH68" s="103"/>
      <c r="GI68" s="52"/>
      <c r="GK68" s="370" t="s">
        <v>223</v>
      </c>
      <c r="GL68" s="103" t="s">
        <v>224</v>
      </c>
      <c r="GM68" s="103"/>
      <c r="GN68" s="103"/>
      <c r="GO68" s="103"/>
      <c r="GP68" s="103"/>
      <c r="GQ68" s="103"/>
      <c r="GR68" s="103"/>
      <c r="GS68" s="52"/>
      <c r="GU68" s="370" t="s">
        <v>223</v>
      </c>
      <c r="GV68" s="103" t="s">
        <v>224</v>
      </c>
      <c r="GW68" s="103"/>
      <c r="GX68" s="103"/>
      <c r="GY68" s="103"/>
      <c r="GZ68" s="103"/>
      <c r="HA68" s="103"/>
      <c r="HB68" s="103"/>
      <c r="HC68" s="52"/>
      <c r="HE68" s="370" t="s">
        <v>223</v>
      </c>
      <c r="HF68" s="103" t="s">
        <v>224</v>
      </c>
      <c r="HG68" s="103"/>
      <c r="HH68" s="103"/>
      <c r="HI68" s="103"/>
      <c r="HJ68" s="103"/>
      <c r="HK68" s="103"/>
      <c r="HL68" s="103"/>
      <c r="HM68" s="52"/>
      <c r="HO68" s="370" t="s">
        <v>223</v>
      </c>
      <c r="HP68" s="103" t="s">
        <v>224</v>
      </c>
      <c r="HQ68" s="103"/>
      <c r="HR68" s="103"/>
      <c r="HS68" s="103"/>
      <c r="HT68" s="103"/>
      <c r="HU68" s="103"/>
      <c r="HV68" s="103"/>
      <c r="HW68" s="52"/>
      <c r="HY68" s="370" t="s">
        <v>223</v>
      </c>
      <c r="HZ68" s="103" t="s">
        <v>224</v>
      </c>
      <c r="IA68" s="103"/>
      <c r="IB68" s="103"/>
      <c r="IC68" s="103"/>
      <c r="ID68" s="103"/>
      <c r="IE68" s="103"/>
      <c r="IF68" s="103"/>
      <c r="IG68" s="52"/>
      <c r="II68" s="370" t="s">
        <v>223</v>
      </c>
      <c r="IJ68" s="103" t="s">
        <v>224</v>
      </c>
      <c r="IK68" s="103"/>
      <c r="IL68" s="103"/>
      <c r="IM68" s="103"/>
      <c r="IN68" s="103"/>
      <c r="IO68" s="103"/>
      <c r="IP68" s="103"/>
      <c r="IQ68" s="52"/>
      <c r="IS68" s="370" t="s">
        <v>223</v>
      </c>
      <c r="IT68" s="103" t="s">
        <v>224</v>
      </c>
      <c r="IU68" s="103"/>
      <c r="IV68" s="103"/>
      <c r="IW68" s="103"/>
      <c r="IX68" s="103"/>
      <c r="IY68" s="103"/>
      <c r="IZ68" s="103"/>
      <c r="JA68" s="52"/>
    </row>
    <row r="69" spans="1:261" ht="12.75" customHeight="1" outlineLevel="2" x14ac:dyDescent="0.25">
      <c r="C69" s="359"/>
      <c r="D69" s="41">
        <v>1</v>
      </c>
      <c r="E69" s="416">
        <f t="shared" ref="E69" si="372">AVERAGE(O69,Y69,AI69,AS69,BC69,BM69,BW69,CG69,CQ69,DA69,DK69,DU69,EE69,EO69,EY69,FI69,FS69,GC69,GM69,GW69,HG69,HQ69,IA69,IK69,IU69)</f>
        <v>8.9</v>
      </c>
      <c r="F69" s="416">
        <f t="shared" ref="F69" si="373">AVERAGE(P69,Z69,AJ69,AT69,BD69,BN69,BX69,CH69,CR69,DB69,DL69,DV69,EF69,EP69,EZ69,FJ69,FT69,GD69,GN69,GX69,HH69,HR69,IB69,IL69,IV69)</f>
        <v>9.1999999999999993</v>
      </c>
      <c r="G69" s="416">
        <f t="shared" ref="G69" si="374">AVERAGE(Q69,AA69,AK69,AU69,BE69,BO69,BY69,CI69,CS69,DC69,DM69,DW69,EG69,EQ69,FA69,FK69,FU69,GE69,GO69,GY69,HI69,HS69,IC69,IM69,IW69)</f>
        <v>8.8000000000000007</v>
      </c>
      <c r="H69" s="416">
        <f t="shared" ref="H69" si="375">AVERAGE(R69,AB69,AL69,AV69,BF69,BP69,BZ69,CJ69,CT69,DD69,DN69,DX69,EH69,ER69,FB69,FL69,FV69,GF69,GP69,GZ69,HJ69,HT69,ID69,IN69,IX69)</f>
        <v>9</v>
      </c>
      <c r="I69" s="416">
        <f t="shared" ref="I69" si="376">AVERAGE(S69,AC69,AM69,AW69,BG69,BQ69,CA69,CK69,CU69,DE69,DO69,DY69,EI69,ES69,FC69,FM69,FW69,GG69,GQ69,HA69,HK69,HU69,IE69,IO69,IY69)</f>
        <v>8.8000000000000007</v>
      </c>
      <c r="J69" s="416">
        <f t="shared" ref="J69" si="377">AVERAGE(T69,AD69,AN69,AX69,BH69,BR69,CB69,CL69,CV69,DF69,DP69,DZ69,EJ69,ET69,FD69,FN69,FX69,GH69,GR69,HB69,HL69,HV69,IF69,IP69,IZ69)</f>
        <v>9.25</v>
      </c>
      <c r="K69" s="52"/>
      <c r="M69" s="47"/>
      <c r="N69" s="41">
        <v>1</v>
      </c>
      <c r="O69" s="6"/>
      <c r="P69" s="6"/>
      <c r="Q69" s="6"/>
      <c r="R69" s="6"/>
      <c r="S69" s="6"/>
      <c r="T69" s="6"/>
      <c r="U69" s="52"/>
      <c r="W69" s="47"/>
      <c r="X69" s="41">
        <v>1</v>
      </c>
      <c r="Y69" s="6"/>
      <c r="Z69" s="6"/>
      <c r="AA69" s="6"/>
      <c r="AB69" s="6"/>
      <c r="AC69" s="6"/>
      <c r="AD69" s="6"/>
      <c r="AE69" s="52"/>
      <c r="AG69" s="47"/>
      <c r="AH69" s="41">
        <v>1</v>
      </c>
      <c r="AI69" s="6"/>
      <c r="AJ69" s="6"/>
      <c r="AK69" s="6"/>
      <c r="AL69" s="6"/>
      <c r="AM69" s="6"/>
      <c r="AN69" s="6"/>
      <c r="AO69" s="52"/>
      <c r="AQ69" s="47"/>
      <c r="AR69" s="41">
        <v>1</v>
      </c>
      <c r="AS69" s="6"/>
      <c r="AT69" s="6"/>
      <c r="AU69" s="6"/>
      <c r="AV69" s="6"/>
      <c r="AW69" s="6"/>
      <c r="AX69" s="6"/>
      <c r="AY69" s="52"/>
      <c r="BA69" s="47"/>
      <c r="BB69" s="41">
        <v>1</v>
      </c>
      <c r="BC69" s="6"/>
      <c r="BD69" s="6"/>
      <c r="BE69" s="6"/>
      <c r="BF69" s="6"/>
      <c r="BG69" s="6"/>
      <c r="BH69" s="6"/>
      <c r="BI69" s="52"/>
      <c r="BK69" s="47"/>
      <c r="BL69" s="41">
        <v>1</v>
      </c>
      <c r="BM69" s="103"/>
      <c r="BN69" s="103"/>
      <c r="BO69" s="103"/>
      <c r="BP69" s="103"/>
      <c r="BQ69" s="103"/>
      <c r="BR69" s="103"/>
      <c r="BS69" s="52"/>
      <c r="BU69" s="47"/>
      <c r="BV69" s="41">
        <v>1</v>
      </c>
      <c r="BW69" s="6"/>
      <c r="BX69" s="6"/>
      <c r="BY69" s="6"/>
      <c r="BZ69" s="6"/>
      <c r="CA69" s="6"/>
      <c r="CB69" s="6"/>
      <c r="CC69" s="52"/>
      <c r="CE69" s="47"/>
      <c r="CF69" s="41">
        <v>1</v>
      </c>
      <c r="CG69" s="6">
        <v>8</v>
      </c>
      <c r="CH69" s="6">
        <v>8</v>
      </c>
      <c r="CI69" s="6">
        <v>8</v>
      </c>
      <c r="CJ69" s="6">
        <v>9</v>
      </c>
      <c r="CK69" s="6">
        <v>9</v>
      </c>
      <c r="CL69" s="6">
        <v>9</v>
      </c>
      <c r="CM69" s="52"/>
      <c r="CO69" s="47"/>
      <c r="CP69" s="41">
        <v>1</v>
      </c>
      <c r="CQ69" s="6"/>
      <c r="CR69" s="6"/>
      <c r="CS69" s="6"/>
      <c r="CT69" s="6"/>
      <c r="CU69" s="6"/>
      <c r="CV69" s="6"/>
      <c r="CW69" s="52"/>
      <c r="CY69" s="47"/>
      <c r="CZ69" s="41">
        <v>1</v>
      </c>
      <c r="DA69" s="6">
        <v>10</v>
      </c>
      <c r="DB69" s="6">
        <v>9</v>
      </c>
      <c r="DC69" s="6">
        <v>10</v>
      </c>
      <c r="DD69" s="6">
        <v>9</v>
      </c>
      <c r="DE69" s="6">
        <v>9</v>
      </c>
      <c r="DF69" s="6">
        <v>10</v>
      </c>
      <c r="DG69" s="52"/>
      <c r="DI69" s="47"/>
      <c r="DJ69" s="41">
        <v>1</v>
      </c>
      <c r="DK69" s="6">
        <v>9</v>
      </c>
      <c r="DL69" s="6">
        <v>9</v>
      </c>
      <c r="DM69" s="6">
        <v>9</v>
      </c>
      <c r="DN69" s="6">
        <v>8</v>
      </c>
      <c r="DO69" s="6">
        <v>8</v>
      </c>
      <c r="DP69" s="6">
        <v>9</v>
      </c>
      <c r="DQ69" s="52"/>
      <c r="DS69" s="47"/>
      <c r="DT69" s="41">
        <v>1</v>
      </c>
      <c r="DU69" s="6">
        <v>8.5</v>
      </c>
      <c r="DV69" s="6">
        <v>10</v>
      </c>
      <c r="DW69" s="6">
        <v>8</v>
      </c>
      <c r="DX69" s="6">
        <v>10</v>
      </c>
      <c r="DY69" s="6">
        <v>8</v>
      </c>
      <c r="DZ69" s="6">
        <v>9</v>
      </c>
      <c r="EA69" s="52"/>
      <c r="EC69" s="47"/>
      <c r="ED69" s="41">
        <v>1</v>
      </c>
      <c r="EE69" s="6"/>
      <c r="EF69" s="6"/>
      <c r="EG69" s="6"/>
      <c r="EH69" s="6"/>
      <c r="EI69" s="6"/>
      <c r="EJ69" s="6"/>
      <c r="EK69" s="52"/>
      <c r="EL69" s="47"/>
      <c r="EM69" s="41">
        <v>1</v>
      </c>
      <c r="EN69" s="6">
        <v>10</v>
      </c>
      <c r="EO69" s="6">
        <v>9</v>
      </c>
      <c r="EP69" s="6">
        <v>10</v>
      </c>
      <c r="EQ69" s="6">
        <v>9</v>
      </c>
      <c r="ER69" s="6">
        <v>9</v>
      </c>
      <c r="ES69" s="6">
        <v>10</v>
      </c>
      <c r="ET69" s="52"/>
      <c r="EU69" s="52"/>
      <c r="EW69" s="371"/>
      <c r="EX69" s="41">
        <v>1</v>
      </c>
      <c r="EY69" s="6"/>
      <c r="EZ69" s="6"/>
      <c r="FA69" s="6"/>
      <c r="FB69" s="6"/>
      <c r="FC69" s="6"/>
      <c r="FD69" s="6"/>
      <c r="FE69" s="52"/>
      <c r="FG69" s="371"/>
      <c r="FH69" s="41">
        <v>1</v>
      </c>
      <c r="FI69" s="6"/>
      <c r="FJ69" s="6"/>
      <c r="FK69" s="6"/>
      <c r="FL69" s="6"/>
      <c r="FM69" s="6"/>
      <c r="FN69" s="6"/>
      <c r="FO69" s="52"/>
      <c r="FQ69" s="371"/>
      <c r="FR69" s="41">
        <v>1</v>
      </c>
      <c r="FS69" s="6"/>
      <c r="FT69" s="6"/>
      <c r="FU69" s="6"/>
      <c r="FV69" s="6"/>
      <c r="FW69" s="6"/>
      <c r="FX69" s="6"/>
      <c r="FY69" s="52"/>
      <c r="GA69" s="371"/>
      <c r="GB69" s="41">
        <v>1</v>
      </c>
      <c r="GC69" s="6"/>
      <c r="GD69" s="6"/>
      <c r="GE69" s="6"/>
      <c r="GF69" s="6"/>
      <c r="GG69" s="6"/>
      <c r="GH69" s="6"/>
      <c r="GI69" s="52"/>
      <c r="GK69" s="371"/>
      <c r="GL69" s="41">
        <v>1</v>
      </c>
      <c r="GM69" s="6"/>
      <c r="GN69" s="6"/>
      <c r="GO69" s="6"/>
      <c r="GP69" s="6"/>
      <c r="GQ69" s="6"/>
      <c r="GR69" s="6"/>
      <c r="GS69" s="52"/>
      <c r="GU69" s="371"/>
      <c r="GV69" s="41">
        <v>1</v>
      </c>
      <c r="GW69" s="6"/>
      <c r="GX69" s="6"/>
      <c r="GY69" s="6"/>
      <c r="GZ69" s="6"/>
      <c r="HA69" s="6"/>
      <c r="HB69" s="6"/>
      <c r="HC69" s="52"/>
      <c r="HE69" s="371"/>
      <c r="HF69" s="41">
        <v>1</v>
      </c>
      <c r="HG69" s="6"/>
      <c r="HH69" s="6"/>
      <c r="HI69" s="6"/>
      <c r="HJ69" s="6"/>
      <c r="HK69" s="6"/>
      <c r="HL69" s="6"/>
      <c r="HM69" s="52"/>
      <c r="HO69" s="371"/>
      <c r="HP69" s="41">
        <v>1</v>
      </c>
      <c r="HQ69" s="6"/>
      <c r="HR69" s="6"/>
      <c r="HS69" s="6"/>
      <c r="HT69" s="6"/>
      <c r="HU69" s="6"/>
      <c r="HV69" s="6"/>
      <c r="HW69" s="52"/>
      <c r="HY69" s="371"/>
      <c r="HZ69" s="41">
        <v>1</v>
      </c>
      <c r="IA69" s="6"/>
      <c r="IB69" s="6"/>
      <c r="IC69" s="6"/>
      <c r="ID69" s="6"/>
      <c r="IE69" s="6"/>
      <c r="IF69" s="6"/>
      <c r="IG69" s="52"/>
      <c r="II69" s="371"/>
      <c r="IJ69" s="41">
        <v>1</v>
      </c>
      <c r="IK69" s="6"/>
      <c r="IL69" s="6"/>
      <c r="IM69" s="6"/>
      <c r="IN69" s="6"/>
      <c r="IO69" s="6"/>
      <c r="IP69" s="6"/>
      <c r="IQ69" s="52"/>
      <c r="IS69" s="371"/>
      <c r="IT69" s="41">
        <v>1</v>
      </c>
      <c r="IU69" s="6"/>
      <c r="IV69" s="6"/>
      <c r="IW69" s="6"/>
      <c r="IX69" s="6"/>
      <c r="IY69" s="6"/>
      <c r="IZ69" s="6"/>
      <c r="JA69" s="52"/>
    </row>
    <row r="70" spans="1:261" ht="12.75" customHeight="1" outlineLevel="2" x14ac:dyDescent="0.25">
      <c r="C70" s="359"/>
      <c r="D70" s="41">
        <v>2</v>
      </c>
      <c r="E70" s="416">
        <f t="shared" ref="E70" si="378">AVERAGE(O70,Y70,AI70,AS70,BC70,BM70,BW70,CG70,CQ70,DA70,DK70,DU70,EE70,EO70,EY70,FI70,FS70,GC70,GM70,GW70,HG70,HQ70,IA70,IK70,IU70)</f>
        <v>9.1999999999999993</v>
      </c>
      <c r="F70" s="416">
        <f t="shared" ref="F70" si="379">AVERAGE(P70,Z70,AJ70,AT70,BD70,BN70,BX70,CH70,CR70,DB70,DL70,DV70,EF70,EP70,EZ70,FJ70,FT70,GD70,GN70,GX70,HH70,HR70,IB70,IL70,IV70)</f>
        <v>9</v>
      </c>
      <c r="G70" s="416">
        <f t="shared" ref="G70" si="380">AVERAGE(Q70,AA70,AK70,AU70,BE70,BO70,BY70,CI70,CS70,DC70,DM70,DW70,EG70,EQ70,FA70,FK70,FU70,GE70,GO70,GY70,HI70,HS70,IC70,IM70,IW70)</f>
        <v>8.8000000000000007</v>
      </c>
      <c r="H70" s="416">
        <f t="shared" ref="H70" si="381">AVERAGE(R70,AB70,AL70,AV70,BF70,BP70,BZ70,CJ70,CT70,DD70,DN70,DX70,EH70,ER70,FB70,FL70,FV70,GF70,GP70,GZ70,HJ70,HT70,ID70,IN70,IX70)</f>
        <v>8.1999999999999993</v>
      </c>
      <c r="I70" s="416">
        <f t="shared" ref="I70" si="382">AVERAGE(S70,AC70,AM70,AW70,BG70,BQ70,CA70,CK70,CU70,DE70,DO70,DY70,EI70,ES70,FC70,FM70,FW70,GG70,GQ70,HA70,HK70,HU70,IE70,IO70,IY70)</f>
        <v>7.8</v>
      </c>
      <c r="J70" s="416">
        <f t="shared" ref="J70" si="383">AVERAGE(T70,AD70,AN70,AX70,BH70,BR70,CB70,CL70,CV70,DF70,DP70,DZ70,EJ70,ET70,FD70,FN70,FX70,GH70,GR70,HB70,HL70,HV70,IF70,IP70,IZ70)</f>
        <v>8.5</v>
      </c>
      <c r="K70" s="52"/>
      <c r="M70" s="47"/>
      <c r="N70" s="41">
        <v>2</v>
      </c>
      <c r="O70" s="6"/>
      <c r="P70" s="6"/>
      <c r="Q70" s="6"/>
      <c r="R70" s="6"/>
      <c r="S70" s="6"/>
      <c r="T70" s="6"/>
      <c r="U70" s="52"/>
      <c r="W70" s="47"/>
      <c r="X70" s="41">
        <v>2</v>
      </c>
      <c r="Y70" s="6"/>
      <c r="Z70" s="6"/>
      <c r="AA70" s="6"/>
      <c r="AB70" s="6"/>
      <c r="AC70" s="6"/>
      <c r="AD70" s="6"/>
      <c r="AE70" s="52"/>
      <c r="AG70" s="47"/>
      <c r="AH70" s="41">
        <v>2</v>
      </c>
      <c r="AI70" s="6"/>
      <c r="AJ70" s="6"/>
      <c r="AK70" s="6"/>
      <c r="AL70" s="6"/>
      <c r="AM70" s="6"/>
      <c r="AN70" s="6"/>
      <c r="AO70" s="52"/>
      <c r="AQ70" s="47"/>
      <c r="AR70" s="41">
        <v>2</v>
      </c>
      <c r="AS70" s="6"/>
      <c r="AT70" s="6"/>
      <c r="AU70" s="6"/>
      <c r="AV70" s="6"/>
      <c r="AW70" s="6"/>
      <c r="AX70" s="6"/>
      <c r="AY70" s="52"/>
      <c r="BA70" s="47"/>
      <c r="BB70" s="41">
        <v>2</v>
      </c>
      <c r="BC70" s="6"/>
      <c r="BD70" s="6"/>
      <c r="BE70" s="6"/>
      <c r="BF70" s="6"/>
      <c r="BG70" s="6"/>
      <c r="BH70" s="6"/>
      <c r="BI70" s="52"/>
      <c r="BK70" s="47"/>
      <c r="BL70" s="41">
        <v>2</v>
      </c>
      <c r="BM70" s="6"/>
      <c r="BN70" s="6"/>
      <c r="BO70" s="6"/>
      <c r="BP70" s="6"/>
      <c r="BQ70" s="6"/>
      <c r="BR70" s="6"/>
      <c r="BS70" s="52"/>
      <c r="BU70" s="47"/>
      <c r="BV70" s="41">
        <v>2</v>
      </c>
      <c r="BW70" s="6"/>
      <c r="BX70" s="6"/>
      <c r="BY70" s="6"/>
      <c r="BZ70" s="6"/>
      <c r="CA70" s="6"/>
      <c r="CB70" s="6"/>
      <c r="CC70" s="52"/>
      <c r="CE70" s="47"/>
      <c r="CF70" s="41">
        <v>2</v>
      </c>
      <c r="CG70" s="6">
        <v>9</v>
      </c>
      <c r="CH70" s="6">
        <v>9</v>
      </c>
      <c r="CI70" s="6">
        <v>9</v>
      </c>
      <c r="CJ70" s="6">
        <v>9</v>
      </c>
      <c r="CK70" s="6">
        <v>9</v>
      </c>
      <c r="CL70" s="6">
        <v>9</v>
      </c>
      <c r="CM70" s="52"/>
      <c r="CO70" s="47"/>
      <c r="CP70" s="41">
        <v>2</v>
      </c>
      <c r="CQ70" s="6"/>
      <c r="CR70" s="6"/>
      <c r="CS70" s="6"/>
      <c r="CT70" s="6"/>
      <c r="CU70" s="6"/>
      <c r="CV70" s="6"/>
      <c r="CW70" s="52"/>
      <c r="CY70" s="47"/>
      <c r="CZ70" s="41">
        <v>2</v>
      </c>
      <c r="DA70" s="6">
        <v>10</v>
      </c>
      <c r="DB70" s="6">
        <v>9</v>
      </c>
      <c r="DC70" s="6">
        <v>9</v>
      </c>
      <c r="DD70" s="6">
        <v>9</v>
      </c>
      <c r="DE70" s="6">
        <v>5</v>
      </c>
      <c r="DF70" s="6">
        <v>8</v>
      </c>
      <c r="DG70" s="52"/>
      <c r="DI70" s="47"/>
      <c r="DJ70" s="41">
        <v>2</v>
      </c>
      <c r="DK70" s="6">
        <v>9</v>
      </c>
      <c r="DL70" s="6">
        <v>9</v>
      </c>
      <c r="DM70" s="6">
        <v>9</v>
      </c>
      <c r="DN70" s="6">
        <v>9</v>
      </c>
      <c r="DO70" s="6">
        <v>9</v>
      </c>
      <c r="DP70" s="6">
        <v>8</v>
      </c>
      <c r="DQ70" s="52"/>
      <c r="DS70" s="47"/>
      <c r="DT70" s="41">
        <v>2</v>
      </c>
      <c r="DU70" s="6">
        <v>9</v>
      </c>
      <c r="DV70" s="6">
        <v>9</v>
      </c>
      <c r="DW70" s="6">
        <v>8</v>
      </c>
      <c r="DX70" s="6">
        <v>9</v>
      </c>
      <c r="DY70" s="6">
        <v>8</v>
      </c>
      <c r="DZ70" s="6">
        <v>9</v>
      </c>
      <c r="EA70" s="52"/>
      <c r="EC70" s="47"/>
      <c r="ED70" s="41">
        <v>2</v>
      </c>
      <c r="EE70" s="6"/>
      <c r="EF70" s="6"/>
      <c r="EG70" s="6"/>
      <c r="EH70" s="6"/>
      <c r="EI70" s="6"/>
      <c r="EJ70" s="6"/>
      <c r="EK70" s="52"/>
      <c r="EL70" s="47"/>
      <c r="EM70" s="41">
        <v>2</v>
      </c>
      <c r="EN70" s="6">
        <v>10</v>
      </c>
      <c r="EO70" s="6">
        <v>9</v>
      </c>
      <c r="EP70" s="6">
        <v>9</v>
      </c>
      <c r="EQ70" s="6">
        <v>9</v>
      </c>
      <c r="ER70" s="6">
        <v>5</v>
      </c>
      <c r="ES70" s="6">
        <v>8</v>
      </c>
      <c r="ET70" s="52"/>
      <c r="EU70" s="52"/>
      <c r="EW70" s="371"/>
      <c r="EX70" s="41">
        <v>2</v>
      </c>
      <c r="EY70" s="6"/>
      <c r="EZ70" s="6"/>
      <c r="FA70" s="6"/>
      <c r="FB70" s="6"/>
      <c r="FC70" s="6"/>
      <c r="FD70" s="6"/>
      <c r="FE70" s="52"/>
      <c r="FG70" s="371"/>
      <c r="FH70" s="41">
        <v>2</v>
      </c>
      <c r="FI70" s="6"/>
      <c r="FJ70" s="6"/>
      <c r="FK70" s="6"/>
      <c r="FL70" s="6"/>
      <c r="FM70" s="6"/>
      <c r="FN70" s="6"/>
      <c r="FO70" s="52"/>
      <c r="FQ70" s="371"/>
      <c r="FR70" s="41">
        <v>2</v>
      </c>
      <c r="FS70" s="6"/>
      <c r="FT70" s="6"/>
      <c r="FU70" s="6"/>
      <c r="FV70" s="6"/>
      <c r="FW70" s="6"/>
      <c r="FX70" s="6"/>
      <c r="FY70" s="52"/>
      <c r="GA70" s="371"/>
      <c r="GB70" s="41">
        <v>2</v>
      </c>
      <c r="GC70" s="6"/>
      <c r="GD70" s="6"/>
      <c r="GE70" s="6"/>
      <c r="GF70" s="6"/>
      <c r="GG70" s="6"/>
      <c r="GH70" s="6"/>
      <c r="GI70" s="52"/>
      <c r="GK70" s="371"/>
      <c r="GL70" s="41">
        <v>2</v>
      </c>
      <c r="GM70" s="6"/>
      <c r="GN70" s="6"/>
      <c r="GO70" s="6"/>
      <c r="GP70" s="6"/>
      <c r="GQ70" s="6"/>
      <c r="GR70" s="6"/>
      <c r="GS70" s="52"/>
      <c r="GU70" s="371"/>
      <c r="GV70" s="41">
        <v>2</v>
      </c>
      <c r="GW70" s="6"/>
      <c r="GX70" s="6"/>
      <c r="GY70" s="6"/>
      <c r="GZ70" s="6"/>
      <c r="HA70" s="6"/>
      <c r="HB70" s="6"/>
      <c r="HC70" s="52"/>
      <c r="HE70" s="371"/>
      <c r="HF70" s="41">
        <v>2</v>
      </c>
      <c r="HG70" s="6"/>
      <c r="HH70" s="6"/>
      <c r="HI70" s="6"/>
      <c r="HJ70" s="6"/>
      <c r="HK70" s="6"/>
      <c r="HL70" s="6"/>
      <c r="HM70" s="52"/>
      <c r="HO70" s="371"/>
      <c r="HP70" s="41">
        <v>2</v>
      </c>
      <c r="HQ70" s="6"/>
      <c r="HR70" s="6"/>
      <c r="HS70" s="6"/>
      <c r="HT70" s="6"/>
      <c r="HU70" s="6"/>
      <c r="HV70" s="6"/>
      <c r="HW70" s="52"/>
      <c r="HY70" s="371"/>
      <c r="HZ70" s="41">
        <v>2</v>
      </c>
      <c r="IA70" s="6"/>
      <c r="IB70" s="6"/>
      <c r="IC70" s="6"/>
      <c r="ID70" s="6"/>
      <c r="IE70" s="6"/>
      <c r="IF70" s="6"/>
      <c r="IG70" s="52"/>
      <c r="II70" s="371"/>
      <c r="IJ70" s="41">
        <v>2</v>
      </c>
      <c r="IK70" s="6"/>
      <c r="IL70" s="6"/>
      <c r="IM70" s="6"/>
      <c r="IN70" s="6"/>
      <c r="IO70" s="6"/>
      <c r="IP70" s="6"/>
      <c r="IQ70" s="52"/>
      <c r="IS70" s="371"/>
      <c r="IT70" s="41">
        <v>2</v>
      </c>
      <c r="IU70" s="6"/>
      <c r="IV70" s="6"/>
      <c r="IW70" s="6"/>
      <c r="IX70" s="6"/>
      <c r="IY70" s="6"/>
      <c r="IZ70" s="6"/>
      <c r="JA70" s="52"/>
    </row>
    <row r="71" spans="1:261" ht="12.75" customHeight="1" outlineLevel="2" x14ac:dyDescent="0.25">
      <c r="A71" s="99" t="s">
        <v>122</v>
      </c>
      <c r="B71" s="100">
        <f>IF(A71="Must Have",RQTMustHave,(IF(A71="Important",RQTImportant,(IF(A71="Standard",RQTStandard,RQTNiceToHave)))))</f>
        <v>1</v>
      </c>
      <c r="C71" s="358"/>
      <c r="D71" s="17" t="s">
        <v>1</v>
      </c>
      <c r="E71" s="417">
        <f>AVERAGE(O71,Y71,AI71,AS71,BC71,BM71,BW71,CG71,CQ71,DA71,DK71,DU71,EE71,EO71,EY71,FI71,FS71,GC71,GM71,GW71,HG71,HQ71,IA71,IK71,IU71)</f>
        <v>9.0500000000000007</v>
      </c>
      <c r="F71" s="417">
        <f t="shared" ref="F71:J71" si="384">AVERAGE(P71,Z71,AJ71,AT71,BD71,BN71,BX71,CH71,CR71,DB71,DL71,DV71,EF71,EP71,EZ71,FJ71,FT71,GD71,GN71,GX71,HH71,HR71,IB71,IL71,IV71)</f>
        <v>9.1</v>
      </c>
      <c r="G71" s="417">
        <f t="shared" si="384"/>
        <v>8.8000000000000007</v>
      </c>
      <c r="H71" s="417">
        <f t="shared" si="384"/>
        <v>8.6</v>
      </c>
      <c r="I71" s="417">
        <f t="shared" si="384"/>
        <v>8.3000000000000007</v>
      </c>
      <c r="J71" s="417">
        <f t="shared" si="384"/>
        <v>8.875</v>
      </c>
      <c r="K71" s="52"/>
      <c r="M71" s="48"/>
      <c r="N71" s="17" t="s">
        <v>1</v>
      </c>
      <c r="O71" s="36" t="str">
        <f>IF(COUNT(O69:O70)=0,"",AVERAGE(O69:O70))</f>
        <v/>
      </c>
      <c r="P71" s="36" t="str">
        <f>IF(COUNT(P69:P70)=0,"",AVERAGE(P69:P70))</f>
        <v/>
      </c>
      <c r="Q71" s="36" t="str">
        <f>IF(COUNT(Q69:Q70)=0,"",AVERAGE(Q69:Q70))</f>
        <v/>
      </c>
      <c r="R71" s="36" t="str">
        <f>IF(COUNT(R69:R70)=0,"",AVERAGE(R69:R70))</f>
        <v/>
      </c>
      <c r="S71" s="36"/>
      <c r="T71" s="36" t="str">
        <f>IF(COUNT(T69:T70)=0,"",AVERAGE(T69:T70))</f>
        <v/>
      </c>
      <c r="U71" s="52"/>
      <c r="W71" s="48"/>
      <c r="X71" s="17" t="s">
        <v>1</v>
      </c>
      <c r="Y71" s="36" t="str">
        <f>IF(COUNT(Y69:Y70)=0,"",AVERAGE(Y69:Y70))</f>
        <v/>
      </c>
      <c r="Z71" s="36" t="str">
        <f>IF(COUNT(Z69:Z70)=0,"",AVERAGE(Z69:Z70))</f>
        <v/>
      </c>
      <c r="AA71" s="36" t="str">
        <f>IF(COUNT(AA69:AA70)=0,"",AVERAGE(AA69:AA70))</f>
        <v/>
      </c>
      <c r="AB71" s="36" t="str">
        <f>IF(COUNT(AB69:AB70)=0,"",AVERAGE(AB69:AB70))</f>
        <v/>
      </c>
      <c r="AC71" s="36"/>
      <c r="AD71" s="36" t="str">
        <f>IF(COUNT(AD69:AD70)=0,"",AVERAGE(AD69:AD70))</f>
        <v/>
      </c>
      <c r="AE71" s="52"/>
      <c r="AG71" s="48"/>
      <c r="AH71" s="17" t="s">
        <v>1</v>
      </c>
      <c r="AI71" s="36" t="str">
        <f>IF(COUNT(AI69:AI70)=0,"",AVERAGE(AI69:AI70))</f>
        <v/>
      </c>
      <c r="AJ71" s="36" t="str">
        <f>IF(COUNT(AJ69:AJ70)=0,"",AVERAGE(AJ69:AJ70))</f>
        <v/>
      </c>
      <c r="AK71" s="36" t="str">
        <f>IF(COUNT(AK69:AK70)=0,"",AVERAGE(AK69:AK70))</f>
        <v/>
      </c>
      <c r="AL71" s="36" t="str">
        <f>IF(COUNT(AL69:AL70)=0,"",AVERAGE(AL69:AL70))</f>
        <v/>
      </c>
      <c r="AM71" s="36"/>
      <c r="AN71" s="36" t="str">
        <f>IF(COUNT(AN69:AN70)=0,"",AVERAGE(AN69:AN70))</f>
        <v/>
      </c>
      <c r="AO71" s="52"/>
      <c r="AQ71" s="48"/>
      <c r="AR71" s="17" t="s">
        <v>1</v>
      </c>
      <c r="AS71" s="36"/>
      <c r="AT71" s="36" t="str">
        <f>IF(COUNT(AT69:AT70)=0,"",AVERAGE(AT69:AT70))</f>
        <v/>
      </c>
      <c r="AU71" s="36" t="str">
        <f>IF(COUNT(AU69:AU70)=0,"",AVERAGE(AU69:AU70))</f>
        <v/>
      </c>
      <c r="AV71" s="36" t="str">
        <f>IF(COUNT(AV69:AV70)=0,"",AVERAGE(AV69:AV70))</f>
        <v/>
      </c>
      <c r="AW71" s="36" t="str">
        <f>IF(COUNT(AW69:AW70)=0,"",AVERAGE(AW69:AW70))</f>
        <v/>
      </c>
      <c r="AX71" s="36" t="str">
        <f>IF(COUNT(AX69:AX70)=0,"",AVERAGE(AX69:AX70))</f>
        <v/>
      </c>
      <c r="AY71" s="52"/>
      <c r="BA71" s="48"/>
      <c r="BB71" s="17" t="s">
        <v>1</v>
      </c>
      <c r="BC71" s="36"/>
      <c r="BD71" s="36" t="str">
        <f>IF(COUNT(BD69:BD70)=0,"",AVERAGE(BD69:BD70))</f>
        <v/>
      </c>
      <c r="BE71" s="36" t="str">
        <f>IF(COUNT(BE69:BE70)=0,"",AVERAGE(BE69:BE70))</f>
        <v/>
      </c>
      <c r="BF71" s="36" t="str">
        <f>IF(COUNT(BF69:BF70)=0,"",AVERAGE(BF69:BF70))</f>
        <v/>
      </c>
      <c r="BG71" s="36" t="str">
        <f>IF(COUNT(BG69:BG70)=0,"",AVERAGE(BG69:BG70))</f>
        <v/>
      </c>
      <c r="BH71" s="36" t="str">
        <f>IF(COUNT(BH69:BH70)=0,"",AVERAGE(BH69:BH70))</f>
        <v/>
      </c>
      <c r="BI71" s="52"/>
      <c r="BK71" s="48"/>
      <c r="BL71" s="17" t="s">
        <v>1</v>
      </c>
      <c r="BM71" s="6"/>
      <c r="BN71" s="6"/>
      <c r="BO71" s="6"/>
      <c r="BP71" s="6"/>
      <c r="BQ71" s="6"/>
      <c r="BR71" s="6"/>
      <c r="BS71" s="52"/>
      <c r="BU71" s="48"/>
      <c r="BV71" s="17" t="s">
        <v>1</v>
      </c>
      <c r="BW71" s="36" t="str">
        <f>IF(COUNT(BW69:BW70)=0,"",AVERAGE(BW69:BW70))</f>
        <v/>
      </c>
      <c r="BX71" s="36" t="str">
        <f>IF(COUNT(BX69:BX70)=0,"",AVERAGE(BX69:BX70))</f>
        <v/>
      </c>
      <c r="BY71" s="36" t="str">
        <f>IF(COUNT(BY69:BY70)=0,"",AVERAGE(BY69:BY70))</f>
        <v/>
      </c>
      <c r="BZ71" s="36" t="str">
        <f>IF(COUNT(BZ69:BZ70)=0,"",AVERAGE(BZ69:BZ70))</f>
        <v/>
      </c>
      <c r="CA71" s="36"/>
      <c r="CB71" s="36" t="str">
        <f>IF(COUNT(CB69:CB70)=0,"",AVERAGE(CB69:CB70))</f>
        <v/>
      </c>
      <c r="CC71" s="52"/>
      <c r="CE71" s="48"/>
      <c r="CF71" s="17" t="s">
        <v>1</v>
      </c>
      <c r="CG71" s="36">
        <f t="shared" ref="CG71:CL71" si="385">IF(COUNT(CG69:CG70)=0,"",AVERAGE(CG69:CG70))</f>
        <v>8.5</v>
      </c>
      <c r="CH71" s="36">
        <f t="shared" si="385"/>
        <v>8.5</v>
      </c>
      <c r="CI71" s="36">
        <f t="shared" si="385"/>
        <v>8.5</v>
      </c>
      <c r="CJ71" s="36">
        <f t="shared" si="385"/>
        <v>9</v>
      </c>
      <c r="CK71" s="36">
        <f t="shared" si="385"/>
        <v>9</v>
      </c>
      <c r="CL71" s="36">
        <f t="shared" si="385"/>
        <v>9</v>
      </c>
      <c r="CM71" s="52"/>
      <c r="CO71" s="48"/>
      <c r="CP71" s="17" t="s">
        <v>1</v>
      </c>
      <c r="CQ71" s="36" t="str">
        <f>IF(COUNT(CQ69:CQ70)=0,"",AVERAGE(CQ69:CQ70))</f>
        <v/>
      </c>
      <c r="CR71" s="36" t="str">
        <f>IF(COUNT(CR69:CR70)=0,"",AVERAGE(CR69:CR70))</f>
        <v/>
      </c>
      <c r="CS71" s="36" t="str">
        <f>IF(COUNT(CS69:CS70)=0,"",AVERAGE(CS69:CS70))</f>
        <v/>
      </c>
      <c r="CT71" s="36" t="str">
        <f>IF(COUNT(CT69:CT70)=0,"",AVERAGE(CT69:CT70))</f>
        <v/>
      </c>
      <c r="CU71" s="36"/>
      <c r="CV71" s="36" t="str">
        <f>IF(COUNT(CV69:CV70)=0,"",AVERAGE(CV69:CV70))</f>
        <v/>
      </c>
      <c r="CW71" s="52"/>
      <c r="CY71" s="48"/>
      <c r="CZ71" s="17" t="s">
        <v>1</v>
      </c>
      <c r="DA71" s="36">
        <f>IF(COUNT(DA69:DA70)=0,"",AVERAGE(DA69:DA70))</f>
        <v>10</v>
      </c>
      <c r="DB71" s="36">
        <f t="shared" ref="DB71:DE71" si="386">IF(COUNT(DB69:DB70)=0,"",AVERAGE(DB69:DB70))</f>
        <v>9</v>
      </c>
      <c r="DC71" s="36">
        <f t="shared" si="386"/>
        <v>9.5</v>
      </c>
      <c r="DD71" s="36">
        <f t="shared" si="386"/>
        <v>9</v>
      </c>
      <c r="DE71" s="36">
        <f t="shared" si="386"/>
        <v>7</v>
      </c>
      <c r="DF71" s="36">
        <f>IF(COUNT(DF69:DF70)=0,"",AVERAGE(DF69:DF70))</f>
        <v>9</v>
      </c>
      <c r="DG71" s="52"/>
      <c r="DI71" s="48"/>
      <c r="DJ71" s="17" t="s">
        <v>1</v>
      </c>
      <c r="DK71" s="36">
        <f t="shared" ref="DK71:DP71" si="387">IF(COUNT(DK69:DK70)=0,"",AVERAGE(DK69:DK70))</f>
        <v>9</v>
      </c>
      <c r="DL71" s="36">
        <f t="shared" si="387"/>
        <v>9</v>
      </c>
      <c r="DM71" s="36">
        <f t="shared" si="387"/>
        <v>9</v>
      </c>
      <c r="DN71" s="36">
        <f t="shared" si="387"/>
        <v>8.5</v>
      </c>
      <c r="DO71" s="36">
        <f t="shared" si="387"/>
        <v>8.5</v>
      </c>
      <c r="DP71" s="36">
        <f t="shared" si="387"/>
        <v>8.5</v>
      </c>
      <c r="DQ71" s="52"/>
      <c r="DS71" s="48"/>
      <c r="DT71" s="17" t="s">
        <v>1</v>
      </c>
      <c r="DU71" s="36">
        <f t="shared" ref="DU71:DZ71" si="388">IF(COUNT(DU69:DU70)=0,"",AVERAGE(DU69:DU70))</f>
        <v>8.75</v>
      </c>
      <c r="DV71" s="36">
        <f t="shared" si="388"/>
        <v>9.5</v>
      </c>
      <c r="DW71" s="36">
        <f t="shared" si="388"/>
        <v>8</v>
      </c>
      <c r="DX71" s="36">
        <f t="shared" si="388"/>
        <v>9.5</v>
      </c>
      <c r="DY71" s="36">
        <f t="shared" si="388"/>
        <v>8</v>
      </c>
      <c r="DZ71" s="36">
        <f t="shared" si="388"/>
        <v>9</v>
      </c>
      <c r="EA71" s="52"/>
      <c r="EC71" s="48"/>
      <c r="ED71" s="17" t="s">
        <v>1</v>
      </c>
      <c r="EE71" s="36" t="str">
        <f>IF(COUNT(EE69:EE70)=0,"",AVERAGE(EE69:EE70))</f>
        <v/>
      </c>
      <c r="EF71" s="36" t="str">
        <f>IF(COUNT(EF69:EF70)=0,"",AVERAGE(EF69:EF70))</f>
        <v/>
      </c>
      <c r="EG71" s="36" t="str">
        <f>IF(COUNT(EG69:EG70)=0,"",AVERAGE(EG69:EG70))</f>
        <v/>
      </c>
      <c r="EH71" s="36" t="str">
        <f>IF(COUNT(EH69:EH70)=0,"",AVERAGE(EH69:EH70))</f>
        <v/>
      </c>
      <c r="EI71" s="36"/>
      <c r="EJ71" s="36" t="str">
        <f>IF(COUNT(EJ69:EJ70)=0,"",AVERAGE(EJ69:EJ70))</f>
        <v/>
      </c>
      <c r="EK71" s="52"/>
      <c r="EL71" s="48"/>
      <c r="EM71" s="17" t="s">
        <v>1</v>
      </c>
      <c r="EN71" s="36">
        <f>IF(COUNT(EN69:EN70)=0,"",AVERAGE(EN69:EN70))</f>
        <v>10</v>
      </c>
      <c r="EO71" s="36">
        <f t="shared" ref="EO71:ER71" si="389">IF(COUNT(EO69:EO70)=0,"",AVERAGE(EO69:EO70))</f>
        <v>9</v>
      </c>
      <c r="EP71" s="36">
        <f t="shared" si="389"/>
        <v>9.5</v>
      </c>
      <c r="EQ71" s="36">
        <f t="shared" si="389"/>
        <v>9</v>
      </c>
      <c r="ER71" s="36">
        <f t="shared" si="389"/>
        <v>7</v>
      </c>
      <c r="ES71" s="36">
        <f>IF(COUNT(ES69:ES70)=0,"",AVERAGE(ES69:ES70))</f>
        <v>9</v>
      </c>
      <c r="ET71" s="52"/>
      <c r="EU71" s="52"/>
      <c r="EW71" s="369"/>
      <c r="EX71" s="17" t="s">
        <v>1</v>
      </c>
      <c r="EY71" s="36" t="str">
        <f t="shared" ref="EY71:FD71" si="390">IF(COUNT(EY69:EY70)=0,"",AVERAGE(EY69:EY70))</f>
        <v/>
      </c>
      <c r="EZ71" s="36" t="str">
        <f t="shared" si="390"/>
        <v/>
      </c>
      <c r="FA71" s="36" t="str">
        <f t="shared" si="390"/>
        <v/>
      </c>
      <c r="FB71" s="36" t="str">
        <f t="shared" si="390"/>
        <v/>
      </c>
      <c r="FC71" s="36" t="str">
        <f t="shared" si="390"/>
        <v/>
      </c>
      <c r="FD71" s="36" t="str">
        <f t="shared" si="390"/>
        <v/>
      </c>
      <c r="FE71" s="52"/>
      <c r="FG71" s="369"/>
      <c r="FH71" s="17" t="s">
        <v>1</v>
      </c>
      <c r="FI71" s="36" t="str">
        <f t="shared" ref="FI71:FN71" si="391">IF(COUNT(FI69:FI70)=0,"",AVERAGE(FI69:FI70))</f>
        <v/>
      </c>
      <c r="FJ71" s="36" t="str">
        <f t="shared" si="391"/>
        <v/>
      </c>
      <c r="FK71" s="36" t="str">
        <f t="shared" si="391"/>
        <v/>
      </c>
      <c r="FL71" s="36" t="str">
        <f t="shared" si="391"/>
        <v/>
      </c>
      <c r="FM71" s="36" t="str">
        <f t="shared" si="391"/>
        <v/>
      </c>
      <c r="FN71" s="36" t="str">
        <f t="shared" si="391"/>
        <v/>
      </c>
      <c r="FO71" s="52"/>
      <c r="FQ71" s="369"/>
      <c r="FR71" s="17" t="s">
        <v>1</v>
      </c>
      <c r="FS71" s="36" t="str">
        <f t="shared" ref="FS71:FX71" si="392">IF(COUNT(FS69:FS70)=0,"",AVERAGE(FS69:FS70))</f>
        <v/>
      </c>
      <c r="FT71" s="36" t="str">
        <f t="shared" si="392"/>
        <v/>
      </c>
      <c r="FU71" s="36" t="str">
        <f t="shared" si="392"/>
        <v/>
      </c>
      <c r="FV71" s="36" t="str">
        <f t="shared" si="392"/>
        <v/>
      </c>
      <c r="FW71" s="36" t="str">
        <f t="shared" si="392"/>
        <v/>
      </c>
      <c r="FX71" s="36" t="str">
        <f t="shared" si="392"/>
        <v/>
      </c>
      <c r="FY71" s="52"/>
      <c r="GA71" s="369"/>
      <c r="GB71" s="17" t="s">
        <v>1</v>
      </c>
      <c r="GC71" s="36" t="str">
        <f t="shared" ref="GC71:GH71" si="393">IF(COUNT(GC69:GC70)=0,"",AVERAGE(GC69:GC70))</f>
        <v/>
      </c>
      <c r="GD71" s="36" t="str">
        <f t="shared" si="393"/>
        <v/>
      </c>
      <c r="GE71" s="36" t="str">
        <f t="shared" si="393"/>
        <v/>
      </c>
      <c r="GF71" s="36" t="str">
        <f t="shared" si="393"/>
        <v/>
      </c>
      <c r="GG71" s="36" t="str">
        <f t="shared" si="393"/>
        <v/>
      </c>
      <c r="GH71" s="36" t="str">
        <f t="shared" si="393"/>
        <v/>
      </c>
      <c r="GI71" s="52"/>
      <c r="GK71" s="369"/>
      <c r="GL71" s="17" t="s">
        <v>1</v>
      </c>
      <c r="GM71" s="36" t="str">
        <f t="shared" ref="GM71:GR71" si="394">IF(COUNT(GM69:GM70)=0,"",AVERAGE(GM69:GM70))</f>
        <v/>
      </c>
      <c r="GN71" s="36" t="str">
        <f t="shared" si="394"/>
        <v/>
      </c>
      <c r="GO71" s="36" t="str">
        <f t="shared" si="394"/>
        <v/>
      </c>
      <c r="GP71" s="36" t="str">
        <f t="shared" si="394"/>
        <v/>
      </c>
      <c r="GQ71" s="36" t="str">
        <f t="shared" si="394"/>
        <v/>
      </c>
      <c r="GR71" s="36" t="str">
        <f t="shared" si="394"/>
        <v/>
      </c>
      <c r="GS71" s="52"/>
      <c r="GU71" s="369"/>
      <c r="GV71" s="17" t="s">
        <v>1</v>
      </c>
      <c r="GW71" s="36" t="str">
        <f t="shared" ref="GW71:HB71" si="395">IF(COUNT(GW69:GW70)=0,"",AVERAGE(GW69:GW70))</f>
        <v/>
      </c>
      <c r="GX71" s="36" t="str">
        <f t="shared" si="395"/>
        <v/>
      </c>
      <c r="GY71" s="36" t="str">
        <f t="shared" si="395"/>
        <v/>
      </c>
      <c r="GZ71" s="36" t="str">
        <f t="shared" si="395"/>
        <v/>
      </c>
      <c r="HA71" s="36" t="str">
        <f t="shared" si="395"/>
        <v/>
      </c>
      <c r="HB71" s="36" t="str">
        <f t="shared" si="395"/>
        <v/>
      </c>
      <c r="HC71" s="52"/>
      <c r="HE71" s="369"/>
      <c r="HF71" s="17" t="s">
        <v>1</v>
      </c>
      <c r="HG71" s="36" t="str">
        <f t="shared" ref="HG71:HL71" si="396">IF(COUNT(HG69:HG70)=0,"",AVERAGE(HG69:HG70))</f>
        <v/>
      </c>
      <c r="HH71" s="36" t="str">
        <f t="shared" si="396"/>
        <v/>
      </c>
      <c r="HI71" s="36" t="str">
        <f t="shared" si="396"/>
        <v/>
      </c>
      <c r="HJ71" s="36" t="str">
        <f t="shared" si="396"/>
        <v/>
      </c>
      <c r="HK71" s="36" t="str">
        <f t="shared" si="396"/>
        <v/>
      </c>
      <c r="HL71" s="36" t="str">
        <f t="shared" si="396"/>
        <v/>
      </c>
      <c r="HM71" s="52"/>
      <c r="HO71" s="369"/>
      <c r="HP71" s="17" t="s">
        <v>1</v>
      </c>
      <c r="HQ71" s="36" t="str">
        <f t="shared" ref="HQ71:HV71" si="397">IF(COUNT(HQ69:HQ70)=0,"",AVERAGE(HQ69:HQ70))</f>
        <v/>
      </c>
      <c r="HR71" s="36" t="str">
        <f t="shared" si="397"/>
        <v/>
      </c>
      <c r="HS71" s="36" t="str">
        <f t="shared" si="397"/>
        <v/>
      </c>
      <c r="HT71" s="36" t="str">
        <f t="shared" si="397"/>
        <v/>
      </c>
      <c r="HU71" s="36" t="str">
        <f t="shared" si="397"/>
        <v/>
      </c>
      <c r="HV71" s="36" t="str">
        <f t="shared" si="397"/>
        <v/>
      </c>
      <c r="HW71" s="52"/>
      <c r="HY71" s="369"/>
      <c r="HZ71" s="17" t="s">
        <v>1</v>
      </c>
      <c r="IA71" s="36" t="str">
        <f t="shared" ref="IA71:IF71" si="398">IF(COUNT(IA69:IA70)=0,"",AVERAGE(IA69:IA70))</f>
        <v/>
      </c>
      <c r="IB71" s="36" t="str">
        <f t="shared" si="398"/>
        <v/>
      </c>
      <c r="IC71" s="36" t="str">
        <f t="shared" si="398"/>
        <v/>
      </c>
      <c r="ID71" s="36" t="str">
        <f t="shared" si="398"/>
        <v/>
      </c>
      <c r="IE71" s="36" t="str">
        <f t="shared" si="398"/>
        <v/>
      </c>
      <c r="IF71" s="36" t="str">
        <f t="shared" si="398"/>
        <v/>
      </c>
      <c r="IG71" s="52"/>
      <c r="II71" s="369"/>
      <c r="IJ71" s="17" t="s">
        <v>1</v>
      </c>
      <c r="IK71" s="36" t="str">
        <f t="shared" ref="IK71:IP71" si="399">IF(COUNT(IK69:IK70)=0,"",AVERAGE(IK69:IK70))</f>
        <v/>
      </c>
      <c r="IL71" s="36" t="str">
        <f t="shared" si="399"/>
        <v/>
      </c>
      <c r="IM71" s="36" t="str">
        <f t="shared" si="399"/>
        <v/>
      </c>
      <c r="IN71" s="36" t="str">
        <f t="shared" si="399"/>
        <v/>
      </c>
      <c r="IO71" s="36" t="str">
        <f t="shared" si="399"/>
        <v/>
      </c>
      <c r="IP71" s="36" t="str">
        <f t="shared" si="399"/>
        <v/>
      </c>
      <c r="IQ71" s="52"/>
      <c r="IS71" s="369"/>
      <c r="IT71" s="17" t="s">
        <v>1</v>
      </c>
      <c r="IU71" s="36" t="str">
        <f t="shared" ref="IU71:IZ71" si="400">IF(COUNT(IU69:IU70)=0,"",AVERAGE(IU69:IU70))</f>
        <v/>
      </c>
      <c r="IV71" s="36" t="str">
        <f t="shared" si="400"/>
        <v/>
      </c>
      <c r="IW71" s="36" t="str">
        <f t="shared" si="400"/>
        <v/>
      </c>
      <c r="IX71" s="36" t="str">
        <f t="shared" si="400"/>
        <v/>
      </c>
      <c r="IY71" s="36" t="str">
        <f t="shared" si="400"/>
        <v/>
      </c>
      <c r="IZ71" s="36" t="str">
        <f t="shared" si="400"/>
        <v/>
      </c>
      <c r="JA71" s="52"/>
    </row>
    <row r="72" spans="1:261" ht="25.5" customHeight="1" outlineLevel="2" x14ac:dyDescent="0.25">
      <c r="C72" s="102" t="s">
        <v>225</v>
      </c>
      <c r="D72" s="103" t="s">
        <v>226</v>
      </c>
      <c r="E72" s="419"/>
      <c r="F72" s="419"/>
      <c r="G72" s="419"/>
      <c r="H72" s="419"/>
      <c r="I72" s="419"/>
      <c r="J72" s="419"/>
      <c r="K72" s="52"/>
      <c r="M72" s="102" t="s">
        <v>225</v>
      </c>
      <c r="N72" s="103" t="s">
        <v>226</v>
      </c>
      <c r="O72" s="103"/>
      <c r="P72" s="103"/>
      <c r="Q72" s="103"/>
      <c r="R72" s="103"/>
      <c r="S72" s="103"/>
      <c r="T72" s="103"/>
      <c r="U72" s="52"/>
      <c r="W72" s="102" t="s">
        <v>225</v>
      </c>
      <c r="X72" s="103" t="s">
        <v>226</v>
      </c>
      <c r="Y72" s="103"/>
      <c r="Z72" s="103"/>
      <c r="AA72" s="103"/>
      <c r="AB72" s="103"/>
      <c r="AC72" s="103"/>
      <c r="AD72" s="103"/>
      <c r="AE72" s="52"/>
      <c r="AG72" s="102" t="s">
        <v>225</v>
      </c>
      <c r="AH72" s="103" t="s">
        <v>226</v>
      </c>
      <c r="AI72" s="103"/>
      <c r="AJ72" s="103"/>
      <c r="AK72" s="103"/>
      <c r="AL72" s="103"/>
      <c r="AM72" s="103"/>
      <c r="AN72" s="103"/>
      <c r="AO72" s="52"/>
      <c r="AQ72" s="102" t="s">
        <v>225</v>
      </c>
      <c r="AR72" s="103" t="s">
        <v>226</v>
      </c>
      <c r="AS72" s="103"/>
      <c r="AT72" s="103"/>
      <c r="AU72" s="103"/>
      <c r="AV72" s="103"/>
      <c r="AW72" s="103"/>
      <c r="AX72" s="103"/>
      <c r="AY72" s="52"/>
      <c r="BA72" s="102" t="s">
        <v>225</v>
      </c>
      <c r="BB72" s="103" t="s">
        <v>226</v>
      </c>
      <c r="BC72" s="103"/>
      <c r="BD72" s="103"/>
      <c r="BE72" s="103"/>
      <c r="BF72" s="103"/>
      <c r="BG72" s="103"/>
      <c r="BH72" s="103"/>
      <c r="BI72" s="52"/>
      <c r="BK72" s="102" t="s">
        <v>225</v>
      </c>
      <c r="BL72" s="103" t="s">
        <v>226</v>
      </c>
      <c r="BM72" s="36"/>
      <c r="BN72" s="36" t="str">
        <f>IF(COUNT(BN70:BN71)=0,"",AVERAGE(BN70:BN71))</f>
        <v/>
      </c>
      <c r="BO72" s="36" t="str">
        <f>IF(COUNT(BO70:BO71)=0,"",AVERAGE(BO70:BO71))</f>
        <v/>
      </c>
      <c r="BP72" s="36" t="str">
        <f>IF(COUNT(BP70:BP71)=0,"",AVERAGE(BP70:BP71))</f>
        <v/>
      </c>
      <c r="BQ72" s="36" t="str">
        <f>IF(COUNT(BQ70:BQ71)=0,"",AVERAGE(BQ70:BQ71))</f>
        <v/>
      </c>
      <c r="BR72" s="36" t="str">
        <f>IF(COUNT(BR70:BR71)=0,"",AVERAGE(BR70:BR71))</f>
        <v/>
      </c>
      <c r="BS72" s="52"/>
      <c r="BU72" s="102" t="s">
        <v>225</v>
      </c>
      <c r="BV72" s="103" t="s">
        <v>226</v>
      </c>
      <c r="BW72" s="103"/>
      <c r="BX72" s="103"/>
      <c r="BY72" s="103"/>
      <c r="BZ72" s="103"/>
      <c r="CA72" s="103"/>
      <c r="CB72" s="103"/>
      <c r="CC72" s="52"/>
      <c r="CE72" s="102" t="s">
        <v>225</v>
      </c>
      <c r="CF72" s="103" t="s">
        <v>226</v>
      </c>
      <c r="CG72" s="103"/>
      <c r="CH72" s="103"/>
      <c r="CI72" s="103"/>
      <c r="CJ72" s="103"/>
      <c r="CK72" s="103"/>
      <c r="CL72" s="103"/>
      <c r="CM72" s="52"/>
      <c r="CO72" s="102" t="s">
        <v>225</v>
      </c>
      <c r="CP72" s="103" t="s">
        <v>226</v>
      </c>
      <c r="CQ72" s="103"/>
      <c r="CR72" s="103"/>
      <c r="CS72" s="103"/>
      <c r="CT72" s="103"/>
      <c r="CU72" s="103"/>
      <c r="CV72" s="103"/>
      <c r="CW72" s="52"/>
      <c r="CY72" s="102" t="s">
        <v>225</v>
      </c>
      <c r="CZ72" s="103" t="s">
        <v>226</v>
      </c>
      <c r="DA72" s="103"/>
      <c r="DB72" s="103"/>
      <c r="DC72" s="103"/>
      <c r="DD72" s="103"/>
      <c r="DE72" s="103"/>
      <c r="DF72" s="103"/>
      <c r="DG72" s="52"/>
      <c r="DI72" s="102" t="s">
        <v>225</v>
      </c>
      <c r="DJ72" s="103" t="s">
        <v>226</v>
      </c>
      <c r="DK72" s="103"/>
      <c r="DL72" s="103"/>
      <c r="DM72" s="103"/>
      <c r="DN72" s="103"/>
      <c r="DO72" s="103"/>
      <c r="DP72" s="103"/>
      <c r="DQ72" s="52"/>
      <c r="DS72" s="102" t="s">
        <v>225</v>
      </c>
      <c r="DT72" s="103" t="s">
        <v>226</v>
      </c>
      <c r="DU72" s="103"/>
      <c r="DV72" s="103"/>
      <c r="DW72" s="103"/>
      <c r="DX72" s="103"/>
      <c r="DY72" s="103"/>
      <c r="DZ72" s="103"/>
      <c r="EA72" s="52"/>
      <c r="EC72" s="102" t="s">
        <v>225</v>
      </c>
      <c r="ED72" s="103" t="s">
        <v>226</v>
      </c>
      <c r="EE72" s="103"/>
      <c r="EF72" s="103"/>
      <c r="EG72" s="103"/>
      <c r="EH72" s="103"/>
      <c r="EI72" s="103"/>
      <c r="EJ72" s="103"/>
      <c r="EK72" s="52"/>
      <c r="EL72" s="102" t="s">
        <v>225</v>
      </c>
      <c r="EM72" s="103" t="s">
        <v>226</v>
      </c>
      <c r="EN72" s="103"/>
      <c r="EO72" s="103"/>
      <c r="EP72" s="103"/>
      <c r="EQ72" s="103"/>
      <c r="ER72" s="103"/>
      <c r="ES72" s="103"/>
      <c r="ET72" s="52"/>
      <c r="EU72" s="52"/>
      <c r="EW72" s="370" t="s">
        <v>225</v>
      </c>
      <c r="EX72" s="103" t="s">
        <v>226</v>
      </c>
      <c r="EY72" s="103"/>
      <c r="EZ72" s="103"/>
      <c r="FA72" s="103"/>
      <c r="FB72" s="103"/>
      <c r="FC72" s="103"/>
      <c r="FD72" s="103"/>
      <c r="FE72" s="52"/>
      <c r="FG72" s="370" t="s">
        <v>225</v>
      </c>
      <c r="FH72" s="103" t="s">
        <v>226</v>
      </c>
      <c r="FI72" s="103"/>
      <c r="FJ72" s="103"/>
      <c r="FK72" s="103"/>
      <c r="FL72" s="103"/>
      <c r="FM72" s="103"/>
      <c r="FN72" s="103"/>
      <c r="FO72" s="52"/>
      <c r="FQ72" s="370" t="s">
        <v>225</v>
      </c>
      <c r="FR72" s="103" t="s">
        <v>226</v>
      </c>
      <c r="FS72" s="103"/>
      <c r="FT72" s="103"/>
      <c r="FU72" s="103"/>
      <c r="FV72" s="103"/>
      <c r="FW72" s="103"/>
      <c r="FX72" s="103"/>
      <c r="FY72" s="52"/>
      <c r="GA72" s="370" t="s">
        <v>225</v>
      </c>
      <c r="GB72" s="103" t="s">
        <v>226</v>
      </c>
      <c r="GC72" s="103"/>
      <c r="GD72" s="103"/>
      <c r="GE72" s="103"/>
      <c r="GF72" s="103"/>
      <c r="GG72" s="103"/>
      <c r="GH72" s="103"/>
      <c r="GI72" s="52"/>
      <c r="GK72" s="370" t="s">
        <v>225</v>
      </c>
      <c r="GL72" s="103" t="s">
        <v>226</v>
      </c>
      <c r="GM72" s="103"/>
      <c r="GN72" s="103"/>
      <c r="GO72" s="103"/>
      <c r="GP72" s="103"/>
      <c r="GQ72" s="103"/>
      <c r="GR72" s="103"/>
      <c r="GS72" s="52"/>
      <c r="GU72" s="370" t="s">
        <v>225</v>
      </c>
      <c r="GV72" s="103" t="s">
        <v>226</v>
      </c>
      <c r="GW72" s="103"/>
      <c r="GX72" s="103"/>
      <c r="GY72" s="103"/>
      <c r="GZ72" s="103"/>
      <c r="HA72" s="103"/>
      <c r="HB72" s="103"/>
      <c r="HC72" s="52"/>
      <c r="HE72" s="370" t="s">
        <v>225</v>
      </c>
      <c r="HF72" s="103" t="s">
        <v>226</v>
      </c>
      <c r="HG72" s="103"/>
      <c r="HH72" s="103"/>
      <c r="HI72" s="103"/>
      <c r="HJ72" s="103"/>
      <c r="HK72" s="103"/>
      <c r="HL72" s="103"/>
      <c r="HM72" s="52"/>
      <c r="HO72" s="370" t="s">
        <v>225</v>
      </c>
      <c r="HP72" s="103" t="s">
        <v>226</v>
      </c>
      <c r="HQ72" s="103"/>
      <c r="HR72" s="103"/>
      <c r="HS72" s="103"/>
      <c r="HT72" s="103"/>
      <c r="HU72" s="103"/>
      <c r="HV72" s="103"/>
      <c r="HW72" s="52"/>
      <c r="HY72" s="370" t="s">
        <v>225</v>
      </c>
      <c r="HZ72" s="103" t="s">
        <v>226</v>
      </c>
      <c r="IA72" s="103"/>
      <c r="IB72" s="103"/>
      <c r="IC72" s="103"/>
      <c r="ID72" s="103"/>
      <c r="IE72" s="103"/>
      <c r="IF72" s="103"/>
      <c r="IG72" s="52"/>
      <c r="II72" s="370" t="s">
        <v>225</v>
      </c>
      <c r="IJ72" s="103" t="s">
        <v>226</v>
      </c>
      <c r="IK72" s="103"/>
      <c r="IL72" s="103"/>
      <c r="IM72" s="103"/>
      <c r="IN72" s="103"/>
      <c r="IO72" s="103"/>
      <c r="IP72" s="103"/>
      <c r="IQ72" s="52"/>
      <c r="IS72" s="370" t="s">
        <v>225</v>
      </c>
      <c r="IT72" s="103" t="s">
        <v>226</v>
      </c>
      <c r="IU72" s="103"/>
      <c r="IV72" s="103"/>
      <c r="IW72" s="103"/>
      <c r="IX72" s="103"/>
      <c r="IY72" s="103"/>
      <c r="IZ72" s="103"/>
      <c r="JA72" s="52"/>
    </row>
    <row r="73" spans="1:261" ht="12.75" customHeight="1" outlineLevel="2" x14ac:dyDescent="0.25">
      <c r="C73" s="360"/>
      <c r="D73" s="50" t="s">
        <v>17</v>
      </c>
      <c r="E73" s="418"/>
      <c r="F73" s="418"/>
      <c r="G73" s="418"/>
      <c r="H73" s="418"/>
      <c r="I73" s="418"/>
      <c r="J73" s="418"/>
      <c r="K73" s="52"/>
      <c r="M73" s="49"/>
      <c r="N73" s="50" t="s">
        <v>17</v>
      </c>
      <c r="O73" s="9"/>
      <c r="P73" s="9"/>
      <c r="Q73" s="9"/>
      <c r="R73" s="9"/>
      <c r="S73" s="9"/>
      <c r="T73" s="9"/>
      <c r="U73" s="52"/>
      <c r="W73" s="49"/>
      <c r="X73" s="50" t="s">
        <v>17</v>
      </c>
      <c r="Y73" s="9"/>
      <c r="Z73" s="9"/>
      <c r="AA73" s="9"/>
      <c r="AB73" s="9"/>
      <c r="AC73" s="9"/>
      <c r="AD73" s="9"/>
      <c r="AE73" s="52"/>
      <c r="AG73" s="49"/>
      <c r="AH73" s="50" t="s">
        <v>17</v>
      </c>
      <c r="AI73" s="9"/>
      <c r="AJ73" s="9"/>
      <c r="AK73" s="9"/>
      <c r="AL73" s="9"/>
      <c r="AM73" s="9"/>
      <c r="AN73" s="9"/>
      <c r="AO73" s="52"/>
      <c r="AQ73" s="49"/>
      <c r="AR73" s="50" t="s">
        <v>17</v>
      </c>
      <c r="AS73" s="9"/>
      <c r="AT73" s="9"/>
      <c r="AU73" s="9"/>
      <c r="AV73" s="9"/>
      <c r="AW73" s="9"/>
      <c r="AX73" s="9"/>
      <c r="AY73" s="52"/>
      <c r="BA73" s="49"/>
      <c r="BB73" s="50" t="s">
        <v>17</v>
      </c>
      <c r="BC73" s="9"/>
      <c r="BD73" s="9"/>
      <c r="BE73" s="9"/>
      <c r="BF73" s="9"/>
      <c r="BG73" s="9"/>
      <c r="BH73" s="9"/>
      <c r="BI73" s="52"/>
      <c r="BK73" s="49"/>
      <c r="BL73" s="50" t="s">
        <v>17</v>
      </c>
      <c r="BM73" s="103"/>
      <c r="BN73" s="103"/>
      <c r="BO73" s="103"/>
      <c r="BP73" s="103"/>
      <c r="BQ73" s="103"/>
      <c r="BR73" s="103"/>
      <c r="BS73" s="52"/>
      <c r="BU73" s="49"/>
      <c r="BV73" s="50" t="s">
        <v>17</v>
      </c>
      <c r="BW73" s="9"/>
      <c r="BX73" s="9"/>
      <c r="BY73" s="9"/>
      <c r="BZ73" s="9"/>
      <c r="CA73" s="9"/>
      <c r="CB73" s="9"/>
      <c r="CC73" s="52"/>
      <c r="CE73" s="49"/>
      <c r="CF73" s="50" t="s">
        <v>17</v>
      </c>
      <c r="CG73" s="9"/>
      <c r="CH73" s="9"/>
      <c r="CI73" s="9"/>
      <c r="CJ73" s="9"/>
      <c r="CK73" s="9"/>
      <c r="CL73" s="9"/>
      <c r="CM73" s="52"/>
      <c r="CO73" s="49"/>
      <c r="CP73" s="50" t="s">
        <v>17</v>
      </c>
      <c r="CQ73" s="9"/>
      <c r="CR73" s="9"/>
      <c r="CS73" s="9"/>
      <c r="CT73" s="9"/>
      <c r="CU73" s="9"/>
      <c r="CV73" s="9"/>
      <c r="CW73" s="52"/>
      <c r="CY73" s="49"/>
      <c r="CZ73" s="50" t="s">
        <v>17</v>
      </c>
      <c r="DA73" s="9"/>
      <c r="DB73" s="9"/>
      <c r="DC73" s="9"/>
      <c r="DD73" s="9"/>
      <c r="DE73" s="9"/>
      <c r="DF73" s="9"/>
      <c r="DG73" s="52"/>
      <c r="DI73" s="49"/>
      <c r="DJ73" s="50" t="s">
        <v>17</v>
      </c>
      <c r="DK73" s="9"/>
      <c r="DL73" s="9"/>
      <c r="DM73" s="9"/>
      <c r="DN73" s="9"/>
      <c r="DO73" s="9"/>
      <c r="DP73" s="9"/>
      <c r="DQ73" s="52"/>
      <c r="DS73" s="49"/>
      <c r="DT73" s="50" t="s">
        <v>17</v>
      </c>
      <c r="DU73" s="9"/>
      <c r="DV73" s="9"/>
      <c r="DW73" s="9"/>
      <c r="DX73" s="9"/>
      <c r="DY73" s="9"/>
      <c r="DZ73" s="9"/>
      <c r="EA73" s="52"/>
      <c r="EC73" s="49"/>
      <c r="ED73" s="50" t="s">
        <v>17</v>
      </c>
      <c r="EE73" s="9"/>
      <c r="EF73" s="9"/>
      <c r="EG73" s="9"/>
      <c r="EH73" s="9"/>
      <c r="EI73" s="9"/>
      <c r="EJ73" s="9"/>
      <c r="EK73" s="52"/>
      <c r="EL73" s="49"/>
      <c r="EM73" s="50" t="s">
        <v>17</v>
      </c>
      <c r="EN73" s="9"/>
      <c r="EO73" s="9"/>
      <c r="EP73" s="9"/>
      <c r="EQ73" s="9"/>
      <c r="ER73" s="9"/>
      <c r="ES73" s="9"/>
      <c r="ET73" s="52"/>
      <c r="EU73" s="52"/>
      <c r="EW73" s="365"/>
      <c r="EX73" s="50" t="s">
        <v>17</v>
      </c>
      <c r="EY73" s="9"/>
      <c r="EZ73" s="9"/>
      <c r="FA73" s="9"/>
      <c r="FB73" s="9"/>
      <c r="FC73" s="9"/>
      <c r="FD73" s="9"/>
      <c r="FE73" s="52"/>
      <c r="FG73" s="365"/>
      <c r="FH73" s="50" t="s">
        <v>17</v>
      </c>
      <c r="FI73" s="9"/>
      <c r="FJ73" s="9"/>
      <c r="FK73" s="9"/>
      <c r="FL73" s="9"/>
      <c r="FM73" s="9"/>
      <c r="FN73" s="9"/>
      <c r="FO73" s="52"/>
      <c r="FQ73" s="365"/>
      <c r="FR73" s="50" t="s">
        <v>17</v>
      </c>
      <c r="FS73" s="9"/>
      <c r="FT73" s="9"/>
      <c r="FU73" s="9"/>
      <c r="FV73" s="9"/>
      <c r="FW73" s="9"/>
      <c r="FX73" s="9"/>
      <c r="FY73" s="52"/>
      <c r="GA73" s="365"/>
      <c r="GB73" s="50" t="s">
        <v>17</v>
      </c>
      <c r="GC73" s="9"/>
      <c r="GD73" s="9"/>
      <c r="GE73" s="9"/>
      <c r="GF73" s="9"/>
      <c r="GG73" s="9"/>
      <c r="GH73" s="9"/>
      <c r="GI73" s="52"/>
      <c r="GK73" s="365"/>
      <c r="GL73" s="50" t="s">
        <v>17</v>
      </c>
      <c r="GM73" s="9"/>
      <c r="GN73" s="9"/>
      <c r="GO73" s="9"/>
      <c r="GP73" s="9"/>
      <c r="GQ73" s="9"/>
      <c r="GR73" s="9"/>
      <c r="GS73" s="52"/>
      <c r="GU73" s="365"/>
      <c r="GV73" s="50" t="s">
        <v>17</v>
      </c>
      <c r="GW73" s="9"/>
      <c r="GX73" s="9"/>
      <c r="GY73" s="9"/>
      <c r="GZ73" s="9"/>
      <c r="HA73" s="9"/>
      <c r="HB73" s="9"/>
      <c r="HC73" s="52"/>
      <c r="HE73" s="365"/>
      <c r="HF73" s="50" t="s">
        <v>17</v>
      </c>
      <c r="HG73" s="9"/>
      <c r="HH73" s="9"/>
      <c r="HI73" s="9"/>
      <c r="HJ73" s="9"/>
      <c r="HK73" s="9"/>
      <c r="HL73" s="9"/>
      <c r="HM73" s="52"/>
      <c r="HO73" s="365"/>
      <c r="HP73" s="50" t="s">
        <v>17</v>
      </c>
      <c r="HQ73" s="9"/>
      <c r="HR73" s="9"/>
      <c r="HS73" s="9"/>
      <c r="HT73" s="9"/>
      <c r="HU73" s="9"/>
      <c r="HV73" s="9"/>
      <c r="HW73" s="52"/>
      <c r="HY73" s="365"/>
      <c r="HZ73" s="50" t="s">
        <v>17</v>
      </c>
      <c r="IA73" s="9"/>
      <c r="IB73" s="9"/>
      <c r="IC73" s="9"/>
      <c r="ID73" s="9"/>
      <c r="IE73" s="9"/>
      <c r="IF73" s="9"/>
      <c r="IG73" s="52"/>
      <c r="II73" s="365"/>
      <c r="IJ73" s="50" t="s">
        <v>17</v>
      </c>
      <c r="IK73" s="9"/>
      <c r="IL73" s="9"/>
      <c r="IM73" s="9"/>
      <c r="IN73" s="9"/>
      <c r="IO73" s="9"/>
      <c r="IP73" s="9"/>
      <c r="IQ73" s="52"/>
      <c r="IS73" s="365"/>
      <c r="IT73" s="50" t="s">
        <v>17</v>
      </c>
      <c r="IU73" s="9"/>
      <c r="IV73" s="9"/>
      <c r="IW73" s="9"/>
      <c r="IX73" s="9"/>
      <c r="IY73" s="9"/>
      <c r="IZ73" s="9"/>
      <c r="JA73" s="52"/>
    </row>
    <row r="74" spans="1:261" ht="13.8" outlineLevel="1" x14ac:dyDescent="0.25">
      <c r="A74" s="97"/>
      <c r="B74" s="98">
        <f>SUM(B75:B94)*10</f>
        <v>20</v>
      </c>
      <c r="C74" s="37">
        <v>1.6</v>
      </c>
      <c r="D74" s="38" t="s">
        <v>227</v>
      </c>
      <c r="E74" s="428">
        <f>(($B$83*E83)+($B$94*E94))/$B$74</f>
        <v>0.89472222222222231</v>
      </c>
      <c r="F74" s="428">
        <f t="shared" ref="F74:J74" si="401">(($B$83*F83)+($B$94*F94))/$B$74</f>
        <v>0.89166666666666661</v>
      </c>
      <c r="G74" s="428">
        <f t="shared" si="401"/>
        <v>0.81194444444444436</v>
      </c>
      <c r="H74" s="428">
        <f t="shared" si="401"/>
        <v>0.87166666666666648</v>
      </c>
      <c r="I74" s="428">
        <f t="shared" si="401"/>
        <v>0.8784722222222221</v>
      </c>
      <c r="J74" s="428">
        <f t="shared" si="401"/>
        <v>0.85625000000000018</v>
      </c>
      <c r="K74" s="52"/>
      <c r="M74" s="37">
        <v>1.6</v>
      </c>
      <c r="N74" s="38" t="s">
        <v>227</v>
      </c>
      <c r="O74" s="38"/>
      <c r="P74" s="38"/>
      <c r="Q74" s="38"/>
      <c r="R74" s="38"/>
      <c r="S74" s="38"/>
      <c r="T74" s="38"/>
      <c r="U74" s="52"/>
      <c r="W74" s="37">
        <v>1.6</v>
      </c>
      <c r="X74" s="38" t="s">
        <v>227</v>
      </c>
      <c r="Y74" s="38"/>
      <c r="Z74" s="38"/>
      <c r="AA74" s="38"/>
      <c r="AB74" s="38"/>
      <c r="AC74" s="38"/>
      <c r="AD74" s="38"/>
      <c r="AE74" s="52"/>
      <c r="AG74" s="37">
        <v>1.6</v>
      </c>
      <c r="AH74" s="38" t="s">
        <v>227</v>
      </c>
      <c r="AI74" s="38"/>
      <c r="AJ74" s="38"/>
      <c r="AK74" s="38"/>
      <c r="AL74" s="38"/>
      <c r="AM74" s="38"/>
      <c r="AN74" s="38"/>
      <c r="AO74" s="52"/>
      <c r="AQ74" s="37">
        <v>1.6</v>
      </c>
      <c r="AR74" s="38" t="s">
        <v>227</v>
      </c>
      <c r="AS74" s="38"/>
      <c r="AT74" s="38"/>
      <c r="AU74" s="38"/>
      <c r="AV74" s="38"/>
      <c r="AW74" s="38"/>
      <c r="AX74" s="38"/>
      <c r="AY74" s="52"/>
      <c r="BA74" s="37">
        <v>1.6</v>
      </c>
      <c r="BB74" s="38" t="s">
        <v>227</v>
      </c>
      <c r="BC74" s="38"/>
      <c r="BD74" s="38"/>
      <c r="BE74" s="38"/>
      <c r="BF74" s="38"/>
      <c r="BG74" s="38"/>
      <c r="BH74" s="38"/>
      <c r="BI74" s="52"/>
      <c r="BK74" s="37">
        <v>1.6</v>
      </c>
      <c r="BL74" s="38" t="s">
        <v>227</v>
      </c>
      <c r="BM74" s="9"/>
      <c r="BN74" s="9"/>
      <c r="BO74" s="9"/>
      <c r="BP74" s="9"/>
      <c r="BQ74" s="9"/>
      <c r="BR74" s="9"/>
      <c r="BS74" s="52"/>
      <c r="BU74" s="37">
        <v>1.6</v>
      </c>
      <c r="BV74" s="38" t="s">
        <v>227</v>
      </c>
      <c r="BW74" s="38"/>
      <c r="BX74" s="38"/>
      <c r="BY74" s="38"/>
      <c r="BZ74" s="38"/>
      <c r="CA74" s="38"/>
      <c r="CB74" s="38"/>
      <c r="CC74" s="52"/>
      <c r="CE74" s="37">
        <v>1.6</v>
      </c>
      <c r="CF74" s="38" t="s">
        <v>227</v>
      </c>
      <c r="CG74" s="38"/>
      <c r="CH74" s="38"/>
      <c r="CI74" s="38"/>
      <c r="CJ74" s="38"/>
      <c r="CK74" s="38"/>
      <c r="CL74" s="38"/>
      <c r="CM74" s="52"/>
      <c r="CO74" s="37">
        <v>1.6</v>
      </c>
      <c r="CP74" s="38" t="s">
        <v>227</v>
      </c>
      <c r="CQ74" s="38"/>
      <c r="CR74" s="38"/>
      <c r="CS74" s="38"/>
      <c r="CT74" s="38"/>
      <c r="CU74" s="38"/>
      <c r="CV74" s="38"/>
      <c r="CW74" s="52"/>
      <c r="CY74" s="37">
        <v>1.6</v>
      </c>
      <c r="CZ74" s="38" t="s">
        <v>227</v>
      </c>
      <c r="DA74" s="38"/>
      <c r="DB74" s="38"/>
      <c r="DC74" s="38"/>
      <c r="DD74" s="38"/>
      <c r="DE74" s="38"/>
      <c r="DF74" s="38"/>
      <c r="DG74" s="52"/>
      <c r="DI74" s="37">
        <v>1.6</v>
      </c>
      <c r="DJ74" s="38" t="s">
        <v>227</v>
      </c>
      <c r="DK74" s="38"/>
      <c r="DL74" s="38"/>
      <c r="DM74" s="38"/>
      <c r="DN74" s="38"/>
      <c r="DO74" s="38"/>
      <c r="DP74" s="38"/>
      <c r="DQ74" s="52"/>
      <c r="DS74" s="37">
        <v>1.6</v>
      </c>
      <c r="DT74" s="38" t="s">
        <v>227</v>
      </c>
      <c r="DU74" s="38"/>
      <c r="DV74" s="38"/>
      <c r="DW74" s="38"/>
      <c r="DX74" s="38"/>
      <c r="DY74" s="38"/>
      <c r="DZ74" s="38"/>
      <c r="EA74" s="52"/>
      <c r="EC74" s="37">
        <v>1.6</v>
      </c>
      <c r="ED74" s="38" t="s">
        <v>227</v>
      </c>
      <c r="EE74" s="38"/>
      <c r="EF74" s="38"/>
      <c r="EG74" s="38"/>
      <c r="EH74" s="38"/>
      <c r="EI74" s="38"/>
      <c r="EJ74" s="38"/>
      <c r="EK74" s="52"/>
      <c r="EL74" s="37">
        <v>1.6</v>
      </c>
      <c r="EM74" s="38" t="s">
        <v>227</v>
      </c>
      <c r="EN74" s="38"/>
      <c r="EO74" s="38"/>
      <c r="EP74" s="38"/>
      <c r="EQ74" s="38"/>
      <c r="ER74" s="38"/>
      <c r="ES74" s="38"/>
      <c r="ET74" s="52"/>
      <c r="EU74" s="52"/>
      <c r="EW74" s="364">
        <v>1.6</v>
      </c>
      <c r="EX74" s="38" t="s">
        <v>227</v>
      </c>
      <c r="EY74" s="38"/>
      <c r="EZ74" s="38"/>
      <c r="FA74" s="38"/>
      <c r="FB74" s="38"/>
      <c r="FC74" s="38"/>
      <c r="FD74" s="38"/>
      <c r="FE74" s="52"/>
      <c r="FG74" s="364">
        <v>1.6</v>
      </c>
      <c r="FH74" s="38" t="s">
        <v>227</v>
      </c>
      <c r="FI74" s="38"/>
      <c r="FJ74" s="38"/>
      <c r="FK74" s="38"/>
      <c r="FL74" s="38"/>
      <c r="FM74" s="38"/>
      <c r="FN74" s="38"/>
      <c r="FO74" s="52"/>
      <c r="FQ74" s="364">
        <v>1.6</v>
      </c>
      <c r="FR74" s="38" t="s">
        <v>227</v>
      </c>
      <c r="FS74" s="38"/>
      <c r="FT74" s="38"/>
      <c r="FU74" s="38"/>
      <c r="FV74" s="38"/>
      <c r="FW74" s="38"/>
      <c r="FX74" s="38"/>
      <c r="FY74" s="52"/>
      <c r="GA74" s="364">
        <v>1.6</v>
      </c>
      <c r="GB74" s="38" t="s">
        <v>227</v>
      </c>
      <c r="GC74" s="38"/>
      <c r="GD74" s="38"/>
      <c r="GE74" s="38"/>
      <c r="GF74" s="38"/>
      <c r="GG74" s="38"/>
      <c r="GH74" s="38"/>
      <c r="GI74" s="52"/>
      <c r="GK74" s="364">
        <v>1.6</v>
      </c>
      <c r="GL74" s="38" t="s">
        <v>227</v>
      </c>
      <c r="GM74" s="38"/>
      <c r="GN74" s="38"/>
      <c r="GO74" s="38"/>
      <c r="GP74" s="38"/>
      <c r="GQ74" s="38"/>
      <c r="GR74" s="38"/>
      <c r="GS74" s="52"/>
      <c r="GU74" s="364">
        <v>1.6</v>
      </c>
      <c r="GV74" s="38" t="s">
        <v>227</v>
      </c>
      <c r="GW74" s="38"/>
      <c r="GX74" s="38"/>
      <c r="GY74" s="38"/>
      <c r="GZ74" s="38"/>
      <c r="HA74" s="38"/>
      <c r="HB74" s="38"/>
      <c r="HC74" s="52"/>
      <c r="HE74" s="364">
        <v>1.6</v>
      </c>
      <c r="HF74" s="38" t="s">
        <v>227</v>
      </c>
      <c r="HG74" s="38"/>
      <c r="HH74" s="38"/>
      <c r="HI74" s="38"/>
      <c r="HJ74" s="38"/>
      <c r="HK74" s="38"/>
      <c r="HL74" s="38"/>
      <c r="HM74" s="52"/>
      <c r="HO74" s="364">
        <v>1.6</v>
      </c>
      <c r="HP74" s="38" t="s">
        <v>227</v>
      </c>
      <c r="HQ74" s="38"/>
      <c r="HR74" s="38"/>
      <c r="HS74" s="38"/>
      <c r="HT74" s="38"/>
      <c r="HU74" s="38"/>
      <c r="HV74" s="38"/>
      <c r="HW74" s="52"/>
      <c r="HY74" s="364">
        <v>1.6</v>
      </c>
      <c r="HZ74" s="38" t="s">
        <v>227</v>
      </c>
      <c r="IA74" s="38"/>
      <c r="IB74" s="38"/>
      <c r="IC74" s="38"/>
      <c r="ID74" s="38"/>
      <c r="IE74" s="38"/>
      <c r="IF74" s="38"/>
      <c r="IG74" s="52"/>
      <c r="II74" s="364">
        <v>1.6</v>
      </c>
      <c r="IJ74" s="38" t="s">
        <v>227</v>
      </c>
      <c r="IK74" s="38"/>
      <c r="IL74" s="38"/>
      <c r="IM74" s="38"/>
      <c r="IN74" s="38"/>
      <c r="IO74" s="38"/>
      <c r="IP74" s="38"/>
      <c r="IQ74" s="52"/>
      <c r="IS74" s="364">
        <v>1.6</v>
      </c>
      <c r="IT74" s="38" t="s">
        <v>227</v>
      </c>
      <c r="IU74" s="38"/>
      <c r="IV74" s="38"/>
      <c r="IW74" s="38"/>
      <c r="IX74" s="38"/>
      <c r="IY74" s="38"/>
      <c r="IZ74" s="38"/>
      <c r="JA74" s="52"/>
    </row>
    <row r="75" spans="1:261" ht="12.75" customHeight="1" outlineLevel="2" x14ac:dyDescent="0.25">
      <c r="C75" s="360"/>
      <c r="D75" s="50" t="s">
        <v>17</v>
      </c>
      <c r="E75" s="418"/>
      <c r="F75" s="418"/>
      <c r="G75" s="418"/>
      <c r="H75" s="418"/>
      <c r="I75" s="418"/>
      <c r="J75" s="418"/>
      <c r="K75" s="52"/>
      <c r="M75" s="49"/>
      <c r="N75" s="50" t="s">
        <v>17</v>
      </c>
      <c r="O75" s="9"/>
      <c r="P75" s="9"/>
      <c r="Q75" s="9"/>
      <c r="R75" s="9"/>
      <c r="S75" s="9"/>
      <c r="T75" s="9"/>
      <c r="U75" s="52"/>
      <c r="W75" s="49"/>
      <c r="X75" s="50" t="s">
        <v>17</v>
      </c>
      <c r="Y75" s="9"/>
      <c r="Z75" s="9"/>
      <c r="AA75" s="9"/>
      <c r="AB75" s="9"/>
      <c r="AC75" s="9"/>
      <c r="AD75" s="9"/>
      <c r="AE75" s="52"/>
      <c r="AG75" s="49"/>
      <c r="AH75" s="50" t="s">
        <v>17</v>
      </c>
      <c r="AI75" s="9"/>
      <c r="AJ75" s="9"/>
      <c r="AK75" s="9"/>
      <c r="AL75" s="9"/>
      <c r="AM75" s="9"/>
      <c r="AN75" s="9"/>
      <c r="AO75" s="52"/>
      <c r="AQ75" s="49"/>
      <c r="AR75" s="50" t="s">
        <v>17</v>
      </c>
      <c r="AS75" s="9"/>
      <c r="AT75" s="9"/>
      <c r="AU75" s="9"/>
      <c r="AV75" s="9"/>
      <c r="AW75" s="9"/>
      <c r="AX75" s="9"/>
      <c r="AY75" s="52"/>
      <c r="BA75" s="49"/>
      <c r="BB75" s="50" t="s">
        <v>17</v>
      </c>
      <c r="BC75" s="9"/>
      <c r="BD75" s="9"/>
      <c r="BE75" s="9"/>
      <c r="BF75" s="9"/>
      <c r="BG75" s="9"/>
      <c r="BH75" s="9"/>
      <c r="BI75" s="52"/>
      <c r="BK75" s="49"/>
      <c r="BL75" s="50" t="s">
        <v>17</v>
      </c>
      <c r="BM75" s="38"/>
      <c r="BN75" s="38"/>
      <c r="BO75" s="38"/>
      <c r="BP75" s="38"/>
      <c r="BQ75" s="38"/>
      <c r="BR75" s="38"/>
      <c r="BS75" s="52"/>
      <c r="BU75" s="49"/>
      <c r="BV75" s="50" t="s">
        <v>17</v>
      </c>
      <c r="BW75" s="9"/>
      <c r="BX75" s="9"/>
      <c r="BY75" s="9"/>
      <c r="BZ75" s="9"/>
      <c r="CA75" s="9"/>
      <c r="CB75" s="9"/>
      <c r="CC75" s="52"/>
      <c r="CE75" s="49"/>
      <c r="CF75" s="50" t="s">
        <v>17</v>
      </c>
      <c r="CG75" s="9"/>
      <c r="CH75" s="9"/>
      <c r="CI75" s="9"/>
      <c r="CJ75" s="9"/>
      <c r="CK75" s="9"/>
      <c r="CL75" s="9"/>
      <c r="CM75" s="52"/>
      <c r="CO75" s="49"/>
      <c r="CP75" s="50" t="s">
        <v>17</v>
      </c>
      <c r="CQ75" s="9"/>
      <c r="CR75" s="9"/>
      <c r="CS75" s="9"/>
      <c r="CT75" s="9"/>
      <c r="CU75" s="9"/>
      <c r="CV75" s="9"/>
      <c r="CW75" s="52"/>
      <c r="CY75" s="49"/>
      <c r="CZ75" s="50" t="s">
        <v>17</v>
      </c>
      <c r="DA75" s="9"/>
      <c r="DB75" s="9"/>
      <c r="DC75" s="9"/>
      <c r="DD75" s="9"/>
      <c r="DE75" s="9"/>
      <c r="DF75" s="9"/>
      <c r="DG75" s="52"/>
      <c r="DI75" s="49"/>
      <c r="DJ75" s="50" t="s">
        <v>17</v>
      </c>
      <c r="DK75" s="9"/>
      <c r="DL75" s="9"/>
      <c r="DM75" s="9"/>
      <c r="DN75" s="9"/>
      <c r="DO75" s="9"/>
      <c r="DP75" s="9"/>
      <c r="DQ75" s="52"/>
      <c r="DS75" s="49"/>
      <c r="DT75" s="50" t="s">
        <v>17</v>
      </c>
      <c r="DU75" s="9"/>
      <c r="DV75" s="9"/>
      <c r="DW75" s="9"/>
      <c r="DX75" s="9"/>
      <c r="DY75" s="9"/>
      <c r="DZ75" s="9"/>
      <c r="EA75" s="52"/>
      <c r="EC75" s="49"/>
      <c r="ED75" s="50" t="s">
        <v>17</v>
      </c>
      <c r="EE75" s="9"/>
      <c r="EF75" s="9"/>
      <c r="EG75" s="9"/>
      <c r="EH75" s="9"/>
      <c r="EI75" s="9"/>
      <c r="EJ75" s="9"/>
      <c r="EK75" s="52"/>
      <c r="EL75" s="49"/>
      <c r="EM75" s="50" t="s">
        <v>17</v>
      </c>
      <c r="EN75" s="9"/>
      <c r="EO75" s="9"/>
      <c r="EP75" s="9"/>
      <c r="EQ75" s="9"/>
      <c r="ER75" s="9"/>
      <c r="ES75" s="9"/>
      <c r="ET75" s="52"/>
      <c r="EU75" s="52"/>
      <c r="EW75" s="365"/>
      <c r="EX75" s="50" t="s">
        <v>17</v>
      </c>
      <c r="EY75" s="9"/>
      <c r="EZ75" s="9"/>
      <c r="FA75" s="9"/>
      <c r="FB75" s="9"/>
      <c r="FC75" s="9"/>
      <c r="FD75" s="9"/>
      <c r="FE75" s="52"/>
      <c r="FG75" s="365"/>
      <c r="FH75" s="50" t="s">
        <v>17</v>
      </c>
      <c r="FI75" s="9"/>
      <c r="FJ75" s="9"/>
      <c r="FK75" s="9"/>
      <c r="FL75" s="9"/>
      <c r="FM75" s="9"/>
      <c r="FN75" s="9"/>
      <c r="FO75" s="52"/>
      <c r="FQ75" s="365"/>
      <c r="FR75" s="50" t="s">
        <v>17</v>
      </c>
      <c r="FS75" s="9"/>
      <c r="FT75" s="9"/>
      <c r="FU75" s="9"/>
      <c r="FV75" s="9"/>
      <c r="FW75" s="9"/>
      <c r="FX75" s="9"/>
      <c r="FY75" s="52"/>
      <c r="GA75" s="365"/>
      <c r="GB75" s="50" t="s">
        <v>17</v>
      </c>
      <c r="GC75" s="9"/>
      <c r="GD75" s="9"/>
      <c r="GE75" s="9"/>
      <c r="GF75" s="9"/>
      <c r="GG75" s="9"/>
      <c r="GH75" s="9"/>
      <c r="GI75" s="52"/>
      <c r="GK75" s="365"/>
      <c r="GL75" s="50" t="s">
        <v>17</v>
      </c>
      <c r="GM75" s="9"/>
      <c r="GN75" s="9"/>
      <c r="GO75" s="9"/>
      <c r="GP75" s="9"/>
      <c r="GQ75" s="9"/>
      <c r="GR75" s="9"/>
      <c r="GS75" s="52"/>
      <c r="GU75" s="365"/>
      <c r="GV75" s="50" t="s">
        <v>17</v>
      </c>
      <c r="GW75" s="9"/>
      <c r="GX75" s="9"/>
      <c r="GY75" s="9"/>
      <c r="GZ75" s="9"/>
      <c r="HA75" s="9"/>
      <c r="HB75" s="9"/>
      <c r="HC75" s="52"/>
      <c r="HE75" s="365"/>
      <c r="HF75" s="50" t="s">
        <v>17</v>
      </c>
      <c r="HG75" s="9"/>
      <c r="HH75" s="9"/>
      <c r="HI75" s="9"/>
      <c r="HJ75" s="9"/>
      <c r="HK75" s="9"/>
      <c r="HL75" s="9"/>
      <c r="HM75" s="52"/>
      <c r="HO75" s="365"/>
      <c r="HP75" s="50" t="s">
        <v>17</v>
      </c>
      <c r="HQ75" s="9"/>
      <c r="HR75" s="9"/>
      <c r="HS75" s="9"/>
      <c r="HT75" s="9"/>
      <c r="HU75" s="9"/>
      <c r="HV75" s="9"/>
      <c r="HW75" s="52"/>
      <c r="HY75" s="365"/>
      <c r="HZ75" s="50" t="s">
        <v>17</v>
      </c>
      <c r="IA75" s="9"/>
      <c r="IB75" s="9"/>
      <c r="IC75" s="9"/>
      <c r="ID75" s="9"/>
      <c r="IE75" s="9"/>
      <c r="IF75" s="9"/>
      <c r="IG75" s="52"/>
      <c r="II75" s="365"/>
      <c r="IJ75" s="50" t="s">
        <v>17</v>
      </c>
      <c r="IK75" s="9"/>
      <c r="IL75" s="9"/>
      <c r="IM75" s="9"/>
      <c r="IN75" s="9"/>
      <c r="IO75" s="9"/>
      <c r="IP75" s="9"/>
      <c r="IQ75" s="52"/>
      <c r="IS75" s="365"/>
      <c r="IT75" s="50" t="s">
        <v>17</v>
      </c>
      <c r="IU75" s="9"/>
      <c r="IV75" s="9"/>
      <c r="IW75" s="9"/>
      <c r="IX75" s="9"/>
      <c r="IY75" s="9"/>
      <c r="IZ75" s="9"/>
      <c r="JA75" s="52"/>
    </row>
    <row r="76" spans="1:261" ht="12.75" customHeight="1" outlineLevel="2" x14ac:dyDescent="0.25">
      <c r="C76" s="102" t="s">
        <v>228</v>
      </c>
      <c r="D76" s="103" t="s">
        <v>229</v>
      </c>
      <c r="E76" s="419"/>
      <c r="F76" s="419"/>
      <c r="G76" s="419"/>
      <c r="H76" s="419"/>
      <c r="I76" s="419"/>
      <c r="J76" s="419"/>
      <c r="K76" s="52"/>
      <c r="M76" s="102" t="s">
        <v>228</v>
      </c>
      <c r="N76" s="103" t="s">
        <v>229</v>
      </c>
      <c r="O76" s="103"/>
      <c r="P76" s="103"/>
      <c r="Q76" s="103"/>
      <c r="R76" s="103"/>
      <c r="S76" s="103"/>
      <c r="T76" s="103"/>
      <c r="U76" s="52"/>
      <c r="W76" s="102" t="s">
        <v>228</v>
      </c>
      <c r="X76" s="103" t="s">
        <v>229</v>
      </c>
      <c r="Y76" s="103"/>
      <c r="Z76" s="103"/>
      <c r="AA76" s="103"/>
      <c r="AB76" s="103"/>
      <c r="AC76" s="103"/>
      <c r="AD76" s="103"/>
      <c r="AE76" s="52"/>
      <c r="AG76" s="102" t="s">
        <v>228</v>
      </c>
      <c r="AH76" s="103" t="s">
        <v>229</v>
      </c>
      <c r="AI76" s="103"/>
      <c r="AJ76" s="103"/>
      <c r="AK76" s="103"/>
      <c r="AL76" s="103"/>
      <c r="AM76" s="103"/>
      <c r="AN76" s="103"/>
      <c r="AO76" s="52"/>
      <c r="AQ76" s="102" t="s">
        <v>228</v>
      </c>
      <c r="AR76" s="103" t="s">
        <v>229</v>
      </c>
      <c r="AS76" s="103"/>
      <c r="AT76" s="103"/>
      <c r="AU76" s="103"/>
      <c r="AV76" s="103"/>
      <c r="AW76" s="103"/>
      <c r="AX76" s="103"/>
      <c r="AY76" s="52"/>
      <c r="BA76" s="102" t="s">
        <v>228</v>
      </c>
      <c r="BB76" s="103" t="s">
        <v>229</v>
      </c>
      <c r="BC76" s="103"/>
      <c r="BD76" s="103"/>
      <c r="BE76" s="103"/>
      <c r="BF76" s="103"/>
      <c r="BG76" s="103"/>
      <c r="BH76" s="103"/>
      <c r="BI76" s="52"/>
      <c r="BK76" s="102" t="s">
        <v>228</v>
      </c>
      <c r="BL76" s="103" t="s">
        <v>229</v>
      </c>
      <c r="BM76" s="9"/>
      <c r="BN76" s="9"/>
      <c r="BO76" s="9"/>
      <c r="BP76" s="9"/>
      <c r="BQ76" s="9"/>
      <c r="BR76" s="9"/>
      <c r="BS76" s="52"/>
      <c r="BU76" s="102" t="s">
        <v>228</v>
      </c>
      <c r="BV76" s="103" t="s">
        <v>229</v>
      </c>
      <c r="BW76" s="103"/>
      <c r="BX76" s="103"/>
      <c r="BY76" s="103"/>
      <c r="BZ76" s="103"/>
      <c r="CA76" s="103"/>
      <c r="CB76" s="103"/>
      <c r="CC76" s="52"/>
      <c r="CE76" s="102" t="s">
        <v>228</v>
      </c>
      <c r="CF76" s="103" t="s">
        <v>229</v>
      </c>
      <c r="CG76" s="103"/>
      <c r="CH76" s="103"/>
      <c r="CI76" s="103"/>
      <c r="CJ76" s="103"/>
      <c r="CK76" s="103"/>
      <c r="CL76" s="103"/>
      <c r="CM76" s="52"/>
      <c r="CO76" s="102" t="s">
        <v>228</v>
      </c>
      <c r="CP76" s="103" t="s">
        <v>229</v>
      </c>
      <c r="CQ76" s="103"/>
      <c r="CR76" s="103"/>
      <c r="CS76" s="103"/>
      <c r="CT76" s="103"/>
      <c r="CU76" s="103"/>
      <c r="CV76" s="103"/>
      <c r="CW76" s="52"/>
      <c r="CY76" s="102" t="s">
        <v>228</v>
      </c>
      <c r="CZ76" s="103" t="s">
        <v>229</v>
      </c>
      <c r="DA76" s="103"/>
      <c r="DB76" s="103"/>
      <c r="DC76" s="103"/>
      <c r="DD76" s="103"/>
      <c r="DE76" s="103"/>
      <c r="DF76" s="103"/>
      <c r="DG76" s="52"/>
      <c r="DI76" s="102" t="s">
        <v>228</v>
      </c>
      <c r="DJ76" s="103" t="s">
        <v>229</v>
      </c>
      <c r="DK76" s="103"/>
      <c r="DL76" s="103"/>
      <c r="DM76" s="103"/>
      <c r="DN76" s="103"/>
      <c r="DO76" s="103"/>
      <c r="DP76" s="103"/>
      <c r="DQ76" s="52"/>
      <c r="DS76" s="102" t="s">
        <v>228</v>
      </c>
      <c r="DT76" s="103" t="s">
        <v>229</v>
      </c>
      <c r="DU76" s="103"/>
      <c r="DV76" s="103"/>
      <c r="DW76" s="103"/>
      <c r="DX76" s="103"/>
      <c r="DY76" s="103"/>
      <c r="DZ76" s="103"/>
      <c r="EA76" s="52"/>
      <c r="EC76" s="102" t="s">
        <v>228</v>
      </c>
      <c r="ED76" s="103" t="s">
        <v>229</v>
      </c>
      <c r="EE76" s="103"/>
      <c r="EF76" s="103"/>
      <c r="EG76" s="103"/>
      <c r="EH76" s="103"/>
      <c r="EI76" s="103"/>
      <c r="EJ76" s="103"/>
      <c r="EK76" s="52"/>
      <c r="EL76" s="102" t="s">
        <v>228</v>
      </c>
      <c r="EM76" s="103" t="s">
        <v>229</v>
      </c>
      <c r="EN76" s="103"/>
      <c r="EO76" s="103"/>
      <c r="EP76" s="103"/>
      <c r="EQ76" s="103"/>
      <c r="ER76" s="103"/>
      <c r="ES76" s="103"/>
      <c r="ET76" s="52"/>
      <c r="EU76" s="52"/>
      <c r="EW76" s="370" t="s">
        <v>228</v>
      </c>
      <c r="EX76" s="103" t="s">
        <v>229</v>
      </c>
      <c r="EY76" s="103"/>
      <c r="EZ76" s="103"/>
      <c r="FA76" s="103"/>
      <c r="FB76" s="103"/>
      <c r="FC76" s="103"/>
      <c r="FD76" s="103"/>
      <c r="FE76" s="52"/>
      <c r="FG76" s="370" t="s">
        <v>228</v>
      </c>
      <c r="FH76" s="103" t="s">
        <v>229</v>
      </c>
      <c r="FI76" s="103"/>
      <c r="FJ76" s="103"/>
      <c r="FK76" s="103"/>
      <c r="FL76" s="103"/>
      <c r="FM76" s="103"/>
      <c r="FN76" s="103"/>
      <c r="FO76" s="52"/>
      <c r="FQ76" s="370" t="s">
        <v>228</v>
      </c>
      <c r="FR76" s="103" t="s">
        <v>229</v>
      </c>
      <c r="FS76" s="103"/>
      <c r="FT76" s="103"/>
      <c r="FU76" s="103"/>
      <c r="FV76" s="103"/>
      <c r="FW76" s="103"/>
      <c r="FX76" s="103"/>
      <c r="FY76" s="52"/>
      <c r="GA76" s="370" t="s">
        <v>228</v>
      </c>
      <c r="GB76" s="103" t="s">
        <v>229</v>
      </c>
      <c r="GC76" s="103"/>
      <c r="GD76" s="103"/>
      <c r="GE76" s="103"/>
      <c r="GF76" s="103"/>
      <c r="GG76" s="103"/>
      <c r="GH76" s="103"/>
      <c r="GI76" s="52"/>
      <c r="GK76" s="370" t="s">
        <v>228</v>
      </c>
      <c r="GL76" s="103" t="s">
        <v>229</v>
      </c>
      <c r="GM76" s="103"/>
      <c r="GN76" s="103"/>
      <c r="GO76" s="103"/>
      <c r="GP76" s="103"/>
      <c r="GQ76" s="103"/>
      <c r="GR76" s="103"/>
      <c r="GS76" s="52"/>
      <c r="GU76" s="370" t="s">
        <v>228</v>
      </c>
      <c r="GV76" s="103" t="s">
        <v>229</v>
      </c>
      <c r="GW76" s="103"/>
      <c r="GX76" s="103"/>
      <c r="GY76" s="103"/>
      <c r="GZ76" s="103"/>
      <c r="HA76" s="103"/>
      <c r="HB76" s="103"/>
      <c r="HC76" s="52"/>
      <c r="HE76" s="370" t="s">
        <v>228</v>
      </c>
      <c r="HF76" s="103" t="s">
        <v>229</v>
      </c>
      <c r="HG76" s="103"/>
      <c r="HH76" s="103"/>
      <c r="HI76" s="103"/>
      <c r="HJ76" s="103"/>
      <c r="HK76" s="103"/>
      <c r="HL76" s="103"/>
      <c r="HM76" s="52"/>
      <c r="HO76" s="370" t="s">
        <v>228</v>
      </c>
      <c r="HP76" s="103" t="s">
        <v>229</v>
      </c>
      <c r="HQ76" s="103"/>
      <c r="HR76" s="103"/>
      <c r="HS76" s="103"/>
      <c r="HT76" s="103"/>
      <c r="HU76" s="103"/>
      <c r="HV76" s="103"/>
      <c r="HW76" s="52"/>
      <c r="HY76" s="370" t="s">
        <v>228</v>
      </c>
      <c r="HZ76" s="103" t="s">
        <v>229</v>
      </c>
      <c r="IA76" s="103"/>
      <c r="IB76" s="103"/>
      <c r="IC76" s="103"/>
      <c r="ID76" s="103"/>
      <c r="IE76" s="103"/>
      <c r="IF76" s="103"/>
      <c r="IG76" s="52"/>
      <c r="II76" s="370" t="s">
        <v>228</v>
      </c>
      <c r="IJ76" s="103" t="s">
        <v>229</v>
      </c>
      <c r="IK76" s="103"/>
      <c r="IL76" s="103"/>
      <c r="IM76" s="103"/>
      <c r="IN76" s="103"/>
      <c r="IO76" s="103"/>
      <c r="IP76" s="103"/>
      <c r="IQ76" s="52"/>
      <c r="IS76" s="370" t="s">
        <v>228</v>
      </c>
      <c r="IT76" s="103" t="s">
        <v>229</v>
      </c>
      <c r="IU76" s="103"/>
      <c r="IV76" s="103"/>
      <c r="IW76" s="103"/>
      <c r="IX76" s="103"/>
      <c r="IY76" s="103"/>
      <c r="IZ76" s="103"/>
      <c r="JA76" s="52"/>
    </row>
    <row r="77" spans="1:261" ht="12.75" customHeight="1" outlineLevel="2" x14ac:dyDescent="0.25">
      <c r="C77" s="359"/>
      <c r="D77" s="41">
        <v>1</v>
      </c>
      <c r="E77" s="416">
        <f t="shared" ref="E77" si="402">AVERAGE(O77,Y77,AI77,AS77,BC77,BM77,BW77,CG77,CQ77,DA77,DK77,DU77,EE77,EO77,EY77,FI77,FS77,GC77,GM77,GW77,HG77,HQ77,IA77,IK77,IU77)</f>
        <v>9.4</v>
      </c>
      <c r="F77" s="416">
        <f t="shared" ref="F77" si="403">AVERAGE(P77,Z77,AJ77,AT77,BD77,BN77,BX77,CH77,CR77,DB77,DL77,DV77,EF77,EP77,EZ77,FJ77,FT77,GD77,GN77,GX77,HH77,HR77,IB77,IL77,IV77)</f>
        <v>9.1999999999999993</v>
      </c>
      <c r="G77" s="416">
        <f t="shared" ref="G77" si="404">AVERAGE(Q77,AA77,AK77,AU77,BE77,BO77,BY77,CI77,CS77,DC77,DM77,DW77,EG77,EQ77,FA77,FK77,FU77,GE77,GO77,GY77,HI77,HS77,IC77,IM77,IW77)</f>
        <v>9.6</v>
      </c>
      <c r="H77" s="416">
        <f t="shared" ref="H77" si="405">AVERAGE(R77,AB77,AL77,AV77,BF77,BP77,BZ77,CJ77,CT77,DD77,DN77,DX77,EH77,ER77,FB77,FL77,FV77,GF77,GP77,GZ77,HJ77,HT77,ID77,IN77,IX77)</f>
        <v>9.4</v>
      </c>
      <c r="I77" s="416">
        <f t="shared" ref="I77" si="406">AVERAGE(S77,AC77,AM77,AW77,BG77,BQ77,CA77,CK77,CU77,DE77,DO77,DY77,EI77,ES77,FC77,FM77,FW77,GG77,GQ77,HA77,HK77,HU77,IE77,IO77,IY77)</f>
        <v>9.1999999999999993</v>
      </c>
      <c r="J77" s="416">
        <f t="shared" ref="J77" si="407">AVERAGE(T77,AD77,AN77,AX77,BH77,BR77,CB77,CL77,CV77,DF77,DP77,DZ77,EJ77,ET77,FD77,FN77,FX77,GH77,GR77,HB77,HL77,HV77,IF77,IP77,IZ77)</f>
        <v>9.25</v>
      </c>
      <c r="K77" s="52"/>
      <c r="M77" s="47"/>
      <c r="N77" s="41">
        <v>1</v>
      </c>
      <c r="O77" s="6"/>
      <c r="P77" s="6"/>
      <c r="Q77" s="6"/>
      <c r="R77" s="6"/>
      <c r="S77" s="6"/>
      <c r="T77" s="6"/>
      <c r="U77" s="52"/>
      <c r="W77" s="47"/>
      <c r="X77" s="41">
        <v>1</v>
      </c>
      <c r="Y77" s="6"/>
      <c r="Z77" s="6"/>
      <c r="AA77" s="6"/>
      <c r="AB77" s="6"/>
      <c r="AC77" s="6"/>
      <c r="AD77" s="6"/>
      <c r="AE77" s="52"/>
      <c r="AG77" s="47"/>
      <c r="AH77" s="41">
        <v>1</v>
      </c>
      <c r="AI77" s="6"/>
      <c r="AJ77" s="6"/>
      <c r="AK77" s="6"/>
      <c r="AL77" s="6"/>
      <c r="AM77" s="6"/>
      <c r="AN77" s="6"/>
      <c r="AO77" s="52"/>
      <c r="AQ77" s="47"/>
      <c r="AR77" s="41">
        <v>1</v>
      </c>
      <c r="AS77" s="6"/>
      <c r="AT77" s="6"/>
      <c r="AU77" s="6"/>
      <c r="AV77" s="6"/>
      <c r="AW77" s="6"/>
      <c r="AX77" s="6"/>
      <c r="AY77" s="52"/>
      <c r="BA77" s="47"/>
      <c r="BB77" s="41">
        <v>1</v>
      </c>
      <c r="BC77" s="6"/>
      <c r="BD77" s="6"/>
      <c r="BE77" s="6"/>
      <c r="BF77" s="6"/>
      <c r="BG77" s="6"/>
      <c r="BH77" s="6"/>
      <c r="BI77" s="52"/>
      <c r="BK77" s="47"/>
      <c r="BL77" s="41">
        <v>1</v>
      </c>
      <c r="BM77" s="103"/>
      <c r="BN77" s="103"/>
      <c r="BO77" s="103"/>
      <c r="BP77" s="103"/>
      <c r="BQ77" s="103"/>
      <c r="BR77" s="103"/>
      <c r="BS77" s="52"/>
      <c r="BU77" s="47"/>
      <c r="BV77" s="41">
        <v>1</v>
      </c>
      <c r="BW77" s="6"/>
      <c r="BX77" s="6"/>
      <c r="BY77" s="6"/>
      <c r="BZ77" s="6"/>
      <c r="CA77" s="6"/>
      <c r="CB77" s="6"/>
      <c r="CC77" s="52"/>
      <c r="CE77" s="47"/>
      <c r="CF77" s="41">
        <v>1</v>
      </c>
      <c r="CG77" s="6">
        <v>9</v>
      </c>
      <c r="CH77" s="6">
        <v>9</v>
      </c>
      <c r="CI77" s="6">
        <v>9</v>
      </c>
      <c r="CJ77" s="6">
        <v>9</v>
      </c>
      <c r="CK77" s="6">
        <v>9</v>
      </c>
      <c r="CL77" s="6">
        <v>9</v>
      </c>
      <c r="CM77" s="52"/>
      <c r="CO77" s="47"/>
      <c r="CP77" s="41">
        <v>1</v>
      </c>
      <c r="CQ77" s="6"/>
      <c r="CR77" s="6"/>
      <c r="CS77" s="6"/>
      <c r="CT77" s="6"/>
      <c r="CU77" s="6"/>
      <c r="CV77" s="6"/>
      <c r="CW77" s="52"/>
      <c r="CY77" s="47"/>
      <c r="CZ77" s="41">
        <v>1</v>
      </c>
      <c r="DA77" s="6">
        <v>10</v>
      </c>
      <c r="DB77" s="6">
        <v>10</v>
      </c>
      <c r="DC77" s="6">
        <v>10</v>
      </c>
      <c r="DD77" s="6">
        <v>10</v>
      </c>
      <c r="DE77" s="6">
        <v>10</v>
      </c>
      <c r="DF77" s="6">
        <v>10</v>
      </c>
      <c r="DG77" s="52"/>
      <c r="DI77" s="47"/>
      <c r="DJ77" s="41">
        <v>1</v>
      </c>
      <c r="DK77" s="6">
        <v>9</v>
      </c>
      <c r="DL77" s="6">
        <v>8</v>
      </c>
      <c r="DM77" s="6">
        <v>10</v>
      </c>
      <c r="DN77" s="6">
        <v>8</v>
      </c>
      <c r="DO77" s="6">
        <v>8</v>
      </c>
      <c r="DP77" s="6">
        <v>8</v>
      </c>
      <c r="DQ77" s="52"/>
      <c r="DS77" s="47"/>
      <c r="DT77" s="41">
        <v>1</v>
      </c>
      <c r="DU77" s="6">
        <v>9</v>
      </c>
      <c r="DV77" s="6">
        <v>9</v>
      </c>
      <c r="DW77" s="6">
        <v>9</v>
      </c>
      <c r="DX77" s="6">
        <v>10</v>
      </c>
      <c r="DY77" s="6">
        <v>9</v>
      </c>
      <c r="DZ77" s="6">
        <v>10</v>
      </c>
      <c r="EA77" s="52"/>
      <c r="EC77" s="47"/>
      <c r="ED77" s="41">
        <v>1</v>
      </c>
      <c r="EE77" s="6"/>
      <c r="EF77" s="6"/>
      <c r="EG77" s="6"/>
      <c r="EH77" s="6"/>
      <c r="EI77" s="6"/>
      <c r="EJ77" s="6"/>
      <c r="EK77" s="52"/>
      <c r="EL77" s="47"/>
      <c r="EM77" s="41">
        <v>1</v>
      </c>
      <c r="EN77" s="6">
        <v>10</v>
      </c>
      <c r="EO77" s="6">
        <v>10</v>
      </c>
      <c r="EP77" s="6">
        <v>10</v>
      </c>
      <c r="EQ77" s="6">
        <v>10</v>
      </c>
      <c r="ER77" s="6">
        <v>10</v>
      </c>
      <c r="ES77" s="6">
        <v>10</v>
      </c>
      <c r="ET77" s="52"/>
      <c r="EU77" s="52"/>
      <c r="EW77" s="371"/>
      <c r="EX77" s="41">
        <v>1</v>
      </c>
      <c r="EY77" s="6"/>
      <c r="EZ77" s="6"/>
      <c r="FA77" s="6"/>
      <c r="FB77" s="6"/>
      <c r="FC77" s="6"/>
      <c r="FD77" s="6"/>
      <c r="FE77" s="52"/>
      <c r="FG77" s="371"/>
      <c r="FH77" s="41">
        <v>1</v>
      </c>
      <c r="FI77" s="6"/>
      <c r="FJ77" s="6"/>
      <c r="FK77" s="6"/>
      <c r="FL77" s="6"/>
      <c r="FM77" s="6"/>
      <c r="FN77" s="6"/>
      <c r="FO77" s="52"/>
      <c r="FQ77" s="371"/>
      <c r="FR77" s="41">
        <v>1</v>
      </c>
      <c r="FS77" s="6"/>
      <c r="FT77" s="6"/>
      <c r="FU77" s="6"/>
      <c r="FV77" s="6"/>
      <c r="FW77" s="6"/>
      <c r="FX77" s="6"/>
      <c r="FY77" s="52"/>
      <c r="GA77" s="371"/>
      <c r="GB77" s="41">
        <v>1</v>
      </c>
      <c r="GC77" s="6"/>
      <c r="GD77" s="6"/>
      <c r="GE77" s="6"/>
      <c r="GF77" s="6"/>
      <c r="GG77" s="6"/>
      <c r="GH77" s="6"/>
      <c r="GI77" s="52"/>
      <c r="GK77" s="371"/>
      <c r="GL77" s="41">
        <v>1</v>
      </c>
      <c r="GM77" s="6"/>
      <c r="GN77" s="6"/>
      <c r="GO77" s="6"/>
      <c r="GP77" s="6"/>
      <c r="GQ77" s="6"/>
      <c r="GR77" s="6"/>
      <c r="GS77" s="52"/>
      <c r="GU77" s="371"/>
      <c r="GV77" s="41">
        <v>1</v>
      </c>
      <c r="GW77" s="6"/>
      <c r="GX77" s="6"/>
      <c r="GY77" s="6"/>
      <c r="GZ77" s="6"/>
      <c r="HA77" s="6"/>
      <c r="HB77" s="6"/>
      <c r="HC77" s="52"/>
      <c r="HE77" s="371"/>
      <c r="HF77" s="41">
        <v>1</v>
      </c>
      <c r="HG77" s="6"/>
      <c r="HH77" s="6"/>
      <c r="HI77" s="6"/>
      <c r="HJ77" s="6"/>
      <c r="HK77" s="6"/>
      <c r="HL77" s="6"/>
      <c r="HM77" s="52"/>
      <c r="HO77" s="371"/>
      <c r="HP77" s="41">
        <v>1</v>
      </c>
      <c r="HQ77" s="6"/>
      <c r="HR77" s="6"/>
      <c r="HS77" s="6"/>
      <c r="HT77" s="6"/>
      <c r="HU77" s="6"/>
      <c r="HV77" s="6"/>
      <c r="HW77" s="52"/>
      <c r="HY77" s="371"/>
      <c r="HZ77" s="41">
        <v>1</v>
      </c>
      <c r="IA77" s="6"/>
      <c r="IB77" s="6"/>
      <c r="IC77" s="6"/>
      <c r="ID77" s="6"/>
      <c r="IE77" s="6"/>
      <c r="IF77" s="6"/>
      <c r="IG77" s="52"/>
      <c r="II77" s="371"/>
      <c r="IJ77" s="41">
        <v>1</v>
      </c>
      <c r="IK77" s="6"/>
      <c r="IL77" s="6"/>
      <c r="IM77" s="6"/>
      <c r="IN77" s="6"/>
      <c r="IO77" s="6"/>
      <c r="IP77" s="6"/>
      <c r="IQ77" s="52"/>
      <c r="IS77" s="371"/>
      <c r="IT77" s="41">
        <v>1</v>
      </c>
      <c r="IU77" s="6"/>
      <c r="IV77" s="6"/>
      <c r="IW77" s="6"/>
      <c r="IX77" s="6"/>
      <c r="IY77" s="6"/>
      <c r="IZ77" s="6"/>
      <c r="JA77" s="52"/>
    </row>
    <row r="78" spans="1:261" ht="12.75" customHeight="1" outlineLevel="2" x14ac:dyDescent="0.25">
      <c r="C78" s="359"/>
      <c r="D78" s="41">
        <v>2</v>
      </c>
      <c r="E78" s="416">
        <f t="shared" ref="E78:E82" si="408">AVERAGE(O78,Y78,AI78,AS78,BC78,BM78,BW78,CG78,CQ78,DA78,DK78,DU78,EE78,EO78,EY78,FI78,FS78,GC78,GM78,GW78,HG78,HQ78,IA78,IK78,IU78)</f>
        <v>9</v>
      </c>
      <c r="F78" s="416">
        <f t="shared" ref="F78:F82" si="409">AVERAGE(P78,Z78,AJ78,AT78,BD78,BN78,BX78,CH78,CR78,DB78,DL78,DV78,EF78,EP78,EZ78,FJ78,FT78,GD78,GN78,GX78,HH78,HR78,IB78,IL78,IV78)</f>
        <v>8.6</v>
      </c>
      <c r="G78" s="416">
        <f t="shared" ref="G78:G82" si="410">AVERAGE(Q78,AA78,AK78,AU78,BE78,BO78,BY78,CI78,CS78,DC78,DM78,DW78,EG78,EQ78,FA78,FK78,FU78,GE78,GO78,GY78,HI78,HS78,IC78,IM78,IW78)</f>
        <v>8</v>
      </c>
      <c r="H78" s="416">
        <f t="shared" ref="H78:H82" si="411">AVERAGE(R78,AB78,AL78,AV78,BF78,BP78,BZ78,CJ78,CT78,DD78,DN78,DX78,EH78,ER78,FB78,FL78,FV78,GF78,GP78,GZ78,HJ78,HT78,ID78,IN78,IX78)</f>
        <v>8.6</v>
      </c>
      <c r="I78" s="416">
        <f t="shared" ref="I78:I82" si="412">AVERAGE(S78,AC78,AM78,AW78,BG78,BQ78,CA78,CK78,CU78,DE78,DO78,DY78,EI78,ES78,FC78,FM78,FW78,GG78,GQ78,HA78,HK78,HU78,IE78,IO78,IY78)</f>
        <v>8.4</v>
      </c>
      <c r="J78" s="416">
        <f t="shared" ref="J78:J82" si="413">AVERAGE(T78,AD78,AN78,AX78,BH78,BR78,CB78,CL78,CV78,DF78,DP78,DZ78,EJ78,ET78,FD78,FN78,FX78,GH78,GR78,HB78,HL78,HV78,IF78,IP78,IZ78)</f>
        <v>7.5</v>
      </c>
      <c r="K78" s="52"/>
      <c r="M78" s="47"/>
      <c r="N78" s="41">
        <v>2</v>
      </c>
      <c r="O78" s="6"/>
      <c r="P78" s="6"/>
      <c r="Q78" s="6"/>
      <c r="R78" s="6"/>
      <c r="S78" s="6"/>
      <c r="T78" s="6"/>
      <c r="U78" s="52"/>
      <c r="W78" s="47"/>
      <c r="X78" s="41">
        <v>2</v>
      </c>
      <c r="Y78" s="6"/>
      <c r="Z78" s="6"/>
      <c r="AA78" s="6"/>
      <c r="AB78" s="6"/>
      <c r="AC78" s="6"/>
      <c r="AD78" s="6"/>
      <c r="AE78" s="52"/>
      <c r="AG78" s="47"/>
      <c r="AH78" s="41">
        <v>2</v>
      </c>
      <c r="AI78" s="6"/>
      <c r="AJ78" s="6"/>
      <c r="AK78" s="6"/>
      <c r="AL78" s="6"/>
      <c r="AM78" s="6"/>
      <c r="AN78" s="6"/>
      <c r="AO78" s="52"/>
      <c r="AQ78" s="47"/>
      <c r="AR78" s="41">
        <v>2</v>
      </c>
      <c r="AS78" s="6"/>
      <c r="AT78" s="6"/>
      <c r="AU78" s="6"/>
      <c r="AV78" s="6"/>
      <c r="AW78" s="6"/>
      <c r="AX78" s="6"/>
      <c r="AY78" s="52"/>
      <c r="BA78" s="47"/>
      <c r="BB78" s="41">
        <v>2</v>
      </c>
      <c r="BC78" s="6"/>
      <c r="BD78" s="6"/>
      <c r="BE78" s="6"/>
      <c r="BF78" s="6"/>
      <c r="BG78" s="6"/>
      <c r="BH78" s="6"/>
      <c r="BI78" s="52"/>
      <c r="BK78" s="47"/>
      <c r="BL78" s="41">
        <v>2</v>
      </c>
      <c r="BM78" s="6"/>
      <c r="BN78" s="6"/>
      <c r="BO78" s="6"/>
      <c r="BP78" s="6"/>
      <c r="BQ78" s="6"/>
      <c r="BR78" s="6"/>
      <c r="BS78" s="52"/>
      <c r="BU78" s="47"/>
      <c r="BV78" s="41">
        <v>2</v>
      </c>
      <c r="BW78" s="6"/>
      <c r="BX78" s="6"/>
      <c r="BY78" s="6"/>
      <c r="BZ78" s="6"/>
      <c r="CA78" s="6"/>
      <c r="CB78" s="6"/>
      <c r="CC78" s="52"/>
      <c r="CE78" s="47"/>
      <c r="CF78" s="41">
        <v>2</v>
      </c>
      <c r="CG78" s="6">
        <v>8</v>
      </c>
      <c r="CH78" s="6">
        <v>9</v>
      </c>
      <c r="CI78" s="6">
        <v>9</v>
      </c>
      <c r="CJ78" s="6">
        <v>9</v>
      </c>
      <c r="CK78" s="6">
        <v>8</v>
      </c>
      <c r="CL78" s="6">
        <v>9</v>
      </c>
      <c r="CM78" s="52"/>
      <c r="CO78" s="47"/>
      <c r="CP78" s="41">
        <v>2</v>
      </c>
      <c r="CQ78" s="6"/>
      <c r="CR78" s="6"/>
      <c r="CS78" s="6"/>
      <c r="CT78" s="6"/>
      <c r="CU78" s="6"/>
      <c r="CV78" s="6"/>
      <c r="CW78" s="52"/>
      <c r="CY78" s="47"/>
      <c r="CZ78" s="41">
        <v>2</v>
      </c>
      <c r="DA78" s="6">
        <v>9</v>
      </c>
      <c r="DB78" s="6">
        <v>9</v>
      </c>
      <c r="DC78" s="6">
        <v>7</v>
      </c>
      <c r="DD78" s="6">
        <v>8</v>
      </c>
      <c r="DE78" s="6">
        <v>8</v>
      </c>
      <c r="DF78" s="6">
        <v>8</v>
      </c>
      <c r="DG78" s="52"/>
      <c r="DI78" s="47"/>
      <c r="DJ78" s="41">
        <v>2</v>
      </c>
      <c r="DK78" s="6">
        <v>10</v>
      </c>
      <c r="DL78" s="6">
        <v>9</v>
      </c>
      <c r="DM78" s="6">
        <v>8</v>
      </c>
      <c r="DN78" s="6">
        <v>9</v>
      </c>
      <c r="DO78" s="6">
        <v>9</v>
      </c>
      <c r="DP78" s="6">
        <v>9</v>
      </c>
      <c r="DQ78" s="52"/>
      <c r="DS78" s="47"/>
      <c r="DT78" s="41">
        <v>2</v>
      </c>
      <c r="DU78" s="6">
        <v>9</v>
      </c>
      <c r="DV78" s="6">
        <v>9</v>
      </c>
      <c r="DW78" s="6">
        <v>8</v>
      </c>
      <c r="DX78" s="6">
        <v>9</v>
      </c>
      <c r="DY78" s="6">
        <v>9</v>
      </c>
      <c r="DZ78" s="6">
        <v>4</v>
      </c>
      <c r="EA78" s="52"/>
      <c r="EC78" s="47"/>
      <c r="ED78" s="41">
        <v>2</v>
      </c>
      <c r="EE78" s="6"/>
      <c r="EF78" s="6"/>
      <c r="EG78" s="6"/>
      <c r="EH78" s="6"/>
      <c r="EI78" s="6"/>
      <c r="EJ78" s="6"/>
      <c r="EK78" s="52"/>
      <c r="EL78" s="47"/>
      <c r="EM78" s="41">
        <v>2</v>
      </c>
      <c r="EN78" s="6">
        <v>9</v>
      </c>
      <c r="EO78" s="6">
        <v>9</v>
      </c>
      <c r="EP78" s="6">
        <v>7</v>
      </c>
      <c r="EQ78" s="6">
        <v>8</v>
      </c>
      <c r="ER78" s="6">
        <v>8</v>
      </c>
      <c r="ES78" s="6">
        <v>8</v>
      </c>
      <c r="ET78" s="52"/>
      <c r="EU78" s="52"/>
      <c r="EW78" s="371"/>
      <c r="EX78" s="41">
        <v>2</v>
      </c>
      <c r="EY78" s="6"/>
      <c r="EZ78" s="6"/>
      <c r="FA78" s="6"/>
      <c r="FB78" s="6"/>
      <c r="FC78" s="6"/>
      <c r="FD78" s="6"/>
      <c r="FE78" s="52"/>
      <c r="FG78" s="371"/>
      <c r="FH78" s="41">
        <v>2</v>
      </c>
      <c r="FI78" s="6"/>
      <c r="FJ78" s="6"/>
      <c r="FK78" s="6"/>
      <c r="FL78" s="6"/>
      <c r="FM78" s="6"/>
      <c r="FN78" s="6"/>
      <c r="FO78" s="52"/>
      <c r="FQ78" s="371"/>
      <c r="FR78" s="41">
        <v>2</v>
      </c>
      <c r="FS78" s="6"/>
      <c r="FT78" s="6"/>
      <c r="FU78" s="6"/>
      <c r="FV78" s="6"/>
      <c r="FW78" s="6"/>
      <c r="FX78" s="6"/>
      <c r="FY78" s="52"/>
      <c r="GA78" s="371"/>
      <c r="GB78" s="41">
        <v>2</v>
      </c>
      <c r="GC78" s="6"/>
      <c r="GD78" s="6"/>
      <c r="GE78" s="6"/>
      <c r="GF78" s="6"/>
      <c r="GG78" s="6"/>
      <c r="GH78" s="6"/>
      <c r="GI78" s="52"/>
      <c r="GK78" s="371"/>
      <c r="GL78" s="41">
        <v>2</v>
      </c>
      <c r="GM78" s="6"/>
      <c r="GN78" s="6"/>
      <c r="GO78" s="6"/>
      <c r="GP78" s="6"/>
      <c r="GQ78" s="6"/>
      <c r="GR78" s="6"/>
      <c r="GS78" s="52"/>
      <c r="GU78" s="371"/>
      <c r="GV78" s="41">
        <v>2</v>
      </c>
      <c r="GW78" s="6"/>
      <c r="GX78" s="6"/>
      <c r="GY78" s="6"/>
      <c r="GZ78" s="6"/>
      <c r="HA78" s="6"/>
      <c r="HB78" s="6"/>
      <c r="HC78" s="52"/>
      <c r="HE78" s="371"/>
      <c r="HF78" s="41">
        <v>2</v>
      </c>
      <c r="HG78" s="6"/>
      <c r="HH78" s="6"/>
      <c r="HI78" s="6"/>
      <c r="HJ78" s="6"/>
      <c r="HK78" s="6"/>
      <c r="HL78" s="6"/>
      <c r="HM78" s="52"/>
      <c r="HO78" s="371"/>
      <c r="HP78" s="41">
        <v>2</v>
      </c>
      <c r="HQ78" s="6"/>
      <c r="HR78" s="6"/>
      <c r="HS78" s="6"/>
      <c r="HT78" s="6"/>
      <c r="HU78" s="6"/>
      <c r="HV78" s="6"/>
      <c r="HW78" s="52"/>
      <c r="HY78" s="371"/>
      <c r="HZ78" s="41">
        <v>2</v>
      </c>
      <c r="IA78" s="6"/>
      <c r="IB78" s="6"/>
      <c r="IC78" s="6"/>
      <c r="ID78" s="6"/>
      <c r="IE78" s="6"/>
      <c r="IF78" s="6"/>
      <c r="IG78" s="52"/>
      <c r="II78" s="371"/>
      <c r="IJ78" s="41">
        <v>2</v>
      </c>
      <c r="IK78" s="6"/>
      <c r="IL78" s="6"/>
      <c r="IM78" s="6"/>
      <c r="IN78" s="6"/>
      <c r="IO78" s="6"/>
      <c r="IP78" s="6"/>
      <c r="IQ78" s="52"/>
      <c r="IS78" s="371"/>
      <c r="IT78" s="41">
        <v>2</v>
      </c>
      <c r="IU78" s="6"/>
      <c r="IV78" s="6"/>
      <c r="IW78" s="6"/>
      <c r="IX78" s="6"/>
      <c r="IY78" s="6"/>
      <c r="IZ78" s="6"/>
      <c r="JA78" s="52"/>
    </row>
    <row r="79" spans="1:261" ht="12.75" customHeight="1" outlineLevel="2" x14ac:dyDescent="0.25">
      <c r="C79" s="359"/>
      <c r="D79" s="41">
        <v>3</v>
      </c>
      <c r="E79" s="416">
        <f t="shared" si="408"/>
        <v>9</v>
      </c>
      <c r="F79" s="416">
        <f t="shared" si="409"/>
        <v>7.8</v>
      </c>
      <c r="G79" s="416">
        <f t="shared" si="410"/>
        <v>7.4</v>
      </c>
      <c r="H79" s="416">
        <f t="shared" si="411"/>
        <v>8.25</v>
      </c>
      <c r="I79" s="416">
        <f t="shared" si="412"/>
        <v>7.75</v>
      </c>
      <c r="J79" s="416">
        <f t="shared" si="413"/>
        <v>6.5</v>
      </c>
      <c r="K79" s="52"/>
      <c r="M79" s="47"/>
      <c r="N79" s="41">
        <v>3</v>
      </c>
      <c r="O79" s="6"/>
      <c r="P79" s="6"/>
      <c r="Q79" s="6"/>
      <c r="R79" s="6"/>
      <c r="S79" s="6"/>
      <c r="T79" s="6"/>
      <c r="U79" s="52"/>
      <c r="W79" s="47"/>
      <c r="X79" s="41">
        <v>3</v>
      </c>
      <c r="Y79" s="6"/>
      <c r="Z79" s="6"/>
      <c r="AA79" s="6"/>
      <c r="AB79" s="6"/>
      <c r="AC79" s="6"/>
      <c r="AD79" s="6"/>
      <c r="AE79" s="52"/>
      <c r="AG79" s="47"/>
      <c r="AH79" s="41">
        <v>3</v>
      </c>
      <c r="AI79" s="6"/>
      <c r="AJ79" s="6"/>
      <c r="AK79" s="6"/>
      <c r="AL79" s="6"/>
      <c r="AM79" s="6"/>
      <c r="AN79" s="6"/>
      <c r="AO79" s="52"/>
      <c r="AQ79" s="47"/>
      <c r="AR79" s="41">
        <v>3</v>
      </c>
      <c r="AS79" s="6"/>
      <c r="AT79" s="6"/>
      <c r="AU79" s="6"/>
      <c r="AV79" s="6"/>
      <c r="AW79" s="6"/>
      <c r="AX79" s="6"/>
      <c r="AY79" s="52"/>
      <c r="BA79" s="47"/>
      <c r="BB79" s="41">
        <v>3</v>
      </c>
      <c r="BC79" s="6"/>
      <c r="BD79" s="6"/>
      <c r="BE79" s="6"/>
      <c r="BF79" s="6"/>
      <c r="BG79" s="6"/>
      <c r="BH79" s="6"/>
      <c r="BI79" s="52"/>
      <c r="BK79" s="47"/>
      <c r="BL79" s="41">
        <v>3</v>
      </c>
      <c r="BM79" s="6"/>
      <c r="BN79" s="6"/>
      <c r="BO79" s="6"/>
      <c r="BP79" s="6"/>
      <c r="BQ79" s="6"/>
      <c r="BR79" s="6"/>
      <c r="BS79" s="52"/>
      <c r="BU79" s="47"/>
      <c r="BV79" s="41">
        <v>3</v>
      </c>
      <c r="BW79" s="6"/>
      <c r="BX79" s="6"/>
      <c r="BY79" s="6"/>
      <c r="BZ79" s="6"/>
      <c r="CA79" s="6"/>
      <c r="CB79" s="6"/>
      <c r="CC79" s="52"/>
      <c r="CE79" s="47"/>
      <c r="CF79" s="41">
        <v>3</v>
      </c>
      <c r="CG79" s="6">
        <v>9</v>
      </c>
      <c r="CH79" s="6">
        <v>8</v>
      </c>
      <c r="CI79" s="6">
        <v>9</v>
      </c>
      <c r="CJ79" s="6">
        <v>8</v>
      </c>
      <c r="CK79" s="6">
        <v>8</v>
      </c>
      <c r="CL79" s="6">
        <v>9</v>
      </c>
      <c r="CM79" s="52"/>
      <c r="CO79" s="47"/>
      <c r="CP79" s="41">
        <v>3</v>
      </c>
      <c r="CQ79" s="6"/>
      <c r="CR79" s="6"/>
      <c r="CS79" s="6"/>
      <c r="CT79" s="6"/>
      <c r="CU79" s="6"/>
      <c r="CV79" s="6"/>
      <c r="CW79" s="52"/>
      <c r="CY79" s="47"/>
      <c r="CZ79" s="41">
        <v>3</v>
      </c>
      <c r="DA79" s="6">
        <v>10</v>
      </c>
      <c r="DB79" s="6">
        <v>7</v>
      </c>
      <c r="DC79" s="6">
        <v>5</v>
      </c>
      <c r="DD79" s="6">
        <v>7</v>
      </c>
      <c r="DE79" s="6"/>
      <c r="DF79" s="6">
        <v>5</v>
      </c>
      <c r="DG79" s="52"/>
      <c r="DI79" s="47"/>
      <c r="DJ79" s="41">
        <v>3</v>
      </c>
      <c r="DK79" s="6">
        <v>10</v>
      </c>
      <c r="DL79" s="6">
        <v>10</v>
      </c>
      <c r="DM79" s="6">
        <v>8</v>
      </c>
      <c r="DN79" s="6">
        <v>9</v>
      </c>
      <c r="DO79" s="6">
        <v>9</v>
      </c>
      <c r="DP79" s="6">
        <v>8</v>
      </c>
      <c r="DQ79" s="52"/>
      <c r="DS79" s="47"/>
      <c r="DT79" s="41">
        <v>3</v>
      </c>
      <c r="DU79" s="6">
        <v>9</v>
      </c>
      <c r="DV79" s="6">
        <v>9</v>
      </c>
      <c r="DW79" s="6">
        <v>8</v>
      </c>
      <c r="DX79" s="6">
        <v>9</v>
      </c>
      <c r="DY79" s="6">
        <v>9</v>
      </c>
      <c r="DZ79" s="6">
        <v>4</v>
      </c>
      <c r="EA79" s="52"/>
      <c r="EC79" s="47"/>
      <c r="ED79" s="41">
        <v>3</v>
      </c>
      <c r="EE79" s="6"/>
      <c r="EF79" s="6"/>
      <c r="EG79" s="6"/>
      <c r="EH79" s="6"/>
      <c r="EI79" s="6"/>
      <c r="EJ79" s="6"/>
      <c r="EK79" s="52"/>
      <c r="EL79" s="47"/>
      <c r="EM79" s="41">
        <v>3</v>
      </c>
      <c r="EN79" s="6">
        <v>10</v>
      </c>
      <c r="EO79" s="6">
        <v>7</v>
      </c>
      <c r="EP79" s="6">
        <v>5</v>
      </c>
      <c r="EQ79" s="6">
        <v>7</v>
      </c>
      <c r="ER79" s="6"/>
      <c r="ES79" s="6">
        <v>5</v>
      </c>
      <c r="ET79" s="52"/>
      <c r="EU79" s="52"/>
      <c r="EW79" s="371"/>
      <c r="EX79" s="41">
        <v>3</v>
      </c>
      <c r="EY79" s="6"/>
      <c r="EZ79" s="6"/>
      <c r="FA79" s="6"/>
      <c r="FB79" s="6"/>
      <c r="FC79" s="6"/>
      <c r="FD79" s="6"/>
      <c r="FE79" s="52"/>
      <c r="FG79" s="371"/>
      <c r="FH79" s="41">
        <v>3</v>
      </c>
      <c r="FI79" s="6"/>
      <c r="FJ79" s="6"/>
      <c r="FK79" s="6"/>
      <c r="FL79" s="6"/>
      <c r="FM79" s="6"/>
      <c r="FN79" s="6"/>
      <c r="FO79" s="52"/>
      <c r="FQ79" s="371"/>
      <c r="FR79" s="41">
        <v>3</v>
      </c>
      <c r="FS79" s="6"/>
      <c r="FT79" s="6"/>
      <c r="FU79" s="6"/>
      <c r="FV79" s="6"/>
      <c r="FW79" s="6"/>
      <c r="FX79" s="6"/>
      <c r="FY79" s="52"/>
      <c r="GA79" s="371"/>
      <c r="GB79" s="41">
        <v>3</v>
      </c>
      <c r="GC79" s="6"/>
      <c r="GD79" s="6"/>
      <c r="GE79" s="6"/>
      <c r="GF79" s="6"/>
      <c r="GG79" s="6"/>
      <c r="GH79" s="6"/>
      <c r="GI79" s="52"/>
      <c r="GK79" s="371"/>
      <c r="GL79" s="41">
        <v>3</v>
      </c>
      <c r="GM79" s="6"/>
      <c r="GN79" s="6"/>
      <c r="GO79" s="6"/>
      <c r="GP79" s="6"/>
      <c r="GQ79" s="6"/>
      <c r="GR79" s="6"/>
      <c r="GS79" s="52"/>
      <c r="GU79" s="371"/>
      <c r="GV79" s="41">
        <v>3</v>
      </c>
      <c r="GW79" s="6"/>
      <c r="GX79" s="6"/>
      <c r="GY79" s="6"/>
      <c r="GZ79" s="6"/>
      <c r="HA79" s="6"/>
      <c r="HB79" s="6"/>
      <c r="HC79" s="52"/>
      <c r="HE79" s="371"/>
      <c r="HF79" s="41">
        <v>3</v>
      </c>
      <c r="HG79" s="6"/>
      <c r="HH79" s="6"/>
      <c r="HI79" s="6"/>
      <c r="HJ79" s="6"/>
      <c r="HK79" s="6"/>
      <c r="HL79" s="6"/>
      <c r="HM79" s="52"/>
      <c r="HO79" s="371"/>
      <c r="HP79" s="41">
        <v>3</v>
      </c>
      <c r="HQ79" s="6"/>
      <c r="HR79" s="6"/>
      <c r="HS79" s="6"/>
      <c r="HT79" s="6"/>
      <c r="HU79" s="6"/>
      <c r="HV79" s="6"/>
      <c r="HW79" s="52"/>
      <c r="HY79" s="371"/>
      <c r="HZ79" s="41">
        <v>3</v>
      </c>
      <c r="IA79" s="6"/>
      <c r="IB79" s="6"/>
      <c r="IC79" s="6"/>
      <c r="ID79" s="6"/>
      <c r="IE79" s="6"/>
      <c r="IF79" s="6"/>
      <c r="IG79" s="52"/>
      <c r="II79" s="371"/>
      <c r="IJ79" s="41">
        <v>3</v>
      </c>
      <c r="IK79" s="6"/>
      <c r="IL79" s="6"/>
      <c r="IM79" s="6"/>
      <c r="IN79" s="6"/>
      <c r="IO79" s="6"/>
      <c r="IP79" s="6"/>
      <c r="IQ79" s="52"/>
      <c r="IS79" s="371"/>
      <c r="IT79" s="41">
        <v>3</v>
      </c>
      <c r="IU79" s="6"/>
      <c r="IV79" s="6"/>
      <c r="IW79" s="6"/>
      <c r="IX79" s="6"/>
      <c r="IY79" s="6"/>
      <c r="IZ79" s="6"/>
      <c r="JA79" s="52"/>
    </row>
    <row r="80" spans="1:261" ht="12.75" customHeight="1" outlineLevel="2" x14ac:dyDescent="0.25">
      <c r="C80" s="359"/>
      <c r="D80" s="41">
        <v>4</v>
      </c>
      <c r="E80" s="416">
        <f t="shared" si="408"/>
        <v>9</v>
      </c>
      <c r="F80" s="416">
        <f t="shared" si="409"/>
        <v>7</v>
      </c>
      <c r="G80" s="416">
        <f t="shared" si="410"/>
        <v>5.3</v>
      </c>
      <c r="H80" s="416">
        <f t="shared" si="411"/>
        <v>8.25</v>
      </c>
      <c r="I80" s="416">
        <f t="shared" si="412"/>
        <v>8.25</v>
      </c>
      <c r="J80" s="416">
        <f t="shared" si="413"/>
        <v>7.75</v>
      </c>
      <c r="K80" s="52"/>
      <c r="M80" s="47"/>
      <c r="N80" s="41">
        <v>4</v>
      </c>
      <c r="O80" s="6"/>
      <c r="P80" s="6"/>
      <c r="Q80" s="6"/>
      <c r="R80" s="6"/>
      <c r="S80" s="6"/>
      <c r="T80" s="6"/>
      <c r="U80" s="52"/>
      <c r="W80" s="47"/>
      <c r="X80" s="41">
        <v>4</v>
      </c>
      <c r="Y80" s="6"/>
      <c r="Z80" s="6"/>
      <c r="AA80" s="6"/>
      <c r="AB80" s="6"/>
      <c r="AC80" s="6"/>
      <c r="AD80" s="6"/>
      <c r="AE80" s="52"/>
      <c r="AG80" s="47"/>
      <c r="AH80" s="41">
        <v>4</v>
      </c>
      <c r="AI80" s="6"/>
      <c r="AJ80" s="6"/>
      <c r="AK80" s="6"/>
      <c r="AL80" s="6"/>
      <c r="AM80" s="6"/>
      <c r="AN80" s="6"/>
      <c r="AO80" s="52"/>
      <c r="AQ80" s="47"/>
      <c r="AR80" s="41">
        <v>4</v>
      </c>
      <c r="AS80" s="6"/>
      <c r="AT80" s="6"/>
      <c r="AU80" s="6"/>
      <c r="AV80" s="6"/>
      <c r="AW80" s="6"/>
      <c r="AX80" s="6"/>
      <c r="AY80" s="52"/>
      <c r="BA80" s="47"/>
      <c r="BB80" s="41">
        <v>4</v>
      </c>
      <c r="BC80" s="6"/>
      <c r="BD80" s="6"/>
      <c r="BE80" s="6"/>
      <c r="BF80" s="6"/>
      <c r="BG80" s="6"/>
      <c r="BH80" s="6"/>
      <c r="BI80" s="52"/>
      <c r="BK80" s="47"/>
      <c r="BL80" s="41">
        <v>4</v>
      </c>
      <c r="BM80" s="6"/>
      <c r="BN80" s="6"/>
      <c r="BO80" s="6"/>
      <c r="BP80" s="6"/>
      <c r="BQ80" s="6"/>
      <c r="BR80" s="6"/>
      <c r="BS80" s="52"/>
      <c r="BU80" s="47"/>
      <c r="BV80" s="41">
        <v>4</v>
      </c>
      <c r="BW80" s="6"/>
      <c r="BX80" s="6"/>
      <c r="BY80" s="6"/>
      <c r="BZ80" s="6"/>
      <c r="CA80" s="6"/>
      <c r="CB80" s="6"/>
      <c r="CC80" s="52"/>
      <c r="CE80" s="47"/>
      <c r="CF80" s="41">
        <v>4</v>
      </c>
      <c r="CG80" s="6">
        <v>9</v>
      </c>
      <c r="CH80" s="6">
        <v>9</v>
      </c>
      <c r="CI80" s="6">
        <v>7</v>
      </c>
      <c r="CJ80" s="6">
        <v>9</v>
      </c>
      <c r="CK80" s="6">
        <v>9</v>
      </c>
      <c r="CL80" s="6">
        <v>9</v>
      </c>
      <c r="CM80" s="52"/>
      <c r="CO80" s="47"/>
      <c r="CP80" s="41">
        <v>4</v>
      </c>
      <c r="CQ80" s="6"/>
      <c r="CR80" s="6"/>
      <c r="CS80" s="6"/>
      <c r="CT80" s="6"/>
      <c r="CU80" s="6"/>
      <c r="CV80" s="6"/>
      <c r="CW80" s="52"/>
      <c r="CY80" s="47"/>
      <c r="CZ80" s="41">
        <v>4</v>
      </c>
      <c r="DA80" s="6">
        <v>10</v>
      </c>
      <c r="DB80" s="6">
        <v>8</v>
      </c>
      <c r="DC80" s="6">
        <v>0</v>
      </c>
      <c r="DD80" s="6">
        <v>7</v>
      </c>
      <c r="DE80" s="6"/>
      <c r="DF80" s="6">
        <v>7</v>
      </c>
      <c r="DG80" s="52"/>
      <c r="DI80" s="47"/>
      <c r="DJ80" s="41">
        <v>4</v>
      </c>
      <c r="DK80" s="6">
        <v>9</v>
      </c>
      <c r="DL80" s="6">
        <v>9</v>
      </c>
      <c r="DM80" s="6">
        <v>7</v>
      </c>
      <c r="DN80" s="6">
        <v>8</v>
      </c>
      <c r="DO80" s="6">
        <v>8</v>
      </c>
      <c r="DP80" s="6">
        <v>7</v>
      </c>
      <c r="DQ80" s="52"/>
      <c r="DS80" s="47"/>
      <c r="DT80" s="41">
        <v>4</v>
      </c>
      <c r="DU80" s="6">
        <v>9</v>
      </c>
      <c r="DV80" s="6">
        <v>9</v>
      </c>
      <c r="DW80" s="6">
        <v>5.5</v>
      </c>
      <c r="DX80" s="6">
        <v>9</v>
      </c>
      <c r="DY80" s="6">
        <v>9</v>
      </c>
      <c r="DZ80" s="6">
        <v>8</v>
      </c>
      <c r="EA80" s="52"/>
      <c r="EC80" s="47"/>
      <c r="ED80" s="41">
        <v>4</v>
      </c>
      <c r="EE80" s="6"/>
      <c r="EF80" s="6"/>
      <c r="EG80" s="6"/>
      <c r="EH80" s="6"/>
      <c r="EI80" s="6"/>
      <c r="EJ80" s="6"/>
      <c r="EK80" s="52"/>
      <c r="EL80" s="47"/>
      <c r="EM80" s="41">
        <v>4</v>
      </c>
      <c r="EN80" s="6">
        <v>10</v>
      </c>
      <c r="EO80" s="6">
        <v>8</v>
      </c>
      <c r="EP80" s="6">
        <v>0</v>
      </c>
      <c r="EQ80" s="6">
        <v>7</v>
      </c>
      <c r="ER80" s="6"/>
      <c r="ES80" s="6">
        <v>7</v>
      </c>
      <c r="ET80" s="52"/>
      <c r="EU80" s="52"/>
      <c r="EW80" s="371"/>
      <c r="EX80" s="41">
        <v>4</v>
      </c>
      <c r="EY80" s="6"/>
      <c r="EZ80" s="6"/>
      <c r="FA80" s="6"/>
      <c r="FB80" s="6"/>
      <c r="FC80" s="6"/>
      <c r="FD80" s="6"/>
      <c r="FE80" s="52"/>
      <c r="FG80" s="371"/>
      <c r="FH80" s="41">
        <v>4</v>
      </c>
      <c r="FI80" s="6"/>
      <c r="FJ80" s="6"/>
      <c r="FK80" s="6"/>
      <c r="FL80" s="6"/>
      <c r="FM80" s="6"/>
      <c r="FN80" s="6"/>
      <c r="FO80" s="52"/>
      <c r="FQ80" s="371"/>
      <c r="FR80" s="41">
        <v>4</v>
      </c>
      <c r="FS80" s="6"/>
      <c r="FT80" s="6"/>
      <c r="FU80" s="6"/>
      <c r="FV80" s="6"/>
      <c r="FW80" s="6"/>
      <c r="FX80" s="6"/>
      <c r="FY80" s="52"/>
      <c r="GA80" s="371"/>
      <c r="GB80" s="41">
        <v>4</v>
      </c>
      <c r="GC80" s="6"/>
      <c r="GD80" s="6"/>
      <c r="GE80" s="6"/>
      <c r="GF80" s="6"/>
      <c r="GG80" s="6"/>
      <c r="GH80" s="6"/>
      <c r="GI80" s="52"/>
      <c r="GK80" s="371"/>
      <c r="GL80" s="41">
        <v>4</v>
      </c>
      <c r="GM80" s="6"/>
      <c r="GN80" s="6"/>
      <c r="GO80" s="6"/>
      <c r="GP80" s="6"/>
      <c r="GQ80" s="6"/>
      <c r="GR80" s="6"/>
      <c r="GS80" s="52"/>
      <c r="GU80" s="371"/>
      <c r="GV80" s="41">
        <v>4</v>
      </c>
      <c r="GW80" s="6"/>
      <c r="GX80" s="6"/>
      <c r="GY80" s="6"/>
      <c r="GZ80" s="6"/>
      <c r="HA80" s="6"/>
      <c r="HB80" s="6"/>
      <c r="HC80" s="52"/>
      <c r="HE80" s="371"/>
      <c r="HF80" s="41">
        <v>4</v>
      </c>
      <c r="HG80" s="6"/>
      <c r="HH80" s="6"/>
      <c r="HI80" s="6"/>
      <c r="HJ80" s="6"/>
      <c r="HK80" s="6"/>
      <c r="HL80" s="6"/>
      <c r="HM80" s="52"/>
      <c r="HO80" s="371"/>
      <c r="HP80" s="41">
        <v>4</v>
      </c>
      <c r="HQ80" s="6"/>
      <c r="HR80" s="6"/>
      <c r="HS80" s="6"/>
      <c r="HT80" s="6"/>
      <c r="HU80" s="6"/>
      <c r="HV80" s="6"/>
      <c r="HW80" s="52"/>
      <c r="HY80" s="371"/>
      <c r="HZ80" s="41">
        <v>4</v>
      </c>
      <c r="IA80" s="6"/>
      <c r="IB80" s="6"/>
      <c r="IC80" s="6"/>
      <c r="ID80" s="6"/>
      <c r="IE80" s="6"/>
      <c r="IF80" s="6"/>
      <c r="IG80" s="52"/>
      <c r="II80" s="371"/>
      <c r="IJ80" s="41">
        <v>4</v>
      </c>
      <c r="IK80" s="6"/>
      <c r="IL80" s="6"/>
      <c r="IM80" s="6"/>
      <c r="IN80" s="6"/>
      <c r="IO80" s="6"/>
      <c r="IP80" s="6"/>
      <c r="IQ80" s="52"/>
      <c r="IS80" s="371"/>
      <c r="IT80" s="41">
        <v>4</v>
      </c>
      <c r="IU80" s="6"/>
      <c r="IV80" s="6"/>
      <c r="IW80" s="6"/>
      <c r="IX80" s="6"/>
      <c r="IY80" s="6"/>
      <c r="IZ80" s="6"/>
      <c r="JA80" s="52"/>
    </row>
    <row r="81" spans="1:261" ht="12.75" customHeight="1" outlineLevel="2" x14ac:dyDescent="0.25">
      <c r="C81" s="359"/>
      <c r="D81" s="41">
        <v>5</v>
      </c>
      <c r="E81" s="416">
        <f t="shared" si="408"/>
        <v>8.4</v>
      </c>
      <c r="F81" s="416">
        <f t="shared" si="409"/>
        <v>9</v>
      </c>
      <c r="G81" s="416">
        <f t="shared" si="410"/>
        <v>8.1</v>
      </c>
      <c r="H81" s="416">
        <f t="shared" si="411"/>
        <v>8.5</v>
      </c>
      <c r="I81" s="416">
        <f t="shared" si="412"/>
        <v>7.5</v>
      </c>
      <c r="J81" s="416">
        <f t="shared" si="413"/>
        <v>6.5</v>
      </c>
      <c r="K81" s="52"/>
      <c r="M81" s="47"/>
      <c r="N81" s="41">
        <v>5</v>
      </c>
      <c r="O81" s="6"/>
      <c r="P81" s="6"/>
      <c r="Q81" s="6"/>
      <c r="R81" s="6"/>
      <c r="S81" s="6"/>
      <c r="T81" s="6"/>
      <c r="U81" s="52"/>
      <c r="W81" s="47"/>
      <c r="X81" s="41">
        <v>5</v>
      </c>
      <c r="Y81" s="6"/>
      <c r="Z81" s="6"/>
      <c r="AA81" s="6"/>
      <c r="AB81" s="6"/>
      <c r="AC81" s="6"/>
      <c r="AD81" s="6"/>
      <c r="AE81" s="52"/>
      <c r="AG81" s="47"/>
      <c r="AH81" s="41">
        <v>5</v>
      </c>
      <c r="AI81" s="6"/>
      <c r="AJ81" s="6"/>
      <c r="AK81" s="6"/>
      <c r="AL81" s="6"/>
      <c r="AM81" s="6"/>
      <c r="AN81" s="6"/>
      <c r="AO81" s="52"/>
      <c r="AQ81" s="47"/>
      <c r="AR81" s="41">
        <v>5</v>
      </c>
      <c r="AS81" s="6"/>
      <c r="AT81" s="6"/>
      <c r="AU81" s="6"/>
      <c r="AV81" s="6"/>
      <c r="AW81" s="6"/>
      <c r="AX81" s="6"/>
      <c r="AY81" s="52"/>
      <c r="BA81" s="47"/>
      <c r="BB81" s="41">
        <v>5</v>
      </c>
      <c r="BC81" s="6"/>
      <c r="BD81" s="6"/>
      <c r="BE81" s="6"/>
      <c r="BF81" s="6"/>
      <c r="BG81" s="6"/>
      <c r="BH81" s="6"/>
      <c r="BI81" s="52"/>
      <c r="BK81" s="47"/>
      <c r="BL81" s="41">
        <v>5</v>
      </c>
      <c r="BM81" s="6"/>
      <c r="BN81" s="6"/>
      <c r="BO81" s="6"/>
      <c r="BP81" s="6"/>
      <c r="BQ81" s="6"/>
      <c r="BR81" s="6"/>
      <c r="BS81" s="52"/>
      <c r="BU81" s="47"/>
      <c r="BV81" s="41">
        <v>5</v>
      </c>
      <c r="BW81" s="6"/>
      <c r="BX81" s="6"/>
      <c r="BY81" s="6"/>
      <c r="BZ81" s="6"/>
      <c r="CA81" s="6"/>
      <c r="CB81" s="6"/>
      <c r="CC81" s="52"/>
      <c r="CE81" s="47"/>
      <c r="CF81" s="41">
        <v>5</v>
      </c>
      <c r="CG81" s="6">
        <v>9</v>
      </c>
      <c r="CH81" s="6">
        <v>9</v>
      </c>
      <c r="CI81" s="6">
        <v>9</v>
      </c>
      <c r="CJ81" s="6">
        <v>9</v>
      </c>
      <c r="CK81" s="6">
        <v>9</v>
      </c>
      <c r="CL81" s="6">
        <v>9</v>
      </c>
      <c r="CM81" s="52"/>
      <c r="CO81" s="47"/>
      <c r="CP81" s="41">
        <v>5</v>
      </c>
      <c r="CQ81" s="6"/>
      <c r="CR81" s="6"/>
      <c r="CS81" s="6"/>
      <c r="CT81" s="6"/>
      <c r="CU81" s="6"/>
      <c r="CV81" s="6"/>
      <c r="CW81" s="52"/>
      <c r="CY81" s="47"/>
      <c r="CZ81" s="41">
        <v>5</v>
      </c>
      <c r="DA81" s="6">
        <v>8</v>
      </c>
      <c r="DB81" s="6">
        <v>9</v>
      </c>
      <c r="DC81" s="6">
        <v>9</v>
      </c>
      <c r="DD81" s="6">
        <v>9</v>
      </c>
      <c r="DE81" s="6"/>
      <c r="DF81" s="6">
        <v>5</v>
      </c>
      <c r="DG81" s="52"/>
      <c r="DI81" s="47"/>
      <c r="DJ81" s="41">
        <v>5</v>
      </c>
      <c r="DK81" s="6">
        <v>8</v>
      </c>
      <c r="DL81" s="6">
        <v>9</v>
      </c>
      <c r="DM81" s="6">
        <v>8</v>
      </c>
      <c r="DN81" s="6">
        <v>7</v>
      </c>
      <c r="DO81" s="6">
        <v>8</v>
      </c>
      <c r="DP81" s="6">
        <v>8</v>
      </c>
      <c r="DQ81" s="52"/>
      <c r="DS81" s="47"/>
      <c r="DT81" s="41">
        <v>5</v>
      </c>
      <c r="DU81" s="6">
        <v>8</v>
      </c>
      <c r="DV81" s="6">
        <v>9</v>
      </c>
      <c r="DW81" s="6">
        <v>5.5</v>
      </c>
      <c r="DX81" s="6">
        <v>9</v>
      </c>
      <c r="DY81" s="6">
        <v>8</v>
      </c>
      <c r="DZ81" s="6">
        <v>4</v>
      </c>
      <c r="EA81" s="52"/>
      <c r="EC81" s="47"/>
      <c r="ED81" s="41">
        <v>5</v>
      </c>
      <c r="EE81" s="6"/>
      <c r="EF81" s="6"/>
      <c r="EG81" s="6"/>
      <c r="EH81" s="6"/>
      <c r="EI81" s="6"/>
      <c r="EJ81" s="6"/>
      <c r="EK81" s="52"/>
      <c r="EL81" s="47"/>
      <c r="EM81" s="41">
        <v>5</v>
      </c>
      <c r="EN81" s="6">
        <v>8</v>
      </c>
      <c r="EO81" s="6">
        <v>9</v>
      </c>
      <c r="EP81" s="6">
        <v>9</v>
      </c>
      <c r="EQ81" s="6">
        <v>9</v>
      </c>
      <c r="ER81" s="6"/>
      <c r="ES81" s="6">
        <v>5</v>
      </c>
      <c r="ET81" s="52"/>
      <c r="EU81" s="52"/>
      <c r="EW81" s="371"/>
      <c r="EX81" s="41">
        <v>5</v>
      </c>
      <c r="EY81" s="6"/>
      <c r="EZ81" s="6"/>
      <c r="FA81" s="6"/>
      <c r="FB81" s="6"/>
      <c r="FC81" s="6"/>
      <c r="FD81" s="6"/>
      <c r="FE81" s="52"/>
      <c r="FG81" s="371"/>
      <c r="FH81" s="41">
        <v>5</v>
      </c>
      <c r="FI81" s="6"/>
      <c r="FJ81" s="6"/>
      <c r="FK81" s="6"/>
      <c r="FL81" s="6"/>
      <c r="FM81" s="6"/>
      <c r="FN81" s="6"/>
      <c r="FO81" s="52"/>
      <c r="FQ81" s="371"/>
      <c r="FR81" s="41">
        <v>5</v>
      </c>
      <c r="FS81" s="6"/>
      <c r="FT81" s="6"/>
      <c r="FU81" s="6"/>
      <c r="FV81" s="6"/>
      <c r="FW81" s="6"/>
      <c r="FX81" s="6"/>
      <c r="FY81" s="52"/>
      <c r="GA81" s="371"/>
      <c r="GB81" s="41">
        <v>5</v>
      </c>
      <c r="GC81" s="6"/>
      <c r="GD81" s="6"/>
      <c r="GE81" s="6"/>
      <c r="GF81" s="6"/>
      <c r="GG81" s="6"/>
      <c r="GH81" s="6"/>
      <c r="GI81" s="52"/>
      <c r="GK81" s="371"/>
      <c r="GL81" s="41">
        <v>5</v>
      </c>
      <c r="GM81" s="6"/>
      <c r="GN81" s="6"/>
      <c r="GO81" s="6"/>
      <c r="GP81" s="6"/>
      <c r="GQ81" s="6"/>
      <c r="GR81" s="6"/>
      <c r="GS81" s="52"/>
      <c r="GU81" s="371"/>
      <c r="GV81" s="41">
        <v>5</v>
      </c>
      <c r="GW81" s="6"/>
      <c r="GX81" s="6"/>
      <c r="GY81" s="6"/>
      <c r="GZ81" s="6"/>
      <c r="HA81" s="6"/>
      <c r="HB81" s="6"/>
      <c r="HC81" s="52"/>
      <c r="HE81" s="371"/>
      <c r="HF81" s="41">
        <v>5</v>
      </c>
      <c r="HG81" s="6"/>
      <c r="HH81" s="6"/>
      <c r="HI81" s="6"/>
      <c r="HJ81" s="6"/>
      <c r="HK81" s="6"/>
      <c r="HL81" s="6"/>
      <c r="HM81" s="52"/>
      <c r="HO81" s="371"/>
      <c r="HP81" s="41">
        <v>5</v>
      </c>
      <c r="HQ81" s="6"/>
      <c r="HR81" s="6"/>
      <c r="HS81" s="6"/>
      <c r="HT81" s="6"/>
      <c r="HU81" s="6"/>
      <c r="HV81" s="6"/>
      <c r="HW81" s="52"/>
      <c r="HY81" s="371"/>
      <c r="HZ81" s="41">
        <v>5</v>
      </c>
      <c r="IA81" s="6"/>
      <c r="IB81" s="6"/>
      <c r="IC81" s="6"/>
      <c r="ID81" s="6"/>
      <c r="IE81" s="6"/>
      <c r="IF81" s="6"/>
      <c r="IG81" s="52"/>
      <c r="II81" s="371"/>
      <c r="IJ81" s="41">
        <v>5</v>
      </c>
      <c r="IK81" s="6"/>
      <c r="IL81" s="6"/>
      <c r="IM81" s="6"/>
      <c r="IN81" s="6"/>
      <c r="IO81" s="6"/>
      <c r="IP81" s="6"/>
      <c r="IQ81" s="52"/>
      <c r="IS81" s="371"/>
      <c r="IT81" s="41">
        <v>5</v>
      </c>
      <c r="IU81" s="6"/>
      <c r="IV81" s="6"/>
      <c r="IW81" s="6"/>
      <c r="IX81" s="6"/>
      <c r="IY81" s="6"/>
      <c r="IZ81" s="6"/>
      <c r="JA81" s="52"/>
    </row>
    <row r="82" spans="1:261" ht="12.75" customHeight="1" outlineLevel="2" x14ac:dyDescent="0.25">
      <c r="C82" s="359"/>
      <c r="D82" s="41">
        <v>6</v>
      </c>
      <c r="E82" s="416">
        <f t="shared" si="408"/>
        <v>9.6</v>
      </c>
      <c r="F82" s="416">
        <f t="shared" si="409"/>
        <v>9.1999999999999993</v>
      </c>
      <c r="G82" s="416">
        <f t="shared" si="410"/>
        <v>8.6999999999999993</v>
      </c>
      <c r="H82" s="416">
        <f t="shared" si="411"/>
        <v>9.25</v>
      </c>
      <c r="I82" s="416">
        <f t="shared" si="412"/>
        <v>9.25</v>
      </c>
      <c r="J82" s="416">
        <f t="shared" si="413"/>
        <v>9.5</v>
      </c>
      <c r="K82" s="52"/>
      <c r="M82" s="47"/>
      <c r="N82" s="41">
        <v>6</v>
      </c>
      <c r="O82" s="6"/>
      <c r="P82" s="6"/>
      <c r="Q82" s="6"/>
      <c r="R82" s="6"/>
      <c r="S82" s="6"/>
      <c r="T82" s="6"/>
      <c r="U82" s="52"/>
      <c r="W82" s="47"/>
      <c r="X82" s="41">
        <v>6</v>
      </c>
      <c r="Y82" s="6"/>
      <c r="Z82" s="6"/>
      <c r="AA82" s="6"/>
      <c r="AB82" s="6"/>
      <c r="AC82" s="6"/>
      <c r="AD82" s="6"/>
      <c r="AE82" s="52"/>
      <c r="AG82" s="47"/>
      <c r="AH82" s="41">
        <v>6</v>
      </c>
      <c r="AI82" s="6"/>
      <c r="AJ82" s="6"/>
      <c r="AK82" s="6"/>
      <c r="AL82" s="6"/>
      <c r="AM82" s="6"/>
      <c r="AN82" s="6"/>
      <c r="AO82" s="52"/>
      <c r="AQ82" s="47"/>
      <c r="AR82" s="41">
        <v>6</v>
      </c>
      <c r="AS82" s="6"/>
      <c r="AT82" s="6"/>
      <c r="AU82" s="6"/>
      <c r="AV82" s="6"/>
      <c r="AW82" s="6"/>
      <c r="AX82" s="6"/>
      <c r="AY82" s="52"/>
      <c r="BA82" s="47"/>
      <c r="BB82" s="41">
        <v>6</v>
      </c>
      <c r="BC82" s="6"/>
      <c r="BD82" s="6"/>
      <c r="BE82" s="6"/>
      <c r="BF82" s="6"/>
      <c r="BG82" s="6"/>
      <c r="BH82" s="6"/>
      <c r="BI82" s="52"/>
      <c r="BK82" s="47"/>
      <c r="BL82" s="41">
        <v>6</v>
      </c>
      <c r="BM82" s="6"/>
      <c r="BN82" s="6"/>
      <c r="BO82" s="6"/>
      <c r="BP82" s="6"/>
      <c r="BQ82" s="6"/>
      <c r="BR82" s="6"/>
      <c r="BS82" s="52"/>
      <c r="BU82" s="47"/>
      <c r="BV82" s="41">
        <v>6</v>
      </c>
      <c r="BW82" s="6"/>
      <c r="BX82" s="6"/>
      <c r="BY82" s="6"/>
      <c r="BZ82" s="6"/>
      <c r="CA82" s="6"/>
      <c r="CB82" s="6"/>
      <c r="CC82" s="52"/>
      <c r="CE82" s="47"/>
      <c r="CF82" s="41">
        <v>6</v>
      </c>
      <c r="CG82" s="6">
        <v>9</v>
      </c>
      <c r="CH82" s="6">
        <v>9</v>
      </c>
      <c r="CI82" s="6">
        <v>9</v>
      </c>
      <c r="CJ82" s="6">
        <v>8</v>
      </c>
      <c r="CK82" s="6">
        <v>8</v>
      </c>
      <c r="CL82" s="6">
        <v>8</v>
      </c>
      <c r="CM82" s="52"/>
      <c r="CO82" s="47"/>
      <c r="CP82" s="41">
        <v>6</v>
      </c>
      <c r="CQ82" s="6"/>
      <c r="CR82" s="6"/>
      <c r="CS82" s="6"/>
      <c r="CT82" s="6"/>
      <c r="CU82" s="6"/>
      <c r="CV82" s="6"/>
      <c r="CW82" s="52"/>
      <c r="CY82" s="47"/>
      <c r="CZ82" s="41">
        <v>6</v>
      </c>
      <c r="DA82" s="6">
        <v>10</v>
      </c>
      <c r="DB82" s="6">
        <v>10</v>
      </c>
      <c r="DC82" s="6">
        <v>7</v>
      </c>
      <c r="DD82" s="6">
        <v>10</v>
      </c>
      <c r="DE82" s="6"/>
      <c r="DF82" s="6">
        <v>10</v>
      </c>
      <c r="DG82" s="52"/>
      <c r="DI82" s="47"/>
      <c r="DJ82" s="41">
        <v>6</v>
      </c>
      <c r="DK82" s="6">
        <v>9</v>
      </c>
      <c r="DL82" s="6">
        <v>10</v>
      </c>
      <c r="DM82" s="6">
        <v>10</v>
      </c>
      <c r="DN82" s="6">
        <v>10</v>
      </c>
      <c r="DO82" s="6">
        <v>10</v>
      </c>
      <c r="DP82" s="6">
        <v>10</v>
      </c>
      <c r="DQ82" s="52"/>
      <c r="DS82" s="47"/>
      <c r="DT82" s="41">
        <v>6</v>
      </c>
      <c r="DU82" s="6">
        <v>10</v>
      </c>
      <c r="DV82" s="6">
        <v>10</v>
      </c>
      <c r="DW82" s="6">
        <v>7.5</v>
      </c>
      <c r="DX82" s="6">
        <v>9</v>
      </c>
      <c r="DY82" s="6">
        <v>9</v>
      </c>
      <c r="DZ82" s="6">
        <v>10</v>
      </c>
      <c r="EA82" s="52"/>
      <c r="EC82" s="47"/>
      <c r="ED82" s="41">
        <v>6</v>
      </c>
      <c r="EE82" s="6"/>
      <c r="EF82" s="6"/>
      <c r="EG82" s="6"/>
      <c r="EH82" s="6"/>
      <c r="EI82" s="6"/>
      <c r="EJ82" s="6"/>
      <c r="EK82" s="52"/>
      <c r="EL82" s="47"/>
      <c r="EM82" s="41">
        <v>6</v>
      </c>
      <c r="EN82" s="6">
        <v>10</v>
      </c>
      <c r="EO82" s="6">
        <v>10</v>
      </c>
      <c r="EP82" s="6">
        <v>7</v>
      </c>
      <c r="EQ82" s="6">
        <v>10</v>
      </c>
      <c r="ER82" s="6"/>
      <c r="ES82" s="6">
        <v>10</v>
      </c>
      <c r="ET82" s="52"/>
      <c r="EU82" s="52"/>
      <c r="EW82" s="371"/>
      <c r="EX82" s="41">
        <v>6</v>
      </c>
      <c r="EY82" s="6"/>
      <c r="EZ82" s="6"/>
      <c r="FA82" s="6"/>
      <c r="FB82" s="6"/>
      <c r="FC82" s="6"/>
      <c r="FD82" s="6"/>
      <c r="FE82" s="52"/>
      <c r="FG82" s="371"/>
      <c r="FH82" s="41">
        <v>6</v>
      </c>
      <c r="FI82" s="6"/>
      <c r="FJ82" s="6"/>
      <c r="FK82" s="6"/>
      <c r="FL82" s="6"/>
      <c r="FM82" s="6"/>
      <c r="FN82" s="6"/>
      <c r="FO82" s="52"/>
      <c r="FQ82" s="371"/>
      <c r="FR82" s="41">
        <v>6</v>
      </c>
      <c r="FS82" s="6"/>
      <c r="FT82" s="6"/>
      <c r="FU82" s="6"/>
      <c r="FV82" s="6"/>
      <c r="FW82" s="6"/>
      <c r="FX82" s="6"/>
      <c r="FY82" s="52"/>
      <c r="GA82" s="371"/>
      <c r="GB82" s="41">
        <v>6</v>
      </c>
      <c r="GC82" s="6"/>
      <c r="GD82" s="6"/>
      <c r="GE82" s="6"/>
      <c r="GF82" s="6"/>
      <c r="GG82" s="6"/>
      <c r="GH82" s="6"/>
      <c r="GI82" s="52"/>
      <c r="GK82" s="371"/>
      <c r="GL82" s="41">
        <v>6</v>
      </c>
      <c r="GM82" s="6"/>
      <c r="GN82" s="6"/>
      <c r="GO82" s="6"/>
      <c r="GP82" s="6"/>
      <c r="GQ82" s="6"/>
      <c r="GR82" s="6"/>
      <c r="GS82" s="52"/>
      <c r="GU82" s="371"/>
      <c r="GV82" s="41">
        <v>6</v>
      </c>
      <c r="GW82" s="6"/>
      <c r="GX82" s="6"/>
      <c r="GY82" s="6"/>
      <c r="GZ82" s="6"/>
      <c r="HA82" s="6"/>
      <c r="HB82" s="6"/>
      <c r="HC82" s="52"/>
      <c r="HE82" s="371"/>
      <c r="HF82" s="41">
        <v>6</v>
      </c>
      <c r="HG82" s="6"/>
      <c r="HH82" s="6"/>
      <c r="HI82" s="6"/>
      <c r="HJ82" s="6"/>
      <c r="HK82" s="6"/>
      <c r="HL82" s="6"/>
      <c r="HM82" s="52"/>
      <c r="HO82" s="371"/>
      <c r="HP82" s="41">
        <v>6</v>
      </c>
      <c r="HQ82" s="6"/>
      <c r="HR82" s="6"/>
      <c r="HS82" s="6"/>
      <c r="HT82" s="6"/>
      <c r="HU82" s="6"/>
      <c r="HV82" s="6"/>
      <c r="HW82" s="52"/>
      <c r="HY82" s="371"/>
      <c r="HZ82" s="41">
        <v>6</v>
      </c>
      <c r="IA82" s="6"/>
      <c r="IB82" s="6"/>
      <c r="IC82" s="6"/>
      <c r="ID82" s="6"/>
      <c r="IE82" s="6"/>
      <c r="IF82" s="6"/>
      <c r="IG82" s="52"/>
      <c r="II82" s="371"/>
      <c r="IJ82" s="41">
        <v>6</v>
      </c>
      <c r="IK82" s="6"/>
      <c r="IL82" s="6"/>
      <c r="IM82" s="6"/>
      <c r="IN82" s="6"/>
      <c r="IO82" s="6"/>
      <c r="IP82" s="6"/>
      <c r="IQ82" s="52"/>
      <c r="IS82" s="371"/>
      <c r="IT82" s="41">
        <v>6</v>
      </c>
      <c r="IU82" s="6"/>
      <c r="IV82" s="6"/>
      <c r="IW82" s="6"/>
      <c r="IX82" s="6"/>
      <c r="IY82" s="6"/>
      <c r="IZ82" s="6"/>
      <c r="JA82" s="52"/>
    </row>
    <row r="83" spans="1:261" ht="12.75" customHeight="1" outlineLevel="2" x14ac:dyDescent="0.25">
      <c r="A83" s="99" t="s">
        <v>122</v>
      </c>
      <c r="B83" s="100">
        <f>IF(A83="Must Have",RQTMustHave,(IF(A83="Important",RQTImportant,(IF(A83="Standard",RQTStandard,RQTNiceToHave)))))</f>
        <v>1</v>
      </c>
      <c r="C83" s="358"/>
      <c r="D83" s="17" t="s">
        <v>1</v>
      </c>
      <c r="E83" s="417">
        <f>AVERAGE(O83,Y83,AI83,AS83,BC83,BM83,BW83,CG83,CQ83,DA83,DK83,DU83,EE83,EO83,EY83,FI83,FS83,GC83,GM83,GW83,HG83,HQ83,IA83,IK83,IU83)</f>
        <v>9.0666666666666664</v>
      </c>
      <c r="F83" s="417">
        <f t="shared" ref="F83:J83" si="414">AVERAGE(P83,Z83,AJ83,AT83,BD83,BN83,BX83,CH83,CR83,DB83,DL83,DV83,EF83,EP83,EZ83,FJ83,FT83,GD83,GN83,GX83,HH83,HR83,IB83,IL83,IV83)</f>
        <v>8.4666666666666668</v>
      </c>
      <c r="G83" s="417">
        <f t="shared" si="414"/>
        <v>7.85</v>
      </c>
      <c r="H83" s="417">
        <f t="shared" si="414"/>
        <v>8.7666666666666657</v>
      </c>
      <c r="I83" s="417">
        <f t="shared" si="414"/>
        <v>8.5</v>
      </c>
      <c r="J83" s="417">
        <f t="shared" si="414"/>
        <v>7.8333333333333348</v>
      </c>
      <c r="K83" s="52"/>
      <c r="M83" s="48"/>
      <c r="N83" s="17" t="s">
        <v>1</v>
      </c>
      <c r="O83" s="36" t="str">
        <f>IF(COUNT(O77:O82)=0,"",AVERAGE(O77:O82))</f>
        <v/>
      </c>
      <c r="P83" s="36" t="str">
        <f>IF(COUNT(P77:P82)=0,"",AVERAGE(P77:P82))</f>
        <v/>
      </c>
      <c r="Q83" s="36" t="str">
        <f>IF(COUNT(Q77:Q82)=0,"",AVERAGE(Q77:Q82))</f>
        <v/>
      </c>
      <c r="R83" s="36" t="str">
        <f>IF(COUNT(R77:R82)=0,"",AVERAGE(R77:R82))</f>
        <v/>
      </c>
      <c r="S83" s="36"/>
      <c r="T83" s="36" t="str">
        <f>IF(COUNT(T77:T82)=0,"",AVERAGE(T77:T82))</f>
        <v/>
      </c>
      <c r="U83" s="52"/>
      <c r="W83" s="48"/>
      <c r="X83" s="17" t="s">
        <v>1</v>
      </c>
      <c r="Y83" s="36" t="str">
        <f>IF(COUNT(Y77:Y82)=0,"",AVERAGE(Y77:Y82))</f>
        <v/>
      </c>
      <c r="Z83" s="36" t="str">
        <f>IF(COUNT(Z77:Z82)=0,"",AVERAGE(Z77:Z82))</f>
        <v/>
      </c>
      <c r="AA83" s="36" t="str">
        <f>IF(COUNT(AA77:AA82)=0,"",AVERAGE(AA77:AA82))</f>
        <v/>
      </c>
      <c r="AB83" s="36" t="str">
        <f>IF(COUNT(AB77:AB82)=0,"",AVERAGE(AB77:AB82))</f>
        <v/>
      </c>
      <c r="AC83" s="36"/>
      <c r="AD83" s="36" t="str">
        <f>IF(COUNT(AD77:AD82)=0,"",AVERAGE(AD77:AD82))</f>
        <v/>
      </c>
      <c r="AE83" s="52"/>
      <c r="AG83" s="48"/>
      <c r="AH83" s="17" t="s">
        <v>1</v>
      </c>
      <c r="AI83" s="36" t="str">
        <f>IF(COUNT(AI77:AI82)=0,"",AVERAGE(AI77:AI82))</f>
        <v/>
      </c>
      <c r="AJ83" s="36" t="str">
        <f>IF(COUNT(AJ77:AJ82)=0,"",AVERAGE(AJ77:AJ82))</f>
        <v/>
      </c>
      <c r="AK83" s="36" t="str">
        <f>IF(COUNT(AK77:AK82)=0,"",AVERAGE(AK77:AK82))</f>
        <v/>
      </c>
      <c r="AL83" s="36" t="str">
        <f>IF(COUNT(AL77:AL82)=0,"",AVERAGE(AL77:AL82))</f>
        <v/>
      </c>
      <c r="AM83" s="36"/>
      <c r="AN83" s="36" t="str">
        <f>IF(COUNT(AN77:AN82)=0,"",AVERAGE(AN77:AN82))</f>
        <v/>
      </c>
      <c r="AO83" s="52"/>
      <c r="AQ83" s="48"/>
      <c r="AR83" s="17" t="s">
        <v>1</v>
      </c>
      <c r="AS83" s="36"/>
      <c r="AT83" s="36" t="str">
        <f>IF(COUNT(AT77:AT82)=0,"",AVERAGE(AT77:AT82))</f>
        <v/>
      </c>
      <c r="AU83" s="36" t="str">
        <f>IF(COUNT(AU77:AU82)=0,"",AVERAGE(AU77:AU82))</f>
        <v/>
      </c>
      <c r="AV83" s="36" t="str">
        <f>IF(COUNT(AV77:AV82)=0,"",AVERAGE(AV77:AV82))</f>
        <v/>
      </c>
      <c r="AW83" s="36" t="str">
        <f>IF(COUNT(AW77:AW82)=0,"",AVERAGE(AW77:AW82))</f>
        <v/>
      </c>
      <c r="AX83" s="36" t="str">
        <f>IF(COUNT(AX77:AX82)=0,"",AVERAGE(AX77:AX82))</f>
        <v/>
      </c>
      <c r="AY83" s="52"/>
      <c r="BA83" s="48"/>
      <c r="BB83" s="17" t="s">
        <v>1</v>
      </c>
      <c r="BC83" s="36"/>
      <c r="BD83" s="36" t="str">
        <f>IF(COUNT(BD77:BD82)=0,"",AVERAGE(BD77:BD82))</f>
        <v/>
      </c>
      <c r="BE83" s="36" t="str">
        <f>IF(COUNT(BE77:BE82)=0,"",AVERAGE(BE77:BE82))</f>
        <v/>
      </c>
      <c r="BF83" s="36" t="str">
        <f>IF(COUNT(BF77:BF82)=0,"",AVERAGE(BF77:BF82))</f>
        <v/>
      </c>
      <c r="BG83" s="36" t="str">
        <f>IF(COUNT(BG77:BG82)=0,"",AVERAGE(BG77:BG82))</f>
        <v/>
      </c>
      <c r="BH83" s="36" t="str">
        <f>IF(COUNT(BH77:BH82)=0,"",AVERAGE(BH77:BH82))</f>
        <v/>
      </c>
      <c r="BI83" s="52"/>
      <c r="BK83" s="48"/>
      <c r="BL83" s="17" t="s">
        <v>1</v>
      </c>
      <c r="BM83" s="6"/>
      <c r="BN83" s="6"/>
      <c r="BO83" s="6"/>
      <c r="BP83" s="6"/>
      <c r="BQ83" s="6"/>
      <c r="BR83" s="6"/>
      <c r="BS83" s="52"/>
      <c r="BU83" s="48"/>
      <c r="BV83" s="17" t="s">
        <v>1</v>
      </c>
      <c r="BW83" s="36" t="str">
        <f>IF(COUNT(BW77:BW82)=0,"",AVERAGE(BW77:BW82))</f>
        <v/>
      </c>
      <c r="BX83" s="36" t="str">
        <f>IF(COUNT(BX77:BX82)=0,"",AVERAGE(BX77:BX82))</f>
        <v/>
      </c>
      <c r="BY83" s="36" t="str">
        <f>IF(COUNT(BY77:BY82)=0,"",AVERAGE(BY77:BY82))</f>
        <v/>
      </c>
      <c r="BZ83" s="36" t="str">
        <f>IF(COUNT(BZ77:BZ82)=0,"",AVERAGE(BZ77:BZ82))</f>
        <v/>
      </c>
      <c r="CA83" s="36"/>
      <c r="CB83" s="36" t="str">
        <f>IF(COUNT(CB77:CB82)=0,"",AVERAGE(CB77:CB82))</f>
        <v/>
      </c>
      <c r="CC83" s="52"/>
      <c r="CE83" s="48"/>
      <c r="CF83" s="17" t="s">
        <v>1</v>
      </c>
      <c r="CG83" s="36">
        <f t="shared" ref="CG83:CL83" si="415">IF(COUNT(CG77:CG82)=0,"",AVERAGE(CG77:CG82))</f>
        <v>8.8333333333333339</v>
      </c>
      <c r="CH83" s="36">
        <f t="shared" si="415"/>
        <v>8.8333333333333339</v>
      </c>
      <c r="CI83" s="36">
        <f t="shared" si="415"/>
        <v>8.6666666666666661</v>
      </c>
      <c r="CJ83" s="36">
        <f t="shared" si="415"/>
        <v>8.6666666666666661</v>
      </c>
      <c r="CK83" s="36">
        <f t="shared" si="415"/>
        <v>8.5</v>
      </c>
      <c r="CL83" s="36">
        <f t="shared" si="415"/>
        <v>8.8333333333333339</v>
      </c>
      <c r="CM83" s="52"/>
      <c r="CO83" s="48"/>
      <c r="CP83" s="17" t="s">
        <v>1</v>
      </c>
      <c r="CQ83" s="36" t="str">
        <f>IF(COUNT(CQ77:CQ82)=0,"",AVERAGE(CQ77:CQ82))</f>
        <v/>
      </c>
      <c r="CR83" s="36" t="str">
        <f>IF(COUNT(CR77:CR82)=0,"",AVERAGE(CR77:CR82))</f>
        <v/>
      </c>
      <c r="CS83" s="36" t="str">
        <f>IF(COUNT(CS77:CS82)=0,"",AVERAGE(CS77:CS82))</f>
        <v/>
      </c>
      <c r="CT83" s="36" t="str">
        <f>IF(COUNT(CT77:CT82)=0,"",AVERAGE(CT77:CT82))</f>
        <v/>
      </c>
      <c r="CU83" s="36"/>
      <c r="CV83" s="36" t="str">
        <f>IF(COUNT(CV77:CV82)=0,"",AVERAGE(CV77:CV82))</f>
        <v/>
      </c>
      <c r="CW83" s="52"/>
      <c r="CY83" s="48"/>
      <c r="CZ83" s="17" t="s">
        <v>1</v>
      </c>
      <c r="DA83" s="36">
        <f>IF(COUNT(DA77:DA82)=0,"",AVERAGE(DA77:DA82))</f>
        <v>9.5</v>
      </c>
      <c r="DB83" s="36">
        <f t="shared" ref="DB83:DE83" si="416">IF(COUNT(DB77:DB82)=0,"",AVERAGE(DB77:DB82))</f>
        <v>8.8333333333333339</v>
      </c>
      <c r="DC83" s="36">
        <f t="shared" si="416"/>
        <v>6.333333333333333</v>
      </c>
      <c r="DD83" s="36">
        <f t="shared" si="416"/>
        <v>8.5</v>
      </c>
      <c r="DE83" s="36">
        <f t="shared" si="416"/>
        <v>9</v>
      </c>
      <c r="DF83" s="36">
        <f>IF(COUNT(DF77:DF82)=0,"",AVERAGE(DF77:DF82))</f>
        <v>7.5</v>
      </c>
      <c r="DG83" s="52"/>
      <c r="DI83" s="48"/>
      <c r="DJ83" s="17" t="s">
        <v>1</v>
      </c>
      <c r="DK83" s="36">
        <f t="shared" ref="DK83:DP83" si="417">IF(COUNT(DK77:DK82)=0,"",AVERAGE(DK77:DK82))</f>
        <v>9.1666666666666661</v>
      </c>
      <c r="DL83" s="36">
        <f t="shared" si="417"/>
        <v>9.1666666666666661</v>
      </c>
      <c r="DM83" s="36">
        <f t="shared" si="417"/>
        <v>8.5</v>
      </c>
      <c r="DN83" s="36">
        <f t="shared" si="417"/>
        <v>8.5</v>
      </c>
      <c r="DO83" s="36">
        <f t="shared" si="417"/>
        <v>8.6666666666666661</v>
      </c>
      <c r="DP83" s="36">
        <f t="shared" si="417"/>
        <v>8.3333333333333339</v>
      </c>
      <c r="DQ83" s="52"/>
      <c r="DS83" s="48"/>
      <c r="DT83" s="17" t="s">
        <v>1</v>
      </c>
      <c r="DU83" s="36">
        <f t="shared" ref="DU83:DZ83" si="418">IF(COUNT(DU77:DU82)=0,"",AVERAGE(DU77:DU82))</f>
        <v>9</v>
      </c>
      <c r="DV83" s="36">
        <f t="shared" si="418"/>
        <v>9.1666666666666661</v>
      </c>
      <c r="DW83" s="36">
        <f t="shared" si="418"/>
        <v>7.25</v>
      </c>
      <c r="DX83" s="36">
        <f t="shared" si="418"/>
        <v>9.1666666666666661</v>
      </c>
      <c r="DY83" s="36">
        <f t="shared" si="418"/>
        <v>8.8333333333333339</v>
      </c>
      <c r="DZ83" s="36">
        <f t="shared" si="418"/>
        <v>6.666666666666667</v>
      </c>
      <c r="EA83" s="52"/>
      <c r="EC83" s="48"/>
      <c r="ED83" s="17" t="s">
        <v>1</v>
      </c>
      <c r="EE83" s="36" t="str">
        <f>IF(COUNT(EE77:EE82)=0,"",AVERAGE(EE77:EE82))</f>
        <v/>
      </c>
      <c r="EF83" s="36" t="str">
        <f>IF(COUNT(EF77:EF82)=0,"",AVERAGE(EF77:EF82))</f>
        <v/>
      </c>
      <c r="EG83" s="36" t="str">
        <f>IF(COUNT(EG77:EG82)=0,"",AVERAGE(EG77:EG82))</f>
        <v/>
      </c>
      <c r="EH83" s="36" t="str">
        <f>IF(COUNT(EH77:EH82)=0,"",AVERAGE(EH77:EH82))</f>
        <v/>
      </c>
      <c r="EI83" s="36"/>
      <c r="EJ83" s="36" t="str">
        <f>IF(COUNT(EJ77:EJ82)=0,"",AVERAGE(EJ77:EJ82))</f>
        <v/>
      </c>
      <c r="EK83" s="52"/>
      <c r="EL83" s="48"/>
      <c r="EM83" s="17" t="s">
        <v>1</v>
      </c>
      <c r="EN83" s="36">
        <f>IF(COUNT(EN77:EN82)=0,"",AVERAGE(EN77:EN82))</f>
        <v>9.5</v>
      </c>
      <c r="EO83" s="36">
        <f t="shared" ref="EO83:ER83" si="419">IF(COUNT(EO77:EO82)=0,"",AVERAGE(EO77:EO82))</f>
        <v>8.8333333333333339</v>
      </c>
      <c r="EP83" s="36">
        <f t="shared" si="419"/>
        <v>6.333333333333333</v>
      </c>
      <c r="EQ83" s="36">
        <f t="shared" si="419"/>
        <v>8.5</v>
      </c>
      <c r="ER83" s="36">
        <f t="shared" si="419"/>
        <v>9</v>
      </c>
      <c r="ES83" s="36">
        <f>IF(COUNT(ES77:ES82)=0,"",AVERAGE(ES77:ES82))</f>
        <v>7.5</v>
      </c>
      <c r="ET83" s="52"/>
      <c r="EU83" s="52"/>
      <c r="EW83" s="369"/>
      <c r="EX83" s="17" t="s">
        <v>1</v>
      </c>
      <c r="EY83" s="36" t="str">
        <f t="shared" ref="EY83:FD83" si="420">IF(COUNT(EY77:EY82)=0,"",AVERAGE(EY77:EY82))</f>
        <v/>
      </c>
      <c r="EZ83" s="36" t="str">
        <f t="shared" si="420"/>
        <v/>
      </c>
      <c r="FA83" s="36" t="str">
        <f t="shared" si="420"/>
        <v/>
      </c>
      <c r="FB83" s="36" t="str">
        <f t="shared" si="420"/>
        <v/>
      </c>
      <c r="FC83" s="36" t="str">
        <f t="shared" si="420"/>
        <v/>
      </c>
      <c r="FD83" s="36" t="str">
        <f t="shared" si="420"/>
        <v/>
      </c>
      <c r="FE83" s="52"/>
      <c r="FG83" s="369"/>
      <c r="FH83" s="17" t="s">
        <v>1</v>
      </c>
      <c r="FI83" s="36" t="str">
        <f t="shared" ref="FI83:FN83" si="421">IF(COUNT(FI77:FI82)=0,"",AVERAGE(FI77:FI82))</f>
        <v/>
      </c>
      <c r="FJ83" s="36" t="str">
        <f t="shared" si="421"/>
        <v/>
      </c>
      <c r="FK83" s="36" t="str">
        <f t="shared" si="421"/>
        <v/>
      </c>
      <c r="FL83" s="36" t="str">
        <f t="shared" si="421"/>
        <v/>
      </c>
      <c r="FM83" s="36" t="str">
        <f t="shared" si="421"/>
        <v/>
      </c>
      <c r="FN83" s="36" t="str">
        <f t="shared" si="421"/>
        <v/>
      </c>
      <c r="FO83" s="52"/>
      <c r="FQ83" s="369"/>
      <c r="FR83" s="17" t="s">
        <v>1</v>
      </c>
      <c r="FS83" s="36" t="str">
        <f t="shared" ref="FS83:FX83" si="422">IF(COUNT(FS77:FS82)=0,"",AVERAGE(FS77:FS82))</f>
        <v/>
      </c>
      <c r="FT83" s="36" t="str">
        <f t="shared" si="422"/>
        <v/>
      </c>
      <c r="FU83" s="36" t="str">
        <f t="shared" si="422"/>
        <v/>
      </c>
      <c r="FV83" s="36" t="str">
        <f t="shared" si="422"/>
        <v/>
      </c>
      <c r="FW83" s="36" t="str">
        <f t="shared" si="422"/>
        <v/>
      </c>
      <c r="FX83" s="36" t="str">
        <f t="shared" si="422"/>
        <v/>
      </c>
      <c r="FY83" s="52"/>
      <c r="GA83" s="369"/>
      <c r="GB83" s="17" t="s">
        <v>1</v>
      </c>
      <c r="GC83" s="36" t="str">
        <f t="shared" ref="GC83:GH83" si="423">IF(COUNT(GC77:GC82)=0,"",AVERAGE(GC77:GC82))</f>
        <v/>
      </c>
      <c r="GD83" s="36" t="str">
        <f t="shared" si="423"/>
        <v/>
      </c>
      <c r="GE83" s="36" t="str">
        <f t="shared" si="423"/>
        <v/>
      </c>
      <c r="GF83" s="36" t="str">
        <f t="shared" si="423"/>
        <v/>
      </c>
      <c r="GG83" s="36" t="str">
        <f t="shared" si="423"/>
        <v/>
      </c>
      <c r="GH83" s="36" t="str">
        <f t="shared" si="423"/>
        <v/>
      </c>
      <c r="GI83" s="52"/>
      <c r="GK83" s="369"/>
      <c r="GL83" s="17" t="s">
        <v>1</v>
      </c>
      <c r="GM83" s="36" t="str">
        <f t="shared" ref="GM83:GR83" si="424">IF(COUNT(GM77:GM82)=0,"",AVERAGE(GM77:GM82))</f>
        <v/>
      </c>
      <c r="GN83" s="36" t="str">
        <f t="shared" si="424"/>
        <v/>
      </c>
      <c r="GO83" s="36" t="str">
        <f t="shared" si="424"/>
        <v/>
      </c>
      <c r="GP83" s="36" t="str">
        <f t="shared" si="424"/>
        <v/>
      </c>
      <c r="GQ83" s="36" t="str">
        <f t="shared" si="424"/>
        <v/>
      </c>
      <c r="GR83" s="36" t="str">
        <f t="shared" si="424"/>
        <v/>
      </c>
      <c r="GS83" s="52"/>
      <c r="GU83" s="369"/>
      <c r="GV83" s="17" t="s">
        <v>1</v>
      </c>
      <c r="GW83" s="36" t="str">
        <f t="shared" ref="GW83:HB83" si="425">IF(COUNT(GW77:GW82)=0,"",AVERAGE(GW77:GW82))</f>
        <v/>
      </c>
      <c r="GX83" s="36" t="str">
        <f t="shared" si="425"/>
        <v/>
      </c>
      <c r="GY83" s="36" t="str">
        <f t="shared" si="425"/>
        <v/>
      </c>
      <c r="GZ83" s="36" t="str">
        <f t="shared" si="425"/>
        <v/>
      </c>
      <c r="HA83" s="36" t="str">
        <f t="shared" si="425"/>
        <v/>
      </c>
      <c r="HB83" s="36" t="str">
        <f t="shared" si="425"/>
        <v/>
      </c>
      <c r="HC83" s="52"/>
      <c r="HE83" s="369"/>
      <c r="HF83" s="17" t="s">
        <v>1</v>
      </c>
      <c r="HG83" s="36" t="str">
        <f t="shared" ref="HG83:HL83" si="426">IF(COUNT(HG77:HG82)=0,"",AVERAGE(HG77:HG82))</f>
        <v/>
      </c>
      <c r="HH83" s="36" t="str">
        <f t="shared" si="426"/>
        <v/>
      </c>
      <c r="HI83" s="36" t="str">
        <f t="shared" si="426"/>
        <v/>
      </c>
      <c r="HJ83" s="36" t="str">
        <f t="shared" si="426"/>
        <v/>
      </c>
      <c r="HK83" s="36" t="str">
        <f t="shared" si="426"/>
        <v/>
      </c>
      <c r="HL83" s="36" t="str">
        <f t="shared" si="426"/>
        <v/>
      </c>
      <c r="HM83" s="52"/>
      <c r="HO83" s="369"/>
      <c r="HP83" s="17" t="s">
        <v>1</v>
      </c>
      <c r="HQ83" s="36" t="str">
        <f t="shared" ref="HQ83:HV83" si="427">IF(COUNT(HQ77:HQ82)=0,"",AVERAGE(HQ77:HQ82))</f>
        <v/>
      </c>
      <c r="HR83" s="36" t="str">
        <f t="shared" si="427"/>
        <v/>
      </c>
      <c r="HS83" s="36" t="str">
        <f t="shared" si="427"/>
        <v/>
      </c>
      <c r="HT83" s="36" t="str">
        <f t="shared" si="427"/>
        <v/>
      </c>
      <c r="HU83" s="36" t="str">
        <f t="shared" si="427"/>
        <v/>
      </c>
      <c r="HV83" s="36" t="str">
        <f t="shared" si="427"/>
        <v/>
      </c>
      <c r="HW83" s="52"/>
      <c r="HY83" s="369"/>
      <c r="HZ83" s="17" t="s">
        <v>1</v>
      </c>
      <c r="IA83" s="36" t="str">
        <f t="shared" ref="IA83:IF83" si="428">IF(COUNT(IA77:IA82)=0,"",AVERAGE(IA77:IA82))</f>
        <v/>
      </c>
      <c r="IB83" s="36" t="str">
        <f t="shared" si="428"/>
        <v/>
      </c>
      <c r="IC83" s="36" t="str">
        <f t="shared" si="428"/>
        <v/>
      </c>
      <c r="ID83" s="36" t="str">
        <f t="shared" si="428"/>
        <v/>
      </c>
      <c r="IE83" s="36" t="str">
        <f t="shared" si="428"/>
        <v/>
      </c>
      <c r="IF83" s="36" t="str">
        <f t="shared" si="428"/>
        <v/>
      </c>
      <c r="IG83" s="52"/>
      <c r="II83" s="369"/>
      <c r="IJ83" s="17" t="s">
        <v>1</v>
      </c>
      <c r="IK83" s="36" t="str">
        <f t="shared" ref="IK83:IP83" si="429">IF(COUNT(IK77:IK82)=0,"",AVERAGE(IK77:IK82))</f>
        <v/>
      </c>
      <c r="IL83" s="36" t="str">
        <f t="shared" si="429"/>
        <v/>
      </c>
      <c r="IM83" s="36" t="str">
        <f t="shared" si="429"/>
        <v/>
      </c>
      <c r="IN83" s="36" t="str">
        <f t="shared" si="429"/>
        <v/>
      </c>
      <c r="IO83" s="36" t="str">
        <f t="shared" si="429"/>
        <v/>
      </c>
      <c r="IP83" s="36" t="str">
        <f t="shared" si="429"/>
        <v/>
      </c>
      <c r="IQ83" s="52"/>
      <c r="IS83" s="369"/>
      <c r="IT83" s="17" t="s">
        <v>1</v>
      </c>
      <c r="IU83" s="36" t="str">
        <f t="shared" ref="IU83:IZ83" si="430">IF(COUNT(IU77:IU82)=0,"",AVERAGE(IU77:IU82))</f>
        <v/>
      </c>
      <c r="IV83" s="36" t="str">
        <f t="shared" si="430"/>
        <v/>
      </c>
      <c r="IW83" s="36" t="str">
        <f t="shared" si="430"/>
        <v/>
      </c>
      <c r="IX83" s="36" t="str">
        <f t="shared" si="430"/>
        <v/>
      </c>
      <c r="IY83" s="36" t="str">
        <f t="shared" si="430"/>
        <v/>
      </c>
      <c r="IZ83" s="36" t="str">
        <f t="shared" si="430"/>
        <v/>
      </c>
      <c r="JA83" s="52"/>
    </row>
    <row r="84" spans="1:261" ht="12.75" customHeight="1" outlineLevel="2" x14ac:dyDescent="0.25">
      <c r="C84" s="102" t="s">
        <v>230</v>
      </c>
      <c r="D84" s="103" t="s">
        <v>231</v>
      </c>
      <c r="E84" s="419"/>
      <c r="F84" s="419"/>
      <c r="G84" s="419"/>
      <c r="H84" s="419"/>
      <c r="I84" s="419"/>
      <c r="J84" s="419"/>
      <c r="K84" s="52"/>
      <c r="M84" s="102" t="s">
        <v>230</v>
      </c>
      <c r="N84" s="103" t="s">
        <v>231</v>
      </c>
      <c r="O84" s="103"/>
      <c r="P84" s="103"/>
      <c r="Q84" s="103"/>
      <c r="R84" s="103"/>
      <c r="S84" s="103"/>
      <c r="T84" s="103"/>
      <c r="U84" s="52"/>
      <c r="W84" s="102" t="s">
        <v>230</v>
      </c>
      <c r="X84" s="103" t="s">
        <v>231</v>
      </c>
      <c r="Y84" s="103"/>
      <c r="Z84" s="103"/>
      <c r="AA84" s="103"/>
      <c r="AB84" s="103"/>
      <c r="AC84" s="103"/>
      <c r="AD84" s="103"/>
      <c r="AE84" s="52"/>
      <c r="AG84" s="102" t="s">
        <v>230</v>
      </c>
      <c r="AH84" s="103" t="s">
        <v>231</v>
      </c>
      <c r="AI84" s="103"/>
      <c r="AJ84" s="103"/>
      <c r="AK84" s="103"/>
      <c r="AL84" s="103"/>
      <c r="AM84" s="103"/>
      <c r="AN84" s="103"/>
      <c r="AO84" s="52"/>
      <c r="AQ84" s="102" t="s">
        <v>230</v>
      </c>
      <c r="AR84" s="103" t="s">
        <v>231</v>
      </c>
      <c r="AS84" s="103"/>
      <c r="AT84" s="103"/>
      <c r="AU84" s="103"/>
      <c r="AV84" s="103"/>
      <c r="AW84" s="103"/>
      <c r="AX84" s="103"/>
      <c r="AY84" s="52"/>
      <c r="BA84" s="102" t="s">
        <v>230</v>
      </c>
      <c r="BB84" s="103" t="s">
        <v>231</v>
      </c>
      <c r="BC84" s="103"/>
      <c r="BD84" s="103"/>
      <c r="BE84" s="103"/>
      <c r="BF84" s="103"/>
      <c r="BG84" s="103"/>
      <c r="BH84" s="103"/>
      <c r="BI84" s="52"/>
      <c r="BK84" s="102" t="s">
        <v>230</v>
      </c>
      <c r="BL84" s="103" t="s">
        <v>231</v>
      </c>
      <c r="BM84" s="36"/>
      <c r="BN84" s="36" t="str">
        <f>IF(COUNT(BN78:BN83)=0,"",AVERAGE(BN78:BN83))</f>
        <v/>
      </c>
      <c r="BO84" s="36" t="str">
        <f>IF(COUNT(BO78:BO83)=0,"",AVERAGE(BO78:BO83))</f>
        <v/>
      </c>
      <c r="BP84" s="36" t="str">
        <f>IF(COUNT(BP78:BP83)=0,"",AVERAGE(BP78:BP83))</f>
        <v/>
      </c>
      <c r="BQ84" s="36" t="str">
        <f>IF(COUNT(BQ78:BQ83)=0,"",AVERAGE(BQ78:BQ83))</f>
        <v/>
      </c>
      <c r="BR84" s="36" t="str">
        <f>IF(COUNT(BR78:BR83)=0,"",AVERAGE(BR78:BR83))</f>
        <v/>
      </c>
      <c r="BS84" s="52"/>
      <c r="BU84" s="102" t="s">
        <v>230</v>
      </c>
      <c r="BV84" s="103" t="s">
        <v>231</v>
      </c>
      <c r="BW84" s="103"/>
      <c r="BX84" s="103"/>
      <c r="BY84" s="103"/>
      <c r="BZ84" s="103"/>
      <c r="CA84" s="103"/>
      <c r="CB84" s="103"/>
      <c r="CC84" s="52"/>
      <c r="CE84" s="102" t="s">
        <v>230</v>
      </c>
      <c r="CF84" s="103" t="s">
        <v>231</v>
      </c>
      <c r="CG84" s="103"/>
      <c r="CH84" s="103"/>
      <c r="CI84" s="103"/>
      <c r="CJ84" s="103"/>
      <c r="CK84" s="103"/>
      <c r="CL84" s="103"/>
      <c r="CM84" s="52"/>
      <c r="CO84" s="102" t="s">
        <v>230</v>
      </c>
      <c r="CP84" s="103" t="s">
        <v>231</v>
      </c>
      <c r="CQ84" s="103"/>
      <c r="CR84" s="103"/>
      <c r="CS84" s="103"/>
      <c r="CT84" s="103"/>
      <c r="CU84" s="103"/>
      <c r="CV84" s="103"/>
      <c r="CW84" s="52"/>
      <c r="CY84" s="102" t="s">
        <v>230</v>
      </c>
      <c r="CZ84" s="103" t="s">
        <v>231</v>
      </c>
      <c r="DA84" s="103"/>
      <c r="DB84" s="103"/>
      <c r="DC84" s="103"/>
      <c r="DD84" s="103"/>
      <c r="DE84" s="103"/>
      <c r="DF84" s="103"/>
      <c r="DG84" s="52"/>
      <c r="DI84" s="102" t="s">
        <v>230</v>
      </c>
      <c r="DJ84" s="103" t="s">
        <v>231</v>
      </c>
      <c r="DK84" s="103"/>
      <c r="DL84" s="103"/>
      <c r="DM84" s="103"/>
      <c r="DN84" s="103"/>
      <c r="DO84" s="103"/>
      <c r="DP84" s="103"/>
      <c r="DQ84" s="52"/>
      <c r="DS84" s="102" t="s">
        <v>230</v>
      </c>
      <c r="DT84" s="103" t="s">
        <v>231</v>
      </c>
      <c r="DU84" s="103"/>
      <c r="DV84" s="103"/>
      <c r="DW84" s="103"/>
      <c r="DX84" s="103"/>
      <c r="DY84" s="103"/>
      <c r="DZ84" s="103"/>
      <c r="EA84" s="52"/>
      <c r="EC84" s="102" t="s">
        <v>230</v>
      </c>
      <c r="ED84" s="103" t="s">
        <v>231</v>
      </c>
      <c r="EE84" s="103"/>
      <c r="EF84" s="103"/>
      <c r="EG84" s="103"/>
      <c r="EH84" s="103"/>
      <c r="EI84" s="103"/>
      <c r="EJ84" s="103"/>
      <c r="EK84" s="52"/>
      <c r="EL84" s="102" t="s">
        <v>230</v>
      </c>
      <c r="EM84" s="103" t="s">
        <v>231</v>
      </c>
      <c r="EN84" s="103"/>
      <c r="EO84" s="103"/>
      <c r="EP84" s="103"/>
      <c r="EQ84" s="103"/>
      <c r="ER84" s="103"/>
      <c r="ES84" s="103"/>
      <c r="ET84" s="52"/>
      <c r="EU84" s="52"/>
      <c r="EW84" s="370" t="s">
        <v>230</v>
      </c>
      <c r="EX84" s="103" t="s">
        <v>231</v>
      </c>
      <c r="EY84" s="103"/>
      <c r="EZ84" s="103"/>
      <c r="FA84" s="103"/>
      <c r="FB84" s="103"/>
      <c r="FC84" s="103"/>
      <c r="FD84" s="103"/>
      <c r="FE84" s="52"/>
      <c r="FG84" s="370" t="s">
        <v>230</v>
      </c>
      <c r="FH84" s="103" t="s">
        <v>231</v>
      </c>
      <c r="FI84" s="103"/>
      <c r="FJ84" s="103"/>
      <c r="FK84" s="103"/>
      <c r="FL84" s="103"/>
      <c r="FM84" s="103"/>
      <c r="FN84" s="103"/>
      <c r="FO84" s="52"/>
      <c r="FQ84" s="370" t="s">
        <v>230</v>
      </c>
      <c r="FR84" s="103" t="s">
        <v>231</v>
      </c>
      <c r="FS84" s="103"/>
      <c r="FT84" s="103"/>
      <c r="FU84" s="103"/>
      <c r="FV84" s="103"/>
      <c r="FW84" s="103"/>
      <c r="FX84" s="103"/>
      <c r="FY84" s="52"/>
      <c r="GA84" s="370" t="s">
        <v>230</v>
      </c>
      <c r="GB84" s="103" t="s">
        <v>231</v>
      </c>
      <c r="GC84" s="103"/>
      <c r="GD84" s="103"/>
      <c r="GE84" s="103"/>
      <c r="GF84" s="103"/>
      <c r="GG84" s="103"/>
      <c r="GH84" s="103"/>
      <c r="GI84" s="52"/>
      <c r="GK84" s="370" t="s">
        <v>230</v>
      </c>
      <c r="GL84" s="103" t="s">
        <v>231</v>
      </c>
      <c r="GM84" s="103"/>
      <c r="GN84" s="103"/>
      <c r="GO84" s="103"/>
      <c r="GP84" s="103"/>
      <c r="GQ84" s="103"/>
      <c r="GR84" s="103"/>
      <c r="GS84" s="52"/>
      <c r="GU84" s="370" t="s">
        <v>230</v>
      </c>
      <c r="GV84" s="103" t="s">
        <v>231</v>
      </c>
      <c r="GW84" s="103"/>
      <c r="GX84" s="103"/>
      <c r="GY84" s="103"/>
      <c r="GZ84" s="103"/>
      <c r="HA84" s="103"/>
      <c r="HB84" s="103"/>
      <c r="HC84" s="52"/>
      <c r="HE84" s="370" t="s">
        <v>230</v>
      </c>
      <c r="HF84" s="103" t="s">
        <v>231</v>
      </c>
      <c r="HG84" s="103"/>
      <c r="HH84" s="103"/>
      <c r="HI84" s="103"/>
      <c r="HJ84" s="103"/>
      <c r="HK84" s="103"/>
      <c r="HL84" s="103"/>
      <c r="HM84" s="52"/>
      <c r="HO84" s="370" t="s">
        <v>230</v>
      </c>
      <c r="HP84" s="103" t="s">
        <v>231</v>
      </c>
      <c r="HQ84" s="103"/>
      <c r="HR84" s="103"/>
      <c r="HS84" s="103"/>
      <c r="HT84" s="103"/>
      <c r="HU84" s="103"/>
      <c r="HV84" s="103"/>
      <c r="HW84" s="52"/>
      <c r="HY84" s="370" t="s">
        <v>230</v>
      </c>
      <c r="HZ84" s="103" t="s">
        <v>231</v>
      </c>
      <c r="IA84" s="103"/>
      <c r="IB84" s="103"/>
      <c r="IC84" s="103"/>
      <c r="ID84" s="103"/>
      <c r="IE84" s="103"/>
      <c r="IF84" s="103"/>
      <c r="IG84" s="52"/>
      <c r="II84" s="370" t="s">
        <v>230</v>
      </c>
      <c r="IJ84" s="103" t="s">
        <v>231</v>
      </c>
      <c r="IK84" s="103"/>
      <c r="IL84" s="103"/>
      <c r="IM84" s="103"/>
      <c r="IN84" s="103"/>
      <c r="IO84" s="103"/>
      <c r="IP84" s="103"/>
      <c r="IQ84" s="52"/>
      <c r="IS84" s="370" t="s">
        <v>230</v>
      </c>
      <c r="IT84" s="103" t="s">
        <v>231</v>
      </c>
      <c r="IU84" s="103"/>
      <c r="IV84" s="103"/>
      <c r="IW84" s="103"/>
      <c r="IX84" s="103"/>
      <c r="IY84" s="103"/>
      <c r="IZ84" s="103"/>
      <c r="JA84" s="52"/>
    </row>
    <row r="85" spans="1:261" ht="12.75" customHeight="1" outlineLevel="2" x14ac:dyDescent="0.25">
      <c r="C85" s="356"/>
      <c r="D85" s="41">
        <v>1</v>
      </c>
      <c r="E85" s="416">
        <f t="shared" ref="E85" si="431">AVERAGE(O85,Y85,AI85,AS85,BC85,BM85,BW85,CG85,CQ85,DA85,DK85,DU85,EE85,EO85,EY85,FI85,FS85,GC85,GM85,GW85,HG85,HQ85,IA85,IK85,IU85)</f>
        <v>9.4</v>
      </c>
      <c r="F85" s="416">
        <f t="shared" ref="F85" si="432">AVERAGE(P85,Z85,AJ85,AT85,BD85,BN85,BX85,CH85,CR85,DB85,DL85,DV85,EF85,EP85,EZ85,FJ85,FT85,GD85,GN85,GX85,HH85,HR85,IB85,IL85,IV85)</f>
        <v>8.9</v>
      </c>
      <c r="G85" s="416">
        <f t="shared" ref="G85" si="433">AVERAGE(Q85,AA85,AK85,AU85,BE85,BO85,BY85,CI85,CS85,DC85,DM85,DW85,EG85,EQ85,FA85,FK85,FU85,GE85,GO85,GY85,HI85,HS85,IC85,IM85,IW85)</f>
        <v>7.7</v>
      </c>
      <c r="H85" s="416">
        <f t="shared" ref="H85" si="434">AVERAGE(R85,AB85,AL85,AV85,BF85,BP85,BZ85,CJ85,CT85,DD85,DN85,DX85,EH85,ER85,FB85,FL85,FV85,GF85,GP85,GZ85,HJ85,HT85,ID85,IN85,IX85)</f>
        <v>7.25</v>
      </c>
      <c r="I85" s="416">
        <f t="shared" ref="I85" si="435">AVERAGE(S85,AC85,AM85,AW85,BG85,BQ85,CA85,CK85,CU85,DE85,DO85,DY85,EI85,ES85,FC85,FM85,FW85,GG85,GQ85,HA85,HK85,HU85,IE85,IO85,IY85)</f>
        <v>8.625</v>
      </c>
      <c r="J85" s="416">
        <f t="shared" ref="J85" si="436">AVERAGE(T85,AD85,AN85,AX85,BH85,BR85,CB85,CL85,CV85,DF85,DP85,DZ85,EJ85,ET85,FD85,FN85,FX85,GH85,GR85,HB85,HL85,HV85,IF85,IP85,IZ85)</f>
        <v>9.125</v>
      </c>
      <c r="K85" s="52"/>
      <c r="M85" s="328"/>
      <c r="N85" s="41">
        <v>1</v>
      </c>
      <c r="O85" s="6"/>
      <c r="P85" s="6"/>
      <c r="Q85" s="6"/>
      <c r="R85" s="6"/>
      <c r="S85" s="6"/>
      <c r="T85" s="6"/>
      <c r="U85" s="52"/>
      <c r="W85" s="328"/>
      <c r="X85" s="41">
        <v>1</v>
      </c>
      <c r="Y85" s="6"/>
      <c r="Z85" s="6"/>
      <c r="AA85" s="6"/>
      <c r="AB85" s="6"/>
      <c r="AC85" s="6"/>
      <c r="AD85" s="6"/>
      <c r="AE85" s="52"/>
      <c r="AG85" s="328"/>
      <c r="AH85" s="41">
        <v>1</v>
      </c>
      <c r="AI85" s="6"/>
      <c r="AJ85" s="6"/>
      <c r="AK85" s="6"/>
      <c r="AL85" s="6"/>
      <c r="AM85" s="6"/>
      <c r="AN85" s="6"/>
      <c r="AO85" s="52"/>
      <c r="AQ85" s="328"/>
      <c r="AR85" s="41">
        <v>1</v>
      </c>
      <c r="AS85" s="6"/>
      <c r="AT85" s="6"/>
      <c r="AU85" s="6"/>
      <c r="AV85" s="6"/>
      <c r="AW85" s="6"/>
      <c r="AX85" s="6"/>
      <c r="AY85" s="52"/>
      <c r="BA85" s="328"/>
      <c r="BB85" s="41">
        <v>1</v>
      </c>
      <c r="BC85" s="6"/>
      <c r="BD85" s="6"/>
      <c r="BE85" s="6"/>
      <c r="BF85" s="6"/>
      <c r="BG85" s="6"/>
      <c r="BH85" s="6"/>
      <c r="BI85" s="52"/>
      <c r="BK85" s="328"/>
      <c r="BL85" s="41">
        <v>1</v>
      </c>
      <c r="BM85" s="103"/>
      <c r="BN85" s="103"/>
      <c r="BO85" s="103"/>
      <c r="BP85" s="103"/>
      <c r="BQ85" s="103"/>
      <c r="BR85" s="103"/>
      <c r="BS85" s="52"/>
      <c r="BU85" s="328"/>
      <c r="BV85" s="41">
        <v>1</v>
      </c>
      <c r="BW85" s="6"/>
      <c r="BX85" s="6"/>
      <c r="BY85" s="6"/>
      <c r="BZ85" s="6"/>
      <c r="CA85" s="6"/>
      <c r="CB85" s="6"/>
      <c r="CC85" s="52"/>
      <c r="CE85" s="328"/>
      <c r="CF85" s="41">
        <v>1</v>
      </c>
      <c r="CG85" s="6">
        <v>9</v>
      </c>
      <c r="CH85" s="6">
        <v>8</v>
      </c>
      <c r="CI85" s="6">
        <v>8</v>
      </c>
      <c r="CJ85" s="6">
        <v>8</v>
      </c>
      <c r="CK85" s="6">
        <v>8</v>
      </c>
      <c r="CL85" s="6">
        <v>9</v>
      </c>
      <c r="CM85" s="52"/>
      <c r="CO85" s="328"/>
      <c r="CP85" s="41">
        <v>1</v>
      </c>
      <c r="CQ85" s="6"/>
      <c r="CR85" s="6"/>
      <c r="CS85" s="6"/>
      <c r="CT85" s="6"/>
      <c r="CU85" s="6"/>
      <c r="CV85" s="6"/>
      <c r="CW85" s="52"/>
      <c r="CY85" s="328"/>
      <c r="CZ85" s="41">
        <v>1</v>
      </c>
      <c r="DA85" s="6">
        <v>10</v>
      </c>
      <c r="DB85" s="6">
        <v>10</v>
      </c>
      <c r="DC85" s="6">
        <v>8</v>
      </c>
      <c r="DD85" s="6">
        <v>5</v>
      </c>
      <c r="DE85" s="6"/>
      <c r="DF85" s="6">
        <v>10</v>
      </c>
      <c r="DG85" s="52"/>
      <c r="DI85" s="328"/>
      <c r="DJ85" s="41">
        <v>1</v>
      </c>
      <c r="DK85" s="6">
        <v>9</v>
      </c>
      <c r="DL85" s="6">
        <v>10</v>
      </c>
      <c r="DM85" s="6">
        <v>9</v>
      </c>
      <c r="DN85" s="6">
        <v>8</v>
      </c>
      <c r="DO85" s="6">
        <v>8</v>
      </c>
      <c r="DP85" s="6">
        <v>9</v>
      </c>
      <c r="DQ85" s="52"/>
      <c r="DS85" s="328"/>
      <c r="DT85" s="41">
        <v>1</v>
      </c>
      <c r="DU85" s="6">
        <v>9</v>
      </c>
      <c r="DV85" s="6">
        <v>8.5</v>
      </c>
      <c r="DW85" s="6">
        <v>8.5</v>
      </c>
      <c r="DX85" s="6">
        <v>8</v>
      </c>
      <c r="DY85" s="6">
        <v>8.5</v>
      </c>
      <c r="DZ85" s="6">
        <v>8.5</v>
      </c>
      <c r="EA85" s="52"/>
      <c r="EC85" s="328"/>
      <c r="ED85" s="41">
        <v>1</v>
      </c>
      <c r="EE85" s="6"/>
      <c r="EF85" s="6"/>
      <c r="EG85" s="6"/>
      <c r="EH85" s="6"/>
      <c r="EI85" s="6"/>
      <c r="EJ85" s="6"/>
      <c r="EK85" s="52"/>
      <c r="EL85" s="328"/>
      <c r="EM85" s="41">
        <v>1</v>
      </c>
      <c r="EN85" s="6">
        <v>10</v>
      </c>
      <c r="EO85" s="6">
        <v>10</v>
      </c>
      <c r="EP85" s="6">
        <v>8</v>
      </c>
      <c r="EQ85" s="6">
        <v>5</v>
      </c>
      <c r="ER85" s="6"/>
      <c r="ES85" s="6">
        <v>10</v>
      </c>
      <c r="ET85" s="52"/>
      <c r="EU85" s="52"/>
      <c r="EW85" s="367"/>
      <c r="EX85" s="41">
        <v>1</v>
      </c>
      <c r="EY85" s="6"/>
      <c r="EZ85" s="6"/>
      <c r="FA85" s="6"/>
      <c r="FB85" s="6"/>
      <c r="FC85" s="6"/>
      <c r="FD85" s="6"/>
      <c r="FE85" s="52"/>
      <c r="FG85" s="367"/>
      <c r="FH85" s="41">
        <v>1</v>
      </c>
      <c r="FI85" s="6"/>
      <c r="FJ85" s="6"/>
      <c r="FK85" s="6"/>
      <c r="FL85" s="6"/>
      <c r="FM85" s="6"/>
      <c r="FN85" s="6"/>
      <c r="FO85" s="52"/>
      <c r="FQ85" s="367"/>
      <c r="FR85" s="41">
        <v>1</v>
      </c>
      <c r="FS85" s="6"/>
      <c r="FT85" s="6"/>
      <c r="FU85" s="6"/>
      <c r="FV85" s="6"/>
      <c r="FW85" s="6"/>
      <c r="FX85" s="6"/>
      <c r="FY85" s="52"/>
      <c r="GA85" s="367"/>
      <c r="GB85" s="41">
        <v>1</v>
      </c>
      <c r="GC85" s="6"/>
      <c r="GD85" s="6"/>
      <c r="GE85" s="6"/>
      <c r="GF85" s="6"/>
      <c r="GG85" s="6"/>
      <c r="GH85" s="6"/>
      <c r="GI85" s="52"/>
      <c r="GK85" s="367"/>
      <c r="GL85" s="41">
        <v>1</v>
      </c>
      <c r="GM85" s="6"/>
      <c r="GN85" s="6"/>
      <c r="GO85" s="6"/>
      <c r="GP85" s="6"/>
      <c r="GQ85" s="6"/>
      <c r="GR85" s="6"/>
      <c r="GS85" s="52"/>
      <c r="GU85" s="367"/>
      <c r="GV85" s="41">
        <v>1</v>
      </c>
      <c r="GW85" s="6"/>
      <c r="GX85" s="6"/>
      <c r="GY85" s="6"/>
      <c r="GZ85" s="6"/>
      <c r="HA85" s="6"/>
      <c r="HB85" s="6"/>
      <c r="HC85" s="52"/>
      <c r="HE85" s="367"/>
      <c r="HF85" s="41">
        <v>1</v>
      </c>
      <c r="HG85" s="6"/>
      <c r="HH85" s="6"/>
      <c r="HI85" s="6"/>
      <c r="HJ85" s="6"/>
      <c r="HK85" s="6"/>
      <c r="HL85" s="6"/>
      <c r="HM85" s="52"/>
      <c r="HO85" s="367"/>
      <c r="HP85" s="41">
        <v>1</v>
      </c>
      <c r="HQ85" s="6"/>
      <c r="HR85" s="6"/>
      <c r="HS85" s="6"/>
      <c r="HT85" s="6"/>
      <c r="HU85" s="6"/>
      <c r="HV85" s="6"/>
      <c r="HW85" s="52"/>
      <c r="HY85" s="367"/>
      <c r="HZ85" s="41">
        <v>1</v>
      </c>
      <c r="IA85" s="6"/>
      <c r="IB85" s="6"/>
      <c r="IC85" s="6"/>
      <c r="ID85" s="6"/>
      <c r="IE85" s="6"/>
      <c r="IF85" s="6"/>
      <c r="IG85" s="52"/>
      <c r="II85" s="367"/>
      <c r="IJ85" s="41">
        <v>1</v>
      </c>
      <c r="IK85" s="6"/>
      <c r="IL85" s="6"/>
      <c r="IM85" s="6"/>
      <c r="IN85" s="6"/>
      <c r="IO85" s="6"/>
      <c r="IP85" s="6"/>
      <c r="IQ85" s="52"/>
      <c r="IS85" s="367"/>
      <c r="IT85" s="41">
        <v>1</v>
      </c>
      <c r="IU85" s="6"/>
      <c r="IV85" s="6"/>
      <c r="IW85" s="6"/>
      <c r="IX85" s="6"/>
      <c r="IY85" s="6"/>
      <c r="IZ85" s="6"/>
      <c r="JA85" s="52"/>
    </row>
    <row r="86" spans="1:261" ht="12.75" customHeight="1" outlineLevel="2" x14ac:dyDescent="0.25">
      <c r="C86" s="356"/>
      <c r="D86" s="41">
        <v>2</v>
      </c>
      <c r="E86" s="416">
        <f t="shared" ref="E86:E93" si="437">AVERAGE(O86,Y86,AI86,AS86,BC86,BM86,BW86,CG86,CQ86,DA86,DK86,DU86,EE86,EO86,EY86,FI86,FS86,GC86,GM86,GW86,HG86,HQ86,IA86,IK86,IU86)</f>
        <v>7.8</v>
      </c>
      <c r="F86" s="416">
        <f t="shared" ref="F86:F93" si="438">AVERAGE(P86,Z86,AJ86,AT86,BD86,BN86,BX86,CH86,CR86,DB86,DL86,DV86,EF86,EP86,EZ86,FJ86,FT86,GD86,GN86,GX86,HH86,HR86,IB86,IL86,IV86)</f>
        <v>9.8000000000000007</v>
      </c>
      <c r="G86" s="416">
        <f t="shared" ref="G86:G93" si="439">AVERAGE(Q86,AA86,AK86,AU86,BE86,BO86,BY86,CI86,CS86,DC86,DM86,DW86,EG86,EQ86,FA86,FK86,FU86,GE86,GO86,GY86,HI86,HS86,IC86,IM86,IW86)</f>
        <v>9.6</v>
      </c>
      <c r="H86" s="416">
        <f t="shared" ref="H86:H93" si="440">AVERAGE(R86,AB86,AL86,AV86,BF86,BP86,BZ86,CJ86,CT86,DD86,DN86,DX86,EH86,ER86,FB86,FL86,FV86,GF86,GP86,GZ86,HJ86,HT86,ID86,IN86,IX86)</f>
        <v>9.5</v>
      </c>
      <c r="I86" s="416">
        <f t="shared" ref="I86:I93" si="441">AVERAGE(S86,AC86,AM86,AW86,BG86,BQ86,CA86,CK86,CU86,DE86,DO86,DY86,EI86,ES86,FC86,FM86,FW86,GG86,GQ86,HA86,HK86,HU86,IE86,IO86,IY86)</f>
        <v>9.25</v>
      </c>
      <c r="J86" s="416">
        <f t="shared" ref="J86:J93" si="442">AVERAGE(T86,AD86,AN86,AX86,BH86,BR86,CB86,CL86,CV86,DF86,DP86,DZ86,EJ86,ET86,FD86,FN86,FX86,GH86,GR86,HB86,HL86,HV86,IF86,IP86,IZ86)</f>
        <v>9.75</v>
      </c>
      <c r="K86" s="52"/>
      <c r="M86" s="328"/>
      <c r="N86" s="41">
        <v>2</v>
      </c>
      <c r="O86" s="6"/>
      <c r="P86" s="6"/>
      <c r="Q86" s="6"/>
      <c r="R86" s="6"/>
      <c r="S86" s="6"/>
      <c r="T86" s="6"/>
      <c r="U86" s="52"/>
      <c r="W86" s="328"/>
      <c r="X86" s="41">
        <v>2</v>
      </c>
      <c r="Y86" s="6"/>
      <c r="Z86" s="6"/>
      <c r="AA86" s="6"/>
      <c r="AB86" s="6"/>
      <c r="AC86" s="6"/>
      <c r="AD86" s="6"/>
      <c r="AE86" s="52"/>
      <c r="AG86" s="328"/>
      <c r="AH86" s="41">
        <v>2</v>
      </c>
      <c r="AI86" s="6"/>
      <c r="AJ86" s="6"/>
      <c r="AK86" s="6"/>
      <c r="AL86" s="6"/>
      <c r="AM86" s="6"/>
      <c r="AN86" s="6"/>
      <c r="AO86" s="52"/>
      <c r="AQ86" s="328"/>
      <c r="AR86" s="41">
        <v>2</v>
      </c>
      <c r="AS86" s="6"/>
      <c r="AT86" s="6"/>
      <c r="AU86" s="6"/>
      <c r="AV86" s="6"/>
      <c r="AW86" s="6"/>
      <c r="AX86" s="6"/>
      <c r="AY86" s="52"/>
      <c r="BA86" s="328"/>
      <c r="BB86" s="41">
        <v>2</v>
      </c>
      <c r="BC86" s="6"/>
      <c r="BD86" s="6"/>
      <c r="BE86" s="6"/>
      <c r="BF86" s="6"/>
      <c r="BG86" s="6"/>
      <c r="BH86" s="6"/>
      <c r="BI86" s="52"/>
      <c r="BK86" s="328"/>
      <c r="BL86" s="41">
        <v>2</v>
      </c>
      <c r="BM86" s="6"/>
      <c r="BN86" s="6"/>
      <c r="BO86" s="6"/>
      <c r="BP86" s="6"/>
      <c r="BQ86" s="6"/>
      <c r="BR86" s="6"/>
      <c r="BS86" s="52"/>
      <c r="BU86" s="328"/>
      <c r="BV86" s="41">
        <v>2</v>
      </c>
      <c r="BW86" s="6"/>
      <c r="BX86" s="6"/>
      <c r="BY86" s="6"/>
      <c r="BZ86" s="6"/>
      <c r="CA86" s="6"/>
      <c r="CB86" s="6"/>
      <c r="CC86" s="52"/>
      <c r="CE86" s="328"/>
      <c r="CF86" s="41">
        <v>2</v>
      </c>
      <c r="CG86" s="6">
        <v>9</v>
      </c>
      <c r="CH86" s="6">
        <v>9</v>
      </c>
      <c r="CI86" s="6">
        <v>9</v>
      </c>
      <c r="CJ86" s="6">
        <v>9</v>
      </c>
      <c r="CK86" s="6">
        <v>8</v>
      </c>
      <c r="CL86" s="6">
        <v>9</v>
      </c>
      <c r="CM86" s="52"/>
      <c r="CO86" s="328"/>
      <c r="CP86" s="41">
        <v>2</v>
      </c>
      <c r="CQ86" s="6"/>
      <c r="CR86" s="6"/>
      <c r="CS86" s="6"/>
      <c r="CT86" s="6"/>
      <c r="CU86" s="6"/>
      <c r="CV86" s="6"/>
      <c r="CW86" s="52"/>
      <c r="CY86" s="328"/>
      <c r="CZ86" s="41">
        <v>2</v>
      </c>
      <c r="DA86" s="6">
        <v>10</v>
      </c>
      <c r="DB86" s="6">
        <v>10</v>
      </c>
      <c r="DC86" s="6">
        <v>10</v>
      </c>
      <c r="DD86" s="6">
        <v>10</v>
      </c>
      <c r="DE86" s="6"/>
      <c r="DF86" s="6">
        <v>10</v>
      </c>
      <c r="DG86" s="52"/>
      <c r="DI86" s="328"/>
      <c r="DJ86" s="41">
        <v>2</v>
      </c>
      <c r="DK86" s="6">
        <v>10</v>
      </c>
      <c r="DL86" s="6">
        <v>10</v>
      </c>
      <c r="DM86" s="6">
        <v>10</v>
      </c>
      <c r="DN86" s="6">
        <v>10</v>
      </c>
      <c r="DO86" s="6">
        <v>10</v>
      </c>
      <c r="DP86" s="6">
        <v>10</v>
      </c>
      <c r="DQ86" s="52"/>
      <c r="DS86" s="328"/>
      <c r="DT86" s="41">
        <v>2</v>
      </c>
      <c r="DU86" s="6">
        <v>0</v>
      </c>
      <c r="DV86" s="6">
        <v>10</v>
      </c>
      <c r="DW86" s="6">
        <v>9</v>
      </c>
      <c r="DX86" s="6">
        <v>9</v>
      </c>
      <c r="DY86" s="6">
        <v>9</v>
      </c>
      <c r="DZ86" s="6">
        <v>10</v>
      </c>
      <c r="EA86" s="52"/>
      <c r="EC86" s="328"/>
      <c r="ED86" s="41">
        <v>2</v>
      </c>
      <c r="EE86" s="6"/>
      <c r="EF86" s="6"/>
      <c r="EG86" s="6"/>
      <c r="EH86" s="6"/>
      <c r="EI86" s="6"/>
      <c r="EJ86" s="6"/>
      <c r="EK86" s="52"/>
      <c r="EL86" s="328"/>
      <c r="EM86" s="41">
        <v>2</v>
      </c>
      <c r="EN86" s="6">
        <v>10</v>
      </c>
      <c r="EO86" s="6">
        <v>10</v>
      </c>
      <c r="EP86" s="6">
        <v>10</v>
      </c>
      <c r="EQ86" s="6">
        <v>10</v>
      </c>
      <c r="ER86" s="6"/>
      <c r="ES86" s="6">
        <v>10</v>
      </c>
      <c r="ET86" s="52"/>
      <c r="EU86" s="52"/>
      <c r="EW86" s="367"/>
      <c r="EX86" s="41">
        <v>2</v>
      </c>
      <c r="EY86" s="6"/>
      <c r="EZ86" s="6"/>
      <c r="FA86" s="6"/>
      <c r="FB86" s="6"/>
      <c r="FC86" s="6"/>
      <c r="FD86" s="6"/>
      <c r="FE86" s="52"/>
      <c r="FG86" s="367"/>
      <c r="FH86" s="41">
        <v>2</v>
      </c>
      <c r="FI86" s="6"/>
      <c r="FJ86" s="6"/>
      <c r="FK86" s="6"/>
      <c r="FL86" s="6"/>
      <c r="FM86" s="6"/>
      <c r="FN86" s="6"/>
      <c r="FO86" s="52"/>
      <c r="FQ86" s="367"/>
      <c r="FR86" s="41">
        <v>2</v>
      </c>
      <c r="FS86" s="6"/>
      <c r="FT86" s="6"/>
      <c r="FU86" s="6"/>
      <c r="FV86" s="6"/>
      <c r="FW86" s="6"/>
      <c r="FX86" s="6"/>
      <c r="FY86" s="52"/>
      <c r="GA86" s="367"/>
      <c r="GB86" s="41">
        <v>2</v>
      </c>
      <c r="GC86" s="6"/>
      <c r="GD86" s="6"/>
      <c r="GE86" s="6"/>
      <c r="GF86" s="6"/>
      <c r="GG86" s="6"/>
      <c r="GH86" s="6"/>
      <c r="GI86" s="52"/>
      <c r="GK86" s="367"/>
      <c r="GL86" s="41">
        <v>2</v>
      </c>
      <c r="GM86" s="6"/>
      <c r="GN86" s="6"/>
      <c r="GO86" s="6"/>
      <c r="GP86" s="6"/>
      <c r="GQ86" s="6"/>
      <c r="GR86" s="6"/>
      <c r="GS86" s="52"/>
      <c r="GU86" s="367"/>
      <c r="GV86" s="41">
        <v>2</v>
      </c>
      <c r="GW86" s="6"/>
      <c r="GX86" s="6"/>
      <c r="GY86" s="6"/>
      <c r="GZ86" s="6"/>
      <c r="HA86" s="6"/>
      <c r="HB86" s="6"/>
      <c r="HC86" s="52"/>
      <c r="HE86" s="367"/>
      <c r="HF86" s="41">
        <v>2</v>
      </c>
      <c r="HG86" s="6"/>
      <c r="HH86" s="6"/>
      <c r="HI86" s="6"/>
      <c r="HJ86" s="6"/>
      <c r="HK86" s="6"/>
      <c r="HL86" s="6"/>
      <c r="HM86" s="52"/>
      <c r="HO86" s="367"/>
      <c r="HP86" s="41">
        <v>2</v>
      </c>
      <c r="HQ86" s="6"/>
      <c r="HR86" s="6"/>
      <c r="HS86" s="6"/>
      <c r="HT86" s="6"/>
      <c r="HU86" s="6"/>
      <c r="HV86" s="6"/>
      <c r="HW86" s="52"/>
      <c r="HY86" s="367"/>
      <c r="HZ86" s="41">
        <v>2</v>
      </c>
      <c r="IA86" s="6"/>
      <c r="IB86" s="6"/>
      <c r="IC86" s="6"/>
      <c r="ID86" s="6"/>
      <c r="IE86" s="6"/>
      <c r="IF86" s="6"/>
      <c r="IG86" s="52"/>
      <c r="II86" s="367"/>
      <c r="IJ86" s="41">
        <v>2</v>
      </c>
      <c r="IK86" s="6"/>
      <c r="IL86" s="6"/>
      <c r="IM86" s="6"/>
      <c r="IN86" s="6"/>
      <c r="IO86" s="6"/>
      <c r="IP86" s="6"/>
      <c r="IQ86" s="52"/>
      <c r="IS86" s="367"/>
      <c r="IT86" s="41">
        <v>2</v>
      </c>
      <c r="IU86" s="6"/>
      <c r="IV86" s="6"/>
      <c r="IW86" s="6"/>
      <c r="IX86" s="6"/>
      <c r="IY86" s="6"/>
      <c r="IZ86" s="6"/>
      <c r="JA86" s="52"/>
    </row>
    <row r="87" spans="1:261" ht="12.75" customHeight="1" outlineLevel="2" x14ac:dyDescent="0.25">
      <c r="C87" s="356"/>
      <c r="D87" s="41">
        <v>3</v>
      </c>
      <c r="E87" s="416">
        <f t="shared" si="437"/>
        <v>9.4</v>
      </c>
      <c r="F87" s="416">
        <f t="shared" si="438"/>
        <v>9.6</v>
      </c>
      <c r="G87" s="416">
        <f t="shared" si="439"/>
        <v>8.4</v>
      </c>
      <c r="H87" s="416">
        <f t="shared" si="440"/>
        <v>7.75</v>
      </c>
      <c r="I87" s="416">
        <f t="shared" si="441"/>
        <v>9.5</v>
      </c>
      <c r="J87" s="416">
        <f t="shared" si="442"/>
        <v>9.75</v>
      </c>
      <c r="K87" s="52"/>
      <c r="M87" s="328"/>
      <c r="N87" s="41">
        <v>3</v>
      </c>
      <c r="O87" s="6"/>
      <c r="P87" s="6"/>
      <c r="Q87" s="6"/>
      <c r="R87" s="6"/>
      <c r="S87" s="6"/>
      <c r="T87" s="6"/>
      <c r="U87" s="52"/>
      <c r="W87" s="328"/>
      <c r="X87" s="41">
        <v>3</v>
      </c>
      <c r="Y87" s="6"/>
      <c r="Z87" s="6"/>
      <c r="AA87" s="6"/>
      <c r="AB87" s="6"/>
      <c r="AC87" s="6"/>
      <c r="AD87" s="6"/>
      <c r="AE87" s="52"/>
      <c r="AG87" s="328"/>
      <c r="AH87" s="41">
        <v>3</v>
      </c>
      <c r="AI87" s="6"/>
      <c r="AJ87" s="6"/>
      <c r="AK87" s="6"/>
      <c r="AL87" s="6"/>
      <c r="AM87" s="6"/>
      <c r="AN87" s="6"/>
      <c r="AO87" s="52"/>
      <c r="AQ87" s="328"/>
      <c r="AR87" s="41">
        <v>3</v>
      </c>
      <c r="AS87" s="6"/>
      <c r="AT87" s="6"/>
      <c r="AU87" s="6"/>
      <c r="AV87" s="6"/>
      <c r="AW87" s="6"/>
      <c r="AX87" s="6"/>
      <c r="AY87" s="52"/>
      <c r="BA87" s="328"/>
      <c r="BB87" s="41">
        <v>3</v>
      </c>
      <c r="BC87" s="6"/>
      <c r="BD87" s="6"/>
      <c r="BE87" s="6"/>
      <c r="BF87" s="6"/>
      <c r="BG87" s="6"/>
      <c r="BH87" s="6"/>
      <c r="BI87" s="52"/>
      <c r="BK87" s="328"/>
      <c r="BL87" s="41">
        <v>3</v>
      </c>
      <c r="BM87" s="6"/>
      <c r="BN87" s="6"/>
      <c r="BO87" s="6"/>
      <c r="BP87" s="6"/>
      <c r="BQ87" s="6"/>
      <c r="BR87" s="6"/>
      <c r="BS87" s="52"/>
      <c r="BU87" s="328"/>
      <c r="BV87" s="41">
        <v>3</v>
      </c>
      <c r="BW87" s="6"/>
      <c r="BX87" s="6"/>
      <c r="BY87" s="6"/>
      <c r="BZ87" s="6"/>
      <c r="CA87" s="6"/>
      <c r="CB87" s="6"/>
      <c r="CC87" s="52"/>
      <c r="CE87" s="328"/>
      <c r="CF87" s="41">
        <v>3</v>
      </c>
      <c r="CG87" s="6">
        <v>8</v>
      </c>
      <c r="CH87" s="6">
        <v>9</v>
      </c>
      <c r="CI87" s="6">
        <v>8</v>
      </c>
      <c r="CJ87" s="6">
        <v>8</v>
      </c>
      <c r="CK87" s="6">
        <v>9</v>
      </c>
      <c r="CL87" s="6">
        <v>9</v>
      </c>
      <c r="CM87" s="52"/>
      <c r="CO87" s="328"/>
      <c r="CP87" s="41">
        <v>3</v>
      </c>
      <c r="CQ87" s="6"/>
      <c r="CR87" s="6"/>
      <c r="CS87" s="6"/>
      <c r="CT87" s="6"/>
      <c r="CU87" s="6"/>
      <c r="CV87" s="6"/>
      <c r="CW87" s="52"/>
      <c r="CY87" s="328"/>
      <c r="CZ87" s="41">
        <v>3</v>
      </c>
      <c r="DA87" s="6">
        <v>10</v>
      </c>
      <c r="DB87" s="6">
        <v>10</v>
      </c>
      <c r="DC87" s="6">
        <v>10</v>
      </c>
      <c r="DD87" s="6">
        <v>7</v>
      </c>
      <c r="DE87" s="6"/>
      <c r="DF87" s="409">
        <v>10</v>
      </c>
      <c r="DG87" s="52"/>
      <c r="DI87" s="328"/>
      <c r="DJ87" s="41">
        <v>3</v>
      </c>
      <c r="DK87" s="6">
        <v>10</v>
      </c>
      <c r="DL87" s="6">
        <v>10</v>
      </c>
      <c r="DM87" s="6">
        <v>9</v>
      </c>
      <c r="DN87" s="6">
        <v>8</v>
      </c>
      <c r="DO87" s="6">
        <v>10</v>
      </c>
      <c r="DP87" s="6">
        <v>10</v>
      </c>
      <c r="DQ87" s="52"/>
      <c r="DS87" s="328"/>
      <c r="DT87" s="41">
        <v>3</v>
      </c>
      <c r="DU87" s="6">
        <v>9</v>
      </c>
      <c r="DV87" s="6">
        <v>9</v>
      </c>
      <c r="DW87" s="6">
        <v>8</v>
      </c>
      <c r="DX87" s="6">
        <v>8</v>
      </c>
      <c r="DY87" s="6">
        <v>9</v>
      </c>
      <c r="DZ87" s="6">
        <v>10</v>
      </c>
      <c r="EA87" s="52"/>
      <c r="EC87" s="328"/>
      <c r="ED87" s="41">
        <v>3</v>
      </c>
      <c r="EE87" s="6"/>
      <c r="EF87" s="6"/>
      <c r="EG87" s="6"/>
      <c r="EH87" s="6"/>
      <c r="EI87" s="6"/>
      <c r="EJ87" s="6"/>
      <c r="EK87" s="52"/>
      <c r="EL87" s="328"/>
      <c r="EM87" s="41">
        <v>3</v>
      </c>
      <c r="EN87" s="6">
        <v>10</v>
      </c>
      <c r="EO87" s="6">
        <v>10</v>
      </c>
      <c r="EP87" s="6">
        <v>10</v>
      </c>
      <c r="EQ87" s="6">
        <v>7</v>
      </c>
      <c r="ER87" s="6"/>
      <c r="ES87" s="409">
        <v>10</v>
      </c>
      <c r="ET87" s="52"/>
      <c r="EU87" s="52"/>
      <c r="EW87" s="367"/>
      <c r="EX87" s="41">
        <v>3</v>
      </c>
      <c r="EY87" s="6"/>
      <c r="EZ87" s="6"/>
      <c r="FA87" s="6"/>
      <c r="FB87" s="6"/>
      <c r="FC87" s="6"/>
      <c r="FD87" s="6"/>
      <c r="FE87" s="52"/>
      <c r="FG87" s="367"/>
      <c r="FH87" s="41">
        <v>3</v>
      </c>
      <c r="FI87" s="6"/>
      <c r="FJ87" s="6"/>
      <c r="FK87" s="6"/>
      <c r="FL87" s="6"/>
      <c r="FM87" s="6"/>
      <c r="FN87" s="6"/>
      <c r="FO87" s="52"/>
      <c r="FQ87" s="367"/>
      <c r="FR87" s="41">
        <v>3</v>
      </c>
      <c r="FS87" s="6"/>
      <c r="FT87" s="6"/>
      <c r="FU87" s="6"/>
      <c r="FV87" s="6"/>
      <c r="FW87" s="6"/>
      <c r="FX87" s="6"/>
      <c r="FY87" s="52"/>
      <c r="GA87" s="367"/>
      <c r="GB87" s="41">
        <v>3</v>
      </c>
      <c r="GC87" s="6"/>
      <c r="GD87" s="6"/>
      <c r="GE87" s="6"/>
      <c r="GF87" s="6"/>
      <c r="GG87" s="6"/>
      <c r="GH87" s="6"/>
      <c r="GI87" s="52"/>
      <c r="GK87" s="367"/>
      <c r="GL87" s="41">
        <v>3</v>
      </c>
      <c r="GM87" s="6"/>
      <c r="GN87" s="6"/>
      <c r="GO87" s="6"/>
      <c r="GP87" s="6"/>
      <c r="GQ87" s="6"/>
      <c r="GR87" s="6"/>
      <c r="GS87" s="52"/>
      <c r="GU87" s="367"/>
      <c r="GV87" s="41">
        <v>3</v>
      </c>
      <c r="GW87" s="6"/>
      <c r="GX87" s="6"/>
      <c r="GY87" s="6"/>
      <c r="GZ87" s="6"/>
      <c r="HA87" s="6"/>
      <c r="HB87" s="6"/>
      <c r="HC87" s="52"/>
      <c r="HE87" s="367"/>
      <c r="HF87" s="41">
        <v>3</v>
      </c>
      <c r="HG87" s="6"/>
      <c r="HH87" s="6"/>
      <c r="HI87" s="6"/>
      <c r="HJ87" s="6"/>
      <c r="HK87" s="6"/>
      <c r="HL87" s="6"/>
      <c r="HM87" s="52"/>
      <c r="HO87" s="367"/>
      <c r="HP87" s="41">
        <v>3</v>
      </c>
      <c r="HQ87" s="6"/>
      <c r="HR87" s="6"/>
      <c r="HS87" s="6"/>
      <c r="HT87" s="6"/>
      <c r="HU87" s="6"/>
      <c r="HV87" s="6"/>
      <c r="HW87" s="52"/>
      <c r="HY87" s="367"/>
      <c r="HZ87" s="41">
        <v>3</v>
      </c>
      <c r="IA87" s="6"/>
      <c r="IB87" s="6"/>
      <c r="IC87" s="6"/>
      <c r="ID87" s="6"/>
      <c r="IE87" s="6"/>
      <c r="IF87" s="6"/>
      <c r="IG87" s="52"/>
      <c r="II87" s="367"/>
      <c r="IJ87" s="41">
        <v>3</v>
      </c>
      <c r="IK87" s="6"/>
      <c r="IL87" s="6"/>
      <c r="IM87" s="6"/>
      <c r="IN87" s="6"/>
      <c r="IO87" s="6"/>
      <c r="IP87" s="6"/>
      <c r="IQ87" s="52"/>
      <c r="IS87" s="367"/>
      <c r="IT87" s="41">
        <v>3</v>
      </c>
      <c r="IU87" s="6"/>
      <c r="IV87" s="6"/>
      <c r="IW87" s="6"/>
      <c r="IX87" s="6"/>
      <c r="IY87" s="6"/>
      <c r="IZ87" s="6"/>
      <c r="JA87" s="52"/>
    </row>
    <row r="88" spans="1:261" ht="12.75" customHeight="1" outlineLevel="2" x14ac:dyDescent="0.25">
      <c r="C88" s="356"/>
      <c r="D88" s="41">
        <v>4</v>
      </c>
      <c r="E88" s="416">
        <f t="shared" si="437"/>
        <v>9.8000000000000007</v>
      </c>
      <c r="F88" s="416">
        <f t="shared" si="438"/>
        <v>9.8000000000000007</v>
      </c>
      <c r="G88" s="416">
        <f t="shared" si="439"/>
        <v>9.8000000000000007</v>
      </c>
      <c r="H88" s="416">
        <f t="shared" si="440"/>
        <v>9.75</v>
      </c>
      <c r="I88" s="416">
        <f t="shared" si="441"/>
        <v>9.25</v>
      </c>
      <c r="J88" s="416">
        <f t="shared" si="442"/>
        <v>9.75</v>
      </c>
      <c r="K88" s="52"/>
      <c r="M88" s="328"/>
      <c r="N88" s="41">
        <v>4</v>
      </c>
      <c r="O88" s="6"/>
      <c r="P88" s="6"/>
      <c r="Q88" s="6"/>
      <c r="R88" s="6"/>
      <c r="S88" s="6"/>
      <c r="T88" s="6"/>
      <c r="U88" s="52"/>
      <c r="W88" s="328"/>
      <c r="X88" s="41">
        <v>4</v>
      </c>
      <c r="Y88" s="6"/>
      <c r="Z88" s="6"/>
      <c r="AA88" s="6"/>
      <c r="AB88" s="6"/>
      <c r="AC88" s="6"/>
      <c r="AD88" s="6"/>
      <c r="AE88" s="52"/>
      <c r="AG88" s="328"/>
      <c r="AH88" s="41">
        <v>4</v>
      </c>
      <c r="AI88" s="6"/>
      <c r="AJ88" s="6"/>
      <c r="AK88" s="6"/>
      <c r="AL88" s="6"/>
      <c r="AM88" s="6"/>
      <c r="AN88" s="6"/>
      <c r="AO88" s="52"/>
      <c r="AQ88" s="328"/>
      <c r="AR88" s="41">
        <v>4</v>
      </c>
      <c r="AS88" s="6"/>
      <c r="AT88" s="6"/>
      <c r="AU88" s="6"/>
      <c r="AV88" s="6"/>
      <c r="AW88" s="6"/>
      <c r="AX88" s="6"/>
      <c r="AY88" s="52"/>
      <c r="BA88" s="328"/>
      <c r="BB88" s="41">
        <v>4</v>
      </c>
      <c r="BC88" s="6"/>
      <c r="BD88" s="6"/>
      <c r="BE88" s="6"/>
      <c r="BF88" s="6"/>
      <c r="BG88" s="6"/>
      <c r="BH88" s="6"/>
      <c r="BI88" s="52"/>
      <c r="BK88" s="328"/>
      <c r="BL88" s="41">
        <v>4</v>
      </c>
      <c r="BM88" s="6"/>
      <c r="BN88" s="6"/>
      <c r="BO88" s="6"/>
      <c r="BP88" s="6"/>
      <c r="BQ88" s="6"/>
      <c r="BR88" s="6"/>
      <c r="BS88" s="52"/>
      <c r="BU88" s="328"/>
      <c r="BV88" s="41">
        <v>4</v>
      </c>
      <c r="BW88" s="6"/>
      <c r="BX88" s="6"/>
      <c r="BY88" s="6"/>
      <c r="BZ88" s="6"/>
      <c r="CA88" s="6"/>
      <c r="CB88" s="6"/>
      <c r="CC88" s="52"/>
      <c r="CE88" s="328"/>
      <c r="CF88" s="41">
        <v>4</v>
      </c>
      <c r="CG88" s="6">
        <v>9</v>
      </c>
      <c r="CH88" s="6">
        <v>9</v>
      </c>
      <c r="CI88" s="6">
        <v>9</v>
      </c>
      <c r="CJ88" s="6">
        <v>9</v>
      </c>
      <c r="CK88" s="6">
        <v>8</v>
      </c>
      <c r="CL88" s="6">
        <v>9</v>
      </c>
      <c r="CM88" s="52"/>
      <c r="CO88" s="328"/>
      <c r="CP88" s="41">
        <v>4</v>
      </c>
      <c r="CQ88" s="6"/>
      <c r="CR88" s="6"/>
      <c r="CS88" s="6"/>
      <c r="CT88" s="6"/>
      <c r="CU88" s="6"/>
      <c r="CV88" s="6"/>
      <c r="CW88" s="52"/>
      <c r="CY88" s="328"/>
      <c r="CZ88" s="41">
        <v>4</v>
      </c>
      <c r="DA88" s="6">
        <v>10</v>
      </c>
      <c r="DB88" s="6">
        <v>10</v>
      </c>
      <c r="DC88" s="6">
        <v>10</v>
      </c>
      <c r="DD88" s="6">
        <v>10</v>
      </c>
      <c r="DE88" s="6"/>
      <c r="DF88" s="6">
        <v>10</v>
      </c>
      <c r="DG88" s="52"/>
      <c r="DI88" s="328"/>
      <c r="DJ88" s="41">
        <v>4</v>
      </c>
      <c r="DK88" s="6">
        <v>10</v>
      </c>
      <c r="DL88" s="6">
        <v>10</v>
      </c>
      <c r="DM88" s="6">
        <v>10</v>
      </c>
      <c r="DN88" s="6">
        <v>10</v>
      </c>
      <c r="DO88" s="6">
        <v>10</v>
      </c>
      <c r="DP88" s="6">
        <v>10</v>
      </c>
      <c r="DQ88" s="52"/>
      <c r="DS88" s="328"/>
      <c r="DT88" s="41">
        <v>4</v>
      </c>
      <c r="DU88" s="6">
        <v>10</v>
      </c>
      <c r="DV88" s="6">
        <v>10</v>
      </c>
      <c r="DW88" s="6">
        <v>10</v>
      </c>
      <c r="DX88" s="6">
        <v>10</v>
      </c>
      <c r="DY88" s="6">
        <v>9</v>
      </c>
      <c r="DZ88" s="6">
        <v>10</v>
      </c>
      <c r="EA88" s="52"/>
      <c r="EC88" s="328"/>
      <c r="ED88" s="41">
        <v>4</v>
      </c>
      <c r="EE88" s="6"/>
      <c r="EF88" s="6"/>
      <c r="EG88" s="6"/>
      <c r="EH88" s="6"/>
      <c r="EI88" s="6"/>
      <c r="EJ88" s="6"/>
      <c r="EK88" s="52"/>
      <c r="EL88" s="328"/>
      <c r="EM88" s="41">
        <v>4</v>
      </c>
      <c r="EN88" s="6">
        <v>10</v>
      </c>
      <c r="EO88" s="6">
        <v>10</v>
      </c>
      <c r="EP88" s="6">
        <v>10</v>
      </c>
      <c r="EQ88" s="6">
        <v>10</v>
      </c>
      <c r="ER88" s="6"/>
      <c r="ES88" s="6">
        <v>10</v>
      </c>
      <c r="ET88" s="52"/>
      <c r="EU88" s="52"/>
      <c r="EW88" s="367"/>
      <c r="EX88" s="41">
        <v>4</v>
      </c>
      <c r="EY88" s="6"/>
      <c r="EZ88" s="6"/>
      <c r="FA88" s="6"/>
      <c r="FB88" s="6"/>
      <c r="FC88" s="6"/>
      <c r="FD88" s="6"/>
      <c r="FE88" s="52"/>
      <c r="FG88" s="367"/>
      <c r="FH88" s="41">
        <v>4</v>
      </c>
      <c r="FI88" s="6"/>
      <c r="FJ88" s="6"/>
      <c r="FK88" s="6"/>
      <c r="FL88" s="6"/>
      <c r="FM88" s="6"/>
      <c r="FN88" s="6"/>
      <c r="FO88" s="52"/>
      <c r="FQ88" s="367"/>
      <c r="FR88" s="41">
        <v>4</v>
      </c>
      <c r="FS88" s="6"/>
      <c r="FT88" s="6"/>
      <c r="FU88" s="6"/>
      <c r="FV88" s="6"/>
      <c r="FW88" s="6"/>
      <c r="FX88" s="6"/>
      <c r="FY88" s="52"/>
      <c r="GA88" s="367"/>
      <c r="GB88" s="41">
        <v>4</v>
      </c>
      <c r="GC88" s="6"/>
      <c r="GD88" s="6"/>
      <c r="GE88" s="6"/>
      <c r="GF88" s="6"/>
      <c r="GG88" s="6"/>
      <c r="GH88" s="6"/>
      <c r="GI88" s="52"/>
      <c r="GK88" s="367"/>
      <c r="GL88" s="41">
        <v>4</v>
      </c>
      <c r="GM88" s="6"/>
      <c r="GN88" s="6"/>
      <c r="GO88" s="6"/>
      <c r="GP88" s="6"/>
      <c r="GQ88" s="6"/>
      <c r="GR88" s="6"/>
      <c r="GS88" s="52"/>
      <c r="GU88" s="367"/>
      <c r="GV88" s="41">
        <v>4</v>
      </c>
      <c r="GW88" s="6"/>
      <c r="GX88" s="6"/>
      <c r="GY88" s="6"/>
      <c r="GZ88" s="6"/>
      <c r="HA88" s="6"/>
      <c r="HB88" s="6"/>
      <c r="HC88" s="52"/>
      <c r="HE88" s="367"/>
      <c r="HF88" s="41">
        <v>4</v>
      </c>
      <c r="HG88" s="6"/>
      <c r="HH88" s="6"/>
      <c r="HI88" s="6"/>
      <c r="HJ88" s="6"/>
      <c r="HK88" s="6"/>
      <c r="HL88" s="6"/>
      <c r="HM88" s="52"/>
      <c r="HO88" s="367"/>
      <c r="HP88" s="41">
        <v>4</v>
      </c>
      <c r="HQ88" s="6"/>
      <c r="HR88" s="6"/>
      <c r="HS88" s="6"/>
      <c r="HT88" s="6"/>
      <c r="HU88" s="6"/>
      <c r="HV88" s="6"/>
      <c r="HW88" s="52"/>
      <c r="HY88" s="367"/>
      <c r="HZ88" s="41">
        <v>4</v>
      </c>
      <c r="IA88" s="6"/>
      <c r="IB88" s="6"/>
      <c r="IC88" s="6"/>
      <c r="ID88" s="6"/>
      <c r="IE88" s="6"/>
      <c r="IF88" s="6"/>
      <c r="IG88" s="52"/>
      <c r="II88" s="367"/>
      <c r="IJ88" s="41">
        <v>4</v>
      </c>
      <c r="IK88" s="6"/>
      <c r="IL88" s="6"/>
      <c r="IM88" s="6"/>
      <c r="IN88" s="6"/>
      <c r="IO88" s="6"/>
      <c r="IP88" s="6"/>
      <c r="IQ88" s="52"/>
      <c r="IS88" s="367"/>
      <c r="IT88" s="41">
        <v>4</v>
      </c>
      <c r="IU88" s="6"/>
      <c r="IV88" s="6"/>
      <c r="IW88" s="6"/>
      <c r="IX88" s="6"/>
      <c r="IY88" s="6"/>
      <c r="IZ88" s="6"/>
      <c r="JA88" s="52"/>
    </row>
    <row r="89" spans="1:261" ht="12.75" customHeight="1" outlineLevel="2" x14ac:dyDescent="0.25">
      <c r="C89" s="356"/>
      <c r="D89" s="41">
        <v>5</v>
      </c>
      <c r="E89" s="416">
        <f t="shared" si="437"/>
        <v>6.6</v>
      </c>
      <c r="F89" s="416">
        <f t="shared" si="438"/>
        <v>8.4</v>
      </c>
      <c r="G89" s="416">
        <f t="shared" si="439"/>
        <v>3.8</v>
      </c>
      <c r="H89" s="416">
        <f t="shared" si="440"/>
        <v>8</v>
      </c>
      <c r="I89" s="416">
        <f t="shared" si="441"/>
        <v>8.25</v>
      </c>
      <c r="J89" s="416">
        <f t="shared" si="442"/>
        <v>9.75</v>
      </c>
      <c r="K89" s="52"/>
      <c r="M89" s="328"/>
      <c r="N89" s="41">
        <v>5</v>
      </c>
      <c r="O89" s="6"/>
      <c r="P89" s="6"/>
      <c r="Q89" s="6"/>
      <c r="R89" s="6"/>
      <c r="S89" s="6"/>
      <c r="T89" s="6"/>
      <c r="U89" s="52"/>
      <c r="W89" s="328"/>
      <c r="X89" s="41">
        <v>5</v>
      </c>
      <c r="Y89" s="6"/>
      <c r="Z89" s="6"/>
      <c r="AA89" s="6"/>
      <c r="AB89" s="6"/>
      <c r="AC89" s="6"/>
      <c r="AD89" s="6"/>
      <c r="AE89" s="52"/>
      <c r="AG89" s="328"/>
      <c r="AH89" s="41">
        <v>5</v>
      </c>
      <c r="AI89" s="6"/>
      <c r="AJ89" s="6"/>
      <c r="AK89" s="6"/>
      <c r="AL89" s="6"/>
      <c r="AM89" s="6"/>
      <c r="AN89" s="6"/>
      <c r="AO89" s="52"/>
      <c r="AQ89" s="328"/>
      <c r="AR89" s="41">
        <v>5</v>
      </c>
      <c r="AS89" s="6"/>
      <c r="AT89" s="6"/>
      <c r="AU89" s="6"/>
      <c r="AV89" s="6"/>
      <c r="AW89" s="6"/>
      <c r="AX89" s="6"/>
      <c r="AY89" s="52"/>
      <c r="BA89" s="328"/>
      <c r="BB89" s="41">
        <v>5</v>
      </c>
      <c r="BC89" s="6"/>
      <c r="BD89" s="6"/>
      <c r="BE89" s="6"/>
      <c r="BF89" s="6"/>
      <c r="BG89" s="6"/>
      <c r="BH89" s="6"/>
      <c r="BI89" s="52"/>
      <c r="BK89" s="328"/>
      <c r="BL89" s="41">
        <v>5</v>
      </c>
      <c r="BM89" s="6"/>
      <c r="BN89" s="6"/>
      <c r="BO89" s="6"/>
      <c r="BP89" s="6"/>
      <c r="BQ89" s="6"/>
      <c r="BR89" s="6"/>
      <c r="BS89" s="52"/>
      <c r="BU89" s="328"/>
      <c r="BV89" s="41">
        <v>5</v>
      </c>
      <c r="BW89" s="6"/>
      <c r="BX89" s="6"/>
      <c r="BY89" s="6"/>
      <c r="BZ89" s="6"/>
      <c r="CA89" s="6"/>
      <c r="CB89" s="6"/>
      <c r="CC89" s="52"/>
      <c r="CE89" s="328"/>
      <c r="CF89" s="41">
        <v>5</v>
      </c>
      <c r="CG89" s="6">
        <v>8</v>
      </c>
      <c r="CH89" s="6">
        <v>9</v>
      </c>
      <c r="CI89" s="6">
        <v>8</v>
      </c>
      <c r="CJ89" s="6">
        <v>9</v>
      </c>
      <c r="CK89" s="6">
        <v>9</v>
      </c>
      <c r="CL89" s="6">
        <v>9</v>
      </c>
      <c r="CM89" s="52"/>
      <c r="CO89" s="328"/>
      <c r="CP89" s="41">
        <v>5</v>
      </c>
      <c r="CQ89" s="6"/>
      <c r="CR89" s="6"/>
      <c r="CS89" s="6"/>
      <c r="CT89" s="6"/>
      <c r="CU89" s="6"/>
      <c r="CV89" s="6"/>
      <c r="CW89" s="52"/>
      <c r="CY89" s="328"/>
      <c r="CZ89" s="41">
        <v>5</v>
      </c>
      <c r="DA89" s="409">
        <v>5</v>
      </c>
      <c r="DB89" s="6">
        <v>10</v>
      </c>
      <c r="DC89" s="6">
        <v>3</v>
      </c>
      <c r="DD89" s="6">
        <v>3</v>
      </c>
      <c r="DE89" s="6"/>
      <c r="DF89" s="6">
        <v>10</v>
      </c>
      <c r="DG89" s="52"/>
      <c r="DI89" s="328"/>
      <c r="DJ89" s="41">
        <v>5</v>
      </c>
      <c r="DK89" s="6">
        <v>10</v>
      </c>
      <c r="DL89" s="6">
        <v>10</v>
      </c>
      <c r="DM89" s="6">
        <v>5</v>
      </c>
      <c r="DN89" s="6">
        <v>10</v>
      </c>
      <c r="DO89" s="6">
        <v>10</v>
      </c>
      <c r="DP89" s="6">
        <v>10</v>
      </c>
      <c r="DQ89" s="52"/>
      <c r="DS89" s="328"/>
      <c r="DT89" s="41">
        <v>5</v>
      </c>
      <c r="DU89" s="6">
        <v>0</v>
      </c>
      <c r="DV89" s="6">
        <v>10</v>
      </c>
      <c r="DW89" s="6">
        <v>0</v>
      </c>
      <c r="DX89" s="6">
        <v>10</v>
      </c>
      <c r="DY89" s="6">
        <v>4</v>
      </c>
      <c r="DZ89" s="6">
        <v>10</v>
      </c>
      <c r="EA89" s="52"/>
      <c r="EC89" s="328"/>
      <c r="ED89" s="41">
        <v>5</v>
      </c>
      <c r="EE89" s="6"/>
      <c r="EF89" s="6"/>
      <c r="EG89" s="6"/>
      <c r="EH89" s="6"/>
      <c r="EI89" s="6"/>
      <c r="EJ89" s="6"/>
      <c r="EK89" s="52"/>
      <c r="EL89" s="328"/>
      <c r="EM89" s="41">
        <v>5</v>
      </c>
      <c r="EN89" s="409">
        <v>5</v>
      </c>
      <c r="EO89" s="6">
        <v>10</v>
      </c>
      <c r="EP89" s="6">
        <v>3</v>
      </c>
      <c r="EQ89" s="6">
        <v>3</v>
      </c>
      <c r="ER89" s="6"/>
      <c r="ES89" s="6">
        <v>10</v>
      </c>
      <c r="ET89" s="52"/>
      <c r="EU89" s="52"/>
      <c r="EW89" s="367"/>
      <c r="EX89" s="41">
        <v>5</v>
      </c>
      <c r="EY89" s="6"/>
      <c r="EZ89" s="6"/>
      <c r="FA89" s="6"/>
      <c r="FB89" s="6"/>
      <c r="FC89" s="6"/>
      <c r="FD89" s="6"/>
      <c r="FE89" s="52"/>
      <c r="FG89" s="367"/>
      <c r="FH89" s="41">
        <v>5</v>
      </c>
      <c r="FI89" s="6"/>
      <c r="FJ89" s="6"/>
      <c r="FK89" s="6"/>
      <c r="FL89" s="6"/>
      <c r="FM89" s="6"/>
      <c r="FN89" s="6"/>
      <c r="FO89" s="52"/>
      <c r="FQ89" s="367"/>
      <c r="FR89" s="41">
        <v>5</v>
      </c>
      <c r="FS89" s="6"/>
      <c r="FT89" s="6"/>
      <c r="FU89" s="6"/>
      <c r="FV89" s="6"/>
      <c r="FW89" s="6"/>
      <c r="FX89" s="6"/>
      <c r="FY89" s="52"/>
      <c r="GA89" s="367"/>
      <c r="GB89" s="41">
        <v>5</v>
      </c>
      <c r="GC89" s="6"/>
      <c r="GD89" s="6"/>
      <c r="GE89" s="6"/>
      <c r="GF89" s="6"/>
      <c r="GG89" s="6"/>
      <c r="GH89" s="6"/>
      <c r="GI89" s="52"/>
      <c r="GK89" s="367"/>
      <c r="GL89" s="41">
        <v>5</v>
      </c>
      <c r="GM89" s="6"/>
      <c r="GN89" s="6"/>
      <c r="GO89" s="6"/>
      <c r="GP89" s="6"/>
      <c r="GQ89" s="6"/>
      <c r="GR89" s="6"/>
      <c r="GS89" s="52"/>
      <c r="GU89" s="367"/>
      <c r="GV89" s="41">
        <v>5</v>
      </c>
      <c r="GW89" s="6"/>
      <c r="GX89" s="6"/>
      <c r="GY89" s="6"/>
      <c r="GZ89" s="6"/>
      <c r="HA89" s="6"/>
      <c r="HB89" s="6"/>
      <c r="HC89" s="52"/>
      <c r="HE89" s="367"/>
      <c r="HF89" s="41">
        <v>5</v>
      </c>
      <c r="HG89" s="6"/>
      <c r="HH89" s="6"/>
      <c r="HI89" s="6"/>
      <c r="HJ89" s="6"/>
      <c r="HK89" s="6"/>
      <c r="HL89" s="6"/>
      <c r="HM89" s="52"/>
      <c r="HO89" s="367"/>
      <c r="HP89" s="41">
        <v>5</v>
      </c>
      <c r="HQ89" s="6"/>
      <c r="HR89" s="6"/>
      <c r="HS89" s="6"/>
      <c r="HT89" s="6"/>
      <c r="HU89" s="6"/>
      <c r="HV89" s="6"/>
      <c r="HW89" s="52"/>
      <c r="HY89" s="367"/>
      <c r="HZ89" s="41">
        <v>5</v>
      </c>
      <c r="IA89" s="6"/>
      <c r="IB89" s="6"/>
      <c r="IC89" s="6"/>
      <c r="ID89" s="6"/>
      <c r="IE89" s="6"/>
      <c r="IF89" s="6"/>
      <c r="IG89" s="52"/>
      <c r="II89" s="367"/>
      <c r="IJ89" s="41">
        <v>5</v>
      </c>
      <c r="IK89" s="6"/>
      <c r="IL89" s="6"/>
      <c r="IM89" s="6"/>
      <c r="IN89" s="6"/>
      <c r="IO89" s="6"/>
      <c r="IP89" s="6"/>
      <c r="IQ89" s="52"/>
      <c r="IS89" s="367"/>
      <c r="IT89" s="41">
        <v>5</v>
      </c>
      <c r="IU89" s="6"/>
      <c r="IV89" s="6"/>
      <c r="IW89" s="6"/>
      <c r="IX89" s="6"/>
      <c r="IY89" s="6"/>
      <c r="IZ89" s="6"/>
      <c r="JA89" s="52"/>
    </row>
    <row r="90" spans="1:261" ht="12.75" customHeight="1" outlineLevel="2" x14ac:dyDescent="0.25">
      <c r="C90" s="356"/>
      <c r="D90" s="41">
        <v>6</v>
      </c>
      <c r="E90" s="416">
        <f t="shared" si="437"/>
        <v>9.1999999999999993</v>
      </c>
      <c r="F90" s="416">
        <f t="shared" si="438"/>
        <v>9.6</v>
      </c>
      <c r="G90" s="416">
        <f t="shared" si="439"/>
        <v>9</v>
      </c>
      <c r="H90" s="416">
        <f t="shared" si="440"/>
        <v>9.5</v>
      </c>
      <c r="I90" s="416">
        <f t="shared" si="441"/>
        <v>9.25</v>
      </c>
      <c r="J90" s="416">
        <f t="shared" si="442"/>
        <v>9.5</v>
      </c>
      <c r="K90" s="52"/>
      <c r="M90" s="328"/>
      <c r="N90" s="41">
        <v>6</v>
      </c>
      <c r="O90" s="6"/>
      <c r="P90" s="6"/>
      <c r="Q90" s="6"/>
      <c r="R90" s="6"/>
      <c r="S90" s="6"/>
      <c r="T90" s="6"/>
      <c r="U90" s="52"/>
      <c r="W90" s="328"/>
      <c r="X90" s="41">
        <v>6</v>
      </c>
      <c r="Y90" s="6"/>
      <c r="Z90" s="6"/>
      <c r="AA90" s="6"/>
      <c r="AB90" s="6"/>
      <c r="AC90" s="6"/>
      <c r="AD90" s="6"/>
      <c r="AE90" s="52"/>
      <c r="AG90" s="328"/>
      <c r="AH90" s="41">
        <v>6</v>
      </c>
      <c r="AI90" s="6"/>
      <c r="AJ90" s="6"/>
      <c r="AK90" s="6"/>
      <c r="AL90" s="6"/>
      <c r="AM90" s="6"/>
      <c r="AN90" s="6"/>
      <c r="AO90" s="52"/>
      <c r="AQ90" s="328"/>
      <c r="AR90" s="41">
        <v>6</v>
      </c>
      <c r="AS90" s="6"/>
      <c r="AT90" s="6"/>
      <c r="AU90" s="6"/>
      <c r="AV90" s="6"/>
      <c r="AW90" s="6"/>
      <c r="AX90" s="6"/>
      <c r="AY90" s="52"/>
      <c r="BA90" s="328"/>
      <c r="BB90" s="41">
        <v>6</v>
      </c>
      <c r="BC90" s="6"/>
      <c r="BD90" s="6"/>
      <c r="BE90" s="6"/>
      <c r="BF90" s="6"/>
      <c r="BG90" s="6"/>
      <c r="BH90" s="6"/>
      <c r="BI90" s="52"/>
      <c r="BK90" s="328"/>
      <c r="BL90" s="41">
        <v>6</v>
      </c>
      <c r="BM90" s="6"/>
      <c r="BN90" s="6"/>
      <c r="BO90" s="6"/>
      <c r="BP90" s="6"/>
      <c r="BQ90" s="6"/>
      <c r="BR90" s="6"/>
      <c r="BS90" s="52"/>
      <c r="BU90" s="328"/>
      <c r="BV90" s="41">
        <v>6</v>
      </c>
      <c r="BW90" s="6"/>
      <c r="BX90" s="6"/>
      <c r="BY90" s="6"/>
      <c r="BZ90" s="6"/>
      <c r="CA90" s="6"/>
      <c r="CB90" s="6"/>
      <c r="CC90" s="52"/>
      <c r="CE90" s="328"/>
      <c r="CF90" s="41">
        <v>6</v>
      </c>
      <c r="CG90" s="6">
        <v>9</v>
      </c>
      <c r="CH90" s="6">
        <v>9</v>
      </c>
      <c r="CI90" s="6">
        <v>8</v>
      </c>
      <c r="CJ90" s="6">
        <v>9</v>
      </c>
      <c r="CK90" s="6">
        <v>8</v>
      </c>
      <c r="CL90" s="6">
        <v>9</v>
      </c>
      <c r="CM90" s="52"/>
      <c r="CO90" s="328"/>
      <c r="CP90" s="41">
        <v>6</v>
      </c>
      <c r="CQ90" s="6"/>
      <c r="CR90" s="6"/>
      <c r="CS90" s="6"/>
      <c r="CT90" s="6"/>
      <c r="CU90" s="6"/>
      <c r="CV90" s="6"/>
      <c r="CW90" s="52"/>
      <c r="CY90" s="328"/>
      <c r="CZ90" s="41">
        <v>6</v>
      </c>
      <c r="DA90" s="6">
        <v>10</v>
      </c>
      <c r="DB90" s="6">
        <v>10</v>
      </c>
      <c r="DC90" s="6">
        <v>10</v>
      </c>
      <c r="DD90" s="6">
        <v>10</v>
      </c>
      <c r="DE90" s="6"/>
      <c r="DF90" s="6">
        <v>10</v>
      </c>
      <c r="DG90" s="52"/>
      <c r="DI90" s="328"/>
      <c r="DJ90" s="41">
        <v>6</v>
      </c>
      <c r="DK90" s="6">
        <v>8</v>
      </c>
      <c r="DL90" s="6">
        <v>9</v>
      </c>
      <c r="DM90" s="6">
        <v>8</v>
      </c>
      <c r="DN90" s="6">
        <v>9</v>
      </c>
      <c r="DO90" s="6">
        <v>10</v>
      </c>
      <c r="DP90" s="6">
        <v>9</v>
      </c>
      <c r="DQ90" s="52"/>
      <c r="DS90" s="328"/>
      <c r="DT90" s="41">
        <v>6</v>
      </c>
      <c r="DU90" s="6">
        <v>9</v>
      </c>
      <c r="DV90" s="6">
        <v>10</v>
      </c>
      <c r="DW90" s="6">
        <v>9</v>
      </c>
      <c r="DX90" s="6">
        <v>10</v>
      </c>
      <c r="DY90" s="6">
        <v>9</v>
      </c>
      <c r="DZ90" s="6">
        <v>10</v>
      </c>
      <c r="EA90" s="52"/>
      <c r="EC90" s="328"/>
      <c r="ED90" s="41">
        <v>6</v>
      </c>
      <c r="EE90" s="6"/>
      <c r="EF90" s="6"/>
      <c r="EG90" s="6"/>
      <c r="EH90" s="6"/>
      <c r="EI90" s="6"/>
      <c r="EJ90" s="6"/>
      <c r="EK90" s="52"/>
      <c r="EL90" s="328"/>
      <c r="EM90" s="41">
        <v>6</v>
      </c>
      <c r="EN90" s="6">
        <v>10</v>
      </c>
      <c r="EO90" s="6">
        <v>10</v>
      </c>
      <c r="EP90" s="6">
        <v>10</v>
      </c>
      <c r="EQ90" s="6">
        <v>10</v>
      </c>
      <c r="ER90" s="6"/>
      <c r="ES90" s="6">
        <v>10</v>
      </c>
      <c r="ET90" s="52"/>
      <c r="EU90" s="52"/>
      <c r="EW90" s="367"/>
      <c r="EX90" s="41">
        <v>6</v>
      </c>
      <c r="EY90" s="6"/>
      <c r="EZ90" s="6"/>
      <c r="FA90" s="6"/>
      <c r="FB90" s="6"/>
      <c r="FC90" s="6"/>
      <c r="FD90" s="6"/>
      <c r="FE90" s="52"/>
      <c r="FG90" s="367"/>
      <c r="FH90" s="41">
        <v>6</v>
      </c>
      <c r="FI90" s="6"/>
      <c r="FJ90" s="6"/>
      <c r="FK90" s="6"/>
      <c r="FL90" s="6"/>
      <c r="FM90" s="6"/>
      <c r="FN90" s="6"/>
      <c r="FO90" s="52"/>
      <c r="FQ90" s="367"/>
      <c r="FR90" s="41">
        <v>6</v>
      </c>
      <c r="FS90" s="6"/>
      <c r="FT90" s="6"/>
      <c r="FU90" s="6"/>
      <c r="FV90" s="6"/>
      <c r="FW90" s="6"/>
      <c r="FX90" s="6"/>
      <c r="FY90" s="52"/>
      <c r="GA90" s="367"/>
      <c r="GB90" s="41">
        <v>6</v>
      </c>
      <c r="GC90" s="6"/>
      <c r="GD90" s="6"/>
      <c r="GE90" s="6"/>
      <c r="GF90" s="6"/>
      <c r="GG90" s="6"/>
      <c r="GH90" s="6"/>
      <c r="GI90" s="52"/>
      <c r="GK90" s="367"/>
      <c r="GL90" s="41">
        <v>6</v>
      </c>
      <c r="GM90" s="6"/>
      <c r="GN90" s="6"/>
      <c r="GO90" s="6"/>
      <c r="GP90" s="6"/>
      <c r="GQ90" s="6"/>
      <c r="GR90" s="6"/>
      <c r="GS90" s="52"/>
      <c r="GU90" s="367"/>
      <c r="GV90" s="41">
        <v>6</v>
      </c>
      <c r="GW90" s="6"/>
      <c r="GX90" s="6"/>
      <c r="GY90" s="6"/>
      <c r="GZ90" s="6"/>
      <c r="HA90" s="6"/>
      <c r="HB90" s="6"/>
      <c r="HC90" s="52"/>
      <c r="HE90" s="367"/>
      <c r="HF90" s="41">
        <v>6</v>
      </c>
      <c r="HG90" s="6"/>
      <c r="HH90" s="6"/>
      <c r="HI90" s="6"/>
      <c r="HJ90" s="6"/>
      <c r="HK90" s="6"/>
      <c r="HL90" s="6"/>
      <c r="HM90" s="52"/>
      <c r="HO90" s="367"/>
      <c r="HP90" s="41">
        <v>6</v>
      </c>
      <c r="HQ90" s="6"/>
      <c r="HR90" s="6"/>
      <c r="HS90" s="6"/>
      <c r="HT90" s="6"/>
      <c r="HU90" s="6"/>
      <c r="HV90" s="6"/>
      <c r="HW90" s="52"/>
      <c r="HY90" s="367"/>
      <c r="HZ90" s="41">
        <v>6</v>
      </c>
      <c r="IA90" s="6"/>
      <c r="IB90" s="6"/>
      <c r="IC90" s="6"/>
      <c r="ID90" s="6"/>
      <c r="IE90" s="6"/>
      <c r="IF90" s="6"/>
      <c r="IG90" s="52"/>
      <c r="II90" s="367"/>
      <c r="IJ90" s="41">
        <v>6</v>
      </c>
      <c r="IK90" s="6"/>
      <c r="IL90" s="6"/>
      <c r="IM90" s="6"/>
      <c r="IN90" s="6"/>
      <c r="IO90" s="6"/>
      <c r="IP90" s="6"/>
      <c r="IQ90" s="52"/>
      <c r="IS90" s="367"/>
      <c r="IT90" s="41">
        <v>6</v>
      </c>
      <c r="IU90" s="6"/>
      <c r="IV90" s="6"/>
      <c r="IW90" s="6"/>
      <c r="IX90" s="6"/>
      <c r="IY90" s="6"/>
      <c r="IZ90" s="6"/>
      <c r="JA90" s="52"/>
    </row>
    <row r="91" spans="1:261" ht="12.75" customHeight="1" outlineLevel="2" x14ac:dyDescent="0.25">
      <c r="C91" s="356"/>
      <c r="D91" s="41">
        <v>7</v>
      </c>
      <c r="E91" s="416">
        <f t="shared" si="437"/>
        <v>8</v>
      </c>
      <c r="F91" s="416">
        <f t="shared" si="438"/>
        <v>8.8000000000000007</v>
      </c>
      <c r="G91" s="416">
        <f t="shared" si="439"/>
        <v>8.4</v>
      </c>
      <c r="H91" s="416">
        <f t="shared" si="440"/>
        <v>8.75</v>
      </c>
      <c r="I91" s="416">
        <f t="shared" si="441"/>
        <v>8.25</v>
      </c>
      <c r="J91" s="416">
        <f t="shared" si="442"/>
        <v>7</v>
      </c>
      <c r="K91" s="52"/>
      <c r="M91" s="328"/>
      <c r="N91" s="41">
        <v>7</v>
      </c>
      <c r="O91" s="6"/>
      <c r="P91" s="6"/>
      <c r="Q91" s="6"/>
      <c r="R91" s="6"/>
      <c r="S91" s="6"/>
      <c r="T91" s="6"/>
      <c r="U91" s="52"/>
      <c r="W91" s="328"/>
      <c r="X91" s="41">
        <v>7</v>
      </c>
      <c r="Y91" s="6"/>
      <c r="Z91" s="6"/>
      <c r="AA91" s="6"/>
      <c r="AB91" s="6"/>
      <c r="AC91" s="6"/>
      <c r="AD91" s="6"/>
      <c r="AE91" s="52"/>
      <c r="AG91" s="328"/>
      <c r="AH91" s="41">
        <v>7</v>
      </c>
      <c r="AI91" s="6"/>
      <c r="AJ91" s="6"/>
      <c r="AK91" s="6"/>
      <c r="AL91" s="6"/>
      <c r="AM91" s="6"/>
      <c r="AN91" s="6"/>
      <c r="AO91" s="52"/>
      <c r="AQ91" s="328"/>
      <c r="AR91" s="41">
        <v>7</v>
      </c>
      <c r="AS91" s="6"/>
      <c r="AT91" s="6"/>
      <c r="AU91" s="6"/>
      <c r="AV91" s="6"/>
      <c r="AW91" s="6"/>
      <c r="AX91" s="6"/>
      <c r="AY91" s="52"/>
      <c r="BA91" s="328"/>
      <c r="BB91" s="41">
        <v>7</v>
      </c>
      <c r="BC91" s="6"/>
      <c r="BD91" s="6"/>
      <c r="BE91" s="6"/>
      <c r="BF91" s="6"/>
      <c r="BG91" s="6"/>
      <c r="BH91" s="6"/>
      <c r="BI91" s="52"/>
      <c r="BK91" s="328"/>
      <c r="BL91" s="41">
        <v>7</v>
      </c>
      <c r="BM91" s="6"/>
      <c r="BN91" s="6"/>
      <c r="BO91" s="6"/>
      <c r="BP91" s="6"/>
      <c r="BQ91" s="6"/>
      <c r="BR91" s="6"/>
      <c r="BS91" s="52"/>
      <c r="BU91" s="328"/>
      <c r="BV91" s="41">
        <v>7</v>
      </c>
      <c r="BW91" s="6"/>
      <c r="BX91" s="6"/>
      <c r="BY91" s="6"/>
      <c r="BZ91" s="6"/>
      <c r="CA91" s="6"/>
      <c r="CB91" s="6"/>
      <c r="CC91" s="52"/>
      <c r="CE91" s="328"/>
      <c r="CF91" s="41">
        <v>7</v>
      </c>
      <c r="CG91" s="6">
        <v>9</v>
      </c>
      <c r="CH91" s="6">
        <v>9</v>
      </c>
      <c r="CI91" s="6">
        <v>8</v>
      </c>
      <c r="CJ91" s="6">
        <v>9</v>
      </c>
      <c r="CK91" s="6">
        <v>9</v>
      </c>
      <c r="CL91" s="6">
        <v>8</v>
      </c>
      <c r="CM91" s="52"/>
      <c r="CO91" s="328"/>
      <c r="CP91" s="41">
        <v>7</v>
      </c>
      <c r="CQ91" s="6"/>
      <c r="CR91" s="6"/>
      <c r="CS91" s="6"/>
      <c r="CT91" s="6"/>
      <c r="CU91" s="6"/>
      <c r="CV91" s="6"/>
      <c r="CW91" s="52"/>
      <c r="CY91" s="328"/>
      <c r="CZ91" s="41">
        <v>7</v>
      </c>
      <c r="DA91" s="6">
        <v>9</v>
      </c>
      <c r="DB91" s="6">
        <v>9</v>
      </c>
      <c r="DC91" s="6">
        <v>9</v>
      </c>
      <c r="DD91" s="6">
        <v>9</v>
      </c>
      <c r="DE91" s="6"/>
      <c r="DF91" s="6">
        <v>6</v>
      </c>
      <c r="DG91" s="52"/>
      <c r="DI91" s="328"/>
      <c r="DJ91" s="41">
        <v>7</v>
      </c>
      <c r="DK91" s="6">
        <v>8</v>
      </c>
      <c r="DL91" s="6">
        <v>9</v>
      </c>
      <c r="DM91" s="6">
        <v>9</v>
      </c>
      <c r="DN91" s="6">
        <v>9</v>
      </c>
      <c r="DO91" s="6">
        <v>10</v>
      </c>
      <c r="DP91" s="6">
        <v>9</v>
      </c>
      <c r="DQ91" s="52"/>
      <c r="DS91" s="328"/>
      <c r="DT91" s="41">
        <v>7</v>
      </c>
      <c r="DU91" s="6">
        <v>5</v>
      </c>
      <c r="DV91" s="6">
        <v>8</v>
      </c>
      <c r="DW91" s="6">
        <v>7</v>
      </c>
      <c r="DX91" s="6">
        <v>8</v>
      </c>
      <c r="DY91" s="6">
        <v>8</v>
      </c>
      <c r="DZ91" s="6">
        <v>5</v>
      </c>
      <c r="EA91" s="52"/>
      <c r="EC91" s="328"/>
      <c r="ED91" s="41">
        <v>7</v>
      </c>
      <c r="EE91" s="6"/>
      <c r="EF91" s="6"/>
      <c r="EG91" s="6"/>
      <c r="EH91" s="6"/>
      <c r="EI91" s="6"/>
      <c r="EJ91" s="6"/>
      <c r="EK91" s="52"/>
      <c r="EL91" s="328"/>
      <c r="EM91" s="41">
        <v>7</v>
      </c>
      <c r="EN91" s="6">
        <v>9</v>
      </c>
      <c r="EO91" s="6">
        <v>9</v>
      </c>
      <c r="EP91" s="6">
        <v>9</v>
      </c>
      <c r="EQ91" s="6">
        <v>9</v>
      </c>
      <c r="ER91" s="6"/>
      <c r="ES91" s="6">
        <v>6</v>
      </c>
      <c r="ET91" s="52"/>
      <c r="EU91" s="52"/>
      <c r="EW91" s="367"/>
      <c r="EX91" s="41">
        <v>7</v>
      </c>
      <c r="EY91" s="6"/>
      <c r="EZ91" s="6"/>
      <c r="FA91" s="6"/>
      <c r="FB91" s="6"/>
      <c r="FC91" s="6"/>
      <c r="FD91" s="6"/>
      <c r="FE91" s="52"/>
      <c r="FG91" s="367"/>
      <c r="FH91" s="41">
        <v>7</v>
      </c>
      <c r="FI91" s="6"/>
      <c r="FJ91" s="6"/>
      <c r="FK91" s="6"/>
      <c r="FL91" s="6"/>
      <c r="FM91" s="6"/>
      <c r="FN91" s="6"/>
      <c r="FO91" s="52"/>
      <c r="FQ91" s="367"/>
      <c r="FR91" s="41">
        <v>7</v>
      </c>
      <c r="FS91" s="6"/>
      <c r="FT91" s="6"/>
      <c r="FU91" s="6"/>
      <c r="FV91" s="6"/>
      <c r="FW91" s="6"/>
      <c r="FX91" s="6"/>
      <c r="FY91" s="52"/>
      <c r="GA91" s="367"/>
      <c r="GB91" s="41">
        <v>7</v>
      </c>
      <c r="GC91" s="6"/>
      <c r="GD91" s="6"/>
      <c r="GE91" s="6"/>
      <c r="GF91" s="6"/>
      <c r="GG91" s="6"/>
      <c r="GH91" s="6"/>
      <c r="GI91" s="52"/>
      <c r="GK91" s="367"/>
      <c r="GL91" s="41">
        <v>7</v>
      </c>
      <c r="GM91" s="6"/>
      <c r="GN91" s="6"/>
      <c r="GO91" s="6"/>
      <c r="GP91" s="6"/>
      <c r="GQ91" s="6"/>
      <c r="GR91" s="6"/>
      <c r="GS91" s="52"/>
      <c r="GU91" s="367"/>
      <c r="GV91" s="41">
        <v>7</v>
      </c>
      <c r="GW91" s="6"/>
      <c r="GX91" s="6"/>
      <c r="GY91" s="6"/>
      <c r="GZ91" s="6"/>
      <c r="HA91" s="6"/>
      <c r="HB91" s="6"/>
      <c r="HC91" s="52"/>
      <c r="HE91" s="367"/>
      <c r="HF91" s="41">
        <v>7</v>
      </c>
      <c r="HG91" s="6"/>
      <c r="HH91" s="6"/>
      <c r="HI91" s="6"/>
      <c r="HJ91" s="6"/>
      <c r="HK91" s="6"/>
      <c r="HL91" s="6"/>
      <c r="HM91" s="52"/>
      <c r="HO91" s="367"/>
      <c r="HP91" s="41">
        <v>7</v>
      </c>
      <c r="HQ91" s="6"/>
      <c r="HR91" s="6"/>
      <c r="HS91" s="6"/>
      <c r="HT91" s="6"/>
      <c r="HU91" s="6"/>
      <c r="HV91" s="6"/>
      <c r="HW91" s="52"/>
      <c r="HY91" s="367"/>
      <c r="HZ91" s="41">
        <v>7</v>
      </c>
      <c r="IA91" s="6"/>
      <c r="IB91" s="6"/>
      <c r="IC91" s="6"/>
      <c r="ID91" s="6"/>
      <c r="IE91" s="6"/>
      <c r="IF91" s="6"/>
      <c r="IG91" s="52"/>
      <c r="II91" s="367"/>
      <c r="IJ91" s="41">
        <v>7</v>
      </c>
      <c r="IK91" s="6"/>
      <c r="IL91" s="6"/>
      <c r="IM91" s="6"/>
      <c r="IN91" s="6"/>
      <c r="IO91" s="6"/>
      <c r="IP91" s="6"/>
      <c r="IQ91" s="52"/>
      <c r="IS91" s="367"/>
      <c r="IT91" s="41">
        <v>7</v>
      </c>
      <c r="IU91" s="6"/>
      <c r="IV91" s="6"/>
      <c r="IW91" s="6"/>
      <c r="IX91" s="6"/>
      <c r="IY91" s="6"/>
      <c r="IZ91" s="6"/>
      <c r="JA91" s="52"/>
    </row>
    <row r="92" spans="1:261" ht="12.75" customHeight="1" outlineLevel="2" x14ac:dyDescent="0.25">
      <c r="C92" s="356"/>
      <c r="D92" s="41">
        <v>8</v>
      </c>
      <c r="E92" s="416">
        <f t="shared" si="437"/>
        <v>9.6</v>
      </c>
      <c r="F92" s="416">
        <f t="shared" si="438"/>
        <v>9.6</v>
      </c>
      <c r="G92" s="416">
        <f t="shared" si="439"/>
        <v>9</v>
      </c>
      <c r="H92" s="416">
        <f t="shared" si="440"/>
        <v>7.75</v>
      </c>
      <c r="I92" s="416">
        <f t="shared" si="441"/>
        <v>9.5</v>
      </c>
      <c r="J92" s="416">
        <f t="shared" si="442"/>
        <v>9.25</v>
      </c>
      <c r="K92" s="52"/>
      <c r="M92" s="328"/>
      <c r="N92" s="41">
        <v>8</v>
      </c>
      <c r="O92" s="6"/>
      <c r="P92" s="6"/>
      <c r="Q92" s="6"/>
      <c r="R92" s="6"/>
      <c r="S92" s="6"/>
      <c r="T92" s="6"/>
      <c r="U92" s="52"/>
      <c r="W92" s="328"/>
      <c r="X92" s="41">
        <v>8</v>
      </c>
      <c r="Y92" s="6"/>
      <c r="Z92" s="6"/>
      <c r="AA92" s="6"/>
      <c r="AB92" s="6"/>
      <c r="AC92" s="6"/>
      <c r="AD92" s="6"/>
      <c r="AE92" s="52"/>
      <c r="AG92" s="328"/>
      <c r="AH92" s="41">
        <v>8</v>
      </c>
      <c r="AI92" s="6"/>
      <c r="AJ92" s="6"/>
      <c r="AK92" s="6"/>
      <c r="AL92" s="6"/>
      <c r="AM92" s="6"/>
      <c r="AN92" s="6"/>
      <c r="AO92" s="52"/>
      <c r="AQ92" s="328"/>
      <c r="AR92" s="41">
        <v>8</v>
      </c>
      <c r="AS92" s="6"/>
      <c r="AT92" s="6"/>
      <c r="AU92" s="6"/>
      <c r="AV92" s="6"/>
      <c r="AW92" s="6"/>
      <c r="AX92" s="6"/>
      <c r="AY92" s="52"/>
      <c r="BA92" s="328"/>
      <c r="BB92" s="41">
        <v>8</v>
      </c>
      <c r="BC92" s="6"/>
      <c r="BD92" s="6"/>
      <c r="BE92" s="6"/>
      <c r="BF92" s="6"/>
      <c r="BG92" s="6"/>
      <c r="BH92" s="6"/>
      <c r="BI92" s="52"/>
      <c r="BK92" s="328"/>
      <c r="BL92" s="41">
        <v>8</v>
      </c>
      <c r="BM92" s="6"/>
      <c r="BN92" s="6"/>
      <c r="BO92" s="6"/>
      <c r="BP92" s="6"/>
      <c r="BQ92" s="6"/>
      <c r="BR92" s="6"/>
      <c r="BS92" s="52"/>
      <c r="BU92" s="328"/>
      <c r="BV92" s="41">
        <v>8</v>
      </c>
      <c r="BW92" s="6"/>
      <c r="BX92" s="6"/>
      <c r="BY92" s="6"/>
      <c r="BZ92" s="6"/>
      <c r="CA92" s="6"/>
      <c r="CB92" s="6"/>
      <c r="CC92" s="52"/>
      <c r="CE92" s="328"/>
      <c r="CF92" s="41">
        <v>8</v>
      </c>
      <c r="CG92" s="6">
        <v>9</v>
      </c>
      <c r="CH92" s="6">
        <v>9</v>
      </c>
      <c r="CI92" s="6">
        <v>6</v>
      </c>
      <c r="CJ92" s="6">
        <v>8</v>
      </c>
      <c r="CK92" s="6">
        <v>9</v>
      </c>
      <c r="CL92" s="6">
        <v>8</v>
      </c>
      <c r="CM92" s="52"/>
      <c r="CO92" s="328"/>
      <c r="CP92" s="41">
        <v>8</v>
      </c>
      <c r="CQ92" s="6"/>
      <c r="CR92" s="6"/>
      <c r="CS92" s="6"/>
      <c r="CT92" s="6"/>
      <c r="CU92" s="6"/>
      <c r="CV92" s="6"/>
      <c r="CW92" s="52"/>
      <c r="CY92" s="328"/>
      <c r="CZ92" s="41">
        <v>8</v>
      </c>
      <c r="DA92" s="6">
        <v>10</v>
      </c>
      <c r="DB92" s="6">
        <v>10</v>
      </c>
      <c r="DC92" s="6">
        <v>10</v>
      </c>
      <c r="DD92" s="6">
        <v>10</v>
      </c>
      <c r="DE92" s="6"/>
      <c r="DF92" s="6">
        <v>10</v>
      </c>
      <c r="DG92" s="52"/>
      <c r="DI92" s="328"/>
      <c r="DJ92" s="41">
        <v>8</v>
      </c>
      <c r="DK92" s="6">
        <v>9</v>
      </c>
      <c r="DL92" s="6">
        <v>9</v>
      </c>
      <c r="DM92" s="6">
        <v>9</v>
      </c>
      <c r="DN92" s="6">
        <v>9</v>
      </c>
      <c r="DO92" s="6">
        <v>9</v>
      </c>
      <c r="DP92" s="6">
        <v>9</v>
      </c>
      <c r="DQ92" s="52"/>
      <c r="DS92" s="328"/>
      <c r="DT92" s="41">
        <v>8</v>
      </c>
      <c r="DU92" s="6">
        <v>10</v>
      </c>
      <c r="DV92" s="6">
        <v>10</v>
      </c>
      <c r="DW92" s="6">
        <v>10</v>
      </c>
      <c r="DX92" s="6">
        <v>4</v>
      </c>
      <c r="DY92" s="6">
        <v>10</v>
      </c>
      <c r="DZ92" s="6">
        <v>10</v>
      </c>
      <c r="EA92" s="52"/>
      <c r="EC92" s="328"/>
      <c r="ED92" s="41">
        <v>8</v>
      </c>
      <c r="EE92" s="6"/>
      <c r="EF92" s="6"/>
      <c r="EG92" s="6"/>
      <c r="EH92" s="6"/>
      <c r="EI92" s="6"/>
      <c r="EJ92" s="6"/>
      <c r="EK92" s="52"/>
      <c r="EL92" s="328"/>
      <c r="EM92" s="41">
        <v>8</v>
      </c>
      <c r="EN92" s="6">
        <v>10</v>
      </c>
      <c r="EO92" s="6">
        <v>10</v>
      </c>
      <c r="EP92" s="6">
        <v>10</v>
      </c>
      <c r="EQ92" s="6">
        <v>10</v>
      </c>
      <c r="ER92" s="6"/>
      <c r="ES92" s="6">
        <v>10</v>
      </c>
      <c r="ET92" s="52"/>
      <c r="EU92" s="52"/>
      <c r="EW92" s="367"/>
      <c r="EX92" s="41">
        <v>8</v>
      </c>
      <c r="EY92" s="6"/>
      <c r="EZ92" s="6"/>
      <c r="FA92" s="6"/>
      <c r="FB92" s="6"/>
      <c r="FC92" s="6"/>
      <c r="FD92" s="6"/>
      <c r="FE92" s="52"/>
      <c r="FG92" s="367"/>
      <c r="FH92" s="41">
        <v>8</v>
      </c>
      <c r="FI92" s="6"/>
      <c r="FJ92" s="6"/>
      <c r="FK92" s="6"/>
      <c r="FL92" s="6"/>
      <c r="FM92" s="6"/>
      <c r="FN92" s="6"/>
      <c r="FO92" s="52"/>
      <c r="FQ92" s="367"/>
      <c r="FR92" s="41">
        <v>8</v>
      </c>
      <c r="FS92" s="6"/>
      <c r="FT92" s="6"/>
      <c r="FU92" s="6"/>
      <c r="FV92" s="6"/>
      <c r="FW92" s="6"/>
      <c r="FX92" s="6"/>
      <c r="FY92" s="52"/>
      <c r="GA92" s="367"/>
      <c r="GB92" s="41">
        <v>8</v>
      </c>
      <c r="GC92" s="6"/>
      <c r="GD92" s="6"/>
      <c r="GE92" s="6"/>
      <c r="GF92" s="6"/>
      <c r="GG92" s="6"/>
      <c r="GH92" s="6"/>
      <c r="GI92" s="52"/>
      <c r="GK92" s="367"/>
      <c r="GL92" s="41">
        <v>8</v>
      </c>
      <c r="GM92" s="6"/>
      <c r="GN92" s="6"/>
      <c r="GO92" s="6"/>
      <c r="GP92" s="6"/>
      <c r="GQ92" s="6"/>
      <c r="GR92" s="6"/>
      <c r="GS92" s="52"/>
      <c r="GU92" s="367"/>
      <c r="GV92" s="41">
        <v>8</v>
      </c>
      <c r="GW92" s="6"/>
      <c r="GX92" s="6"/>
      <c r="GY92" s="6"/>
      <c r="GZ92" s="6"/>
      <c r="HA92" s="6"/>
      <c r="HB92" s="6"/>
      <c r="HC92" s="52"/>
      <c r="HE92" s="367"/>
      <c r="HF92" s="41">
        <v>8</v>
      </c>
      <c r="HG92" s="6"/>
      <c r="HH92" s="6"/>
      <c r="HI92" s="6"/>
      <c r="HJ92" s="6"/>
      <c r="HK92" s="6"/>
      <c r="HL92" s="6"/>
      <c r="HM92" s="52"/>
      <c r="HO92" s="367"/>
      <c r="HP92" s="41">
        <v>8</v>
      </c>
      <c r="HQ92" s="6"/>
      <c r="HR92" s="6"/>
      <c r="HS92" s="6"/>
      <c r="HT92" s="6"/>
      <c r="HU92" s="6"/>
      <c r="HV92" s="6"/>
      <c r="HW92" s="52"/>
      <c r="HY92" s="367"/>
      <c r="HZ92" s="41">
        <v>8</v>
      </c>
      <c r="IA92" s="6"/>
      <c r="IB92" s="6"/>
      <c r="IC92" s="6"/>
      <c r="ID92" s="6"/>
      <c r="IE92" s="6"/>
      <c r="IF92" s="6"/>
      <c r="IG92" s="52"/>
      <c r="II92" s="367"/>
      <c r="IJ92" s="41">
        <v>8</v>
      </c>
      <c r="IK92" s="6"/>
      <c r="IL92" s="6"/>
      <c r="IM92" s="6"/>
      <c r="IN92" s="6"/>
      <c r="IO92" s="6"/>
      <c r="IP92" s="6"/>
      <c r="IQ92" s="52"/>
      <c r="IS92" s="367"/>
      <c r="IT92" s="41">
        <v>8</v>
      </c>
      <c r="IU92" s="6"/>
      <c r="IV92" s="6"/>
      <c r="IW92" s="6"/>
      <c r="IX92" s="6"/>
      <c r="IY92" s="6"/>
      <c r="IZ92" s="6"/>
      <c r="JA92" s="52"/>
    </row>
    <row r="93" spans="1:261" ht="12.75" customHeight="1" outlineLevel="2" x14ac:dyDescent="0.25">
      <c r="C93" s="361"/>
      <c r="D93" s="41">
        <v>9</v>
      </c>
      <c r="E93" s="416">
        <f t="shared" si="437"/>
        <v>9.75</v>
      </c>
      <c r="F93" s="416">
        <f t="shared" si="438"/>
        <v>9.8000000000000007</v>
      </c>
      <c r="G93" s="416">
        <f t="shared" si="439"/>
        <v>9.8000000000000007</v>
      </c>
      <c r="H93" s="416">
        <f t="shared" si="440"/>
        <v>9.75</v>
      </c>
      <c r="I93" s="416">
        <f t="shared" si="441"/>
        <v>9.75</v>
      </c>
      <c r="J93" s="416">
        <f t="shared" si="442"/>
        <v>9.75</v>
      </c>
      <c r="K93" s="52"/>
      <c r="M93" s="101"/>
      <c r="N93" s="41">
        <v>9</v>
      </c>
      <c r="O93" s="6"/>
      <c r="P93" s="6"/>
      <c r="Q93" s="6"/>
      <c r="R93" s="6"/>
      <c r="S93" s="6"/>
      <c r="T93" s="6"/>
      <c r="U93" s="52"/>
      <c r="W93" s="101"/>
      <c r="X93" s="41">
        <v>9</v>
      </c>
      <c r="Y93" s="6"/>
      <c r="Z93" s="6"/>
      <c r="AA93" s="6"/>
      <c r="AB93" s="6"/>
      <c r="AC93" s="6"/>
      <c r="AD93" s="6"/>
      <c r="AE93" s="52"/>
      <c r="AG93" s="101"/>
      <c r="AH93" s="41">
        <v>9</v>
      </c>
      <c r="AI93" s="6"/>
      <c r="AJ93" s="6"/>
      <c r="AK93" s="6"/>
      <c r="AL93" s="6"/>
      <c r="AM93" s="6"/>
      <c r="AN93" s="6"/>
      <c r="AO93" s="52"/>
      <c r="AQ93" s="101"/>
      <c r="AR93" s="41">
        <v>9</v>
      </c>
      <c r="AS93" s="6"/>
      <c r="AT93" s="6"/>
      <c r="AU93" s="6"/>
      <c r="AV93" s="6"/>
      <c r="AW93" s="6"/>
      <c r="AX93" s="6"/>
      <c r="AY93" s="52"/>
      <c r="BA93" s="101"/>
      <c r="BB93" s="41">
        <v>9</v>
      </c>
      <c r="BC93" s="6"/>
      <c r="BD93" s="6"/>
      <c r="BE93" s="6"/>
      <c r="BF93" s="6"/>
      <c r="BG93" s="6"/>
      <c r="BH93" s="6"/>
      <c r="BI93" s="52"/>
      <c r="BK93" s="101"/>
      <c r="BL93" s="41">
        <v>9</v>
      </c>
      <c r="BM93" s="6"/>
      <c r="BN93" s="6"/>
      <c r="BO93" s="6"/>
      <c r="BP93" s="6"/>
      <c r="BQ93" s="6"/>
      <c r="BR93" s="6"/>
      <c r="BS93" s="52"/>
      <c r="BU93" s="101"/>
      <c r="BV93" s="41">
        <v>9</v>
      </c>
      <c r="BW93" s="6"/>
      <c r="BX93" s="6"/>
      <c r="BY93" s="6"/>
      <c r="BZ93" s="6"/>
      <c r="CA93" s="6"/>
      <c r="CB93" s="6"/>
      <c r="CC93" s="52"/>
      <c r="CE93" s="101"/>
      <c r="CF93" s="41">
        <v>9</v>
      </c>
      <c r="CG93" s="6">
        <v>9</v>
      </c>
      <c r="CH93" s="6">
        <v>9</v>
      </c>
      <c r="CI93" s="6">
        <v>9</v>
      </c>
      <c r="CJ93" s="6">
        <v>9</v>
      </c>
      <c r="CK93" s="6">
        <v>9</v>
      </c>
      <c r="CL93" s="6">
        <v>9</v>
      </c>
      <c r="CM93" s="52"/>
      <c r="CO93" s="101"/>
      <c r="CP93" s="41">
        <v>9</v>
      </c>
      <c r="CQ93" s="6"/>
      <c r="CR93" s="6"/>
      <c r="CS93" s="6"/>
      <c r="CT93" s="6"/>
      <c r="CU93" s="6"/>
      <c r="CV93" s="6"/>
      <c r="CW93" s="52"/>
      <c r="CY93" s="101"/>
      <c r="CZ93" s="41">
        <v>9</v>
      </c>
      <c r="DA93" s="6">
        <v>10</v>
      </c>
      <c r="DB93" s="6">
        <v>10</v>
      </c>
      <c r="DC93" s="6">
        <v>10</v>
      </c>
      <c r="DD93" s="6">
        <v>10</v>
      </c>
      <c r="DE93" s="6"/>
      <c r="DF93" s="6">
        <v>10</v>
      </c>
      <c r="DG93" s="52"/>
      <c r="DI93" s="101"/>
      <c r="DJ93" s="41">
        <v>9</v>
      </c>
      <c r="DK93" s="6"/>
      <c r="DL93" s="6">
        <v>10</v>
      </c>
      <c r="DM93" s="6">
        <v>10</v>
      </c>
      <c r="DN93" s="6">
        <v>10</v>
      </c>
      <c r="DO93" s="6">
        <v>10</v>
      </c>
      <c r="DP93" s="6">
        <v>10</v>
      </c>
      <c r="DQ93" s="52"/>
      <c r="DS93" s="101"/>
      <c r="DT93" s="41">
        <v>9</v>
      </c>
      <c r="DU93" s="6">
        <v>10</v>
      </c>
      <c r="DV93" s="6">
        <v>10</v>
      </c>
      <c r="DW93" s="6">
        <v>10</v>
      </c>
      <c r="DX93" s="6">
        <v>10</v>
      </c>
      <c r="DY93" s="6">
        <v>10</v>
      </c>
      <c r="DZ93" s="6">
        <v>10</v>
      </c>
      <c r="EA93" s="52"/>
      <c r="EC93" s="101"/>
      <c r="ED93" s="41">
        <v>9</v>
      </c>
      <c r="EE93" s="6"/>
      <c r="EF93" s="6"/>
      <c r="EG93" s="6"/>
      <c r="EH93" s="6"/>
      <c r="EI93" s="6"/>
      <c r="EJ93" s="6"/>
      <c r="EK93" s="52"/>
      <c r="EL93" s="101"/>
      <c r="EM93" s="41">
        <v>9</v>
      </c>
      <c r="EN93" s="6">
        <v>10</v>
      </c>
      <c r="EO93" s="6">
        <v>10</v>
      </c>
      <c r="EP93" s="6">
        <v>10</v>
      </c>
      <c r="EQ93" s="6">
        <v>10</v>
      </c>
      <c r="ER93" s="6"/>
      <c r="ES93" s="6">
        <v>10</v>
      </c>
      <c r="ET93" s="52"/>
      <c r="EU93" s="52"/>
      <c r="EW93" s="368"/>
      <c r="EX93" s="41">
        <v>9</v>
      </c>
      <c r="EY93" s="6"/>
      <c r="EZ93" s="6"/>
      <c r="FA93" s="6"/>
      <c r="FB93" s="6"/>
      <c r="FC93" s="6"/>
      <c r="FD93" s="6"/>
      <c r="FE93" s="52"/>
      <c r="FG93" s="368"/>
      <c r="FH93" s="41">
        <v>9</v>
      </c>
      <c r="FI93" s="6"/>
      <c r="FJ93" s="6"/>
      <c r="FK93" s="6"/>
      <c r="FL93" s="6"/>
      <c r="FM93" s="6"/>
      <c r="FN93" s="6"/>
      <c r="FO93" s="52"/>
      <c r="FQ93" s="368"/>
      <c r="FR93" s="41">
        <v>9</v>
      </c>
      <c r="FS93" s="6"/>
      <c r="FT93" s="6"/>
      <c r="FU93" s="6"/>
      <c r="FV93" s="6"/>
      <c r="FW93" s="6"/>
      <c r="FX93" s="6"/>
      <c r="FY93" s="52"/>
      <c r="GA93" s="368"/>
      <c r="GB93" s="41">
        <v>9</v>
      </c>
      <c r="GC93" s="6"/>
      <c r="GD93" s="6"/>
      <c r="GE93" s="6"/>
      <c r="GF93" s="6"/>
      <c r="GG93" s="6"/>
      <c r="GH93" s="6"/>
      <c r="GI93" s="52"/>
      <c r="GK93" s="368"/>
      <c r="GL93" s="41">
        <v>9</v>
      </c>
      <c r="GM93" s="6"/>
      <c r="GN93" s="6"/>
      <c r="GO93" s="6"/>
      <c r="GP93" s="6"/>
      <c r="GQ93" s="6"/>
      <c r="GR93" s="6"/>
      <c r="GS93" s="52"/>
      <c r="GU93" s="368"/>
      <c r="GV93" s="41">
        <v>9</v>
      </c>
      <c r="GW93" s="6"/>
      <c r="GX93" s="6"/>
      <c r="GY93" s="6"/>
      <c r="GZ93" s="6"/>
      <c r="HA93" s="6"/>
      <c r="HB93" s="6"/>
      <c r="HC93" s="52"/>
      <c r="HE93" s="368"/>
      <c r="HF93" s="41">
        <v>9</v>
      </c>
      <c r="HG93" s="6"/>
      <c r="HH93" s="6"/>
      <c r="HI93" s="6"/>
      <c r="HJ93" s="6"/>
      <c r="HK93" s="6"/>
      <c r="HL93" s="6"/>
      <c r="HM93" s="52"/>
      <c r="HO93" s="368"/>
      <c r="HP93" s="41">
        <v>9</v>
      </c>
      <c r="HQ93" s="6"/>
      <c r="HR93" s="6"/>
      <c r="HS93" s="6"/>
      <c r="HT93" s="6"/>
      <c r="HU93" s="6"/>
      <c r="HV93" s="6"/>
      <c r="HW93" s="52"/>
      <c r="HY93" s="368"/>
      <c r="HZ93" s="41">
        <v>9</v>
      </c>
      <c r="IA93" s="6"/>
      <c r="IB93" s="6"/>
      <c r="IC93" s="6"/>
      <c r="ID93" s="6"/>
      <c r="IE93" s="6"/>
      <c r="IF93" s="6"/>
      <c r="IG93" s="52"/>
      <c r="II93" s="368"/>
      <c r="IJ93" s="41">
        <v>9</v>
      </c>
      <c r="IK93" s="6"/>
      <c r="IL93" s="6"/>
      <c r="IM93" s="6"/>
      <c r="IN93" s="6"/>
      <c r="IO93" s="6"/>
      <c r="IP93" s="6"/>
      <c r="IQ93" s="52"/>
      <c r="IS93" s="368"/>
      <c r="IT93" s="41">
        <v>9</v>
      </c>
      <c r="IU93" s="6"/>
      <c r="IV93" s="6"/>
      <c r="IW93" s="6"/>
      <c r="IX93" s="6"/>
      <c r="IY93" s="6"/>
      <c r="IZ93" s="6"/>
      <c r="JA93" s="52"/>
    </row>
    <row r="94" spans="1:261" ht="12.75" customHeight="1" outlineLevel="2" x14ac:dyDescent="0.25">
      <c r="A94" s="99" t="s">
        <v>122</v>
      </c>
      <c r="B94" s="100">
        <f>IF(A94="Must Have",RQTMustHave,(IF(A94="Important",RQTImportant,(IF(A94="Standard",RQTStandard,RQTNiceToHave)))))</f>
        <v>1</v>
      </c>
      <c r="C94" s="358"/>
      <c r="D94" s="17" t="s">
        <v>1</v>
      </c>
      <c r="E94" s="417">
        <f>AVERAGE(O94,Y94,AI94,AS94,BC94,BM94,BW94,CG94,CQ94,DA94,DK94,DU94,EE94,EO94,EY94,FI94,FS94,GC94,GM94,GW94,HG94,HQ94,IA94,IK94,IU94)</f>
        <v>8.8277777777777775</v>
      </c>
      <c r="F94" s="417">
        <f t="shared" ref="F94:J94" si="443">AVERAGE(P94,Z94,AJ94,AT94,BD94,BN94,BX94,CH94,CR94,DB94,DL94,DV94,EF94,EP94,EZ94,FJ94,FT94,GD94,GN94,GX94,HH94,HR94,IB94,IL94,IV94)</f>
        <v>9.3666666666666654</v>
      </c>
      <c r="G94" s="417">
        <f t="shared" si="443"/>
        <v>8.3888888888888893</v>
      </c>
      <c r="H94" s="417">
        <f t="shared" si="443"/>
        <v>8.6666666666666661</v>
      </c>
      <c r="I94" s="417">
        <f t="shared" si="443"/>
        <v>9.0694444444444446</v>
      </c>
      <c r="J94" s="417">
        <f t="shared" si="443"/>
        <v>9.2916666666666679</v>
      </c>
      <c r="K94" s="52"/>
      <c r="M94" s="48"/>
      <c r="N94" s="17" t="s">
        <v>1</v>
      </c>
      <c r="O94" s="36" t="str">
        <f>IF(COUNT(O85:O93)=0,"",AVERAGE(O85:O93))</f>
        <v/>
      </c>
      <c r="P94" s="36" t="str">
        <f t="shared" ref="P94:T94" si="444">IF(COUNT(P85:P93)=0,"",AVERAGE(P85:P93))</f>
        <v/>
      </c>
      <c r="Q94" s="36" t="str">
        <f t="shared" si="444"/>
        <v/>
      </c>
      <c r="R94" s="36" t="str">
        <f t="shared" si="444"/>
        <v/>
      </c>
      <c r="S94" s="36"/>
      <c r="T94" s="36" t="str">
        <f t="shared" si="444"/>
        <v/>
      </c>
      <c r="U94" s="52"/>
      <c r="W94" s="48"/>
      <c r="X94" s="17" t="s">
        <v>1</v>
      </c>
      <c r="Y94" s="36" t="str">
        <f>IF(COUNT(Y85:Y93)=0,"",AVERAGE(Y85:Y93))</f>
        <v/>
      </c>
      <c r="Z94" s="36" t="str">
        <f t="shared" ref="Z94:AD94" si="445">IF(COUNT(Z85:Z93)=0,"",AVERAGE(Z85:Z93))</f>
        <v/>
      </c>
      <c r="AA94" s="36" t="str">
        <f t="shared" si="445"/>
        <v/>
      </c>
      <c r="AB94" s="36" t="str">
        <f t="shared" si="445"/>
        <v/>
      </c>
      <c r="AC94" s="36"/>
      <c r="AD94" s="36" t="str">
        <f t="shared" si="445"/>
        <v/>
      </c>
      <c r="AE94" s="52"/>
      <c r="AG94" s="48"/>
      <c r="AH94" s="17" t="s">
        <v>1</v>
      </c>
      <c r="AI94" s="36" t="str">
        <f>IF(COUNT(AI85:AI93)=0,"",AVERAGE(AI85:AI93))</f>
        <v/>
      </c>
      <c r="AJ94" s="36" t="str">
        <f t="shared" ref="AJ94:AN94" si="446">IF(COUNT(AJ85:AJ93)=0,"",AVERAGE(AJ85:AJ93))</f>
        <v/>
      </c>
      <c r="AK94" s="36" t="str">
        <f t="shared" si="446"/>
        <v/>
      </c>
      <c r="AL94" s="36" t="str">
        <f t="shared" si="446"/>
        <v/>
      </c>
      <c r="AM94" s="36"/>
      <c r="AN94" s="36" t="str">
        <f t="shared" si="446"/>
        <v/>
      </c>
      <c r="AO94" s="52"/>
      <c r="AQ94" s="48"/>
      <c r="AR94" s="17" t="s">
        <v>1</v>
      </c>
      <c r="AS94" s="36"/>
      <c r="AT94" s="36" t="str">
        <f>IF(COUNT(AT85:AT93)=0,"",AVERAGE(AT85:AT93))</f>
        <v/>
      </c>
      <c r="AU94" s="36" t="str">
        <f t="shared" ref="AU94:AX94" si="447">IF(COUNT(AU85:AU93)=0,"",AVERAGE(AU85:AU93))</f>
        <v/>
      </c>
      <c r="AV94" s="36" t="str">
        <f t="shared" si="447"/>
        <v/>
      </c>
      <c r="AW94" s="36" t="str">
        <f t="shared" si="447"/>
        <v/>
      </c>
      <c r="AX94" s="36" t="str">
        <f t="shared" si="447"/>
        <v/>
      </c>
      <c r="AY94" s="52"/>
      <c r="BA94" s="48"/>
      <c r="BB94" s="17" t="s">
        <v>1</v>
      </c>
      <c r="BC94" s="36"/>
      <c r="BD94" s="36" t="str">
        <f>IF(COUNT(BD85:BD93)=0,"",AVERAGE(BD85:BD93))</f>
        <v/>
      </c>
      <c r="BE94" s="36" t="str">
        <f t="shared" ref="BE94:BH94" si="448">IF(COUNT(BE85:BE93)=0,"",AVERAGE(BE85:BE93))</f>
        <v/>
      </c>
      <c r="BF94" s="36" t="str">
        <f t="shared" si="448"/>
        <v/>
      </c>
      <c r="BG94" s="36" t="str">
        <f t="shared" si="448"/>
        <v/>
      </c>
      <c r="BH94" s="36" t="str">
        <f t="shared" si="448"/>
        <v/>
      </c>
      <c r="BI94" s="52"/>
      <c r="BK94" s="48"/>
      <c r="BL94" s="17" t="s">
        <v>1</v>
      </c>
      <c r="BM94" s="6"/>
      <c r="BN94" s="6"/>
      <c r="BO94" s="6"/>
      <c r="BP94" s="6"/>
      <c r="BQ94" s="6"/>
      <c r="BR94" s="6"/>
      <c r="BS94" s="52"/>
      <c r="BU94" s="48"/>
      <c r="BV94" s="17" t="s">
        <v>1</v>
      </c>
      <c r="BW94" s="36" t="str">
        <f>IF(COUNT(BW85:BW93)=0,"",AVERAGE(BW85:BW93))</f>
        <v/>
      </c>
      <c r="BX94" s="36" t="str">
        <f t="shared" ref="BX94:CB94" si="449">IF(COUNT(BX85:BX93)=0,"",AVERAGE(BX85:BX93))</f>
        <v/>
      </c>
      <c r="BY94" s="36" t="str">
        <f t="shared" si="449"/>
        <v/>
      </c>
      <c r="BZ94" s="36" t="str">
        <f t="shared" si="449"/>
        <v/>
      </c>
      <c r="CA94" s="36"/>
      <c r="CB94" s="36" t="str">
        <f t="shared" si="449"/>
        <v/>
      </c>
      <c r="CC94" s="52"/>
      <c r="CE94" s="48"/>
      <c r="CF94" s="17" t="s">
        <v>1</v>
      </c>
      <c r="CG94" s="36">
        <f>IF(COUNT(CG85:CG93)=0,"",AVERAGE(CG85:CG93))</f>
        <v>8.7777777777777786</v>
      </c>
      <c r="CH94" s="36">
        <f t="shared" ref="CH94:CL94" si="450">IF(COUNT(CH85:CH93)=0,"",AVERAGE(CH85:CH93))</f>
        <v>8.8888888888888893</v>
      </c>
      <c r="CI94" s="36">
        <f t="shared" si="450"/>
        <v>8.1111111111111107</v>
      </c>
      <c r="CJ94" s="36">
        <f t="shared" si="450"/>
        <v>8.6666666666666661</v>
      </c>
      <c r="CK94" s="36">
        <f t="shared" si="450"/>
        <v>8.5555555555555554</v>
      </c>
      <c r="CL94" s="36">
        <f t="shared" si="450"/>
        <v>8.7777777777777786</v>
      </c>
      <c r="CM94" s="52"/>
      <c r="CO94" s="48"/>
      <c r="CP94" s="17" t="s">
        <v>1</v>
      </c>
      <c r="CQ94" s="36" t="str">
        <f>IF(COUNT(CQ85:CQ93)=0,"",AVERAGE(CQ85:CQ93))</f>
        <v/>
      </c>
      <c r="CR94" s="36" t="str">
        <f t="shared" ref="CR94:CV94" si="451">IF(COUNT(CR85:CR93)=0,"",AVERAGE(CR85:CR93))</f>
        <v/>
      </c>
      <c r="CS94" s="36" t="str">
        <f t="shared" si="451"/>
        <v/>
      </c>
      <c r="CT94" s="36" t="str">
        <f t="shared" si="451"/>
        <v/>
      </c>
      <c r="CU94" s="36"/>
      <c r="CV94" s="36" t="str">
        <f t="shared" si="451"/>
        <v/>
      </c>
      <c r="CW94" s="52"/>
      <c r="CY94" s="48"/>
      <c r="CZ94" s="17" t="s">
        <v>1</v>
      </c>
      <c r="DA94" s="36">
        <f>IF(COUNT(DA85:DA93)=0,"",AVERAGE(DA85:DA93))</f>
        <v>9.3333333333333339</v>
      </c>
      <c r="DB94" s="36">
        <f t="shared" ref="DB94:DF94" si="452">IF(COUNT(DB85:DB93)=0,"",AVERAGE(DB85:DB93))</f>
        <v>9.8888888888888893</v>
      </c>
      <c r="DC94" s="36">
        <f t="shared" si="452"/>
        <v>8.8888888888888893</v>
      </c>
      <c r="DD94" s="36">
        <f t="shared" si="452"/>
        <v>8.2222222222222214</v>
      </c>
      <c r="DE94" s="36"/>
      <c r="DF94" s="36">
        <f t="shared" si="452"/>
        <v>9.5555555555555554</v>
      </c>
      <c r="DG94" s="52"/>
      <c r="DI94" s="48"/>
      <c r="DJ94" s="17" t="s">
        <v>1</v>
      </c>
      <c r="DK94" s="36">
        <f>IF(COUNT(DK85:DK93)=0,"",AVERAGE(DK85:DK93))</f>
        <v>9.25</v>
      </c>
      <c r="DL94" s="36">
        <f t="shared" ref="DL94:DP94" si="453">IF(COUNT(DL85:DL93)=0,"",AVERAGE(DL85:DL93))</f>
        <v>9.6666666666666661</v>
      </c>
      <c r="DM94" s="36">
        <f t="shared" si="453"/>
        <v>8.7777777777777786</v>
      </c>
      <c r="DN94" s="36">
        <f t="shared" si="453"/>
        <v>9.2222222222222214</v>
      </c>
      <c r="DO94" s="36">
        <f t="shared" si="453"/>
        <v>9.6666666666666661</v>
      </c>
      <c r="DP94" s="36">
        <f t="shared" si="453"/>
        <v>9.5555555555555554</v>
      </c>
      <c r="DQ94" s="52"/>
      <c r="DS94" s="48"/>
      <c r="DT94" s="17" t="s">
        <v>1</v>
      </c>
      <c r="DU94" s="36">
        <f>IF(COUNT(DU85:DU93)=0,"",AVERAGE(DU85:DU93))</f>
        <v>6.8888888888888893</v>
      </c>
      <c r="DV94" s="36">
        <f t="shared" ref="DV94:DZ94" si="454">IF(COUNT(DV85:DV93)=0,"",AVERAGE(DV85:DV93))</f>
        <v>9.5</v>
      </c>
      <c r="DW94" s="36">
        <f t="shared" si="454"/>
        <v>7.9444444444444446</v>
      </c>
      <c r="DX94" s="36">
        <f t="shared" si="454"/>
        <v>8.5555555555555554</v>
      </c>
      <c r="DY94" s="36">
        <f t="shared" si="454"/>
        <v>8.5</v>
      </c>
      <c r="DZ94" s="36">
        <f t="shared" si="454"/>
        <v>9.2777777777777786</v>
      </c>
      <c r="EA94" s="52"/>
      <c r="EC94" s="48"/>
      <c r="ED94" s="17" t="s">
        <v>1</v>
      </c>
      <c r="EE94" s="36" t="str">
        <f>IF(COUNT(EE85:EE93)=0,"",AVERAGE(EE85:EE93))</f>
        <v/>
      </c>
      <c r="EF94" s="36" t="str">
        <f t="shared" ref="EF94:EH94" si="455">IF(COUNT(EF85:EF93)=0,"",AVERAGE(EF85:EF93))</f>
        <v/>
      </c>
      <c r="EG94" s="36" t="str">
        <f t="shared" si="455"/>
        <v/>
      </c>
      <c r="EH94" s="36" t="str">
        <f t="shared" si="455"/>
        <v/>
      </c>
      <c r="EI94" s="36"/>
      <c r="EJ94" s="36" t="str">
        <f t="shared" ref="EJ94" si="456">IF(COUNT(EJ85:EJ93)=0,"",AVERAGE(EJ85:EJ93))</f>
        <v/>
      </c>
      <c r="EK94" s="52"/>
      <c r="EL94" s="48"/>
      <c r="EM94" s="17" t="s">
        <v>1</v>
      </c>
      <c r="EN94" s="36">
        <f>IF(COUNT(EN85:EN93)=0,"",AVERAGE(EN85:EN93))</f>
        <v>9.3333333333333339</v>
      </c>
      <c r="EO94" s="36">
        <f t="shared" ref="EO94:ES94" si="457">IF(COUNT(EO85:EO93)=0,"",AVERAGE(EO85:EO93))</f>
        <v>9.8888888888888893</v>
      </c>
      <c r="EP94" s="36">
        <f t="shared" si="457"/>
        <v>8.8888888888888893</v>
      </c>
      <c r="EQ94" s="36">
        <f t="shared" si="457"/>
        <v>8.2222222222222214</v>
      </c>
      <c r="ER94" s="36"/>
      <c r="ES94" s="36">
        <f t="shared" si="457"/>
        <v>9.5555555555555554</v>
      </c>
      <c r="ET94" s="52"/>
      <c r="EU94" s="52"/>
      <c r="EW94" s="369"/>
      <c r="EX94" s="17" t="s">
        <v>1</v>
      </c>
      <c r="EY94" s="36" t="str">
        <f>IF(COUNT(EY85:EY93)=0,"",AVERAGE(EY85:EY93))</f>
        <v/>
      </c>
      <c r="EZ94" s="36" t="str">
        <f t="shared" ref="EZ94" si="458">IF(COUNT(EZ85:EZ93)=0,"",AVERAGE(EZ85:EZ93))</f>
        <v/>
      </c>
      <c r="FA94" s="36" t="str">
        <f t="shared" ref="FA94" si="459">IF(COUNT(FA85:FA93)=0,"",AVERAGE(FA85:FA93))</f>
        <v/>
      </c>
      <c r="FB94" s="36" t="str">
        <f t="shared" ref="FB94" si="460">IF(COUNT(FB85:FB93)=0,"",AVERAGE(FB85:FB93))</f>
        <v/>
      </c>
      <c r="FC94" s="36" t="str">
        <f t="shared" ref="FC94" si="461">IF(COUNT(FC85:FC93)=0,"",AVERAGE(FC85:FC93))</f>
        <v/>
      </c>
      <c r="FD94" s="36" t="str">
        <f t="shared" ref="FD94" si="462">IF(COUNT(FD85:FD93)=0,"",AVERAGE(FD85:FD93))</f>
        <v/>
      </c>
      <c r="FE94" s="52"/>
      <c r="FG94" s="369"/>
      <c r="FH94" s="17" t="s">
        <v>1</v>
      </c>
      <c r="FI94" s="36" t="str">
        <f>IF(COUNT(FI85:FI93)=0,"",AVERAGE(FI85:FI93))</f>
        <v/>
      </c>
      <c r="FJ94" s="36" t="str">
        <f t="shared" ref="FJ94" si="463">IF(COUNT(FJ85:FJ93)=0,"",AVERAGE(FJ85:FJ93))</f>
        <v/>
      </c>
      <c r="FK94" s="36" t="str">
        <f t="shared" ref="FK94" si="464">IF(COUNT(FK85:FK93)=0,"",AVERAGE(FK85:FK93))</f>
        <v/>
      </c>
      <c r="FL94" s="36" t="str">
        <f t="shared" ref="FL94" si="465">IF(COUNT(FL85:FL93)=0,"",AVERAGE(FL85:FL93))</f>
        <v/>
      </c>
      <c r="FM94" s="36" t="str">
        <f t="shared" ref="FM94" si="466">IF(COUNT(FM85:FM93)=0,"",AVERAGE(FM85:FM93))</f>
        <v/>
      </c>
      <c r="FN94" s="36" t="str">
        <f t="shared" ref="FN94" si="467">IF(COUNT(FN85:FN93)=0,"",AVERAGE(FN85:FN93))</f>
        <v/>
      </c>
      <c r="FO94" s="52"/>
      <c r="FQ94" s="369"/>
      <c r="FR94" s="17" t="s">
        <v>1</v>
      </c>
      <c r="FS94" s="36" t="str">
        <f>IF(COUNT(FS85:FS93)=0,"",AVERAGE(FS85:FS93))</f>
        <v/>
      </c>
      <c r="FT94" s="36" t="str">
        <f t="shared" ref="FT94" si="468">IF(COUNT(FT85:FT93)=0,"",AVERAGE(FT85:FT93))</f>
        <v/>
      </c>
      <c r="FU94" s="36" t="str">
        <f t="shared" ref="FU94" si="469">IF(COUNT(FU85:FU93)=0,"",AVERAGE(FU85:FU93))</f>
        <v/>
      </c>
      <c r="FV94" s="36" t="str">
        <f t="shared" ref="FV94" si="470">IF(COUNT(FV85:FV93)=0,"",AVERAGE(FV85:FV93))</f>
        <v/>
      </c>
      <c r="FW94" s="36" t="str">
        <f t="shared" ref="FW94" si="471">IF(COUNT(FW85:FW93)=0,"",AVERAGE(FW85:FW93))</f>
        <v/>
      </c>
      <c r="FX94" s="36" t="str">
        <f t="shared" ref="FX94" si="472">IF(COUNT(FX85:FX93)=0,"",AVERAGE(FX85:FX93))</f>
        <v/>
      </c>
      <c r="FY94" s="52"/>
      <c r="GA94" s="369"/>
      <c r="GB94" s="17" t="s">
        <v>1</v>
      </c>
      <c r="GC94" s="36" t="str">
        <f>IF(COUNT(GC85:GC93)=0,"",AVERAGE(GC85:GC93))</f>
        <v/>
      </c>
      <c r="GD94" s="36" t="str">
        <f t="shared" ref="GD94" si="473">IF(COUNT(GD85:GD93)=0,"",AVERAGE(GD85:GD93))</f>
        <v/>
      </c>
      <c r="GE94" s="36" t="str">
        <f t="shared" ref="GE94" si="474">IF(COUNT(GE85:GE93)=0,"",AVERAGE(GE85:GE93))</f>
        <v/>
      </c>
      <c r="GF94" s="36" t="str">
        <f t="shared" ref="GF94" si="475">IF(COUNT(GF85:GF93)=0,"",AVERAGE(GF85:GF93))</f>
        <v/>
      </c>
      <c r="GG94" s="36" t="str">
        <f t="shared" ref="GG94" si="476">IF(COUNT(GG85:GG93)=0,"",AVERAGE(GG85:GG93))</f>
        <v/>
      </c>
      <c r="GH94" s="36" t="str">
        <f t="shared" ref="GH94" si="477">IF(COUNT(GH85:GH93)=0,"",AVERAGE(GH85:GH93))</f>
        <v/>
      </c>
      <c r="GI94" s="52"/>
      <c r="GK94" s="369"/>
      <c r="GL94" s="17" t="s">
        <v>1</v>
      </c>
      <c r="GM94" s="36" t="str">
        <f>IF(COUNT(GM85:GM93)=0,"",AVERAGE(GM85:GM93))</f>
        <v/>
      </c>
      <c r="GN94" s="36" t="str">
        <f t="shared" ref="GN94" si="478">IF(COUNT(GN85:GN93)=0,"",AVERAGE(GN85:GN93))</f>
        <v/>
      </c>
      <c r="GO94" s="36" t="str">
        <f t="shared" ref="GO94" si="479">IF(COUNT(GO85:GO93)=0,"",AVERAGE(GO85:GO93))</f>
        <v/>
      </c>
      <c r="GP94" s="36" t="str">
        <f t="shared" ref="GP94" si="480">IF(COUNT(GP85:GP93)=0,"",AVERAGE(GP85:GP93))</f>
        <v/>
      </c>
      <c r="GQ94" s="36" t="str">
        <f t="shared" ref="GQ94" si="481">IF(COUNT(GQ85:GQ93)=0,"",AVERAGE(GQ85:GQ93))</f>
        <v/>
      </c>
      <c r="GR94" s="36" t="str">
        <f t="shared" ref="GR94" si="482">IF(COUNT(GR85:GR93)=0,"",AVERAGE(GR85:GR93))</f>
        <v/>
      </c>
      <c r="GS94" s="52"/>
      <c r="GU94" s="369"/>
      <c r="GV94" s="17" t="s">
        <v>1</v>
      </c>
      <c r="GW94" s="36" t="str">
        <f>IF(COUNT(GW85:GW93)=0,"",AVERAGE(GW85:GW93))</f>
        <v/>
      </c>
      <c r="GX94" s="36" t="str">
        <f t="shared" ref="GX94" si="483">IF(COUNT(GX85:GX93)=0,"",AVERAGE(GX85:GX93))</f>
        <v/>
      </c>
      <c r="GY94" s="36" t="str">
        <f t="shared" ref="GY94" si="484">IF(COUNT(GY85:GY93)=0,"",AVERAGE(GY85:GY93))</f>
        <v/>
      </c>
      <c r="GZ94" s="36" t="str">
        <f t="shared" ref="GZ94" si="485">IF(COUNT(GZ85:GZ93)=0,"",AVERAGE(GZ85:GZ93))</f>
        <v/>
      </c>
      <c r="HA94" s="36" t="str">
        <f t="shared" ref="HA94" si="486">IF(COUNT(HA85:HA93)=0,"",AVERAGE(HA85:HA93))</f>
        <v/>
      </c>
      <c r="HB94" s="36" t="str">
        <f t="shared" ref="HB94" si="487">IF(COUNT(HB85:HB93)=0,"",AVERAGE(HB85:HB93))</f>
        <v/>
      </c>
      <c r="HC94" s="52"/>
      <c r="HE94" s="369"/>
      <c r="HF94" s="17" t="s">
        <v>1</v>
      </c>
      <c r="HG94" s="36" t="str">
        <f>IF(COUNT(HG85:HG93)=0,"",AVERAGE(HG85:HG93))</f>
        <v/>
      </c>
      <c r="HH94" s="36" t="str">
        <f t="shared" ref="HH94" si="488">IF(COUNT(HH85:HH93)=0,"",AVERAGE(HH85:HH93))</f>
        <v/>
      </c>
      <c r="HI94" s="36" t="str">
        <f t="shared" ref="HI94" si="489">IF(COUNT(HI85:HI93)=0,"",AVERAGE(HI85:HI93))</f>
        <v/>
      </c>
      <c r="HJ94" s="36" t="str">
        <f t="shared" ref="HJ94" si="490">IF(COUNT(HJ85:HJ93)=0,"",AVERAGE(HJ85:HJ93))</f>
        <v/>
      </c>
      <c r="HK94" s="36" t="str">
        <f t="shared" ref="HK94" si="491">IF(COUNT(HK85:HK93)=0,"",AVERAGE(HK85:HK93))</f>
        <v/>
      </c>
      <c r="HL94" s="36" t="str">
        <f t="shared" ref="HL94" si="492">IF(COUNT(HL85:HL93)=0,"",AVERAGE(HL85:HL93))</f>
        <v/>
      </c>
      <c r="HM94" s="52"/>
      <c r="HO94" s="369"/>
      <c r="HP94" s="17" t="s">
        <v>1</v>
      </c>
      <c r="HQ94" s="36" t="str">
        <f>IF(COUNT(HQ85:HQ93)=0,"",AVERAGE(HQ85:HQ93))</f>
        <v/>
      </c>
      <c r="HR94" s="36" t="str">
        <f t="shared" ref="HR94" si="493">IF(COUNT(HR85:HR93)=0,"",AVERAGE(HR85:HR93))</f>
        <v/>
      </c>
      <c r="HS94" s="36" t="str">
        <f t="shared" ref="HS94" si="494">IF(COUNT(HS85:HS93)=0,"",AVERAGE(HS85:HS93))</f>
        <v/>
      </c>
      <c r="HT94" s="36" t="str">
        <f t="shared" ref="HT94" si="495">IF(COUNT(HT85:HT93)=0,"",AVERAGE(HT85:HT93))</f>
        <v/>
      </c>
      <c r="HU94" s="36" t="str">
        <f t="shared" ref="HU94" si="496">IF(COUNT(HU85:HU93)=0,"",AVERAGE(HU85:HU93))</f>
        <v/>
      </c>
      <c r="HV94" s="36" t="str">
        <f t="shared" ref="HV94" si="497">IF(COUNT(HV85:HV93)=0,"",AVERAGE(HV85:HV93))</f>
        <v/>
      </c>
      <c r="HW94" s="52"/>
      <c r="HY94" s="369"/>
      <c r="HZ94" s="17" t="s">
        <v>1</v>
      </c>
      <c r="IA94" s="36" t="str">
        <f>IF(COUNT(IA85:IA93)=0,"",AVERAGE(IA85:IA93))</f>
        <v/>
      </c>
      <c r="IB94" s="36" t="str">
        <f t="shared" ref="IB94" si="498">IF(COUNT(IB85:IB93)=0,"",AVERAGE(IB85:IB93))</f>
        <v/>
      </c>
      <c r="IC94" s="36" t="str">
        <f t="shared" ref="IC94" si="499">IF(COUNT(IC85:IC93)=0,"",AVERAGE(IC85:IC93))</f>
        <v/>
      </c>
      <c r="ID94" s="36" t="str">
        <f t="shared" ref="ID94" si="500">IF(COUNT(ID85:ID93)=0,"",AVERAGE(ID85:ID93))</f>
        <v/>
      </c>
      <c r="IE94" s="36" t="str">
        <f t="shared" ref="IE94" si="501">IF(COUNT(IE85:IE93)=0,"",AVERAGE(IE85:IE93))</f>
        <v/>
      </c>
      <c r="IF94" s="36" t="str">
        <f t="shared" ref="IF94" si="502">IF(COUNT(IF85:IF93)=0,"",AVERAGE(IF85:IF93))</f>
        <v/>
      </c>
      <c r="IG94" s="52"/>
      <c r="II94" s="369"/>
      <c r="IJ94" s="17" t="s">
        <v>1</v>
      </c>
      <c r="IK94" s="36" t="str">
        <f>IF(COUNT(IK85:IK93)=0,"",AVERAGE(IK85:IK93))</f>
        <v/>
      </c>
      <c r="IL94" s="36" t="str">
        <f t="shared" ref="IL94" si="503">IF(COUNT(IL85:IL93)=0,"",AVERAGE(IL85:IL93))</f>
        <v/>
      </c>
      <c r="IM94" s="36" t="str">
        <f t="shared" ref="IM94" si="504">IF(COUNT(IM85:IM93)=0,"",AVERAGE(IM85:IM93))</f>
        <v/>
      </c>
      <c r="IN94" s="36" t="str">
        <f t="shared" ref="IN94" si="505">IF(COUNT(IN85:IN93)=0,"",AVERAGE(IN85:IN93))</f>
        <v/>
      </c>
      <c r="IO94" s="36" t="str">
        <f t="shared" ref="IO94" si="506">IF(COUNT(IO85:IO93)=0,"",AVERAGE(IO85:IO93))</f>
        <v/>
      </c>
      <c r="IP94" s="36" t="str">
        <f t="shared" ref="IP94" si="507">IF(COUNT(IP85:IP93)=0,"",AVERAGE(IP85:IP93))</f>
        <v/>
      </c>
      <c r="IQ94" s="52"/>
      <c r="IS94" s="369"/>
      <c r="IT94" s="17" t="s">
        <v>1</v>
      </c>
      <c r="IU94" s="36" t="str">
        <f>IF(COUNT(IU85:IU93)=0,"",AVERAGE(IU85:IU93))</f>
        <v/>
      </c>
      <c r="IV94" s="36" t="str">
        <f t="shared" ref="IV94" si="508">IF(COUNT(IV85:IV93)=0,"",AVERAGE(IV85:IV93))</f>
        <v/>
      </c>
      <c r="IW94" s="36" t="str">
        <f t="shared" ref="IW94" si="509">IF(COUNT(IW85:IW93)=0,"",AVERAGE(IW85:IW93))</f>
        <v/>
      </c>
      <c r="IX94" s="36" t="str">
        <f t="shared" ref="IX94" si="510">IF(COUNT(IX85:IX93)=0,"",AVERAGE(IX85:IX93))</f>
        <v/>
      </c>
      <c r="IY94" s="36" t="str">
        <f t="shared" ref="IY94" si="511">IF(COUNT(IY85:IY93)=0,"",AVERAGE(IY85:IY93))</f>
        <v/>
      </c>
      <c r="IZ94" s="36" t="str">
        <f t="shared" ref="IZ94" si="512">IF(COUNT(IZ85:IZ93)=0,"",AVERAGE(IZ85:IZ93))</f>
        <v/>
      </c>
      <c r="JA94" s="52"/>
    </row>
    <row r="95" spans="1:261" ht="13.8" outlineLevel="1" x14ac:dyDescent="0.25">
      <c r="A95" s="97"/>
      <c r="B95" s="98">
        <f>SUM(B96:B98)*10</f>
        <v>10</v>
      </c>
      <c r="C95" s="37">
        <v>1.7</v>
      </c>
      <c r="D95" s="38" t="s">
        <v>232</v>
      </c>
      <c r="E95" s="428">
        <f>($B$98*E98)/$B$95</f>
        <v>0.96</v>
      </c>
      <c r="F95" s="428">
        <f t="shared" ref="F95:J95" si="513">($B$98*F98)/$B$95</f>
        <v>0.94000000000000006</v>
      </c>
      <c r="G95" s="428">
        <f t="shared" si="513"/>
        <v>0.89</v>
      </c>
      <c r="H95" s="428">
        <f t="shared" si="513"/>
        <v>0.875</v>
      </c>
      <c r="I95" s="428">
        <f t="shared" si="513"/>
        <v>0.91249999999999998</v>
      </c>
      <c r="J95" s="428">
        <f t="shared" si="513"/>
        <v>0.875</v>
      </c>
      <c r="K95" s="52"/>
      <c r="M95" s="37">
        <v>1.7</v>
      </c>
      <c r="N95" s="38" t="s">
        <v>232</v>
      </c>
      <c r="O95" s="38"/>
      <c r="P95" s="38"/>
      <c r="Q95" s="38"/>
      <c r="R95" s="38"/>
      <c r="S95" s="38"/>
      <c r="T95" s="38"/>
      <c r="U95" s="52"/>
      <c r="W95" s="37">
        <v>1.7</v>
      </c>
      <c r="X95" s="38" t="s">
        <v>232</v>
      </c>
      <c r="Y95" s="38"/>
      <c r="Z95" s="38"/>
      <c r="AA95" s="38"/>
      <c r="AB95" s="38"/>
      <c r="AC95" s="38"/>
      <c r="AD95" s="38"/>
      <c r="AE95" s="52"/>
      <c r="AG95" s="37">
        <v>1.7</v>
      </c>
      <c r="AH95" s="38" t="s">
        <v>232</v>
      </c>
      <c r="AI95" s="38"/>
      <c r="AJ95" s="38"/>
      <c r="AK95" s="38"/>
      <c r="AL95" s="38"/>
      <c r="AM95" s="38"/>
      <c r="AN95" s="38"/>
      <c r="AO95" s="52"/>
      <c r="AQ95" s="37">
        <v>1.7</v>
      </c>
      <c r="AR95" s="38" t="s">
        <v>232</v>
      </c>
      <c r="AS95" s="38"/>
      <c r="AT95" s="38"/>
      <c r="AU95" s="38"/>
      <c r="AV95" s="38"/>
      <c r="AW95" s="38"/>
      <c r="AX95" s="38"/>
      <c r="AY95" s="52"/>
      <c r="BA95" s="37">
        <v>1.7</v>
      </c>
      <c r="BB95" s="38" t="s">
        <v>232</v>
      </c>
      <c r="BC95" s="38"/>
      <c r="BD95" s="38"/>
      <c r="BE95" s="38"/>
      <c r="BF95" s="38"/>
      <c r="BG95" s="38"/>
      <c r="BH95" s="38"/>
      <c r="BI95" s="52"/>
      <c r="BK95" s="37">
        <v>1.7</v>
      </c>
      <c r="BL95" s="38" t="s">
        <v>232</v>
      </c>
      <c r="BM95" s="36"/>
      <c r="BN95" s="36" t="str">
        <f>IF(COUNT(BN86:BN94)=0,"",AVERAGE(BN86:BN94))</f>
        <v/>
      </c>
      <c r="BO95" s="36" t="str">
        <f t="shared" ref="BO95:BR95" si="514">IF(COUNT(BO86:BO94)=0,"",AVERAGE(BO86:BO94))</f>
        <v/>
      </c>
      <c r="BP95" s="36" t="str">
        <f t="shared" si="514"/>
        <v/>
      </c>
      <c r="BQ95" s="36" t="str">
        <f t="shared" si="514"/>
        <v/>
      </c>
      <c r="BR95" s="36" t="str">
        <f t="shared" si="514"/>
        <v/>
      </c>
      <c r="BS95" s="52"/>
      <c r="BU95" s="37">
        <v>1.7</v>
      </c>
      <c r="BV95" s="38" t="s">
        <v>232</v>
      </c>
      <c r="BW95" s="38"/>
      <c r="BX95" s="38"/>
      <c r="BY95" s="38"/>
      <c r="BZ95" s="38"/>
      <c r="CA95" s="38"/>
      <c r="CB95" s="38"/>
      <c r="CC95" s="52"/>
      <c r="CE95" s="37">
        <v>1.7</v>
      </c>
      <c r="CF95" s="38" t="s">
        <v>232</v>
      </c>
      <c r="CG95" s="38"/>
      <c r="CH95" s="38"/>
      <c r="CI95" s="38"/>
      <c r="CJ95" s="38"/>
      <c r="CK95" s="38"/>
      <c r="CL95" s="38"/>
      <c r="CM95" s="52"/>
      <c r="CO95" s="37">
        <v>1.7</v>
      </c>
      <c r="CP95" s="38" t="s">
        <v>232</v>
      </c>
      <c r="CQ95" s="38"/>
      <c r="CR95" s="38"/>
      <c r="CS95" s="38"/>
      <c r="CT95" s="38"/>
      <c r="CU95" s="38"/>
      <c r="CV95" s="38"/>
      <c r="CW95" s="52"/>
      <c r="CY95" s="37">
        <v>1.7</v>
      </c>
      <c r="CZ95" s="38" t="s">
        <v>232</v>
      </c>
      <c r="DA95" s="38"/>
      <c r="DB95" s="38"/>
      <c r="DC95" s="38"/>
      <c r="DD95" s="38"/>
      <c r="DE95" s="38"/>
      <c r="DF95" s="38"/>
      <c r="DG95" s="52"/>
      <c r="DI95" s="37">
        <v>1.7</v>
      </c>
      <c r="DJ95" s="38" t="s">
        <v>232</v>
      </c>
      <c r="DK95" s="38"/>
      <c r="DL95" s="38"/>
      <c r="DM95" s="38"/>
      <c r="DN95" s="38"/>
      <c r="DO95" s="38"/>
      <c r="DP95" s="38"/>
      <c r="DQ95" s="52"/>
      <c r="DS95" s="37">
        <v>1.7</v>
      </c>
      <c r="DT95" s="38" t="s">
        <v>232</v>
      </c>
      <c r="DU95" s="38"/>
      <c r="DV95" s="38"/>
      <c r="DW95" s="38"/>
      <c r="DX95" s="38"/>
      <c r="DY95" s="38"/>
      <c r="DZ95" s="38"/>
      <c r="EA95" s="52"/>
      <c r="EC95" s="37">
        <v>1.7</v>
      </c>
      <c r="ED95" s="38" t="s">
        <v>232</v>
      </c>
      <c r="EE95" s="38"/>
      <c r="EF95" s="38"/>
      <c r="EG95" s="38"/>
      <c r="EH95" s="38"/>
      <c r="EI95" s="38"/>
      <c r="EJ95" s="38"/>
      <c r="EK95" s="52"/>
      <c r="EL95" s="37">
        <v>1.7</v>
      </c>
      <c r="EM95" s="38" t="s">
        <v>232</v>
      </c>
      <c r="EN95" s="38"/>
      <c r="EO95" s="38"/>
      <c r="EP95" s="38"/>
      <c r="EQ95" s="38"/>
      <c r="ER95" s="38"/>
      <c r="ES95" s="38"/>
      <c r="ET95" s="52"/>
      <c r="EU95" s="52"/>
      <c r="EW95" s="364">
        <v>1.7</v>
      </c>
      <c r="EX95" s="38" t="s">
        <v>232</v>
      </c>
      <c r="EY95" s="38"/>
      <c r="EZ95" s="38"/>
      <c r="FA95" s="38"/>
      <c r="FB95" s="38"/>
      <c r="FC95" s="38"/>
      <c r="FD95" s="38"/>
      <c r="FE95" s="52"/>
      <c r="FG95" s="364">
        <v>1.7</v>
      </c>
      <c r="FH95" s="38" t="s">
        <v>232</v>
      </c>
      <c r="FI95" s="38"/>
      <c r="FJ95" s="38"/>
      <c r="FK95" s="38"/>
      <c r="FL95" s="38"/>
      <c r="FM95" s="38"/>
      <c r="FN95" s="38"/>
      <c r="FO95" s="52"/>
      <c r="FQ95" s="364">
        <v>1.7</v>
      </c>
      <c r="FR95" s="38" t="s">
        <v>232</v>
      </c>
      <c r="FS95" s="38"/>
      <c r="FT95" s="38"/>
      <c r="FU95" s="38"/>
      <c r="FV95" s="38"/>
      <c r="FW95" s="38"/>
      <c r="FX95" s="38"/>
      <c r="FY95" s="52"/>
      <c r="GA95" s="364">
        <v>1.7</v>
      </c>
      <c r="GB95" s="38" t="s">
        <v>232</v>
      </c>
      <c r="GC95" s="38"/>
      <c r="GD95" s="38"/>
      <c r="GE95" s="38"/>
      <c r="GF95" s="38"/>
      <c r="GG95" s="38"/>
      <c r="GH95" s="38"/>
      <c r="GI95" s="52"/>
      <c r="GK95" s="364">
        <v>1.7</v>
      </c>
      <c r="GL95" s="38" t="s">
        <v>232</v>
      </c>
      <c r="GM95" s="38"/>
      <c r="GN95" s="38"/>
      <c r="GO95" s="38"/>
      <c r="GP95" s="38"/>
      <c r="GQ95" s="38"/>
      <c r="GR95" s="38"/>
      <c r="GS95" s="52"/>
      <c r="GU95" s="364">
        <v>1.7</v>
      </c>
      <c r="GV95" s="38" t="s">
        <v>232</v>
      </c>
      <c r="GW95" s="38"/>
      <c r="GX95" s="38"/>
      <c r="GY95" s="38"/>
      <c r="GZ95" s="38"/>
      <c r="HA95" s="38"/>
      <c r="HB95" s="38"/>
      <c r="HC95" s="52"/>
      <c r="HE95" s="364">
        <v>1.7</v>
      </c>
      <c r="HF95" s="38" t="s">
        <v>232</v>
      </c>
      <c r="HG95" s="38"/>
      <c r="HH95" s="38"/>
      <c r="HI95" s="38"/>
      <c r="HJ95" s="38"/>
      <c r="HK95" s="38"/>
      <c r="HL95" s="38"/>
      <c r="HM95" s="52"/>
      <c r="HO95" s="364">
        <v>1.7</v>
      </c>
      <c r="HP95" s="38" t="s">
        <v>232</v>
      </c>
      <c r="HQ95" s="38"/>
      <c r="HR95" s="38"/>
      <c r="HS95" s="38"/>
      <c r="HT95" s="38"/>
      <c r="HU95" s="38"/>
      <c r="HV95" s="38"/>
      <c r="HW95" s="52"/>
      <c r="HY95" s="364">
        <v>1.7</v>
      </c>
      <c r="HZ95" s="38" t="s">
        <v>232</v>
      </c>
      <c r="IA95" s="38"/>
      <c r="IB95" s="38"/>
      <c r="IC95" s="38"/>
      <c r="ID95" s="38"/>
      <c r="IE95" s="38"/>
      <c r="IF95" s="38"/>
      <c r="IG95" s="52"/>
      <c r="II95" s="364">
        <v>1.7</v>
      </c>
      <c r="IJ95" s="38" t="s">
        <v>232</v>
      </c>
      <c r="IK95" s="38"/>
      <c r="IL95" s="38"/>
      <c r="IM95" s="38"/>
      <c r="IN95" s="38"/>
      <c r="IO95" s="38"/>
      <c r="IP95" s="38"/>
      <c r="IQ95" s="52"/>
      <c r="IS95" s="364">
        <v>1.7</v>
      </c>
      <c r="IT95" s="38" t="s">
        <v>232</v>
      </c>
      <c r="IU95" s="38"/>
      <c r="IV95" s="38"/>
      <c r="IW95" s="38"/>
      <c r="IX95" s="38"/>
      <c r="IY95" s="38"/>
      <c r="IZ95" s="38"/>
      <c r="JA95" s="52"/>
    </row>
    <row r="96" spans="1:261" ht="12.75" customHeight="1" outlineLevel="2" x14ac:dyDescent="0.25">
      <c r="C96" s="356"/>
      <c r="D96" s="41">
        <v>1</v>
      </c>
      <c r="E96" s="416">
        <f t="shared" ref="E96" si="515">AVERAGE(O96,Y96,AI96,AS96,BC96,BM96,BW96,CG96,CQ96,DA96,DK96,DU96,EE96,EO96,EY96,FI96,FS96,GC96,GM96,GW96,HG96,HQ96,IA96,IK96,IU96)</f>
        <v>9.6</v>
      </c>
      <c r="F96" s="416">
        <f t="shared" ref="F96" si="516">AVERAGE(P96,Z96,AJ96,AT96,BD96,BN96,BX96,CH96,CR96,DB96,DL96,DV96,EF96,EP96,EZ96,FJ96,FT96,GD96,GN96,GX96,HH96,HR96,IB96,IL96,IV96)</f>
        <v>9.6</v>
      </c>
      <c r="G96" s="416">
        <f t="shared" ref="G96" si="517">AVERAGE(Q96,AA96,AK96,AU96,BE96,BO96,BY96,CI96,CS96,DC96,DM96,DW96,EG96,EQ96,FA96,FK96,FU96,GE96,GO96,GY96,HI96,HS96,IC96,IM96,IW96)</f>
        <v>9.4</v>
      </c>
      <c r="H96" s="416">
        <f t="shared" ref="H96" si="518">AVERAGE(R96,AB96,AL96,AV96,BF96,BP96,BZ96,CJ96,CT96,DD96,DN96,DX96,EH96,ER96,FB96,FL96,FV96,GF96,GP96,GZ96,HJ96,HT96,ID96,IN96,IX96)</f>
        <v>9.25</v>
      </c>
      <c r="I96" s="416">
        <f t="shared" ref="I96" si="519">AVERAGE(S96,AC96,AM96,AW96,BG96,BQ96,CA96,CK96,CU96,DE96,DO96,DY96,EI96,ES96,FC96,FM96,FW96,GG96,GQ96,HA96,HK96,HU96,IE96,IO96,IY96)</f>
        <v>9.25</v>
      </c>
      <c r="J96" s="416">
        <f t="shared" ref="J96" si="520">AVERAGE(T96,AD96,AN96,AX96,BH96,BR96,CB96,CL96,CV96,DF96,DP96,DZ96,EJ96,ET96,FD96,FN96,FX96,GH96,GR96,HB96,HL96,HV96,IF96,IP96,IZ96)</f>
        <v>9.25</v>
      </c>
      <c r="K96" s="52"/>
      <c r="M96" s="328"/>
      <c r="N96" s="41">
        <v>1</v>
      </c>
      <c r="O96" s="6"/>
      <c r="P96" s="6"/>
      <c r="Q96" s="6"/>
      <c r="R96" s="6"/>
      <c r="S96" s="6"/>
      <c r="T96" s="6"/>
      <c r="U96" s="52"/>
      <c r="W96" s="328"/>
      <c r="X96" s="41">
        <v>1</v>
      </c>
      <c r="Y96" s="6"/>
      <c r="Z96" s="6"/>
      <c r="AA96" s="6"/>
      <c r="AB96" s="6"/>
      <c r="AC96" s="6"/>
      <c r="AD96" s="6"/>
      <c r="AE96" s="52"/>
      <c r="AG96" s="328"/>
      <c r="AH96" s="41">
        <v>1</v>
      </c>
      <c r="AI96" s="6"/>
      <c r="AJ96" s="6"/>
      <c r="AK96" s="6"/>
      <c r="AL96" s="6"/>
      <c r="AM96" s="6"/>
      <c r="AN96" s="6"/>
      <c r="AO96" s="52"/>
      <c r="AQ96" s="328"/>
      <c r="AR96" s="41">
        <v>1</v>
      </c>
      <c r="AS96" s="6"/>
      <c r="AT96" s="6"/>
      <c r="AU96" s="6"/>
      <c r="AV96" s="6"/>
      <c r="AW96" s="6"/>
      <c r="AX96" s="6"/>
      <c r="AY96" s="52"/>
      <c r="BA96" s="328"/>
      <c r="BB96" s="41">
        <v>1</v>
      </c>
      <c r="BC96" s="6"/>
      <c r="BD96" s="6"/>
      <c r="BE96" s="6"/>
      <c r="BF96" s="6"/>
      <c r="BG96" s="6"/>
      <c r="BH96" s="6"/>
      <c r="BI96" s="52"/>
      <c r="BK96" s="328"/>
      <c r="BL96" s="41">
        <v>1</v>
      </c>
      <c r="BM96" s="38"/>
      <c r="BN96" s="38"/>
      <c r="BO96" s="38"/>
      <c r="BP96" s="38"/>
      <c r="BQ96" s="38"/>
      <c r="BR96" s="38"/>
      <c r="BS96" s="52"/>
      <c r="BU96" s="328"/>
      <c r="BV96" s="41">
        <v>1</v>
      </c>
      <c r="BW96" s="6"/>
      <c r="BX96" s="6"/>
      <c r="BY96" s="6"/>
      <c r="BZ96" s="6"/>
      <c r="CA96" s="6"/>
      <c r="CB96" s="6"/>
      <c r="CC96" s="52"/>
      <c r="CE96" s="328"/>
      <c r="CF96" s="41">
        <v>1</v>
      </c>
      <c r="CG96" s="6">
        <v>10</v>
      </c>
      <c r="CH96" s="6">
        <v>9</v>
      </c>
      <c r="CI96" s="6">
        <v>9</v>
      </c>
      <c r="CJ96" s="6">
        <v>9</v>
      </c>
      <c r="CK96" s="6">
        <v>9</v>
      </c>
      <c r="CL96" s="6">
        <v>9</v>
      </c>
      <c r="CM96" s="52"/>
      <c r="CO96" s="328"/>
      <c r="CP96" s="41">
        <v>1</v>
      </c>
      <c r="CQ96" s="6"/>
      <c r="CR96" s="6"/>
      <c r="CS96" s="6"/>
      <c r="CT96" s="6"/>
      <c r="CU96" s="6"/>
      <c r="CV96" s="6"/>
      <c r="CW96" s="52"/>
      <c r="CY96" s="328"/>
      <c r="CZ96" s="41">
        <v>1</v>
      </c>
      <c r="DA96" s="6">
        <v>10</v>
      </c>
      <c r="DB96" s="6">
        <v>10</v>
      </c>
      <c r="DC96" s="6">
        <v>10</v>
      </c>
      <c r="DD96" s="6">
        <v>10</v>
      </c>
      <c r="DE96" s="6"/>
      <c r="DF96" s="6">
        <v>10</v>
      </c>
      <c r="DG96" s="52"/>
      <c r="DI96" s="328"/>
      <c r="DJ96" s="41">
        <v>1</v>
      </c>
      <c r="DK96" s="6">
        <v>9</v>
      </c>
      <c r="DL96" s="6">
        <v>10</v>
      </c>
      <c r="DM96" s="6">
        <v>9</v>
      </c>
      <c r="DN96" s="6">
        <v>9</v>
      </c>
      <c r="DO96" s="6">
        <v>9</v>
      </c>
      <c r="DP96" s="6">
        <v>9</v>
      </c>
      <c r="DQ96" s="52"/>
      <c r="DS96" s="328"/>
      <c r="DT96" s="41">
        <v>1</v>
      </c>
      <c r="DU96" s="6">
        <v>9</v>
      </c>
      <c r="DV96" s="6">
        <v>9</v>
      </c>
      <c r="DW96" s="6">
        <v>9</v>
      </c>
      <c r="DX96" s="6">
        <v>9</v>
      </c>
      <c r="DY96" s="6">
        <v>9</v>
      </c>
      <c r="DZ96" s="6">
        <v>9</v>
      </c>
      <c r="EA96" s="52"/>
      <c r="EC96" s="328"/>
      <c r="ED96" s="41">
        <v>1</v>
      </c>
      <c r="EE96" s="6"/>
      <c r="EF96" s="6"/>
      <c r="EG96" s="6"/>
      <c r="EH96" s="6"/>
      <c r="EI96" s="6"/>
      <c r="EJ96" s="6"/>
      <c r="EK96" s="52"/>
      <c r="EL96" s="328"/>
      <c r="EM96" s="41">
        <v>1</v>
      </c>
      <c r="EN96" s="6">
        <v>10</v>
      </c>
      <c r="EO96" s="6">
        <v>10</v>
      </c>
      <c r="EP96" s="6">
        <v>10</v>
      </c>
      <c r="EQ96" s="6">
        <v>10</v>
      </c>
      <c r="ER96" s="6"/>
      <c r="ES96" s="6">
        <v>10</v>
      </c>
      <c r="ET96" s="52"/>
      <c r="EU96" s="52"/>
      <c r="EW96" s="367"/>
      <c r="EX96" s="41">
        <v>1</v>
      </c>
      <c r="EY96" s="6"/>
      <c r="EZ96" s="6"/>
      <c r="FA96" s="6"/>
      <c r="FB96" s="6"/>
      <c r="FC96" s="6"/>
      <c r="FD96" s="6"/>
      <c r="FE96" s="52"/>
      <c r="FG96" s="367"/>
      <c r="FH96" s="41">
        <v>1</v>
      </c>
      <c r="FI96" s="6"/>
      <c r="FJ96" s="6"/>
      <c r="FK96" s="6"/>
      <c r="FL96" s="6"/>
      <c r="FM96" s="6"/>
      <c r="FN96" s="6"/>
      <c r="FO96" s="52"/>
      <c r="FQ96" s="367"/>
      <c r="FR96" s="41">
        <v>1</v>
      </c>
      <c r="FS96" s="6"/>
      <c r="FT96" s="6"/>
      <c r="FU96" s="6"/>
      <c r="FV96" s="6"/>
      <c r="FW96" s="6"/>
      <c r="FX96" s="6"/>
      <c r="FY96" s="52"/>
      <c r="GA96" s="367"/>
      <c r="GB96" s="41">
        <v>1</v>
      </c>
      <c r="GC96" s="6"/>
      <c r="GD96" s="6"/>
      <c r="GE96" s="6"/>
      <c r="GF96" s="6"/>
      <c r="GG96" s="6"/>
      <c r="GH96" s="6"/>
      <c r="GI96" s="52"/>
      <c r="GK96" s="367"/>
      <c r="GL96" s="41">
        <v>1</v>
      </c>
      <c r="GM96" s="6"/>
      <c r="GN96" s="6"/>
      <c r="GO96" s="6"/>
      <c r="GP96" s="6"/>
      <c r="GQ96" s="6"/>
      <c r="GR96" s="6"/>
      <c r="GS96" s="52"/>
      <c r="GU96" s="367"/>
      <c r="GV96" s="41">
        <v>1</v>
      </c>
      <c r="GW96" s="6"/>
      <c r="GX96" s="6"/>
      <c r="GY96" s="6"/>
      <c r="GZ96" s="6"/>
      <c r="HA96" s="6"/>
      <c r="HB96" s="6"/>
      <c r="HC96" s="52"/>
      <c r="HE96" s="367"/>
      <c r="HF96" s="41">
        <v>1</v>
      </c>
      <c r="HG96" s="6"/>
      <c r="HH96" s="6"/>
      <c r="HI96" s="6"/>
      <c r="HJ96" s="6"/>
      <c r="HK96" s="6"/>
      <c r="HL96" s="6"/>
      <c r="HM96" s="52"/>
      <c r="HO96" s="367"/>
      <c r="HP96" s="41">
        <v>1</v>
      </c>
      <c r="HQ96" s="6"/>
      <c r="HR96" s="6"/>
      <c r="HS96" s="6"/>
      <c r="HT96" s="6"/>
      <c r="HU96" s="6"/>
      <c r="HV96" s="6"/>
      <c r="HW96" s="52"/>
      <c r="HY96" s="367"/>
      <c r="HZ96" s="41">
        <v>1</v>
      </c>
      <c r="IA96" s="6"/>
      <c r="IB96" s="6"/>
      <c r="IC96" s="6"/>
      <c r="ID96" s="6"/>
      <c r="IE96" s="6"/>
      <c r="IF96" s="6"/>
      <c r="IG96" s="52"/>
      <c r="II96" s="367"/>
      <c r="IJ96" s="41">
        <v>1</v>
      </c>
      <c r="IK96" s="6"/>
      <c r="IL96" s="6"/>
      <c r="IM96" s="6"/>
      <c r="IN96" s="6"/>
      <c r="IO96" s="6"/>
      <c r="IP96" s="6"/>
      <c r="IQ96" s="52"/>
      <c r="IS96" s="367"/>
      <c r="IT96" s="41">
        <v>1</v>
      </c>
      <c r="IU96" s="6"/>
      <c r="IV96" s="6"/>
      <c r="IW96" s="6"/>
      <c r="IX96" s="6"/>
      <c r="IY96" s="6"/>
      <c r="IZ96" s="6"/>
      <c r="JA96" s="52"/>
    </row>
    <row r="97" spans="1:261" ht="12.75" customHeight="1" outlineLevel="2" x14ac:dyDescent="0.25">
      <c r="C97" s="356"/>
      <c r="D97" s="41">
        <v>2</v>
      </c>
      <c r="E97" s="416">
        <f t="shared" ref="E97" si="521">AVERAGE(O97,Y97,AI97,AS97,BC97,BM97,BW97,CG97,CQ97,DA97,DK97,DU97,EE97,EO97,EY97,FI97,FS97,GC97,GM97,GW97,HG97,HQ97,IA97,IK97,IU97)</f>
        <v>9.6</v>
      </c>
      <c r="F97" s="416">
        <f t="shared" ref="F97" si="522">AVERAGE(P97,Z97,AJ97,AT97,BD97,BN97,BX97,CH97,CR97,DB97,DL97,DV97,EF97,EP97,EZ97,FJ97,FT97,GD97,GN97,GX97,HH97,HR97,IB97,IL97,IV97)</f>
        <v>9.1999999999999993</v>
      </c>
      <c r="G97" s="416">
        <f t="shared" ref="G97" si="523">AVERAGE(Q97,AA97,AK97,AU97,BE97,BO97,BY97,CI97,CS97,DC97,DM97,DW97,EG97,EQ97,FA97,FK97,FU97,GE97,GO97,GY97,HI97,HS97,IC97,IM97,IW97)</f>
        <v>8.4</v>
      </c>
      <c r="H97" s="416">
        <f t="shared" ref="H97" si="524">AVERAGE(R97,AB97,AL97,AV97,BF97,BP97,BZ97,CJ97,CT97,DD97,DN97,DX97,EH97,ER97,FB97,FL97,FV97,GF97,GP97,GZ97,HJ97,HT97,ID97,IN97,IX97)</f>
        <v>8.25</v>
      </c>
      <c r="I97" s="416">
        <f t="shared" ref="I97" si="525">AVERAGE(S97,AC97,AM97,AW97,BG97,BQ97,CA97,CK97,CU97,DE97,DO97,DY97,EI97,ES97,FC97,FM97,FW97,GG97,GQ97,HA97,HK97,HU97,IE97,IO97,IY97)</f>
        <v>9</v>
      </c>
      <c r="J97" s="416">
        <f t="shared" ref="J97" si="526">AVERAGE(T97,AD97,AN97,AX97,BH97,BR97,CB97,CL97,CV97,DF97,DP97,DZ97,EJ97,ET97,FD97,FN97,FX97,GH97,GR97,HB97,HL97,HV97,IF97,IP97,IZ97)</f>
        <v>8.25</v>
      </c>
      <c r="K97" s="52"/>
      <c r="M97" s="328"/>
      <c r="N97" s="41">
        <v>2</v>
      </c>
      <c r="O97" s="6"/>
      <c r="P97" s="6"/>
      <c r="Q97" s="6"/>
      <c r="R97" s="6"/>
      <c r="S97" s="6"/>
      <c r="T97" s="6"/>
      <c r="U97" s="52"/>
      <c r="W97" s="328"/>
      <c r="X97" s="41">
        <v>2</v>
      </c>
      <c r="Y97" s="6"/>
      <c r="Z97" s="6"/>
      <c r="AA97" s="6"/>
      <c r="AB97" s="6"/>
      <c r="AC97" s="6"/>
      <c r="AD97" s="6"/>
      <c r="AE97" s="52"/>
      <c r="AG97" s="328"/>
      <c r="AH97" s="41">
        <v>2</v>
      </c>
      <c r="AI97" s="6"/>
      <c r="AJ97" s="6"/>
      <c r="AK97" s="6"/>
      <c r="AL97" s="6"/>
      <c r="AM97" s="6"/>
      <c r="AN97" s="6"/>
      <c r="AO97" s="52"/>
      <c r="AQ97" s="328"/>
      <c r="AR97" s="41">
        <v>2</v>
      </c>
      <c r="AS97" s="6"/>
      <c r="AT97" s="6"/>
      <c r="AU97" s="6"/>
      <c r="AV97" s="6"/>
      <c r="AW97" s="6"/>
      <c r="AX97" s="6"/>
      <c r="AY97" s="52"/>
      <c r="BA97" s="328"/>
      <c r="BB97" s="41">
        <v>2</v>
      </c>
      <c r="BC97" s="6"/>
      <c r="BD97" s="6"/>
      <c r="BE97" s="6"/>
      <c r="BF97" s="6"/>
      <c r="BG97" s="6"/>
      <c r="BH97" s="6"/>
      <c r="BI97" s="52"/>
      <c r="BK97" s="328"/>
      <c r="BL97" s="41">
        <v>2</v>
      </c>
      <c r="BM97" s="6"/>
      <c r="BN97" s="6"/>
      <c r="BO97" s="6"/>
      <c r="BP97" s="6"/>
      <c r="BQ97" s="6"/>
      <c r="BR97" s="6"/>
      <c r="BS97" s="52"/>
      <c r="BU97" s="328"/>
      <c r="BV97" s="41">
        <v>2</v>
      </c>
      <c r="BW97" s="6"/>
      <c r="BX97" s="6"/>
      <c r="BY97" s="6"/>
      <c r="BZ97" s="6"/>
      <c r="CA97" s="6"/>
      <c r="CB97" s="6"/>
      <c r="CC97" s="52"/>
      <c r="CE97" s="328"/>
      <c r="CF97" s="41">
        <v>2</v>
      </c>
      <c r="CG97" s="6">
        <v>10</v>
      </c>
      <c r="CH97" s="6">
        <v>10</v>
      </c>
      <c r="CI97" s="6">
        <v>8</v>
      </c>
      <c r="CJ97" s="6">
        <v>8</v>
      </c>
      <c r="CK97" s="6">
        <v>9</v>
      </c>
      <c r="CL97" s="6">
        <v>8</v>
      </c>
      <c r="CM97" s="52"/>
      <c r="CO97" s="328"/>
      <c r="CP97" s="41">
        <v>2</v>
      </c>
      <c r="CQ97" s="6"/>
      <c r="CR97" s="6"/>
      <c r="CS97" s="6"/>
      <c r="CT97" s="6"/>
      <c r="CU97" s="6"/>
      <c r="CV97" s="6"/>
      <c r="CW97" s="52"/>
      <c r="CY97" s="328"/>
      <c r="CZ97" s="41">
        <v>2</v>
      </c>
      <c r="DA97" s="6">
        <v>10</v>
      </c>
      <c r="DB97" s="6">
        <v>9</v>
      </c>
      <c r="DC97" s="6">
        <v>9</v>
      </c>
      <c r="DD97" s="6">
        <v>8</v>
      </c>
      <c r="DE97" s="6"/>
      <c r="DF97" s="6">
        <v>8</v>
      </c>
      <c r="DG97" s="52"/>
      <c r="DI97" s="328"/>
      <c r="DJ97" s="41">
        <v>2</v>
      </c>
      <c r="DK97" s="6">
        <v>10</v>
      </c>
      <c r="DL97" s="6">
        <v>9</v>
      </c>
      <c r="DM97" s="6">
        <v>8</v>
      </c>
      <c r="DN97" s="6">
        <v>8</v>
      </c>
      <c r="DO97" s="6">
        <v>10</v>
      </c>
      <c r="DP97" s="6">
        <v>8</v>
      </c>
      <c r="DQ97" s="52"/>
      <c r="DS97" s="328"/>
      <c r="DT97" s="41">
        <v>2</v>
      </c>
      <c r="DU97" s="6">
        <v>9</v>
      </c>
      <c r="DV97" s="6">
        <v>9</v>
      </c>
      <c r="DW97" s="6">
        <v>9</v>
      </c>
      <c r="DX97" s="6">
        <v>9</v>
      </c>
      <c r="DY97" s="6">
        <v>9</v>
      </c>
      <c r="DZ97" s="6">
        <v>9</v>
      </c>
      <c r="EA97" s="52"/>
      <c r="EC97" s="328"/>
      <c r="ED97" s="41">
        <v>2</v>
      </c>
      <c r="EE97" s="6"/>
      <c r="EF97" s="6"/>
      <c r="EG97" s="6"/>
      <c r="EH97" s="6"/>
      <c r="EI97" s="6"/>
      <c r="EJ97" s="6"/>
      <c r="EK97" s="52"/>
      <c r="EL97" s="328"/>
      <c r="EM97" s="41">
        <v>2</v>
      </c>
      <c r="EN97" s="6">
        <v>10</v>
      </c>
      <c r="EO97" s="6">
        <v>9</v>
      </c>
      <c r="EP97" s="6">
        <v>9</v>
      </c>
      <c r="EQ97" s="6">
        <v>8</v>
      </c>
      <c r="ER97" s="6"/>
      <c r="ES97" s="6">
        <v>8</v>
      </c>
      <c r="ET97" s="52"/>
      <c r="EU97" s="52"/>
      <c r="EW97" s="367"/>
      <c r="EX97" s="41">
        <v>2</v>
      </c>
      <c r="EY97" s="6"/>
      <c r="EZ97" s="6"/>
      <c r="FA97" s="6"/>
      <c r="FB97" s="6"/>
      <c r="FC97" s="6"/>
      <c r="FD97" s="6"/>
      <c r="FE97" s="52"/>
      <c r="FG97" s="367"/>
      <c r="FH97" s="41">
        <v>2</v>
      </c>
      <c r="FI97" s="6"/>
      <c r="FJ97" s="6"/>
      <c r="FK97" s="6"/>
      <c r="FL97" s="6"/>
      <c r="FM97" s="6"/>
      <c r="FN97" s="6"/>
      <c r="FO97" s="52"/>
      <c r="FQ97" s="367"/>
      <c r="FR97" s="41">
        <v>2</v>
      </c>
      <c r="FS97" s="6"/>
      <c r="FT97" s="6"/>
      <c r="FU97" s="6"/>
      <c r="FV97" s="6"/>
      <c r="FW97" s="6"/>
      <c r="FX97" s="6"/>
      <c r="FY97" s="52"/>
      <c r="GA97" s="367"/>
      <c r="GB97" s="41">
        <v>2</v>
      </c>
      <c r="GC97" s="6"/>
      <c r="GD97" s="6"/>
      <c r="GE97" s="6"/>
      <c r="GF97" s="6"/>
      <c r="GG97" s="6"/>
      <c r="GH97" s="6"/>
      <c r="GI97" s="52"/>
      <c r="GK97" s="367"/>
      <c r="GL97" s="41">
        <v>2</v>
      </c>
      <c r="GM97" s="6"/>
      <c r="GN97" s="6"/>
      <c r="GO97" s="6"/>
      <c r="GP97" s="6"/>
      <c r="GQ97" s="6"/>
      <c r="GR97" s="6"/>
      <c r="GS97" s="52"/>
      <c r="GU97" s="367"/>
      <c r="GV97" s="41">
        <v>2</v>
      </c>
      <c r="GW97" s="6"/>
      <c r="GX97" s="6"/>
      <c r="GY97" s="6"/>
      <c r="GZ97" s="6"/>
      <c r="HA97" s="6"/>
      <c r="HB97" s="6"/>
      <c r="HC97" s="52"/>
      <c r="HE97" s="367"/>
      <c r="HF97" s="41">
        <v>2</v>
      </c>
      <c r="HG97" s="6"/>
      <c r="HH97" s="6"/>
      <c r="HI97" s="6"/>
      <c r="HJ97" s="6"/>
      <c r="HK97" s="6"/>
      <c r="HL97" s="6"/>
      <c r="HM97" s="52"/>
      <c r="HO97" s="367"/>
      <c r="HP97" s="41">
        <v>2</v>
      </c>
      <c r="HQ97" s="6"/>
      <c r="HR97" s="6"/>
      <c r="HS97" s="6"/>
      <c r="HT97" s="6"/>
      <c r="HU97" s="6"/>
      <c r="HV97" s="6"/>
      <c r="HW97" s="52"/>
      <c r="HY97" s="367"/>
      <c r="HZ97" s="41">
        <v>2</v>
      </c>
      <c r="IA97" s="6"/>
      <c r="IB97" s="6"/>
      <c r="IC97" s="6"/>
      <c r="ID97" s="6"/>
      <c r="IE97" s="6"/>
      <c r="IF97" s="6"/>
      <c r="IG97" s="52"/>
      <c r="II97" s="367"/>
      <c r="IJ97" s="41">
        <v>2</v>
      </c>
      <c r="IK97" s="6"/>
      <c r="IL97" s="6"/>
      <c r="IM97" s="6"/>
      <c r="IN97" s="6"/>
      <c r="IO97" s="6"/>
      <c r="IP97" s="6"/>
      <c r="IQ97" s="52"/>
      <c r="IS97" s="367"/>
      <c r="IT97" s="41">
        <v>2</v>
      </c>
      <c r="IU97" s="6"/>
      <c r="IV97" s="6"/>
      <c r="IW97" s="6"/>
      <c r="IX97" s="6"/>
      <c r="IY97" s="6"/>
      <c r="IZ97" s="6"/>
      <c r="JA97" s="52"/>
    </row>
    <row r="98" spans="1:261" ht="12.75" customHeight="1" outlineLevel="2" x14ac:dyDescent="0.25">
      <c r="A98" s="99" t="s">
        <v>122</v>
      </c>
      <c r="B98" s="100">
        <f>IF(A98="Must Have",RQTMustHave,(IF(A98="Important",RQTImportant,(IF(A98="Standard",RQTStandard,RQTNiceToHave)))))</f>
        <v>1</v>
      </c>
      <c r="C98" s="358"/>
      <c r="D98" s="17" t="s">
        <v>1</v>
      </c>
      <c r="E98" s="417">
        <f>AVERAGE(O98,Y98,AI98,AS98,BC98,BM98,BW98,CG98,CQ98,DA98,DK98,DU98,EE98,EO98,EY98,FI98,FS98,GC98,GM98,GW98,HG98,HQ98,IA98,IK98,IU98)</f>
        <v>9.6</v>
      </c>
      <c r="F98" s="417">
        <f t="shared" ref="F98:J98" si="527">AVERAGE(P98,Z98,AJ98,AT98,BD98,BN98,BX98,CH98,CR98,DB98,DL98,DV98,EF98,EP98,EZ98,FJ98,FT98,GD98,GN98,GX98,HH98,HR98,IB98,IL98,IV98)</f>
        <v>9.4</v>
      </c>
      <c r="G98" s="417">
        <f t="shared" si="527"/>
        <v>8.9</v>
      </c>
      <c r="H98" s="417">
        <f t="shared" si="527"/>
        <v>8.75</v>
      </c>
      <c r="I98" s="417">
        <f t="shared" si="527"/>
        <v>9.125</v>
      </c>
      <c r="J98" s="417">
        <f t="shared" si="527"/>
        <v>8.75</v>
      </c>
      <c r="K98" s="52"/>
      <c r="M98" s="48"/>
      <c r="N98" s="17" t="s">
        <v>1</v>
      </c>
      <c r="O98" s="36" t="str">
        <f>IF(COUNT(O96:O97)=0,"",AVERAGE(O96:O97))</f>
        <v/>
      </c>
      <c r="P98" s="36" t="str">
        <f>IF(COUNT(P96:P97)=0,"",AVERAGE(P96:P97))</f>
        <v/>
      </c>
      <c r="Q98" s="36" t="str">
        <f>IF(COUNT(Q96:Q97)=0,"",AVERAGE(Q96:Q97))</f>
        <v/>
      </c>
      <c r="R98" s="36" t="str">
        <f>IF(COUNT(R96:R97)=0,"",AVERAGE(R96:R97))</f>
        <v/>
      </c>
      <c r="S98" s="36"/>
      <c r="T98" s="36" t="str">
        <f>IF(COUNT(T96:T97)=0,"",AVERAGE(T96:T97))</f>
        <v/>
      </c>
      <c r="U98" s="52"/>
      <c r="W98" s="48"/>
      <c r="X98" s="17" t="s">
        <v>1</v>
      </c>
      <c r="Y98" s="36" t="str">
        <f>IF(COUNT(Y96:Y97)=0,"",AVERAGE(Y96:Y97))</f>
        <v/>
      </c>
      <c r="Z98" s="36" t="str">
        <f>IF(COUNT(Z96:Z97)=0,"",AVERAGE(Z96:Z97))</f>
        <v/>
      </c>
      <c r="AA98" s="36" t="str">
        <f>IF(COUNT(AA96:AA97)=0,"",AVERAGE(AA96:AA97))</f>
        <v/>
      </c>
      <c r="AB98" s="36" t="str">
        <f>IF(COUNT(AB96:AB97)=0,"",AVERAGE(AB96:AB97))</f>
        <v/>
      </c>
      <c r="AC98" s="36"/>
      <c r="AD98" s="36" t="str">
        <f>IF(COUNT(AD96:AD97)=0,"",AVERAGE(AD96:AD97))</f>
        <v/>
      </c>
      <c r="AE98" s="52"/>
      <c r="AG98" s="48"/>
      <c r="AH98" s="17" t="s">
        <v>1</v>
      </c>
      <c r="AI98" s="36" t="str">
        <f>IF(COUNT(AI96:AI97)=0,"",AVERAGE(AI96:AI97))</f>
        <v/>
      </c>
      <c r="AJ98" s="36" t="str">
        <f>IF(COUNT(AJ96:AJ97)=0,"",AVERAGE(AJ96:AJ97))</f>
        <v/>
      </c>
      <c r="AK98" s="36" t="str">
        <f>IF(COUNT(AK96:AK97)=0,"",AVERAGE(AK96:AK97))</f>
        <v/>
      </c>
      <c r="AL98" s="36" t="str">
        <f>IF(COUNT(AL96:AL97)=0,"",AVERAGE(AL96:AL97))</f>
        <v/>
      </c>
      <c r="AM98" s="36"/>
      <c r="AN98" s="36" t="str">
        <f>IF(COUNT(AN96:AN97)=0,"",AVERAGE(AN96:AN97))</f>
        <v/>
      </c>
      <c r="AO98" s="52"/>
      <c r="AQ98" s="48"/>
      <c r="AR98" s="17" t="s">
        <v>1</v>
      </c>
      <c r="AS98" s="36"/>
      <c r="AT98" s="36" t="str">
        <f>IF(COUNT(AT96:AT97)=0,"",AVERAGE(AT96:AT97))</f>
        <v/>
      </c>
      <c r="AU98" s="36" t="str">
        <f>IF(COUNT(AU96:AU97)=0,"",AVERAGE(AU96:AU97))</f>
        <v/>
      </c>
      <c r="AV98" s="36" t="str">
        <f>IF(COUNT(AV96:AV97)=0,"",AVERAGE(AV96:AV97))</f>
        <v/>
      </c>
      <c r="AW98" s="36" t="str">
        <f>IF(COUNT(AW96:AW97)=0,"",AVERAGE(AW96:AW97))</f>
        <v/>
      </c>
      <c r="AX98" s="36" t="str">
        <f>IF(COUNT(AX96:AX97)=0,"",AVERAGE(AX96:AX97))</f>
        <v/>
      </c>
      <c r="AY98" s="52"/>
      <c r="BA98" s="48"/>
      <c r="BB98" s="17" t="s">
        <v>1</v>
      </c>
      <c r="BC98" s="36"/>
      <c r="BD98" s="36" t="str">
        <f>IF(COUNT(BD96:BD97)=0,"",AVERAGE(BD96:BD97))</f>
        <v/>
      </c>
      <c r="BE98" s="36" t="str">
        <f>IF(COUNT(BE96:BE97)=0,"",AVERAGE(BE96:BE97))</f>
        <v/>
      </c>
      <c r="BF98" s="36" t="str">
        <f>IF(COUNT(BF96:BF97)=0,"",AVERAGE(BF96:BF97))</f>
        <v/>
      </c>
      <c r="BG98" s="36" t="str">
        <f>IF(COUNT(BG96:BG97)=0,"",AVERAGE(BG96:BG97))</f>
        <v/>
      </c>
      <c r="BH98" s="36" t="str">
        <f>IF(COUNT(BH96:BH97)=0,"",AVERAGE(BH96:BH97))</f>
        <v/>
      </c>
      <c r="BI98" s="52"/>
      <c r="BK98" s="48"/>
      <c r="BL98" s="17" t="s">
        <v>1</v>
      </c>
      <c r="BM98" s="6"/>
      <c r="BN98" s="6"/>
      <c r="BO98" s="6"/>
      <c r="BP98" s="6"/>
      <c r="BQ98" s="6"/>
      <c r="BR98" s="6"/>
      <c r="BS98" s="52"/>
      <c r="BU98" s="48"/>
      <c r="BV98" s="17" t="s">
        <v>1</v>
      </c>
      <c r="BW98" s="36" t="str">
        <f>IF(COUNT(BW96:BW97)=0,"",AVERAGE(BW96:BW97))</f>
        <v/>
      </c>
      <c r="BX98" s="36" t="str">
        <f>IF(COUNT(BX96:BX97)=0,"",AVERAGE(BX96:BX97))</f>
        <v/>
      </c>
      <c r="BY98" s="36" t="str">
        <f>IF(COUNT(BY96:BY97)=0,"",AVERAGE(BY96:BY97))</f>
        <v/>
      </c>
      <c r="BZ98" s="36" t="str">
        <f>IF(COUNT(BZ96:BZ97)=0,"",AVERAGE(BZ96:BZ97))</f>
        <v/>
      </c>
      <c r="CA98" s="36"/>
      <c r="CB98" s="36" t="str">
        <f>IF(COUNT(CB96:CB97)=0,"",AVERAGE(CB96:CB97))</f>
        <v/>
      </c>
      <c r="CC98" s="52"/>
      <c r="CE98" s="48"/>
      <c r="CF98" s="17" t="s">
        <v>1</v>
      </c>
      <c r="CG98" s="36">
        <f t="shared" ref="CG98:CL98" si="528">IF(COUNT(CG96:CG97)=0,"",AVERAGE(CG96:CG97))</f>
        <v>10</v>
      </c>
      <c r="CH98" s="36">
        <f t="shared" si="528"/>
        <v>9.5</v>
      </c>
      <c r="CI98" s="36">
        <f t="shared" si="528"/>
        <v>8.5</v>
      </c>
      <c r="CJ98" s="36">
        <f t="shared" si="528"/>
        <v>8.5</v>
      </c>
      <c r="CK98" s="36">
        <f t="shared" si="528"/>
        <v>9</v>
      </c>
      <c r="CL98" s="36">
        <f t="shared" si="528"/>
        <v>8.5</v>
      </c>
      <c r="CM98" s="52"/>
      <c r="CO98" s="48"/>
      <c r="CP98" s="17" t="s">
        <v>1</v>
      </c>
      <c r="CQ98" s="36" t="str">
        <f>IF(COUNT(CQ96:CQ97)=0,"",AVERAGE(CQ96:CQ97))</f>
        <v/>
      </c>
      <c r="CR98" s="36" t="str">
        <f>IF(COUNT(CR96:CR97)=0,"",AVERAGE(CR96:CR97))</f>
        <v/>
      </c>
      <c r="CS98" s="36" t="str">
        <f>IF(COUNT(CS96:CS97)=0,"",AVERAGE(CS96:CS97))</f>
        <v/>
      </c>
      <c r="CT98" s="36" t="str">
        <f>IF(COUNT(CT96:CT97)=0,"",AVERAGE(CT96:CT97))</f>
        <v/>
      </c>
      <c r="CU98" s="36"/>
      <c r="CV98" s="36" t="str">
        <f>IF(COUNT(CV96:CV97)=0,"",AVERAGE(CV96:CV97))</f>
        <v/>
      </c>
      <c r="CW98" s="52"/>
      <c r="CY98" s="48"/>
      <c r="CZ98" s="17" t="s">
        <v>1</v>
      </c>
      <c r="DA98" s="36">
        <f>IF(COUNT(DA96:DA97)=0,"",AVERAGE(DA96:DA97))</f>
        <v>10</v>
      </c>
      <c r="DB98" s="36">
        <f>IF(COUNT(DB96:DB97)=0,"",AVERAGE(DB96:DB97))</f>
        <v>9.5</v>
      </c>
      <c r="DC98" s="36">
        <f>IF(COUNT(DC96:DC97)=0,"",AVERAGE(DC96:DC97))</f>
        <v>9.5</v>
      </c>
      <c r="DD98" s="36">
        <f>IF(COUNT(DD96:DD97)=0,"",AVERAGE(DD96:DD97))</f>
        <v>9</v>
      </c>
      <c r="DE98" s="36"/>
      <c r="DF98" s="36">
        <f>IF(COUNT(DF96:DF97)=0,"",AVERAGE(DF96:DF97))</f>
        <v>9</v>
      </c>
      <c r="DG98" s="52"/>
      <c r="DI98" s="48"/>
      <c r="DJ98" s="17" t="s">
        <v>1</v>
      </c>
      <c r="DK98" s="36">
        <f t="shared" ref="DK98:DP98" si="529">IF(COUNT(DK96:DK97)=0,"",AVERAGE(DK96:DK97))</f>
        <v>9.5</v>
      </c>
      <c r="DL98" s="36">
        <f t="shared" si="529"/>
        <v>9.5</v>
      </c>
      <c r="DM98" s="36">
        <f t="shared" si="529"/>
        <v>8.5</v>
      </c>
      <c r="DN98" s="36">
        <f t="shared" si="529"/>
        <v>8.5</v>
      </c>
      <c r="DO98" s="36">
        <f t="shared" si="529"/>
        <v>9.5</v>
      </c>
      <c r="DP98" s="36">
        <f t="shared" si="529"/>
        <v>8.5</v>
      </c>
      <c r="DQ98" s="52"/>
      <c r="DS98" s="48"/>
      <c r="DT98" s="17" t="s">
        <v>1</v>
      </c>
      <c r="DU98" s="36">
        <f t="shared" ref="DU98:DZ98" si="530">IF(COUNT(DU96:DU97)=0,"",AVERAGE(DU96:DU97))</f>
        <v>9</v>
      </c>
      <c r="DV98" s="36">
        <f t="shared" si="530"/>
        <v>9</v>
      </c>
      <c r="DW98" s="36">
        <f t="shared" si="530"/>
        <v>9</v>
      </c>
      <c r="DX98" s="36">
        <f t="shared" si="530"/>
        <v>9</v>
      </c>
      <c r="DY98" s="36">
        <f t="shared" si="530"/>
        <v>9</v>
      </c>
      <c r="DZ98" s="36">
        <f t="shared" si="530"/>
        <v>9</v>
      </c>
      <c r="EA98" s="52"/>
      <c r="EC98" s="48"/>
      <c r="ED98" s="17" t="s">
        <v>1</v>
      </c>
      <c r="EE98" s="36" t="str">
        <f>IF(COUNT(EE96:EE97)=0,"",AVERAGE(EE96:EE97))</f>
        <v/>
      </c>
      <c r="EF98" s="36" t="str">
        <f>IF(COUNT(EF96:EF97)=0,"",AVERAGE(EF96:EF97))</f>
        <v/>
      </c>
      <c r="EG98" s="36" t="str">
        <f>IF(COUNT(EG96:EG97)=0,"",AVERAGE(EG96:EG97))</f>
        <v/>
      </c>
      <c r="EH98" s="36" t="str">
        <f>IF(COUNT(EH96:EH97)=0,"",AVERAGE(EH96:EH97))</f>
        <v/>
      </c>
      <c r="EI98" s="36"/>
      <c r="EJ98" s="36" t="str">
        <f>IF(COUNT(EJ96:EJ97)=0,"",AVERAGE(EJ96:EJ97))</f>
        <v/>
      </c>
      <c r="EK98" s="52"/>
      <c r="EL98" s="48"/>
      <c r="EM98" s="17" t="s">
        <v>1</v>
      </c>
      <c r="EN98" s="36">
        <f>IF(COUNT(EN96:EN97)=0,"",AVERAGE(EN96:EN97))</f>
        <v>10</v>
      </c>
      <c r="EO98" s="36">
        <f>IF(COUNT(EO96:EO97)=0,"",AVERAGE(EO96:EO97))</f>
        <v>9.5</v>
      </c>
      <c r="EP98" s="36">
        <f>IF(COUNT(EP96:EP97)=0,"",AVERAGE(EP96:EP97))</f>
        <v>9.5</v>
      </c>
      <c r="EQ98" s="36">
        <f>IF(COUNT(EQ96:EQ97)=0,"",AVERAGE(EQ96:EQ97))</f>
        <v>9</v>
      </c>
      <c r="ER98" s="36"/>
      <c r="ES98" s="36">
        <f>IF(COUNT(ES96:ES97)=0,"",AVERAGE(ES96:ES97))</f>
        <v>9</v>
      </c>
      <c r="ET98" s="52"/>
      <c r="EU98" s="52"/>
      <c r="EW98" s="369"/>
      <c r="EX98" s="17" t="s">
        <v>1</v>
      </c>
      <c r="EY98" s="36" t="str">
        <f t="shared" ref="EY98:FD98" si="531">IF(COUNT(EY96:EY97)=0,"",AVERAGE(EY96:EY97))</f>
        <v/>
      </c>
      <c r="EZ98" s="36" t="str">
        <f t="shared" si="531"/>
        <v/>
      </c>
      <c r="FA98" s="36" t="str">
        <f t="shared" si="531"/>
        <v/>
      </c>
      <c r="FB98" s="36" t="str">
        <f t="shared" si="531"/>
        <v/>
      </c>
      <c r="FC98" s="36" t="str">
        <f t="shared" si="531"/>
        <v/>
      </c>
      <c r="FD98" s="36" t="str">
        <f t="shared" si="531"/>
        <v/>
      </c>
      <c r="FE98" s="52"/>
      <c r="FG98" s="369"/>
      <c r="FH98" s="17" t="s">
        <v>1</v>
      </c>
      <c r="FI98" s="36" t="str">
        <f t="shared" ref="FI98:FN98" si="532">IF(COUNT(FI96:FI97)=0,"",AVERAGE(FI96:FI97))</f>
        <v/>
      </c>
      <c r="FJ98" s="36" t="str">
        <f t="shared" si="532"/>
        <v/>
      </c>
      <c r="FK98" s="36" t="str">
        <f t="shared" si="532"/>
        <v/>
      </c>
      <c r="FL98" s="36" t="str">
        <f t="shared" si="532"/>
        <v/>
      </c>
      <c r="FM98" s="36" t="str">
        <f t="shared" si="532"/>
        <v/>
      </c>
      <c r="FN98" s="36" t="str">
        <f t="shared" si="532"/>
        <v/>
      </c>
      <c r="FO98" s="52"/>
      <c r="FQ98" s="369"/>
      <c r="FR98" s="17" t="s">
        <v>1</v>
      </c>
      <c r="FS98" s="36" t="str">
        <f t="shared" ref="FS98:FX98" si="533">IF(COUNT(FS96:FS97)=0,"",AVERAGE(FS96:FS97))</f>
        <v/>
      </c>
      <c r="FT98" s="36" t="str">
        <f t="shared" si="533"/>
        <v/>
      </c>
      <c r="FU98" s="36" t="str">
        <f t="shared" si="533"/>
        <v/>
      </c>
      <c r="FV98" s="36" t="str">
        <f t="shared" si="533"/>
        <v/>
      </c>
      <c r="FW98" s="36" t="str">
        <f t="shared" si="533"/>
        <v/>
      </c>
      <c r="FX98" s="36" t="str">
        <f t="shared" si="533"/>
        <v/>
      </c>
      <c r="FY98" s="52"/>
      <c r="GA98" s="369"/>
      <c r="GB98" s="17" t="s">
        <v>1</v>
      </c>
      <c r="GC98" s="36" t="str">
        <f t="shared" ref="GC98:GH98" si="534">IF(COUNT(GC96:GC97)=0,"",AVERAGE(GC96:GC97))</f>
        <v/>
      </c>
      <c r="GD98" s="36" t="str">
        <f t="shared" si="534"/>
        <v/>
      </c>
      <c r="GE98" s="36" t="str">
        <f t="shared" si="534"/>
        <v/>
      </c>
      <c r="GF98" s="36" t="str">
        <f t="shared" si="534"/>
        <v/>
      </c>
      <c r="GG98" s="36" t="str">
        <f t="shared" si="534"/>
        <v/>
      </c>
      <c r="GH98" s="36" t="str">
        <f t="shared" si="534"/>
        <v/>
      </c>
      <c r="GI98" s="52"/>
      <c r="GK98" s="369"/>
      <c r="GL98" s="17" t="s">
        <v>1</v>
      </c>
      <c r="GM98" s="36" t="str">
        <f t="shared" ref="GM98:GR98" si="535">IF(COUNT(GM96:GM97)=0,"",AVERAGE(GM96:GM97))</f>
        <v/>
      </c>
      <c r="GN98" s="36" t="str">
        <f t="shared" si="535"/>
        <v/>
      </c>
      <c r="GO98" s="36" t="str">
        <f t="shared" si="535"/>
        <v/>
      </c>
      <c r="GP98" s="36" t="str">
        <f t="shared" si="535"/>
        <v/>
      </c>
      <c r="GQ98" s="36" t="str">
        <f t="shared" si="535"/>
        <v/>
      </c>
      <c r="GR98" s="36" t="str">
        <f t="shared" si="535"/>
        <v/>
      </c>
      <c r="GS98" s="52"/>
      <c r="GU98" s="369"/>
      <c r="GV98" s="17" t="s">
        <v>1</v>
      </c>
      <c r="GW98" s="36" t="str">
        <f t="shared" ref="GW98:HB98" si="536">IF(COUNT(GW96:GW97)=0,"",AVERAGE(GW96:GW97))</f>
        <v/>
      </c>
      <c r="GX98" s="36" t="str">
        <f t="shared" si="536"/>
        <v/>
      </c>
      <c r="GY98" s="36" t="str">
        <f t="shared" si="536"/>
        <v/>
      </c>
      <c r="GZ98" s="36" t="str">
        <f t="shared" si="536"/>
        <v/>
      </c>
      <c r="HA98" s="36" t="str">
        <f t="shared" si="536"/>
        <v/>
      </c>
      <c r="HB98" s="36" t="str">
        <f t="shared" si="536"/>
        <v/>
      </c>
      <c r="HC98" s="52"/>
      <c r="HE98" s="369"/>
      <c r="HF98" s="17" t="s">
        <v>1</v>
      </c>
      <c r="HG98" s="36" t="str">
        <f t="shared" ref="HG98:HL98" si="537">IF(COUNT(HG96:HG97)=0,"",AVERAGE(HG96:HG97))</f>
        <v/>
      </c>
      <c r="HH98" s="36" t="str">
        <f t="shared" si="537"/>
        <v/>
      </c>
      <c r="HI98" s="36" t="str">
        <f t="shared" si="537"/>
        <v/>
      </c>
      <c r="HJ98" s="36" t="str">
        <f t="shared" si="537"/>
        <v/>
      </c>
      <c r="HK98" s="36" t="str">
        <f t="shared" si="537"/>
        <v/>
      </c>
      <c r="HL98" s="36" t="str">
        <f t="shared" si="537"/>
        <v/>
      </c>
      <c r="HM98" s="52"/>
      <c r="HO98" s="369"/>
      <c r="HP98" s="17" t="s">
        <v>1</v>
      </c>
      <c r="HQ98" s="36" t="str">
        <f t="shared" ref="HQ98:HV98" si="538">IF(COUNT(HQ96:HQ97)=0,"",AVERAGE(HQ96:HQ97))</f>
        <v/>
      </c>
      <c r="HR98" s="36" t="str">
        <f t="shared" si="538"/>
        <v/>
      </c>
      <c r="HS98" s="36" t="str">
        <f t="shared" si="538"/>
        <v/>
      </c>
      <c r="HT98" s="36" t="str">
        <f t="shared" si="538"/>
        <v/>
      </c>
      <c r="HU98" s="36" t="str">
        <f t="shared" si="538"/>
        <v/>
      </c>
      <c r="HV98" s="36" t="str">
        <f t="shared" si="538"/>
        <v/>
      </c>
      <c r="HW98" s="52"/>
      <c r="HY98" s="369"/>
      <c r="HZ98" s="17" t="s">
        <v>1</v>
      </c>
      <c r="IA98" s="36" t="str">
        <f t="shared" ref="IA98:IF98" si="539">IF(COUNT(IA96:IA97)=0,"",AVERAGE(IA96:IA97))</f>
        <v/>
      </c>
      <c r="IB98" s="36" t="str">
        <f t="shared" si="539"/>
        <v/>
      </c>
      <c r="IC98" s="36" t="str">
        <f t="shared" si="539"/>
        <v/>
      </c>
      <c r="ID98" s="36" t="str">
        <f t="shared" si="539"/>
        <v/>
      </c>
      <c r="IE98" s="36" t="str">
        <f t="shared" si="539"/>
        <v/>
      </c>
      <c r="IF98" s="36" t="str">
        <f t="shared" si="539"/>
        <v/>
      </c>
      <c r="IG98" s="52"/>
      <c r="II98" s="369"/>
      <c r="IJ98" s="17" t="s">
        <v>1</v>
      </c>
      <c r="IK98" s="36" t="str">
        <f t="shared" ref="IK98:IP98" si="540">IF(COUNT(IK96:IK97)=0,"",AVERAGE(IK96:IK97))</f>
        <v/>
      </c>
      <c r="IL98" s="36" t="str">
        <f t="shared" si="540"/>
        <v/>
      </c>
      <c r="IM98" s="36" t="str">
        <f t="shared" si="540"/>
        <v/>
      </c>
      <c r="IN98" s="36" t="str">
        <f t="shared" si="540"/>
        <v/>
      </c>
      <c r="IO98" s="36" t="str">
        <f t="shared" si="540"/>
        <v/>
      </c>
      <c r="IP98" s="36" t="str">
        <f t="shared" si="540"/>
        <v/>
      </c>
      <c r="IQ98" s="52"/>
      <c r="IS98" s="369"/>
      <c r="IT98" s="17" t="s">
        <v>1</v>
      </c>
      <c r="IU98" s="36" t="str">
        <f t="shared" ref="IU98:IZ98" si="541">IF(COUNT(IU96:IU97)=0,"",AVERAGE(IU96:IU97))</f>
        <v/>
      </c>
      <c r="IV98" s="36" t="str">
        <f t="shared" si="541"/>
        <v/>
      </c>
      <c r="IW98" s="36" t="str">
        <f t="shared" si="541"/>
        <v/>
      </c>
      <c r="IX98" s="36" t="str">
        <f t="shared" si="541"/>
        <v/>
      </c>
      <c r="IY98" s="36" t="str">
        <f t="shared" si="541"/>
        <v/>
      </c>
      <c r="IZ98" s="36" t="str">
        <f t="shared" si="541"/>
        <v/>
      </c>
      <c r="JA98" s="52"/>
    </row>
    <row r="99" spans="1:261" x14ac:dyDescent="0.25">
      <c r="C99" s="39">
        <v>2</v>
      </c>
      <c r="D99" s="40" t="s">
        <v>233</v>
      </c>
      <c r="E99" s="427">
        <f>(($B$106*E106)+($B$113*E113)+($B$117*E117)+($B$120*E120)+($B$123*E123)+($B$131*E131)+($B$134*E134)+($B$138*E138)+($B$141*E141)+($B$148*E148))/($B$100+$B$106+$B$113+$B$117+$B$120+$B$123+$B$131+$B$134+$B$138+$B$141+$B$148)</f>
        <v>0.82106060606060605</v>
      </c>
      <c r="F99" s="427">
        <f t="shared" ref="F99:J99" si="542">(($B$106*F106)+($B$113*F113)+($B$117*F117)+($B$120*F120)+($B$123*F123)+($B$131*F131)+($B$134*F134)+($B$138*F138)+($B$141*F141)+($B$148*F148))/($B$100+$B$106+$B$113+$B$117+$B$120+$B$123+$B$131+$B$134+$B$138+$B$141+$B$148)</f>
        <v>0.73863636363636365</v>
      </c>
      <c r="G99" s="427">
        <f t="shared" si="542"/>
        <v>0.65303030303030296</v>
      </c>
      <c r="H99" s="427">
        <f t="shared" si="542"/>
        <v>0.6454545454545455</v>
      </c>
      <c r="I99" s="427">
        <f t="shared" si="542"/>
        <v>0.53863636363636369</v>
      </c>
      <c r="J99" s="427">
        <f t="shared" si="542"/>
        <v>0.46159090909090905</v>
      </c>
      <c r="K99" s="52"/>
      <c r="M99" s="40">
        <v>2</v>
      </c>
      <c r="N99" s="40" t="s">
        <v>233</v>
      </c>
      <c r="O99" s="40"/>
      <c r="P99" s="40"/>
      <c r="Q99" s="40"/>
      <c r="R99" s="40"/>
      <c r="S99" s="40"/>
      <c r="T99" s="40"/>
      <c r="U99" s="52"/>
      <c r="W99" s="40">
        <v>2</v>
      </c>
      <c r="X99" s="40" t="s">
        <v>233</v>
      </c>
      <c r="Y99" s="40"/>
      <c r="Z99" s="40"/>
      <c r="AA99" s="40"/>
      <c r="AB99" s="40"/>
      <c r="AC99" s="40"/>
      <c r="AD99" s="40"/>
      <c r="AE99" s="52"/>
      <c r="AG99" s="40">
        <v>2</v>
      </c>
      <c r="AH99" s="40" t="s">
        <v>233</v>
      </c>
      <c r="AI99" s="40"/>
      <c r="AJ99" s="40"/>
      <c r="AK99" s="40"/>
      <c r="AL99" s="40"/>
      <c r="AM99" s="40"/>
      <c r="AN99" s="40"/>
      <c r="AO99" s="52"/>
      <c r="AQ99" s="40">
        <v>2</v>
      </c>
      <c r="AR99" s="40" t="s">
        <v>233</v>
      </c>
      <c r="AS99" s="40"/>
      <c r="AT99" s="40"/>
      <c r="AU99" s="40"/>
      <c r="AV99" s="40"/>
      <c r="AW99" s="40"/>
      <c r="AX99" s="40"/>
      <c r="AY99" s="52"/>
      <c r="BA99" s="40">
        <v>2</v>
      </c>
      <c r="BB99" s="40" t="s">
        <v>233</v>
      </c>
      <c r="BC99" s="40"/>
      <c r="BD99" s="40"/>
      <c r="BE99" s="40"/>
      <c r="BF99" s="40"/>
      <c r="BG99" s="40"/>
      <c r="BH99" s="40"/>
      <c r="BI99" s="52"/>
      <c r="BK99" s="40">
        <v>2</v>
      </c>
      <c r="BL99" s="40" t="s">
        <v>233</v>
      </c>
      <c r="BM99" s="36"/>
      <c r="BN99" s="36" t="str">
        <f>IF(COUNT(BN97:BN98)=0,"",AVERAGE(BN97:BN98))</f>
        <v/>
      </c>
      <c r="BO99" s="36" t="str">
        <f>IF(COUNT(BO97:BO98)=0,"",AVERAGE(BO97:BO98))</f>
        <v/>
      </c>
      <c r="BP99" s="36" t="str">
        <f>IF(COUNT(BP97:BP98)=0,"",AVERAGE(BP97:BP98))</f>
        <v/>
      </c>
      <c r="BQ99" s="36" t="str">
        <f>IF(COUNT(BQ97:BQ98)=0,"",AVERAGE(BQ97:BQ98))</f>
        <v/>
      </c>
      <c r="BR99" s="36" t="str">
        <f>IF(COUNT(BR97:BR98)=0,"",AVERAGE(BR97:BR98))</f>
        <v/>
      </c>
      <c r="BS99" s="52"/>
      <c r="BU99" s="40">
        <v>2</v>
      </c>
      <c r="BV99" s="40" t="s">
        <v>233</v>
      </c>
      <c r="BW99" s="40"/>
      <c r="BX99" s="40"/>
      <c r="BY99" s="40"/>
      <c r="BZ99" s="40"/>
      <c r="CA99" s="40"/>
      <c r="CB99" s="40"/>
      <c r="CC99" s="52"/>
      <c r="CE99" s="40">
        <v>2</v>
      </c>
      <c r="CF99" s="40" t="s">
        <v>233</v>
      </c>
      <c r="CG99" s="40"/>
      <c r="CH99" s="40"/>
      <c r="CI99" s="40"/>
      <c r="CJ99" s="40"/>
      <c r="CK99" s="40"/>
      <c r="CL99" s="40"/>
      <c r="CM99" s="52"/>
      <c r="CO99" s="40">
        <v>2</v>
      </c>
      <c r="CP99" s="40" t="s">
        <v>233</v>
      </c>
      <c r="CQ99" s="40"/>
      <c r="CR99" s="40"/>
      <c r="CS99" s="40"/>
      <c r="CT99" s="40"/>
      <c r="CU99" s="40"/>
      <c r="CV99" s="40"/>
      <c r="CW99" s="52"/>
      <c r="CY99" s="40">
        <v>2</v>
      </c>
      <c r="CZ99" s="40" t="s">
        <v>233</v>
      </c>
      <c r="DA99" s="40"/>
      <c r="DB99" s="40"/>
      <c r="DC99" s="40"/>
      <c r="DD99" s="40"/>
      <c r="DE99" s="40"/>
      <c r="DF99" s="40"/>
      <c r="DG99" s="52"/>
      <c r="DI99" s="40">
        <v>2</v>
      </c>
      <c r="DJ99" s="40" t="s">
        <v>233</v>
      </c>
      <c r="DK99" s="40"/>
      <c r="DL99" s="40"/>
      <c r="DM99" s="40"/>
      <c r="DN99" s="40"/>
      <c r="DO99" s="40"/>
      <c r="DP99" s="40"/>
      <c r="DQ99" s="52"/>
      <c r="DS99" s="40">
        <v>2</v>
      </c>
      <c r="DT99" s="40" t="s">
        <v>233</v>
      </c>
      <c r="DU99" s="40"/>
      <c r="DV99" s="40"/>
      <c r="DW99" s="40"/>
      <c r="DX99" s="40"/>
      <c r="DY99" s="40"/>
      <c r="DZ99" s="40"/>
      <c r="EA99" s="52"/>
      <c r="EC99" s="40">
        <v>2</v>
      </c>
      <c r="ED99" s="40" t="s">
        <v>233</v>
      </c>
      <c r="EE99" s="40"/>
      <c r="EF99" s="40"/>
      <c r="EG99" s="40"/>
      <c r="EH99" s="40"/>
      <c r="EI99" s="40"/>
      <c r="EJ99" s="40"/>
      <c r="EK99" s="52"/>
      <c r="EL99" s="40">
        <v>2</v>
      </c>
      <c r="EM99" s="40" t="s">
        <v>233</v>
      </c>
      <c r="EN99" s="40"/>
      <c r="EO99" s="40"/>
      <c r="EP99" s="40"/>
      <c r="EQ99" s="40"/>
      <c r="ER99" s="40"/>
      <c r="ES99" s="40"/>
      <c r="ET99" s="52"/>
      <c r="EU99" s="52"/>
      <c r="EW99" s="40">
        <v>2</v>
      </c>
      <c r="EX99" s="40" t="s">
        <v>233</v>
      </c>
      <c r="EY99" s="40"/>
      <c r="EZ99" s="40"/>
      <c r="FA99" s="40"/>
      <c r="FB99" s="40"/>
      <c r="FC99" s="40"/>
      <c r="FD99" s="40"/>
      <c r="FE99" s="52"/>
      <c r="FG99" s="40">
        <v>2</v>
      </c>
      <c r="FH99" s="40" t="s">
        <v>233</v>
      </c>
      <c r="FI99" s="40"/>
      <c r="FJ99" s="40"/>
      <c r="FK99" s="40"/>
      <c r="FL99" s="40"/>
      <c r="FM99" s="40"/>
      <c r="FN99" s="40"/>
      <c r="FO99" s="52"/>
      <c r="FQ99" s="40">
        <v>2</v>
      </c>
      <c r="FR99" s="40" t="s">
        <v>233</v>
      </c>
      <c r="FS99" s="40"/>
      <c r="FT99" s="40"/>
      <c r="FU99" s="40"/>
      <c r="FV99" s="40"/>
      <c r="FW99" s="40"/>
      <c r="FX99" s="40"/>
      <c r="FY99" s="52"/>
      <c r="GA99" s="40">
        <v>2</v>
      </c>
      <c r="GB99" s="40" t="s">
        <v>233</v>
      </c>
      <c r="GC99" s="40"/>
      <c r="GD99" s="40"/>
      <c r="GE99" s="40"/>
      <c r="GF99" s="40"/>
      <c r="GG99" s="40"/>
      <c r="GH99" s="40"/>
      <c r="GI99" s="52"/>
      <c r="GK99" s="40">
        <v>2</v>
      </c>
      <c r="GL99" s="40" t="s">
        <v>233</v>
      </c>
      <c r="GM99" s="40"/>
      <c r="GN99" s="40"/>
      <c r="GO99" s="40"/>
      <c r="GP99" s="40"/>
      <c r="GQ99" s="40"/>
      <c r="GR99" s="40"/>
      <c r="GS99" s="52"/>
      <c r="GU99" s="40">
        <v>2</v>
      </c>
      <c r="GV99" s="40" t="s">
        <v>233</v>
      </c>
      <c r="GW99" s="40"/>
      <c r="GX99" s="40"/>
      <c r="GY99" s="40"/>
      <c r="GZ99" s="40"/>
      <c r="HA99" s="40"/>
      <c r="HB99" s="40"/>
      <c r="HC99" s="52"/>
      <c r="HE99" s="40">
        <v>2</v>
      </c>
      <c r="HF99" s="40" t="s">
        <v>233</v>
      </c>
      <c r="HG99" s="40"/>
      <c r="HH99" s="40"/>
      <c r="HI99" s="40"/>
      <c r="HJ99" s="40"/>
      <c r="HK99" s="40"/>
      <c r="HL99" s="40"/>
      <c r="HM99" s="52"/>
      <c r="HO99" s="40">
        <v>2</v>
      </c>
      <c r="HP99" s="40" t="s">
        <v>233</v>
      </c>
      <c r="HQ99" s="40"/>
      <c r="HR99" s="40"/>
      <c r="HS99" s="40"/>
      <c r="HT99" s="40"/>
      <c r="HU99" s="40"/>
      <c r="HV99" s="40"/>
      <c r="HW99" s="52"/>
      <c r="HY99" s="40">
        <v>2</v>
      </c>
      <c r="HZ99" s="40" t="s">
        <v>233</v>
      </c>
      <c r="IA99" s="40"/>
      <c r="IB99" s="40"/>
      <c r="IC99" s="40"/>
      <c r="ID99" s="40"/>
      <c r="IE99" s="40"/>
      <c r="IF99" s="40"/>
      <c r="IG99" s="52"/>
      <c r="II99" s="40">
        <v>2</v>
      </c>
      <c r="IJ99" s="40" t="s">
        <v>233</v>
      </c>
      <c r="IK99" s="40"/>
      <c r="IL99" s="40"/>
      <c r="IM99" s="40"/>
      <c r="IN99" s="40"/>
      <c r="IO99" s="40"/>
      <c r="IP99" s="40"/>
      <c r="IQ99" s="52"/>
      <c r="IS99" s="40">
        <v>2</v>
      </c>
      <c r="IT99" s="40" t="s">
        <v>233</v>
      </c>
      <c r="IU99" s="40"/>
      <c r="IV99" s="40"/>
      <c r="IW99" s="40"/>
      <c r="IX99" s="40"/>
      <c r="IY99" s="40"/>
      <c r="IZ99" s="40"/>
      <c r="JA99" s="52"/>
    </row>
    <row r="100" spans="1:261" ht="13.8" outlineLevel="1" x14ac:dyDescent="0.25">
      <c r="A100" s="97"/>
      <c r="B100" s="98">
        <f>SUM(B101:B105)*10</f>
        <v>0</v>
      </c>
      <c r="C100" s="37">
        <v>2.1</v>
      </c>
      <c r="D100" s="38" t="s">
        <v>234</v>
      </c>
      <c r="E100" s="38"/>
      <c r="F100" s="38"/>
      <c r="G100" s="38"/>
      <c r="H100" s="38"/>
      <c r="I100" s="38"/>
      <c r="J100" s="38"/>
      <c r="K100" s="52"/>
      <c r="M100" s="37">
        <v>2.1</v>
      </c>
      <c r="N100" s="38" t="s">
        <v>234</v>
      </c>
      <c r="O100" s="38"/>
      <c r="P100" s="38"/>
      <c r="Q100" s="38"/>
      <c r="R100" s="38"/>
      <c r="S100" s="38"/>
      <c r="T100" s="38"/>
      <c r="U100" s="52"/>
      <c r="W100" s="37">
        <v>2.1</v>
      </c>
      <c r="X100" s="38" t="s">
        <v>234</v>
      </c>
      <c r="Y100" s="38"/>
      <c r="Z100" s="38"/>
      <c r="AA100" s="38"/>
      <c r="AB100" s="38"/>
      <c r="AC100" s="38"/>
      <c r="AD100" s="38"/>
      <c r="AE100" s="52"/>
      <c r="AG100" s="37">
        <v>2.1</v>
      </c>
      <c r="AH100" s="38" t="s">
        <v>234</v>
      </c>
      <c r="AI100" s="38"/>
      <c r="AJ100" s="38"/>
      <c r="AK100" s="38"/>
      <c r="AL100" s="38"/>
      <c r="AM100" s="38"/>
      <c r="AN100" s="38"/>
      <c r="AO100" s="52"/>
      <c r="AQ100" s="37">
        <v>2.1</v>
      </c>
      <c r="AR100" s="38" t="s">
        <v>234</v>
      </c>
      <c r="AS100" s="38"/>
      <c r="AT100" s="38"/>
      <c r="AU100" s="38"/>
      <c r="AV100" s="38"/>
      <c r="AW100" s="38"/>
      <c r="AX100" s="38"/>
      <c r="AY100" s="52"/>
      <c r="BA100" s="37">
        <v>2.1</v>
      </c>
      <c r="BB100" s="38" t="s">
        <v>234</v>
      </c>
      <c r="BC100" s="38"/>
      <c r="BD100" s="38"/>
      <c r="BE100" s="38"/>
      <c r="BF100" s="38"/>
      <c r="BG100" s="38"/>
      <c r="BH100" s="38"/>
      <c r="BI100" s="52"/>
      <c r="BK100" s="37">
        <v>2.1</v>
      </c>
      <c r="BL100" s="38" t="s">
        <v>234</v>
      </c>
      <c r="BM100" s="40"/>
      <c r="BN100" s="40"/>
      <c r="BO100" s="40"/>
      <c r="BP100" s="40"/>
      <c r="BQ100" s="40"/>
      <c r="BR100" s="40"/>
      <c r="BS100" s="52"/>
      <c r="BU100" s="37">
        <v>2.1</v>
      </c>
      <c r="BV100" s="38" t="s">
        <v>234</v>
      </c>
      <c r="BW100" s="38"/>
      <c r="BX100" s="38"/>
      <c r="BY100" s="38"/>
      <c r="BZ100" s="38"/>
      <c r="CA100" s="38"/>
      <c r="CB100" s="38"/>
      <c r="CC100" s="52"/>
      <c r="CE100" s="37">
        <v>2.1</v>
      </c>
      <c r="CF100" s="38" t="s">
        <v>234</v>
      </c>
      <c r="CG100" s="38"/>
      <c r="CH100" s="38"/>
      <c r="CI100" s="38"/>
      <c r="CJ100" s="38"/>
      <c r="CK100" s="38"/>
      <c r="CL100" s="38"/>
      <c r="CM100" s="52"/>
      <c r="CO100" s="37">
        <v>2.1</v>
      </c>
      <c r="CP100" s="38" t="s">
        <v>234</v>
      </c>
      <c r="CQ100" s="38"/>
      <c r="CR100" s="38"/>
      <c r="CS100" s="38"/>
      <c r="CT100" s="38"/>
      <c r="CU100" s="38"/>
      <c r="CV100" s="38"/>
      <c r="CW100" s="52"/>
      <c r="CY100" s="37">
        <v>2.1</v>
      </c>
      <c r="CZ100" s="38" t="s">
        <v>234</v>
      </c>
      <c r="DA100" s="38"/>
      <c r="DB100" s="38"/>
      <c r="DC100" s="38"/>
      <c r="DD100" s="38"/>
      <c r="DE100" s="38"/>
      <c r="DF100" s="38"/>
      <c r="DG100" s="52"/>
      <c r="DI100" s="37">
        <v>2.1</v>
      </c>
      <c r="DJ100" s="38" t="s">
        <v>234</v>
      </c>
      <c r="DK100" s="38"/>
      <c r="DL100" s="38"/>
      <c r="DM100" s="38"/>
      <c r="DN100" s="38"/>
      <c r="DO100" s="38"/>
      <c r="DP100" s="38"/>
      <c r="DQ100" s="52"/>
      <c r="DS100" s="37">
        <v>2.1</v>
      </c>
      <c r="DT100" s="38" t="s">
        <v>234</v>
      </c>
      <c r="DU100" s="38"/>
      <c r="DV100" s="38"/>
      <c r="DW100" s="38"/>
      <c r="DX100" s="38"/>
      <c r="DY100" s="38"/>
      <c r="DZ100" s="38"/>
      <c r="EA100" s="52"/>
      <c r="EC100" s="37">
        <v>2.1</v>
      </c>
      <c r="ED100" s="38" t="s">
        <v>234</v>
      </c>
      <c r="EE100" s="38"/>
      <c r="EF100" s="38"/>
      <c r="EG100" s="38"/>
      <c r="EH100" s="38"/>
      <c r="EI100" s="38"/>
      <c r="EJ100" s="38"/>
      <c r="EK100" s="52"/>
      <c r="EL100" s="37">
        <v>2.1</v>
      </c>
      <c r="EM100" s="38" t="s">
        <v>234</v>
      </c>
      <c r="EN100" s="38"/>
      <c r="EO100" s="38"/>
      <c r="EP100" s="38"/>
      <c r="EQ100" s="38"/>
      <c r="ER100" s="38"/>
      <c r="ES100" s="38"/>
      <c r="ET100" s="52"/>
      <c r="EU100" s="52"/>
      <c r="EW100" s="364">
        <v>2.1</v>
      </c>
      <c r="EX100" s="38" t="s">
        <v>234</v>
      </c>
      <c r="EY100" s="38"/>
      <c r="EZ100" s="38"/>
      <c r="FA100" s="38"/>
      <c r="FB100" s="38"/>
      <c r="FC100" s="38"/>
      <c r="FD100" s="38"/>
      <c r="FE100" s="52"/>
      <c r="FG100" s="364">
        <v>2.1</v>
      </c>
      <c r="FH100" s="38" t="s">
        <v>234</v>
      </c>
      <c r="FI100" s="38"/>
      <c r="FJ100" s="38"/>
      <c r="FK100" s="38"/>
      <c r="FL100" s="38"/>
      <c r="FM100" s="38"/>
      <c r="FN100" s="38"/>
      <c r="FO100" s="52"/>
      <c r="FQ100" s="364">
        <v>2.1</v>
      </c>
      <c r="FR100" s="38" t="s">
        <v>234</v>
      </c>
      <c r="FS100" s="38"/>
      <c r="FT100" s="38"/>
      <c r="FU100" s="38"/>
      <c r="FV100" s="38"/>
      <c r="FW100" s="38"/>
      <c r="FX100" s="38"/>
      <c r="FY100" s="52"/>
      <c r="GA100" s="364">
        <v>2.1</v>
      </c>
      <c r="GB100" s="38" t="s">
        <v>234</v>
      </c>
      <c r="GC100" s="38"/>
      <c r="GD100" s="38"/>
      <c r="GE100" s="38"/>
      <c r="GF100" s="38"/>
      <c r="GG100" s="38"/>
      <c r="GH100" s="38"/>
      <c r="GI100" s="52"/>
      <c r="GK100" s="364">
        <v>2.1</v>
      </c>
      <c r="GL100" s="38" t="s">
        <v>234</v>
      </c>
      <c r="GM100" s="38"/>
      <c r="GN100" s="38"/>
      <c r="GO100" s="38"/>
      <c r="GP100" s="38"/>
      <c r="GQ100" s="38"/>
      <c r="GR100" s="38"/>
      <c r="GS100" s="52"/>
      <c r="GU100" s="364">
        <v>2.1</v>
      </c>
      <c r="GV100" s="38" t="s">
        <v>234</v>
      </c>
      <c r="GW100" s="38"/>
      <c r="GX100" s="38"/>
      <c r="GY100" s="38"/>
      <c r="GZ100" s="38"/>
      <c r="HA100" s="38"/>
      <c r="HB100" s="38"/>
      <c r="HC100" s="52"/>
      <c r="HE100" s="364">
        <v>2.1</v>
      </c>
      <c r="HF100" s="38" t="s">
        <v>234</v>
      </c>
      <c r="HG100" s="38"/>
      <c r="HH100" s="38"/>
      <c r="HI100" s="38"/>
      <c r="HJ100" s="38"/>
      <c r="HK100" s="38"/>
      <c r="HL100" s="38"/>
      <c r="HM100" s="52"/>
      <c r="HO100" s="364">
        <v>2.1</v>
      </c>
      <c r="HP100" s="38" t="s">
        <v>234</v>
      </c>
      <c r="HQ100" s="38"/>
      <c r="HR100" s="38"/>
      <c r="HS100" s="38"/>
      <c r="HT100" s="38"/>
      <c r="HU100" s="38"/>
      <c r="HV100" s="38"/>
      <c r="HW100" s="52"/>
      <c r="HY100" s="364">
        <v>2.1</v>
      </c>
      <c r="HZ100" s="38" t="s">
        <v>234</v>
      </c>
      <c r="IA100" s="38"/>
      <c r="IB100" s="38"/>
      <c r="IC100" s="38"/>
      <c r="ID100" s="38"/>
      <c r="IE100" s="38"/>
      <c r="IF100" s="38"/>
      <c r="IG100" s="52"/>
      <c r="II100" s="364">
        <v>2.1</v>
      </c>
      <c r="IJ100" s="38" t="s">
        <v>234</v>
      </c>
      <c r="IK100" s="38"/>
      <c r="IL100" s="38"/>
      <c r="IM100" s="38"/>
      <c r="IN100" s="38"/>
      <c r="IO100" s="38"/>
      <c r="IP100" s="38"/>
      <c r="IQ100" s="52"/>
      <c r="IS100" s="364">
        <v>2.1</v>
      </c>
      <c r="IT100" s="38" t="s">
        <v>234</v>
      </c>
      <c r="IU100" s="38"/>
      <c r="IV100" s="38"/>
      <c r="IW100" s="38"/>
      <c r="IX100" s="38"/>
      <c r="IY100" s="38"/>
      <c r="IZ100" s="38"/>
      <c r="JA100" s="52"/>
    </row>
    <row r="101" spans="1:261" ht="12.75" customHeight="1" outlineLevel="2" x14ac:dyDescent="0.25">
      <c r="C101" s="360"/>
      <c r="D101" s="50" t="s">
        <v>17</v>
      </c>
      <c r="E101" s="9"/>
      <c r="F101" s="9"/>
      <c r="G101" s="9"/>
      <c r="H101" s="9"/>
      <c r="I101" s="9"/>
      <c r="J101" s="9"/>
      <c r="K101" s="52"/>
      <c r="M101" s="49"/>
      <c r="N101" s="50" t="s">
        <v>17</v>
      </c>
      <c r="O101" s="9"/>
      <c r="P101" s="9"/>
      <c r="Q101" s="9"/>
      <c r="R101" s="9"/>
      <c r="S101" s="9"/>
      <c r="T101" s="9"/>
      <c r="U101" s="52"/>
      <c r="W101" s="49"/>
      <c r="X101" s="50" t="s">
        <v>17</v>
      </c>
      <c r="Y101" s="9"/>
      <c r="Z101" s="9"/>
      <c r="AA101" s="9"/>
      <c r="AB101" s="9"/>
      <c r="AC101" s="9"/>
      <c r="AD101" s="9"/>
      <c r="AE101" s="52"/>
      <c r="AG101" s="49"/>
      <c r="AH101" s="50" t="s">
        <v>17</v>
      </c>
      <c r="AI101" s="9"/>
      <c r="AJ101" s="9"/>
      <c r="AK101" s="9"/>
      <c r="AL101" s="9"/>
      <c r="AM101" s="9"/>
      <c r="AN101" s="9"/>
      <c r="AO101" s="52"/>
      <c r="AQ101" s="49"/>
      <c r="AR101" s="50" t="s">
        <v>17</v>
      </c>
      <c r="AS101" s="9"/>
      <c r="AT101" s="9"/>
      <c r="AU101" s="9"/>
      <c r="AV101" s="9"/>
      <c r="AW101" s="9"/>
      <c r="AX101" s="9"/>
      <c r="AY101" s="52"/>
      <c r="BA101" s="49"/>
      <c r="BB101" s="50" t="s">
        <v>17</v>
      </c>
      <c r="BC101" s="9"/>
      <c r="BD101" s="9"/>
      <c r="BE101" s="9"/>
      <c r="BF101" s="9"/>
      <c r="BG101" s="9"/>
      <c r="BH101" s="9"/>
      <c r="BI101" s="52"/>
      <c r="BK101" s="49"/>
      <c r="BL101" s="50" t="s">
        <v>17</v>
      </c>
      <c r="BM101" s="38"/>
      <c r="BN101" s="38"/>
      <c r="BO101" s="38"/>
      <c r="BP101" s="38"/>
      <c r="BQ101" s="38"/>
      <c r="BR101" s="38"/>
      <c r="BS101" s="52"/>
      <c r="BU101" s="49"/>
      <c r="BV101" s="50" t="s">
        <v>17</v>
      </c>
      <c r="BW101" s="9"/>
      <c r="BX101" s="9"/>
      <c r="BY101" s="9"/>
      <c r="BZ101" s="9"/>
      <c r="CA101" s="9"/>
      <c r="CB101" s="9"/>
      <c r="CC101" s="52"/>
      <c r="CE101" s="49"/>
      <c r="CF101" s="50" t="s">
        <v>17</v>
      </c>
      <c r="CG101" s="9"/>
      <c r="CH101" s="9"/>
      <c r="CI101" s="9"/>
      <c r="CJ101" s="9"/>
      <c r="CK101" s="9"/>
      <c r="CL101" s="9"/>
      <c r="CM101" s="52"/>
      <c r="CO101" s="49"/>
      <c r="CP101" s="50" t="s">
        <v>17</v>
      </c>
      <c r="CQ101" s="9"/>
      <c r="CR101" s="9"/>
      <c r="CS101" s="9"/>
      <c r="CT101" s="9"/>
      <c r="CU101" s="9"/>
      <c r="CV101" s="9"/>
      <c r="CW101" s="52"/>
      <c r="CY101" s="49"/>
      <c r="CZ101" s="50" t="s">
        <v>17</v>
      </c>
      <c r="DA101" s="9"/>
      <c r="DB101" s="9"/>
      <c r="DC101" s="9"/>
      <c r="DD101" s="9"/>
      <c r="DE101" s="9"/>
      <c r="DF101" s="9"/>
      <c r="DG101" s="52"/>
      <c r="DI101" s="49"/>
      <c r="DJ101" s="50" t="s">
        <v>17</v>
      </c>
      <c r="DK101" s="9"/>
      <c r="DL101" s="9"/>
      <c r="DM101" s="9"/>
      <c r="DN101" s="9"/>
      <c r="DO101" s="9"/>
      <c r="DP101" s="9"/>
      <c r="DQ101" s="52"/>
      <c r="DS101" s="49"/>
      <c r="DT101" s="50" t="s">
        <v>17</v>
      </c>
      <c r="DU101" s="9"/>
      <c r="DV101" s="9"/>
      <c r="DW101" s="9"/>
      <c r="DX101" s="9"/>
      <c r="DY101" s="9"/>
      <c r="DZ101" s="9"/>
      <c r="EA101" s="52"/>
      <c r="EC101" s="49"/>
      <c r="ED101" s="50" t="s">
        <v>17</v>
      </c>
      <c r="EE101" s="9"/>
      <c r="EF101" s="9"/>
      <c r="EG101" s="9"/>
      <c r="EH101" s="9"/>
      <c r="EI101" s="9"/>
      <c r="EJ101" s="9"/>
      <c r="EK101" s="52"/>
      <c r="EL101" s="49"/>
      <c r="EM101" s="50" t="s">
        <v>17</v>
      </c>
      <c r="EN101" s="9"/>
      <c r="EO101" s="9"/>
      <c r="EP101" s="9"/>
      <c r="EQ101" s="9"/>
      <c r="ER101" s="9"/>
      <c r="ES101" s="9"/>
      <c r="ET101" s="52"/>
      <c r="EU101" s="52"/>
      <c r="EW101" s="365"/>
      <c r="EX101" s="50" t="s">
        <v>17</v>
      </c>
      <c r="EY101" s="9"/>
      <c r="EZ101" s="9"/>
      <c r="FA101" s="9"/>
      <c r="FB101" s="9"/>
      <c r="FC101" s="9"/>
      <c r="FD101" s="9"/>
      <c r="FE101" s="52"/>
      <c r="FG101" s="365"/>
      <c r="FH101" s="50" t="s">
        <v>17</v>
      </c>
      <c r="FI101" s="9"/>
      <c r="FJ101" s="9"/>
      <c r="FK101" s="9"/>
      <c r="FL101" s="9"/>
      <c r="FM101" s="9"/>
      <c r="FN101" s="9"/>
      <c r="FO101" s="52"/>
      <c r="FQ101" s="365"/>
      <c r="FR101" s="50" t="s">
        <v>17</v>
      </c>
      <c r="FS101" s="9"/>
      <c r="FT101" s="9"/>
      <c r="FU101" s="9"/>
      <c r="FV101" s="9"/>
      <c r="FW101" s="9"/>
      <c r="FX101" s="9"/>
      <c r="FY101" s="52"/>
      <c r="GA101" s="365"/>
      <c r="GB101" s="50" t="s">
        <v>17</v>
      </c>
      <c r="GC101" s="9"/>
      <c r="GD101" s="9"/>
      <c r="GE101" s="9"/>
      <c r="GF101" s="9"/>
      <c r="GG101" s="9"/>
      <c r="GH101" s="9"/>
      <c r="GI101" s="52"/>
      <c r="GK101" s="365"/>
      <c r="GL101" s="50" t="s">
        <v>17</v>
      </c>
      <c r="GM101" s="9"/>
      <c r="GN101" s="9"/>
      <c r="GO101" s="9"/>
      <c r="GP101" s="9"/>
      <c r="GQ101" s="9"/>
      <c r="GR101" s="9"/>
      <c r="GS101" s="52"/>
      <c r="GU101" s="365"/>
      <c r="GV101" s="50" t="s">
        <v>17</v>
      </c>
      <c r="GW101" s="9"/>
      <c r="GX101" s="9"/>
      <c r="GY101" s="9"/>
      <c r="GZ101" s="9"/>
      <c r="HA101" s="9"/>
      <c r="HB101" s="9"/>
      <c r="HC101" s="52"/>
      <c r="HE101" s="365"/>
      <c r="HF101" s="50" t="s">
        <v>17</v>
      </c>
      <c r="HG101" s="9"/>
      <c r="HH101" s="9"/>
      <c r="HI101" s="9"/>
      <c r="HJ101" s="9"/>
      <c r="HK101" s="9"/>
      <c r="HL101" s="9"/>
      <c r="HM101" s="52"/>
      <c r="HO101" s="365"/>
      <c r="HP101" s="50" t="s">
        <v>17</v>
      </c>
      <c r="HQ101" s="9"/>
      <c r="HR101" s="9"/>
      <c r="HS101" s="9"/>
      <c r="HT101" s="9"/>
      <c r="HU101" s="9"/>
      <c r="HV101" s="9"/>
      <c r="HW101" s="52"/>
      <c r="HY101" s="365"/>
      <c r="HZ101" s="50" t="s">
        <v>17</v>
      </c>
      <c r="IA101" s="9"/>
      <c r="IB101" s="9"/>
      <c r="IC101" s="9"/>
      <c r="ID101" s="9"/>
      <c r="IE101" s="9"/>
      <c r="IF101" s="9"/>
      <c r="IG101" s="52"/>
      <c r="II101" s="365"/>
      <c r="IJ101" s="50" t="s">
        <v>17</v>
      </c>
      <c r="IK101" s="9"/>
      <c r="IL101" s="9"/>
      <c r="IM101" s="9"/>
      <c r="IN101" s="9"/>
      <c r="IO101" s="9"/>
      <c r="IP101" s="9"/>
      <c r="IQ101" s="52"/>
      <c r="IS101" s="365"/>
      <c r="IT101" s="50" t="s">
        <v>17</v>
      </c>
      <c r="IU101" s="9"/>
      <c r="IV101" s="9"/>
      <c r="IW101" s="9"/>
      <c r="IX101" s="9"/>
      <c r="IY101" s="9"/>
      <c r="IZ101" s="9"/>
      <c r="JA101" s="52"/>
    </row>
    <row r="102" spans="1:261" ht="12.75" customHeight="1" outlineLevel="2" x14ac:dyDescent="0.25">
      <c r="C102" s="102" t="s">
        <v>235</v>
      </c>
      <c r="D102" s="103" t="s">
        <v>236</v>
      </c>
      <c r="E102" s="103"/>
      <c r="F102" s="103"/>
      <c r="G102" s="103"/>
      <c r="H102" s="103"/>
      <c r="I102" s="103"/>
      <c r="J102" s="103"/>
      <c r="K102" s="52"/>
      <c r="M102" s="102" t="s">
        <v>235</v>
      </c>
      <c r="N102" s="103" t="s">
        <v>236</v>
      </c>
      <c r="O102" s="103"/>
      <c r="P102" s="103"/>
      <c r="Q102" s="103"/>
      <c r="R102" s="103"/>
      <c r="S102" s="103"/>
      <c r="T102" s="103"/>
      <c r="U102" s="52"/>
      <c r="W102" s="102" t="s">
        <v>235</v>
      </c>
      <c r="X102" s="103" t="s">
        <v>236</v>
      </c>
      <c r="Y102" s="103"/>
      <c r="Z102" s="103"/>
      <c r="AA102" s="103"/>
      <c r="AB102" s="103"/>
      <c r="AC102" s="103"/>
      <c r="AD102" s="103"/>
      <c r="AE102" s="52"/>
      <c r="AG102" s="102" t="s">
        <v>235</v>
      </c>
      <c r="AH102" s="103" t="s">
        <v>236</v>
      </c>
      <c r="AI102" s="103"/>
      <c r="AJ102" s="103"/>
      <c r="AK102" s="103"/>
      <c r="AL102" s="103"/>
      <c r="AM102" s="103"/>
      <c r="AN102" s="103"/>
      <c r="AO102" s="52"/>
      <c r="AQ102" s="102" t="s">
        <v>235</v>
      </c>
      <c r="AR102" s="103" t="s">
        <v>236</v>
      </c>
      <c r="AS102" s="103"/>
      <c r="AT102" s="103"/>
      <c r="AU102" s="103"/>
      <c r="AV102" s="103"/>
      <c r="AW102" s="103"/>
      <c r="AX102" s="103"/>
      <c r="AY102" s="52"/>
      <c r="BA102" s="102" t="s">
        <v>235</v>
      </c>
      <c r="BB102" s="103" t="s">
        <v>236</v>
      </c>
      <c r="BC102" s="103"/>
      <c r="BD102" s="103"/>
      <c r="BE102" s="103"/>
      <c r="BF102" s="103"/>
      <c r="BG102" s="103"/>
      <c r="BH102" s="103"/>
      <c r="BI102" s="52"/>
      <c r="BK102" s="102" t="s">
        <v>235</v>
      </c>
      <c r="BL102" s="103" t="s">
        <v>236</v>
      </c>
      <c r="BM102" s="9"/>
      <c r="BN102" s="9"/>
      <c r="BO102" s="9"/>
      <c r="BP102" s="9"/>
      <c r="BQ102" s="9"/>
      <c r="BR102" s="9"/>
      <c r="BS102" s="52"/>
      <c r="BU102" s="102" t="s">
        <v>235</v>
      </c>
      <c r="BV102" s="103" t="s">
        <v>236</v>
      </c>
      <c r="BW102" s="103"/>
      <c r="BX102" s="103"/>
      <c r="BY102" s="103"/>
      <c r="BZ102" s="103"/>
      <c r="CA102" s="103"/>
      <c r="CB102" s="103"/>
      <c r="CC102" s="52"/>
      <c r="CE102" s="102" t="s">
        <v>235</v>
      </c>
      <c r="CF102" s="103" t="s">
        <v>236</v>
      </c>
      <c r="CG102" s="103"/>
      <c r="CH102" s="103"/>
      <c r="CI102" s="103"/>
      <c r="CJ102" s="103"/>
      <c r="CK102" s="103"/>
      <c r="CL102" s="103"/>
      <c r="CM102" s="52"/>
      <c r="CO102" s="102" t="s">
        <v>235</v>
      </c>
      <c r="CP102" s="103" t="s">
        <v>236</v>
      </c>
      <c r="CQ102" s="103"/>
      <c r="CR102" s="103"/>
      <c r="CS102" s="103"/>
      <c r="CT102" s="103"/>
      <c r="CU102" s="103"/>
      <c r="CV102" s="103"/>
      <c r="CW102" s="52"/>
      <c r="CY102" s="102" t="s">
        <v>235</v>
      </c>
      <c r="CZ102" s="103" t="s">
        <v>236</v>
      </c>
      <c r="DA102" s="103"/>
      <c r="DB102" s="103"/>
      <c r="DC102" s="103"/>
      <c r="DD102" s="103"/>
      <c r="DE102" s="103"/>
      <c r="DF102" s="103"/>
      <c r="DG102" s="52"/>
      <c r="DI102" s="102" t="s">
        <v>235</v>
      </c>
      <c r="DJ102" s="103" t="s">
        <v>236</v>
      </c>
      <c r="DK102" s="103"/>
      <c r="DL102" s="103"/>
      <c r="DM102" s="103"/>
      <c r="DN102" s="103"/>
      <c r="DO102" s="103"/>
      <c r="DP102" s="103"/>
      <c r="DQ102" s="52"/>
      <c r="DS102" s="102" t="s">
        <v>235</v>
      </c>
      <c r="DT102" s="103" t="s">
        <v>236</v>
      </c>
      <c r="DU102" s="103"/>
      <c r="DV102" s="103"/>
      <c r="DW102" s="103"/>
      <c r="DX102" s="103"/>
      <c r="DY102" s="103"/>
      <c r="DZ102" s="103"/>
      <c r="EA102" s="52"/>
      <c r="EC102" s="102" t="s">
        <v>235</v>
      </c>
      <c r="ED102" s="103" t="s">
        <v>236</v>
      </c>
      <c r="EE102" s="103"/>
      <c r="EF102" s="103"/>
      <c r="EG102" s="103"/>
      <c r="EH102" s="103"/>
      <c r="EI102" s="103"/>
      <c r="EJ102" s="103"/>
      <c r="EK102" s="52"/>
      <c r="EL102" s="102" t="s">
        <v>235</v>
      </c>
      <c r="EM102" s="103" t="s">
        <v>236</v>
      </c>
      <c r="EN102" s="103"/>
      <c r="EO102" s="103"/>
      <c r="EP102" s="103"/>
      <c r="EQ102" s="103"/>
      <c r="ER102" s="103"/>
      <c r="ES102" s="103"/>
      <c r="ET102" s="52"/>
      <c r="EU102" s="52"/>
      <c r="EW102" s="370" t="s">
        <v>235</v>
      </c>
      <c r="EX102" s="103" t="s">
        <v>236</v>
      </c>
      <c r="EY102" s="103"/>
      <c r="EZ102" s="103"/>
      <c r="FA102" s="103"/>
      <c r="FB102" s="103"/>
      <c r="FC102" s="103"/>
      <c r="FD102" s="103"/>
      <c r="FE102" s="52"/>
      <c r="FG102" s="370" t="s">
        <v>235</v>
      </c>
      <c r="FH102" s="103" t="s">
        <v>236</v>
      </c>
      <c r="FI102" s="103"/>
      <c r="FJ102" s="103"/>
      <c r="FK102" s="103"/>
      <c r="FL102" s="103"/>
      <c r="FM102" s="103"/>
      <c r="FN102" s="103"/>
      <c r="FO102" s="52"/>
      <c r="FQ102" s="370" t="s">
        <v>235</v>
      </c>
      <c r="FR102" s="103" t="s">
        <v>236</v>
      </c>
      <c r="FS102" s="103"/>
      <c r="FT102" s="103"/>
      <c r="FU102" s="103"/>
      <c r="FV102" s="103"/>
      <c r="FW102" s="103"/>
      <c r="FX102" s="103"/>
      <c r="FY102" s="52"/>
      <c r="GA102" s="370" t="s">
        <v>235</v>
      </c>
      <c r="GB102" s="103" t="s">
        <v>236</v>
      </c>
      <c r="GC102" s="103"/>
      <c r="GD102" s="103"/>
      <c r="GE102" s="103"/>
      <c r="GF102" s="103"/>
      <c r="GG102" s="103"/>
      <c r="GH102" s="103"/>
      <c r="GI102" s="52"/>
      <c r="GK102" s="370" t="s">
        <v>235</v>
      </c>
      <c r="GL102" s="103" t="s">
        <v>236</v>
      </c>
      <c r="GM102" s="103"/>
      <c r="GN102" s="103"/>
      <c r="GO102" s="103"/>
      <c r="GP102" s="103"/>
      <c r="GQ102" s="103"/>
      <c r="GR102" s="103"/>
      <c r="GS102" s="52"/>
      <c r="GU102" s="370" t="s">
        <v>235</v>
      </c>
      <c r="GV102" s="103" t="s">
        <v>236</v>
      </c>
      <c r="GW102" s="103"/>
      <c r="GX102" s="103"/>
      <c r="GY102" s="103"/>
      <c r="GZ102" s="103"/>
      <c r="HA102" s="103"/>
      <c r="HB102" s="103"/>
      <c r="HC102" s="52"/>
      <c r="HE102" s="370" t="s">
        <v>235</v>
      </c>
      <c r="HF102" s="103" t="s">
        <v>236</v>
      </c>
      <c r="HG102" s="103"/>
      <c r="HH102" s="103"/>
      <c r="HI102" s="103"/>
      <c r="HJ102" s="103"/>
      <c r="HK102" s="103"/>
      <c r="HL102" s="103"/>
      <c r="HM102" s="52"/>
      <c r="HO102" s="370" t="s">
        <v>235</v>
      </c>
      <c r="HP102" s="103" t="s">
        <v>236</v>
      </c>
      <c r="HQ102" s="103"/>
      <c r="HR102" s="103"/>
      <c r="HS102" s="103"/>
      <c r="HT102" s="103"/>
      <c r="HU102" s="103"/>
      <c r="HV102" s="103"/>
      <c r="HW102" s="52"/>
      <c r="HY102" s="370" t="s">
        <v>235</v>
      </c>
      <c r="HZ102" s="103" t="s">
        <v>236</v>
      </c>
      <c r="IA102" s="103"/>
      <c r="IB102" s="103"/>
      <c r="IC102" s="103"/>
      <c r="ID102" s="103"/>
      <c r="IE102" s="103"/>
      <c r="IF102" s="103"/>
      <c r="IG102" s="52"/>
      <c r="II102" s="370" t="s">
        <v>235</v>
      </c>
      <c r="IJ102" s="103" t="s">
        <v>236</v>
      </c>
      <c r="IK102" s="103"/>
      <c r="IL102" s="103"/>
      <c r="IM102" s="103"/>
      <c r="IN102" s="103"/>
      <c r="IO102" s="103"/>
      <c r="IP102" s="103"/>
      <c r="IQ102" s="52"/>
      <c r="IS102" s="370" t="s">
        <v>235</v>
      </c>
      <c r="IT102" s="103" t="s">
        <v>236</v>
      </c>
      <c r="IU102" s="103"/>
      <c r="IV102" s="103"/>
      <c r="IW102" s="103"/>
      <c r="IX102" s="103"/>
      <c r="IY102" s="103"/>
      <c r="IZ102" s="103"/>
      <c r="JA102" s="52"/>
    </row>
    <row r="103" spans="1:261" ht="12.75" customHeight="1" outlineLevel="2" x14ac:dyDescent="0.25">
      <c r="C103" s="360"/>
      <c r="D103" s="50" t="s">
        <v>17</v>
      </c>
      <c r="E103" s="9"/>
      <c r="F103" s="9"/>
      <c r="G103" s="9"/>
      <c r="H103" s="9"/>
      <c r="I103" s="9"/>
      <c r="J103" s="9"/>
      <c r="K103" s="52"/>
      <c r="M103" s="49"/>
      <c r="N103" s="50" t="s">
        <v>17</v>
      </c>
      <c r="O103" s="9"/>
      <c r="P103" s="9"/>
      <c r="Q103" s="9"/>
      <c r="R103" s="9"/>
      <c r="S103" s="9"/>
      <c r="T103" s="9"/>
      <c r="U103" s="52"/>
      <c r="W103" s="49"/>
      <c r="X103" s="50" t="s">
        <v>17</v>
      </c>
      <c r="Y103" s="9"/>
      <c r="Z103" s="9"/>
      <c r="AA103" s="9"/>
      <c r="AB103" s="9"/>
      <c r="AC103" s="9"/>
      <c r="AD103" s="9"/>
      <c r="AE103" s="52"/>
      <c r="AG103" s="49"/>
      <c r="AH103" s="50" t="s">
        <v>17</v>
      </c>
      <c r="AI103" s="9"/>
      <c r="AJ103" s="9"/>
      <c r="AK103" s="9"/>
      <c r="AL103" s="9"/>
      <c r="AM103" s="9"/>
      <c r="AN103" s="9"/>
      <c r="AO103" s="52"/>
      <c r="AQ103" s="49"/>
      <c r="AR103" s="50" t="s">
        <v>17</v>
      </c>
      <c r="AS103" s="9"/>
      <c r="AT103" s="9"/>
      <c r="AU103" s="9"/>
      <c r="AV103" s="9"/>
      <c r="AW103" s="9"/>
      <c r="AX103" s="9"/>
      <c r="AY103" s="52"/>
      <c r="BA103" s="49"/>
      <c r="BB103" s="50" t="s">
        <v>17</v>
      </c>
      <c r="BC103" s="9"/>
      <c r="BD103" s="9"/>
      <c r="BE103" s="9"/>
      <c r="BF103" s="9"/>
      <c r="BG103" s="9"/>
      <c r="BH103" s="9"/>
      <c r="BI103" s="52"/>
      <c r="BK103" s="49"/>
      <c r="BL103" s="50" t="s">
        <v>17</v>
      </c>
      <c r="BM103" s="103"/>
      <c r="BN103" s="103"/>
      <c r="BO103" s="103"/>
      <c r="BP103" s="103"/>
      <c r="BQ103" s="103"/>
      <c r="BR103" s="103"/>
      <c r="BS103" s="52"/>
      <c r="BU103" s="49"/>
      <c r="BV103" s="50" t="s">
        <v>17</v>
      </c>
      <c r="BW103" s="9"/>
      <c r="BX103" s="9"/>
      <c r="BY103" s="9"/>
      <c r="BZ103" s="9"/>
      <c r="CA103" s="9"/>
      <c r="CB103" s="9"/>
      <c r="CC103" s="52"/>
      <c r="CE103" s="49"/>
      <c r="CF103" s="50" t="s">
        <v>17</v>
      </c>
      <c r="CG103" s="9"/>
      <c r="CH103" s="9"/>
      <c r="CI103" s="9"/>
      <c r="CJ103" s="9"/>
      <c r="CK103" s="9"/>
      <c r="CL103" s="9"/>
      <c r="CM103" s="52"/>
      <c r="CO103" s="49"/>
      <c r="CP103" s="50" t="s">
        <v>17</v>
      </c>
      <c r="CQ103" s="9"/>
      <c r="CR103" s="9"/>
      <c r="CS103" s="9"/>
      <c r="CT103" s="9"/>
      <c r="CU103" s="9"/>
      <c r="CV103" s="9"/>
      <c r="CW103" s="52"/>
      <c r="CY103" s="49"/>
      <c r="CZ103" s="50" t="s">
        <v>17</v>
      </c>
      <c r="DA103" s="9"/>
      <c r="DB103" s="9"/>
      <c r="DC103" s="9"/>
      <c r="DD103" s="9"/>
      <c r="DE103" s="9"/>
      <c r="DF103" s="9"/>
      <c r="DG103" s="52"/>
      <c r="DI103" s="49"/>
      <c r="DJ103" s="50" t="s">
        <v>17</v>
      </c>
      <c r="DK103" s="9"/>
      <c r="DL103" s="9"/>
      <c r="DM103" s="9"/>
      <c r="DN103" s="9"/>
      <c r="DO103" s="9"/>
      <c r="DP103" s="9"/>
      <c r="DQ103" s="52"/>
      <c r="DS103" s="49"/>
      <c r="DT103" s="50" t="s">
        <v>17</v>
      </c>
      <c r="DU103" s="9"/>
      <c r="DV103" s="9"/>
      <c r="DW103" s="9"/>
      <c r="DX103" s="9"/>
      <c r="DY103" s="9"/>
      <c r="DZ103" s="9"/>
      <c r="EA103" s="52"/>
      <c r="EC103" s="49"/>
      <c r="ED103" s="50" t="s">
        <v>17</v>
      </c>
      <c r="EE103" s="9"/>
      <c r="EF103" s="9"/>
      <c r="EG103" s="9"/>
      <c r="EH103" s="9"/>
      <c r="EI103" s="9"/>
      <c r="EJ103" s="9"/>
      <c r="EK103" s="52"/>
      <c r="EL103" s="49"/>
      <c r="EM103" s="50" t="s">
        <v>17</v>
      </c>
      <c r="EN103" s="9"/>
      <c r="EO103" s="9"/>
      <c r="EP103" s="9"/>
      <c r="EQ103" s="9"/>
      <c r="ER103" s="9"/>
      <c r="ES103" s="9"/>
      <c r="ET103" s="52"/>
      <c r="EU103" s="52"/>
      <c r="EW103" s="365"/>
      <c r="EX103" s="50" t="s">
        <v>17</v>
      </c>
      <c r="EY103" s="9"/>
      <c r="EZ103" s="9"/>
      <c r="FA103" s="9"/>
      <c r="FB103" s="9"/>
      <c r="FC103" s="9"/>
      <c r="FD103" s="9"/>
      <c r="FE103" s="52"/>
      <c r="FG103" s="365"/>
      <c r="FH103" s="50" t="s">
        <v>17</v>
      </c>
      <c r="FI103" s="9"/>
      <c r="FJ103" s="9"/>
      <c r="FK103" s="9"/>
      <c r="FL103" s="9"/>
      <c r="FM103" s="9"/>
      <c r="FN103" s="9"/>
      <c r="FO103" s="52"/>
      <c r="FQ103" s="365"/>
      <c r="FR103" s="50" t="s">
        <v>17</v>
      </c>
      <c r="FS103" s="9"/>
      <c r="FT103" s="9"/>
      <c r="FU103" s="9"/>
      <c r="FV103" s="9"/>
      <c r="FW103" s="9"/>
      <c r="FX103" s="9"/>
      <c r="FY103" s="52"/>
      <c r="GA103" s="365"/>
      <c r="GB103" s="50" t="s">
        <v>17</v>
      </c>
      <c r="GC103" s="9"/>
      <c r="GD103" s="9"/>
      <c r="GE103" s="9"/>
      <c r="GF103" s="9"/>
      <c r="GG103" s="9"/>
      <c r="GH103" s="9"/>
      <c r="GI103" s="52"/>
      <c r="GK103" s="365"/>
      <c r="GL103" s="50" t="s">
        <v>17</v>
      </c>
      <c r="GM103" s="9"/>
      <c r="GN103" s="9"/>
      <c r="GO103" s="9"/>
      <c r="GP103" s="9"/>
      <c r="GQ103" s="9"/>
      <c r="GR103" s="9"/>
      <c r="GS103" s="52"/>
      <c r="GU103" s="365"/>
      <c r="GV103" s="50" t="s">
        <v>17</v>
      </c>
      <c r="GW103" s="9"/>
      <c r="GX103" s="9"/>
      <c r="GY103" s="9"/>
      <c r="GZ103" s="9"/>
      <c r="HA103" s="9"/>
      <c r="HB103" s="9"/>
      <c r="HC103" s="52"/>
      <c r="HE103" s="365"/>
      <c r="HF103" s="50" t="s">
        <v>17</v>
      </c>
      <c r="HG103" s="9"/>
      <c r="HH103" s="9"/>
      <c r="HI103" s="9"/>
      <c r="HJ103" s="9"/>
      <c r="HK103" s="9"/>
      <c r="HL103" s="9"/>
      <c r="HM103" s="52"/>
      <c r="HO103" s="365"/>
      <c r="HP103" s="50" t="s">
        <v>17</v>
      </c>
      <c r="HQ103" s="9"/>
      <c r="HR103" s="9"/>
      <c r="HS103" s="9"/>
      <c r="HT103" s="9"/>
      <c r="HU103" s="9"/>
      <c r="HV103" s="9"/>
      <c r="HW103" s="52"/>
      <c r="HY103" s="365"/>
      <c r="HZ103" s="50" t="s">
        <v>17</v>
      </c>
      <c r="IA103" s="9"/>
      <c r="IB103" s="9"/>
      <c r="IC103" s="9"/>
      <c r="ID103" s="9"/>
      <c r="IE103" s="9"/>
      <c r="IF103" s="9"/>
      <c r="IG103" s="52"/>
      <c r="II103" s="365"/>
      <c r="IJ103" s="50" t="s">
        <v>17</v>
      </c>
      <c r="IK103" s="9"/>
      <c r="IL103" s="9"/>
      <c r="IM103" s="9"/>
      <c r="IN103" s="9"/>
      <c r="IO103" s="9"/>
      <c r="IP103" s="9"/>
      <c r="IQ103" s="52"/>
      <c r="IS103" s="365"/>
      <c r="IT103" s="50" t="s">
        <v>17</v>
      </c>
      <c r="IU103" s="9"/>
      <c r="IV103" s="9"/>
      <c r="IW103" s="9"/>
      <c r="IX103" s="9"/>
      <c r="IY103" s="9"/>
      <c r="IZ103" s="9"/>
      <c r="JA103" s="52"/>
    </row>
    <row r="104" spans="1:261" ht="12.75" customHeight="1" outlineLevel="2" x14ac:dyDescent="0.25">
      <c r="C104" s="102" t="s">
        <v>237</v>
      </c>
      <c r="D104" s="103" t="s">
        <v>238</v>
      </c>
      <c r="E104" s="103"/>
      <c r="F104" s="103"/>
      <c r="G104" s="103"/>
      <c r="H104" s="103"/>
      <c r="I104" s="103"/>
      <c r="J104" s="103"/>
      <c r="K104" s="52"/>
      <c r="M104" s="102" t="s">
        <v>237</v>
      </c>
      <c r="N104" s="103" t="s">
        <v>238</v>
      </c>
      <c r="O104" s="103"/>
      <c r="P104" s="103"/>
      <c r="Q104" s="103"/>
      <c r="R104" s="103"/>
      <c r="S104" s="103"/>
      <c r="T104" s="103"/>
      <c r="U104" s="52"/>
      <c r="W104" s="102" t="s">
        <v>237</v>
      </c>
      <c r="X104" s="103" t="s">
        <v>238</v>
      </c>
      <c r="Y104" s="103"/>
      <c r="Z104" s="103"/>
      <c r="AA104" s="103"/>
      <c r="AB104" s="103"/>
      <c r="AC104" s="103"/>
      <c r="AD104" s="103"/>
      <c r="AE104" s="52"/>
      <c r="AG104" s="102" t="s">
        <v>237</v>
      </c>
      <c r="AH104" s="103" t="s">
        <v>238</v>
      </c>
      <c r="AI104" s="103"/>
      <c r="AJ104" s="103"/>
      <c r="AK104" s="103"/>
      <c r="AL104" s="103"/>
      <c r="AM104" s="103"/>
      <c r="AN104" s="103"/>
      <c r="AO104" s="52"/>
      <c r="AQ104" s="102" t="s">
        <v>237</v>
      </c>
      <c r="AR104" s="103" t="s">
        <v>238</v>
      </c>
      <c r="AS104" s="103"/>
      <c r="AT104" s="103"/>
      <c r="AU104" s="103"/>
      <c r="AV104" s="103"/>
      <c r="AW104" s="103"/>
      <c r="AX104" s="103"/>
      <c r="AY104" s="52"/>
      <c r="BA104" s="102" t="s">
        <v>237</v>
      </c>
      <c r="BB104" s="103" t="s">
        <v>238</v>
      </c>
      <c r="BC104" s="103"/>
      <c r="BD104" s="103"/>
      <c r="BE104" s="103"/>
      <c r="BF104" s="103"/>
      <c r="BG104" s="103"/>
      <c r="BH104" s="103"/>
      <c r="BI104" s="52"/>
      <c r="BK104" s="102" t="s">
        <v>237</v>
      </c>
      <c r="BL104" s="103" t="s">
        <v>238</v>
      </c>
      <c r="BM104" s="9"/>
      <c r="BN104" s="9"/>
      <c r="BO104" s="9"/>
      <c r="BP104" s="9"/>
      <c r="BQ104" s="9"/>
      <c r="BR104" s="9"/>
      <c r="BS104" s="52"/>
      <c r="BU104" s="102" t="s">
        <v>237</v>
      </c>
      <c r="BV104" s="103" t="s">
        <v>238</v>
      </c>
      <c r="BW104" s="103"/>
      <c r="BX104" s="103"/>
      <c r="BY104" s="103"/>
      <c r="BZ104" s="103"/>
      <c r="CA104" s="103"/>
      <c r="CB104" s="103"/>
      <c r="CC104" s="52"/>
      <c r="CE104" s="102" t="s">
        <v>237</v>
      </c>
      <c r="CF104" s="103" t="s">
        <v>238</v>
      </c>
      <c r="CG104" s="103"/>
      <c r="CH104" s="103"/>
      <c r="CI104" s="103"/>
      <c r="CJ104" s="103"/>
      <c r="CK104" s="103"/>
      <c r="CL104" s="103"/>
      <c r="CM104" s="52"/>
      <c r="CO104" s="102" t="s">
        <v>237</v>
      </c>
      <c r="CP104" s="103" t="s">
        <v>238</v>
      </c>
      <c r="CQ104" s="103"/>
      <c r="CR104" s="103"/>
      <c r="CS104" s="103"/>
      <c r="CT104" s="103"/>
      <c r="CU104" s="103"/>
      <c r="CV104" s="103"/>
      <c r="CW104" s="52"/>
      <c r="CY104" s="102" t="s">
        <v>237</v>
      </c>
      <c r="CZ104" s="103" t="s">
        <v>238</v>
      </c>
      <c r="DA104" s="103"/>
      <c r="DB104" s="103"/>
      <c r="DC104" s="103"/>
      <c r="DD104" s="103"/>
      <c r="DE104" s="103"/>
      <c r="DF104" s="103"/>
      <c r="DG104" s="52"/>
      <c r="DI104" s="102" t="s">
        <v>237</v>
      </c>
      <c r="DJ104" s="103" t="s">
        <v>238</v>
      </c>
      <c r="DK104" s="103"/>
      <c r="DL104" s="103"/>
      <c r="DM104" s="103"/>
      <c r="DN104" s="103"/>
      <c r="DO104" s="103"/>
      <c r="DP104" s="103"/>
      <c r="DQ104" s="52"/>
      <c r="DS104" s="102" t="s">
        <v>237</v>
      </c>
      <c r="DT104" s="103" t="s">
        <v>238</v>
      </c>
      <c r="DU104" s="103"/>
      <c r="DV104" s="103"/>
      <c r="DW104" s="103"/>
      <c r="DX104" s="103"/>
      <c r="DY104" s="103"/>
      <c r="DZ104" s="103"/>
      <c r="EA104" s="52"/>
      <c r="EC104" s="102" t="s">
        <v>237</v>
      </c>
      <c r="ED104" s="103" t="s">
        <v>238</v>
      </c>
      <c r="EE104" s="103"/>
      <c r="EF104" s="103"/>
      <c r="EG104" s="103"/>
      <c r="EH104" s="103"/>
      <c r="EI104" s="103"/>
      <c r="EJ104" s="103"/>
      <c r="EK104" s="52"/>
      <c r="EL104" s="102" t="s">
        <v>237</v>
      </c>
      <c r="EM104" s="103" t="s">
        <v>238</v>
      </c>
      <c r="EN104" s="103"/>
      <c r="EO104" s="103"/>
      <c r="EP104" s="103"/>
      <c r="EQ104" s="103"/>
      <c r="ER104" s="103"/>
      <c r="ES104" s="103"/>
      <c r="ET104" s="52"/>
      <c r="EU104" s="52"/>
      <c r="EW104" s="370" t="s">
        <v>237</v>
      </c>
      <c r="EX104" s="103" t="s">
        <v>238</v>
      </c>
      <c r="EY104" s="103"/>
      <c r="EZ104" s="103"/>
      <c r="FA104" s="103"/>
      <c r="FB104" s="103"/>
      <c r="FC104" s="103"/>
      <c r="FD104" s="103"/>
      <c r="FE104" s="52"/>
      <c r="FG104" s="370" t="s">
        <v>237</v>
      </c>
      <c r="FH104" s="103" t="s">
        <v>238</v>
      </c>
      <c r="FI104" s="103"/>
      <c r="FJ104" s="103"/>
      <c r="FK104" s="103"/>
      <c r="FL104" s="103"/>
      <c r="FM104" s="103"/>
      <c r="FN104" s="103"/>
      <c r="FO104" s="52"/>
      <c r="FQ104" s="370" t="s">
        <v>237</v>
      </c>
      <c r="FR104" s="103" t="s">
        <v>238</v>
      </c>
      <c r="FS104" s="103"/>
      <c r="FT104" s="103"/>
      <c r="FU104" s="103"/>
      <c r="FV104" s="103"/>
      <c r="FW104" s="103"/>
      <c r="FX104" s="103"/>
      <c r="FY104" s="52"/>
      <c r="GA104" s="370" t="s">
        <v>237</v>
      </c>
      <c r="GB104" s="103" t="s">
        <v>238</v>
      </c>
      <c r="GC104" s="103"/>
      <c r="GD104" s="103"/>
      <c r="GE104" s="103"/>
      <c r="GF104" s="103"/>
      <c r="GG104" s="103"/>
      <c r="GH104" s="103"/>
      <c r="GI104" s="52"/>
      <c r="GK104" s="370" t="s">
        <v>237</v>
      </c>
      <c r="GL104" s="103" t="s">
        <v>238</v>
      </c>
      <c r="GM104" s="103"/>
      <c r="GN104" s="103"/>
      <c r="GO104" s="103"/>
      <c r="GP104" s="103"/>
      <c r="GQ104" s="103"/>
      <c r="GR104" s="103"/>
      <c r="GS104" s="52"/>
      <c r="GU104" s="370" t="s">
        <v>237</v>
      </c>
      <c r="GV104" s="103" t="s">
        <v>238</v>
      </c>
      <c r="GW104" s="103"/>
      <c r="GX104" s="103"/>
      <c r="GY104" s="103"/>
      <c r="GZ104" s="103"/>
      <c r="HA104" s="103"/>
      <c r="HB104" s="103"/>
      <c r="HC104" s="52"/>
      <c r="HE104" s="370" t="s">
        <v>237</v>
      </c>
      <c r="HF104" s="103" t="s">
        <v>238</v>
      </c>
      <c r="HG104" s="103"/>
      <c r="HH104" s="103"/>
      <c r="HI104" s="103"/>
      <c r="HJ104" s="103"/>
      <c r="HK104" s="103"/>
      <c r="HL104" s="103"/>
      <c r="HM104" s="52"/>
      <c r="HO104" s="370" t="s">
        <v>237</v>
      </c>
      <c r="HP104" s="103" t="s">
        <v>238</v>
      </c>
      <c r="HQ104" s="103"/>
      <c r="HR104" s="103"/>
      <c r="HS104" s="103"/>
      <c r="HT104" s="103"/>
      <c r="HU104" s="103"/>
      <c r="HV104" s="103"/>
      <c r="HW104" s="52"/>
      <c r="HY104" s="370" t="s">
        <v>237</v>
      </c>
      <c r="HZ104" s="103" t="s">
        <v>238</v>
      </c>
      <c r="IA104" s="103"/>
      <c r="IB104" s="103"/>
      <c r="IC104" s="103"/>
      <c r="ID104" s="103"/>
      <c r="IE104" s="103"/>
      <c r="IF104" s="103"/>
      <c r="IG104" s="52"/>
      <c r="II104" s="370" t="s">
        <v>237</v>
      </c>
      <c r="IJ104" s="103" t="s">
        <v>238</v>
      </c>
      <c r="IK104" s="103"/>
      <c r="IL104" s="103"/>
      <c r="IM104" s="103"/>
      <c r="IN104" s="103"/>
      <c r="IO104" s="103"/>
      <c r="IP104" s="103"/>
      <c r="IQ104" s="52"/>
      <c r="IS104" s="370" t="s">
        <v>237</v>
      </c>
      <c r="IT104" s="103" t="s">
        <v>238</v>
      </c>
      <c r="IU104" s="103"/>
      <c r="IV104" s="103"/>
      <c r="IW104" s="103"/>
      <c r="IX104" s="103"/>
      <c r="IY104" s="103"/>
      <c r="IZ104" s="103"/>
      <c r="JA104" s="52"/>
    </row>
    <row r="105" spans="1:261" ht="12.75" customHeight="1" outlineLevel="2" x14ac:dyDescent="0.25">
      <c r="C105" s="360"/>
      <c r="D105" s="50" t="s">
        <v>17</v>
      </c>
      <c r="E105" s="9"/>
      <c r="F105" s="9"/>
      <c r="G105" s="9"/>
      <c r="H105" s="9"/>
      <c r="I105" s="9"/>
      <c r="J105" s="9"/>
      <c r="K105" s="52"/>
      <c r="M105" s="49"/>
      <c r="N105" s="50" t="s">
        <v>17</v>
      </c>
      <c r="O105" s="9"/>
      <c r="P105" s="9"/>
      <c r="Q105" s="9"/>
      <c r="R105" s="9"/>
      <c r="S105" s="9"/>
      <c r="T105" s="9"/>
      <c r="U105" s="52"/>
      <c r="W105" s="49"/>
      <c r="X105" s="50" t="s">
        <v>17</v>
      </c>
      <c r="Y105" s="9"/>
      <c r="Z105" s="9"/>
      <c r="AA105" s="9"/>
      <c r="AB105" s="9"/>
      <c r="AC105" s="9"/>
      <c r="AD105" s="9"/>
      <c r="AE105" s="52"/>
      <c r="AG105" s="49"/>
      <c r="AH105" s="50" t="s">
        <v>17</v>
      </c>
      <c r="AI105" s="9"/>
      <c r="AJ105" s="9"/>
      <c r="AK105" s="9"/>
      <c r="AL105" s="9"/>
      <c r="AM105" s="9"/>
      <c r="AN105" s="9"/>
      <c r="AO105" s="52"/>
      <c r="AQ105" s="49"/>
      <c r="AR105" s="50" t="s">
        <v>17</v>
      </c>
      <c r="AS105" s="9"/>
      <c r="AT105" s="9"/>
      <c r="AU105" s="9"/>
      <c r="AV105" s="9"/>
      <c r="AW105" s="9"/>
      <c r="AX105" s="9"/>
      <c r="AY105" s="52"/>
      <c r="BA105" s="49"/>
      <c r="BB105" s="50" t="s">
        <v>17</v>
      </c>
      <c r="BC105" s="9"/>
      <c r="BD105" s="9"/>
      <c r="BE105" s="9"/>
      <c r="BF105" s="9"/>
      <c r="BG105" s="9"/>
      <c r="BH105" s="9"/>
      <c r="BI105" s="52"/>
      <c r="BK105" s="49"/>
      <c r="BL105" s="50" t="s">
        <v>17</v>
      </c>
      <c r="BM105" s="103"/>
      <c r="BN105" s="103"/>
      <c r="BO105" s="103"/>
      <c r="BP105" s="103"/>
      <c r="BQ105" s="103"/>
      <c r="BR105" s="103"/>
      <c r="BS105" s="52"/>
      <c r="BU105" s="49"/>
      <c r="BV105" s="50" t="s">
        <v>17</v>
      </c>
      <c r="BW105" s="9"/>
      <c r="BX105" s="9"/>
      <c r="BY105" s="9"/>
      <c r="BZ105" s="9"/>
      <c r="CA105" s="9"/>
      <c r="CB105" s="9"/>
      <c r="CC105" s="52"/>
      <c r="CE105" s="49"/>
      <c r="CF105" s="50" t="s">
        <v>17</v>
      </c>
      <c r="CG105" s="9"/>
      <c r="CH105" s="9"/>
      <c r="CI105" s="9"/>
      <c r="CJ105" s="9"/>
      <c r="CK105" s="9"/>
      <c r="CL105" s="9"/>
      <c r="CM105" s="52"/>
      <c r="CO105" s="49"/>
      <c r="CP105" s="50" t="s">
        <v>17</v>
      </c>
      <c r="CQ105" s="9"/>
      <c r="CR105" s="9"/>
      <c r="CS105" s="9"/>
      <c r="CT105" s="9"/>
      <c r="CU105" s="9"/>
      <c r="CV105" s="9"/>
      <c r="CW105" s="52"/>
      <c r="CY105" s="49"/>
      <c r="CZ105" s="50" t="s">
        <v>17</v>
      </c>
      <c r="DA105" s="9"/>
      <c r="DB105" s="9"/>
      <c r="DC105" s="9"/>
      <c r="DD105" s="9"/>
      <c r="DE105" s="9"/>
      <c r="DF105" s="9"/>
      <c r="DG105" s="52"/>
      <c r="DI105" s="49"/>
      <c r="DJ105" s="50" t="s">
        <v>17</v>
      </c>
      <c r="DK105" s="9"/>
      <c r="DL105" s="9"/>
      <c r="DM105" s="9"/>
      <c r="DN105" s="9"/>
      <c r="DO105" s="9"/>
      <c r="DP105" s="9"/>
      <c r="DQ105" s="52"/>
      <c r="DS105" s="49"/>
      <c r="DT105" s="50" t="s">
        <v>17</v>
      </c>
      <c r="DU105" s="9"/>
      <c r="DV105" s="9"/>
      <c r="DW105" s="9"/>
      <c r="DX105" s="9"/>
      <c r="DY105" s="9"/>
      <c r="DZ105" s="9"/>
      <c r="EA105" s="52"/>
      <c r="EC105" s="49"/>
      <c r="ED105" s="50" t="s">
        <v>17</v>
      </c>
      <c r="EE105" s="9"/>
      <c r="EF105" s="9"/>
      <c r="EG105" s="9"/>
      <c r="EH105" s="9"/>
      <c r="EI105" s="9"/>
      <c r="EJ105" s="9"/>
      <c r="EK105" s="52"/>
      <c r="EL105" s="49"/>
      <c r="EM105" s="50" t="s">
        <v>17</v>
      </c>
      <c r="EN105" s="9"/>
      <c r="EO105" s="9"/>
      <c r="EP105" s="9"/>
      <c r="EQ105" s="9"/>
      <c r="ER105" s="9"/>
      <c r="ES105" s="9"/>
      <c r="ET105" s="52"/>
      <c r="EU105" s="52"/>
      <c r="EW105" s="365"/>
      <c r="EX105" s="50" t="s">
        <v>17</v>
      </c>
      <c r="EY105" s="9"/>
      <c r="EZ105" s="9"/>
      <c r="FA105" s="9"/>
      <c r="FB105" s="9"/>
      <c r="FC105" s="9"/>
      <c r="FD105" s="9"/>
      <c r="FE105" s="52"/>
      <c r="FG105" s="365"/>
      <c r="FH105" s="50" t="s">
        <v>17</v>
      </c>
      <c r="FI105" s="9"/>
      <c r="FJ105" s="9"/>
      <c r="FK105" s="9"/>
      <c r="FL105" s="9"/>
      <c r="FM105" s="9"/>
      <c r="FN105" s="9"/>
      <c r="FO105" s="52"/>
      <c r="FQ105" s="365"/>
      <c r="FR105" s="50" t="s">
        <v>17</v>
      </c>
      <c r="FS105" s="9"/>
      <c r="FT105" s="9"/>
      <c r="FU105" s="9"/>
      <c r="FV105" s="9"/>
      <c r="FW105" s="9"/>
      <c r="FX105" s="9"/>
      <c r="FY105" s="52"/>
      <c r="GA105" s="365"/>
      <c r="GB105" s="50" t="s">
        <v>17</v>
      </c>
      <c r="GC105" s="9"/>
      <c r="GD105" s="9"/>
      <c r="GE105" s="9"/>
      <c r="GF105" s="9"/>
      <c r="GG105" s="9"/>
      <c r="GH105" s="9"/>
      <c r="GI105" s="52"/>
      <c r="GK105" s="365"/>
      <c r="GL105" s="50" t="s">
        <v>17</v>
      </c>
      <c r="GM105" s="9"/>
      <c r="GN105" s="9"/>
      <c r="GO105" s="9"/>
      <c r="GP105" s="9"/>
      <c r="GQ105" s="9"/>
      <c r="GR105" s="9"/>
      <c r="GS105" s="52"/>
      <c r="GU105" s="365"/>
      <c r="GV105" s="50" t="s">
        <v>17</v>
      </c>
      <c r="GW105" s="9"/>
      <c r="GX105" s="9"/>
      <c r="GY105" s="9"/>
      <c r="GZ105" s="9"/>
      <c r="HA105" s="9"/>
      <c r="HB105" s="9"/>
      <c r="HC105" s="52"/>
      <c r="HE105" s="365"/>
      <c r="HF105" s="50" t="s">
        <v>17</v>
      </c>
      <c r="HG105" s="9"/>
      <c r="HH105" s="9"/>
      <c r="HI105" s="9"/>
      <c r="HJ105" s="9"/>
      <c r="HK105" s="9"/>
      <c r="HL105" s="9"/>
      <c r="HM105" s="52"/>
      <c r="HO105" s="365"/>
      <c r="HP105" s="50" t="s">
        <v>17</v>
      </c>
      <c r="HQ105" s="9"/>
      <c r="HR105" s="9"/>
      <c r="HS105" s="9"/>
      <c r="HT105" s="9"/>
      <c r="HU105" s="9"/>
      <c r="HV105" s="9"/>
      <c r="HW105" s="52"/>
      <c r="HY105" s="365"/>
      <c r="HZ105" s="50" t="s">
        <v>17</v>
      </c>
      <c r="IA105" s="9"/>
      <c r="IB105" s="9"/>
      <c r="IC105" s="9"/>
      <c r="ID105" s="9"/>
      <c r="IE105" s="9"/>
      <c r="IF105" s="9"/>
      <c r="IG105" s="52"/>
      <c r="II105" s="365"/>
      <c r="IJ105" s="50" t="s">
        <v>17</v>
      </c>
      <c r="IK105" s="9"/>
      <c r="IL105" s="9"/>
      <c r="IM105" s="9"/>
      <c r="IN105" s="9"/>
      <c r="IO105" s="9"/>
      <c r="IP105" s="9"/>
      <c r="IQ105" s="52"/>
      <c r="IS105" s="365"/>
      <c r="IT105" s="50" t="s">
        <v>17</v>
      </c>
      <c r="IU105" s="9"/>
      <c r="IV105" s="9"/>
      <c r="IW105" s="9"/>
      <c r="IX105" s="9"/>
      <c r="IY105" s="9"/>
      <c r="IZ105" s="9"/>
      <c r="JA105" s="52"/>
    </row>
    <row r="106" spans="1:261" ht="13.8" outlineLevel="1" x14ac:dyDescent="0.25">
      <c r="A106" s="97"/>
      <c r="B106" s="98">
        <f>SUM(B107:B112)*10</f>
        <v>10</v>
      </c>
      <c r="C106" s="37">
        <v>2.2000000000000002</v>
      </c>
      <c r="D106" s="38" t="s">
        <v>239</v>
      </c>
      <c r="E106" s="428">
        <f>(($B$112*E112)/$B$106)</f>
        <v>0.87333333333333341</v>
      </c>
      <c r="F106" s="428">
        <f t="shared" ref="F106:J106" si="543">(($B$112*F112)/$B$106)</f>
        <v>0.78666666666666663</v>
      </c>
      <c r="G106" s="428">
        <f t="shared" si="543"/>
        <v>0.67333333333333334</v>
      </c>
      <c r="H106" s="428">
        <f t="shared" si="543"/>
        <v>0.72</v>
      </c>
      <c r="I106" s="428">
        <f t="shared" si="543"/>
        <v>0.55000000000000004</v>
      </c>
      <c r="J106" s="428">
        <f t="shared" si="543"/>
        <v>0.36500000000000005</v>
      </c>
      <c r="K106" s="52"/>
      <c r="M106" s="37">
        <v>2.2000000000000002</v>
      </c>
      <c r="N106" s="38" t="s">
        <v>239</v>
      </c>
      <c r="O106" s="38"/>
      <c r="P106" s="38"/>
      <c r="Q106" s="38"/>
      <c r="R106" s="38"/>
      <c r="S106" s="38"/>
      <c r="T106" s="38"/>
      <c r="U106" s="52"/>
      <c r="W106" s="37">
        <v>2.2000000000000002</v>
      </c>
      <c r="X106" s="38" t="s">
        <v>239</v>
      </c>
      <c r="Y106" s="38"/>
      <c r="Z106" s="38"/>
      <c r="AA106" s="38"/>
      <c r="AB106" s="38"/>
      <c r="AC106" s="38"/>
      <c r="AD106" s="38"/>
      <c r="AE106" s="52"/>
      <c r="AG106" s="37">
        <v>2.2000000000000002</v>
      </c>
      <c r="AH106" s="38" t="s">
        <v>239</v>
      </c>
      <c r="AI106" s="38"/>
      <c r="AJ106" s="38"/>
      <c r="AK106" s="38"/>
      <c r="AL106" s="38"/>
      <c r="AM106" s="38"/>
      <c r="AN106" s="38"/>
      <c r="AO106" s="52"/>
      <c r="AQ106" s="37">
        <v>2.2000000000000002</v>
      </c>
      <c r="AR106" s="38" t="s">
        <v>239</v>
      </c>
      <c r="AS106" s="38"/>
      <c r="AT106" s="38"/>
      <c r="AU106" s="38"/>
      <c r="AV106" s="38"/>
      <c r="AW106" s="38"/>
      <c r="AX106" s="38"/>
      <c r="AY106" s="52"/>
      <c r="BA106" s="37">
        <v>2.2000000000000002</v>
      </c>
      <c r="BB106" s="38" t="s">
        <v>239</v>
      </c>
      <c r="BC106" s="38"/>
      <c r="BD106" s="38"/>
      <c r="BE106" s="38"/>
      <c r="BF106" s="38"/>
      <c r="BG106" s="38"/>
      <c r="BH106" s="38"/>
      <c r="BI106" s="52"/>
      <c r="BK106" s="37">
        <v>2.2000000000000002</v>
      </c>
      <c r="BL106" s="38" t="s">
        <v>239</v>
      </c>
      <c r="BM106" s="9"/>
      <c r="BN106" s="9"/>
      <c r="BO106" s="9"/>
      <c r="BP106" s="9"/>
      <c r="BQ106" s="9"/>
      <c r="BR106" s="9"/>
      <c r="BS106" s="52"/>
      <c r="BU106" s="37">
        <v>2.2000000000000002</v>
      </c>
      <c r="BV106" s="38" t="s">
        <v>239</v>
      </c>
      <c r="BW106" s="38"/>
      <c r="BX106" s="38"/>
      <c r="BY106" s="38"/>
      <c r="BZ106" s="38"/>
      <c r="CA106" s="38"/>
      <c r="CB106" s="38"/>
      <c r="CC106" s="52"/>
      <c r="CE106" s="37">
        <v>2.2000000000000002</v>
      </c>
      <c r="CF106" s="38" t="s">
        <v>239</v>
      </c>
      <c r="CG106" s="38"/>
      <c r="CH106" s="38"/>
      <c r="CI106" s="38"/>
      <c r="CJ106" s="38"/>
      <c r="CK106" s="38"/>
      <c r="CL106" s="38"/>
      <c r="CM106" s="52"/>
      <c r="CO106" s="37">
        <v>2.2000000000000002</v>
      </c>
      <c r="CP106" s="38" t="s">
        <v>239</v>
      </c>
      <c r="CQ106" s="38"/>
      <c r="CR106" s="38"/>
      <c r="CS106" s="38"/>
      <c r="CT106" s="38"/>
      <c r="CU106" s="38"/>
      <c r="CV106" s="38"/>
      <c r="CW106" s="52"/>
      <c r="CY106" s="37">
        <v>2.2000000000000002</v>
      </c>
      <c r="CZ106" s="38" t="s">
        <v>239</v>
      </c>
      <c r="DA106" s="38"/>
      <c r="DB106" s="38"/>
      <c r="DC106" s="38"/>
      <c r="DD106" s="38"/>
      <c r="DE106" s="38"/>
      <c r="DF106" s="38"/>
      <c r="DG106" s="52"/>
      <c r="DI106" s="37">
        <v>2.2000000000000002</v>
      </c>
      <c r="DJ106" s="38" t="s">
        <v>239</v>
      </c>
      <c r="DK106" s="38"/>
      <c r="DL106" s="38"/>
      <c r="DM106" s="38"/>
      <c r="DN106" s="38"/>
      <c r="DO106" s="38"/>
      <c r="DP106" s="38"/>
      <c r="DQ106" s="52"/>
      <c r="DS106" s="37">
        <v>2.2000000000000002</v>
      </c>
      <c r="DT106" s="38" t="s">
        <v>239</v>
      </c>
      <c r="DU106" s="38"/>
      <c r="DV106" s="38"/>
      <c r="DW106" s="38"/>
      <c r="DX106" s="38"/>
      <c r="DY106" s="38"/>
      <c r="DZ106" s="38"/>
      <c r="EA106" s="52"/>
      <c r="EC106" s="37">
        <v>2.2000000000000002</v>
      </c>
      <c r="ED106" s="38" t="s">
        <v>239</v>
      </c>
      <c r="EE106" s="38"/>
      <c r="EF106" s="38"/>
      <c r="EG106" s="38"/>
      <c r="EH106" s="38"/>
      <c r="EI106" s="38"/>
      <c r="EJ106" s="38"/>
      <c r="EK106" s="52"/>
      <c r="EL106" s="37">
        <v>2.2000000000000002</v>
      </c>
      <c r="EM106" s="38" t="s">
        <v>239</v>
      </c>
      <c r="EN106" s="38"/>
      <c r="EO106" s="38"/>
      <c r="EP106" s="38"/>
      <c r="EQ106" s="38"/>
      <c r="ER106" s="38"/>
      <c r="ES106" s="38"/>
      <c r="ET106" s="52"/>
      <c r="EU106" s="52"/>
      <c r="EW106" s="364">
        <v>2.2000000000000002</v>
      </c>
      <c r="EX106" s="38" t="s">
        <v>239</v>
      </c>
      <c r="EY106" s="38"/>
      <c r="EZ106" s="38"/>
      <c r="FA106" s="38"/>
      <c r="FB106" s="38"/>
      <c r="FC106" s="38"/>
      <c r="FD106" s="38"/>
      <c r="FE106" s="52"/>
      <c r="FG106" s="364">
        <v>2.2000000000000002</v>
      </c>
      <c r="FH106" s="38" t="s">
        <v>239</v>
      </c>
      <c r="FI106" s="38"/>
      <c r="FJ106" s="38"/>
      <c r="FK106" s="38"/>
      <c r="FL106" s="38"/>
      <c r="FM106" s="38"/>
      <c r="FN106" s="38"/>
      <c r="FO106" s="52"/>
      <c r="FQ106" s="364">
        <v>2.2000000000000002</v>
      </c>
      <c r="FR106" s="38" t="s">
        <v>239</v>
      </c>
      <c r="FS106" s="38"/>
      <c r="FT106" s="38"/>
      <c r="FU106" s="38"/>
      <c r="FV106" s="38"/>
      <c r="FW106" s="38"/>
      <c r="FX106" s="38"/>
      <c r="FY106" s="52"/>
      <c r="GA106" s="364">
        <v>2.2000000000000002</v>
      </c>
      <c r="GB106" s="38" t="s">
        <v>239</v>
      </c>
      <c r="GC106" s="38"/>
      <c r="GD106" s="38"/>
      <c r="GE106" s="38"/>
      <c r="GF106" s="38"/>
      <c r="GG106" s="38"/>
      <c r="GH106" s="38"/>
      <c r="GI106" s="52"/>
      <c r="GK106" s="364">
        <v>2.2000000000000002</v>
      </c>
      <c r="GL106" s="38" t="s">
        <v>239</v>
      </c>
      <c r="GM106" s="38"/>
      <c r="GN106" s="38"/>
      <c r="GO106" s="38"/>
      <c r="GP106" s="38"/>
      <c r="GQ106" s="38"/>
      <c r="GR106" s="38"/>
      <c r="GS106" s="52"/>
      <c r="GU106" s="364">
        <v>2.2000000000000002</v>
      </c>
      <c r="GV106" s="38" t="s">
        <v>239</v>
      </c>
      <c r="GW106" s="38"/>
      <c r="GX106" s="38"/>
      <c r="GY106" s="38"/>
      <c r="GZ106" s="38"/>
      <c r="HA106" s="38"/>
      <c r="HB106" s="38"/>
      <c r="HC106" s="52"/>
      <c r="HE106" s="364">
        <v>2.2000000000000002</v>
      </c>
      <c r="HF106" s="38" t="s">
        <v>239</v>
      </c>
      <c r="HG106" s="38"/>
      <c r="HH106" s="38"/>
      <c r="HI106" s="38"/>
      <c r="HJ106" s="38"/>
      <c r="HK106" s="38"/>
      <c r="HL106" s="38"/>
      <c r="HM106" s="52"/>
      <c r="HO106" s="364">
        <v>2.2000000000000002</v>
      </c>
      <c r="HP106" s="38" t="s">
        <v>239</v>
      </c>
      <c r="HQ106" s="38"/>
      <c r="HR106" s="38"/>
      <c r="HS106" s="38"/>
      <c r="HT106" s="38"/>
      <c r="HU106" s="38"/>
      <c r="HV106" s="38"/>
      <c r="HW106" s="52"/>
      <c r="HY106" s="364">
        <v>2.2000000000000002</v>
      </c>
      <c r="HZ106" s="38" t="s">
        <v>239</v>
      </c>
      <c r="IA106" s="38"/>
      <c r="IB106" s="38"/>
      <c r="IC106" s="38"/>
      <c r="ID106" s="38"/>
      <c r="IE106" s="38"/>
      <c r="IF106" s="38"/>
      <c r="IG106" s="52"/>
      <c r="II106" s="364">
        <v>2.2000000000000002</v>
      </c>
      <c r="IJ106" s="38" t="s">
        <v>239</v>
      </c>
      <c r="IK106" s="38"/>
      <c r="IL106" s="38"/>
      <c r="IM106" s="38"/>
      <c r="IN106" s="38"/>
      <c r="IO106" s="38"/>
      <c r="IP106" s="38"/>
      <c r="IQ106" s="52"/>
      <c r="IS106" s="364">
        <v>2.2000000000000002</v>
      </c>
      <c r="IT106" s="38" t="s">
        <v>239</v>
      </c>
      <c r="IU106" s="38"/>
      <c r="IV106" s="38"/>
      <c r="IW106" s="38"/>
      <c r="IX106" s="38"/>
      <c r="IY106" s="38"/>
      <c r="IZ106" s="38"/>
      <c r="JA106" s="52"/>
    </row>
    <row r="107" spans="1:261" ht="12.75" customHeight="1" outlineLevel="2" x14ac:dyDescent="0.25">
      <c r="C107" s="356"/>
      <c r="D107" s="41">
        <v>1</v>
      </c>
      <c r="E107" s="416">
        <f t="shared" ref="E107:E108" si="544">AVERAGE(O107,Y107,AI107,AS107,BC107,BM107,BW107,CG107,CQ107,DA107,DK107,DU107,EE107,EO107,EY107,FI107,FS107,GC107,GM107,GW107,HG107,HQ107,IA107,IK107,IU107)</f>
        <v>9.5</v>
      </c>
      <c r="F107" s="416">
        <f t="shared" ref="F107:F108" si="545">AVERAGE(P107,Z107,AJ107,AT107,BD107,BN107,BX107,CH107,CR107,DB107,DL107,DV107,EF107,EP107,EZ107,FJ107,FT107,GD107,GN107,GX107,HH107,HR107,IB107,IL107,IV107)</f>
        <v>7.833333333333333</v>
      </c>
      <c r="G107" s="416">
        <f t="shared" ref="G107:G108" si="546">AVERAGE(Q107,AA107,AK107,AU107,BE107,BO107,BY107,CI107,CS107,DC107,DM107,DW107,EG107,EQ107,FA107,FK107,FU107,GE107,GO107,GY107,HI107,HS107,IC107,IM107,IW107)</f>
        <v>6.5</v>
      </c>
      <c r="H107" s="416">
        <f t="shared" ref="H107:H108" si="547">AVERAGE(R107,AB107,AL107,AV107,BF107,BP107,BZ107,CJ107,CT107,DD107,DN107,DX107,EH107,ER107,FB107,FL107,FV107,GF107,GP107,GZ107,HJ107,HT107,ID107,IN107,IX107)</f>
        <v>6.75</v>
      </c>
      <c r="I107" s="416">
        <f t="shared" ref="I107:I108" si="548">AVERAGE(S107,AC107,AM107,AW107,BG107,BQ107,CA107,CK107,CU107,DE107,DO107,DY107,EI107,ES107,FC107,FM107,FW107,GG107,GQ107,HA107,HK107,HU107,IE107,IO107,IY107)</f>
        <v>4.25</v>
      </c>
      <c r="J107" s="416">
        <f t="shared" ref="J107:J108" si="549">AVERAGE(T107,AD107,AN107,AX107,BH107,BR107,CB107,CL107,CV107,DF107,DP107,DZ107,EJ107,ET107,FD107,FN107,FX107,GH107,GR107,HB107,HL107,HV107,IF107,IP107,IZ107)</f>
        <v>3</v>
      </c>
      <c r="K107" s="52"/>
      <c r="M107" s="328"/>
      <c r="N107" s="41">
        <v>1</v>
      </c>
      <c r="O107" s="6"/>
      <c r="P107" s="6"/>
      <c r="Q107" s="6"/>
      <c r="R107" s="6"/>
      <c r="S107" s="6"/>
      <c r="T107" s="6"/>
      <c r="U107" s="52"/>
      <c r="W107" s="328"/>
      <c r="X107" s="41">
        <v>1</v>
      </c>
      <c r="Y107" s="6"/>
      <c r="Z107" s="6"/>
      <c r="AA107" s="6"/>
      <c r="AB107" s="6"/>
      <c r="AC107" s="6"/>
      <c r="AD107" s="6"/>
      <c r="AE107" s="52"/>
      <c r="AG107" s="328"/>
      <c r="AH107" s="41">
        <v>1</v>
      </c>
      <c r="AI107" s="6">
        <v>8.5</v>
      </c>
      <c r="AJ107" s="6">
        <v>8.5</v>
      </c>
      <c r="AK107" s="6">
        <v>6.5</v>
      </c>
      <c r="AL107" s="6">
        <v>5.5</v>
      </c>
      <c r="AM107" s="6">
        <v>4.5</v>
      </c>
      <c r="AN107" s="6">
        <v>2</v>
      </c>
      <c r="AO107" s="52"/>
      <c r="AQ107" s="328"/>
      <c r="AR107" s="41">
        <v>1</v>
      </c>
      <c r="AS107" s="6"/>
      <c r="AT107" s="6"/>
      <c r="AU107" s="6"/>
      <c r="AV107" s="6"/>
      <c r="AW107" s="6"/>
      <c r="AX107" s="6"/>
      <c r="AY107" s="52"/>
      <c r="BA107" s="328"/>
      <c r="BB107" s="41">
        <v>1</v>
      </c>
      <c r="BC107" s="6"/>
      <c r="BD107" s="6"/>
      <c r="BE107" s="6"/>
      <c r="BF107" s="6"/>
      <c r="BG107" s="6"/>
      <c r="BH107" s="6"/>
      <c r="BI107" s="52"/>
      <c r="BK107" s="328"/>
      <c r="BL107" s="41">
        <v>1</v>
      </c>
      <c r="BM107" s="38"/>
      <c r="BN107" s="38"/>
      <c r="BO107" s="38"/>
      <c r="BP107" s="38"/>
      <c r="BQ107" s="38"/>
      <c r="BR107" s="38"/>
      <c r="BS107" s="52"/>
      <c r="BU107" s="328"/>
      <c r="BV107" s="41">
        <v>1</v>
      </c>
      <c r="BW107" s="6"/>
      <c r="BX107" s="6"/>
      <c r="BY107" s="6"/>
      <c r="BZ107" s="6"/>
      <c r="CA107" s="6"/>
      <c r="CB107" s="6"/>
      <c r="CC107" s="52"/>
      <c r="CE107" s="328"/>
      <c r="CF107" s="41">
        <v>1</v>
      </c>
      <c r="CG107" s="6"/>
      <c r="CH107" s="6"/>
      <c r="CI107" s="6"/>
      <c r="CJ107" s="6"/>
      <c r="CK107" s="6"/>
      <c r="CL107" s="6"/>
      <c r="CM107" s="52"/>
      <c r="CO107" s="328"/>
      <c r="CP107" s="41">
        <v>1</v>
      </c>
      <c r="CQ107" s="6"/>
      <c r="CR107" s="6"/>
      <c r="CS107" s="6"/>
      <c r="CT107" s="6"/>
      <c r="CU107" s="6"/>
      <c r="CV107" s="6"/>
      <c r="CW107" s="52"/>
      <c r="CY107" s="328"/>
      <c r="CZ107" s="41">
        <v>1</v>
      </c>
      <c r="DA107" s="6">
        <v>10</v>
      </c>
      <c r="DB107" s="6">
        <v>10</v>
      </c>
      <c r="DC107" s="6">
        <v>5</v>
      </c>
      <c r="DD107" s="6">
        <v>8</v>
      </c>
      <c r="DE107" s="6"/>
      <c r="DF107" s="6">
        <v>4</v>
      </c>
      <c r="DG107" s="52"/>
      <c r="DI107" s="328"/>
      <c r="DJ107" s="41">
        <v>1</v>
      </c>
      <c r="DK107" s="6"/>
      <c r="DL107" s="6"/>
      <c r="DM107" s="6"/>
      <c r="DN107" s="6"/>
      <c r="DO107" s="6"/>
      <c r="DP107" s="6"/>
      <c r="DQ107" s="52"/>
      <c r="DS107" s="328"/>
      <c r="DT107" s="41">
        <v>1</v>
      </c>
      <c r="DU107" s="6"/>
      <c r="DV107" s="6"/>
      <c r="DW107" s="6"/>
      <c r="DX107" s="6"/>
      <c r="DY107" s="6"/>
      <c r="DZ107" s="6"/>
      <c r="EA107" s="52"/>
      <c r="EC107" s="328"/>
      <c r="ED107" s="41">
        <v>1</v>
      </c>
      <c r="EE107" s="6"/>
      <c r="EF107" s="6"/>
      <c r="EG107" s="6"/>
      <c r="EH107" s="6"/>
      <c r="EI107" s="6"/>
      <c r="EJ107" s="6"/>
      <c r="EK107" s="52"/>
      <c r="EL107" s="328"/>
      <c r="EM107" s="41">
        <v>1</v>
      </c>
      <c r="EN107" s="6">
        <v>10</v>
      </c>
      <c r="EO107" s="6">
        <v>10</v>
      </c>
      <c r="EP107" s="6">
        <v>5</v>
      </c>
      <c r="EQ107" s="6">
        <v>8</v>
      </c>
      <c r="ER107" s="6"/>
      <c r="ES107" s="6">
        <v>4</v>
      </c>
      <c r="ET107" s="52"/>
      <c r="EU107" s="52"/>
      <c r="EW107" s="367"/>
      <c r="EX107" s="41">
        <v>1</v>
      </c>
      <c r="EY107" s="6"/>
      <c r="EZ107" s="6"/>
      <c r="FA107" s="6"/>
      <c r="FB107" s="6"/>
      <c r="FC107" s="6"/>
      <c r="FD107" s="6"/>
      <c r="FE107" s="52"/>
      <c r="FG107" s="367"/>
      <c r="FH107" s="41">
        <v>1</v>
      </c>
      <c r="FI107" s="6"/>
      <c r="FJ107" s="6"/>
      <c r="FK107" s="6"/>
      <c r="FL107" s="6"/>
      <c r="FM107" s="6"/>
      <c r="FN107" s="6"/>
      <c r="FO107" s="52"/>
      <c r="FQ107" s="367"/>
      <c r="FR107" s="41">
        <v>1</v>
      </c>
      <c r="FS107" s="6"/>
      <c r="FT107" s="6"/>
      <c r="FU107" s="6"/>
      <c r="FV107" s="6"/>
      <c r="FW107" s="6"/>
      <c r="FX107" s="6"/>
      <c r="FY107" s="52"/>
      <c r="GA107" s="367"/>
      <c r="GB107" s="41">
        <v>1</v>
      </c>
      <c r="GC107" s="6"/>
      <c r="GD107" s="6"/>
      <c r="GE107" s="6"/>
      <c r="GF107" s="6"/>
      <c r="GG107" s="6"/>
      <c r="GH107" s="6"/>
      <c r="GI107" s="52"/>
      <c r="GK107" s="367"/>
      <c r="GL107" s="41">
        <v>1</v>
      </c>
      <c r="GM107" s="6"/>
      <c r="GN107" s="6"/>
      <c r="GO107" s="6"/>
      <c r="GP107" s="6"/>
      <c r="GQ107" s="6"/>
      <c r="GR107" s="6"/>
      <c r="GS107" s="52"/>
      <c r="GU107" s="367"/>
      <c r="GV107" s="41">
        <v>1</v>
      </c>
      <c r="GW107" s="6"/>
      <c r="GX107" s="6"/>
      <c r="GY107" s="6"/>
      <c r="GZ107" s="6"/>
      <c r="HA107" s="6"/>
      <c r="HB107" s="6"/>
      <c r="HC107" s="52"/>
      <c r="HE107" s="367"/>
      <c r="HF107" s="41">
        <v>1</v>
      </c>
      <c r="HG107" s="6"/>
      <c r="HH107" s="6"/>
      <c r="HI107" s="6"/>
      <c r="HJ107" s="6"/>
      <c r="HK107" s="6"/>
      <c r="HL107" s="6"/>
      <c r="HM107" s="52"/>
      <c r="HO107" s="367"/>
      <c r="HP107" s="41">
        <v>1</v>
      </c>
      <c r="HQ107" s="6"/>
      <c r="HR107" s="6"/>
      <c r="HS107" s="6"/>
      <c r="HT107" s="6"/>
      <c r="HU107" s="6"/>
      <c r="HV107" s="6"/>
      <c r="HW107" s="52"/>
      <c r="HY107" s="367"/>
      <c r="HZ107" s="41">
        <v>1</v>
      </c>
      <c r="IA107" s="6"/>
      <c r="IB107" s="6"/>
      <c r="IC107" s="6"/>
      <c r="ID107" s="6"/>
      <c r="IE107" s="6"/>
      <c r="IF107" s="6"/>
      <c r="IG107" s="52"/>
      <c r="II107" s="367"/>
      <c r="IJ107" s="41">
        <v>1</v>
      </c>
      <c r="IK107" s="6"/>
      <c r="IL107" s="6"/>
      <c r="IM107" s="6"/>
      <c r="IN107" s="6"/>
      <c r="IO107" s="6"/>
      <c r="IP107" s="6"/>
      <c r="IQ107" s="52"/>
      <c r="IS107" s="367"/>
      <c r="IT107" s="41">
        <v>1</v>
      </c>
      <c r="IU107" s="6"/>
      <c r="IV107" s="6"/>
      <c r="IW107" s="6"/>
      <c r="IX107" s="6"/>
      <c r="IY107" s="6"/>
      <c r="IZ107" s="6"/>
      <c r="JA107" s="52"/>
    </row>
    <row r="108" spans="1:261" ht="12.75" customHeight="1" outlineLevel="2" x14ac:dyDescent="0.25">
      <c r="C108" s="356"/>
      <c r="D108" s="41">
        <v>2</v>
      </c>
      <c r="E108" s="416">
        <f t="shared" si="544"/>
        <v>7.333333333333333</v>
      </c>
      <c r="F108" s="416">
        <f t="shared" si="545"/>
        <v>8</v>
      </c>
      <c r="G108" s="416">
        <f t="shared" si="546"/>
        <v>7.666666666666667</v>
      </c>
      <c r="H108" s="416">
        <f t="shared" si="547"/>
        <v>7.5</v>
      </c>
      <c r="I108" s="416">
        <f t="shared" si="548"/>
        <v>6.75</v>
      </c>
      <c r="J108" s="416">
        <f t="shared" si="549"/>
        <v>7.5</v>
      </c>
      <c r="K108" s="52"/>
      <c r="M108" s="328"/>
      <c r="N108" s="41">
        <v>2</v>
      </c>
      <c r="O108" s="6"/>
      <c r="P108" s="6"/>
      <c r="Q108" s="6"/>
      <c r="R108" s="6"/>
      <c r="S108" s="6"/>
      <c r="T108" s="6"/>
      <c r="U108" s="52"/>
      <c r="W108" s="328"/>
      <c r="X108" s="41">
        <v>2</v>
      </c>
      <c r="Y108" s="6"/>
      <c r="Z108" s="6"/>
      <c r="AA108" s="6"/>
      <c r="AB108" s="6"/>
      <c r="AC108" s="6"/>
      <c r="AD108" s="6"/>
      <c r="AE108" s="52"/>
      <c r="AG108" s="328"/>
      <c r="AH108" s="41">
        <v>2</v>
      </c>
      <c r="AI108" s="6">
        <v>7</v>
      </c>
      <c r="AJ108" s="6">
        <v>8</v>
      </c>
      <c r="AK108" s="6">
        <v>7</v>
      </c>
      <c r="AL108" s="6">
        <v>7</v>
      </c>
      <c r="AM108" s="407">
        <v>5.5</v>
      </c>
      <c r="AN108" s="6">
        <v>7</v>
      </c>
      <c r="AO108" s="52"/>
      <c r="AQ108" s="328"/>
      <c r="AR108" s="41">
        <v>2</v>
      </c>
      <c r="AS108" s="6"/>
      <c r="AT108" s="6"/>
      <c r="AU108" s="6"/>
      <c r="AV108" s="6"/>
      <c r="AW108" s="6"/>
      <c r="AX108" s="6"/>
      <c r="AY108" s="52"/>
      <c r="BA108" s="328"/>
      <c r="BB108" s="41">
        <v>2</v>
      </c>
      <c r="BC108" s="6"/>
      <c r="BD108" s="6"/>
      <c r="BE108" s="6"/>
      <c r="BF108" s="6"/>
      <c r="BG108" s="6"/>
      <c r="BH108" s="6"/>
      <c r="BI108" s="52"/>
      <c r="BK108" s="328"/>
      <c r="BL108" s="41">
        <v>2</v>
      </c>
      <c r="BM108" s="6"/>
      <c r="BN108" s="6"/>
      <c r="BO108" s="6"/>
      <c r="BP108" s="6"/>
      <c r="BQ108" s="6"/>
      <c r="BR108" s="6"/>
      <c r="BS108" s="52"/>
      <c r="BU108" s="328"/>
      <c r="BV108" s="41">
        <v>2</v>
      </c>
      <c r="BW108" s="6"/>
      <c r="BX108" s="6"/>
      <c r="BY108" s="6"/>
      <c r="BZ108" s="6"/>
      <c r="CA108" s="6"/>
      <c r="CB108" s="6"/>
      <c r="CC108" s="52"/>
      <c r="CE108" s="328"/>
      <c r="CF108" s="41">
        <v>2</v>
      </c>
      <c r="CG108" s="6"/>
      <c r="CH108" s="6"/>
      <c r="CI108" s="6"/>
      <c r="CJ108" s="6"/>
      <c r="CK108" s="6"/>
      <c r="CL108" s="6"/>
      <c r="CM108" s="52"/>
      <c r="CO108" s="328"/>
      <c r="CP108" s="41">
        <v>2</v>
      </c>
      <c r="CQ108" s="6"/>
      <c r="CR108" s="6"/>
      <c r="CS108" s="6"/>
      <c r="CT108" s="6"/>
      <c r="CU108" s="6"/>
      <c r="CV108" s="6"/>
      <c r="CW108" s="52"/>
      <c r="CY108" s="328"/>
      <c r="CZ108" s="41">
        <v>2</v>
      </c>
      <c r="DA108" s="6">
        <v>7</v>
      </c>
      <c r="DB108" s="6">
        <v>8</v>
      </c>
      <c r="DC108" s="6">
        <v>8</v>
      </c>
      <c r="DD108" s="6">
        <v>8</v>
      </c>
      <c r="DE108" s="6"/>
      <c r="DF108" s="6">
        <v>8</v>
      </c>
      <c r="DG108" s="52"/>
      <c r="DI108" s="328"/>
      <c r="DJ108" s="41">
        <v>2</v>
      </c>
      <c r="DK108" s="6"/>
      <c r="DL108" s="6"/>
      <c r="DM108" s="6"/>
      <c r="DN108" s="6"/>
      <c r="DO108" s="6"/>
      <c r="DP108" s="6"/>
      <c r="DQ108" s="52"/>
      <c r="DS108" s="328"/>
      <c r="DT108" s="41">
        <v>2</v>
      </c>
      <c r="DU108" s="6"/>
      <c r="DV108" s="6"/>
      <c r="DW108" s="6"/>
      <c r="DX108" s="6"/>
      <c r="DY108" s="6"/>
      <c r="DZ108" s="6"/>
      <c r="EA108" s="52"/>
      <c r="EC108" s="328"/>
      <c r="ED108" s="41">
        <v>2</v>
      </c>
      <c r="EE108" s="6"/>
      <c r="EF108" s="6"/>
      <c r="EG108" s="6"/>
      <c r="EH108" s="6"/>
      <c r="EI108" s="6"/>
      <c r="EJ108" s="6"/>
      <c r="EK108" s="52"/>
      <c r="EL108" s="328"/>
      <c r="EM108" s="41">
        <v>2</v>
      </c>
      <c r="EN108" s="6">
        <v>7</v>
      </c>
      <c r="EO108" s="6">
        <v>8</v>
      </c>
      <c r="EP108" s="6">
        <v>8</v>
      </c>
      <c r="EQ108" s="6">
        <v>8</v>
      </c>
      <c r="ER108" s="6"/>
      <c r="ES108" s="6">
        <v>8</v>
      </c>
      <c r="ET108" s="52"/>
      <c r="EU108" s="52"/>
      <c r="EW108" s="367"/>
      <c r="EX108" s="41">
        <v>2</v>
      </c>
      <c r="EY108" s="6"/>
      <c r="EZ108" s="6"/>
      <c r="FA108" s="6"/>
      <c r="FB108" s="6"/>
      <c r="FC108" s="6"/>
      <c r="FD108" s="6"/>
      <c r="FE108" s="52"/>
      <c r="FG108" s="367"/>
      <c r="FH108" s="41">
        <v>2</v>
      </c>
      <c r="FI108" s="6"/>
      <c r="FJ108" s="6"/>
      <c r="FK108" s="6"/>
      <c r="FL108" s="6"/>
      <c r="FM108" s="6"/>
      <c r="FN108" s="6"/>
      <c r="FO108" s="52"/>
      <c r="FQ108" s="367"/>
      <c r="FR108" s="41">
        <v>2</v>
      </c>
      <c r="FS108" s="6"/>
      <c r="FT108" s="6"/>
      <c r="FU108" s="6"/>
      <c r="FV108" s="6"/>
      <c r="FW108" s="6"/>
      <c r="FX108" s="6"/>
      <c r="FY108" s="52"/>
      <c r="GA108" s="367"/>
      <c r="GB108" s="41">
        <v>2</v>
      </c>
      <c r="GC108" s="6"/>
      <c r="GD108" s="6"/>
      <c r="GE108" s="6"/>
      <c r="GF108" s="6"/>
      <c r="GG108" s="6"/>
      <c r="GH108" s="6"/>
      <c r="GI108" s="52"/>
      <c r="GK108" s="367"/>
      <c r="GL108" s="41">
        <v>2</v>
      </c>
      <c r="GM108" s="6"/>
      <c r="GN108" s="6"/>
      <c r="GO108" s="6"/>
      <c r="GP108" s="6"/>
      <c r="GQ108" s="6"/>
      <c r="GR108" s="6"/>
      <c r="GS108" s="52"/>
      <c r="GU108" s="367"/>
      <c r="GV108" s="41">
        <v>2</v>
      </c>
      <c r="GW108" s="6"/>
      <c r="GX108" s="6"/>
      <c r="GY108" s="6"/>
      <c r="GZ108" s="6"/>
      <c r="HA108" s="6"/>
      <c r="HB108" s="6"/>
      <c r="HC108" s="52"/>
      <c r="HE108" s="367"/>
      <c r="HF108" s="41">
        <v>2</v>
      </c>
      <c r="HG108" s="6"/>
      <c r="HH108" s="6"/>
      <c r="HI108" s="6"/>
      <c r="HJ108" s="6"/>
      <c r="HK108" s="6"/>
      <c r="HL108" s="6"/>
      <c r="HM108" s="52"/>
      <c r="HO108" s="367"/>
      <c r="HP108" s="41">
        <v>2</v>
      </c>
      <c r="HQ108" s="6"/>
      <c r="HR108" s="6"/>
      <c r="HS108" s="6"/>
      <c r="HT108" s="6"/>
      <c r="HU108" s="6"/>
      <c r="HV108" s="6"/>
      <c r="HW108" s="52"/>
      <c r="HY108" s="367"/>
      <c r="HZ108" s="41">
        <v>2</v>
      </c>
      <c r="IA108" s="6"/>
      <c r="IB108" s="6"/>
      <c r="IC108" s="6"/>
      <c r="ID108" s="6"/>
      <c r="IE108" s="6"/>
      <c r="IF108" s="6"/>
      <c r="IG108" s="52"/>
      <c r="II108" s="367"/>
      <c r="IJ108" s="41">
        <v>2</v>
      </c>
      <c r="IK108" s="6"/>
      <c r="IL108" s="6"/>
      <c r="IM108" s="6"/>
      <c r="IN108" s="6"/>
      <c r="IO108" s="6"/>
      <c r="IP108" s="6"/>
      <c r="IQ108" s="52"/>
      <c r="IS108" s="367"/>
      <c r="IT108" s="41">
        <v>2</v>
      </c>
      <c r="IU108" s="6"/>
      <c r="IV108" s="6"/>
      <c r="IW108" s="6"/>
      <c r="IX108" s="6"/>
      <c r="IY108" s="6"/>
      <c r="IZ108" s="6"/>
      <c r="JA108" s="52"/>
    </row>
    <row r="109" spans="1:261" ht="12.75" customHeight="1" outlineLevel="2" x14ac:dyDescent="0.25">
      <c r="C109" s="356"/>
      <c r="D109" s="41">
        <v>3</v>
      </c>
      <c r="E109" s="416">
        <f t="shared" ref="E109:E111" si="550">AVERAGE(O109,Y109,AI109,AS109,BC109,BM109,BW109,CG109,CQ109,DA109,DK109,DU109,EE109,EO109,EY109,FI109,FS109,GC109,GM109,GW109,HG109,HQ109,IA109,IK109,IU109)</f>
        <v>8.3333333333333339</v>
      </c>
      <c r="F109" s="416">
        <f t="shared" ref="F109:F111" si="551">AVERAGE(P109,Z109,AJ109,AT109,BD109,BN109,BX109,CH109,CR109,DB109,DL109,DV109,EF109,EP109,EZ109,FJ109,FT109,GD109,GN109,GX109,HH109,HR109,IB109,IL109,IV109)</f>
        <v>6.666666666666667</v>
      </c>
      <c r="G109" s="416">
        <f t="shared" ref="G109:G111" si="552">AVERAGE(Q109,AA109,AK109,AU109,BE109,BO109,BY109,CI109,CS109,DC109,DM109,DW109,EG109,EQ109,FA109,FK109,FU109,GE109,GO109,GY109,HI109,HS109,IC109,IM109,IW109)</f>
        <v>6.666666666666667</v>
      </c>
      <c r="H109" s="416">
        <f t="shared" ref="H109:H111" si="553">AVERAGE(R109,AB109,AL109,AV109,BF109,BP109,BZ109,CJ109,CT109,DD109,DN109,DX109,EH109,ER109,FB109,FL109,FV109,GF109,GP109,GZ109,HJ109,HT109,ID109,IN109,IX109)</f>
        <v>7.5</v>
      </c>
      <c r="I109" s="416">
        <f t="shared" ref="I109:I111" si="554">AVERAGE(S109,AC109,AM109,AW109,BG109,BQ109,CA109,CK109,CU109,DE109,DO109,DY109,EI109,ES109,FC109,FM109,FW109,GG109,GQ109,HA109,HK109,HU109,IE109,IO109,IY109)</f>
        <v>7.75</v>
      </c>
      <c r="J109" s="416">
        <f t="shared" ref="J109:J111" si="555">AVERAGE(T109,AD109,AN109,AX109,BH109,BR109,CB109,CL109,CV109,DF109,DP109,DZ109,EJ109,ET109,FD109,FN109,FX109,GH109,GR109,HB109,HL109,HV109,IF109,IP109,IZ109)</f>
        <v>7.75</v>
      </c>
      <c r="K109" s="52"/>
      <c r="M109" s="328"/>
      <c r="N109" s="41">
        <v>3</v>
      </c>
      <c r="O109" s="6"/>
      <c r="P109" s="6"/>
      <c r="Q109" s="6"/>
      <c r="R109" s="6"/>
      <c r="S109" s="6"/>
      <c r="T109" s="6"/>
      <c r="U109" s="52"/>
      <c r="W109" s="328"/>
      <c r="X109" s="41">
        <v>3</v>
      </c>
      <c r="Y109" s="6"/>
      <c r="Z109" s="6"/>
      <c r="AA109" s="6"/>
      <c r="AB109" s="6"/>
      <c r="AC109" s="6"/>
      <c r="AD109" s="6"/>
      <c r="AE109" s="52"/>
      <c r="AG109" s="328"/>
      <c r="AH109" s="41">
        <v>3</v>
      </c>
      <c r="AI109" s="6">
        <v>7</v>
      </c>
      <c r="AJ109" s="6">
        <v>6</v>
      </c>
      <c r="AK109" s="6">
        <v>6</v>
      </c>
      <c r="AL109" s="6">
        <v>6</v>
      </c>
      <c r="AM109" s="6">
        <v>6.5</v>
      </c>
      <c r="AN109" s="6">
        <v>6.5</v>
      </c>
      <c r="AO109" s="52"/>
      <c r="AQ109" s="328"/>
      <c r="AR109" s="41">
        <v>3</v>
      </c>
      <c r="AS109" s="6"/>
      <c r="AT109" s="6"/>
      <c r="AU109" s="6"/>
      <c r="AV109" s="6"/>
      <c r="AW109" s="6"/>
      <c r="AX109" s="6"/>
      <c r="AY109" s="52"/>
      <c r="BA109" s="328"/>
      <c r="BB109" s="41">
        <v>3</v>
      </c>
      <c r="BC109" s="6"/>
      <c r="BD109" s="6"/>
      <c r="BE109" s="6"/>
      <c r="BF109" s="6"/>
      <c r="BG109" s="6"/>
      <c r="BH109" s="6"/>
      <c r="BI109" s="52"/>
      <c r="BK109" s="328"/>
      <c r="BL109" s="41">
        <v>3</v>
      </c>
      <c r="BM109" s="6"/>
      <c r="BN109" s="6"/>
      <c r="BO109" s="6"/>
      <c r="BP109" s="6"/>
      <c r="BQ109" s="6"/>
      <c r="BR109" s="6"/>
      <c r="BS109" s="52"/>
      <c r="BU109" s="328"/>
      <c r="BV109" s="41">
        <v>3</v>
      </c>
      <c r="BW109" s="6"/>
      <c r="BX109" s="6"/>
      <c r="BY109" s="6"/>
      <c r="BZ109" s="6"/>
      <c r="CA109" s="6"/>
      <c r="CB109" s="6"/>
      <c r="CC109" s="52"/>
      <c r="CE109" s="328"/>
      <c r="CF109" s="41">
        <v>3</v>
      </c>
      <c r="CG109" s="6"/>
      <c r="CH109" s="6"/>
      <c r="CI109" s="6"/>
      <c r="CJ109" s="6"/>
      <c r="CK109" s="6"/>
      <c r="CL109" s="6"/>
      <c r="CM109" s="52"/>
      <c r="CO109" s="328"/>
      <c r="CP109" s="41">
        <v>3</v>
      </c>
      <c r="CQ109" s="6"/>
      <c r="CR109" s="6"/>
      <c r="CS109" s="6"/>
      <c r="CT109" s="6"/>
      <c r="CU109" s="6"/>
      <c r="CV109" s="6"/>
      <c r="CW109" s="52"/>
      <c r="CY109" s="328"/>
      <c r="CZ109" s="41">
        <v>3</v>
      </c>
      <c r="DA109" s="6">
        <v>9</v>
      </c>
      <c r="DB109" s="6">
        <v>9</v>
      </c>
      <c r="DC109" s="6">
        <v>5</v>
      </c>
      <c r="DD109" s="6">
        <v>9</v>
      </c>
      <c r="DE109" s="6"/>
      <c r="DF109" s="6">
        <v>9</v>
      </c>
      <c r="DG109" s="52"/>
      <c r="DI109" s="328"/>
      <c r="DJ109" s="41">
        <v>3</v>
      </c>
      <c r="DK109" s="6"/>
      <c r="DL109" s="6"/>
      <c r="DM109" s="6"/>
      <c r="DN109" s="6"/>
      <c r="DO109" s="6"/>
      <c r="DP109" s="6"/>
      <c r="DQ109" s="52"/>
      <c r="DS109" s="328"/>
      <c r="DT109" s="41">
        <v>3</v>
      </c>
      <c r="DU109" s="6"/>
      <c r="DV109" s="6"/>
      <c r="DW109" s="6"/>
      <c r="DX109" s="6"/>
      <c r="DY109" s="6"/>
      <c r="DZ109" s="6"/>
      <c r="EA109" s="52"/>
      <c r="EC109" s="328"/>
      <c r="ED109" s="41">
        <v>3</v>
      </c>
      <c r="EE109" s="6"/>
      <c r="EF109" s="6"/>
      <c r="EG109" s="6"/>
      <c r="EH109" s="6"/>
      <c r="EI109" s="6"/>
      <c r="EJ109" s="6"/>
      <c r="EK109" s="52"/>
      <c r="EL109" s="328"/>
      <c r="EM109" s="41">
        <v>3</v>
      </c>
      <c r="EN109" s="6">
        <v>9</v>
      </c>
      <c r="EO109" s="6">
        <v>9</v>
      </c>
      <c r="EP109" s="6">
        <v>5</v>
      </c>
      <c r="EQ109" s="6">
        <v>9</v>
      </c>
      <c r="ER109" s="6"/>
      <c r="ES109" s="6">
        <v>9</v>
      </c>
      <c r="ET109" s="52"/>
      <c r="EU109" s="52"/>
      <c r="EW109" s="367"/>
      <c r="EX109" s="41">
        <v>3</v>
      </c>
      <c r="EY109" s="6"/>
      <c r="EZ109" s="6"/>
      <c r="FA109" s="6"/>
      <c r="FB109" s="6"/>
      <c r="FC109" s="6"/>
      <c r="FD109" s="6"/>
      <c r="FE109" s="52"/>
      <c r="FG109" s="367"/>
      <c r="FH109" s="41">
        <v>3</v>
      </c>
      <c r="FI109" s="6"/>
      <c r="FJ109" s="6"/>
      <c r="FK109" s="6"/>
      <c r="FL109" s="6"/>
      <c r="FM109" s="6"/>
      <c r="FN109" s="6"/>
      <c r="FO109" s="52"/>
      <c r="FQ109" s="367"/>
      <c r="FR109" s="41">
        <v>3</v>
      </c>
      <c r="FS109" s="6"/>
      <c r="FT109" s="6"/>
      <c r="FU109" s="6"/>
      <c r="FV109" s="6"/>
      <c r="FW109" s="6"/>
      <c r="FX109" s="6"/>
      <c r="FY109" s="52"/>
      <c r="GA109" s="367"/>
      <c r="GB109" s="41">
        <v>3</v>
      </c>
      <c r="GC109" s="6"/>
      <c r="GD109" s="6"/>
      <c r="GE109" s="6"/>
      <c r="GF109" s="6"/>
      <c r="GG109" s="6"/>
      <c r="GH109" s="6"/>
      <c r="GI109" s="52"/>
      <c r="GK109" s="367"/>
      <c r="GL109" s="41">
        <v>3</v>
      </c>
      <c r="GM109" s="6"/>
      <c r="GN109" s="6"/>
      <c r="GO109" s="6"/>
      <c r="GP109" s="6"/>
      <c r="GQ109" s="6"/>
      <c r="GR109" s="6"/>
      <c r="GS109" s="52"/>
      <c r="GU109" s="367"/>
      <c r="GV109" s="41">
        <v>3</v>
      </c>
      <c r="GW109" s="6"/>
      <c r="GX109" s="6"/>
      <c r="GY109" s="6"/>
      <c r="GZ109" s="6"/>
      <c r="HA109" s="6"/>
      <c r="HB109" s="6"/>
      <c r="HC109" s="52"/>
      <c r="HE109" s="367"/>
      <c r="HF109" s="41">
        <v>3</v>
      </c>
      <c r="HG109" s="6"/>
      <c r="HH109" s="6"/>
      <c r="HI109" s="6"/>
      <c r="HJ109" s="6"/>
      <c r="HK109" s="6"/>
      <c r="HL109" s="6"/>
      <c r="HM109" s="52"/>
      <c r="HO109" s="367"/>
      <c r="HP109" s="41">
        <v>3</v>
      </c>
      <c r="HQ109" s="6"/>
      <c r="HR109" s="6"/>
      <c r="HS109" s="6"/>
      <c r="HT109" s="6"/>
      <c r="HU109" s="6"/>
      <c r="HV109" s="6"/>
      <c r="HW109" s="52"/>
      <c r="HY109" s="367"/>
      <c r="HZ109" s="41">
        <v>3</v>
      </c>
      <c r="IA109" s="6"/>
      <c r="IB109" s="6"/>
      <c r="IC109" s="6"/>
      <c r="ID109" s="6"/>
      <c r="IE109" s="6"/>
      <c r="IF109" s="6"/>
      <c r="IG109" s="52"/>
      <c r="II109" s="367"/>
      <c r="IJ109" s="41">
        <v>3</v>
      </c>
      <c r="IK109" s="6"/>
      <c r="IL109" s="6"/>
      <c r="IM109" s="6"/>
      <c r="IN109" s="6"/>
      <c r="IO109" s="6"/>
      <c r="IP109" s="6"/>
      <c r="IQ109" s="52"/>
      <c r="IS109" s="367"/>
      <c r="IT109" s="41">
        <v>3</v>
      </c>
      <c r="IU109" s="6"/>
      <c r="IV109" s="6"/>
      <c r="IW109" s="6"/>
      <c r="IX109" s="6"/>
      <c r="IY109" s="6"/>
      <c r="IZ109" s="6"/>
      <c r="JA109" s="52"/>
    </row>
    <row r="110" spans="1:261" ht="12.75" customHeight="1" outlineLevel="2" x14ac:dyDescent="0.25">
      <c r="C110" s="356"/>
      <c r="D110" s="41">
        <v>4</v>
      </c>
      <c r="E110" s="416">
        <f t="shared" si="550"/>
        <v>8.8333333333333339</v>
      </c>
      <c r="F110" s="416">
        <f t="shared" si="551"/>
        <v>7.5</v>
      </c>
      <c r="G110" s="416">
        <f t="shared" si="552"/>
        <v>4</v>
      </c>
      <c r="H110" s="416">
        <f t="shared" si="553"/>
        <v>6.5</v>
      </c>
      <c r="I110" s="416">
        <f t="shared" si="554"/>
        <v>4.5</v>
      </c>
      <c r="J110" s="416">
        <f t="shared" si="555"/>
        <v>0</v>
      </c>
      <c r="K110" s="52"/>
      <c r="M110" s="328"/>
      <c r="N110" s="41">
        <v>4</v>
      </c>
      <c r="O110" s="6"/>
      <c r="P110" s="6"/>
      <c r="Q110" s="6"/>
      <c r="R110" s="6"/>
      <c r="S110" s="6"/>
      <c r="T110" s="6"/>
      <c r="U110" s="52"/>
      <c r="W110" s="328"/>
      <c r="X110" s="41">
        <v>4</v>
      </c>
      <c r="Y110" s="6"/>
      <c r="Z110" s="6"/>
      <c r="AA110" s="6"/>
      <c r="AB110" s="6"/>
      <c r="AC110" s="6"/>
      <c r="AD110" s="6"/>
      <c r="AE110" s="52"/>
      <c r="AG110" s="328"/>
      <c r="AH110" s="41">
        <v>4</v>
      </c>
      <c r="AI110" s="6">
        <v>8.5</v>
      </c>
      <c r="AJ110" s="6">
        <v>9.5</v>
      </c>
      <c r="AK110" s="6">
        <v>3</v>
      </c>
      <c r="AL110" s="6">
        <v>7</v>
      </c>
      <c r="AM110" s="6">
        <v>9</v>
      </c>
      <c r="AN110" s="6">
        <v>0</v>
      </c>
      <c r="AO110" s="52"/>
      <c r="AQ110" s="328"/>
      <c r="AR110" s="41">
        <v>4</v>
      </c>
      <c r="AS110" s="6"/>
      <c r="AT110" s="6"/>
      <c r="AU110" s="6"/>
      <c r="AV110" s="6"/>
      <c r="AW110" s="6"/>
      <c r="AX110" s="6"/>
      <c r="AY110" s="52"/>
      <c r="BA110" s="328"/>
      <c r="BB110" s="41">
        <v>4</v>
      </c>
      <c r="BC110" s="6"/>
      <c r="BD110" s="6"/>
      <c r="BE110" s="6"/>
      <c r="BF110" s="6"/>
      <c r="BG110" s="6"/>
      <c r="BH110" s="6"/>
      <c r="BI110" s="52"/>
      <c r="BK110" s="328"/>
      <c r="BL110" s="41">
        <v>4</v>
      </c>
      <c r="BM110" s="6"/>
      <c r="BN110" s="6"/>
      <c r="BO110" s="6"/>
      <c r="BP110" s="6"/>
      <c r="BQ110" s="6"/>
      <c r="BR110" s="6"/>
      <c r="BS110" s="52"/>
      <c r="BU110" s="328"/>
      <c r="BV110" s="41">
        <v>4</v>
      </c>
      <c r="BW110" s="6"/>
      <c r="BX110" s="6"/>
      <c r="BY110" s="6"/>
      <c r="BZ110" s="6"/>
      <c r="CA110" s="6"/>
      <c r="CB110" s="6"/>
      <c r="CC110" s="52"/>
      <c r="CE110" s="328"/>
      <c r="CF110" s="41">
        <v>4</v>
      </c>
      <c r="CG110" s="6"/>
      <c r="CH110" s="6"/>
      <c r="CI110" s="6"/>
      <c r="CJ110" s="6"/>
      <c r="CK110" s="6"/>
      <c r="CL110" s="6"/>
      <c r="CM110" s="52"/>
      <c r="CO110" s="328"/>
      <c r="CP110" s="41">
        <v>4</v>
      </c>
      <c r="CQ110" s="6"/>
      <c r="CR110" s="6"/>
      <c r="CS110" s="6"/>
      <c r="CT110" s="6"/>
      <c r="CU110" s="6"/>
      <c r="CV110" s="6"/>
      <c r="CW110" s="52"/>
      <c r="CY110" s="328"/>
      <c r="CZ110" s="41">
        <v>4</v>
      </c>
      <c r="DA110" s="6">
        <v>8</v>
      </c>
      <c r="DB110" s="6">
        <v>10</v>
      </c>
      <c r="DC110" s="6">
        <v>3</v>
      </c>
      <c r="DD110" s="6">
        <v>6</v>
      </c>
      <c r="DE110" s="6"/>
      <c r="DF110" s="6">
        <v>0</v>
      </c>
      <c r="DG110" s="52"/>
      <c r="DI110" s="328"/>
      <c r="DJ110" s="41">
        <v>4</v>
      </c>
      <c r="DK110" s="6"/>
      <c r="DL110" s="6"/>
      <c r="DM110" s="6"/>
      <c r="DN110" s="6"/>
      <c r="DO110" s="6"/>
      <c r="DP110" s="6"/>
      <c r="DQ110" s="52"/>
      <c r="DS110" s="328"/>
      <c r="DT110" s="41">
        <v>4</v>
      </c>
      <c r="DU110" s="6"/>
      <c r="DV110" s="6"/>
      <c r="DW110" s="6"/>
      <c r="DX110" s="6"/>
      <c r="DY110" s="6"/>
      <c r="DZ110" s="6"/>
      <c r="EA110" s="52"/>
      <c r="EC110" s="328"/>
      <c r="ED110" s="41">
        <v>4</v>
      </c>
      <c r="EE110" s="6"/>
      <c r="EF110" s="6"/>
      <c r="EG110" s="6"/>
      <c r="EH110" s="6"/>
      <c r="EI110" s="6"/>
      <c r="EJ110" s="6"/>
      <c r="EK110" s="52"/>
      <c r="EL110" s="328"/>
      <c r="EM110" s="41">
        <v>4</v>
      </c>
      <c r="EN110" s="6">
        <v>8</v>
      </c>
      <c r="EO110" s="6">
        <v>10</v>
      </c>
      <c r="EP110" s="6">
        <v>3</v>
      </c>
      <c r="EQ110" s="6">
        <v>6</v>
      </c>
      <c r="ER110" s="6"/>
      <c r="ES110" s="6">
        <v>0</v>
      </c>
      <c r="ET110" s="52"/>
      <c r="EU110" s="52"/>
      <c r="EW110" s="367"/>
      <c r="EX110" s="41">
        <v>4</v>
      </c>
      <c r="EY110" s="6"/>
      <c r="EZ110" s="6"/>
      <c r="FA110" s="6"/>
      <c r="FB110" s="6"/>
      <c r="FC110" s="6"/>
      <c r="FD110" s="6"/>
      <c r="FE110" s="52"/>
      <c r="FG110" s="367"/>
      <c r="FH110" s="41">
        <v>4</v>
      </c>
      <c r="FI110" s="6"/>
      <c r="FJ110" s="6"/>
      <c r="FK110" s="6"/>
      <c r="FL110" s="6"/>
      <c r="FM110" s="6"/>
      <c r="FN110" s="6"/>
      <c r="FO110" s="52"/>
      <c r="FQ110" s="367"/>
      <c r="FR110" s="41">
        <v>4</v>
      </c>
      <c r="FS110" s="6"/>
      <c r="FT110" s="6"/>
      <c r="FU110" s="6"/>
      <c r="FV110" s="6"/>
      <c r="FW110" s="6"/>
      <c r="FX110" s="6"/>
      <c r="FY110" s="52"/>
      <c r="GA110" s="367"/>
      <c r="GB110" s="41">
        <v>4</v>
      </c>
      <c r="GC110" s="6"/>
      <c r="GD110" s="6"/>
      <c r="GE110" s="6"/>
      <c r="GF110" s="6"/>
      <c r="GG110" s="6"/>
      <c r="GH110" s="6"/>
      <c r="GI110" s="52"/>
      <c r="GK110" s="367"/>
      <c r="GL110" s="41">
        <v>4</v>
      </c>
      <c r="GM110" s="6"/>
      <c r="GN110" s="6"/>
      <c r="GO110" s="6"/>
      <c r="GP110" s="6"/>
      <c r="GQ110" s="6"/>
      <c r="GR110" s="6"/>
      <c r="GS110" s="52"/>
      <c r="GU110" s="367"/>
      <c r="GV110" s="41">
        <v>4</v>
      </c>
      <c r="GW110" s="6"/>
      <c r="GX110" s="6"/>
      <c r="GY110" s="6"/>
      <c r="GZ110" s="6"/>
      <c r="HA110" s="6"/>
      <c r="HB110" s="6"/>
      <c r="HC110" s="52"/>
      <c r="HE110" s="367"/>
      <c r="HF110" s="41">
        <v>4</v>
      </c>
      <c r="HG110" s="6"/>
      <c r="HH110" s="6"/>
      <c r="HI110" s="6"/>
      <c r="HJ110" s="6"/>
      <c r="HK110" s="6"/>
      <c r="HL110" s="6"/>
      <c r="HM110" s="52"/>
      <c r="HO110" s="367"/>
      <c r="HP110" s="41">
        <v>4</v>
      </c>
      <c r="HQ110" s="6"/>
      <c r="HR110" s="6"/>
      <c r="HS110" s="6"/>
      <c r="HT110" s="6"/>
      <c r="HU110" s="6"/>
      <c r="HV110" s="6"/>
      <c r="HW110" s="52"/>
      <c r="HY110" s="367"/>
      <c r="HZ110" s="41">
        <v>4</v>
      </c>
      <c r="IA110" s="6"/>
      <c r="IB110" s="6"/>
      <c r="IC110" s="6"/>
      <c r="ID110" s="6"/>
      <c r="IE110" s="6"/>
      <c r="IF110" s="6"/>
      <c r="IG110" s="52"/>
      <c r="II110" s="367"/>
      <c r="IJ110" s="41">
        <v>4</v>
      </c>
      <c r="IK110" s="6"/>
      <c r="IL110" s="6"/>
      <c r="IM110" s="6"/>
      <c r="IN110" s="6"/>
      <c r="IO110" s="6"/>
      <c r="IP110" s="6"/>
      <c r="IQ110" s="52"/>
      <c r="IS110" s="367"/>
      <c r="IT110" s="41">
        <v>4</v>
      </c>
      <c r="IU110" s="6"/>
      <c r="IV110" s="6"/>
      <c r="IW110" s="6"/>
      <c r="IX110" s="6"/>
      <c r="IY110" s="6"/>
      <c r="IZ110" s="6"/>
      <c r="JA110" s="52"/>
    </row>
    <row r="111" spans="1:261" ht="12.75" customHeight="1" outlineLevel="2" x14ac:dyDescent="0.25">
      <c r="C111" s="356"/>
      <c r="D111" s="41">
        <v>5</v>
      </c>
      <c r="E111" s="416">
        <f t="shared" si="550"/>
        <v>9.6666666666666661</v>
      </c>
      <c r="F111" s="416">
        <f t="shared" si="551"/>
        <v>9.3333333333333339</v>
      </c>
      <c r="G111" s="416">
        <f t="shared" si="552"/>
        <v>8.8333333333333339</v>
      </c>
      <c r="H111" s="416">
        <f t="shared" si="553"/>
        <v>7.75</v>
      </c>
      <c r="I111" s="416">
        <f t="shared" si="554"/>
        <v>4.25</v>
      </c>
      <c r="J111" s="416">
        <f t="shared" si="555"/>
        <v>0</v>
      </c>
      <c r="K111" s="52"/>
      <c r="M111" s="328"/>
      <c r="N111" s="41">
        <v>5</v>
      </c>
      <c r="O111" s="6"/>
      <c r="P111" s="6"/>
      <c r="Q111" s="6"/>
      <c r="R111" s="6"/>
      <c r="S111" s="6"/>
      <c r="T111" s="6"/>
      <c r="U111" s="52"/>
      <c r="W111" s="328"/>
      <c r="X111" s="41">
        <v>5</v>
      </c>
      <c r="Y111" s="6"/>
      <c r="Z111" s="6"/>
      <c r="AA111" s="6"/>
      <c r="AB111" s="6"/>
      <c r="AC111" s="6"/>
      <c r="AD111" s="6"/>
      <c r="AE111" s="52"/>
      <c r="AG111" s="328"/>
      <c r="AH111" s="41">
        <v>5</v>
      </c>
      <c r="AI111" s="6">
        <v>9</v>
      </c>
      <c r="AJ111" s="6">
        <v>8</v>
      </c>
      <c r="AK111" s="6">
        <v>6.5</v>
      </c>
      <c r="AL111" s="6">
        <v>5.5</v>
      </c>
      <c r="AM111" s="6">
        <v>8.5</v>
      </c>
      <c r="AN111" s="6">
        <v>0</v>
      </c>
      <c r="AO111" s="52"/>
      <c r="AQ111" s="328"/>
      <c r="AR111" s="41">
        <v>5</v>
      </c>
      <c r="AS111" s="6"/>
      <c r="AT111" s="6"/>
      <c r="AU111" s="6"/>
      <c r="AV111" s="6"/>
      <c r="AW111" s="6"/>
      <c r="AX111" s="6"/>
      <c r="AY111" s="52"/>
      <c r="BA111" s="328"/>
      <c r="BB111" s="41">
        <v>5</v>
      </c>
      <c r="BC111" s="6"/>
      <c r="BD111" s="6"/>
      <c r="BE111" s="6"/>
      <c r="BF111" s="6"/>
      <c r="BG111" s="6"/>
      <c r="BH111" s="6"/>
      <c r="BI111" s="52"/>
      <c r="BK111" s="328"/>
      <c r="BL111" s="41">
        <v>5</v>
      </c>
      <c r="BM111" s="6"/>
      <c r="BN111" s="6"/>
      <c r="BO111" s="6"/>
      <c r="BP111" s="6"/>
      <c r="BQ111" s="6"/>
      <c r="BR111" s="6"/>
      <c r="BS111" s="52"/>
      <c r="BU111" s="328"/>
      <c r="BV111" s="41">
        <v>5</v>
      </c>
      <c r="BW111" s="6"/>
      <c r="BX111" s="6"/>
      <c r="BY111" s="6"/>
      <c r="BZ111" s="6"/>
      <c r="CA111" s="6"/>
      <c r="CB111" s="6"/>
      <c r="CC111" s="52"/>
      <c r="CE111" s="328"/>
      <c r="CF111" s="41">
        <v>5</v>
      </c>
      <c r="CG111" s="6"/>
      <c r="CH111" s="6"/>
      <c r="CI111" s="6"/>
      <c r="CJ111" s="6"/>
      <c r="CK111" s="6"/>
      <c r="CL111" s="6"/>
      <c r="CM111" s="52"/>
      <c r="CO111" s="328"/>
      <c r="CP111" s="41">
        <v>5</v>
      </c>
      <c r="CQ111" s="6"/>
      <c r="CR111" s="6"/>
      <c r="CS111" s="6"/>
      <c r="CT111" s="6"/>
      <c r="CU111" s="6"/>
      <c r="CV111" s="6"/>
      <c r="CW111" s="52"/>
      <c r="CY111" s="328"/>
      <c r="CZ111" s="41">
        <v>5</v>
      </c>
      <c r="DA111" s="6">
        <v>10</v>
      </c>
      <c r="DB111" s="6">
        <v>10</v>
      </c>
      <c r="DC111" s="6">
        <v>10</v>
      </c>
      <c r="DD111" s="6">
        <v>10</v>
      </c>
      <c r="DE111" s="6"/>
      <c r="DF111" s="6">
        <v>0</v>
      </c>
      <c r="DG111" s="52"/>
      <c r="DI111" s="328"/>
      <c r="DJ111" s="41">
        <v>5</v>
      </c>
      <c r="DK111" s="6"/>
      <c r="DL111" s="6"/>
      <c r="DM111" s="6"/>
      <c r="DN111" s="6"/>
      <c r="DO111" s="6"/>
      <c r="DP111" s="6"/>
      <c r="DQ111" s="52"/>
      <c r="DS111" s="328"/>
      <c r="DT111" s="41">
        <v>5</v>
      </c>
      <c r="DU111" s="6"/>
      <c r="DV111" s="6"/>
      <c r="DW111" s="6"/>
      <c r="DX111" s="6"/>
      <c r="DY111" s="6"/>
      <c r="DZ111" s="6"/>
      <c r="EA111" s="52"/>
      <c r="EC111" s="328"/>
      <c r="ED111" s="41">
        <v>5</v>
      </c>
      <c r="EE111" s="6"/>
      <c r="EF111" s="6"/>
      <c r="EG111" s="6"/>
      <c r="EH111" s="6"/>
      <c r="EI111" s="6"/>
      <c r="EJ111" s="6"/>
      <c r="EK111" s="52"/>
      <c r="EL111" s="328"/>
      <c r="EM111" s="41">
        <v>5</v>
      </c>
      <c r="EN111" s="6">
        <v>10</v>
      </c>
      <c r="EO111" s="6">
        <v>10</v>
      </c>
      <c r="EP111" s="6">
        <v>10</v>
      </c>
      <c r="EQ111" s="6">
        <v>10</v>
      </c>
      <c r="ER111" s="6"/>
      <c r="ES111" s="6">
        <v>0</v>
      </c>
      <c r="ET111" s="52"/>
      <c r="EU111" s="52"/>
      <c r="EW111" s="367"/>
      <c r="EX111" s="41">
        <v>5</v>
      </c>
      <c r="EY111" s="6"/>
      <c r="EZ111" s="6"/>
      <c r="FA111" s="6"/>
      <c r="FB111" s="6"/>
      <c r="FC111" s="6"/>
      <c r="FD111" s="6"/>
      <c r="FE111" s="52"/>
      <c r="FG111" s="367"/>
      <c r="FH111" s="41">
        <v>5</v>
      </c>
      <c r="FI111" s="6"/>
      <c r="FJ111" s="6"/>
      <c r="FK111" s="6"/>
      <c r="FL111" s="6"/>
      <c r="FM111" s="6"/>
      <c r="FN111" s="6"/>
      <c r="FO111" s="52"/>
      <c r="FQ111" s="367"/>
      <c r="FR111" s="41">
        <v>5</v>
      </c>
      <c r="FS111" s="6"/>
      <c r="FT111" s="6"/>
      <c r="FU111" s="6"/>
      <c r="FV111" s="6"/>
      <c r="FW111" s="6"/>
      <c r="FX111" s="6"/>
      <c r="FY111" s="52"/>
      <c r="GA111" s="367"/>
      <c r="GB111" s="41">
        <v>5</v>
      </c>
      <c r="GC111" s="6"/>
      <c r="GD111" s="6"/>
      <c r="GE111" s="6"/>
      <c r="GF111" s="6"/>
      <c r="GG111" s="6"/>
      <c r="GH111" s="6"/>
      <c r="GI111" s="52"/>
      <c r="GK111" s="367"/>
      <c r="GL111" s="41">
        <v>5</v>
      </c>
      <c r="GM111" s="6"/>
      <c r="GN111" s="6"/>
      <c r="GO111" s="6"/>
      <c r="GP111" s="6"/>
      <c r="GQ111" s="6"/>
      <c r="GR111" s="6"/>
      <c r="GS111" s="52"/>
      <c r="GU111" s="367"/>
      <c r="GV111" s="41">
        <v>5</v>
      </c>
      <c r="GW111" s="6"/>
      <c r="GX111" s="6"/>
      <c r="GY111" s="6"/>
      <c r="GZ111" s="6"/>
      <c r="HA111" s="6"/>
      <c r="HB111" s="6"/>
      <c r="HC111" s="52"/>
      <c r="HE111" s="367"/>
      <c r="HF111" s="41">
        <v>5</v>
      </c>
      <c r="HG111" s="6"/>
      <c r="HH111" s="6"/>
      <c r="HI111" s="6"/>
      <c r="HJ111" s="6"/>
      <c r="HK111" s="6"/>
      <c r="HL111" s="6"/>
      <c r="HM111" s="52"/>
      <c r="HO111" s="367"/>
      <c r="HP111" s="41">
        <v>5</v>
      </c>
      <c r="HQ111" s="6"/>
      <c r="HR111" s="6"/>
      <c r="HS111" s="6"/>
      <c r="HT111" s="6"/>
      <c r="HU111" s="6"/>
      <c r="HV111" s="6"/>
      <c r="HW111" s="52"/>
      <c r="HY111" s="367"/>
      <c r="HZ111" s="41">
        <v>5</v>
      </c>
      <c r="IA111" s="6"/>
      <c r="IB111" s="6"/>
      <c r="IC111" s="6"/>
      <c r="ID111" s="6"/>
      <c r="IE111" s="6"/>
      <c r="IF111" s="6"/>
      <c r="IG111" s="52"/>
      <c r="II111" s="367"/>
      <c r="IJ111" s="41">
        <v>5</v>
      </c>
      <c r="IK111" s="6"/>
      <c r="IL111" s="6"/>
      <c r="IM111" s="6"/>
      <c r="IN111" s="6"/>
      <c r="IO111" s="6"/>
      <c r="IP111" s="6"/>
      <c r="IQ111" s="52"/>
      <c r="IS111" s="367"/>
      <c r="IT111" s="41">
        <v>5</v>
      </c>
      <c r="IU111" s="6"/>
      <c r="IV111" s="6"/>
      <c r="IW111" s="6"/>
      <c r="IX111" s="6"/>
      <c r="IY111" s="6"/>
      <c r="IZ111" s="6"/>
      <c r="JA111" s="52"/>
    </row>
    <row r="112" spans="1:261" ht="12.75" customHeight="1" outlineLevel="2" x14ac:dyDescent="0.25">
      <c r="A112" s="99" t="s">
        <v>122</v>
      </c>
      <c r="B112" s="100">
        <f>IF(A112="Must Have",RQTMustHave,(IF(A112="Important",RQTImportant,(IF(A112="Standard",RQTStandard,RQTNiceToHave)))))</f>
        <v>1</v>
      </c>
      <c r="C112" s="358"/>
      <c r="D112" s="17" t="s">
        <v>1</v>
      </c>
      <c r="E112" s="417">
        <f>AVERAGE(O112,Y112,AI112,AS112,BC112,BM112,BW112,CG112,CQ112,DA112,DK112,DU112,EE112,EO112,EY112,FI112,FS112,GC112,GM112,GW112,HG112,HQ112,IA112,IK112,IU112)</f>
        <v>8.7333333333333343</v>
      </c>
      <c r="F112" s="417">
        <f t="shared" ref="F112:J112" si="556">AVERAGE(P112,Z112,AJ112,AT112,BD112,BN112,BX112,CH112,CR112,DB112,DL112,DV112,EF112,EP112,EZ112,FJ112,FT112,GD112,GN112,GX112,HH112,HR112,IB112,IL112,IV112)</f>
        <v>7.8666666666666663</v>
      </c>
      <c r="G112" s="417">
        <f t="shared" si="556"/>
        <v>6.7333333333333334</v>
      </c>
      <c r="H112" s="417">
        <f t="shared" si="556"/>
        <v>7.1999999999999993</v>
      </c>
      <c r="I112" s="417">
        <f t="shared" si="556"/>
        <v>5.5</v>
      </c>
      <c r="J112" s="417">
        <f t="shared" si="556"/>
        <v>3.6500000000000004</v>
      </c>
      <c r="K112" s="52"/>
      <c r="M112" s="48"/>
      <c r="N112" s="17" t="s">
        <v>1</v>
      </c>
      <c r="O112" s="36" t="str">
        <f>IF(COUNT(O107:O111)=0,"",AVERAGE(O107:O111))</f>
        <v/>
      </c>
      <c r="P112" s="36" t="str">
        <f>IF(COUNT(P107:P111)=0,"",AVERAGE(P107:P111))</f>
        <v/>
      </c>
      <c r="Q112" s="36" t="str">
        <f>IF(COUNT(Q107:Q111)=0,"",AVERAGE(Q107:Q111))</f>
        <v/>
      </c>
      <c r="R112" s="36" t="str">
        <f>IF(COUNT(R107:R111)=0,"",AVERAGE(R107:R111))</f>
        <v/>
      </c>
      <c r="S112" s="36"/>
      <c r="T112" s="36" t="str">
        <f>IF(COUNT(T107:T111)=0,"",AVERAGE(T107:T111))</f>
        <v/>
      </c>
      <c r="U112" s="52"/>
      <c r="W112" s="48"/>
      <c r="X112" s="17" t="s">
        <v>1</v>
      </c>
      <c r="Y112" s="36" t="str">
        <f>IF(COUNT(Y107:Y111)=0,"",AVERAGE(Y107:Y111))</f>
        <v/>
      </c>
      <c r="Z112" s="36" t="str">
        <f>IF(COUNT(Z107:Z111)=0,"",AVERAGE(Z107:Z111))</f>
        <v/>
      </c>
      <c r="AA112" s="36" t="str">
        <f>IF(COUNT(AA107:AA111)=0,"",AVERAGE(AA107:AA111))</f>
        <v/>
      </c>
      <c r="AB112" s="36" t="str">
        <f>IF(COUNT(AB107:AB111)=0,"",AVERAGE(AB107:AB111))</f>
        <v/>
      </c>
      <c r="AC112" s="36"/>
      <c r="AD112" s="36" t="str">
        <f>IF(COUNT(AD107:AD111)=0,"",AVERAGE(AD107:AD111))</f>
        <v/>
      </c>
      <c r="AE112" s="52"/>
      <c r="AG112" s="48"/>
      <c r="AH112" s="17" t="s">
        <v>1</v>
      </c>
      <c r="AI112" s="36">
        <f t="shared" ref="AI112:AN112" si="557">IF(COUNT(AI107:AI111)=0,"",AVERAGE(AI107:AI111))</f>
        <v>8</v>
      </c>
      <c r="AJ112" s="36">
        <f t="shared" si="557"/>
        <v>8</v>
      </c>
      <c r="AK112" s="36">
        <f t="shared" si="557"/>
        <v>5.8</v>
      </c>
      <c r="AL112" s="36">
        <f t="shared" si="557"/>
        <v>6.2</v>
      </c>
      <c r="AM112" s="36">
        <f t="shared" si="557"/>
        <v>6.8</v>
      </c>
      <c r="AN112" s="36">
        <f t="shared" si="557"/>
        <v>3.1</v>
      </c>
      <c r="AO112" s="52"/>
      <c r="AQ112" s="48"/>
      <c r="AR112" s="17" t="s">
        <v>1</v>
      </c>
      <c r="AS112" s="36"/>
      <c r="AT112" s="36" t="str">
        <f>IF(COUNT(AT107:AT111)=0,"",AVERAGE(AT107:AT111))</f>
        <v/>
      </c>
      <c r="AU112" s="36" t="str">
        <f>IF(COUNT(AU107:AU111)=0,"",AVERAGE(AU107:AU111))</f>
        <v/>
      </c>
      <c r="AV112" s="36" t="str">
        <f>IF(COUNT(AV107:AV111)=0,"",AVERAGE(AV107:AV111))</f>
        <v/>
      </c>
      <c r="AW112" s="36" t="str">
        <f>IF(COUNT(AW107:AW111)=0,"",AVERAGE(AW107:AW111))</f>
        <v/>
      </c>
      <c r="AX112" s="36" t="str">
        <f>IF(COUNT(AX107:AX111)=0,"",AVERAGE(AX107:AX111))</f>
        <v/>
      </c>
      <c r="AY112" s="52"/>
      <c r="BA112" s="48"/>
      <c r="BB112" s="17" t="s">
        <v>1</v>
      </c>
      <c r="BC112" s="36"/>
      <c r="BD112" s="36" t="str">
        <f>IF(COUNT(BD107:BD111)=0,"",AVERAGE(BD107:BD111))</f>
        <v/>
      </c>
      <c r="BE112" s="36" t="str">
        <f>IF(COUNT(BE107:BE111)=0,"",AVERAGE(BE107:BE111))</f>
        <v/>
      </c>
      <c r="BF112" s="36" t="str">
        <f>IF(COUNT(BF107:BF111)=0,"",AVERAGE(BF107:BF111))</f>
        <v/>
      </c>
      <c r="BG112" s="36" t="str">
        <f>IF(COUNT(BG107:BG111)=0,"",AVERAGE(BG107:BG111))</f>
        <v/>
      </c>
      <c r="BH112" s="36" t="str">
        <f>IF(COUNT(BH107:BH111)=0,"",AVERAGE(BH107:BH111))</f>
        <v/>
      </c>
      <c r="BI112" s="52"/>
      <c r="BK112" s="48"/>
      <c r="BL112" s="17" t="s">
        <v>1</v>
      </c>
      <c r="BM112" s="6"/>
      <c r="BN112" s="6"/>
      <c r="BO112" s="6"/>
      <c r="BP112" s="6"/>
      <c r="BQ112" s="6"/>
      <c r="BR112" s="6"/>
      <c r="BS112" s="52"/>
      <c r="BU112" s="48"/>
      <c r="BV112" s="17" t="s">
        <v>1</v>
      </c>
      <c r="BW112" s="36" t="str">
        <f>IF(COUNT(BW107:BW111)=0,"",AVERAGE(BW107:BW111))</f>
        <v/>
      </c>
      <c r="BX112" s="36" t="str">
        <f>IF(COUNT(BX107:BX111)=0,"",AVERAGE(BX107:BX111))</f>
        <v/>
      </c>
      <c r="BY112" s="36" t="str">
        <f>IF(COUNT(BY107:BY111)=0,"",AVERAGE(BY107:BY111))</f>
        <v/>
      </c>
      <c r="BZ112" s="36" t="str">
        <f>IF(COUNT(BZ107:BZ111)=0,"",AVERAGE(BZ107:BZ111))</f>
        <v/>
      </c>
      <c r="CA112" s="36"/>
      <c r="CB112" s="36" t="str">
        <f>IF(COUNT(CB107:CB111)=0,"",AVERAGE(CB107:CB111))</f>
        <v/>
      </c>
      <c r="CC112" s="52"/>
      <c r="CE112" s="48"/>
      <c r="CF112" s="17" t="s">
        <v>1</v>
      </c>
      <c r="CG112" s="36" t="str">
        <f>IF(COUNT(CG107:CG111)=0,"",AVERAGE(CG107:CG111))</f>
        <v/>
      </c>
      <c r="CH112" s="36" t="str">
        <f>IF(COUNT(CH107:CH111)=0,"",AVERAGE(CH107:CH111))</f>
        <v/>
      </c>
      <c r="CI112" s="36" t="str">
        <f>IF(COUNT(CI107:CI111)=0,"",AVERAGE(CI107:CI111))</f>
        <v/>
      </c>
      <c r="CJ112" s="36" t="str">
        <f>IF(COUNT(CJ107:CJ111)=0,"",AVERAGE(CJ107:CJ111))</f>
        <v/>
      </c>
      <c r="CK112" s="36"/>
      <c r="CL112" s="36" t="str">
        <f>IF(COUNT(CL107:CL111)=0,"",AVERAGE(CL107:CL111))</f>
        <v/>
      </c>
      <c r="CM112" s="52"/>
      <c r="CO112" s="48"/>
      <c r="CP112" s="17" t="s">
        <v>1</v>
      </c>
      <c r="CQ112" s="36" t="str">
        <f>IF(COUNT(CQ107:CQ111)=0,"",AVERAGE(CQ107:CQ111))</f>
        <v/>
      </c>
      <c r="CR112" s="36" t="str">
        <f>IF(COUNT(CR107:CR111)=0,"",AVERAGE(CR107:CR111))</f>
        <v/>
      </c>
      <c r="CS112" s="36" t="str">
        <f>IF(COUNT(CS107:CS111)=0,"",AVERAGE(CS107:CS111))</f>
        <v/>
      </c>
      <c r="CT112" s="36" t="str">
        <f>IF(COUNT(CT107:CT111)=0,"",AVERAGE(CT107:CT111))</f>
        <v/>
      </c>
      <c r="CU112" s="36"/>
      <c r="CV112" s="36" t="str">
        <f>IF(COUNT(CV107:CV111)=0,"",AVERAGE(CV107:CV111))</f>
        <v/>
      </c>
      <c r="CW112" s="52"/>
      <c r="CY112" s="48"/>
      <c r="CZ112" s="17" t="s">
        <v>1</v>
      </c>
      <c r="DA112" s="36">
        <f>IF(COUNT(DA107:DA111)=0,"",AVERAGE(DA107:DA111))</f>
        <v>8.8000000000000007</v>
      </c>
      <c r="DB112" s="36">
        <f>IF(COUNT(DB107:DB111)=0,"",AVERAGE(DB107:DB111))</f>
        <v>9.4</v>
      </c>
      <c r="DC112" s="36">
        <f>IF(COUNT(DC107:DC111)=0,"",AVERAGE(DC107:DC111))</f>
        <v>6.2</v>
      </c>
      <c r="DD112" s="36">
        <f>IF(COUNT(DD107:DD111)=0,"",AVERAGE(DD107:DD111))</f>
        <v>8.1999999999999993</v>
      </c>
      <c r="DE112" s="36"/>
      <c r="DF112" s="36">
        <f>IF(COUNT(DF107:DF111)=0,"",AVERAGE(DF107:DF111))</f>
        <v>4.2</v>
      </c>
      <c r="DG112" s="52"/>
      <c r="DI112" s="48"/>
      <c r="DJ112" s="17" t="s">
        <v>1</v>
      </c>
      <c r="DK112" s="36" t="str">
        <f>IF(COUNT(DK107:DK111)=0,"",AVERAGE(DK107:DK111))</f>
        <v/>
      </c>
      <c r="DL112" s="36" t="str">
        <f>IF(COUNT(DL107:DL111)=0,"",AVERAGE(DL107:DL111))</f>
        <v/>
      </c>
      <c r="DM112" s="36" t="str">
        <f>IF(COUNT(DM107:DM111)=0,"",AVERAGE(DM107:DM111))</f>
        <v/>
      </c>
      <c r="DN112" s="36" t="str">
        <f>IF(COUNT(DN107:DN111)=0,"",AVERAGE(DN107:DN111))</f>
        <v/>
      </c>
      <c r="DO112" s="36"/>
      <c r="DP112" s="36" t="str">
        <f>IF(COUNT(DP107:DP111)=0,"",AVERAGE(DP107:DP111))</f>
        <v/>
      </c>
      <c r="DQ112" s="52"/>
      <c r="DS112" s="48"/>
      <c r="DT112" s="17" t="s">
        <v>1</v>
      </c>
      <c r="DU112" s="36" t="str">
        <f>IF(COUNT(DU107:DU111)=0,"",AVERAGE(DU107:DU111))</f>
        <v/>
      </c>
      <c r="DV112" s="36" t="str">
        <f>IF(COUNT(DV107:DV111)=0,"",AVERAGE(DV107:DV111))</f>
        <v/>
      </c>
      <c r="DW112" s="36" t="str">
        <f>IF(COUNT(DW107:DW111)=0,"",AVERAGE(DW107:DW111))</f>
        <v/>
      </c>
      <c r="DX112" s="36" t="str">
        <f>IF(COUNT(DX107:DX111)=0,"",AVERAGE(DX107:DX111))</f>
        <v/>
      </c>
      <c r="DY112" s="36"/>
      <c r="DZ112" s="36" t="str">
        <f>IF(COUNT(DZ107:DZ111)=0,"",AVERAGE(DZ107:DZ111))</f>
        <v/>
      </c>
      <c r="EA112" s="52"/>
      <c r="EC112" s="48"/>
      <c r="ED112" s="17" t="s">
        <v>1</v>
      </c>
      <c r="EE112" s="36" t="str">
        <f>IF(COUNT(EE107:EE111)=0,"",AVERAGE(EE107:EE111))</f>
        <v/>
      </c>
      <c r="EF112" s="36" t="str">
        <f>IF(COUNT(EF107:EF111)=0,"",AVERAGE(EF107:EF111))</f>
        <v/>
      </c>
      <c r="EG112" s="36" t="str">
        <f>IF(COUNT(EG107:EG111)=0,"",AVERAGE(EG107:EG111))</f>
        <v/>
      </c>
      <c r="EH112" s="36" t="str">
        <f>IF(COUNT(EH107:EH111)=0,"",AVERAGE(EH107:EH111))</f>
        <v/>
      </c>
      <c r="EI112" s="36"/>
      <c r="EJ112" s="36" t="str">
        <f>IF(COUNT(EJ107:EJ111)=0,"",AVERAGE(EJ107:EJ111))</f>
        <v/>
      </c>
      <c r="EK112" s="52"/>
      <c r="EL112" s="48"/>
      <c r="EM112" s="17" t="s">
        <v>1</v>
      </c>
      <c r="EN112" s="36">
        <f>IF(COUNT(EN107:EN111)=0,"",AVERAGE(EN107:EN111))</f>
        <v>8.8000000000000007</v>
      </c>
      <c r="EO112" s="36">
        <f>IF(COUNT(EO107:EO111)=0,"",AVERAGE(EO107:EO111))</f>
        <v>9.4</v>
      </c>
      <c r="EP112" s="36">
        <f>IF(COUNT(EP107:EP111)=0,"",AVERAGE(EP107:EP111))</f>
        <v>6.2</v>
      </c>
      <c r="EQ112" s="36">
        <f>IF(COUNT(EQ107:EQ111)=0,"",AVERAGE(EQ107:EQ111))</f>
        <v>8.1999999999999993</v>
      </c>
      <c r="ER112" s="36"/>
      <c r="ES112" s="36">
        <f>IF(COUNT(ES107:ES111)=0,"",AVERAGE(ES107:ES111))</f>
        <v>4.2</v>
      </c>
      <c r="ET112" s="52"/>
      <c r="EU112" s="52"/>
      <c r="EW112" s="369"/>
      <c r="EX112" s="17" t="s">
        <v>1</v>
      </c>
      <c r="EY112" s="36" t="str">
        <f t="shared" ref="EY112:FD112" si="558">IF(COUNT(EY107:EY111)=0,"",AVERAGE(EY107:EY111))</f>
        <v/>
      </c>
      <c r="EZ112" s="36" t="str">
        <f t="shared" si="558"/>
        <v/>
      </c>
      <c r="FA112" s="36" t="str">
        <f t="shared" si="558"/>
        <v/>
      </c>
      <c r="FB112" s="36" t="str">
        <f t="shared" si="558"/>
        <v/>
      </c>
      <c r="FC112" s="36" t="str">
        <f t="shared" si="558"/>
        <v/>
      </c>
      <c r="FD112" s="36" t="str">
        <f t="shared" si="558"/>
        <v/>
      </c>
      <c r="FE112" s="52"/>
      <c r="FG112" s="369"/>
      <c r="FH112" s="17" t="s">
        <v>1</v>
      </c>
      <c r="FI112" s="36" t="str">
        <f t="shared" ref="FI112:FN112" si="559">IF(COUNT(FI107:FI111)=0,"",AVERAGE(FI107:FI111))</f>
        <v/>
      </c>
      <c r="FJ112" s="36" t="str">
        <f t="shared" si="559"/>
        <v/>
      </c>
      <c r="FK112" s="36" t="str">
        <f t="shared" si="559"/>
        <v/>
      </c>
      <c r="FL112" s="36" t="str">
        <f t="shared" si="559"/>
        <v/>
      </c>
      <c r="FM112" s="36" t="str">
        <f t="shared" si="559"/>
        <v/>
      </c>
      <c r="FN112" s="36" t="str">
        <f t="shared" si="559"/>
        <v/>
      </c>
      <c r="FO112" s="52"/>
      <c r="FQ112" s="369"/>
      <c r="FR112" s="17" t="s">
        <v>1</v>
      </c>
      <c r="FS112" s="36" t="str">
        <f t="shared" ref="FS112:FX112" si="560">IF(COUNT(FS107:FS111)=0,"",AVERAGE(FS107:FS111))</f>
        <v/>
      </c>
      <c r="FT112" s="36" t="str">
        <f t="shared" si="560"/>
        <v/>
      </c>
      <c r="FU112" s="36" t="str">
        <f t="shared" si="560"/>
        <v/>
      </c>
      <c r="FV112" s="36" t="str">
        <f t="shared" si="560"/>
        <v/>
      </c>
      <c r="FW112" s="36" t="str">
        <f t="shared" si="560"/>
        <v/>
      </c>
      <c r="FX112" s="36" t="str">
        <f t="shared" si="560"/>
        <v/>
      </c>
      <c r="FY112" s="52"/>
      <c r="GA112" s="369"/>
      <c r="GB112" s="17" t="s">
        <v>1</v>
      </c>
      <c r="GC112" s="36" t="str">
        <f t="shared" ref="GC112:GH112" si="561">IF(COUNT(GC107:GC111)=0,"",AVERAGE(GC107:GC111))</f>
        <v/>
      </c>
      <c r="GD112" s="36" t="str">
        <f t="shared" si="561"/>
        <v/>
      </c>
      <c r="GE112" s="36" t="str">
        <f t="shared" si="561"/>
        <v/>
      </c>
      <c r="GF112" s="36" t="str">
        <f t="shared" si="561"/>
        <v/>
      </c>
      <c r="GG112" s="36" t="str">
        <f t="shared" si="561"/>
        <v/>
      </c>
      <c r="GH112" s="36" t="str">
        <f t="shared" si="561"/>
        <v/>
      </c>
      <c r="GI112" s="52"/>
      <c r="GK112" s="369"/>
      <c r="GL112" s="17" t="s">
        <v>1</v>
      </c>
      <c r="GM112" s="36" t="str">
        <f t="shared" ref="GM112:GR112" si="562">IF(COUNT(GM107:GM111)=0,"",AVERAGE(GM107:GM111))</f>
        <v/>
      </c>
      <c r="GN112" s="36" t="str">
        <f t="shared" si="562"/>
        <v/>
      </c>
      <c r="GO112" s="36" t="str">
        <f t="shared" si="562"/>
        <v/>
      </c>
      <c r="GP112" s="36" t="str">
        <f t="shared" si="562"/>
        <v/>
      </c>
      <c r="GQ112" s="36" t="str">
        <f t="shared" si="562"/>
        <v/>
      </c>
      <c r="GR112" s="36" t="str">
        <f t="shared" si="562"/>
        <v/>
      </c>
      <c r="GS112" s="52"/>
      <c r="GU112" s="369"/>
      <c r="GV112" s="17" t="s">
        <v>1</v>
      </c>
      <c r="GW112" s="36" t="str">
        <f t="shared" ref="GW112:HB112" si="563">IF(COUNT(GW107:GW111)=0,"",AVERAGE(GW107:GW111))</f>
        <v/>
      </c>
      <c r="GX112" s="36" t="str">
        <f t="shared" si="563"/>
        <v/>
      </c>
      <c r="GY112" s="36" t="str">
        <f t="shared" si="563"/>
        <v/>
      </c>
      <c r="GZ112" s="36" t="str">
        <f t="shared" si="563"/>
        <v/>
      </c>
      <c r="HA112" s="36" t="str">
        <f t="shared" si="563"/>
        <v/>
      </c>
      <c r="HB112" s="36" t="str">
        <f t="shared" si="563"/>
        <v/>
      </c>
      <c r="HC112" s="52"/>
      <c r="HE112" s="369"/>
      <c r="HF112" s="17" t="s">
        <v>1</v>
      </c>
      <c r="HG112" s="36" t="str">
        <f t="shared" ref="HG112:HL112" si="564">IF(COUNT(HG107:HG111)=0,"",AVERAGE(HG107:HG111))</f>
        <v/>
      </c>
      <c r="HH112" s="36" t="str">
        <f t="shared" si="564"/>
        <v/>
      </c>
      <c r="HI112" s="36" t="str">
        <f t="shared" si="564"/>
        <v/>
      </c>
      <c r="HJ112" s="36" t="str">
        <f t="shared" si="564"/>
        <v/>
      </c>
      <c r="HK112" s="36" t="str">
        <f t="shared" si="564"/>
        <v/>
      </c>
      <c r="HL112" s="36" t="str">
        <f t="shared" si="564"/>
        <v/>
      </c>
      <c r="HM112" s="52"/>
      <c r="HO112" s="369"/>
      <c r="HP112" s="17" t="s">
        <v>1</v>
      </c>
      <c r="HQ112" s="36" t="str">
        <f t="shared" ref="HQ112:HV112" si="565">IF(COUNT(HQ107:HQ111)=0,"",AVERAGE(HQ107:HQ111))</f>
        <v/>
      </c>
      <c r="HR112" s="36" t="str">
        <f t="shared" si="565"/>
        <v/>
      </c>
      <c r="HS112" s="36" t="str">
        <f t="shared" si="565"/>
        <v/>
      </c>
      <c r="HT112" s="36" t="str">
        <f t="shared" si="565"/>
        <v/>
      </c>
      <c r="HU112" s="36" t="str">
        <f t="shared" si="565"/>
        <v/>
      </c>
      <c r="HV112" s="36" t="str">
        <f t="shared" si="565"/>
        <v/>
      </c>
      <c r="HW112" s="52"/>
      <c r="HY112" s="369"/>
      <c r="HZ112" s="17" t="s">
        <v>1</v>
      </c>
      <c r="IA112" s="36" t="str">
        <f t="shared" ref="IA112:IF112" si="566">IF(COUNT(IA107:IA111)=0,"",AVERAGE(IA107:IA111))</f>
        <v/>
      </c>
      <c r="IB112" s="36" t="str">
        <f t="shared" si="566"/>
        <v/>
      </c>
      <c r="IC112" s="36" t="str">
        <f t="shared" si="566"/>
        <v/>
      </c>
      <c r="ID112" s="36" t="str">
        <f t="shared" si="566"/>
        <v/>
      </c>
      <c r="IE112" s="36" t="str">
        <f t="shared" si="566"/>
        <v/>
      </c>
      <c r="IF112" s="36" t="str">
        <f t="shared" si="566"/>
        <v/>
      </c>
      <c r="IG112" s="52"/>
      <c r="II112" s="369"/>
      <c r="IJ112" s="17" t="s">
        <v>1</v>
      </c>
      <c r="IK112" s="36" t="str">
        <f t="shared" ref="IK112:IP112" si="567">IF(COUNT(IK107:IK111)=0,"",AVERAGE(IK107:IK111))</f>
        <v/>
      </c>
      <c r="IL112" s="36" t="str">
        <f t="shared" si="567"/>
        <v/>
      </c>
      <c r="IM112" s="36" t="str">
        <f t="shared" si="567"/>
        <v/>
      </c>
      <c r="IN112" s="36" t="str">
        <f t="shared" si="567"/>
        <v/>
      </c>
      <c r="IO112" s="36" t="str">
        <f t="shared" si="567"/>
        <v/>
      </c>
      <c r="IP112" s="36" t="str">
        <f t="shared" si="567"/>
        <v/>
      </c>
      <c r="IQ112" s="52"/>
      <c r="IS112" s="369"/>
      <c r="IT112" s="17" t="s">
        <v>1</v>
      </c>
      <c r="IU112" s="36" t="str">
        <f t="shared" ref="IU112:IZ112" si="568">IF(COUNT(IU107:IU111)=0,"",AVERAGE(IU107:IU111))</f>
        <v/>
      </c>
      <c r="IV112" s="36" t="str">
        <f t="shared" si="568"/>
        <v/>
      </c>
      <c r="IW112" s="36" t="str">
        <f t="shared" si="568"/>
        <v/>
      </c>
      <c r="IX112" s="36" t="str">
        <f t="shared" si="568"/>
        <v/>
      </c>
      <c r="IY112" s="36" t="str">
        <f t="shared" si="568"/>
        <v/>
      </c>
      <c r="IZ112" s="36" t="str">
        <f t="shared" si="568"/>
        <v/>
      </c>
      <c r="JA112" s="52"/>
    </row>
    <row r="113" spans="1:261" ht="13.8" outlineLevel="1" x14ac:dyDescent="0.25">
      <c r="A113" s="97"/>
      <c r="B113" s="98">
        <f>SUM(B114:B116)*10</f>
        <v>10</v>
      </c>
      <c r="C113" s="37">
        <v>2.2999999999999998</v>
      </c>
      <c r="D113" s="38" t="s">
        <v>240</v>
      </c>
      <c r="E113" s="428">
        <f>($B$116*E116)/$B$113</f>
        <v>0.85833333333333339</v>
      </c>
      <c r="F113" s="428">
        <f t="shared" ref="F113:J113" si="569">($B$116*F116)/$B$113</f>
        <v>0.8</v>
      </c>
      <c r="G113" s="428">
        <f t="shared" si="569"/>
        <v>0.81666666666666665</v>
      </c>
      <c r="H113" s="428">
        <f t="shared" si="569"/>
        <v>0.6875</v>
      </c>
      <c r="I113" s="428">
        <f t="shared" si="569"/>
        <v>0.63749999999999996</v>
      </c>
      <c r="J113" s="428">
        <f t="shared" si="569"/>
        <v>0.6875</v>
      </c>
      <c r="K113" s="52"/>
      <c r="M113" s="37">
        <v>2.2999999999999998</v>
      </c>
      <c r="N113" s="38" t="s">
        <v>240</v>
      </c>
      <c r="O113" s="38"/>
      <c r="P113" s="38"/>
      <c r="Q113" s="38"/>
      <c r="R113" s="38"/>
      <c r="S113" s="38"/>
      <c r="T113" s="38"/>
      <c r="U113" s="52"/>
      <c r="W113" s="37">
        <v>2.2999999999999998</v>
      </c>
      <c r="X113" s="38" t="s">
        <v>240</v>
      </c>
      <c r="Y113" s="38"/>
      <c r="Z113" s="38"/>
      <c r="AA113" s="38"/>
      <c r="AB113" s="38"/>
      <c r="AC113" s="38"/>
      <c r="AD113" s="38"/>
      <c r="AE113" s="52"/>
      <c r="AG113" s="37">
        <v>2.2999999999999998</v>
      </c>
      <c r="AH113" s="38" t="s">
        <v>240</v>
      </c>
      <c r="AI113" s="38"/>
      <c r="AJ113" s="38"/>
      <c r="AK113" s="38"/>
      <c r="AL113" s="38"/>
      <c r="AM113" s="38"/>
      <c r="AN113" s="38"/>
      <c r="AO113" s="52"/>
      <c r="AQ113" s="37">
        <v>2.2999999999999998</v>
      </c>
      <c r="AR113" s="38" t="s">
        <v>240</v>
      </c>
      <c r="AS113" s="38"/>
      <c r="AT113" s="38"/>
      <c r="AU113" s="38"/>
      <c r="AV113" s="38"/>
      <c r="AW113" s="38"/>
      <c r="AX113" s="38"/>
      <c r="AY113" s="52"/>
      <c r="BA113" s="37">
        <v>2.2999999999999998</v>
      </c>
      <c r="BB113" s="38" t="s">
        <v>240</v>
      </c>
      <c r="BC113" s="38"/>
      <c r="BD113" s="38"/>
      <c r="BE113" s="38"/>
      <c r="BF113" s="38"/>
      <c r="BG113" s="38"/>
      <c r="BH113" s="38"/>
      <c r="BI113" s="52"/>
      <c r="BK113" s="37">
        <v>2.2999999999999998</v>
      </c>
      <c r="BL113" s="38" t="s">
        <v>240</v>
      </c>
      <c r="BM113" s="36"/>
      <c r="BN113" s="36" t="str">
        <f>IF(COUNT(BN108:BN112)=0,"",AVERAGE(BN108:BN112))</f>
        <v/>
      </c>
      <c r="BO113" s="36" t="str">
        <f>IF(COUNT(BO108:BO112)=0,"",AVERAGE(BO108:BO112))</f>
        <v/>
      </c>
      <c r="BP113" s="36" t="str">
        <f>IF(COUNT(BP108:BP112)=0,"",AVERAGE(BP108:BP112))</f>
        <v/>
      </c>
      <c r="BQ113" s="36" t="str">
        <f>IF(COUNT(BQ108:BQ112)=0,"",AVERAGE(BQ108:BQ112))</f>
        <v/>
      </c>
      <c r="BR113" s="36" t="str">
        <f>IF(COUNT(BR108:BR112)=0,"",AVERAGE(BR108:BR112))</f>
        <v/>
      </c>
      <c r="BS113" s="52"/>
      <c r="BU113" s="37">
        <v>2.2999999999999998</v>
      </c>
      <c r="BV113" s="38" t="s">
        <v>240</v>
      </c>
      <c r="BW113" s="38"/>
      <c r="BX113" s="38"/>
      <c r="BY113" s="38"/>
      <c r="BZ113" s="38"/>
      <c r="CA113" s="38"/>
      <c r="CB113" s="38"/>
      <c r="CC113" s="52"/>
      <c r="CE113" s="37">
        <v>2.2999999999999998</v>
      </c>
      <c r="CF113" s="38" t="s">
        <v>240</v>
      </c>
      <c r="CG113" s="38"/>
      <c r="CH113" s="38"/>
      <c r="CI113" s="38"/>
      <c r="CJ113" s="38"/>
      <c r="CK113" s="38"/>
      <c r="CL113" s="38"/>
      <c r="CM113" s="52"/>
      <c r="CO113" s="37">
        <v>2.2999999999999998</v>
      </c>
      <c r="CP113" s="38" t="s">
        <v>240</v>
      </c>
      <c r="CQ113" s="38"/>
      <c r="CR113" s="38"/>
      <c r="CS113" s="38"/>
      <c r="CT113" s="38"/>
      <c r="CU113" s="38"/>
      <c r="CV113" s="38"/>
      <c r="CW113" s="52"/>
      <c r="CY113" s="37">
        <v>2.2999999999999998</v>
      </c>
      <c r="CZ113" s="38" t="s">
        <v>240</v>
      </c>
      <c r="DA113" s="38"/>
      <c r="DB113" s="38"/>
      <c r="DC113" s="38"/>
      <c r="DD113" s="38"/>
      <c r="DE113" s="38"/>
      <c r="DF113" s="38"/>
      <c r="DG113" s="52"/>
      <c r="DI113" s="37">
        <v>2.2999999999999998</v>
      </c>
      <c r="DJ113" s="38" t="s">
        <v>240</v>
      </c>
      <c r="DK113" s="38"/>
      <c r="DL113" s="38"/>
      <c r="DM113" s="38"/>
      <c r="DN113" s="38"/>
      <c r="DO113" s="38"/>
      <c r="DP113" s="38"/>
      <c r="DQ113" s="52"/>
      <c r="DS113" s="37">
        <v>2.2999999999999998</v>
      </c>
      <c r="DT113" s="38" t="s">
        <v>240</v>
      </c>
      <c r="DU113" s="38"/>
      <c r="DV113" s="38"/>
      <c r="DW113" s="38"/>
      <c r="DX113" s="38"/>
      <c r="DY113" s="38"/>
      <c r="DZ113" s="38"/>
      <c r="EA113" s="52"/>
      <c r="EC113" s="37">
        <v>2.2999999999999998</v>
      </c>
      <c r="ED113" s="38" t="s">
        <v>240</v>
      </c>
      <c r="EE113" s="38"/>
      <c r="EF113" s="38"/>
      <c r="EG113" s="38"/>
      <c r="EH113" s="38"/>
      <c r="EI113" s="38"/>
      <c r="EJ113" s="38"/>
      <c r="EK113" s="52"/>
      <c r="EL113" s="37">
        <v>2.2999999999999998</v>
      </c>
      <c r="EM113" s="38" t="s">
        <v>240</v>
      </c>
      <c r="EN113" s="38"/>
      <c r="EO113" s="38"/>
      <c r="EP113" s="38"/>
      <c r="EQ113" s="38"/>
      <c r="ER113" s="38"/>
      <c r="ES113" s="38"/>
      <c r="ET113" s="52"/>
      <c r="EU113" s="52"/>
      <c r="EW113" s="364">
        <v>2.2999999999999998</v>
      </c>
      <c r="EX113" s="38" t="s">
        <v>240</v>
      </c>
      <c r="EY113" s="38"/>
      <c r="EZ113" s="38"/>
      <c r="FA113" s="38"/>
      <c r="FB113" s="38"/>
      <c r="FC113" s="38"/>
      <c r="FD113" s="38"/>
      <c r="FE113" s="52"/>
      <c r="FG113" s="364">
        <v>2.2999999999999998</v>
      </c>
      <c r="FH113" s="38" t="s">
        <v>240</v>
      </c>
      <c r="FI113" s="38"/>
      <c r="FJ113" s="38"/>
      <c r="FK113" s="38"/>
      <c r="FL113" s="38"/>
      <c r="FM113" s="38"/>
      <c r="FN113" s="38"/>
      <c r="FO113" s="52"/>
      <c r="FQ113" s="364">
        <v>2.2999999999999998</v>
      </c>
      <c r="FR113" s="38" t="s">
        <v>240</v>
      </c>
      <c r="FS113" s="38"/>
      <c r="FT113" s="38"/>
      <c r="FU113" s="38"/>
      <c r="FV113" s="38"/>
      <c r="FW113" s="38"/>
      <c r="FX113" s="38"/>
      <c r="FY113" s="52"/>
      <c r="GA113" s="364">
        <v>2.2999999999999998</v>
      </c>
      <c r="GB113" s="38" t="s">
        <v>240</v>
      </c>
      <c r="GC113" s="38"/>
      <c r="GD113" s="38"/>
      <c r="GE113" s="38"/>
      <c r="GF113" s="38"/>
      <c r="GG113" s="38"/>
      <c r="GH113" s="38"/>
      <c r="GI113" s="52"/>
      <c r="GK113" s="364">
        <v>2.2999999999999998</v>
      </c>
      <c r="GL113" s="38" t="s">
        <v>240</v>
      </c>
      <c r="GM113" s="38"/>
      <c r="GN113" s="38"/>
      <c r="GO113" s="38"/>
      <c r="GP113" s="38"/>
      <c r="GQ113" s="38"/>
      <c r="GR113" s="38"/>
      <c r="GS113" s="52"/>
      <c r="GU113" s="364">
        <v>2.2999999999999998</v>
      </c>
      <c r="GV113" s="38" t="s">
        <v>240</v>
      </c>
      <c r="GW113" s="38"/>
      <c r="GX113" s="38"/>
      <c r="GY113" s="38"/>
      <c r="GZ113" s="38"/>
      <c r="HA113" s="38"/>
      <c r="HB113" s="38"/>
      <c r="HC113" s="52"/>
      <c r="HE113" s="364">
        <v>2.2999999999999998</v>
      </c>
      <c r="HF113" s="38" t="s">
        <v>240</v>
      </c>
      <c r="HG113" s="38"/>
      <c r="HH113" s="38"/>
      <c r="HI113" s="38"/>
      <c r="HJ113" s="38"/>
      <c r="HK113" s="38"/>
      <c r="HL113" s="38"/>
      <c r="HM113" s="52"/>
      <c r="HO113" s="364">
        <v>2.2999999999999998</v>
      </c>
      <c r="HP113" s="38" t="s">
        <v>240</v>
      </c>
      <c r="HQ113" s="38"/>
      <c r="HR113" s="38"/>
      <c r="HS113" s="38"/>
      <c r="HT113" s="38"/>
      <c r="HU113" s="38"/>
      <c r="HV113" s="38"/>
      <c r="HW113" s="52"/>
      <c r="HY113" s="364">
        <v>2.2999999999999998</v>
      </c>
      <c r="HZ113" s="38" t="s">
        <v>240</v>
      </c>
      <c r="IA113" s="38"/>
      <c r="IB113" s="38"/>
      <c r="IC113" s="38"/>
      <c r="ID113" s="38"/>
      <c r="IE113" s="38"/>
      <c r="IF113" s="38"/>
      <c r="IG113" s="52"/>
      <c r="II113" s="364">
        <v>2.2999999999999998</v>
      </c>
      <c r="IJ113" s="38" t="s">
        <v>240</v>
      </c>
      <c r="IK113" s="38"/>
      <c r="IL113" s="38"/>
      <c r="IM113" s="38"/>
      <c r="IN113" s="38"/>
      <c r="IO113" s="38"/>
      <c r="IP113" s="38"/>
      <c r="IQ113" s="52"/>
      <c r="IS113" s="364">
        <v>2.2999999999999998</v>
      </c>
      <c r="IT113" s="38" t="s">
        <v>240</v>
      </c>
      <c r="IU113" s="38"/>
      <c r="IV113" s="38"/>
      <c r="IW113" s="38"/>
      <c r="IX113" s="38"/>
      <c r="IY113" s="38"/>
      <c r="IZ113" s="38"/>
      <c r="JA113" s="52"/>
    </row>
    <row r="114" spans="1:261" ht="12.75" customHeight="1" outlineLevel="2" x14ac:dyDescent="0.25">
      <c r="C114" s="356"/>
      <c r="D114" s="41">
        <v>1</v>
      </c>
      <c r="E114" s="416">
        <f t="shared" ref="E114" si="570">AVERAGE(O114,Y114,AI114,AS114,BC114,BM114,BW114,CG114,CQ114,DA114,DK114,DU114,EE114,EO114,EY114,FI114,FS114,GC114,GM114,GW114,HG114,HQ114,IA114,IK114,IU114)</f>
        <v>9</v>
      </c>
      <c r="F114" s="416">
        <f t="shared" ref="F114" si="571">AVERAGE(P114,Z114,AJ114,AT114,BD114,BN114,BX114,CH114,CR114,DB114,DL114,DV114,EF114,EP114,EZ114,FJ114,FT114,GD114,GN114,GX114,HH114,HR114,IB114,IL114,IV114)</f>
        <v>9</v>
      </c>
      <c r="G114" s="416">
        <f t="shared" ref="G114" si="572">AVERAGE(Q114,AA114,AK114,AU114,BE114,BO114,BY114,CI114,CS114,DC114,DM114,DW114,EG114,EQ114,FA114,FK114,FU114,GE114,GO114,GY114,HI114,HS114,IC114,IM114,IW114)</f>
        <v>8</v>
      </c>
      <c r="H114" s="416">
        <f t="shared" ref="H114" si="573">AVERAGE(R114,AB114,AL114,AV114,BF114,BP114,BZ114,CJ114,CT114,DD114,DN114,DX114,EH114,ER114,FB114,FL114,FV114,GF114,GP114,GZ114,HJ114,HT114,ID114,IN114,IX114)</f>
        <v>7</v>
      </c>
      <c r="I114" s="416">
        <f t="shared" ref="I114" si="574">AVERAGE(S114,AC114,AM114,AW114,BG114,BQ114,CA114,CK114,CU114,DE114,DO114,DY114,EI114,ES114,FC114,FM114,FW114,GG114,GQ114,HA114,HK114,HU114,IE114,IO114,IY114)</f>
        <v>6</v>
      </c>
      <c r="J114" s="416">
        <f t="shared" ref="J114" si="575">AVERAGE(T114,AD114,AN114,AX114,BH114,BR114,CB114,CL114,CV114,DF114,DP114,DZ114,EJ114,ET114,FD114,FN114,FX114,GH114,GR114,HB114,HL114,HV114,IF114,IP114,IZ114)</f>
        <v>8.5</v>
      </c>
      <c r="K114" s="52"/>
      <c r="M114" s="328"/>
      <c r="N114" s="41">
        <v>1</v>
      </c>
      <c r="O114" s="6"/>
      <c r="P114" s="6"/>
      <c r="Q114" s="6"/>
      <c r="R114" s="6"/>
      <c r="S114" s="6"/>
      <c r="T114" s="6"/>
      <c r="U114" s="52"/>
      <c r="W114" s="328"/>
      <c r="X114" s="41">
        <v>1</v>
      </c>
      <c r="Y114" s="6"/>
      <c r="Z114" s="6"/>
      <c r="AA114" s="6"/>
      <c r="AB114" s="6"/>
      <c r="AC114" s="6"/>
      <c r="AD114" s="6"/>
      <c r="AE114" s="52"/>
      <c r="AG114" s="328"/>
      <c r="AH114" s="41">
        <v>1</v>
      </c>
      <c r="AI114" s="6">
        <v>7</v>
      </c>
      <c r="AJ114" s="6">
        <v>7</v>
      </c>
      <c r="AK114" s="6">
        <v>7</v>
      </c>
      <c r="AL114" s="6">
        <v>7</v>
      </c>
      <c r="AM114" s="6">
        <v>2</v>
      </c>
      <c r="AN114" s="6">
        <v>7</v>
      </c>
      <c r="AO114" s="52"/>
      <c r="AQ114" s="328"/>
      <c r="AR114" s="41">
        <v>1</v>
      </c>
      <c r="AS114" s="6"/>
      <c r="AT114" s="6"/>
      <c r="AU114" s="6"/>
      <c r="AV114" s="6"/>
      <c r="AW114" s="6"/>
      <c r="AX114" s="6"/>
      <c r="AY114" s="52"/>
      <c r="BA114" s="328"/>
      <c r="BB114" s="41">
        <v>1</v>
      </c>
      <c r="BC114" s="6"/>
      <c r="BD114" s="6"/>
      <c r="BE114" s="6"/>
      <c r="BF114" s="6"/>
      <c r="BG114" s="6"/>
      <c r="BH114" s="6"/>
      <c r="BI114" s="52"/>
      <c r="BK114" s="328"/>
      <c r="BL114" s="41">
        <v>1</v>
      </c>
      <c r="BM114" s="38"/>
      <c r="BN114" s="38"/>
      <c r="BO114" s="38"/>
      <c r="BP114" s="38"/>
      <c r="BQ114" s="38"/>
      <c r="BR114" s="38"/>
      <c r="BS114" s="52"/>
      <c r="BU114" s="328"/>
      <c r="BV114" s="41">
        <v>1</v>
      </c>
      <c r="BW114" s="6"/>
      <c r="BX114" s="6"/>
      <c r="BY114" s="6"/>
      <c r="BZ114" s="6"/>
      <c r="CA114" s="6"/>
      <c r="CB114" s="6"/>
      <c r="CC114" s="52"/>
      <c r="CE114" s="328"/>
      <c r="CF114" s="41">
        <v>1</v>
      </c>
      <c r="CG114" s="6"/>
      <c r="CH114" s="6"/>
      <c r="CI114" s="6"/>
      <c r="CJ114" s="6"/>
      <c r="CK114" s="6"/>
      <c r="CL114" s="6"/>
      <c r="CM114" s="52"/>
      <c r="CO114" s="328"/>
      <c r="CP114" s="41">
        <v>1</v>
      </c>
      <c r="CQ114" s="6"/>
      <c r="CR114" s="6"/>
      <c r="CS114" s="6"/>
      <c r="CT114" s="6"/>
      <c r="CU114" s="6"/>
      <c r="CV114" s="6"/>
      <c r="CW114" s="52"/>
      <c r="CY114" s="328"/>
      <c r="CZ114" s="41">
        <v>1</v>
      </c>
      <c r="DA114" s="6">
        <v>10</v>
      </c>
      <c r="DB114" s="6">
        <v>10</v>
      </c>
      <c r="DC114" s="6">
        <v>10</v>
      </c>
      <c r="DD114" s="6">
        <v>7</v>
      </c>
      <c r="DE114" s="6"/>
      <c r="DF114" s="6">
        <v>10</v>
      </c>
      <c r="DG114" s="52"/>
      <c r="DI114" s="328"/>
      <c r="DJ114" s="41">
        <v>1</v>
      </c>
      <c r="DK114" s="6"/>
      <c r="DL114" s="6"/>
      <c r="DM114" s="6"/>
      <c r="DN114" s="6"/>
      <c r="DO114" s="6"/>
      <c r="DP114" s="6"/>
      <c r="DQ114" s="52"/>
      <c r="DS114" s="328"/>
      <c r="DT114" s="41">
        <v>1</v>
      </c>
      <c r="DU114" s="6"/>
      <c r="DV114" s="6"/>
      <c r="DW114" s="6"/>
      <c r="DX114" s="6"/>
      <c r="DY114" s="6"/>
      <c r="DZ114" s="6"/>
      <c r="EA114" s="52"/>
      <c r="EC114" s="328"/>
      <c r="ED114" s="41">
        <v>1</v>
      </c>
      <c r="EE114" s="6"/>
      <c r="EF114" s="6"/>
      <c r="EG114" s="6"/>
      <c r="EH114" s="6"/>
      <c r="EI114" s="6"/>
      <c r="EJ114" s="6"/>
      <c r="EK114" s="52"/>
      <c r="EL114" s="328"/>
      <c r="EM114" s="41">
        <v>1</v>
      </c>
      <c r="EN114" s="6">
        <v>10</v>
      </c>
      <c r="EO114" s="6">
        <v>10</v>
      </c>
      <c r="EP114" s="6">
        <v>10</v>
      </c>
      <c r="EQ114" s="6">
        <v>7</v>
      </c>
      <c r="ER114" s="6"/>
      <c r="ES114" s="6">
        <v>10</v>
      </c>
      <c r="ET114" s="52"/>
      <c r="EU114" s="52"/>
      <c r="EW114" s="367"/>
      <c r="EX114" s="41">
        <v>1</v>
      </c>
      <c r="EY114" s="6"/>
      <c r="EZ114" s="6"/>
      <c r="FA114" s="6"/>
      <c r="FB114" s="6"/>
      <c r="FC114" s="6"/>
      <c r="FD114" s="6"/>
      <c r="FE114" s="52"/>
      <c r="FG114" s="367"/>
      <c r="FH114" s="41">
        <v>1</v>
      </c>
      <c r="FI114" s="6"/>
      <c r="FJ114" s="6"/>
      <c r="FK114" s="6"/>
      <c r="FL114" s="6"/>
      <c r="FM114" s="6"/>
      <c r="FN114" s="6"/>
      <c r="FO114" s="52"/>
      <c r="FQ114" s="367"/>
      <c r="FR114" s="41">
        <v>1</v>
      </c>
      <c r="FS114" s="6"/>
      <c r="FT114" s="6"/>
      <c r="FU114" s="6"/>
      <c r="FV114" s="6"/>
      <c r="FW114" s="6"/>
      <c r="FX114" s="6"/>
      <c r="FY114" s="52"/>
      <c r="GA114" s="367"/>
      <c r="GB114" s="41">
        <v>1</v>
      </c>
      <c r="GC114" s="6"/>
      <c r="GD114" s="6"/>
      <c r="GE114" s="6"/>
      <c r="GF114" s="6"/>
      <c r="GG114" s="6"/>
      <c r="GH114" s="6"/>
      <c r="GI114" s="52"/>
      <c r="GK114" s="367"/>
      <c r="GL114" s="41">
        <v>1</v>
      </c>
      <c r="GM114" s="6"/>
      <c r="GN114" s="6"/>
      <c r="GO114" s="6"/>
      <c r="GP114" s="6"/>
      <c r="GQ114" s="6"/>
      <c r="GR114" s="6"/>
      <c r="GS114" s="52"/>
      <c r="GU114" s="367"/>
      <c r="GV114" s="41">
        <v>1</v>
      </c>
      <c r="GW114" s="6"/>
      <c r="GX114" s="6"/>
      <c r="GY114" s="6"/>
      <c r="GZ114" s="6"/>
      <c r="HA114" s="6"/>
      <c r="HB114" s="6"/>
      <c r="HC114" s="52"/>
      <c r="HE114" s="367"/>
      <c r="HF114" s="41">
        <v>1</v>
      </c>
      <c r="HG114" s="6"/>
      <c r="HH114" s="6"/>
      <c r="HI114" s="6"/>
      <c r="HJ114" s="6"/>
      <c r="HK114" s="6"/>
      <c r="HL114" s="6"/>
      <c r="HM114" s="52"/>
      <c r="HO114" s="367"/>
      <c r="HP114" s="41">
        <v>1</v>
      </c>
      <c r="HQ114" s="6"/>
      <c r="HR114" s="6"/>
      <c r="HS114" s="6"/>
      <c r="HT114" s="6"/>
      <c r="HU114" s="6"/>
      <c r="HV114" s="6"/>
      <c r="HW114" s="52"/>
      <c r="HY114" s="367"/>
      <c r="HZ114" s="41">
        <v>1</v>
      </c>
      <c r="IA114" s="6"/>
      <c r="IB114" s="6"/>
      <c r="IC114" s="6"/>
      <c r="ID114" s="6"/>
      <c r="IE114" s="6"/>
      <c r="IF114" s="6"/>
      <c r="IG114" s="52"/>
      <c r="II114" s="367"/>
      <c r="IJ114" s="41">
        <v>1</v>
      </c>
      <c r="IK114" s="6"/>
      <c r="IL114" s="6"/>
      <c r="IM114" s="6"/>
      <c r="IN114" s="6"/>
      <c r="IO114" s="6"/>
      <c r="IP114" s="6"/>
      <c r="IQ114" s="52"/>
      <c r="IS114" s="367"/>
      <c r="IT114" s="41">
        <v>1</v>
      </c>
      <c r="IU114" s="6"/>
      <c r="IV114" s="6"/>
      <c r="IW114" s="6"/>
      <c r="IX114" s="6"/>
      <c r="IY114" s="6"/>
      <c r="IZ114" s="6"/>
      <c r="JA114" s="52"/>
    </row>
    <row r="115" spans="1:261" ht="12.75" customHeight="1" outlineLevel="2" x14ac:dyDescent="0.25">
      <c r="C115" s="356"/>
      <c r="D115" s="41">
        <v>2</v>
      </c>
      <c r="E115" s="416">
        <f t="shared" ref="E115" si="576">AVERAGE(O115,Y115,AI115,AS115,BC115,BM115,BW115,CG115,CQ115,DA115,DK115,DU115,EE115,EO115,EY115,FI115,FS115,GC115,GM115,GW115,HG115,HQ115,IA115,IK115,IU115)</f>
        <v>8.1666666666666661</v>
      </c>
      <c r="F115" s="416">
        <f t="shared" ref="F115" si="577">AVERAGE(P115,Z115,AJ115,AT115,BD115,BN115,BX115,CH115,CR115,DB115,DL115,DV115,EF115,EP115,EZ115,FJ115,FT115,GD115,GN115,GX115,HH115,HR115,IB115,IL115,IV115)</f>
        <v>7</v>
      </c>
      <c r="G115" s="416">
        <f t="shared" ref="G115" si="578">AVERAGE(Q115,AA115,AK115,AU115,BE115,BO115,BY115,CI115,CS115,DC115,DM115,DW115,EG115,EQ115,FA115,FK115,FU115,GE115,GO115,GY115,HI115,HS115,IC115,IM115,IW115)</f>
        <v>8.3333333333333339</v>
      </c>
      <c r="H115" s="416">
        <f t="shared" ref="H115" si="579">AVERAGE(R115,AB115,AL115,AV115,BF115,BP115,BZ115,CJ115,CT115,DD115,DN115,DX115,EH115,ER115,FB115,FL115,FV115,GF115,GP115,GZ115,HJ115,HT115,ID115,IN115,IX115)</f>
        <v>6.75</v>
      </c>
      <c r="I115" s="416">
        <f t="shared" ref="I115" si="580">AVERAGE(S115,AC115,AM115,AW115,BG115,BQ115,CA115,CK115,CU115,DE115,DO115,DY115,EI115,ES115,FC115,FM115,FW115,GG115,GQ115,HA115,HK115,HU115,IE115,IO115,IY115)</f>
        <v>6.75</v>
      </c>
      <c r="J115" s="416">
        <f t="shared" ref="J115" si="581">AVERAGE(T115,AD115,AN115,AX115,BH115,BR115,CB115,CL115,CV115,DF115,DP115,DZ115,EJ115,ET115,FD115,FN115,FX115,GH115,GR115,HB115,HL115,HV115,IF115,IP115,IZ115)</f>
        <v>5.25</v>
      </c>
      <c r="K115" s="52"/>
      <c r="M115" s="328"/>
      <c r="N115" s="41">
        <v>2</v>
      </c>
      <c r="O115" s="6"/>
      <c r="P115" s="6"/>
      <c r="Q115" s="6"/>
      <c r="R115" s="6"/>
      <c r="S115" s="6"/>
      <c r="T115" s="6"/>
      <c r="U115" s="52"/>
      <c r="W115" s="328"/>
      <c r="X115" s="41">
        <v>2</v>
      </c>
      <c r="Y115" s="6"/>
      <c r="Z115" s="6"/>
      <c r="AA115" s="6"/>
      <c r="AB115" s="6"/>
      <c r="AC115" s="6"/>
      <c r="AD115" s="6"/>
      <c r="AE115" s="52"/>
      <c r="AG115" s="328"/>
      <c r="AH115" s="41">
        <v>2</v>
      </c>
      <c r="AI115" s="6">
        <v>5.5</v>
      </c>
      <c r="AJ115" s="6">
        <v>3</v>
      </c>
      <c r="AK115" s="6">
        <v>8</v>
      </c>
      <c r="AL115" s="6">
        <v>5.5</v>
      </c>
      <c r="AM115" s="6">
        <v>5.5</v>
      </c>
      <c r="AN115" s="6">
        <v>2.5</v>
      </c>
      <c r="AO115" s="52"/>
      <c r="AQ115" s="328"/>
      <c r="AR115" s="41">
        <v>2</v>
      </c>
      <c r="AS115" s="6"/>
      <c r="AT115" s="6"/>
      <c r="AU115" s="6"/>
      <c r="AV115" s="6"/>
      <c r="AW115" s="6"/>
      <c r="AX115" s="6"/>
      <c r="AY115" s="52"/>
      <c r="BA115" s="328"/>
      <c r="BB115" s="41">
        <v>2</v>
      </c>
      <c r="BC115" s="6"/>
      <c r="BD115" s="6"/>
      <c r="BE115" s="6"/>
      <c r="BF115" s="6"/>
      <c r="BG115" s="6"/>
      <c r="BH115" s="6"/>
      <c r="BI115" s="52"/>
      <c r="BK115" s="328"/>
      <c r="BL115" s="41">
        <v>2</v>
      </c>
      <c r="BM115" s="6"/>
      <c r="BN115" s="6"/>
      <c r="BO115" s="6"/>
      <c r="BP115" s="6"/>
      <c r="BQ115" s="6"/>
      <c r="BR115" s="6"/>
      <c r="BS115" s="52"/>
      <c r="BU115" s="328"/>
      <c r="BV115" s="41">
        <v>2</v>
      </c>
      <c r="BW115" s="6"/>
      <c r="BX115" s="6"/>
      <c r="BY115" s="6"/>
      <c r="BZ115" s="6"/>
      <c r="CA115" s="6"/>
      <c r="CB115" s="6"/>
      <c r="CC115" s="52"/>
      <c r="CE115" s="328"/>
      <c r="CF115" s="41">
        <v>2</v>
      </c>
      <c r="CG115" s="6"/>
      <c r="CH115" s="6"/>
      <c r="CI115" s="6"/>
      <c r="CJ115" s="6"/>
      <c r="CK115" s="6"/>
      <c r="CL115" s="6"/>
      <c r="CM115" s="52"/>
      <c r="CO115" s="328"/>
      <c r="CP115" s="41">
        <v>2</v>
      </c>
      <c r="CQ115" s="6"/>
      <c r="CR115" s="6"/>
      <c r="CS115" s="6"/>
      <c r="CT115" s="6"/>
      <c r="CU115" s="6"/>
      <c r="CV115" s="6"/>
      <c r="CW115" s="52"/>
      <c r="CY115" s="328"/>
      <c r="CZ115" s="41">
        <v>2</v>
      </c>
      <c r="DA115" s="6">
        <v>10</v>
      </c>
      <c r="DB115" s="6">
        <v>9</v>
      </c>
      <c r="DC115" s="6">
        <v>9</v>
      </c>
      <c r="DD115" s="6">
        <v>8</v>
      </c>
      <c r="DE115" s="6"/>
      <c r="DF115" s="6">
        <v>8</v>
      </c>
      <c r="DG115" s="52"/>
      <c r="DI115" s="328"/>
      <c r="DJ115" s="41">
        <v>2</v>
      </c>
      <c r="DK115" s="6"/>
      <c r="DL115" s="6"/>
      <c r="DM115" s="6"/>
      <c r="DN115" s="6"/>
      <c r="DO115" s="6"/>
      <c r="DP115" s="6"/>
      <c r="DQ115" s="52"/>
      <c r="DS115" s="328"/>
      <c r="DT115" s="41">
        <v>2</v>
      </c>
      <c r="DU115" s="6"/>
      <c r="DV115" s="6"/>
      <c r="DW115" s="6"/>
      <c r="DX115" s="6"/>
      <c r="DY115" s="6"/>
      <c r="DZ115" s="6"/>
      <c r="EA115" s="52"/>
      <c r="EC115" s="328"/>
      <c r="ED115" s="41">
        <v>2</v>
      </c>
      <c r="EE115" s="6"/>
      <c r="EF115" s="6"/>
      <c r="EG115" s="6"/>
      <c r="EH115" s="6"/>
      <c r="EI115" s="6"/>
      <c r="EJ115" s="6"/>
      <c r="EK115" s="52"/>
      <c r="EL115" s="328"/>
      <c r="EM115" s="41">
        <v>2</v>
      </c>
      <c r="EN115" s="6">
        <v>10</v>
      </c>
      <c r="EO115" s="6">
        <v>9</v>
      </c>
      <c r="EP115" s="6">
        <v>9</v>
      </c>
      <c r="EQ115" s="6">
        <v>8</v>
      </c>
      <c r="ER115" s="6"/>
      <c r="ES115" s="6">
        <v>8</v>
      </c>
      <c r="ET115" s="52"/>
      <c r="EU115" s="52"/>
      <c r="EW115" s="367"/>
      <c r="EX115" s="41">
        <v>2</v>
      </c>
      <c r="EY115" s="6"/>
      <c r="EZ115" s="6"/>
      <c r="FA115" s="6"/>
      <c r="FB115" s="6"/>
      <c r="FC115" s="6"/>
      <c r="FD115" s="6"/>
      <c r="FE115" s="52"/>
      <c r="FG115" s="367"/>
      <c r="FH115" s="41">
        <v>2</v>
      </c>
      <c r="FI115" s="6"/>
      <c r="FJ115" s="6"/>
      <c r="FK115" s="6"/>
      <c r="FL115" s="6"/>
      <c r="FM115" s="6"/>
      <c r="FN115" s="6"/>
      <c r="FO115" s="52"/>
      <c r="FQ115" s="367"/>
      <c r="FR115" s="41">
        <v>2</v>
      </c>
      <c r="FS115" s="6"/>
      <c r="FT115" s="6"/>
      <c r="FU115" s="6"/>
      <c r="FV115" s="6"/>
      <c r="FW115" s="6"/>
      <c r="FX115" s="6"/>
      <c r="FY115" s="52"/>
      <c r="GA115" s="367"/>
      <c r="GB115" s="41">
        <v>2</v>
      </c>
      <c r="GC115" s="6"/>
      <c r="GD115" s="6"/>
      <c r="GE115" s="6"/>
      <c r="GF115" s="6"/>
      <c r="GG115" s="6"/>
      <c r="GH115" s="6"/>
      <c r="GI115" s="52"/>
      <c r="GK115" s="367"/>
      <c r="GL115" s="41">
        <v>2</v>
      </c>
      <c r="GM115" s="6"/>
      <c r="GN115" s="6"/>
      <c r="GO115" s="6"/>
      <c r="GP115" s="6"/>
      <c r="GQ115" s="6"/>
      <c r="GR115" s="6"/>
      <c r="GS115" s="52"/>
      <c r="GU115" s="367"/>
      <c r="GV115" s="41">
        <v>2</v>
      </c>
      <c r="GW115" s="6"/>
      <c r="GX115" s="6"/>
      <c r="GY115" s="6"/>
      <c r="GZ115" s="6"/>
      <c r="HA115" s="6"/>
      <c r="HB115" s="6"/>
      <c r="HC115" s="52"/>
      <c r="HE115" s="367"/>
      <c r="HF115" s="41">
        <v>2</v>
      </c>
      <c r="HG115" s="6"/>
      <c r="HH115" s="6"/>
      <c r="HI115" s="6"/>
      <c r="HJ115" s="6"/>
      <c r="HK115" s="6"/>
      <c r="HL115" s="6"/>
      <c r="HM115" s="52"/>
      <c r="HO115" s="367"/>
      <c r="HP115" s="41">
        <v>2</v>
      </c>
      <c r="HQ115" s="6"/>
      <c r="HR115" s="6"/>
      <c r="HS115" s="6"/>
      <c r="HT115" s="6"/>
      <c r="HU115" s="6"/>
      <c r="HV115" s="6"/>
      <c r="HW115" s="52"/>
      <c r="HY115" s="367"/>
      <c r="HZ115" s="41">
        <v>2</v>
      </c>
      <c r="IA115" s="6"/>
      <c r="IB115" s="6"/>
      <c r="IC115" s="6"/>
      <c r="ID115" s="6"/>
      <c r="IE115" s="6"/>
      <c r="IF115" s="6"/>
      <c r="IG115" s="52"/>
      <c r="II115" s="367"/>
      <c r="IJ115" s="41">
        <v>2</v>
      </c>
      <c r="IK115" s="6"/>
      <c r="IL115" s="6"/>
      <c r="IM115" s="6"/>
      <c r="IN115" s="6"/>
      <c r="IO115" s="6"/>
      <c r="IP115" s="6"/>
      <c r="IQ115" s="52"/>
      <c r="IS115" s="367"/>
      <c r="IT115" s="41">
        <v>2</v>
      </c>
      <c r="IU115" s="6"/>
      <c r="IV115" s="6"/>
      <c r="IW115" s="6"/>
      <c r="IX115" s="6"/>
      <c r="IY115" s="6"/>
      <c r="IZ115" s="6"/>
      <c r="JA115" s="52"/>
    </row>
    <row r="116" spans="1:261" ht="12.75" customHeight="1" outlineLevel="2" x14ac:dyDescent="0.25">
      <c r="A116" s="99" t="s">
        <v>122</v>
      </c>
      <c r="B116" s="100">
        <f>IF(A116="Must Have",RQTMustHave,(IF(A116="Important",RQTImportant,(IF(A116="Standard",RQTStandard,RQTNiceToHave)))))</f>
        <v>1</v>
      </c>
      <c r="C116" s="358"/>
      <c r="D116" s="17" t="s">
        <v>1</v>
      </c>
      <c r="E116" s="417">
        <f>AVERAGE(O116,Y116,AI116,AS116,BC116,BM116,BW116,CG116,CQ116,DA116,DK116,DU116,EE116,EO116,EY116,FI116,FS116,GC116,GM116,GW116,HG116,HQ116,IA116,IK116,IU116)</f>
        <v>8.5833333333333339</v>
      </c>
      <c r="F116" s="417">
        <f t="shared" ref="F116:J116" si="582">AVERAGE(P116,Z116,AJ116,AT116,BD116,BN116,BX116,CH116,CR116,DB116,DL116,DV116,EF116,EP116,EZ116,FJ116,FT116,GD116,GN116,GX116,HH116,HR116,IB116,IL116,IV116)</f>
        <v>8</v>
      </c>
      <c r="G116" s="417">
        <f t="shared" si="582"/>
        <v>8.1666666666666661</v>
      </c>
      <c r="H116" s="417">
        <f t="shared" si="582"/>
        <v>6.875</v>
      </c>
      <c r="I116" s="417">
        <f t="shared" si="582"/>
        <v>6.375</v>
      </c>
      <c r="J116" s="417">
        <f t="shared" si="582"/>
        <v>6.875</v>
      </c>
      <c r="K116" s="52"/>
      <c r="M116" s="48"/>
      <c r="N116" s="17" t="s">
        <v>1</v>
      </c>
      <c r="O116" s="36" t="str">
        <f>IF(COUNT(O114:O115)=0,"",AVERAGE(O114:O115))</f>
        <v/>
      </c>
      <c r="P116" s="36" t="str">
        <f>IF(COUNT(P114:P115)=0,"",AVERAGE(P114:P115))</f>
        <v/>
      </c>
      <c r="Q116" s="36" t="str">
        <f>IF(COUNT(Q114:Q115)=0,"",AVERAGE(Q114:Q115))</f>
        <v/>
      </c>
      <c r="R116" s="36" t="str">
        <f>IF(COUNT(R114:R115)=0,"",AVERAGE(R114:R115))</f>
        <v/>
      </c>
      <c r="S116" s="36"/>
      <c r="T116" s="36" t="str">
        <f>IF(COUNT(T114:T115)=0,"",AVERAGE(T114:T115))</f>
        <v/>
      </c>
      <c r="U116" s="52"/>
      <c r="W116" s="48"/>
      <c r="X116" s="17" t="s">
        <v>1</v>
      </c>
      <c r="Y116" s="36" t="str">
        <f>IF(COUNT(Y114:Y115)=0,"",AVERAGE(Y114:Y115))</f>
        <v/>
      </c>
      <c r="Z116" s="36" t="str">
        <f>IF(COUNT(Z114:Z115)=0,"",AVERAGE(Z114:Z115))</f>
        <v/>
      </c>
      <c r="AA116" s="36" t="str">
        <f>IF(COUNT(AA114:AA115)=0,"",AVERAGE(AA114:AA115))</f>
        <v/>
      </c>
      <c r="AB116" s="36" t="str">
        <f>IF(COUNT(AB114:AB115)=0,"",AVERAGE(AB114:AB115))</f>
        <v/>
      </c>
      <c r="AC116" s="36"/>
      <c r="AD116" s="36" t="str">
        <f>IF(COUNT(AD114:AD115)=0,"",AVERAGE(AD114:AD115))</f>
        <v/>
      </c>
      <c r="AE116" s="52"/>
      <c r="AG116" s="48"/>
      <c r="AH116" s="17" t="s">
        <v>1</v>
      </c>
      <c r="AI116" s="36">
        <f t="shared" ref="AI116:AN116" si="583">IF(COUNT(AI114:AI115)=0,"",AVERAGE(AI114:AI115))</f>
        <v>6.25</v>
      </c>
      <c r="AJ116" s="36">
        <f t="shared" si="583"/>
        <v>5</v>
      </c>
      <c r="AK116" s="36">
        <f t="shared" si="583"/>
        <v>7.5</v>
      </c>
      <c r="AL116" s="36">
        <f t="shared" si="583"/>
        <v>6.25</v>
      </c>
      <c r="AM116" s="36">
        <f t="shared" si="583"/>
        <v>3.75</v>
      </c>
      <c r="AN116" s="36">
        <f t="shared" si="583"/>
        <v>4.75</v>
      </c>
      <c r="AO116" s="52"/>
      <c r="AQ116" s="48"/>
      <c r="AR116" s="17" t="s">
        <v>1</v>
      </c>
      <c r="AS116" s="36"/>
      <c r="AT116" s="36" t="str">
        <f>IF(COUNT(AT114:AT115)=0,"",AVERAGE(AT114:AT115))</f>
        <v/>
      </c>
      <c r="AU116" s="36" t="str">
        <f>IF(COUNT(AU114:AU115)=0,"",AVERAGE(AU114:AU115))</f>
        <v/>
      </c>
      <c r="AV116" s="36" t="str">
        <f>IF(COUNT(AV114:AV115)=0,"",AVERAGE(AV114:AV115))</f>
        <v/>
      </c>
      <c r="AW116" s="36" t="str">
        <f>IF(COUNT(AW114:AW115)=0,"",AVERAGE(AW114:AW115))</f>
        <v/>
      </c>
      <c r="AX116" s="36" t="str">
        <f>IF(COUNT(AX114:AX115)=0,"",AVERAGE(AX114:AX115))</f>
        <v/>
      </c>
      <c r="AY116" s="52"/>
      <c r="BA116" s="48"/>
      <c r="BB116" s="17" t="s">
        <v>1</v>
      </c>
      <c r="BC116" s="36"/>
      <c r="BD116" s="36" t="str">
        <f>IF(COUNT(BD114:BD115)=0,"",AVERAGE(BD114:BD115))</f>
        <v/>
      </c>
      <c r="BE116" s="36" t="str">
        <f>IF(COUNT(BE114:BE115)=0,"",AVERAGE(BE114:BE115))</f>
        <v/>
      </c>
      <c r="BF116" s="36" t="str">
        <f>IF(COUNT(BF114:BF115)=0,"",AVERAGE(BF114:BF115))</f>
        <v/>
      </c>
      <c r="BG116" s="36" t="str">
        <f>IF(COUNT(BG114:BG115)=0,"",AVERAGE(BG114:BG115))</f>
        <v/>
      </c>
      <c r="BH116" s="36" t="str">
        <f>IF(COUNT(BH114:BH115)=0,"",AVERAGE(BH114:BH115))</f>
        <v/>
      </c>
      <c r="BI116" s="52"/>
      <c r="BK116" s="48"/>
      <c r="BL116" s="17" t="s">
        <v>1</v>
      </c>
      <c r="BM116" s="6"/>
      <c r="BN116" s="6"/>
      <c r="BO116" s="6"/>
      <c r="BP116" s="6"/>
      <c r="BQ116" s="6"/>
      <c r="BR116" s="6"/>
      <c r="BS116" s="52"/>
      <c r="BU116" s="48"/>
      <c r="BV116" s="17" t="s">
        <v>1</v>
      </c>
      <c r="BW116" s="36" t="str">
        <f>IF(COUNT(BW114:BW115)=0,"",AVERAGE(BW114:BW115))</f>
        <v/>
      </c>
      <c r="BX116" s="36" t="str">
        <f>IF(COUNT(BX114:BX115)=0,"",AVERAGE(BX114:BX115))</f>
        <v/>
      </c>
      <c r="BY116" s="36" t="str">
        <f>IF(COUNT(BY114:BY115)=0,"",AVERAGE(BY114:BY115))</f>
        <v/>
      </c>
      <c r="BZ116" s="36" t="str">
        <f>IF(COUNT(BZ114:BZ115)=0,"",AVERAGE(BZ114:BZ115))</f>
        <v/>
      </c>
      <c r="CA116" s="36"/>
      <c r="CB116" s="36" t="str">
        <f>IF(COUNT(CB114:CB115)=0,"",AVERAGE(CB114:CB115))</f>
        <v/>
      </c>
      <c r="CC116" s="52"/>
      <c r="CE116" s="48"/>
      <c r="CF116" s="17" t="s">
        <v>1</v>
      </c>
      <c r="CG116" s="36" t="str">
        <f>IF(COUNT(CG114:CG115)=0,"",AVERAGE(CG114:CG115))</f>
        <v/>
      </c>
      <c r="CH116" s="36" t="str">
        <f>IF(COUNT(CH114:CH115)=0,"",AVERAGE(CH114:CH115))</f>
        <v/>
      </c>
      <c r="CI116" s="36" t="str">
        <f>IF(COUNT(CI114:CI115)=0,"",AVERAGE(CI114:CI115))</f>
        <v/>
      </c>
      <c r="CJ116" s="36" t="str">
        <f>IF(COUNT(CJ114:CJ115)=0,"",AVERAGE(CJ114:CJ115))</f>
        <v/>
      </c>
      <c r="CK116" s="36"/>
      <c r="CL116" s="36" t="str">
        <f>IF(COUNT(CL114:CL115)=0,"",AVERAGE(CL114:CL115))</f>
        <v/>
      </c>
      <c r="CM116" s="52"/>
      <c r="CO116" s="48"/>
      <c r="CP116" s="17" t="s">
        <v>1</v>
      </c>
      <c r="CQ116" s="36" t="str">
        <f>IF(COUNT(CQ114:CQ115)=0,"",AVERAGE(CQ114:CQ115))</f>
        <v/>
      </c>
      <c r="CR116" s="36" t="str">
        <f>IF(COUNT(CR114:CR115)=0,"",AVERAGE(CR114:CR115))</f>
        <v/>
      </c>
      <c r="CS116" s="36" t="str">
        <f>IF(COUNT(CS114:CS115)=0,"",AVERAGE(CS114:CS115))</f>
        <v/>
      </c>
      <c r="CT116" s="36" t="str">
        <f>IF(COUNT(CT114:CT115)=0,"",AVERAGE(CT114:CT115))</f>
        <v/>
      </c>
      <c r="CU116" s="36"/>
      <c r="CV116" s="36" t="str">
        <f>IF(COUNT(CV114:CV115)=0,"",AVERAGE(CV114:CV115))</f>
        <v/>
      </c>
      <c r="CW116" s="52"/>
      <c r="CY116" s="48"/>
      <c r="CZ116" s="17" t="s">
        <v>1</v>
      </c>
      <c r="DA116" s="36">
        <f>IF(COUNT(DA114:DA115)=0,"",AVERAGE(DA114:DA115))</f>
        <v>10</v>
      </c>
      <c r="DB116" s="36">
        <f>IF(COUNT(DB114:DB115)=0,"",AVERAGE(DB114:DB115))</f>
        <v>9.5</v>
      </c>
      <c r="DC116" s="36">
        <f>IF(COUNT(DC114:DC115)=0,"",AVERAGE(DC114:DC115))</f>
        <v>9.5</v>
      </c>
      <c r="DD116" s="36">
        <f>IF(COUNT(DD114:DD115)=0,"",AVERAGE(DD114:DD115))</f>
        <v>7.5</v>
      </c>
      <c r="DE116" s="36"/>
      <c r="DF116" s="36">
        <f>IF(COUNT(DF114:DF115)=0,"",AVERAGE(DF114:DF115))</f>
        <v>9</v>
      </c>
      <c r="DG116" s="52"/>
      <c r="DI116" s="48"/>
      <c r="DJ116" s="17" t="s">
        <v>1</v>
      </c>
      <c r="DK116" s="36" t="str">
        <f>IF(COUNT(DK114:DK115)=0,"",AVERAGE(DK114:DK115))</f>
        <v/>
      </c>
      <c r="DL116" s="36" t="str">
        <f>IF(COUNT(DL114:DL115)=0,"",AVERAGE(DL114:DL115))</f>
        <v/>
      </c>
      <c r="DM116" s="36" t="str">
        <f>IF(COUNT(DM114:DM115)=0,"",AVERAGE(DM114:DM115))</f>
        <v/>
      </c>
      <c r="DN116" s="36" t="str">
        <f>IF(COUNT(DN114:DN115)=0,"",AVERAGE(DN114:DN115))</f>
        <v/>
      </c>
      <c r="DO116" s="36"/>
      <c r="DP116" s="36" t="str">
        <f>IF(COUNT(DP114:DP115)=0,"",AVERAGE(DP114:DP115))</f>
        <v/>
      </c>
      <c r="DQ116" s="52"/>
      <c r="DS116" s="48"/>
      <c r="DT116" s="17" t="s">
        <v>1</v>
      </c>
      <c r="DU116" s="36" t="str">
        <f>IF(COUNT(DU114:DU115)=0,"",AVERAGE(DU114:DU115))</f>
        <v/>
      </c>
      <c r="DV116" s="36" t="str">
        <f>IF(COUNT(DV114:DV115)=0,"",AVERAGE(DV114:DV115))</f>
        <v/>
      </c>
      <c r="DW116" s="36" t="str">
        <f>IF(COUNT(DW114:DW115)=0,"",AVERAGE(DW114:DW115))</f>
        <v/>
      </c>
      <c r="DX116" s="36" t="str">
        <f>IF(COUNT(DX114:DX115)=0,"",AVERAGE(DX114:DX115))</f>
        <v/>
      </c>
      <c r="DY116" s="36"/>
      <c r="DZ116" s="36" t="str">
        <f>IF(COUNT(DZ114:DZ115)=0,"",AVERAGE(DZ114:DZ115))</f>
        <v/>
      </c>
      <c r="EA116" s="52"/>
      <c r="EC116" s="48"/>
      <c r="ED116" s="17" t="s">
        <v>1</v>
      </c>
      <c r="EE116" s="36" t="str">
        <f>IF(COUNT(EE114:EE115)=0,"",AVERAGE(EE114:EE115))</f>
        <v/>
      </c>
      <c r="EF116" s="36" t="str">
        <f>IF(COUNT(EF114:EF115)=0,"",AVERAGE(EF114:EF115))</f>
        <v/>
      </c>
      <c r="EG116" s="36" t="str">
        <f>IF(COUNT(EG114:EG115)=0,"",AVERAGE(EG114:EG115))</f>
        <v/>
      </c>
      <c r="EH116" s="36" t="str">
        <f>IF(COUNT(EH114:EH115)=0,"",AVERAGE(EH114:EH115))</f>
        <v/>
      </c>
      <c r="EI116" s="36"/>
      <c r="EJ116" s="36" t="str">
        <f>IF(COUNT(EJ114:EJ115)=0,"",AVERAGE(EJ114:EJ115))</f>
        <v/>
      </c>
      <c r="EK116" s="52"/>
      <c r="EL116" s="48"/>
      <c r="EM116" s="17" t="s">
        <v>1</v>
      </c>
      <c r="EN116" s="36">
        <f>IF(COUNT(EN114:EN115)=0,"",AVERAGE(EN114:EN115))</f>
        <v>10</v>
      </c>
      <c r="EO116" s="36">
        <f>IF(COUNT(EO114:EO115)=0,"",AVERAGE(EO114:EO115))</f>
        <v>9.5</v>
      </c>
      <c r="EP116" s="36">
        <f>IF(COUNT(EP114:EP115)=0,"",AVERAGE(EP114:EP115))</f>
        <v>9.5</v>
      </c>
      <c r="EQ116" s="36">
        <f>IF(COUNT(EQ114:EQ115)=0,"",AVERAGE(EQ114:EQ115))</f>
        <v>7.5</v>
      </c>
      <c r="ER116" s="36"/>
      <c r="ES116" s="36">
        <f>IF(COUNT(ES114:ES115)=0,"",AVERAGE(ES114:ES115))</f>
        <v>9</v>
      </c>
      <c r="ET116" s="52"/>
      <c r="EU116" s="52"/>
      <c r="EW116" s="369"/>
      <c r="EX116" s="17" t="s">
        <v>1</v>
      </c>
      <c r="EY116" s="36" t="str">
        <f t="shared" ref="EY116:FD116" si="584">IF(COUNT(EY114:EY115)=0,"",AVERAGE(EY114:EY115))</f>
        <v/>
      </c>
      <c r="EZ116" s="36" t="str">
        <f t="shared" si="584"/>
        <v/>
      </c>
      <c r="FA116" s="36" t="str">
        <f t="shared" si="584"/>
        <v/>
      </c>
      <c r="FB116" s="36" t="str">
        <f t="shared" si="584"/>
        <v/>
      </c>
      <c r="FC116" s="36" t="str">
        <f t="shared" si="584"/>
        <v/>
      </c>
      <c r="FD116" s="36" t="str">
        <f t="shared" si="584"/>
        <v/>
      </c>
      <c r="FE116" s="52"/>
      <c r="FG116" s="369"/>
      <c r="FH116" s="17" t="s">
        <v>1</v>
      </c>
      <c r="FI116" s="36" t="str">
        <f t="shared" ref="FI116:FN116" si="585">IF(COUNT(FI114:FI115)=0,"",AVERAGE(FI114:FI115))</f>
        <v/>
      </c>
      <c r="FJ116" s="36" t="str">
        <f t="shared" si="585"/>
        <v/>
      </c>
      <c r="FK116" s="36" t="str">
        <f t="shared" si="585"/>
        <v/>
      </c>
      <c r="FL116" s="36" t="str">
        <f t="shared" si="585"/>
        <v/>
      </c>
      <c r="FM116" s="36" t="str">
        <f t="shared" si="585"/>
        <v/>
      </c>
      <c r="FN116" s="36" t="str">
        <f t="shared" si="585"/>
        <v/>
      </c>
      <c r="FO116" s="52"/>
      <c r="FQ116" s="369"/>
      <c r="FR116" s="17" t="s">
        <v>1</v>
      </c>
      <c r="FS116" s="36" t="str">
        <f t="shared" ref="FS116:FX116" si="586">IF(COUNT(FS114:FS115)=0,"",AVERAGE(FS114:FS115))</f>
        <v/>
      </c>
      <c r="FT116" s="36" t="str">
        <f t="shared" si="586"/>
        <v/>
      </c>
      <c r="FU116" s="36" t="str">
        <f t="shared" si="586"/>
        <v/>
      </c>
      <c r="FV116" s="36" t="str">
        <f t="shared" si="586"/>
        <v/>
      </c>
      <c r="FW116" s="36" t="str">
        <f t="shared" si="586"/>
        <v/>
      </c>
      <c r="FX116" s="36" t="str">
        <f t="shared" si="586"/>
        <v/>
      </c>
      <c r="FY116" s="52"/>
      <c r="GA116" s="369"/>
      <c r="GB116" s="17" t="s">
        <v>1</v>
      </c>
      <c r="GC116" s="36" t="str">
        <f t="shared" ref="GC116:GH116" si="587">IF(COUNT(GC114:GC115)=0,"",AVERAGE(GC114:GC115))</f>
        <v/>
      </c>
      <c r="GD116" s="36" t="str">
        <f t="shared" si="587"/>
        <v/>
      </c>
      <c r="GE116" s="36" t="str">
        <f t="shared" si="587"/>
        <v/>
      </c>
      <c r="GF116" s="36" t="str">
        <f t="shared" si="587"/>
        <v/>
      </c>
      <c r="GG116" s="36" t="str">
        <f t="shared" si="587"/>
        <v/>
      </c>
      <c r="GH116" s="36" t="str">
        <f t="shared" si="587"/>
        <v/>
      </c>
      <c r="GI116" s="52"/>
      <c r="GK116" s="369"/>
      <c r="GL116" s="17" t="s">
        <v>1</v>
      </c>
      <c r="GM116" s="36" t="str">
        <f t="shared" ref="GM116:GR116" si="588">IF(COUNT(GM114:GM115)=0,"",AVERAGE(GM114:GM115))</f>
        <v/>
      </c>
      <c r="GN116" s="36" t="str">
        <f t="shared" si="588"/>
        <v/>
      </c>
      <c r="GO116" s="36" t="str">
        <f t="shared" si="588"/>
        <v/>
      </c>
      <c r="GP116" s="36" t="str">
        <f t="shared" si="588"/>
        <v/>
      </c>
      <c r="GQ116" s="36" t="str">
        <f t="shared" si="588"/>
        <v/>
      </c>
      <c r="GR116" s="36" t="str">
        <f t="shared" si="588"/>
        <v/>
      </c>
      <c r="GS116" s="52"/>
      <c r="GU116" s="369"/>
      <c r="GV116" s="17" t="s">
        <v>1</v>
      </c>
      <c r="GW116" s="36" t="str">
        <f t="shared" ref="GW116:HB116" si="589">IF(COUNT(GW114:GW115)=0,"",AVERAGE(GW114:GW115))</f>
        <v/>
      </c>
      <c r="GX116" s="36" t="str">
        <f t="shared" si="589"/>
        <v/>
      </c>
      <c r="GY116" s="36" t="str">
        <f t="shared" si="589"/>
        <v/>
      </c>
      <c r="GZ116" s="36" t="str">
        <f t="shared" si="589"/>
        <v/>
      </c>
      <c r="HA116" s="36" t="str">
        <f t="shared" si="589"/>
        <v/>
      </c>
      <c r="HB116" s="36" t="str">
        <f t="shared" si="589"/>
        <v/>
      </c>
      <c r="HC116" s="52"/>
      <c r="HE116" s="369"/>
      <c r="HF116" s="17" t="s">
        <v>1</v>
      </c>
      <c r="HG116" s="36" t="str">
        <f t="shared" ref="HG116:HL116" si="590">IF(COUNT(HG114:HG115)=0,"",AVERAGE(HG114:HG115))</f>
        <v/>
      </c>
      <c r="HH116" s="36" t="str">
        <f t="shared" si="590"/>
        <v/>
      </c>
      <c r="HI116" s="36" t="str">
        <f t="shared" si="590"/>
        <v/>
      </c>
      <c r="HJ116" s="36" t="str">
        <f t="shared" si="590"/>
        <v/>
      </c>
      <c r="HK116" s="36" t="str">
        <f t="shared" si="590"/>
        <v/>
      </c>
      <c r="HL116" s="36" t="str">
        <f t="shared" si="590"/>
        <v/>
      </c>
      <c r="HM116" s="52"/>
      <c r="HO116" s="369"/>
      <c r="HP116" s="17" t="s">
        <v>1</v>
      </c>
      <c r="HQ116" s="36" t="str">
        <f t="shared" ref="HQ116:HV116" si="591">IF(COUNT(HQ114:HQ115)=0,"",AVERAGE(HQ114:HQ115))</f>
        <v/>
      </c>
      <c r="HR116" s="36" t="str">
        <f t="shared" si="591"/>
        <v/>
      </c>
      <c r="HS116" s="36" t="str">
        <f t="shared" si="591"/>
        <v/>
      </c>
      <c r="HT116" s="36" t="str">
        <f t="shared" si="591"/>
        <v/>
      </c>
      <c r="HU116" s="36" t="str">
        <f t="shared" si="591"/>
        <v/>
      </c>
      <c r="HV116" s="36" t="str">
        <f t="shared" si="591"/>
        <v/>
      </c>
      <c r="HW116" s="52"/>
      <c r="HY116" s="369"/>
      <c r="HZ116" s="17" t="s">
        <v>1</v>
      </c>
      <c r="IA116" s="36" t="str">
        <f t="shared" ref="IA116:IF116" si="592">IF(COUNT(IA114:IA115)=0,"",AVERAGE(IA114:IA115))</f>
        <v/>
      </c>
      <c r="IB116" s="36" t="str">
        <f t="shared" si="592"/>
        <v/>
      </c>
      <c r="IC116" s="36" t="str">
        <f t="shared" si="592"/>
        <v/>
      </c>
      <c r="ID116" s="36" t="str">
        <f t="shared" si="592"/>
        <v/>
      </c>
      <c r="IE116" s="36" t="str">
        <f t="shared" si="592"/>
        <v/>
      </c>
      <c r="IF116" s="36" t="str">
        <f t="shared" si="592"/>
        <v/>
      </c>
      <c r="IG116" s="52"/>
      <c r="II116" s="369"/>
      <c r="IJ116" s="17" t="s">
        <v>1</v>
      </c>
      <c r="IK116" s="36" t="str">
        <f t="shared" ref="IK116:IP116" si="593">IF(COUNT(IK114:IK115)=0,"",AVERAGE(IK114:IK115))</f>
        <v/>
      </c>
      <c r="IL116" s="36" t="str">
        <f t="shared" si="593"/>
        <v/>
      </c>
      <c r="IM116" s="36" t="str">
        <f t="shared" si="593"/>
        <v/>
      </c>
      <c r="IN116" s="36" t="str">
        <f t="shared" si="593"/>
        <v/>
      </c>
      <c r="IO116" s="36" t="str">
        <f t="shared" si="593"/>
        <v/>
      </c>
      <c r="IP116" s="36" t="str">
        <f t="shared" si="593"/>
        <v/>
      </c>
      <c r="IQ116" s="52"/>
      <c r="IS116" s="369"/>
      <c r="IT116" s="17" t="s">
        <v>1</v>
      </c>
      <c r="IU116" s="36" t="str">
        <f t="shared" ref="IU116:IZ116" si="594">IF(COUNT(IU114:IU115)=0,"",AVERAGE(IU114:IU115))</f>
        <v/>
      </c>
      <c r="IV116" s="36" t="str">
        <f t="shared" si="594"/>
        <v/>
      </c>
      <c r="IW116" s="36" t="str">
        <f t="shared" si="594"/>
        <v/>
      </c>
      <c r="IX116" s="36" t="str">
        <f t="shared" si="594"/>
        <v/>
      </c>
      <c r="IY116" s="36" t="str">
        <f t="shared" si="594"/>
        <v/>
      </c>
      <c r="IZ116" s="36" t="str">
        <f t="shared" si="594"/>
        <v/>
      </c>
      <c r="JA116" s="52"/>
    </row>
    <row r="117" spans="1:261" ht="13.8" outlineLevel="1" x14ac:dyDescent="0.25">
      <c r="A117" s="97"/>
      <c r="B117" s="98">
        <f>SUM(B118:B119)*10</f>
        <v>10</v>
      </c>
      <c r="C117" s="37">
        <v>2.4</v>
      </c>
      <c r="D117" s="38" t="s">
        <v>220</v>
      </c>
      <c r="E117" s="428">
        <f>($B$119*E119)/$B$117</f>
        <v>0.73333333333333328</v>
      </c>
      <c r="F117" s="428">
        <f t="shared" ref="F117:J117" si="595">($B$119*F119)/$B$117</f>
        <v>0.45</v>
      </c>
      <c r="G117" s="428">
        <f t="shared" si="595"/>
        <v>0.48333333333333328</v>
      </c>
      <c r="H117" s="428">
        <f t="shared" si="595"/>
        <v>0.52500000000000002</v>
      </c>
      <c r="I117" s="428">
        <f t="shared" si="595"/>
        <v>0.57499999999999996</v>
      </c>
      <c r="J117" s="428">
        <f t="shared" si="595"/>
        <v>0.35</v>
      </c>
      <c r="K117" s="52"/>
      <c r="M117" s="37">
        <v>2.4</v>
      </c>
      <c r="N117" s="38" t="s">
        <v>220</v>
      </c>
      <c r="O117" s="38"/>
      <c r="P117" s="38"/>
      <c r="Q117" s="38"/>
      <c r="R117" s="38"/>
      <c r="S117" s="38"/>
      <c r="T117" s="38"/>
      <c r="U117" s="52"/>
      <c r="W117" s="37">
        <v>2.4</v>
      </c>
      <c r="X117" s="38" t="s">
        <v>220</v>
      </c>
      <c r="Y117" s="38"/>
      <c r="Z117" s="38"/>
      <c r="AA117" s="38"/>
      <c r="AB117" s="38"/>
      <c r="AC117" s="38"/>
      <c r="AD117" s="38"/>
      <c r="AE117" s="52"/>
      <c r="AG117" s="37">
        <v>2.4</v>
      </c>
      <c r="AH117" s="38" t="s">
        <v>220</v>
      </c>
      <c r="AI117" s="38"/>
      <c r="AJ117" s="38"/>
      <c r="AK117" s="38"/>
      <c r="AL117" s="38"/>
      <c r="AM117" s="38"/>
      <c r="AN117" s="38"/>
      <c r="AO117" s="52"/>
      <c r="AQ117" s="37">
        <v>2.4</v>
      </c>
      <c r="AR117" s="38" t="s">
        <v>220</v>
      </c>
      <c r="AS117" s="38"/>
      <c r="AT117" s="38"/>
      <c r="AU117" s="38"/>
      <c r="AV117" s="38"/>
      <c r="AW117" s="38"/>
      <c r="AX117" s="38"/>
      <c r="AY117" s="52"/>
      <c r="BA117" s="37">
        <v>2.4</v>
      </c>
      <c r="BB117" s="38" t="s">
        <v>220</v>
      </c>
      <c r="BC117" s="38"/>
      <c r="BD117" s="38"/>
      <c r="BE117" s="38"/>
      <c r="BF117" s="38"/>
      <c r="BG117" s="38"/>
      <c r="BH117" s="38"/>
      <c r="BI117" s="52"/>
      <c r="BK117" s="37">
        <v>2.4</v>
      </c>
      <c r="BL117" s="38" t="s">
        <v>220</v>
      </c>
      <c r="BM117" s="36"/>
      <c r="BN117" s="36" t="str">
        <f>IF(COUNT(BN115:BN116)=0,"",AVERAGE(BN115:BN116))</f>
        <v/>
      </c>
      <c r="BO117" s="36" t="str">
        <f>IF(COUNT(BO115:BO116)=0,"",AVERAGE(BO115:BO116))</f>
        <v/>
      </c>
      <c r="BP117" s="36" t="str">
        <f>IF(COUNT(BP115:BP116)=0,"",AVERAGE(BP115:BP116))</f>
        <v/>
      </c>
      <c r="BQ117" s="36" t="str">
        <f>IF(COUNT(BQ115:BQ116)=0,"",AVERAGE(BQ115:BQ116))</f>
        <v/>
      </c>
      <c r="BR117" s="36" t="str">
        <f>IF(COUNT(BR115:BR116)=0,"",AVERAGE(BR115:BR116))</f>
        <v/>
      </c>
      <c r="BS117" s="52"/>
      <c r="BU117" s="37">
        <v>2.4</v>
      </c>
      <c r="BV117" s="38" t="s">
        <v>220</v>
      </c>
      <c r="BW117" s="38"/>
      <c r="BX117" s="38"/>
      <c r="BY117" s="38"/>
      <c r="BZ117" s="38"/>
      <c r="CA117" s="38"/>
      <c r="CB117" s="38"/>
      <c r="CC117" s="52"/>
      <c r="CE117" s="37">
        <v>2.4</v>
      </c>
      <c r="CF117" s="38" t="s">
        <v>220</v>
      </c>
      <c r="CG117" s="38"/>
      <c r="CH117" s="38"/>
      <c r="CI117" s="38"/>
      <c r="CJ117" s="38"/>
      <c r="CK117" s="38"/>
      <c r="CL117" s="38"/>
      <c r="CM117" s="52"/>
      <c r="CO117" s="37">
        <v>2.4</v>
      </c>
      <c r="CP117" s="38" t="s">
        <v>220</v>
      </c>
      <c r="CQ117" s="38"/>
      <c r="CR117" s="38"/>
      <c r="CS117" s="38"/>
      <c r="CT117" s="38"/>
      <c r="CU117" s="38"/>
      <c r="CV117" s="38"/>
      <c r="CW117" s="52"/>
      <c r="CY117" s="37">
        <v>2.4</v>
      </c>
      <c r="CZ117" s="38" t="s">
        <v>220</v>
      </c>
      <c r="DA117" s="38"/>
      <c r="DB117" s="38"/>
      <c r="DC117" s="38"/>
      <c r="DD117" s="38"/>
      <c r="DE117" s="38"/>
      <c r="DF117" s="38"/>
      <c r="DG117" s="52"/>
      <c r="DI117" s="37">
        <v>2.4</v>
      </c>
      <c r="DJ117" s="38" t="s">
        <v>220</v>
      </c>
      <c r="DK117" s="38"/>
      <c r="DL117" s="38"/>
      <c r="DM117" s="38"/>
      <c r="DN117" s="38"/>
      <c r="DO117" s="38"/>
      <c r="DP117" s="38"/>
      <c r="DQ117" s="52"/>
      <c r="DS117" s="37">
        <v>2.4</v>
      </c>
      <c r="DT117" s="38" t="s">
        <v>220</v>
      </c>
      <c r="DU117" s="38"/>
      <c r="DV117" s="38"/>
      <c r="DW117" s="38"/>
      <c r="DX117" s="38"/>
      <c r="DY117" s="38"/>
      <c r="DZ117" s="38"/>
      <c r="EA117" s="52"/>
      <c r="EC117" s="37">
        <v>2.4</v>
      </c>
      <c r="ED117" s="38" t="s">
        <v>220</v>
      </c>
      <c r="EE117" s="38"/>
      <c r="EF117" s="38"/>
      <c r="EG117" s="38"/>
      <c r="EH117" s="38"/>
      <c r="EI117" s="38"/>
      <c r="EJ117" s="38"/>
      <c r="EK117" s="52"/>
      <c r="EL117" s="37">
        <v>2.4</v>
      </c>
      <c r="EM117" s="38" t="s">
        <v>220</v>
      </c>
      <c r="EN117" s="38"/>
      <c r="EO117" s="38"/>
      <c r="EP117" s="38"/>
      <c r="EQ117" s="38"/>
      <c r="ER117" s="38"/>
      <c r="ES117" s="38"/>
      <c r="ET117" s="52"/>
      <c r="EU117" s="52"/>
      <c r="EW117" s="364">
        <v>2.4</v>
      </c>
      <c r="EX117" s="38" t="s">
        <v>220</v>
      </c>
      <c r="EY117" s="38"/>
      <c r="EZ117" s="38"/>
      <c r="FA117" s="38"/>
      <c r="FB117" s="38"/>
      <c r="FC117" s="38"/>
      <c r="FD117" s="38"/>
      <c r="FE117" s="52"/>
      <c r="FG117" s="364">
        <v>2.4</v>
      </c>
      <c r="FH117" s="38" t="s">
        <v>220</v>
      </c>
      <c r="FI117" s="38"/>
      <c r="FJ117" s="38"/>
      <c r="FK117" s="38"/>
      <c r="FL117" s="38"/>
      <c r="FM117" s="38"/>
      <c r="FN117" s="38"/>
      <c r="FO117" s="52"/>
      <c r="FQ117" s="364">
        <v>2.4</v>
      </c>
      <c r="FR117" s="38" t="s">
        <v>220</v>
      </c>
      <c r="FS117" s="38"/>
      <c r="FT117" s="38"/>
      <c r="FU117" s="38"/>
      <c r="FV117" s="38"/>
      <c r="FW117" s="38"/>
      <c r="FX117" s="38"/>
      <c r="FY117" s="52"/>
      <c r="GA117" s="364">
        <v>2.4</v>
      </c>
      <c r="GB117" s="38" t="s">
        <v>220</v>
      </c>
      <c r="GC117" s="38"/>
      <c r="GD117" s="38"/>
      <c r="GE117" s="38"/>
      <c r="GF117" s="38"/>
      <c r="GG117" s="38"/>
      <c r="GH117" s="38"/>
      <c r="GI117" s="52"/>
      <c r="GK117" s="364">
        <v>2.4</v>
      </c>
      <c r="GL117" s="38" t="s">
        <v>220</v>
      </c>
      <c r="GM117" s="38"/>
      <c r="GN117" s="38"/>
      <c r="GO117" s="38"/>
      <c r="GP117" s="38"/>
      <c r="GQ117" s="38"/>
      <c r="GR117" s="38"/>
      <c r="GS117" s="52"/>
      <c r="GU117" s="364">
        <v>2.4</v>
      </c>
      <c r="GV117" s="38" t="s">
        <v>220</v>
      </c>
      <c r="GW117" s="38"/>
      <c r="GX117" s="38"/>
      <c r="GY117" s="38"/>
      <c r="GZ117" s="38"/>
      <c r="HA117" s="38"/>
      <c r="HB117" s="38"/>
      <c r="HC117" s="52"/>
      <c r="HE117" s="364">
        <v>2.4</v>
      </c>
      <c r="HF117" s="38" t="s">
        <v>220</v>
      </c>
      <c r="HG117" s="38"/>
      <c r="HH117" s="38"/>
      <c r="HI117" s="38"/>
      <c r="HJ117" s="38"/>
      <c r="HK117" s="38"/>
      <c r="HL117" s="38"/>
      <c r="HM117" s="52"/>
      <c r="HO117" s="364">
        <v>2.4</v>
      </c>
      <c r="HP117" s="38" t="s">
        <v>220</v>
      </c>
      <c r="HQ117" s="38"/>
      <c r="HR117" s="38"/>
      <c r="HS117" s="38"/>
      <c r="HT117" s="38"/>
      <c r="HU117" s="38"/>
      <c r="HV117" s="38"/>
      <c r="HW117" s="52"/>
      <c r="HY117" s="364">
        <v>2.4</v>
      </c>
      <c r="HZ117" s="38" t="s">
        <v>220</v>
      </c>
      <c r="IA117" s="38"/>
      <c r="IB117" s="38"/>
      <c r="IC117" s="38"/>
      <c r="ID117" s="38"/>
      <c r="IE117" s="38"/>
      <c r="IF117" s="38"/>
      <c r="IG117" s="52"/>
      <c r="II117" s="364">
        <v>2.4</v>
      </c>
      <c r="IJ117" s="38" t="s">
        <v>220</v>
      </c>
      <c r="IK117" s="38"/>
      <c r="IL117" s="38"/>
      <c r="IM117" s="38"/>
      <c r="IN117" s="38"/>
      <c r="IO117" s="38"/>
      <c r="IP117" s="38"/>
      <c r="IQ117" s="52"/>
      <c r="IS117" s="364">
        <v>2.4</v>
      </c>
      <c r="IT117" s="38" t="s">
        <v>220</v>
      </c>
      <c r="IU117" s="38"/>
      <c r="IV117" s="38"/>
      <c r="IW117" s="38"/>
      <c r="IX117" s="38"/>
      <c r="IY117" s="38"/>
      <c r="IZ117" s="38"/>
      <c r="JA117" s="52"/>
    </row>
    <row r="118" spans="1:261" ht="12.75" customHeight="1" outlineLevel="2" x14ac:dyDescent="0.25">
      <c r="C118" s="356"/>
      <c r="D118" s="41">
        <v>1</v>
      </c>
      <c r="E118" s="416">
        <f t="shared" ref="E118" si="596">AVERAGE(O118,Y118,AI118,AS118,BC118,BM118,BW118,CG118,CQ118,DA118,DK118,DU118,EE118,EO118,EY118,FI118,FS118,GC118,GM118,GW118,HG118,HQ118,IA118,IK118,IU118)</f>
        <v>7.333333333333333</v>
      </c>
      <c r="F118" s="416">
        <f t="shared" ref="F118" si="597">AVERAGE(P118,Z118,AJ118,AT118,BD118,BN118,BX118,CH118,CR118,DB118,DL118,DV118,EF118,EP118,EZ118,FJ118,FT118,GD118,GN118,GX118,HH118,HR118,IB118,IL118,IV118)</f>
        <v>4.5</v>
      </c>
      <c r="G118" s="416">
        <f t="shared" ref="G118" si="598">AVERAGE(Q118,AA118,AK118,AU118,BE118,BO118,BY118,CI118,CS118,DC118,DM118,DW118,EG118,EQ118,FA118,FK118,FU118,GE118,GO118,GY118,HI118,HS118,IC118,IM118,IW118)</f>
        <v>4.833333333333333</v>
      </c>
      <c r="H118" s="416">
        <f t="shared" ref="H118" si="599">AVERAGE(R118,AB118,AL118,AV118,BF118,BP118,BZ118,CJ118,CT118,DD118,DN118,DX118,EH118,ER118,FB118,FL118,FV118,GF118,GP118,GZ118,HJ118,HT118,ID118,IN118,IX118)</f>
        <v>5.25</v>
      </c>
      <c r="I118" s="416">
        <f t="shared" ref="I118" si="600">AVERAGE(S118,AC118,AM118,AW118,BG118,BQ118,CA118,CK118,CU118,DE118,DO118,DY118,EI118,ES118,FC118,FM118,FW118,GG118,GQ118,HA118,HK118,HU118,IE118,IO118,IY118)</f>
        <v>5.75</v>
      </c>
      <c r="J118" s="416">
        <f t="shared" ref="J118" si="601">AVERAGE(T118,AD118,AN118,AX118,BH118,BR118,CB118,CL118,CV118,DF118,DP118,DZ118,EJ118,ET118,FD118,FN118,FX118,GH118,GR118,HB118,HL118,HV118,IF118,IP118,IZ118)</f>
        <v>3.5</v>
      </c>
      <c r="K118" s="52"/>
      <c r="M118" s="328"/>
      <c r="N118" s="41">
        <v>1</v>
      </c>
      <c r="O118" s="6"/>
      <c r="P118" s="6"/>
      <c r="Q118" s="6"/>
      <c r="R118" s="6"/>
      <c r="S118" s="6"/>
      <c r="T118" s="6"/>
      <c r="U118" s="52"/>
      <c r="W118" s="328"/>
      <c r="X118" s="41">
        <v>1</v>
      </c>
      <c r="Y118" s="6"/>
      <c r="Z118" s="6"/>
      <c r="AA118" s="6"/>
      <c r="AB118" s="6"/>
      <c r="AC118" s="6"/>
      <c r="AD118" s="6"/>
      <c r="AE118" s="52"/>
      <c r="AG118" s="328"/>
      <c r="AH118" s="41">
        <v>1</v>
      </c>
      <c r="AI118" s="6">
        <v>8</v>
      </c>
      <c r="AJ118" s="6">
        <v>3.5</v>
      </c>
      <c r="AK118" s="6">
        <v>2.5</v>
      </c>
      <c r="AL118" s="6">
        <v>3.5</v>
      </c>
      <c r="AM118" s="6">
        <v>6.5</v>
      </c>
      <c r="AN118" s="6">
        <v>2</v>
      </c>
      <c r="AO118" s="52"/>
      <c r="AQ118" s="328"/>
      <c r="AR118" s="41">
        <v>1</v>
      </c>
      <c r="AS118" s="6"/>
      <c r="AT118" s="6"/>
      <c r="AU118" s="6"/>
      <c r="AV118" s="6"/>
      <c r="AW118" s="6"/>
      <c r="AX118" s="6"/>
      <c r="AY118" s="52"/>
      <c r="BA118" s="328"/>
      <c r="BB118" s="41">
        <v>1</v>
      </c>
      <c r="BC118" s="6"/>
      <c r="BD118" s="6"/>
      <c r="BE118" s="6"/>
      <c r="BF118" s="6"/>
      <c r="BG118" s="6"/>
      <c r="BH118" s="6"/>
      <c r="BI118" s="52"/>
      <c r="BK118" s="328"/>
      <c r="BL118" s="41">
        <v>1</v>
      </c>
      <c r="BM118" s="38"/>
      <c r="BN118" s="38"/>
      <c r="BO118" s="38"/>
      <c r="BP118" s="38"/>
      <c r="BQ118" s="38"/>
      <c r="BR118" s="38"/>
      <c r="BS118" s="52"/>
      <c r="BU118" s="328"/>
      <c r="BV118" s="41">
        <v>1</v>
      </c>
      <c r="BW118" s="6"/>
      <c r="BX118" s="6"/>
      <c r="BY118" s="6"/>
      <c r="BZ118" s="6"/>
      <c r="CA118" s="6"/>
      <c r="CB118" s="6"/>
      <c r="CC118" s="52"/>
      <c r="CE118" s="328"/>
      <c r="CF118" s="41">
        <v>1</v>
      </c>
      <c r="CG118" s="6"/>
      <c r="CH118" s="6"/>
      <c r="CI118" s="6"/>
      <c r="CJ118" s="6"/>
      <c r="CK118" s="6"/>
      <c r="CL118" s="6"/>
      <c r="CM118" s="52"/>
      <c r="CO118" s="328"/>
      <c r="CP118" s="41">
        <v>1</v>
      </c>
      <c r="CQ118" s="6"/>
      <c r="CR118" s="6"/>
      <c r="CS118" s="6"/>
      <c r="CT118" s="6"/>
      <c r="CU118" s="6"/>
      <c r="CV118" s="6"/>
      <c r="CW118" s="52"/>
      <c r="CY118" s="328"/>
      <c r="CZ118" s="41">
        <v>1</v>
      </c>
      <c r="DA118" s="6">
        <v>9</v>
      </c>
      <c r="DB118" s="6">
        <v>5</v>
      </c>
      <c r="DC118" s="6">
        <v>5</v>
      </c>
      <c r="DD118" s="6">
        <v>7</v>
      </c>
      <c r="DE118" s="6"/>
      <c r="DF118" s="6">
        <v>5</v>
      </c>
      <c r="DG118" s="52"/>
      <c r="DI118" s="328"/>
      <c r="DJ118" s="41">
        <v>1</v>
      </c>
      <c r="DK118" s="6"/>
      <c r="DL118" s="6"/>
      <c r="DM118" s="6"/>
      <c r="DN118" s="6"/>
      <c r="DO118" s="6"/>
      <c r="DP118" s="6"/>
      <c r="DQ118" s="52"/>
      <c r="DS118" s="328"/>
      <c r="DT118" s="41">
        <v>1</v>
      </c>
      <c r="DU118" s="6"/>
      <c r="DV118" s="6"/>
      <c r="DW118" s="6"/>
      <c r="DX118" s="6"/>
      <c r="DY118" s="6"/>
      <c r="DZ118" s="6"/>
      <c r="EA118" s="52"/>
      <c r="EC118" s="328"/>
      <c r="ED118" s="41">
        <v>1</v>
      </c>
      <c r="EE118" s="6"/>
      <c r="EF118" s="6"/>
      <c r="EG118" s="6"/>
      <c r="EH118" s="6"/>
      <c r="EI118" s="6"/>
      <c r="EJ118" s="6"/>
      <c r="EK118" s="52"/>
      <c r="EL118" s="328"/>
      <c r="EM118" s="41">
        <v>1</v>
      </c>
      <c r="EN118" s="6">
        <v>9</v>
      </c>
      <c r="EO118" s="6">
        <v>5</v>
      </c>
      <c r="EP118" s="6">
        <v>5</v>
      </c>
      <c r="EQ118" s="6">
        <v>7</v>
      </c>
      <c r="ER118" s="6"/>
      <c r="ES118" s="6">
        <v>5</v>
      </c>
      <c r="ET118" s="52"/>
      <c r="EU118" s="52"/>
      <c r="EW118" s="367"/>
      <c r="EX118" s="41">
        <v>1</v>
      </c>
      <c r="EY118" s="6"/>
      <c r="EZ118" s="6"/>
      <c r="FA118" s="6"/>
      <c r="FB118" s="6"/>
      <c r="FC118" s="6"/>
      <c r="FD118" s="6"/>
      <c r="FE118" s="52"/>
      <c r="FG118" s="367"/>
      <c r="FH118" s="41">
        <v>1</v>
      </c>
      <c r="FI118" s="6"/>
      <c r="FJ118" s="6"/>
      <c r="FK118" s="6"/>
      <c r="FL118" s="6"/>
      <c r="FM118" s="6"/>
      <c r="FN118" s="6"/>
      <c r="FO118" s="52"/>
      <c r="FQ118" s="367"/>
      <c r="FR118" s="41">
        <v>1</v>
      </c>
      <c r="FS118" s="6"/>
      <c r="FT118" s="6"/>
      <c r="FU118" s="6"/>
      <c r="FV118" s="6"/>
      <c r="FW118" s="6"/>
      <c r="FX118" s="6"/>
      <c r="FY118" s="52"/>
      <c r="GA118" s="367"/>
      <c r="GB118" s="41">
        <v>1</v>
      </c>
      <c r="GC118" s="6"/>
      <c r="GD118" s="6"/>
      <c r="GE118" s="6"/>
      <c r="GF118" s="6"/>
      <c r="GG118" s="6"/>
      <c r="GH118" s="6"/>
      <c r="GI118" s="52"/>
      <c r="GK118" s="367"/>
      <c r="GL118" s="41">
        <v>1</v>
      </c>
      <c r="GM118" s="6"/>
      <c r="GN118" s="6"/>
      <c r="GO118" s="6"/>
      <c r="GP118" s="6"/>
      <c r="GQ118" s="6"/>
      <c r="GR118" s="6"/>
      <c r="GS118" s="52"/>
      <c r="GU118" s="367"/>
      <c r="GV118" s="41">
        <v>1</v>
      </c>
      <c r="GW118" s="6"/>
      <c r="GX118" s="6"/>
      <c r="GY118" s="6"/>
      <c r="GZ118" s="6"/>
      <c r="HA118" s="6"/>
      <c r="HB118" s="6"/>
      <c r="HC118" s="52"/>
      <c r="HE118" s="367"/>
      <c r="HF118" s="41">
        <v>1</v>
      </c>
      <c r="HG118" s="6"/>
      <c r="HH118" s="6"/>
      <c r="HI118" s="6"/>
      <c r="HJ118" s="6"/>
      <c r="HK118" s="6"/>
      <c r="HL118" s="6"/>
      <c r="HM118" s="52"/>
      <c r="HO118" s="367"/>
      <c r="HP118" s="41">
        <v>1</v>
      </c>
      <c r="HQ118" s="6"/>
      <c r="HR118" s="6"/>
      <c r="HS118" s="6"/>
      <c r="HT118" s="6"/>
      <c r="HU118" s="6"/>
      <c r="HV118" s="6"/>
      <c r="HW118" s="52"/>
      <c r="HY118" s="367"/>
      <c r="HZ118" s="41">
        <v>1</v>
      </c>
      <c r="IA118" s="6"/>
      <c r="IB118" s="6"/>
      <c r="IC118" s="6"/>
      <c r="ID118" s="6"/>
      <c r="IE118" s="6"/>
      <c r="IF118" s="6"/>
      <c r="IG118" s="52"/>
      <c r="II118" s="367"/>
      <c r="IJ118" s="41">
        <v>1</v>
      </c>
      <c r="IK118" s="6"/>
      <c r="IL118" s="6"/>
      <c r="IM118" s="6"/>
      <c r="IN118" s="6"/>
      <c r="IO118" s="6"/>
      <c r="IP118" s="6"/>
      <c r="IQ118" s="52"/>
      <c r="IS118" s="367"/>
      <c r="IT118" s="41">
        <v>1</v>
      </c>
      <c r="IU118" s="6"/>
      <c r="IV118" s="6"/>
      <c r="IW118" s="6"/>
      <c r="IX118" s="6"/>
      <c r="IY118" s="6"/>
      <c r="IZ118" s="6"/>
      <c r="JA118" s="52"/>
    </row>
    <row r="119" spans="1:261" ht="12.75" customHeight="1" outlineLevel="2" x14ac:dyDescent="0.25">
      <c r="A119" s="99" t="s">
        <v>122</v>
      </c>
      <c r="B119" s="100">
        <f>IF(A119="Must Have",RQTMustHave,(IF(A119="Important",RQTImportant,(IF(A119="Standard",RQTStandard,RQTNiceToHave)))))</f>
        <v>1</v>
      </c>
      <c r="C119" s="358"/>
      <c r="D119" s="17" t="s">
        <v>1</v>
      </c>
      <c r="E119" s="417">
        <f>AVERAGE(O119,Y119,AI119,AS119,BC119,BM119,BW119,CG119,CQ119,DA119,DK119,DU119,EE119,EO119,EY119,FI119,FS119,GC119,GM119,GW119,HG119,HQ119,IA119,IK119,IU119)</f>
        <v>7.333333333333333</v>
      </c>
      <c r="F119" s="417">
        <f t="shared" ref="F119:J119" si="602">AVERAGE(P119,Z119,AJ119,AT119,BD119,BN119,BX119,CH119,CR119,DB119,DL119,DV119,EF119,EP119,EZ119,FJ119,FT119,GD119,GN119,GX119,HH119,HR119,IB119,IL119,IV119)</f>
        <v>4.5</v>
      </c>
      <c r="G119" s="417">
        <f t="shared" si="602"/>
        <v>4.833333333333333</v>
      </c>
      <c r="H119" s="417">
        <f t="shared" si="602"/>
        <v>5.25</v>
      </c>
      <c r="I119" s="417">
        <f t="shared" si="602"/>
        <v>5.75</v>
      </c>
      <c r="J119" s="417">
        <f t="shared" si="602"/>
        <v>3.5</v>
      </c>
      <c r="K119" s="52"/>
      <c r="M119" s="48"/>
      <c r="N119" s="17" t="s">
        <v>1</v>
      </c>
      <c r="O119" s="36" t="str">
        <f>IF(COUNT(O118:O118)=0,"",AVERAGE(O118:O118))</f>
        <v/>
      </c>
      <c r="P119" s="36" t="str">
        <f>IF(COUNT(P118:P118)=0,"",AVERAGE(P118:P118))</f>
        <v/>
      </c>
      <c r="Q119" s="36" t="str">
        <f>IF(COUNT(Q118:Q118)=0,"",AVERAGE(Q118:Q118))</f>
        <v/>
      </c>
      <c r="R119" s="36" t="str">
        <f>IF(COUNT(R118:R118)=0,"",AVERAGE(R118:R118))</f>
        <v/>
      </c>
      <c r="S119" s="36"/>
      <c r="T119" s="36" t="str">
        <f>IF(COUNT(T118:T118)=0,"",AVERAGE(T118:T118))</f>
        <v/>
      </c>
      <c r="U119" s="52"/>
      <c r="W119" s="48"/>
      <c r="X119" s="17" t="s">
        <v>1</v>
      </c>
      <c r="Y119" s="36" t="str">
        <f>IF(COUNT(Y118:Y118)=0,"",AVERAGE(Y118:Y118))</f>
        <v/>
      </c>
      <c r="Z119" s="36" t="str">
        <f>IF(COUNT(Z118:Z118)=0,"",AVERAGE(Z118:Z118))</f>
        <v/>
      </c>
      <c r="AA119" s="36" t="str">
        <f>IF(COUNT(AA118:AA118)=0,"",AVERAGE(AA118:AA118))</f>
        <v/>
      </c>
      <c r="AB119" s="36" t="str">
        <f>IF(COUNT(AB118:AB118)=0,"",AVERAGE(AB118:AB118))</f>
        <v/>
      </c>
      <c r="AC119" s="36"/>
      <c r="AD119" s="36" t="str">
        <f>IF(COUNT(AD118:AD118)=0,"",AVERAGE(AD118:AD118))</f>
        <v/>
      </c>
      <c r="AE119" s="52"/>
      <c r="AG119" s="48"/>
      <c r="AH119" s="17" t="s">
        <v>1</v>
      </c>
      <c r="AI119" s="36">
        <f t="shared" ref="AI119:AN119" si="603">IF(COUNT(AI118:AI118)=0,"",AVERAGE(AI118:AI118))</f>
        <v>8</v>
      </c>
      <c r="AJ119" s="36">
        <f t="shared" si="603"/>
        <v>3.5</v>
      </c>
      <c r="AK119" s="36">
        <f t="shared" si="603"/>
        <v>2.5</v>
      </c>
      <c r="AL119" s="36">
        <f t="shared" si="603"/>
        <v>3.5</v>
      </c>
      <c r="AM119" s="36">
        <f t="shared" si="603"/>
        <v>6.5</v>
      </c>
      <c r="AN119" s="36">
        <f t="shared" si="603"/>
        <v>2</v>
      </c>
      <c r="AO119" s="52"/>
      <c r="AQ119" s="48"/>
      <c r="AR119" s="17" t="s">
        <v>1</v>
      </c>
      <c r="AS119" s="36"/>
      <c r="AT119" s="36" t="str">
        <f>IF(COUNT(AT118:AT118)=0,"",AVERAGE(AT118:AT118))</f>
        <v/>
      </c>
      <c r="AU119" s="36" t="str">
        <f>IF(COUNT(AU118:AU118)=0,"",AVERAGE(AU118:AU118))</f>
        <v/>
      </c>
      <c r="AV119" s="36" t="str">
        <f>IF(COUNT(AV118:AV118)=0,"",AVERAGE(AV118:AV118))</f>
        <v/>
      </c>
      <c r="AW119" s="36" t="str">
        <f>IF(COUNT(AW118:AW118)=0,"",AVERAGE(AW118:AW118))</f>
        <v/>
      </c>
      <c r="AX119" s="36" t="str">
        <f>IF(COUNT(AX118:AX118)=0,"",AVERAGE(AX118:AX118))</f>
        <v/>
      </c>
      <c r="AY119" s="52"/>
      <c r="BA119" s="48"/>
      <c r="BB119" s="17" t="s">
        <v>1</v>
      </c>
      <c r="BC119" s="36"/>
      <c r="BD119" s="36" t="str">
        <f>IF(COUNT(BD118:BD118)=0,"",AVERAGE(BD118:BD118))</f>
        <v/>
      </c>
      <c r="BE119" s="36" t="str">
        <f>IF(COUNT(BE118:BE118)=0,"",AVERAGE(BE118:BE118))</f>
        <v/>
      </c>
      <c r="BF119" s="36" t="str">
        <f>IF(COUNT(BF118:BF118)=0,"",AVERAGE(BF118:BF118))</f>
        <v/>
      </c>
      <c r="BG119" s="36" t="str">
        <f>IF(COUNT(BG118:BG118)=0,"",AVERAGE(BG118:BG118))</f>
        <v/>
      </c>
      <c r="BH119" s="36" t="str">
        <f>IF(COUNT(BH118:BH118)=0,"",AVERAGE(BH118:BH118))</f>
        <v/>
      </c>
      <c r="BI119" s="52"/>
      <c r="BK119" s="48"/>
      <c r="BL119" s="17" t="s">
        <v>1</v>
      </c>
      <c r="BM119" s="6"/>
      <c r="BN119" s="6"/>
      <c r="BO119" s="6"/>
      <c r="BP119" s="6"/>
      <c r="BQ119" s="6"/>
      <c r="BR119" s="6"/>
      <c r="BS119" s="52"/>
      <c r="BU119" s="48"/>
      <c r="BV119" s="17" t="s">
        <v>1</v>
      </c>
      <c r="BW119" s="36" t="str">
        <f>IF(COUNT(BW118:BW118)=0,"",AVERAGE(BW118:BW118))</f>
        <v/>
      </c>
      <c r="BX119" s="36" t="str">
        <f>IF(COUNT(BX118:BX118)=0,"",AVERAGE(BX118:BX118))</f>
        <v/>
      </c>
      <c r="BY119" s="36" t="str">
        <f>IF(COUNT(BY118:BY118)=0,"",AVERAGE(BY118:BY118))</f>
        <v/>
      </c>
      <c r="BZ119" s="36" t="str">
        <f>IF(COUNT(BZ118:BZ118)=0,"",AVERAGE(BZ118:BZ118))</f>
        <v/>
      </c>
      <c r="CA119" s="36"/>
      <c r="CB119" s="36" t="str">
        <f>IF(COUNT(CB118:CB118)=0,"",AVERAGE(CB118:CB118))</f>
        <v/>
      </c>
      <c r="CC119" s="52"/>
      <c r="CE119" s="48"/>
      <c r="CF119" s="17" t="s">
        <v>1</v>
      </c>
      <c r="CG119" s="36" t="str">
        <f>IF(COUNT(CG118:CG118)=0,"",AVERAGE(CG118:CG118))</f>
        <v/>
      </c>
      <c r="CH119" s="36" t="str">
        <f>IF(COUNT(CH118:CH118)=0,"",AVERAGE(CH118:CH118))</f>
        <v/>
      </c>
      <c r="CI119" s="36" t="str">
        <f>IF(COUNT(CI118:CI118)=0,"",AVERAGE(CI118:CI118))</f>
        <v/>
      </c>
      <c r="CJ119" s="36" t="str">
        <f>IF(COUNT(CJ118:CJ118)=0,"",AVERAGE(CJ118:CJ118))</f>
        <v/>
      </c>
      <c r="CK119" s="36"/>
      <c r="CL119" s="36" t="str">
        <f>IF(COUNT(CL118:CL118)=0,"",AVERAGE(CL118:CL118))</f>
        <v/>
      </c>
      <c r="CM119" s="52"/>
      <c r="CO119" s="48"/>
      <c r="CP119" s="17" t="s">
        <v>1</v>
      </c>
      <c r="CQ119" s="36" t="str">
        <f>IF(COUNT(CQ118:CQ118)=0,"",AVERAGE(CQ118:CQ118))</f>
        <v/>
      </c>
      <c r="CR119" s="36" t="str">
        <f>IF(COUNT(CR118:CR118)=0,"",AVERAGE(CR118:CR118))</f>
        <v/>
      </c>
      <c r="CS119" s="36" t="str">
        <f>IF(COUNT(CS118:CS118)=0,"",AVERAGE(CS118:CS118))</f>
        <v/>
      </c>
      <c r="CT119" s="36" t="str">
        <f>IF(COUNT(CT118:CT118)=0,"",AVERAGE(CT118:CT118))</f>
        <v/>
      </c>
      <c r="CU119" s="36"/>
      <c r="CV119" s="36" t="str">
        <f>IF(COUNT(CV118:CV118)=0,"",AVERAGE(CV118:CV118))</f>
        <v/>
      </c>
      <c r="CW119" s="52"/>
      <c r="CY119" s="48"/>
      <c r="CZ119" s="17" t="s">
        <v>1</v>
      </c>
      <c r="DA119" s="36">
        <f>IF(COUNT(DA118:DA118)=0,"",AVERAGE(DA118:DA118))</f>
        <v>9</v>
      </c>
      <c r="DB119" s="36">
        <f>IF(COUNT(DB118:DB118)=0,"",AVERAGE(DB118:DB118))</f>
        <v>5</v>
      </c>
      <c r="DC119" s="36">
        <f>IF(COUNT(DC118:DC118)=0,"",AVERAGE(DC118:DC118))</f>
        <v>5</v>
      </c>
      <c r="DD119" s="36">
        <f>IF(COUNT(DD118:DD118)=0,"",AVERAGE(DD118:DD118))</f>
        <v>7</v>
      </c>
      <c r="DE119" s="36"/>
      <c r="DF119" s="36">
        <f>IF(COUNT(DF118:DF118)=0,"",AVERAGE(DF118:DF118))</f>
        <v>5</v>
      </c>
      <c r="DG119" s="52"/>
      <c r="DI119" s="48"/>
      <c r="DJ119" s="17" t="s">
        <v>1</v>
      </c>
      <c r="DK119" s="36" t="str">
        <f>IF(COUNT(DK118:DK118)=0,"",AVERAGE(DK118:DK118))</f>
        <v/>
      </c>
      <c r="DL119" s="36" t="str">
        <f>IF(COUNT(DL118:DL118)=0,"",AVERAGE(DL118:DL118))</f>
        <v/>
      </c>
      <c r="DM119" s="36" t="str">
        <f>IF(COUNT(DM118:DM118)=0,"",AVERAGE(DM118:DM118))</f>
        <v/>
      </c>
      <c r="DN119" s="36" t="str">
        <f>IF(COUNT(DN118:DN118)=0,"",AVERAGE(DN118:DN118))</f>
        <v/>
      </c>
      <c r="DO119" s="36"/>
      <c r="DP119" s="36" t="str">
        <f>IF(COUNT(DP118:DP118)=0,"",AVERAGE(DP118:DP118))</f>
        <v/>
      </c>
      <c r="DQ119" s="52"/>
      <c r="DS119" s="48"/>
      <c r="DT119" s="17" t="s">
        <v>1</v>
      </c>
      <c r="DU119" s="36" t="str">
        <f>IF(COUNT(DU118:DU118)=0,"",AVERAGE(DU118:DU118))</f>
        <v/>
      </c>
      <c r="DV119" s="36" t="str">
        <f>IF(COUNT(DV118:DV118)=0,"",AVERAGE(DV118:DV118))</f>
        <v/>
      </c>
      <c r="DW119" s="36" t="str">
        <f>IF(COUNT(DW118:DW118)=0,"",AVERAGE(DW118:DW118))</f>
        <v/>
      </c>
      <c r="DX119" s="36" t="str">
        <f>IF(COUNT(DX118:DX118)=0,"",AVERAGE(DX118:DX118))</f>
        <v/>
      </c>
      <c r="DY119" s="36"/>
      <c r="DZ119" s="36" t="str">
        <f>IF(COUNT(DZ118:DZ118)=0,"",AVERAGE(DZ118:DZ118))</f>
        <v/>
      </c>
      <c r="EA119" s="52"/>
      <c r="EC119" s="48"/>
      <c r="ED119" s="17" t="s">
        <v>1</v>
      </c>
      <c r="EE119" s="36" t="str">
        <f>IF(COUNT(EE118:EE118)=0,"",AVERAGE(EE118:EE118))</f>
        <v/>
      </c>
      <c r="EF119" s="36" t="str">
        <f>IF(COUNT(EF118:EF118)=0,"",AVERAGE(EF118:EF118))</f>
        <v/>
      </c>
      <c r="EG119" s="36" t="str">
        <f>IF(COUNT(EG118:EG118)=0,"",AVERAGE(EG118:EG118))</f>
        <v/>
      </c>
      <c r="EH119" s="36" t="str">
        <f>IF(COUNT(EH118:EH118)=0,"",AVERAGE(EH118:EH118))</f>
        <v/>
      </c>
      <c r="EI119" s="36"/>
      <c r="EJ119" s="36" t="str">
        <f>IF(COUNT(EJ118:EJ118)=0,"",AVERAGE(EJ118:EJ118))</f>
        <v/>
      </c>
      <c r="EK119" s="52"/>
      <c r="EL119" s="48"/>
      <c r="EM119" s="17" t="s">
        <v>1</v>
      </c>
      <c r="EN119" s="36">
        <f>IF(COUNT(EN118:EN118)=0,"",AVERAGE(EN118:EN118))</f>
        <v>9</v>
      </c>
      <c r="EO119" s="36">
        <f>IF(COUNT(EO118:EO118)=0,"",AVERAGE(EO118:EO118))</f>
        <v>5</v>
      </c>
      <c r="EP119" s="36">
        <f>IF(COUNT(EP118:EP118)=0,"",AVERAGE(EP118:EP118))</f>
        <v>5</v>
      </c>
      <c r="EQ119" s="36">
        <f>IF(COUNT(EQ118:EQ118)=0,"",AVERAGE(EQ118:EQ118))</f>
        <v>7</v>
      </c>
      <c r="ER119" s="36"/>
      <c r="ES119" s="36">
        <f>IF(COUNT(ES118:ES118)=0,"",AVERAGE(ES118:ES118))</f>
        <v>5</v>
      </c>
      <c r="ET119" s="52"/>
      <c r="EU119" s="52"/>
      <c r="EW119" s="369"/>
      <c r="EX119" s="17" t="s">
        <v>1</v>
      </c>
      <c r="EY119" s="36" t="str">
        <f t="shared" ref="EY119:FD119" si="604">IF(COUNT(EY118:EY118)=0,"",AVERAGE(EY118:EY118))</f>
        <v/>
      </c>
      <c r="EZ119" s="36" t="str">
        <f t="shared" si="604"/>
        <v/>
      </c>
      <c r="FA119" s="36" t="str">
        <f t="shared" si="604"/>
        <v/>
      </c>
      <c r="FB119" s="36" t="str">
        <f t="shared" si="604"/>
        <v/>
      </c>
      <c r="FC119" s="36" t="str">
        <f t="shared" si="604"/>
        <v/>
      </c>
      <c r="FD119" s="36" t="str">
        <f t="shared" si="604"/>
        <v/>
      </c>
      <c r="FE119" s="52"/>
      <c r="FG119" s="369"/>
      <c r="FH119" s="17" t="s">
        <v>1</v>
      </c>
      <c r="FI119" s="36" t="str">
        <f t="shared" ref="FI119:FN119" si="605">IF(COUNT(FI118:FI118)=0,"",AVERAGE(FI118:FI118))</f>
        <v/>
      </c>
      <c r="FJ119" s="36" t="str">
        <f t="shared" si="605"/>
        <v/>
      </c>
      <c r="FK119" s="36" t="str">
        <f t="shared" si="605"/>
        <v/>
      </c>
      <c r="FL119" s="36" t="str">
        <f t="shared" si="605"/>
        <v/>
      </c>
      <c r="FM119" s="36" t="str">
        <f t="shared" si="605"/>
        <v/>
      </c>
      <c r="FN119" s="36" t="str">
        <f t="shared" si="605"/>
        <v/>
      </c>
      <c r="FO119" s="52"/>
      <c r="FQ119" s="369"/>
      <c r="FR119" s="17" t="s">
        <v>1</v>
      </c>
      <c r="FS119" s="36" t="str">
        <f t="shared" ref="FS119:FX119" si="606">IF(COUNT(FS118:FS118)=0,"",AVERAGE(FS118:FS118))</f>
        <v/>
      </c>
      <c r="FT119" s="36" t="str">
        <f t="shared" si="606"/>
        <v/>
      </c>
      <c r="FU119" s="36" t="str">
        <f t="shared" si="606"/>
        <v/>
      </c>
      <c r="FV119" s="36" t="str">
        <f t="shared" si="606"/>
        <v/>
      </c>
      <c r="FW119" s="36" t="str">
        <f t="shared" si="606"/>
        <v/>
      </c>
      <c r="FX119" s="36" t="str">
        <f t="shared" si="606"/>
        <v/>
      </c>
      <c r="FY119" s="52"/>
      <c r="GA119" s="369"/>
      <c r="GB119" s="17" t="s">
        <v>1</v>
      </c>
      <c r="GC119" s="36" t="str">
        <f t="shared" ref="GC119:GH119" si="607">IF(COUNT(GC118:GC118)=0,"",AVERAGE(GC118:GC118))</f>
        <v/>
      </c>
      <c r="GD119" s="36" t="str">
        <f t="shared" si="607"/>
        <v/>
      </c>
      <c r="GE119" s="36" t="str">
        <f t="shared" si="607"/>
        <v/>
      </c>
      <c r="GF119" s="36" t="str">
        <f t="shared" si="607"/>
        <v/>
      </c>
      <c r="GG119" s="36" t="str">
        <f t="shared" si="607"/>
        <v/>
      </c>
      <c r="GH119" s="36" t="str">
        <f t="shared" si="607"/>
        <v/>
      </c>
      <c r="GI119" s="52"/>
      <c r="GK119" s="369"/>
      <c r="GL119" s="17" t="s">
        <v>1</v>
      </c>
      <c r="GM119" s="36" t="str">
        <f t="shared" ref="GM119:GR119" si="608">IF(COUNT(GM118:GM118)=0,"",AVERAGE(GM118:GM118))</f>
        <v/>
      </c>
      <c r="GN119" s="36" t="str">
        <f t="shared" si="608"/>
        <v/>
      </c>
      <c r="GO119" s="36" t="str">
        <f t="shared" si="608"/>
        <v/>
      </c>
      <c r="GP119" s="36" t="str">
        <f t="shared" si="608"/>
        <v/>
      </c>
      <c r="GQ119" s="36" t="str">
        <f t="shared" si="608"/>
        <v/>
      </c>
      <c r="GR119" s="36" t="str">
        <f t="shared" si="608"/>
        <v/>
      </c>
      <c r="GS119" s="52"/>
      <c r="GU119" s="369"/>
      <c r="GV119" s="17" t="s">
        <v>1</v>
      </c>
      <c r="GW119" s="36" t="str">
        <f t="shared" ref="GW119:HB119" si="609">IF(COUNT(GW118:GW118)=0,"",AVERAGE(GW118:GW118))</f>
        <v/>
      </c>
      <c r="GX119" s="36" t="str">
        <f t="shared" si="609"/>
        <v/>
      </c>
      <c r="GY119" s="36" t="str">
        <f t="shared" si="609"/>
        <v/>
      </c>
      <c r="GZ119" s="36" t="str">
        <f t="shared" si="609"/>
        <v/>
      </c>
      <c r="HA119" s="36" t="str">
        <f t="shared" si="609"/>
        <v/>
      </c>
      <c r="HB119" s="36" t="str">
        <f t="shared" si="609"/>
        <v/>
      </c>
      <c r="HC119" s="52"/>
      <c r="HE119" s="369"/>
      <c r="HF119" s="17" t="s">
        <v>1</v>
      </c>
      <c r="HG119" s="36" t="str">
        <f t="shared" ref="HG119:HL119" si="610">IF(COUNT(HG118:HG118)=0,"",AVERAGE(HG118:HG118))</f>
        <v/>
      </c>
      <c r="HH119" s="36" t="str">
        <f t="shared" si="610"/>
        <v/>
      </c>
      <c r="HI119" s="36" t="str">
        <f t="shared" si="610"/>
        <v/>
      </c>
      <c r="HJ119" s="36" t="str">
        <f t="shared" si="610"/>
        <v/>
      </c>
      <c r="HK119" s="36" t="str">
        <f t="shared" si="610"/>
        <v/>
      </c>
      <c r="HL119" s="36" t="str">
        <f t="shared" si="610"/>
        <v/>
      </c>
      <c r="HM119" s="52"/>
      <c r="HO119" s="369"/>
      <c r="HP119" s="17" t="s">
        <v>1</v>
      </c>
      <c r="HQ119" s="36" t="str">
        <f t="shared" ref="HQ119:HV119" si="611">IF(COUNT(HQ118:HQ118)=0,"",AVERAGE(HQ118:HQ118))</f>
        <v/>
      </c>
      <c r="HR119" s="36" t="str">
        <f t="shared" si="611"/>
        <v/>
      </c>
      <c r="HS119" s="36" t="str">
        <f t="shared" si="611"/>
        <v/>
      </c>
      <c r="HT119" s="36" t="str">
        <f t="shared" si="611"/>
        <v/>
      </c>
      <c r="HU119" s="36" t="str">
        <f t="shared" si="611"/>
        <v/>
      </c>
      <c r="HV119" s="36" t="str">
        <f t="shared" si="611"/>
        <v/>
      </c>
      <c r="HW119" s="52"/>
      <c r="HY119" s="369"/>
      <c r="HZ119" s="17" t="s">
        <v>1</v>
      </c>
      <c r="IA119" s="36" t="str">
        <f t="shared" ref="IA119:IF119" si="612">IF(COUNT(IA118:IA118)=0,"",AVERAGE(IA118:IA118))</f>
        <v/>
      </c>
      <c r="IB119" s="36" t="str">
        <f t="shared" si="612"/>
        <v/>
      </c>
      <c r="IC119" s="36" t="str">
        <f t="shared" si="612"/>
        <v/>
      </c>
      <c r="ID119" s="36" t="str">
        <f t="shared" si="612"/>
        <v/>
      </c>
      <c r="IE119" s="36" t="str">
        <f t="shared" si="612"/>
        <v/>
      </c>
      <c r="IF119" s="36" t="str">
        <f t="shared" si="612"/>
        <v/>
      </c>
      <c r="IG119" s="52"/>
      <c r="II119" s="369"/>
      <c r="IJ119" s="17" t="s">
        <v>1</v>
      </c>
      <c r="IK119" s="36" t="str">
        <f t="shared" ref="IK119:IP119" si="613">IF(COUNT(IK118:IK118)=0,"",AVERAGE(IK118:IK118))</f>
        <v/>
      </c>
      <c r="IL119" s="36" t="str">
        <f t="shared" si="613"/>
        <v/>
      </c>
      <c r="IM119" s="36" t="str">
        <f t="shared" si="613"/>
        <v/>
      </c>
      <c r="IN119" s="36" t="str">
        <f t="shared" si="613"/>
        <v/>
      </c>
      <c r="IO119" s="36" t="str">
        <f t="shared" si="613"/>
        <v/>
      </c>
      <c r="IP119" s="36" t="str">
        <f t="shared" si="613"/>
        <v/>
      </c>
      <c r="IQ119" s="52"/>
      <c r="IS119" s="369"/>
      <c r="IT119" s="17" t="s">
        <v>1</v>
      </c>
      <c r="IU119" s="36" t="str">
        <f t="shared" ref="IU119:IZ119" si="614">IF(COUNT(IU118:IU118)=0,"",AVERAGE(IU118:IU118))</f>
        <v/>
      </c>
      <c r="IV119" s="36" t="str">
        <f t="shared" si="614"/>
        <v/>
      </c>
      <c r="IW119" s="36" t="str">
        <f t="shared" si="614"/>
        <v/>
      </c>
      <c r="IX119" s="36" t="str">
        <f t="shared" si="614"/>
        <v/>
      </c>
      <c r="IY119" s="36" t="str">
        <f t="shared" si="614"/>
        <v/>
      </c>
      <c r="IZ119" s="36" t="str">
        <f t="shared" si="614"/>
        <v/>
      </c>
      <c r="JA119" s="52"/>
    </row>
    <row r="120" spans="1:261" ht="13.8" outlineLevel="1" x14ac:dyDescent="0.25">
      <c r="A120" s="97"/>
      <c r="B120" s="98">
        <f>SUM(B121:B122)*10</f>
        <v>10</v>
      </c>
      <c r="C120" s="37">
        <v>2.5</v>
      </c>
      <c r="D120" s="38" t="s">
        <v>35</v>
      </c>
      <c r="E120" s="428">
        <f>($B$122*E122)/$B$120</f>
        <v>0.9</v>
      </c>
      <c r="F120" s="428">
        <f t="shared" ref="F120:J120" si="615">($B$122*F122)/$B$120</f>
        <v>0.76666666666666672</v>
      </c>
      <c r="G120" s="428">
        <f t="shared" si="615"/>
        <v>0.7</v>
      </c>
      <c r="H120" s="428">
        <f t="shared" si="615"/>
        <v>0.55000000000000004</v>
      </c>
      <c r="I120" s="428">
        <f t="shared" si="615"/>
        <v>0.375</v>
      </c>
      <c r="J120" s="428">
        <f t="shared" si="615"/>
        <v>0.375</v>
      </c>
      <c r="K120" s="52"/>
      <c r="M120" s="37">
        <v>2.5</v>
      </c>
      <c r="N120" s="38" t="s">
        <v>35</v>
      </c>
      <c r="O120" s="38"/>
      <c r="P120" s="38"/>
      <c r="Q120" s="38"/>
      <c r="R120" s="38"/>
      <c r="S120" s="38"/>
      <c r="T120" s="38"/>
      <c r="U120" s="52"/>
      <c r="W120" s="37">
        <v>2.5</v>
      </c>
      <c r="X120" s="38" t="s">
        <v>35</v>
      </c>
      <c r="Y120" s="38"/>
      <c r="Z120" s="38"/>
      <c r="AA120" s="38"/>
      <c r="AB120" s="38"/>
      <c r="AC120" s="38"/>
      <c r="AD120" s="38"/>
      <c r="AE120" s="52"/>
      <c r="AG120" s="37">
        <v>2.5</v>
      </c>
      <c r="AH120" s="38" t="s">
        <v>35</v>
      </c>
      <c r="AI120" s="38"/>
      <c r="AJ120" s="38"/>
      <c r="AK120" s="38"/>
      <c r="AL120" s="38"/>
      <c r="AM120" s="38"/>
      <c r="AN120" s="38"/>
      <c r="AO120" s="52"/>
      <c r="AQ120" s="37">
        <v>2.5</v>
      </c>
      <c r="AR120" s="38" t="s">
        <v>35</v>
      </c>
      <c r="AS120" s="38"/>
      <c r="AT120" s="38"/>
      <c r="AU120" s="38"/>
      <c r="AV120" s="38"/>
      <c r="AW120" s="38"/>
      <c r="AX120" s="38"/>
      <c r="AY120" s="52"/>
      <c r="BA120" s="37">
        <v>2.5</v>
      </c>
      <c r="BB120" s="38" t="s">
        <v>35</v>
      </c>
      <c r="BC120" s="38"/>
      <c r="BD120" s="38"/>
      <c r="BE120" s="38"/>
      <c r="BF120" s="38"/>
      <c r="BG120" s="38"/>
      <c r="BH120" s="38"/>
      <c r="BI120" s="52"/>
      <c r="BK120" s="37">
        <v>2.5</v>
      </c>
      <c r="BL120" s="38" t="s">
        <v>35</v>
      </c>
      <c r="BM120" s="36"/>
      <c r="BN120" s="36" t="str">
        <f>IF(COUNT(BN119:BN119)=0,"",AVERAGE(BN119:BN119))</f>
        <v/>
      </c>
      <c r="BO120" s="36" t="str">
        <f>IF(COUNT(BO119:BO119)=0,"",AVERAGE(BO119:BO119))</f>
        <v/>
      </c>
      <c r="BP120" s="36" t="str">
        <f>IF(COUNT(BP119:BP119)=0,"",AVERAGE(BP119:BP119))</f>
        <v/>
      </c>
      <c r="BQ120" s="36" t="str">
        <f>IF(COUNT(BQ119:BQ119)=0,"",AVERAGE(BQ119:BQ119))</f>
        <v/>
      </c>
      <c r="BR120" s="36" t="str">
        <f>IF(COUNT(BR119:BR119)=0,"",AVERAGE(BR119:BR119))</f>
        <v/>
      </c>
      <c r="BS120" s="52"/>
      <c r="BU120" s="37">
        <v>2.5</v>
      </c>
      <c r="BV120" s="38" t="s">
        <v>35</v>
      </c>
      <c r="BW120" s="38"/>
      <c r="BX120" s="38"/>
      <c r="BY120" s="38"/>
      <c r="BZ120" s="38"/>
      <c r="CA120" s="38"/>
      <c r="CB120" s="38"/>
      <c r="CC120" s="52"/>
      <c r="CE120" s="37">
        <v>2.5</v>
      </c>
      <c r="CF120" s="38" t="s">
        <v>35</v>
      </c>
      <c r="CG120" s="38"/>
      <c r="CH120" s="38"/>
      <c r="CI120" s="38"/>
      <c r="CJ120" s="38"/>
      <c r="CK120" s="38"/>
      <c r="CL120" s="38"/>
      <c r="CM120" s="52"/>
      <c r="CO120" s="37">
        <v>2.5</v>
      </c>
      <c r="CP120" s="38" t="s">
        <v>35</v>
      </c>
      <c r="CQ120" s="38"/>
      <c r="CR120" s="38"/>
      <c r="CS120" s="38"/>
      <c r="CT120" s="38"/>
      <c r="CU120" s="38"/>
      <c r="CV120" s="38"/>
      <c r="CW120" s="52"/>
      <c r="CY120" s="37">
        <v>2.5</v>
      </c>
      <c r="CZ120" s="38" t="s">
        <v>35</v>
      </c>
      <c r="DA120" s="38"/>
      <c r="DB120" s="38"/>
      <c r="DC120" s="38"/>
      <c r="DD120" s="38"/>
      <c r="DE120" s="38"/>
      <c r="DF120" s="38"/>
      <c r="DG120" s="52"/>
      <c r="DI120" s="37">
        <v>2.5</v>
      </c>
      <c r="DJ120" s="38" t="s">
        <v>35</v>
      </c>
      <c r="DK120" s="38"/>
      <c r="DL120" s="38"/>
      <c r="DM120" s="38"/>
      <c r="DN120" s="38"/>
      <c r="DO120" s="38"/>
      <c r="DP120" s="38"/>
      <c r="DQ120" s="52"/>
      <c r="DS120" s="37">
        <v>2.5</v>
      </c>
      <c r="DT120" s="38" t="s">
        <v>35</v>
      </c>
      <c r="DU120" s="38"/>
      <c r="DV120" s="38"/>
      <c r="DW120" s="38"/>
      <c r="DX120" s="38"/>
      <c r="DY120" s="38"/>
      <c r="DZ120" s="38"/>
      <c r="EA120" s="52"/>
      <c r="EC120" s="37">
        <v>2.5</v>
      </c>
      <c r="ED120" s="38" t="s">
        <v>35</v>
      </c>
      <c r="EE120" s="38"/>
      <c r="EF120" s="38"/>
      <c r="EG120" s="38"/>
      <c r="EH120" s="38"/>
      <c r="EI120" s="38"/>
      <c r="EJ120" s="38"/>
      <c r="EK120" s="52"/>
      <c r="EL120" s="37">
        <v>2.5</v>
      </c>
      <c r="EM120" s="38" t="s">
        <v>35</v>
      </c>
      <c r="EN120" s="38"/>
      <c r="EO120" s="38"/>
      <c r="EP120" s="38"/>
      <c r="EQ120" s="38"/>
      <c r="ER120" s="38"/>
      <c r="ES120" s="38"/>
      <c r="ET120" s="52"/>
      <c r="EU120" s="52"/>
      <c r="EW120" s="364">
        <v>2.5</v>
      </c>
      <c r="EX120" s="38" t="s">
        <v>35</v>
      </c>
      <c r="EY120" s="38"/>
      <c r="EZ120" s="38"/>
      <c r="FA120" s="38"/>
      <c r="FB120" s="38"/>
      <c r="FC120" s="38"/>
      <c r="FD120" s="38"/>
      <c r="FE120" s="52"/>
      <c r="FG120" s="364">
        <v>2.5</v>
      </c>
      <c r="FH120" s="38" t="s">
        <v>35</v>
      </c>
      <c r="FI120" s="38"/>
      <c r="FJ120" s="38"/>
      <c r="FK120" s="38"/>
      <c r="FL120" s="38"/>
      <c r="FM120" s="38"/>
      <c r="FN120" s="38"/>
      <c r="FO120" s="52"/>
      <c r="FQ120" s="364">
        <v>2.5</v>
      </c>
      <c r="FR120" s="38" t="s">
        <v>35</v>
      </c>
      <c r="FS120" s="38"/>
      <c r="FT120" s="38"/>
      <c r="FU120" s="38"/>
      <c r="FV120" s="38"/>
      <c r="FW120" s="38"/>
      <c r="FX120" s="38"/>
      <c r="FY120" s="52"/>
      <c r="GA120" s="364">
        <v>2.5</v>
      </c>
      <c r="GB120" s="38" t="s">
        <v>35</v>
      </c>
      <c r="GC120" s="38"/>
      <c r="GD120" s="38"/>
      <c r="GE120" s="38"/>
      <c r="GF120" s="38"/>
      <c r="GG120" s="38"/>
      <c r="GH120" s="38"/>
      <c r="GI120" s="52"/>
      <c r="GK120" s="364">
        <v>2.5</v>
      </c>
      <c r="GL120" s="38" t="s">
        <v>35</v>
      </c>
      <c r="GM120" s="38"/>
      <c r="GN120" s="38"/>
      <c r="GO120" s="38"/>
      <c r="GP120" s="38"/>
      <c r="GQ120" s="38"/>
      <c r="GR120" s="38"/>
      <c r="GS120" s="52"/>
      <c r="GU120" s="364">
        <v>2.5</v>
      </c>
      <c r="GV120" s="38" t="s">
        <v>35</v>
      </c>
      <c r="GW120" s="38"/>
      <c r="GX120" s="38"/>
      <c r="GY120" s="38"/>
      <c r="GZ120" s="38"/>
      <c r="HA120" s="38"/>
      <c r="HB120" s="38"/>
      <c r="HC120" s="52"/>
      <c r="HE120" s="364">
        <v>2.5</v>
      </c>
      <c r="HF120" s="38" t="s">
        <v>35</v>
      </c>
      <c r="HG120" s="38"/>
      <c r="HH120" s="38"/>
      <c r="HI120" s="38"/>
      <c r="HJ120" s="38"/>
      <c r="HK120" s="38"/>
      <c r="HL120" s="38"/>
      <c r="HM120" s="52"/>
      <c r="HO120" s="364">
        <v>2.5</v>
      </c>
      <c r="HP120" s="38" t="s">
        <v>35</v>
      </c>
      <c r="HQ120" s="38"/>
      <c r="HR120" s="38"/>
      <c r="HS120" s="38"/>
      <c r="HT120" s="38"/>
      <c r="HU120" s="38"/>
      <c r="HV120" s="38"/>
      <c r="HW120" s="52"/>
      <c r="HY120" s="364">
        <v>2.5</v>
      </c>
      <c r="HZ120" s="38" t="s">
        <v>35</v>
      </c>
      <c r="IA120" s="38"/>
      <c r="IB120" s="38"/>
      <c r="IC120" s="38"/>
      <c r="ID120" s="38"/>
      <c r="IE120" s="38"/>
      <c r="IF120" s="38"/>
      <c r="IG120" s="52"/>
      <c r="II120" s="364">
        <v>2.5</v>
      </c>
      <c r="IJ120" s="38" t="s">
        <v>35</v>
      </c>
      <c r="IK120" s="38"/>
      <c r="IL120" s="38"/>
      <c r="IM120" s="38"/>
      <c r="IN120" s="38"/>
      <c r="IO120" s="38"/>
      <c r="IP120" s="38"/>
      <c r="IQ120" s="52"/>
      <c r="IS120" s="364">
        <v>2.5</v>
      </c>
      <c r="IT120" s="38" t="s">
        <v>35</v>
      </c>
      <c r="IU120" s="38"/>
      <c r="IV120" s="38"/>
      <c r="IW120" s="38"/>
      <c r="IX120" s="38"/>
      <c r="IY120" s="38"/>
      <c r="IZ120" s="38"/>
      <c r="JA120" s="52"/>
    </row>
    <row r="121" spans="1:261" ht="12.75" customHeight="1" outlineLevel="2" x14ac:dyDescent="0.25">
      <c r="C121" s="356"/>
      <c r="D121" s="41">
        <v>1</v>
      </c>
      <c r="E121" s="416">
        <f t="shared" ref="E121" si="616">AVERAGE(O121,Y121,AI121,AS121,BC121,BM121,BW121,CG121,CQ121,DA121,DK121,DU121,EE121,EO121,EY121,FI121,FS121,GC121,GM121,GW121,HG121,HQ121,IA121,IK121,IU121)</f>
        <v>9</v>
      </c>
      <c r="F121" s="416">
        <f t="shared" ref="F121" si="617">AVERAGE(P121,Z121,AJ121,AT121,BD121,BN121,BX121,CH121,CR121,DB121,DL121,DV121,EF121,EP121,EZ121,FJ121,FT121,GD121,GN121,GX121,HH121,HR121,IB121,IL121,IV121)</f>
        <v>7.666666666666667</v>
      </c>
      <c r="G121" s="416">
        <f t="shared" ref="G121" si="618">AVERAGE(Q121,AA121,AK121,AU121,BE121,BO121,BY121,CI121,CS121,DC121,DM121,DW121,EG121,EQ121,FA121,FK121,FU121,GE121,GO121,GY121,HI121,HS121,IC121,IM121,IW121)</f>
        <v>7</v>
      </c>
      <c r="H121" s="416">
        <f t="shared" ref="H121" si="619">AVERAGE(R121,AB121,AL121,AV121,BF121,BP121,BZ121,CJ121,CT121,DD121,DN121,DX121,EH121,ER121,FB121,FL121,FV121,GF121,GP121,GZ121,HJ121,HT121,ID121,IN121,IX121)</f>
        <v>5.5</v>
      </c>
      <c r="I121" s="416">
        <f t="shared" ref="I121" si="620">AVERAGE(S121,AC121,AM121,AW121,BG121,BQ121,CA121,CK121,CU121,DE121,DO121,DY121,EI121,ES121,FC121,FM121,FW121,GG121,GQ121,HA121,HK121,HU121,IE121,IO121,IY121)</f>
        <v>3.75</v>
      </c>
      <c r="J121" s="416">
        <f t="shared" ref="J121" si="621">AVERAGE(T121,AD121,AN121,AX121,BH121,BR121,CB121,CL121,CV121,DF121,DP121,DZ121,EJ121,ET121,FD121,FN121,FX121,GH121,GR121,HB121,HL121,HV121,IF121,IP121,IZ121)</f>
        <v>3.75</v>
      </c>
      <c r="K121" s="52"/>
      <c r="M121" s="328"/>
      <c r="N121" s="41">
        <v>1</v>
      </c>
      <c r="O121" s="6"/>
      <c r="P121" s="6"/>
      <c r="Q121" s="6"/>
      <c r="R121" s="6"/>
      <c r="S121" s="6"/>
      <c r="T121" s="6"/>
      <c r="U121" s="52"/>
      <c r="W121" s="328"/>
      <c r="X121" s="41">
        <v>1</v>
      </c>
      <c r="Y121" s="6"/>
      <c r="Z121" s="6"/>
      <c r="AA121" s="6"/>
      <c r="AB121" s="6"/>
      <c r="AC121" s="6"/>
      <c r="AD121" s="6"/>
      <c r="AE121" s="52"/>
      <c r="AG121" s="328"/>
      <c r="AH121" s="41">
        <v>1</v>
      </c>
      <c r="AI121" s="6">
        <v>8</v>
      </c>
      <c r="AJ121" s="6">
        <v>7</v>
      </c>
      <c r="AK121" s="6">
        <v>7</v>
      </c>
      <c r="AL121" s="6">
        <v>4</v>
      </c>
      <c r="AM121" s="6">
        <v>2.5</v>
      </c>
      <c r="AN121" s="6">
        <v>2.5</v>
      </c>
      <c r="AO121" s="52"/>
      <c r="AQ121" s="328"/>
      <c r="AR121" s="41">
        <v>1</v>
      </c>
      <c r="AS121" s="6"/>
      <c r="AT121" s="6"/>
      <c r="AU121" s="6"/>
      <c r="AV121" s="6"/>
      <c r="AW121" s="6"/>
      <c r="AX121" s="6"/>
      <c r="AY121" s="52"/>
      <c r="BA121" s="328"/>
      <c r="BB121" s="41">
        <v>1</v>
      </c>
      <c r="BC121" s="6"/>
      <c r="BD121" s="6"/>
      <c r="BE121" s="6"/>
      <c r="BF121" s="6"/>
      <c r="BG121" s="6"/>
      <c r="BH121" s="6"/>
      <c r="BI121" s="52"/>
      <c r="BK121" s="328"/>
      <c r="BL121" s="41">
        <v>1</v>
      </c>
      <c r="BM121" s="38"/>
      <c r="BN121" s="38"/>
      <c r="BO121" s="38"/>
      <c r="BP121" s="38"/>
      <c r="BQ121" s="38"/>
      <c r="BR121" s="38"/>
      <c r="BS121" s="52"/>
      <c r="BU121" s="328"/>
      <c r="BV121" s="41">
        <v>1</v>
      </c>
      <c r="BW121" s="6"/>
      <c r="BX121" s="6"/>
      <c r="BY121" s="6"/>
      <c r="BZ121" s="6"/>
      <c r="CA121" s="6"/>
      <c r="CB121" s="6"/>
      <c r="CC121" s="52"/>
      <c r="CE121" s="328"/>
      <c r="CF121" s="41">
        <v>1</v>
      </c>
      <c r="CG121" s="6"/>
      <c r="CH121" s="6"/>
      <c r="CI121" s="6"/>
      <c r="CJ121" s="6"/>
      <c r="CK121" s="6"/>
      <c r="CL121" s="6"/>
      <c r="CM121" s="52"/>
      <c r="CO121" s="328"/>
      <c r="CP121" s="41">
        <v>1</v>
      </c>
      <c r="CQ121" s="6"/>
      <c r="CR121" s="6"/>
      <c r="CS121" s="6"/>
      <c r="CT121" s="6"/>
      <c r="CU121" s="6"/>
      <c r="CV121" s="6"/>
      <c r="CW121" s="52"/>
      <c r="CY121" s="328"/>
      <c r="CZ121" s="41">
        <v>1</v>
      </c>
      <c r="DA121" s="6">
        <v>10</v>
      </c>
      <c r="DB121" s="6">
        <v>9</v>
      </c>
      <c r="DC121" s="6">
        <v>7</v>
      </c>
      <c r="DD121" s="6">
        <v>7</v>
      </c>
      <c r="DE121" s="6"/>
      <c r="DF121" s="6">
        <v>5</v>
      </c>
      <c r="DG121" s="52"/>
      <c r="DI121" s="328"/>
      <c r="DJ121" s="41">
        <v>1</v>
      </c>
      <c r="DK121" s="6"/>
      <c r="DL121" s="6"/>
      <c r="DM121" s="6"/>
      <c r="DN121" s="6"/>
      <c r="DO121" s="6"/>
      <c r="DP121" s="6"/>
      <c r="DQ121" s="52"/>
      <c r="DS121" s="328"/>
      <c r="DT121" s="41">
        <v>1</v>
      </c>
      <c r="DU121" s="6"/>
      <c r="DV121" s="6"/>
      <c r="DW121" s="6"/>
      <c r="DX121" s="6"/>
      <c r="DY121" s="6"/>
      <c r="DZ121" s="6"/>
      <c r="EA121" s="52"/>
      <c r="EC121" s="328"/>
      <c r="ED121" s="41">
        <v>1</v>
      </c>
      <c r="EE121" s="6"/>
      <c r="EF121" s="6"/>
      <c r="EG121" s="6"/>
      <c r="EH121" s="6"/>
      <c r="EI121" s="6"/>
      <c r="EJ121" s="6"/>
      <c r="EK121" s="52"/>
      <c r="EL121" s="328"/>
      <c r="EM121" s="41">
        <v>1</v>
      </c>
      <c r="EN121" s="6">
        <v>10</v>
      </c>
      <c r="EO121" s="6">
        <v>9</v>
      </c>
      <c r="EP121" s="6">
        <v>7</v>
      </c>
      <c r="EQ121" s="6">
        <v>7</v>
      </c>
      <c r="ER121" s="6"/>
      <c r="ES121" s="6">
        <v>5</v>
      </c>
      <c r="ET121" s="52"/>
      <c r="EU121" s="52"/>
      <c r="EW121" s="367"/>
      <c r="EX121" s="41">
        <v>1</v>
      </c>
      <c r="EY121" s="6"/>
      <c r="EZ121" s="6"/>
      <c r="FA121" s="6"/>
      <c r="FB121" s="6"/>
      <c r="FC121" s="6"/>
      <c r="FD121" s="6"/>
      <c r="FE121" s="52"/>
      <c r="FG121" s="367"/>
      <c r="FH121" s="41">
        <v>1</v>
      </c>
      <c r="FI121" s="6"/>
      <c r="FJ121" s="6"/>
      <c r="FK121" s="6"/>
      <c r="FL121" s="6"/>
      <c r="FM121" s="6"/>
      <c r="FN121" s="6"/>
      <c r="FO121" s="52"/>
      <c r="FQ121" s="367"/>
      <c r="FR121" s="41">
        <v>1</v>
      </c>
      <c r="FS121" s="6"/>
      <c r="FT121" s="6"/>
      <c r="FU121" s="6"/>
      <c r="FV121" s="6"/>
      <c r="FW121" s="6"/>
      <c r="FX121" s="6"/>
      <c r="FY121" s="52"/>
      <c r="GA121" s="367"/>
      <c r="GB121" s="41">
        <v>1</v>
      </c>
      <c r="GC121" s="6"/>
      <c r="GD121" s="6"/>
      <c r="GE121" s="6"/>
      <c r="GF121" s="6"/>
      <c r="GG121" s="6"/>
      <c r="GH121" s="6"/>
      <c r="GI121" s="52"/>
      <c r="GK121" s="367"/>
      <c r="GL121" s="41">
        <v>1</v>
      </c>
      <c r="GM121" s="6"/>
      <c r="GN121" s="6"/>
      <c r="GO121" s="6"/>
      <c r="GP121" s="6"/>
      <c r="GQ121" s="6"/>
      <c r="GR121" s="6"/>
      <c r="GS121" s="52"/>
      <c r="GU121" s="367"/>
      <c r="GV121" s="41">
        <v>1</v>
      </c>
      <c r="GW121" s="6"/>
      <c r="GX121" s="6"/>
      <c r="GY121" s="6"/>
      <c r="GZ121" s="6"/>
      <c r="HA121" s="6"/>
      <c r="HB121" s="6"/>
      <c r="HC121" s="52"/>
      <c r="HE121" s="367"/>
      <c r="HF121" s="41">
        <v>1</v>
      </c>
      <c r="HG121" s="6"/>
      <c r="HH121" s="6"/>
      <c r="HI121" s="6"/>
      <c r="HJ121" s="6"/>
      <c r="HK121" s="6"/>
      <c r="HL121" s="6"/>
      <c r="HM121" s="52"/>
      <c r="HO121" s="367"/>
      <c r="HP121" s="41">
        <v>1</v>
      </c>
      <c r="HQ121" s="6"/>
      <c r="HR121" s="6"/>
      <c r="HS121" s="6"/>
      <c r="HT121" s="6"/>
      <c r="HU121" s="6"/>
      <c r="HV121" s="6"/>
      <c r="HW121" s="52"/>
      <c r="HY121" s="367"/>
      <c r="HZ121" s="41">
        <v>1</v>
      </c>
      <c r="IA121" s="6"/>
      <c r="IB121" s="6"/>
      <c r="IC121" s="6"/>
      <c r="ID121" s="6"/>
      <c r="IE121" s="6"/>
      <c r="IF121" s="6"/>
      <c r="IG121" s="52"/>
      <c r="II121" s="367"/>
      <c r="IJ121" s="41">
        <v>1</v>
      </c>
      <c r="IK121" s="6"/>
      <c r="IL121" s="6"/>
      <c r="IM121" s="6"/>
      <c r="IN121" s="6"/>
      <c r="IO121" s="6"/>
      <c r="IP121" s="6"/>
      <c r="IQ121" s="52"/>
      <c r="IS121" s="367"/>
      <c r="IT121" s="41">
        <v>1</v>
      </c>
      <c r="IU121" s="6"/>
      <c r="IV121" s="6"/>
      <c r="IW121" s="6"/>
      <c r="IX121" s="6"/>
      <c r="IY121" s="6"/>
      <c r="IZ121" s="6"/>
      <c r="JA121" s="52"/>
    </row>
    <row r="122" spans="1:261" ht="12.75" customHeight="1" outlineLevel="2" x14ac:dyDescent="0.25">
      <c r="A122" s="99" t="s">
        <v>122</v>
      </c>
      <c r="B122" s="100">
        <f>IF(A122="Must Have",RQTMustHave,(IF(A122="Important",RQTImportant,(IF(A122="Standard",RQTStandard,RQTNiceToHave)))))</f>
        <v>1</v>
      </c>
      <c r="C122" s="358"/>
      <c r="D122" s="17" t="s">
        <v>1</v>
      </c>
      <c r="E122" s="417">
        <f>AVERAGE(O122,Y122,AI122,AS122,BC122,BM122,BW122,CG122,CQ122,DA122,DK122,DU122,EE122,EO122,EY122,FI122,FS122,GC122,GM122,GW122,HG122,HQ122,IA122,IK122,IU122)</f>
        <v>9</v>
      </c>
      <c r="F122" s="417">
        <f t="shared" ref="F122:J122" si="622">AVERAGE(P122,Z122,AJ122,AT122,BD122,BN122,BX122,CH122,CR122,DB122,DL122,DV122,EF122,EP122,EZ122,FJ122,FT122,GD122,GN122,GX122,HH122,HR122,IB122,IL122,IV122)</f>
        <v>7.666666666666667</v>
      </c>
      <c r="G122" s="417">
        <f t="shared" si="622"/>
        <v>7</v>
      </c>
      <c r="H122" s="417">
        <f t="shared" si="622"/>
        <v>5.5</v>
      </c>
      <c r="I122" s="417">
        <f t="shared" si="622"/>
        <v>3.75</v>
      </c>
      <c r="J122" s="417">
        <f t="shared" si="622"/>
        <v>3.75</v>
      </c>
      <c r="K122" s="52"/>
      <c r="M122" s="48"/>
      <c r="N122" s="17" t="s">
        <v>1</v>
      </c>
      <c r="O122" s="36" t="str">
        <f>IF(COUNT(O121:O121)=0,"",AVERAGE(O121:O121))</f>
        <v/>
      </c>
      <c r="P122" s="36" t="str">
        <f>IF(COUNT(P121:P121)=0,"",AVERAGE(P121:P121))</f>
        <v/>
      </c>
      <c r="Q122" s="36" t="str">
        <f>IF(COUNT(Q121:Q121)=0,"",AVERAGE(Q121:Q121))</f>
        <v/>
      </c>
      <c r="R122" s="36" t="str">
        <f>IF(COUNT(R121:R121)=0,"",AVERAGE(R121:R121))</f>
        <v/>
      </c>
      <c r="S122" s="36"/>
      <c r="T122" s="36" t="str">
        <f>IF(COUNT(T121:T121)=0,"",AVERAGE(T121:T121))</f>
        <v/>
      </c>
      <c r="U122" s="52"/>
      <c r="W122" s="48"/>
      <c r="X122" s="17" t="s">
        <v>1</v>
      </c>
      <c r="Y122" s="36" t="str">
        <f>IF(COUNT(Y121:Y121)=0,"",AVERAGE(Y121:Y121))</f>
        <v/>
      </c>
      <c r="Z122" s="36" t="str">
        <f>IF(COUNT(Z121:Z121)=0,"",AVERAGE(Z121:Z121))</f>
        <v/>
      </c>
      <c r="AA122" s="36" t="str">
        <f>IF(COUNT(AA121:AA121)=0,"",AVERAGE(AA121:AA121))</f>
        <v/>
      </c>
      <c r="AB122" s="36" t="str">
        <f>IF(COUNT(AB121:AB121)=0,"",AVERAGE(AB121:AB121))</f>
        <v/>
      </c>
      <c r="AC122" s="36"/>
      <c r="AD122" s="36" t="str">
        <f>IF(COUNT(AD121:AD121)=0,"",AVERAGE(AD121:AD121))</f>
        <v/>
      </c>
      <c r="AE122" s="52"/>
      <c r="AG122" s="48"/>
      <c r="AH122" s="17" t="s">
        <v>1</v>
      </c>
      <c r="AI122" s="36">
        <f t="shared" ref="AI122:AN122" si="623">IF(COUNT(AI121:AI121)=0,"",AVERAGE(AI121:AI121))</f>
        <v>8</v>
      </c>
      <c r="AJ122" s="36">
        <f t="shared" si="623"/>
        <v>7</v>
      </c>
      <c r="AK122" s="36">
        <f t="shared" si="623"/>
        <v>7</v>
      </c>
      <c r="AL122" s="36">
        <f t="shared" si="623"/>
        <v>4</v>
      </c>
      <c r="AM122" s="36">
        <f t="shared" si="623"/>
        <v>2.5</v>
      </c>
      <c r="AN122" s="36">
        <f t="shared" si="623"/>
        <v>2.5</v>
      </c>
      <c r="AO122" s="52"/>
      <c r="AQ122" s="48"/>
      <c r="AR122" s="17" t="s">
        <v>1</v>
      </c>
      <c r="AS122" s="36"/>
      <c r="AT122" s="36" t="str">
        <f>IF(COUNT(AT121:AT121)=0,"",AVERAGE(AT121:AT121))</f>
        <v/>
      </c>
      <c r="AU122" s="36" t="str">
        <f>IF(COUNT(AU121:AU121)=0,"",AVERAGE(AU121:AU121))</f>
        <v/>
      </c>
      <c r="AV122" s="36" t="str">
        <f>IF(COUNT(AV121:AV121)=0,"",AVERAGE(AV121:AV121))</f>
        <v/>
      </c>
      <c r="AW122" s="36" t="str">
        <f>IF(COUNT(AW121:AW121)=0,"",AVERAGE(AW121:AW121))</f>
        <v/>
      </c>
      <c r="AX122" s="36" t="str">
        <f>IF(COUNT(AX121:AX121)=0,"",AVERAGE(AX121:AX121))</f>
        <v/>
      </c>
      <c r="AY122" s="52"/>
      <c r="BA122" s="48"/>
      <c r="BB122" s="17" t="s">
        <v>1</v>
      </c>
      <c r="BC122" s="36"/>
      <c r="BD122" s="36" t="str">
        <f>IF(COUNT(BD121:BD121)=0,"",AVERAGE(BD121:BD121))</f>
        <v/>
      </c>
      <c r="BE122" s="36" t="str">
        <f>IF(COUNT(BE121:BE121)=0,"",AVERAGE(BE121:BE121))</f>
        <v/>
      </c>
      <c r="BF122" s="36" t="str">
        <f>IF(COUNT(BF121:BF121)=0,"",AVERAGE(BF121:BF121))</f>
        <v/>
      </c>
      <c r="BG122" s="36" t="str">
        <f>IF(COUNT(BG121:BG121)=0,"",AVERAGE(BG121:BG121))</f>
        <v/>
      </c>
      <c r="BH122" s="36" t="str">
        <f>IF(COUNT(BH121:BH121)=0,"",AVERAGE(BH121:BH121))</f>
        <v/>
      </c>
      <c r="BI122" s="52"/>
      <c r="BK122" s="48"/>
      <c r="BL122" s="17" t="s">
        <v>1</v>
      </c>
      <c r="BM122" s="6"/>
      <c r="BN122" s="6"/>
      <c r="BO122" s="6"/>
      <c r="BP122" s="6"/>
      <c r="BQ122" s="6"/>
      <c r="BR122" s="6"/>
      <c r="BS122" s="52"/>
      <c r="BU122" s="48"/>
      <c r="BV122" s="17" t="s">
        <v>1</v>
      </c>
      <c r="BW122" s="36" t="str">
        <f>IF(COUNT(BW121:BW121)=0,"",AVERAGE(BW121:BW121))</f>
        <v/>
      </c>
      <c r="BX122" s="36" t="str">
        <f>IF(COUNT(BX121:BX121)=0,"",AVERAGE(BX121:BX121))</f>
        <v/>
      </c>
      <c r="BY122" s="36" t="str">
        <f>IF(COUNT(BY121:BY121)=0,"",AVERAGE(BY121:BY121))</f>
        <v/>
      </c>
      <c r="BZ122" s="36" t="str">
        <f>IF(COUNT(BZ121:BZ121)=0,"",AVERAGE(BZ121:BZ121))</f>
        <v/>
      </c>
      <c r="CA122" s="36"/>
      <c r="CB122" s="36" t="str">
        <f>IF(COUNT(CB121:CB121)=0,"",AVERAGE(CB121:CB121))</f>
        <v/>
      </c>
      <c r="CC122" s="52"/>
      <c r="CE122" s="48"/>
      <c r="CF122" s="17" t="s">
        <v>1</v>
      </c>
      <c r="CG122" s="36" t="str">
        <f>IF(COUNT(CG121:CG121)=0,"",AVERAGE(CG121:CG121))</f>
        <v/>
      </c>
      <c r="CH122" s="36" t="str">
        <f>IF(COUNT(CH121:CH121)=0,"",AVERAGE(CH121:CH121))</f>
        <v/>
      </c>
      <c r="CI122" s="36" t="str">
        <f>IF(COUNT(CI121:CI121)=0,"",AVERAGE(CI121:CI121))</f>
        <v/>
      </c>
      <c r="CJ122" s="36" t="str">
        <f>IF(COUNT(CJ121:CJ121)=0,"",AVERAGE(CJ121:CJ121))</f>
        <v/>
      </c>
      <c r="CK122" s="36"/>
      <c r="CL122" s="36" t="str">
        <f>IF(COUNT(CL121:CL121)=0,"",AVERAGE(CL121:CL121))</f>
        <v/>
      </c>
      <c r="CM122" s="52"/>
      <c r="CO122" s="48"/>
      <c r="CP122" s="17" t="s">
        <v>1</v>
      </c>
      <c r="CQ122" s="36" t="str">
        <f>IF(COUNT(CQ121:CQ121)=0,"",AVERAGE(CQ121:CQ121))</f>
        <v/>
      </c>
      <c r="CR122" s="36" t="str">
        <f>IF(COUNT(CR121:CR121)=0,"",AVERAGE(CR121:CR121))</f>
        <v/>
      </c>
      <c r="CS122" s="36" t="str">
        <f>IF(COUNT(CS121:CS121)=0,"",AVERAGE(CS121:CS121))</f>
        <v/>
      </c>
      <c r="CT122" s="36" t="str">
        <f>IF(COUNT(CT121:CT121)=0,"",AVERAGE(CT121:CT121))</f>
        <v/>
      </c>
      <c r="CU122" s="36"/>
      <c r="CV122" s="36" t="str">
        <f>IF(COUNT(CV121:CV121)=0,"",AVERAGE(CV121:CV121))</f>
        <v/>
      </c>
      <c r="CW122" s="52"/>
      <c r="CY122" s="48"/>
      <c r="CZ122" s="17" t="s">
        <v>1</v>
      </c>
      <c r="DA122" s="36">
        <f>IF(COUNT(DA121:DA121)=0,"",AVERAGE(DA121:DA121))</f>
        <v>10</v>
      </c>
      <c r="DB122" s="36">
        <f>IF(COUNT(DB121:DB121)=0,"",AVERAGE(DB121:DB121))</f>
        <v>9</v>
      </c>
      <c r="DC122" s="36">
        <f>IF(COUNT(DC121:DC121)=0,"",AVERAGE(DC121:DC121))</f>
        <v>7</v>
      </c>
      <c r="DD122" s="36">
        <f>IF(COUNT(DD121:DD121)=0,"",AVERAGE(DD121:DD121))</f>
        <v>7</v>
      </c>
      <c r="DE122" s="36"/>
      <c r="DF122" s="36">
        <f>IF(COUNT(DF121:DF121)=0,"",AVERAGE(DF121:DF121))</f>
        <v>5</v>
      </c>
      <c r="DG122" s="52"/>
      <c r="DI122" s="48"/>
      <c r="DJ122" s="17" t="s">
        <v>1</v>
      </c>
      <c r="DK122" s="36" t="str">
        <f>IF(COUNT(DK121:DK121)=0,"",AVERAGE(DK121:DK121))</f>
        <v/>
      </c>
      <c r="DL122" s="36" t="str">
        <f>IF(COUNT(DL121:DL121)=0,"",AVERAGE(DL121:DL121))</f>
        <v/>
      </c>
      <c r="DM122" s="36" t="str">
        <f>IF(COUNT(DM121:DM121)=0,"",AVERAGE(DM121:DM121))</f>
        <v/>
      </c>
      <c r="DN122" s="36" t="str">
        <f>IF(COUNT(DN121:DN121)=0,"",AVERAGE(DN121:DN121))</f>
        <v/>
      </c>
      <c r="DO122" s="36"/>
      <c r="DP122" s="36" t="str">
        <f>IF(COUNT(DP121:DP121)=0,"",AVERAGE(DP121:DP121))</f>
        <v/>
      </c>
      <c r="DQ122" s="52"/>
      <c r="DS122" s="48"/>
      <c r="DT122" s="17" t="s">
        <v>1</v>
      </c>
      <c r="DU122" s="36" t="str">
        <f>IF(COUNT(DU121:DU121)=0,"",AVERAGE(DU121:DU121))</f>
        <v/>
      </c>
      <c r="DV122" s="36" t="str">
        <f>IF(COUNT(DV121:DV121)=0,"",AVERAGE(DV121:DV121))</f>
        <v/>
      </c>
      <c r="DW122" s="36" t="str">
        <f>IF(COUNT(DW121:DW121)=0,"",AVERAGE(DW121:DW121))</f>
        <v/>
      </c>
      <c r="DX122" s="36" t="str">
        <f>IF(COUNT(DX121:DX121)=0,"",AVERAGE(DX121:DX121))</f>
        <v/>
      </c>
      <c r="DY122" s="36"/>
      <c r="DZ122" s="36" t="str">
        <f>IF(COUNT(DZ121:DZ121)=0,"",AVERAGE(DZ121:DZ121))</f>
        <v/>
      </c>
      <c r="EA122" s="52"/>
      <c r="EC122" s="48"/>
      <c r="ED122" s="17" t="s">
        <v>1</v>
      </c>
      <c r="EE122" s="36" t="str">
        <f>IF(COUNT(EE121:EE121)=0,"",AVERAGE(EE121:EE121))</f>
        <v/>
      </c>
      <c r="EF122" s="36" t="str">
        <f>IF(COUNT(EF121:EF121)=0,"",AVERAGE(EF121:EF121))</f>
        <v/>
      </c>
      <c r="EG122" s="36" t="str">
        <f>IF(COUNT(EG121:EG121)=0,"",AVERAGE(EG121:EG121))</f>
        <v/>
      </c>
      <c r="EH122" s="36" t="str">
        <f>IF(COUNT(EH121:EH121)=0,"",AVERAGE(EH121:EH121))</f>
        <v/>
      </c>
      <c r="EI122" s="36"/>
      <c r="EJ122" s="36" t="str">
        <f>IF(COUNT(EJ121:EJ121)=0,"",AVERAGE(EJ121:EJ121))</f>
        <v/>
      </c>
      <c r="EK122" s="52"/>
      <c r="EL122" s="48"/>
      <c r="EM122" s="17" t="s">
        <v>1</v>
      </c>
      <c r="EN122" s="36">
        <f>IF(COUNT(EN121:EN121)=0,"",AVERAGE(EN121:EN121))</f>
        <v>10</v>
      </c>
      <c r="EO122" s="36">
        <f>IF(COUNT(EO121:EO121)=0,"",AVERAGE(EO121:EO121))</f>
        <v>9</v>
      </c>
      <c r="EP122" s="36">
        <f>IF(COUNT(EP121:EP121)=0,"",AVERAGE(EP121:EP121))</f>
        <v>7</v>
      </c>
      <c r="EQ122" s="36">
        <f>IF(COUNT(EQ121:EQ121)=0,"",AVERAGE(EQ121:EQ121))</f>
        <v>7</v>
      </c>
      <c r="ER122" s="36"/>
      <c r="ES122" s="36">
        <f>IF(COUNT(ES121:ES121)=0,"",AVERAGE(ES121:ES121))</f>
        <v>5</v>
      </c>
      <c r="ET122" s="52"/>
      <c r="EU122" s="52"/>
      <c r="EW122" s="369"/>
      <c r="EX122" s="17" t="s">
        <v>1</v>
      </c>
      <c r="EY122" s="36" t="str">
        <f t="shared" ref="EY122:FD122" si="624">IF(COUNT(EY121:EY121)=0,"",AVERAGE(EY121:EY121))</f>
        <v/>
      </c>
      <c r="EZ122" s="36" t="str">
        <f t="shared" si="624"/>
        <v/>
      </c>
      <c r="FA122" s="36" t="str">
        <f t="shared" si="624"/>
        <v/>
      </c>
      <c r="FB122" s="36" t="str">
        <f t="shared" si="624"/>
        <v/>
      </c>
      <c r="FC122" s="36" t="str">
        <f t="shared" si="624"/>
        <v/>
      </c>
      <c r="FD122" s="36" t="str">
        <f t="shared" si="624"/>
        <v/>
      </c>
      <c r="FE122" s="52"/>
      <c r="FG122" s="369"/>
      <c r="FH122" s="17" t="s">
        <v>1</v>
      </c>
      <c r="FI122" s="36" t="str">
        <f t="shared" ref="FI122:FN122" si="625">IF(COUNT(FI121:FI121)=0,"",AVERAGE(FI121:FI121))</f>
        <v/>
      </c>
      <c r="FJ122" s="36" t="str">
        <f t="shared" si="625"/>
        <v/>
      </c>
      <c r="FK122" s="36" t="str">
        <f t="shared" si="625"/>
        <v/>
      </c>
      <c r="FL122" s="36" t="str">
        <f t="shared" si="625"/>
        <v/>
      </c>
      <c r="FM122" s="36" t="str">
        <f t="shared" si="625"/>
        <v/>
      </c>
      <c r="FN122" s="36" t="str">
        <f t="shared" si="625"/>
        <v/>
      </c>
      <c r="FO122" s="52"/>
      <c r="FQ122" s="369"/>
      <c r="FR122" s="17" t="s">
        <v>1</v>
      </c>
      <c r="FS122" s="36" t="str">
        <f t="shared" ref="FS122:FX122" si="626">IF(COUNT(FS121:FS121)=0,"",AVERAGE(FS121:FS121))</f>
        <v/>
      </c>
      <c r="FT122" s="36" t="str">
        <f t="shared" si="626"/>
        <v/>
      </c>
      <c r="FU122" s="36" t="str">
        <f t="shared" si="626"/>
        <v/>
      </c>
      <c r="FV122" s="36" t="str">
        <f t="shared" si="626"/>
        <v/>
      </c>
      <c r="FW122" s="36" t="str">
        <f t="shared" si="626"/>
        <v/>
      </c>
      <c r="FX122" s="36" t="str">
        <f t="shared" si="626"/>
        <v/>
      </c>
      <c r="FY122" s="52"/>
      <c r="GA122" s="369"/>
      <c r="GB122" s="17" t="s">
        <v>1</v>
      </c>
      <c r="GC122" s="36" t="str">
        <f t="shared" ref="GC122:GH122" si="627">IF(COUNT(GC121:GC121)=0,"",AVERAGE(GC121:GC121))</f>
        <v/>
      </c>
      <c r="GD122" s="36" t="str">
        <f t="shared" si="627"/>
        <v/>
      </c>
      <c r="GE122" s="36" t="str">
        <f t="shared" si="627"/>
        <v/>
      </c>
      <c r="GF122" s="36" t="str">
        <f t="shared" si="627"/>
        <v/>
      </c>
      <c r="GG122" s="36" t="str">
        <f t="shared" si="627"/>
        <v/>
      </c>
      <c r="GH122" s="36" t="str">
        <f t="shared" si="627"/>
        <v/>
      </c>
      <c r="GI122" s="52"/>
      <c r="GK122" s="369"/>
      <c r="GL122" s="17" t="s">
        <v>1</v>
      </c>
      <c r="GM122" s="36" t="str">
        <f t="shared" ref="GM122:GR122" si="628">IF(COUNT(GM121:GM121)=0,"",AVERAGE(GM121:GM121))</f>
        <v/>
      </c>
      <c r="GN122" s="36" t="str">
        <f t="shared" si="628"/>
        <v/>
      </c>
      <c r="GO122" s="36" t="str">
        <f t="shared" si="628"/>
        <v/>
      </c>
      <c r="GP122" s="36" t="str">
        <f t="shared" si="628"/>
        <v/>
      </c>
      <c r="GQ122" s="36" t="str">
        <f t="shared" si="628"/>
        <v/>
      </c>
      <c r="GR122" s="36" t="str">
        <f t="shared" si="628"/>
        <v/>
      </c>
      <c r="GS122" s="52"/>
      <c r="GU122" s="369"/>
      <c r="GV122" s="17" t="s">
        <v>1</v>
      </c>
      <c r="GW122" s="36" t="str">
        <f t="shared" ref="GW122:HB122" si="629">IF(COUNT(GW121:GW121)=0,"",AVERAGE(GW121:GW121))</f>
        <v/>
      </c>
      <c r="GX122" s="36" t="str">
        <f t="shared" si="629"/>
        <v/>
      </c>
      <c r="GY122" s="36" t="str">
        <f t="shared" si="629"/>
        <v/>
      </c>
      <c r="GZ122" s="36" t="str">
        <f t="shared" si="629"/>
        <v/>
      </c>
      <c r="HA122" s="36" t="str">
        <f t="shared" si="629"/>
        <v/>
      </c>
      <c r="HB122" s="36" t="str">
        <f t="shared" si="629"/>
        <v/>
      </c>
      <c r="HC122" s="52"/>
      <c r="HE122" s="369"/>
      <c r="HF122" s="17" t="s">
        <v>1</v>
      </c>
      <c r="HG122" s="36" t="str">
        <f t="shared" ref="HG122:HL122" si="630">IF(COUNT(HG121:HG121)=0,"",AVERAGE(HG121:HG121))</f>
        <v/>
      </c>
      <c r="HH122" s="36" t="str">
        <f t="shared" si="630"/>
        <v/>
      </c>
      <c r="HI122" s="36" t="str">
        <f t="shared" si="630"/>
        <v/>
      </c>
      <c r="HJ122" s="36" t="str">
        <f t="shared" si="630"/>
        <v/>
      </c>
      <c r="HK122" s="36" t="str">
        <f t="shared" si="630"/>
        <v/>
      </c>
      <c r="HL122" s="36" t="str">
        <f t="shared" si="630"/>
        <v/>
      </c>
      <c r="HM122" s="52"/>
      <c r="HO122" s="369"/>
      <c r="HP122" s="17" t="s">
        <v>1</v>
      </c>
      <c r="HQ122" s="36" t="str">
        <f t="shared" ref="HQ122:HV122" si="631">IF(COUNT(HQ121:HQ121)=0,"",AVERAGE(HQ121:HQ121))</f>
        <v/>
      </c>
      <c r="HR122" s="36" t="str">
        <f t="shared" si="631"/>
        <v/>
      </c>
      <c r="HS122" s="36" t="str">
        <f t="shared" si="631"/>
        <v/>
      </c>
      <c r="HT122" s="36" t="str">
        <f t="shared" si="631"/>
        <v/>
      </c>
      <c r="HU122" s="36" t="str">
        <f t="shared" si="631"/>
        <v/>
      </c>
      <c r="HV122" s="36" t="str">
        <f t="shared" si="631"/>
        <v/>
      </c>
      <c r="HW122" s="52"/>
      <c r="HY122" s="369"/>
      <c r="HZ122" s="17" t="s">
        <v>1</v>
      </c>
      <c r="IA122" s="36" t="str">
        <f t="shared" ref="IA122:IF122" si="632">IF(COUNT(IA121:IA121)=0,"",AVERAGE(IA121:IA121))</f>
        <v/>
      </c>
      <c r="IB122" s="36" t="str">
        <f t="shared" si="632"/>
        <v/>
      </c>
      <c r="IC122" s="36" t="str">
        <f t="shared" si="632"/>
        <v/>
      </c>
      <c r="ID122" s="36" t="str">
        <f t="shared" si="632"/>
        <v/>
      </c>
      <c r="IE122" s="36" t="str">
        <f t="shared" si="632"/>
        <v/>
      </c>
      <c r="IF122" s="36" t="str">
        <f t="shared" si="632"/>
        <v/>
      </c>
      <c r="IG122" s="52"/>
      <c r="II122" s="369"/>
      <c r="IJ122" s="17" t="s">
        <v>1</v>
      </c>
      <c r="IK122" s="36" t="str">
        <f t="shared" ref="IK122:IP122" si="633">IF(COUNT(IK121:IK121)=0,"",AVERAGE(IK121:IK121))</f>
        <v/>
      </c>
      <c r="IL122" s="36" t="str">
        <f t="shared" si="633"/>
        <v/>
      </c>
      <c r="IM122" s="36" t="str">
        <f t="shared" si="633"/>
        <v/>
      </c>
      <c r="IN122" s="36" t="str">
        <f t="shared" si="633"/>
        <v/>
      </c>
      <c r="IO122" s="36" t="str">
        <f t="shared" si="633"/>
        <v/>
      </c>
      <c r="IP122" s="36" t="str">
        <f t="shared" si="633"/>
        <v/>
      </c>
      <c r="IQ122" s="52"/>
      <c r="IS122" s="369"/>
      <c r="IT122" s="17" t="s">
        <v>1</v>
      </c>
      <c r="IU122" s="36" t="str">
        <f t="shared" ref="IU122:IZ122" si="634">IF(COUNT(IU121:IU121)=0,"",AVERAGE(IU121:IU121))</f>
        <v/>
      </c>
      <c r="IV122" s="36" t="str">
        <f t="shared" si="634"/>
        <v/>
      </c>
      <c r="IW122" s="36" t="str">
        <f t="shared" si="634"/>
        <v/>
      </c>
      <c r="IX122" s="36" t="str">
        <f t="shared" si="634"/>
        <v/>
      </c>
      <c r="IY122" s="36" t="str">
        <f t="shared" si="634"/>
        <v/>
      </c>
      <c r="IZ122" s="36" t="str">
        <f t="shared" si="634"/>
        <v/>
      </c>
      <c r="JA122" s="52"/>
    </row>
    <row r="123" spans="1:261" ht="13.8" outlineLevel="1" x14ac:dyDescent="0.25">
      <c r="A123" s="97"/>
      <c r="B123" s="98">
        <f>SUM(B124:B130)*10</f>
        <v>20</v>
      </c>
      <c r="C123" s="37">
        <v>2.6</v>
      </c>
      <c r="D123" s="38" t="s">
        <v>241</v>
      </c>
      <c r="E123" s="428">
        <f>(($B$127*E127)+($B$130*E130))/$B$123</f>
        <v>0.92500000000000004</v>
      </c>
      <c r="F123" s="428">
        <f t="shared" ref="F123:J123" si="635">(($B$127*F127)+($B$130*F130))/$B$123</f>
        <v>0.86666666666666681</v>
      </c>
      <c r="G123" s="428">
        <f t="shared" si="635"/>
        <v>0.75</v>
      </c>
      <c r="H123" s="428">
        <f t="shared" si="635"/>
        <v>0.78749999999999998</v>
      </c>
      <c r="I123" s="428">
        <f t="shared" si="635"/>
        <v>0.7</v>
      </c>
      <c r="J123" s="428">
        <f t="shared" si="635"/>
        <v>0.66249999999999998</v>
      </c>
      <c r="K123" s="52"/>
      <c r="M123" s="37">
        <v>2.6</v>
      </c>
      <c r="N123" s="38" t="s">
        <v>241</v>
      </c>
      <c r="O123" s="38"/>
      <c r="P123" s="38"/>
      <c r="Q123" s="38"/>
      <c r="R123" s="38"/>
      <c r="S123" s="38"/>
      <c r="T123" s="38"/>
      <c r="U123" s="52"/>
      <c r="W123" s="37">
        <v>2.6</v>
      </c>
      <c r="X123" s="38" t="s">
        <v>241</v>
      </c>
      <c r="Y123" s="38"/>
      <c r="Z123" s="38"/>
      <c r="AA123" s="38"/>
      <c r="AB123" s="38"/>
      <c r="AC123" s="38"/>
      <c r="AD123" s="38"/>
      <c r="AE123" s="52"/>
      <c r="AG123" s="37">
        <v>2.6</v>
      </c>
      <c r="AH123" s="38" t="s">
        <v>241</v>
      </c>
      <c r="AI123" s="38"/>
      <c r="AJ123" s="38"/>
      <c r="AK123" s="38"/>
      <c r="AL123" s="38"/>
      <c r="AM123" s="38"/>
      <c r="AN123" s="38"/>
      <c r="AO123" s="52"/>
      <c r="AQ123" s="37">
        <v>2.6</v>
      </c>
      <c r="AR123" s="38" t="s">
        <v>241</v>
      </c>
      <c r="AS123" s="38"/>
      <c r="AT123" s="38"/>
      <c r="AU123" s="38"/>
      <c r="AV123" s="38"/>
      <c r="AW123" s="38"/>
      <c r="AX123" s="38"/>
      <c r="AY123" s="52"/>
      <c r="BA123" s="37">
        <v>2.6</v>
      </c>
      <c r="BB123" s="38" t="s">
        <v>241</v>
      </c>
      <c r="BC123" s="38"/>
      <c r="BD123" s="38"/>
      <c r="BE123" s="38"/>
      <c r="BF123" s="38"/>
      <c r="BG123" s="38"/>
      <c r="BH123" s="38"/>
      <c r="BI123" s="52"/>
      <c r="BK123" s="37">
        <v>2.6</v>
      </c>
      <c r="BL123" s="38" t="s">
        <v>241</v>
      </c>
      <c r="BM123" s="36"/>
      <c r="BN123" s="36" t="str">
        <f>IF(COUNT(BN122:BN122)=0,"",AVERAGE(BN122:BN122))</f>
        <v/>
      </c>
      <c r="BO123" s="36" t="str">
        <f>IF(COUNT(BO122:BO122)=0,"",AVERAGE(BO122:BO122))</f>
        <v/>
      </c>
      <c r="BP123" s="36" t="str">
        <f>IF(COUNT(BP122:BP122)=0,"",AVERAGE(BP122:BP122))</f>
        <v/>
      </c>
      <c r="BQ123" s="36" t="str">
        <f>IF(COUNT(BQ122:BQ122)=0,"",AVERAGE(BQ122:BQ122))</f>
        <v/>
      </c>
      <c r="BR123" s="36" t="str">
        <f>IF(COUNT(BR122:BR122)=0,"",AVERAGE(BR122:BR122))</f>
        <v/>
      </c>
      <c r="BS123" s="52"/>
      <c r="BU123" s="37">
        <v>2.6</v>
      </c>
      <c r="BV123" s="38" t="s">
        <v>241</v>
      </c>
      <c r="BW123" s="38"/>
      <c r="BX123" s="38"/>
      <c r="BY123" s="38"/>
      <c r="BZ123" s="38"/>
      <c r="CA123" s="38"/>
      <c r="CB123" s="38"/>
      <c r="CC123" s="52"/>
      <c r="CE123" s="37">
        <v>2.6</v>
      </c>
      <c r="CF123" s="38" t="s">
        <v>241</v>
      </c>
      <c r="CG123" s="38"/>
      <c r="CH123" s="38"/>
      <c r="CI123" s="38"/>
      <c r="CJ123" s="38"/>
      <c r="CK123" s="38"/>
      <c r="CL123" s="38"/>
      <c r="CM123" s="52"/>
      <c r="CO123" s="37">
        <v>2.6</v>
      </c>
      <c r="CP123" s="38" t="s">
        <v>241</v>
      </c>
      <c r="CQ123" s="38"/>
      <c r="CR123" s="38"/>
      <c r="CS123" s="38"/>
      <c r="CT123" s="38"/>
      <c r="CU123" s="38"/>
      <c r="CV123" s="38"/>
      <c r="CW123" s="52"/>
      <c r="CY123" s="37">
        <v>2.6</v>
      </c>
      <c r="CZ123" s="38" t="s">
        <v>241</v>
      </c>
      <c r="DA123" s="38"/>
      <c r="DB123" s="38"/>
      <c r="DC123" s="38"/>
      <c r="DD123" s="38"/>
      <c r="DE123" s="38"/>
      <c r="DF123" s="38"/>
      <c r="DG123" s="52"/>
      <c r="DI123" s="37">
        <v>2.6</v>
      </c>
      <c r="DJ123" s="38" t="s">
        <v>241</v>
      </c>
      <c r="DK123" s="38"/>
      <c r="DL123" s="38"/>
      <c r="DM123" s="38"/>
      <c r="DN123" s="38"/>
      <c r="DO123" s="38"/>
      <c r="DP123" s="38"/>
      <c r="DQ123" s="52"/>
      <c r="DS123" s="37">
        <v>2.6</v>
      </c>
      <c r="DT123" s="38" t="s">
        <v>241</v>
      </c>
      <c r="DU123" s="38"/>
      <c r="DV123" s="38"/>
      <c r="DW123" s="38"/>
      <c r="DX123" s="38"/>
      <c r="DY123" s="38"/>
      <c r="DZ123" s="38"/>
      <c r="EA123" s="52"/>
      <c r="EC123" s="37">
        <v>2.6</v>
      </c>
      <c r="ED123" s="38" t="s">
        <v>241</v>
      </c>
      <c r="EE123" s="38"/>
      <c r="EF123" s="38"/>
      <c r="EG123" s="38"/>
      <c r="EH123" s="38"/>
      <c r="EI123" s="38"/>
      <c r="EJ123" s="38"/>
      <c r="EK123" s="52"/>
      <c r="EL123" s="37">
        <v>2.6</v>
      </c>
      <c r="EM123" s="38" t="s">
        <v>241</v>
      </c>
      <c r="EN123" s="38"/>
      <c r="EO123" s="38"/>
      <c r="EP123" s="38"/>
      <c r="EQ123" s="38"/>
      <c r="ER123" s="38"/>
      <c r="ES123" s="38"/>
      <c r="ET123" s="52"/>
      <c r="EU123" s="52"/>
      <c r="EW123" s="364">
        <v>2.6</v>
      </c>
      <c r="EX123" s="38" t="s">
        <v>241</v>
      </c>
      <c r="EY123" s="38"/>
      <c r="EZ123" s="38"/>
      <c r="FA123" s="38"/>
      <c r="FB123" s="38"/>
      <c r="FC123" s="38"/>
      <c r="FD123" s="38"/>
      <c r="FE123" s="52"/>
      <c r="FG123" s="364">
        <v>2.6</v>
      </c>
      <c r="FH123" s="38" t="s">
        <v>241</v>
      </c>
      <c r="FI123" s="38"/>
      <c r="FJ123" s="38"/>
      <c r="FK123" s="38"/>
      <c r="FL123" s="38"/>
      <c r="FM123" s="38"/>
      <c r="FN123" s="38"/>
      <c r="FO123" s="52"/>
      <c r="FQ123" s="364">
        <v>2.6</v>
      </c>
      <c r="FR123" s="38" t="s">
        <v>241</v>
      </c>
      <c r="FS123" s="38"/>
      <c r="FT123" s="38"/>
      <c r="FU123" s="38"/>
      <c r="FV123" s="38"/>
      <c r="FW123" s="38"/>
      <c r="FX123" s="38"/>
      <c r="FY123" s="52"/>
      <c r="GA123" s="364">
        <v>2.6</v>
      </c>
      <c r="GB123" s="38" t="s">
        <v>241</v>
      </c>
      <c r="GC123" s="38"/>
      <c r="GD123" s="38"/>
      <c r="GE123" s="38"/>
      <c r="GF123" s="38"/>
      <c r="GG123" s="38"/>
      <c r="GH123" s="38"/>
      <c r="GI123" s="52"/>
      <c r="GK123" s="364">
        <v>2.6</v>
      </c>
      <c r="GL123" s="38" t="s">
        <v>241</v>
      </c>
      <c r="GM123" s="38"/>
      <c r="GN123" s="38"/>
      <c r="GO123" s="38"/>
      <c r="GP123" s="38"/>
      <c r="GQ123" s="38"/>
      <c r="GR123" s="38"/>
      <c r="GS123" s="52"/>
      <c r="GU123" s="364">
        <v>2.6</v>
      </c>
      <c r="GV123" s="38" t="s">
        <v>241</v>
      </c>
      <c r="GW123" s="38"/>
      <c r="GX123" s="38"/>
      <c r="GY123" s="38"/>
      <c r="GZ123" s="38"/>
      <c r="HA123" s="38"/>
      <c r="HB123" s="38"/>
      <c r="HC123" s="52"/>
      <c r="HE123" s="364">
        <v>2.6</v>
      </c>
      <c r="HF123" s="38" t="s">
        <v>241</v>
      </c>
      <c r="HG123" s="38"/>
      <c r="HH123" s="38"/>
      <c r="HI123" s="38"/>
      <c r="HJ123" s="38"/>
      <c r="HK123" s="38"/>
      <c r="HL123" s="38"/>
      <c r="HM123" s="52"/>
      <c r="HO123" s="364">
        <v>2.6</v>
      </c>
      <c r="HP123" s="38" t="s">
        <v>241</v>
      </c>
      <c r="HQ123" s="38"/>
      <c r="HR123" s="38"/>
      <c r="HS123" s="38"/>
      <c r="HT123" s="38"/>
      <c r="HU123" s="38"/>
      <c r="HV123" s="38"/>
      <c r="HW123" s="52"/>
      <c r="HY123" s="364">
        <v>2.6</v>
      </c>
      <c r="HZ123" s="38" t="s">
        <v>241</v>
      </c>
      <c r="IA123" s="38"/>
      <c r="IB123" s="38"/>
      <c r="IC123" s="38"/>
      <c r="ID123" s="38"/>
      <c r="IE123" s="38"/>
      <c r="IF123" s="38"/>
      <c r="IG123" s="52"/>
      <c r="II123" s="364">
        <v>2.6</v>
      </c>
      <c r="IJ123" s="38" t="s">
        <v>241</v>
      </c>
      <c r="IK123" s="38"/>
      <c r="IL123" s="38"/>
      <c r="IM123" s="38"/>
      <c r="IN123" s="38"/>
      <c r="IO123" s="38"/>
      <c r="IP123" s="38"/>
      <c r="IQ123" s="52"/>
      <c r="IS123" s="364">
        <v>2.6</v>
      </c>
      <c r="IT123" s="38" t="s">
        <v>241</v>
      </c>
      <c r="IU123" s="38"/>
      <c r="IV123" s="38"/>
      <c r="IW123" s="38"/>
      <c r="IX123" s="38"/>
      <c r="IY123" s="38"/>
      <c r="IZ123" s="38"/>
      <c r="JA123" s="52"/>
    </row>
    <row r="124" spans="1:261" ht="12.75" customHeight="1" outlineLevel="2" x14ac:dyDescent="0.25">
      <c r="C124" s="360"/>
      <c r="D124" s="50" t="s">
        <v>17</v>
      </c>
      <c r="E124" s="418"/>
      <c r="F124" s="418"/>
      <c r="G124" s="418"/>
      <c r="H124" s="418"/>
      <c r="I124" s="418"/>
      <c r="J124" s="418"/>
      <c r="K124" s="52"/>
      <c r="M124" s="49"/>
      <c r="N124" s="50" t="s">
        <v>17</v>
      </c>
      <c r="O124" s="9"/>
      <c r="P124" s="9"/>
      <c r="Q124" s="9"/>
      <c r="R124" s="9"/>
      <c r="S124" s="9"/>
      <c r="T124" s="9"/>
      <c r="U124" s="52"/>
      <c r="W124" s="49"/>
      <c r="X124" s="50" t="s">
        <v>17</v>
      </c>
      <c r="Y124" s="9"/>
      <c r="Z124" s="9"/>
      <c r="AA124" s="9"/>
      <c r="AB124" s="9"/>
      <c r="AC124" s="9"/>
      <c r="AD124" s="9"/>
      <c r="AE124" s="52"/>
      <c r="AG124" s="49"/>
      <c r="AH124" s="50" t="s">
        <v>17</v>
      </c>
      <c r="AI124" s="9"/>
      <c r="AJ124" s="9"/>
      <c r="AK124" s="9"/>
      <c r="AL124" s="9"/>
      <c r="AM124" s="9"/>
      <c r="AN124" s="9"/>
      <c r="AO124" s="52"/>
      <c r="AQ124" s="49"/>
      <c r="AR124" s="50" t="s">
        <v>17</v>
      </c>
      <c r="AS124" s="9"/>
      <c r="AT124" s="9"/>
      <c r="AU124" s="9"/>
      <c r="AV124" s="9"/>
      <c r="AW124" s="9"/>
      <c r="AX124" s="9"/>
      <c r="AY124" s="52"/>
      <c r="BA124" s="49"/>
      <c r="BB124" s="50" t="s">
        <v>17</v>
      </c>
      <c r="BC124" s="9"/>
      <c r="BD124" s="9"/>
      <c r="BE124" s="9"/>
      <c r="BF124" s="9"/>
      <c r="BG124" s="9"/>
      <c r="BH124" s="9"/>
      <c r="BI124" s="52"/>
      <c r="BK124" s="49"/>
      <c r="BL124" s="50" t="s">
        <v>17</v>
      </c>
      <c r="BM124" s="38"/>
      <c r="BN124" s="38"/>
      <c r="BO124" s="38"/>
      <c r="BP124" s="38"/>
      <c r="BQ124" s="38"/>
      <c r="BR124" s="38"/>
      <c r="BS124" s="52"/>
      <c r="BU124" s="49"/>
      <c r="BV124" s="50" t="s">
        <v>17</v>
      </c>
      <c r="BW124" s="9"/>
      <c r="BX124" s="9"/>
      <c r="BY124" s="9"/>
      <c r="BZ124" s="9"/>
      <c r="CA124" s="9"/>
      <c r="CB124" s="9"/>
      <c r="CC124" s="52"/>
      <c r="CE124" s="49"/>
      <c r="CF124" s="50" t="s">
        <v>17</v>
      </c>
      <c r="CG124" s="9"/>
      <c r="CH124" s="9"/>
      <c r="CI124" s="9"/>
      <c r="CJ124" s="9"/>
      <c r="CK124" s="9"/>
      <c r="CL124" s="9"/>
      <c r="CM124" s="52"/>
      <c r="CO124" s="49"/>
      <c r="CP124" s="50" t="s">
        <v>17</v>
      </c>
      <c r="CQ124" s="9"/>
      <c r="CR124" s="9"/>
      <c r="CS124" s="9"/>
      <c r="CT124" s="9"/>
      <c r="CU124" s="9"/>
      <c r="CV124" s="9"/>
      <c r="CW124" s="52"/>
      <c r="CY124" s="49"/>
      <c r="CZ124" s="50" t="s">
        <v>17</v>
      </c>
      <c r="DA124" s="9"/>
      <c r="DB124" s="9"/>
      <c r="DC124" s="9"/>
      <c r="DD124" s="9"/>
      <c r="DE124" s="9"/>
      <c r="DF124" s="9"/>
      <c r="DG124" s="52"/>
      <c r="DI124" s="49"/>
      <c r="DJ124" s="50" t="s">
        <v>17</v>
      </c>
      <c r="DK124" s="9"/>
      <c r="DL124" s="9"/>
      <c r="DM124" s="9"/>
      <c r="DN124" s="9"/>
      <c r="DO124" s="9"/>
      <c r="DP124" s="9"/>
      <c r="DQ124" s="52"/>
      <c r="DS124" s="49"/>
      <c r="DT124" s="50" t="s">
        <v>17</v>
      </c>
      <c r="DU124" s="9"/>
      <c r="DV124" s="9"/>
      <c r="DW124" s="9"/>
      <c r="DX124" s="9"/>
      <c r="DY124" s="9"/>
      <c r="DZ124" s="9"/>
      <c r="EA124" s="52"/>
      <c r="EC124" s="49"/>
      <c r="ED124" s="50" t="s">
        <v>17</v>
      </c>
      <c r="EE124" s="9"/>
      <c r="EF124" s="9"/>
      <c r="EG124" s="9"/>
      <c r="EH124" s="9"/>
      <c r="EI124" s="9"/>
      <c r="EJ124" s="9"/>
      <c r="EK124" s="52"/>
      <c r="EL124" s="49"/>
      <c r="EM124" s="50" t="s">
        <v>17</v>
      </c>
      <c r="EN124" s="9"/>
      <c r="EO124" s="9"/>
      <c r="EP124" s="9"/>
      <c r="EQ124" s="9"/>
      <c r="ER124" s="9"/>
      <c r="ES124" s="9"/>
      <c r="ET124" s="52"/>
      <c r="EU124" s="52"/>
      <c r="EW124" s="365"/>
      <c r="EX124" s="50" t="s">
        <v>17</v>
      </c>
      <c r="EY124" s="9"/>
      <c r="EZ124" s="9"/>
      <c r="FA124" s="9"/>
      <c r="FB124" s="9"/>
      <c r="FC124" s="9"/>
      <c r="FD124" s="9"/>
      <c r="FE124" s="52"/>
      <c r="FG124" s="365"/>
      <c r="FH124" s="50" t="s">
        <v>17</v>
      </c>
      <c r="FI124" s="9"/>
      <c r="FJ124" s="9"/>
      <c r="FK124" s="9"/>
      <c r="FL124" s="9"/>
      <c r="FM124" s="9"/>
      <c r="FN124" s="9"/>
      <c r="FO124" s="52"/>
      <c r="FQ124" s="365"/>
      <c r="FR124" s="50" t="s">
        <v>17</v>
      </c>
      <c r="FS124" s="9"/>
      <c r="FT124" s="9"/>
      <c r="FU124" s="9"/>
      <c r="FV124" s="9"/>
      <c r="FW124" s="9"/>
      <c r="FX124" s="9"/>
      <c r="FY124" s="52"/>
      <c r="GA124" s="365"/>
      <c r="GB124" s="50" t="s">
        <v>17</v>
      </c>
      <c r="GC124" s="9"/>
      <c r="GD124" s="9"/>
      <c r="GE124" s="9"/>
      <c r="GF124" s="9"/>
      <c r="GG124" s="9"/>
      <c r="GH124" s="9"/>
      <c r="GI124" s="52"/>
      <c r="GK124" s="365"/>
      <c r="GL124" s="50" t="s">
        <v>17</v>
      </c>
      <c r="GM124" s="9"/>
      <c r="GN124" s="9"/>
      <c r="GO124" s="9"/>
      <c r="GP124" s="9"/>
      <c r="GQ124" s="9"/>
      <c r="GR124" s="9"/>
      <c r="GS124" s="52"/>
      <c r="GU124" s="365"/>
      <c r="GV124" s="50" t="s">
        <v>17</v>
      </c>
      <c r="GW124" s="9"/>
      <c r="GX124" s="9"/>
      <c r="GY124" s="9"/>
      <c r="GZ124" s="9"/>
      <c r="HA124" s="9"/>
      <c r="HB124" s="9"/>
      <c r="HC124" s="52"/>
      <c r="HE124" s="365"/>
      <c r="HF124" s="50" t="s">
        <v>17</v>
      </c>
      <c r="HG124" s="9"/>
      <c r="HH124" s="9"/>
      <c r="HI124" s="9"/>
      <c r="HJ124" s="9"/>
      <c r="HK124" s="9"/>
      <c r="HL124" s="9"/>
      <c r="HM124" s="52"/>
      <c r="HO124" s="365"/>
      <c r="HP124" s="50" t="s">
        <v>17</v>
      </c>
      <c r="HQ124" s="9"/>
      <c r="HR124" s="9"/>
      <c r="HS124" s="9"/>
      <c r="HT124" s="9"/>
      <c r="HU124" s="9"/>
      <c r="HV124" s="9"/>
      <c r="HW124" s="52"/>
      <c r="HY124" s="365"/>
      <c r="HZ124" s="50" t="s">
        <v>17</v>
      </c>
      <c r="IA124" s="9"/>
      <c r="IB124" s="9"/>
      <c r="IC124" s="9"/>
      <c r="ID124" s="9"/>
      <c r="IE124" s="9"/>
      <c r="IF124" s="9"/>
      <c r="IG124" s="52"/>
      <c r="II124" s="365"/>
      <c r="IJ124" s="50" t="s">
        <v>17</v>
      </c>
      <c r="IK124" s="9"/>
      <c r="IL124" s="9"/>
      <c r="IM124" s="9"/>
      <c r="IN124" s="9"/>
      <c r="IO124" s="9"/>
      <c r="IP124" s="9"/>
      <c r="IQ124" s="52"/>
      <c r="IS124" s="365"/>
      <c r="IT124" s="50" t="s">
        <v>17</v>
      </c>
      <c r="IU124" s="9"/>
      <c r="IV124" s="9"/>
      <c r="IW124" s="9"/>
      <c r="IX124" s="9"/>
      <c r="IY124" s="9"/>
      <c r="IZ124" s="9"/>
      <c r="JA124" s="52"/>
    </row>
    <row r="125" spans="1:261" ht="12.75" customHeight="1" outlineLevel="2" x14ac:dyDescent="0.25">
      <c r="C125" s="102" t="s">
        <v>242</v>
      </c>
      <c r="D125" s="103" t="s">
        <v>243</v>
      </c>
      <c r="E125" s="419"/>
      <c r="F125" s="419"/>
      <c r="G125" s="419"/>
      <c r="H125" s="419"/>
      <c r="I125" s="419"/>
      <c r="J125" s="419"/>
      <c r="K125" s="52"/>
      <c r="M125" s="102" t="s">
        <v>242</v>
      </c>
      <c r="N125" s="103" t="s">
        <v>243</v>
      </c>
      <c r="O125" s="103"/>
      <c r="P125" s="103"/>
      <c r="Q125" s="103"/>
      <c r="R125" s="103"/>
      <c r="S125" s="103"/>
      <c r="T125" s="103"/>
      <c r="U125" s="52"/>
      <c r="W125" s="102" t="s">
        <v>242</v>
      </c>
      <c r="X125" s="103" t="s">
        <v>243</v>
      </c>
      <c r="Y125" s="103"/>
      <c r="Z125" s="103"/>
      <c r="AA125" s="103"/>
      <c r="AB125" s="103"/>
      <c r="AC125" s="103"/>
      <c r="AD125" s="103"/>
      <c r="AE125" s="52"/>
      <c r="AG125" s="102" t="s">
        <v>242</v>
      </c>
      <c r="AH125" s="103" t="s">
        <v>243</v>
      </c>
      <c r="AI125" s="103"/>
      <c r="AJ125" s="103"/>
      <c r="AK125" s="103"/>
      <c r="AL125" s="103"/>
      <c r="AM125" s="103"/>
      <c r="AN125" s="103"/>
      <c r="AO125" s="52"/>
      <c r="AQ125" s="102" t="s">
        <v>242</v>
      </c>
      <c r="AR125" s="103" t="s">
        <v>243</v>
      </c>
      <c r="AS125" s="103"/>
      <c r="AT125" s="103"/>
      <c r="AU125" s="103"/>
      <c r="AV125" s="103"/>
      <c r="AW125" s="103"/>
      <c r="AX125" s="103"/>
      <c r="AY125" s="52"/>
      <c r="BA125" s="102" t="s">
        <v>242</v>
      </c>
      <c r="BB125" s="103" t="s">
        <v>243</v>
      </c>
      <c r="BC125" s="103"/>
      <c r="BD125" s="103"/>
      <c r="BE125" s="103"/>
      <c r="BF125" s="103"/>
      <c r="BG125" s="103"/>
      <c r="BH125" s="103"/>
      <c r="BI125" s="52"/>
      <c r="BK125" s="102" t="s">
        <v>242</v>
      </c>
      <c r="BL125" s="103" t="s">
        <v>243</v>
      </c>
      <c r="BM125" s="9"/>
      <c r="BN125" s="9"/>
      <c r="BO125" s="9"/>
      <c r="BP125" s="9"/>
      <c r="BQ125" s="9"/>
      <c r="BR125" s="9"/>
      <c r="BS125" s="52"/>
      <c r="BU125" s="102" t="s">
        <v>242</v>
      </c>
      <c r="BV125" s="103" t="s">
        <v>243</v>
      </c>
      <c r="BW125" s="103"/>
      <c r="BX125" s="103"/>
      <c r="BY125" s="103"/>
      <c r="BZ125" s="103"/>
      <c r="CA125" s="103"/>
      <c r="CB125" s="103"/>
      <c r="CC125" s="52"/>
      <c r="CE125" s="102" t="s">
        <v>242</v>
      </c>
      <c r="CF125" s="103" t="s">
        <v>243</v>
      </c>
      <c r="CG125" s="103"/>
      <c r="CH125" s="103"/>
      <c r="CI125" s="103"/>
      <c r="CJ125" s="103"/>
      <c r="CK125" s="103"/>
      <c r="CL125" s="103"/>
      <c r="CM125" s="52"/>
      <c r="CO125" s="102" t="s">
        <v>242</v>
      </c>
      <c r="CP125" s="103" t="s">
        <v>243</v>
      </c>
      <c r="CQ125" s="103"/>
      <c r="CR125" s="103"/>
      <c r="CS125" s="103"/>
      <c r="CT125" s="103"/>
      <c r="CU125" s="103"/>
      <c r="CV125" s="103"/>
      <c r="CW125" s="52"/>
      <c r="CY125" s="102" t="s">
        <v>242</v>
      </c>
      <c r="CZ125" s="103" t="s">
        <v>243</v>
      </c>
      <c r="DA125" s="103"/>
      <c r="DB125" s="103"/>
      <c r="DC125" s="103"/>
      <c r="DD125" s="103"/>
      <c r="DE125" s="103"/>
      <c r="DF125" s="103"/>
      <c r="DG125" s="52"/>
      <c r="DI125" s="102" t="s">
        <v>242</v>
      </c>
      <c r="DJ125" s="103" t="s">
        <v>243</v>
      </c>
      <c r="DK125" s="103"/>
      <c r="DL125" s="103"/>
      <c r="DM125" s="103"/>
      <c r="DN125" s="103"/>
      <c r="DO125" s="103"/>
      <c r="DP125" s="103"/>
      <c r="DQ125" s="52"/>
      <c r="DS125" s="102" t="s">
        <v>242</v>
      </c>
      <c r="DT125" s="103" t="s">
        <v>243</v>
      </c>
      <c r="DU125" s="103"/>
      <c r="DV125" s="103"/>
      <c r="DW125" s="103"/>
      <c r="DX125" s="103"/>
      <c r="DY125" s="103"/>
      <c r="DZ125" s="103"/>
      <c r="EA125" s="52"/>
      <c r="EC125" s="102" t="s">
        <v>242</v>
      </c>
      <c r="ED125" s="103" t="s">
        <v>243</v>
      </c>
      <c r="EE125" s="103"/>
      <c r="EF125" s="103"/>
      <c r="EG125" s="103"/>
      <c r="EH125" s="103"/>
      <c r="EI125" s="103"/>
      <c r="EJ125" s="103"/>
      <c r="EK125" s="52"/>
      <c r="EL125" s="102" t="s">
        <v>242</v>
      </c>
      <c r="EM125" s="103" t="s">
        <v>243</v>
      </c>
      <c r="EN125" s="103"/>
      <c r="EO125" s="103"/>
      <c r="EP125" s="103"/>
      <c r="EQ125" s="103"/>
      <c r="ER125" s="103"/>
      <c r="ES125" s="103"/>
      <c r="ET125" s="52"/>
      <c r="EU125" s="52"/>
      <c r="EW125" s="370" t="s">
        <v>242</v>
      </c>
      <c r="EX125" s="103" t="s">
        <v>243</v>
      </c>
      <c r="EY125" s="103"/>
      <c r="EZ125" s="103"/>
      <c r="FA125" s="103"/>
      <c r="FB125" s="103"/>
      <c r="FC125" s="103"/>
      <c r="FD125" s="103"/>
      <c r="FE125" s="52"/>
      <c r="FG125" s="370" t="s">
        <v>242</v>
      </c>
      <c r="FH125" s="103" t="s">
        <v>243</v>
      </c>
      <c r="FI125" s="103"/>
      <c r="FJ125" s="103"/>
      <c r="FK125" s="103"/>
      <c r="FL125" s="103"/>
      <c r="FM125" s="103"/>
      <c r="FN125" s="103"/>
      <c r="FO125" s="52"/>
      <c r="FQ125" s="370" t="s">
        <v>242</v>
      </c>
      <c r="FR125" s="103" t="s">
        <v>243</v>
      </c>
      <c r="FS125" s="103"/>
      <c r="FT125" s="103"/>
      <c r="FU125" s="103"/>
      <c r="FV125" s="103"/>
      <c r="FW125" s="103"/>
      <c r="FX125" s="103"/>
      <c r="FY125" s="52"/>
      <c r="GA125" s="370" t="s">
        <v>242</v>
      </c>
      <c r="GB125" s="103" t="s">
        <v>243</v>
      </c>
      <c r="GC125" s="103"/>
      <c r="GD125" s="103"/>
      <c r="GE125" s="103"/>
      <c r="GF125" s="103"/>
      <c r="GG125" s="103"/>
      <c r="GH125" s="103"/>
      <c r="GI125" s="52"/>
      <c r="GK125" s="370" t="s">
        <v>242</v>
      </c>
      <c r="GL125" s="103" t="s">
        <v>243</v>
      </c>
      <c r="GM125" s="103"/>
      <c r="GN125" s="103"/>
      <c r="GO125" s="103"/>
      <c r="GP125" s="103"/>
      <c r="GQ125" s="103"/>
      <c r="GR125" s="103"/>
      <c r="GS125" s="52"/>
      <c r="GU125" s="370" t="s">
        <v>242</v>
      </c>
      <c r="GV125" s="103" t="s">
        <v>243</v>
      </c>
      <c r="GW125" s="103"/>
      <c r="GX125" s="103"/>
      <c r="GY125" s="103"/>
      <c r="GZ125" s="103"/>
      <c r="HA125" s="103"/>
      <c r="HB125" s="103"/>
      <c r="HC125" s="52"/>
      <c r="HE125" s="370" t="s">
        <v>242</v>
      </c>
      <c r="HF125" s="103" t="s">
        <v>243</v>
      </c>
      <c r="HG125" s="103"/>
      <c r="HH125" s="103"/>
      <c r="HI125" s="103"/>
      <c r="HJ125" s="103"/>
      <c r="HK125" s="103"/>
      <c r="HL125" s="103"/>
      <c r="HM125" s="52"/>
      <c r="HO125" s="370" t="s">
        <v>242</v>
      </c>
      <c r="HP125" s="103" t="s">
        <v>243</v>
      </c>
      <c r="HQ125" s="103"/>
      <c r="HR125" s="103"/>
      <c r="HS125" s="103"/>
      <c r="HT125" s="103"/>
      <c r="HU125" s="103"/>
      <c r="HV125" s="103"/>
      <c r="HW125" s="52"/>
      <c r="HY125" s="370" t="s">
        <v>242</v>
      </c>
      <c r="HZ125" s="103" t="s">
        <v>243</v>
      </c>
      <c r="IA125" s="103"/>
      <c r="IB125" s="103"/>
      <c r="IC125" s="103"/>
      <c r="ID125" s="103"/>
      <c r="IE125" s="103"/>
      <c r="IF125" s="103"/>
      <c r="IG125" s="52"/>
      <c r="II125" s="370" t="s">
        <v>242</v>
      </c>
      <c r="IJ125" s="103" t="s">
        <v>243</v>
      </c>
      <c r="IK125" s="103"/>
      <c r="IL125" s="103"/>
      <c r="IM125" s="103"/>
      <c r="IN125" s="103"/>
      <c r="IO125" s="103"/>
      <c r="IP125" s="103"/>
      <c r="IQ125" s="52"/>
      <c r="IS125" s="370" t="s">
        <v>242</v>
      </c>
      <c r="IT125" s="103" t="s">
        <v>243</v>
      </c>
      <c r="IU125" s="103"/>
      <c r="IV125" s="103"/>
      <c r="IW125" s="103"/>
      <c r="IX125" s="103"/>
      <c r="IY125" s="103"/>
      <c r="IZ125" s="103"/>
      <c r="JA125" s="52"/>
    </row>
    <row r="126" spans="1:261" ht="12.75" customHeight="1" outlineLevel="2" x14ac:dyDescent="0.25">
      <c r="C126" s="356"/>
      <c r="D126" s="41">
        <v>1</v>
      </c>
      <c r="E126" s="416">
        <f t="shared" ref="E126" si="636">AVERAGE(O126,Y126,AI126,AS126,BC126,BM126,BW126,CG126,CQ126,DA126,DK126,DU126,EE126,EO126,EY126,FI126,FS126,GC126,GM126,GW126,HG126,HQ126,IA126,IK126,IU126)</f>
        <v>9.6666666666666661</v>
      </c>
      <c r="F126" s="416">
        <f t="shared" ref="F126" si="637">AVERAGE(P126,Z126,AJ126,AT126,BD126,BN126,BX126,CH126,CR126,DB126,DL126,DV126,EF126,EP126,EZ126,FJ126,FT126,GD126,GN126,GX126,HH126,HR126,IB126,IL126,IV126)</f>
        <v>8.3333333333333339</v>
      </c>
      <c r="G126" s="416">
        <f t="shared" ref="G126" si="638">AVERAGE(Q126,AA126,AK126,AU126,BE126,BO126,BY126,CI126,CS126,DC126,DM126,DW126,EG126,EQ126,FA126,FK126,FU126,GE126,GO126,GY126,HI126,HS126,IC126,IM126,IW126)</f>
        <v>7.333333333333333</v>
      </c>
      <c r="H126" s="416">
        <f t="shared" ref="H126" si="639">AVERAGE(R126,AB126,AL126,AV126,BF126,BP126,BZ126,CJ126,CT126,DD126,DN126,DX126,EH126,ER126,FB126,FL126,FV126,GF126,GP126,GZ126,HJ126,HT126,ID126,IN126,IX126)</f>
        <v>8</v>
      </c>
      <c r="I126" s="416">
        <f t="shared" ref="I126" si="640">AVERAGE(S126,AC126,AM126,AW126,BG126,BQ126,CA126,CK126,CU126,DE126,DO126,DY126,EI126,ES126,FC126,FM126,FW126,GG126,GQ126,HA126,HK126,HU126,IE126,IO126,IY126)</f>
        <v>7.75</v>
      </c>
      <c r="J126" s="416">
        <f t="shared" ref="J126" si="641">AVERAGE(T126,AD126,AN126,AX126,BH126,BR126,CB126,CL126,CV126,DF126,DP126,DZ126,EJ126,ET126,FD126,FN126,FX126,GH126,GR126,HB126,HL126,HV126,IF126,IP126,IZ126)</f>
        <v>8</v>
      </c>
      <c r="K126" s="52"/>
      <c r="M126" s="328"/>
      <c r="N126" s="41">
        <v>1</v>
      </c>
      <c r="O126" s="6"/>
      <c r="P126" s="6"/>
      <c r="Q126" s="6"/>
      <c r="R126" s="6"/>
      <c r="S126" s="6"/>
      <c r="T126" s="6"/>
      <c r="U126" s="52"/>
      <c r="W126" s="328"/>
      <c r="X126" s="41">
        <v>1</v>
      </c>
      <c r="Y126" s="6"/>
      <c r="Z126" s="6"/>
      <c r="AA126" s="6"/>
      <c r="AB126" s="6"/>
      <c r="AC126" s="6"/>
      <c r="AD126" s="6"/>
      <c r="AE126" s="52"/>
      <c r="AG126" s="328"/>
      <c r="AH126" s="41">
        <v>1</v>
      </c>
      <c r="AI126" s="6">
        <v>9</v>
      </c>
      <c r="AJ126" s="6">
        <v>9</v>
      </c>
      <c r="AK126" s="6">
        <v>7</v>
      </c>
      <c r="AL126" s="6">
        <v>7</v>
      </c>
      <c r="AM126" s="6">
        <v>6.5</v>
      </c>
      <c r="AN126" s="6">
        <v>7</v>
      </c>
      <c r="AO126" s="52"/>
      <c r="AQ126" s="328"/>
      <c r="AR126" s="41">
        <v>1</v>
      </c>
      <c r="AS126" s="6"/>
      <c r="AT126" s="6"/>
      <c r="AU126" s="6"/>
      <c r="AV126" s="6"/>
      <c r="AW126" s="6"/>
      <c r="AX126" s="6"/>
      <c r="AY126" s="52"/>
      <c r="BA126" s="328"/>
      <c r="BB126" s="41">
        <v>1</v>
      </c>
      <c r="BC126" s="6"/>
      <c r="BD126" s="6"/>
      <c r="BE126" s="6"/>
      <c r="BF126" s="6"/>
      <c r="BG126" s="6"/>
      <c r="BH126" s="6"/>
      <c r="BI126" s="52"/>
      <c r="BK126" s="328"/>
      <c r="BL126" s="41">
        <v>1</v>
      </c>
      <c r="BM126" s="103"/>
      <c r="BN126" s="103"/>
      <c r="BO126" s="103"/>
      <c r="BP126" s="103"/>
      <c r="BQ126" s="103"/>
      <c r="BR126" s="103"/>
      <c r="BS126" s="52"/>
      <c r="BU126" s="328"/>
      <c r="BV126" s="41">
        <v>1</v>
      </c>
      <c r="BW126" s="6"/>
      <c r="BX126" s="6"/>
      <c r="BY126" s="6"/>
      <c r="BZ126" s="6"/>
      <c r="CA126" s="6"/>
      <c r="CB126" s="6"/>
      <c r="CC126" s="52"/>
      <c r="CE126" s="328"/>
      <c r="CF126" s="41">
        <v>1</v>
      </c>
      <c r="CG126" s="6"/>
      <c r="CH126" s="6"/>
      <c r="CI126" s="6"/>
      <c r="CJ126" s="6"/>
      <c r="CK126" s="6"/>
      <c r="CL126" s="6"/>
      <c r="CM126" s="52"/>
      <c r="CO126" s="328"/>
      <c r="CP126" s="41">
        <v>1</v>
      </c>
      <c r="CQ126" s="6"/>
      <c r="CR126" s="6"/>
      <c r="CS126" s="6"/>
      <c r="CT126" s="6"/>
      <c r="CU126" s="6"/>
      <c r="CV126" s="6"/>
      <c r="CW126" s="52"/>
      <c r="CY126" s="328"/>
      <c r="CZ126" s="41">
        <v>1</v>
      </c>
      <c r="DA126" s="6">
        <v>10</v>
      </c>
      <c r="DB126" s="6">
        <v>10</v>
      </c>
      <c r="DC126" s="6">
        <v>6</v>
      </c>
      <c r="DD126" s="6">
        <v>9</v>
      </c>
      <c r="DE126" s="6"/>
      <c r="DF126" s="6">
        <v>9</v>
      </c>
      <c r="DG126" s="52"/>
      <c r="DI126" s="328"/>
      <c r="DJ126" s="41">
        <v>1</v>
      </c>
      <c r="DK126" s="6"/>
      <c r="DL126" s="6"/>
      <c r="DM126" s="6"/>
      <c r="DN126" s="6"/>
      <c r="DO126" s="6"/>
      <c r="DP126" s="6"/>
      <c r="DQ126" s="52"/>
      <c r="DS126" s="328"/>
      <c r="DT126" s="41">
        <v>1</v>
      </c>
      <c r="DU126" s="6"/>
      <c r="DV126" s="6"/>
      <c r="DW126" s="6"/>
      <c r="DX126" s="6"/>
      <c r="DY126" s="6"/>
      <c r="DZ126" s="6"/>
      <c r="EA126" s="52"/>
      <c r="EC126" s="328"/>
      <c r="ED126" s="41">
        <v>1</v>
      </c>
      <c r="EE126" s="6"/>
      <c r="EF126" s="6"/>
      <c r="EG126" s="6"/>
      <c r="EH126" s="6"/>
      <c r="EI126" s="6"/>
      <c r="EJ126" s="6"/>
      <c r="EK126" s="52"/>
      <c r="EL126" s="328"/>
      <c r="EM126" s="41">
        <v>1</v>
      </c>
      <c r="EN126" s="6">
        <v>10</v>
      </c>
      <c r="EO126" s="6">
        <v>10</v>
      </c>
      <c r="EP126" s="6">
        <v>6</v>
      </c>
      <c r="EQ126" s="6">
        <v>9</v>
      </c>
      <c r="ER126" s="6"/>
      <c r="ES126" s="6">
        <v>9</v>
      </c>
      <c r="ET126" s="52"/>
      <c r="EU126" s="52"/>
      <c r="EW126" s="367"/>
      <c r="EX126" s="41">
        <v>1</v>
      </c>
      <c r="EY126" s="6"/>
      <c r="EZ126" s="6"/>
      <c r="FA126" s="6"/>
      <c r="FB126" s="6"/>
      <c r="FC126" s="6"/>
      <c r="FD126" s="6"/>
      <c r="FE126" s="52"/>
      <c r="FG126" s="367"/>
      <c r="FH126" s="41">
        <v>1</v>
      </c>
      <c r="FI126" s="6"/>
      <c r="FJ126" s="6"/>
      <c r="FK126" s="6"/>
      <c r="FL126" s="6"/>
      <c r="FM126" s="6"/>
      <c r="FN126" s="6"/>
      <c r="FO126" s="52"/>
      <c r="FQ126" s="367"/>
      <c r="FR126" s="41">
        <v>1</v>
      </c>
      <c r="FS126" s="6"/>
      <c r="FT126" s="6"/>
      <c r="FU126" s="6"/>
      <c r="FV126" s="6"/>
      <c r="FW126" s="6"/>
      <c r="FX126" s="6"/>
      <c r="FY126" s="52"/>
      <c r="GA126" s="367"/>
      <c r="GB126" s="41">
        <v>1</v>
      </c>
      <c r="GC126" s="6"/>
      <c r="GD126" s="6"/>
      <c r="GE126" s="6"/>
      <c r="GF126" s="6"/>
      <c r="GG126" s="6"/>
      <c r="GH126" s="6"/>
      <c r="GI126" s="52"/>
      <c r="GK126" s="367"/>
      <c r="GL126" s="41">
        <v>1</v>
      </c>
      <c r="GM126" s="6"/>
      <c r="GN126" s="6"/>
      <c r="GO126" s="6"/>
      <c r="GP126" s="6"/>
      <c r="GQ126" s="6"/>
      <c r="GR126" s="6"/>
      <c r="GS126" s="52"/>
      <c r="GU126" s="367"/>
      <c r="GV126" s="41">
        <v>1</v>
      </c>
      <c r="GW126" s="6"/>
      <c r="GX126" s="6"/>
      <c r="GY126" s="6"/>
      <c r="GZ126" s="6"/>
      <c r="HA126" s="6"/>
      <c r="HB126" s="6"/>
      <c r="HC126" s="52"/>
      <c r="HE126" s="367"/>
      <c r="HF126" s="41">
        <v>1</v>
      </c>
      <c r="HG126" s="6"/>
      <c r="HH126" s="6"/>
      <c r="HI126" s="6"/>
      <c r="HJ126" s="6"/>
      <c r="HK126" s="6"/>
      <c r="HL126" s="6"/>
      <c r="HM126" s="52"/>
      <c r="HO126" s="367"/>
      <c r="HP126" s="41">
        <v>1</v>
      </c>
      <c r="HQ126" s="6"/>
      <c r="HR126" s="6"/>
      <c r="HS126" s="6"/>
      <c r="HT126" s="6"/>
      <c r="HU126" s="6"/>
      <c r="HV126" s="6"/>
      <c r="HW126" s="52"/>
      <c r="HY126" s="367"/>
      <c r="HZ126" s="41">
        <v>1</v>
      </c>
      <c r="IA126" s="6"/>
      <c r="IB126" s="6"/>
      <c r="IC126" s="6"/>
      <c r="ID126" s="6"/>
      <c r="IE126" s="6"/>
      <c r="IF126" s="6"/>
      <c r="IG126" s="52"/>
      <c r="II126" s="367"/>
      <c r="IJ126" s="41">
        <v>1</v>
      </c>
      <c r="IK126" s="6"/>
      <c r="IL126" s="6"/>
      <c r="IM126" s="6"/>
      <c r="IN126" s="6"/>
      <c r="IO126" s="6"/>
      <c r="IP126" s="6"/>
      <c r="IQ126" s="52"/>
      <c r="IS126" s="367"/>
      <c r="IT126" s="41">
        <v>1</v>
      </c>
      <c r="IU126" s="6"/>
      <c r="IV126" s="6"/>
      <c r="IW126" s="6"/>
      <c r="IX126" s="6"/>
      <c r="IY126" s="6"/>
      <c r="IZ126" s="6"/>
      <c r="JA126" s="52"/>
    </row>
    <row r="127" spans="1:261" ht="12.75" customHeight="1" outlineLevel="2" x14ac:dyDescent="0.25">
      <c r="A127" s="99" t="s">
        <v>122</v>
      </c>
      <c r="B127" s="100">
        <f>IF(A127="Must Have",RQTMustHave,(IF(A127="Important",RQTImportant,(IF(A127="Standard",RQTStandard,RQTNiceToHave)))))</f>
        <v>1</v>
      </c>
      <c r="C127" s="358"/>
      <c r="D127" s="17" t="s">
        <v>1</v>
      </c>
      <c r="E127" s="417">
        <f>AVERAGE(O127,Y127,AI127,AS127,BC127,BM127,BW127,CG127,CQ127,DA127,DK127,DU127,EE127,EO127,EY127,FI127,FS127,GC127,GM127,GW127,HG127,HQ127,IA127,IK127,IU127)</f>
        <v>9.6666666666666661</v>
      </c>
      <c r="F127" s="417">
        <f t="shared" ref="F127:J127" si="642">AVERAGE(P127,Z127,AJ127,AT127,BD127,BN127,BX127,CH127,CR127,DB127,DL127,DV127,EF127,EP127,EZ127,FJ127,FT127,GD127,GN127,GX127,HH127,HR127,IB127,IL127,IV127)</f>
        <v>8.3333333333333339</v>
      </c>
      <c r="G127" s="417">
        <f t="shared" si="642"/>
        <v>7.333333333333333</v>
      </c>
      <c r="H127" s="417">
        <f t="shared" si="642"/>
        <v>8</v>
      </c>
      <c r="I127" s="417">
        <f t="shared" si="642"/>
        <v>7.75</v>
      </c>
      <c r="J127" s="417">
        <f t="shared" si="642"/>
        <v>8</v>
      </c>
      <c r="K127" s="52"/>
      <c r="M127" s="48"/>
      <c r="N127" s="17" t="s">
        <v>1</v>
      </c>
      <c r="O127" s="36" t="str">
        <f>IF(COUNT(O126:O126)=0,"",AVERAGE(O126:O126))</f>
        <v/>
      </c>
      <c r="P127" s="36" t="str">
        <f>IF(COUNT(P126:P126)=0,"",AVERAGE(P126:P126))</f>
        <v/>
      </c>
      <c r="Q127" s="36" t="str">
        <f>IF(COUNT(Q126:Q126)=0,"",AVERAGE(Q126:Q126))</f>
        <v/>
      </c>
      <c r="R127" s="36" t="str">
        <f>IF(COUNT(R126:R126)=0,"",AVERAGE(R126:R126))</f>
        <v/>
      </c>
      <c r="S127" s="36"/>
      <c r="T127" s="36" t="str">
        <f>IF(COUNT(T126:T126)=0,"",AVERAGE(T126:T126))</f>
        <v/>
      </c>
      <c r="U127" s="52"/>
      <c r="W127" s="48"/>
      <c r="X127" s="17" t="s">
        <v>1</v>
      </c>
      <c r="Y127" s="36" t="str">
        <f>IF(COUNT(Y126:Y126)=0,"",AVERAGE(Y126:Y126))</f>
        <v/>
      </c>
      <c r="Z127" s="36" t="str">
        <f>IF(COUNT(Z126:Z126)=0,"",AVERAGE(Z126:Z126))</f>
        <v/>
      </c>
      <c r="AA127" s="36" t="str">
        <f>IF(COUNT(AA126:AA126)=0,"",AVERAGE(AA126:AA126))</f>
        <v/>
      </c>
      <c r="AB127" s="36" t="str">
        <f>IF(COUNT(AB126:AB126)=0,"",AVERAGE(AB126:AB126))</f>
        <v/>
      </c>
      <c r="AC127" s="36"/>
      <c r="AD127" s="36" t="str">
        <f>IF(COUNT(AD126:AD126)=0,"",AVERAGE(AD126:AD126))</f>
        <v/>
      </c>
      <c r="AE127" s="52"/>
      <c r="AG127" s="48"/>
      <c r="AH127" s="17" t="s">
        <v>1</v>
      </c>
      <c r="AI127" s="36">
        <f t="shared" ref="AI127:AN127" si="643">IF(COUNT(AI126:AI126)=0,"",AVERAGE(AI126:AI126))</f>
        <v>9</v>
      </c>
      <c r="AJ127" s="36">
        <f t="shared" si="643"/>
        <v>9</v>
      </c>
      <c r="AK127" s="36">
        <f t="shared" si="643"/>
        <v>7</v>
      </c>
      <c r="AL127" s="36">
        <f t="shared" si="643"/>
        <v>7</v>
      </c>
      <c r="AM127" s="36">
        <f t="shared" si="643"/>
        <v>6.5</v>
      </c>
      <c r="AN127" s="36">
        <f t="shared" si="643"/>
        <v>7</v>
      </c>
      <c r="AO127" s="52"/>
      <c r="AQ127" s="48"/>
      <c r="AR127" s="17" t="s">
        <v>1</v>
      </c>
      <c r="AS127" s="36"/>
      <c r="AT127" s="36" t="str">
        <f>IF(COUNT(AT126:AT126)=0,"",AVERAGE(AT126:AT126))</f>
        <v/>
      </c>
      <c r="AU127" s="36" t="str">
        <f>IF(COUNT(AU126:AU126)=0,"",AVERAGE(AU126:AU126))</f>
        <v/>
      </c>
      <c r="AV127" s="36" t="str">
        <f>IF(COUNT(AV126:AV126)=0,"",AVERAGE(AV126:AV126))</f>
        <v/>
      </c>
      <c r="AW127" s="36" t="str">
        <f>IF(COUNT(AW126:AW126)=0,"",AVERAGE(AW126:AW126))</f>
        <v/>
      </c>
      <c r="AX127" s="36" t="str">
        <f>IF(COUNT(AX126:AX126)=0,"",AVERAGE(AX126:AX126))</f>
        <v/>
      </c>
      <c r="AY127" s="52"/>
      <c r="BA127" s="48"/>
      <c r="BB127" s="17" t="s">
        <v>1</v>
      </c>
      <c r="BC127" s="36"/>
      <c r="BD127" s="36" t="str">
        <f>IF(COUNT(BD126:BD126)=0,"",AVERAGE(BD126:BD126))</f>
        <v/>
      </c>
      <c r="BE127" s="36" t="str">
        <f>IF(COUNT(BE126:BE126)=0,"",AVERAGE(BE126:BE126))</f>
        <v/>
      </c>
      <c r="BF127" s="36" t="str">
        <f>IF(COUNT(BF126:BF126)=0,"",AVERAGE(BF126:BF126))</f>
        <v/>
      </c>
      <c r="BG127" s="36" t="str">
        <f>IF(COUNT(BG126:BG126)=0,"",AVERAGE(BG126:BG126))</f>
        <v/>
      </c>
      <c r="BH127" s="36" t="str">
        <f>IF(COUNT(BH126:BH126)=0,"",AVERAGE(BH126:BH126))</f>
        <v/>
      </c>
      <c r="BI127" s="52"/>
      <c r="BK127" s="48"/>
      <c r="BL127" s="17" t="s">
        <v>1</v>
      </c>
      <c r="BM127" s="6"/>
      <c r="BN127" s="6"/>
      <c r="BO127" s="6"/>
      <c r="BP127" s="6"/>
      <c r="BQ127" s="6"/>
      <c r="BR127" s="6"/>
      <c r="BS127" s="52"/>
      <c r="BU127" s="48"/>
      <c r="BV127" s="17" t="s">
        <v>1</v>
      </c>
      <c r="BW127" s="36" t="str">
        <f>IF(COUNT(BW126:BW126)=0,"",AVERAGE(BW126:BW126))</f>
        <v/>
      </c>
      <c r="BX127" s="36" t="str">
        <f>IF(COUNT(BX126:BX126)=0,"",AVERAGE(BX126:BX126))</f>
        <v/>
      </c>
      <c r="BY127" s="36" t="str">
        <f>IF(COUNT(BY126:BY126)=0,"",AVERAGE(BY126:BY126))</f>
        <v/>
      </c>
      <c r="BZ127" s="36" t="str">
        <f>IF(COUNT(BZ126:BZ126)=0,"",AVERAGE(BZ126:BZ126))</f>
        <v/>
      </c>
      <c r="CA127" s="36"/>
      <c r="CB127" s="36" t="str">
        <f>IF(COUNT(CB126:CB126)=0,"",AVERAGE(CB126:CB126))</f>
        <v/>
      </c>
      <c r="CC127" s="52"/>
      <c r="CE127" s="48"/>
      <c r="CF127" s="17" t="s">
        <v>1</v>
      </c>
      <c r="CG127" s="36" t="str">
        <f>IF(COUNT(CG126:CG126)=0,"",AVERAGE(CG126:CG126))</f>
        <v/>
      </c>
      <c r="CH127" s="36" t="str">
        <f>IF(COUNT(CH126:CH126)=0,"",AVERAGE(CH126:CH126))</f>
        <v/>
      </c>
      <c r="CI127" s="36" t="str">
        <f>IF(COUNT(CI126:CI126)=0,"",AVERAGE(CI126:CI126))</f>
        <v/>
      </c>
      <c r="CJ127" s="36" t="str">
        <f>IF(COUNT(CJ126:CJ126)=0,"",AVERAGE(CJ126:CJ126))</f>
        <v/>
      </c>
      <c r="CK127" s="36"/>
      <c r="CL127" s="36" t="str">
        <f>IF(COUNT(CL126:CL126)=0,"",AVERAGE(CL126:CL126))</f>
        <v/>
      </c>
      <c r="CM127" s="52"/>
      <c r="CO127" s="48"/>
      <c r="CP127" s="17" t="s">
        <v>1</v>
      </c>
      <c r="CQ127" s="36" t="str">
        <f>IF(COUNT(CQ126:CQ126)=0,"",AVERAGE(CQ126:CQ126))</f>
        <v/>
      </c>
      <c r="CR127" s="36" t="str">
        <f>IF(COUNT(CR126:CR126)=0,"",AVERAGE(CR126:CR126))</f>
        <v/>
      </c>
      <c r="CS127" s="36" t="str">
        <f>IF(COUNT(CS126:CS126)=0,"",AVERAGE(CS126:CS126))</f>
        <v/>
      </c>
      <c r="CT127" s="36" t="str">
        <f>IF(COUNT(CT126:CT126)=0,"",AVERAGE(CT126:CT126))</f>
        <v/>
      </c>
      <c r="CU127" s="36"/>
      <c r="CV127" s="36" t="str">
        <f>IF(COUNT(CV126:CV126)=0,"",AVERAGE(CV126:CV126))</f>
        <v/>
      </c>
      <c r="CW127" s="52"/>
      <c r="CY127" s="48"/>
      <c r="CZ127" s="17" t="s">
        <v>1</v>
      </c>
      <c r="DA127" s="36">
        <f>IF(COUNT(DA126:DA126)=0,"",AVERAGE(DA126:DA126))</f>
        <v>10</v>
      </c>
      <c r="DB127" s="36">
        <f>IF(COUNT(DB126:DB126)=0,"",AVERAGE(DB126:DB126))</f>
        <v>10</v>
      </c>
      <c r="DC127" s="36">
        <f>IF(COUNT(DC126:DC126)=0,"",AVERAGE(DC126:DC126))</f>
        <v>6</v>
      </c>
      <c r="DD127" s="36">
        <f>IF(COUNT(DD126:DD126)=0,"",AVERAGE(DD126:DD126))</f>
        <v>9</v>
      </c>
      <c r="DE127" s="36"/>
      <c r="DF127" s="36">
        <f>IF(COUNT(DF126:DF126)=0,"",AVERAGE(DF126:DF126))</f>
        <v>9</v>
      </c>
      <c r="DG127" s="52"/>
      <c r="DI127" s="48"/>
      <c r="DJ127" s="17" t="s">
        <v>1</v>
      </c>
      <c r="DK127" s="36" t="str">
        <f>IF(COUNT(DK126:DK126)=0,"",AVERAGE(DK126:DK126))</f>
        <v/>
      </c>
      <c r="DL127" s="36" t="str">
        <f>IF(COUNT(DL126:DL126)=0,"",AVERAGE(DL126:DL126))</f>
        <v/>
      </c>
      <c r="DM127" s="36" t="str">
        <f>IF(COUNT(DM126:DM126)=0,"",AVERAGE(DM126:DM126))</f>
        <v/>
      </c>
      <c r="DN127" s="36" t="str">
        <f>IF(COUNT(DN126:DN126)=0,"",AVERAGE(DN126:DN126))</f>
        <v/>
      </c>
      <c r="DO127" s="36"/>
      <c r="DP127" s="36" t="str">
        <f>IF(COUNT(DP126:DP126)=0,"",AVERAGE(DP126:DP126))</f>
        <v/>
      </c>
      <c r="DQ127" s="52"/>
      <c r="DS127" s="48"/>
      <c r="DT127" s="17" t="s">
        <v>1</v>
      </c>
      <c r="DU127" s="36" t="str">
        <f>IF(COUNT(DU126:DU126)=0,"",AVERAGE(DU126:DU126))</f>
        <v/>
      </c>
      <c r="DV127" s="36" t="str">
        <f>IF(COUNT(DV126:DV126)=0,"",AVERAGE(DV126:DV126))</f>
        <v/>
      </c>
      <c r="DW127" s="36" t="str">
        <f>IF(COUNT(DW126:DW126)=0,"",AVERAGE(DW126:DW126))</f>
        <v/>
      </c>
      <c r="DX127" s="36" t="str">
        <f>IF(COUNT(DX126:DX126)=0,"",AVERAGE(DX126:DX126))</f>
        <v/>
      </c>
      <c r="DY127" s="36"/>
      <c r="DZ127" s="36" t="str">
        <f>IF(COUNT(DZ126:DZ126)=0,"",AVERAGE(DZ126:DZ126))</f>
        <v/>
      </c>
      <c r="EA127" s="52"/>
      <c r="EC127" s="48"/>
      <c r="ED127" s="17" t="s">
        <v>1</v>
      </c>
      <c r="EE127" s="36" t="str">
        <f>IF(COUNT(EE126:EE126)=0,"",AVERAGE(EE126:EE126))</f>
        <v/>
      </c>
      <c r="EF127" s="36" t="str">
        <f>IF(COUNT(EF126:EF126)=0,"",AVERAGE(EF126:EF126))</f>
        <v/>
      </c>
      <c r="EG127" s="36" t="str">
        <f>IF(COUNT(EG126:EG126)=0,"",AVERAGE(EG126:EG126))</f>
        <v/>
      </c>
      <c r="EH127" s="36" t="str">
        <f>IF(COUNT(EH126:EH126)=0,"",AVERAGE(EH126:EH126))</f>
        <v/>
      </c>
      <c r="EI127" s="36"/>
      <c r="EJ127" s="36" t="str">
        <f>IF(COUNT(EJ126:EJ126)=0,"",AVERAGE(EJ126:EJ126))</f>
        <v/>
      </c>
      <c r="EK127" s="52"/>
      <c r="EL127" s="48"/>
      <c r="EM127" s="17" t="s">
        <v>1</v>
      </c>
      <c r="EN127" s="36">
        <f>IF(COUNT(EN126:EN126)=0,"",AVERAGE(EN126:EN126))</f>
        <v>10</v>
      </c>
      <c r="EO127" s="36">
        <f>IF(COUNT(EO126:EO126)=0,"",AVERAGE(EO126:EO126))</f>
        <v>10</v>
      </c>
      <c r="EP127" s="36">
        <f>IF(COUNT(EP126:EP126)=0,"",AVERAGE(EP126:EP126))</f>
        <v>6</v>
      </c>
      <c r="EQ127" s="36">
        <f>IF(COUNT(EQ126:EQ126)=0,"",AVERAGE(EQ126:EQ126))</f>
        <v>9</v>
      </c>
      <c r="ER127" s="36"/>
      <c r="ES127" s="36">
        <f>IF(COUNT(ES126:ES126)=0,"",AVERAGE(ES126:ES126))</f>
        <v>9</v>
      </c>
      <c r="ET127" s="52"/>
      <c r="EU127" s="52"/>
      <c r="EW127" s="369"/>
      <c r="EX127" s="17" t="s">
        <v>1</v>
      </c>
      <c r="EY127" s="36" t="str">
        <f t="shared" ref="EY127:FD127" si="644">IF(COUNT(EY126:EY126)=0,"",AVERAGE(EY126:EY126))</f>
        <v/>
      </c>
      <c r="EZ127" s="36" t="str">
        <f t="shared" si="644"/>
        <v/>
      </c>
      <c r="FA127" s="36" t="str">
        <f t="shared" si="644"/>
        <v/>
      </c>
      <c r="FB127" s="36" t="str">
        <f t="shared" si="644"/>
        <v/>
      </c>
      <c r="FC127" s="36" t="str">
        <f t="shared" si="644"/>
        <v/>
      </c>
      <c r="FD127" s="36" t="str">
        <f t="shared" si="644"/>
        <v/>
      </c>
      <c r="FE127" s="52"/>
      <c r="FG127" s="369"/>
      <c r="FH127" s="17" t="s">
        <v>1</v>
      </c>
      <c r="FI127" s="36" t="str">
        <f t="shared" ref="FI127:FN127" si="645">IF(COUNT(FI126:FI126)=0,"",AVERAGE(FI126:FI126))</f>
        <v/>
      </c>
      <c r="FJ127" s="36" t="str">
        <f t="shared" si="645"/>
        <v/>
      </c>
      <c r="FK127" s="36" t="str">
        <f t="shared" si="645"/>
        <v/>
      </c>
      <c r="FL127" s="36" t="str">
        <f t="shared" si="645"/>
        <v/>
      </c>
      <c r="FM127" s="36" t="str">
        <f t="shared" si="645"/>
        <v/>
      </c>
      <c r="FN127" s="36" t="str">
        <f t="shared" si="645"/>
        <v/>
      </c>
      <c r="FO127" s="52"/>
      <c r="FQ127" s="369"/>
      <c r="FR127" s="17" t="s">
        <v>1</v>
      </c>
      <c r="FS127" s="36" t="str">
        <f t="shared" ref="FS127:FX127" si="646">IF(COUNT(FS126:FS126)=0,"",AVERAGE(FS126:FS126))</f>
        <v/>
      </c>
      <c r="FT127" s="36" t="str">
        <f t="shared" si="646"/>
        <v/>
      </c>
      <c r="FU127" s="36" t="str">
        <f t="shared" si="646"/>
        <v/>
      </c>
      <c r="FV127" s="36" t="str">
        <f t="shared" si="646"/>
        <v/>
      </c>
      <c r="FW127" s="36" t="str">
        <f t="shared" si="646"/>
        <v/>
      </c>
      <c r="FX127" s="36" t="str">
        <f t="shared" si="646"/>
        <v/>
      </c>
      <c r="FY127" s="52"/>
      <c r="GA127" s="369"/>
      <c r="GB127" s="17" t="s">
        <v>1</v>
      </c>
      <c r="GC127" s="36" t="str">
        <f t="shared" ref="GC127:GH127" si="647">IF(COUNT(GC126:GC126)=0,"",AVERAGE(GC126:GC126))</f>
        <v/>
      </c>
      <c r="GD127" s="36" t="str">
        <f t="shared" si="647"/>
        <v/>
      </c>
      <c r="GE127" s="36" t="str">
        <f t="shared" si="647"/>
        <v/>
      </c>
      <c r="GF127" s="36" t="str">
        <f t="shared" si="647"/>
        <v/>
      </c>
      <c r="GG127" s="36" t="str">
        <f t="shared" si="647"/>
        <v/>
      </c>
      <c r="GH127" s="36" t="str">
        <f t="shared" si="647"/>
        <v/>
      </c>
      <c r="GI127" s="52"/>
      <c r="GK127" s="369"/>
      <c r="GL127" s="17" t="s">
        <v>1</v>
      </c>
      <c r="GM127" s="36" t="str">
        <f t="shared" ref="GM127:GR127" si="648">IF(COUNT(GM126:GM126)=0,"",AVERAGE(GM126:GM126))</f>
        <v/>
      </c>
      <c r="GN127" s="36" t="str">
        <f t="shared" si="648"/>
        <v/>
      </c>
      <c r="GO127" s="36" t="str">
        <f t="shared" si="648"/>
        <v/>
      </c>
      <c r="GP127" s="36" t="str">
        <f t="shared" si="648"/>
        <v/>
      </c>
      <c r="GQ127" s="36" t="str">
        <f t="shared" si="648"/>
        <v/>
      </c>
      <c r="GR127" s="36" t="str">
        <f t="shared" si="648"/>
        <v/>
      </c>
      <c r="GS127" s="52"/>
      <c r="GU127" s="369"/>
      <c r="GV127" s="17" t="s">
        <v>1</v>
      </c>
      <c r="GW127" s="36" t="str">
        <f t="shared" ref="GW127:HB127" si="649">IF(COUNT(GW126:GW126)=0,"",AVERAGE(GW126:GW126))</f>
        <v/>
      </c>
      <c r="GX127" s="36" t="str">
        <f t="shared" si="649"/>
        <v/>
      </c>
      <c r="GY127" s="36" t="str">
        <f t="shared" si="649"/>
        <v/>
      </c>
      <c r="GZ127" s="36" t="str">
        <f t="shared" si="649"/>
        <v/>
      </c>
      <c r="HA127" s="36" t="str">
        <f t="shared" si="649"/>
        <v/>
      </c>
      <c r="HB127" s="36" t="str">
        <f t="shared" si="649"/>
        <v/>
      </c>
      <c r="HC127" s="52"/>
      <c r="HE127" s="369"/>
      <c r="HF127" s="17" t="s">
        <v>1</v>
      </c>
      <c r="HG127" s="36" t="str">
        <f t="shared" ref="HG127:HL127" si="650">IF(COUNT(HG126:HG126)=0,"",AVERAGE(HG126:HG126))</f>
        <v/>
      </c>
      <c r="HH127" s="36" t="str">
        <f t="shared" si="650"/>
        <v/>
      </c>
      <c r="HI127" s="36" t="str">
        <f t="shared" si="650"/>
        <v/>
      </c>
      <c r="HJ127" s="36" t="str">
        <f t="shared" si="650"/>
        <v/>
      </c>
      <c r="HK127" s="36" t="str">
        <f t="shared" si="650"/>
        <v/>
      </c>
      <c r="HL127" s="36" t="str">
        <f t="shared" si="650"/>
        <v/>
      </c>
      <c r="HM127" s="52"/>
      <c r="HO127" s="369"/>
      <c r="HP127" s="17" t="s">
        <v>1</v>
      </c>
      <c r="HQ127" s="36" t="str">
        <f t="shared" ref="HQ127:HV127" si="651">IF(COUNT(HQ126:HQ126)=0,"",AVERAGE(HQ126:HQ126))</f>
        <v/>
      </c>
      <c r="HR127" s="36" t="str">
        <f t="shared" si="651"/>
        <v/>
      </c>
      <c r="HS127" s="36" t="str">
        <f t="shared" si="651"/>
        <v/>
      </c>
      <c r="HT127" s="36" t="str">
        <f t="shared" si="651"/>
        <v/>
      </c>
      <c r="HU127" s="36" t="str">
        <f t="shared" si="651"/>
        <v/>
      </c>
      <c r="HV127" s="36" t="str">
        <f t="shared" si="651"/>
        <v/>
      </c>
      <c r="HW127" s="52"/>
      <c r="HY127" s="369"/>
      <c r="HZ127" s="17" t="s">
        <v>1</v>
      </c>
      <c r="IA127" s="36" t="str">
        <f t="shared" ref="IA127:IF127" si="652">IF(COUNT(IA126:IA126)=0,"",AVERAGE(IA126:IA126))</f>
        <v/>
      </c>
      <c r="IB127" s="36" t="str">
        <f t="shared" si="652"/>
        <v/>
      </c>
      <c r="IC127" s="36" t="str">
        <f t="shared" si="652"/>
        <v/>
      </c>
      <c r="ID127" s="36" t="str">
        <f t="shared" si="652"/>
        <v/>
      </c>
      <c r="IE127" s="36" t="str">
        <f t="shared" si="652"/>
        <v/>
      </c>
      <c r="IF127" s="36" t="str">
        <f t="shared" si="652"/>
        <v/>
      </c>
      <c r="IG127" s="52"/>
      <c r="II127" s="369"/>
      <c r="IJ127" s="17" t="s">
        <v>1</v>
      </c>
      <c r="IK127" s="36" t="str">
        <f t="shared" ref="IK127:IP127" si="653">IF(COUNT(IK126:IK126)=0,"",AVERAGE(IK126:IK126))</f>
        <v/>
      </c>
      <c r="IL127" s="36" t="str">
        <f t="shared" si="653"/>
        <v/>
      </c>
      <c r="IM127" s="36" t="str">
        <f t="shared" si="653"/>
        <v/>
      </c>
      <c r="IN127" s="36" t="str">
        <f t="shared" si="653"/>
        <v/>
      </c>
      <c r="IO127" s="36" t="str">
        <f t="shared" si="653"/>
        <v/>
      </c>
      <c r="IP127" s="36" t="str">
        <f t="shared" si="653"/>
        <v/>
      </c>
      <c r="IQ127" s="52"/>
      <c r="IS127" s="369"/>
      <c r="IT127" s="17" t="s">
        <v>1</v>
      </c>
      <c r="IU127" s="36" t="str">
        <f t="shared" ref="IU127:IZ127" si="654">IF(COUNT(IU126:IU126)=0,"",AVERAGE(IU126:IU126))</f>
        <v/>
      </c>
      <c r="IV127" s="36" t="str">
        <f t="shared" si="654"/>
        <v/>
      </c>
      <c r="IW127" s="36" t="str">
        <f t="shared" si="654"/>
        <v/>
      </c>
      <c r="IX127" s="36" t="str">
        <f t="shared" si="654"/>
        <v/>
      </c>
      <c r="IY127" s="36" t="str">
        <f t="shared" si="654"/>
        <v/>
      </c>
      <c r="IZ127" s="36" t="str">
        <f t="shared" si="654"/>
        <v/>
      </c>
      <c r="JA127" s="52"/>
    </row>
    <row r="128" spans="1:261" ht="12.75" customHeight="1" outlineLevel="2" x14ac:dyDescent="0.25">
      <c r="C128" s="102" t="s">
        <v>244</v>
      </c>
      <c r="D128" s="103" t="s">
        <v>245</v>
      </c>
      <c r="E128" s="419"/>
      <c r="F128" s="419"/>
      <c r="G128" s="419"/>
      <c r="H128" s="419"/>
      <c r="I128" s="419"/>
      <c r="J128" s="419"/>
      <c r="K128" s="52"/>
      <c r="M128" s="102" t="s">
        <v>244</v>
      </c>
      <c r="N128" s="103" t="s">
        <v>245</v>
      </c>
      <c r="O128" s="103"/>
      <c r="P128" s="103"/>
      <c r="Q128" s="103"/>
      <c r="R128" s="103"/>
      <c r="S128" s="103"/>
      <c r="T128" s="103"/>
      <c r="U128" s="52"/>
      <c r="W128" s="102" t="s">
        <v>244</v>
      </c>
      <c r="X128" s="103" t="s">
        <v>245</v>
      </c>
      <c r="Y128" s="103"/>
      <c r="Z128" s="103"/>
      <c r="AA128" s="103"/>
      <c r="AB128" s="103"/>
      <c r="AC128" s="103"/>
      <c r="AD128" s="103"/>
      <c r="AE128" s="52"/>
      <c r="AG128" s="102" t="s">
        <v>244</v>
      </c>
      <c r="AH128" s="103" t="s">
        <v>245</v>
      </c>
      <c r="AI128" s="103"/>
      <c r="AJ128" s="103"/>
      <c r="AK128" s="103"/>
      <c r="AL128" s="103"/>
      <c r="AM128" s="103"/>
      <c r="AN128" s="103"/>
      <c r="AO128" s="52"/>
      <c r="AQ128" s="102" t="s">
        <v>244</v>
      </c>
      <c r="AR128" s="103" t="s">
        <v>245</v>
      </c>
      <c r="AS128" s="103"/>
      <c r="AT128" s="103"/>
      <c r="AU128" s="103"/>
      <c r="AV128" s="103"/>
      <c r="AW128" s="103"/>
      <c r="AX128" s="103"/>
      <c r="AY128" s="52"/>
      <c r="BA128" s="102" t="s">
        <v>244</v>
      </c>
      <c r="BB128" s="103" t="s">
        <v>245</v>
      </c>
      <c r="BC128" s="103"/>
      <c r="BD128" s="103"/>
      <c r="BE128" s="103"/>
      <c r="BF128" s="103"/>
      <c r="BG128" s="103"/>
      <c r="BH128" s="103"/>
      <c r="BI128" s="52"/>
      <c r="BK128" s="102" t="s">
        <v>244</v>
      </c>
      <c r="BL128" s="103" t="s">
        <v>245</v>
      </c>
      <c r="BM128" s="36"/>
      <c r="BN128" s="36" t="str">
        <f>IF(COUNT(BN127:BN127)=0,"",AVERAGE(BN127:BN127))</f>
        <v/>
      </c>
      <c r="BO128" s="36" t="str">
        <f>IF(COUNT(BO127:BO127)=0,"",AVERAGE(BO127:BO127))</f>
        <v/>
      </c>
      <c r="BP128" s="36" t="str">
        <f>IF(COUNT(BP127:BP127)=0,"",AVERAGE(BP127:BP127))</f>
        <v/>
      </c>
      <c r="BQ128" s="36" t="str">
        <f>IF(COUNT(BQ127:BQ127)=0,"",AVERAGE(BQ127:BQ127))</f>
        <v/>
      </c>
      <c r="BR128" s="36" t="str">
        <f>IF(COUNT(BR127:BR127)=0,"",AVERAGE(BR127:BR127))</f>
        <v/>
      </c>
      <c r="BS128" s="52"/>
      <c r="BU128" s="102" t="s">
        <v>244</v>
      </c>
      <c r="BV128" s="103" t="s">
        <v>245</v>
      </c>
      <c r="BW128" s="103"/>
      <c r="BX128" s="103"/>
      <c r="BY128" s="103"/>
      <c r="BZ128" s="103"/>
      <c r="CA128" s="103"/>
      <c r="CB128" s="103"/>
      <c r="CC128" s="52"/>
      <c r="CE128" s="102" t="s">
        <v>244</v>
      </c>
      <c r="CF128" s="103" t="s">
        <v>245</v>
      </c>
      <c r="CG128" s="103"/>
      <c r="CH128" s="103"/>
      <c r="CI128" s="103"/>
      <c r="CJ128" s="103"/>
      <c r="CK128" s="103"/>
      <c r="CL128" s="103"/>
      <c r="CM128" s="52"/>
      <c r="CO128" s="102" t="s">
        <v>244</v>
      </c>
      <c r="CP128" s="103" t="s">
        <v>245</v>
      </c>
      <c r="CQ128" s="103"/>
      <c r="CR128" s="103"/>
      <c r="CS128" s="103"/>
      <c r="CT128" s="103"/>
      <c r="CU128" s="103"/>
      <c r="CV128" s="103"/>
      <c r="CW128" s="52"/>
      <c r="CY128" s="102" t="s">
        <v>244</v>
      </c>
      <c r="CZ128" s="103" t="s">
        <v>245</v>
      </c>
      <c r="DA128" s="103"/>
      <c r="DB128" s="103"/>
      <c r="DC128" s="103"/>
      <c r="DD128" s="103"/>
      <c r="DE128" s="103"/>
      <c r="DF128" s="103"/>
      <c r="DG128" s="52"/>
      <c r="DI128" s="102" t="s">
        <v>244</v>
      </c>
      <c r="DJ128" s="103" t="s">
        <v>245</v>
      </c>
      <c r="DK128" s="103"/>
      <c r="DL128" s="103"/>
      <c r="DM128" s="103"/>
      <c r="DN128" s="103"/>
      <c r="DO128" s="103"/>
      <c r="DP128" s="103"/>
      <c r="DQ128" s="52"/>
      <c r="DS128" s="102" t="s">
        <v>244</v>
      </c>
      <c r="DT128" s="103" t="s">
        <v>245</v>
      </c>
      <c r="DU128" s="103"/>
      <c r="DV128" s="103"/>
      <c r="DW128" s="103"/>
      <c r="DX128" s="103"/>
      <c r="DY128" s="103"/>
      <c r="DZ128" s="103"/>
      <c r="EA128" s="52"/>
      <c r="EC128" s="102" t="s">
        <v>244</v>
      </c>
      <c r="ED128" s="103" t="s">
        <v>245</v>
      </c>
      <c r="EE128" s="103"/>
      <c r="EF128" s="103"/>
      <c r="EG128" s="103"/>
      <c r="EH128" s="103"/>
      <c r="EI128" s="103"/>
      <c r="EJ128" s="103"/>
      <c r="EK128" s="52"/>
      <c r="EL128" s="102" t="s">
        <v>244</v>
      </c>
      <c r="EM128" s="103" t="s">
        <v>245</v>
      </c>
      <c r="EN128" s="103"/>
      <c r="EO128" s="103"/>
      <c r="EP128" s="103"/>
      <c r="EQ128" s="103"/>
      <c r="ER128" s="103"/>
      <c r="ES128" s="103"/>
      <c r="ET128" s="52"/>
      <c r="EU128" s="52"/>
      <c r="EW128" s="370" t="s">
        <v>244</v>
      </c>
      <c r="EX128" s="103" t="s">
        <v>245</v>
      </c>
      <c r="EY128" s="103"/>
      <c r="EZ128" s="103"/>
      <c r="FA128" s="103"/>
      <c r="FB128" s="103"/>
      <c r="FC128" s="103"/>
      <c r="FD128" s="103"/>
      <c r="FE128" s="52"/>
      <c r="FG128" s="370" t="s">
        <v>244</v>
      </c>
      <c r="FH128" s="103" t="s">
        <v>245</v>
      </c>
      <c r="FI128" s="103"/>
      <c r="FJ128" s="103"/>
      <c r="FK128" s="103"/>
      <c r="FL128" s="103"/>
      <c r="FM128" s="103"/>
      <c r="FN128" s="103"/>
      <c r="FO128" s="52"/>
      <c r="FQ128" s="370" t="s">
        <v>244</v>
      </c>
      <c r="FR128" s="103" t="s">
        <v>245</v>
      </c>
      <c r="FS128" s="103"/>
      <c r="FT128" s="103"/>
      <c r="FU128" s="103"/>
      <c r="FV128" s="103"/>
      <c r="FW128" s="103"/>
      <c r="FX128" s="103"/>
      <c r="FY128" s="52"/>
      <c r="GA128" s="370" t="s">
        <v>244</v>
      </c>
      <c r="GB128" s="103" t="s">
        <v>245</v>
      </c>
      <c r="GC128" s="103"/>
      <c r="GD128" s="103"/>
      <c r="GE128" s="103"/>
      <c r="GF128" s="103"/>
      <c r="GG128" s="103"/>
      <c r="GH128" s="103"/>
      <c r="GI128" s="52"/>
      <c r="GK128" s="370" t="s">
        <v>244</v>
      </c>
      <c r="GL128" s="103" t="s">
        <v>245</v>
      </c>
      <c r="GM128" s="103"/>
      <c r="GN128" s="103"/>
      <c r="GO128" s="103"/>
      <c r="GP128" s="103"/>
      <c r="GQ128" s="103"/>
      <c r="GR128" s="103"/>
      <c r="GS128" s="52"/>
      <c r="GU128" s="370" t="s">
        <v>244</v>
      </c>
      <c r="GV128" s="103" t="s">
        <v>245</v>
      </c>
      <c r="GW128" s="103"/>
      <c r="GX128" s="103"/>
      <c r="GY128" s="103"/>
      <c r="GZ128" s="103"/>
      <c r="HA128" s="103"/>
      <c r="HB128" s="103"/>
      <c r="HC128" s="52"/>
      <c r="HE128" s="370" t="s">
        <v>244</v>
      </c>
      <c r="HF128" s="103" t="s">
        <v>245</v>
      </c>
      <c r="HG128" s="103"/>
      <c r="HH128" s="103"/>
      <c r="HI128" s="103"/>
      <c r="HJ128" s="103"/>
      <c r="HK128" s="103"/>
      <c r="HL128" s="103"/>
      <c r="HM128" s="52"/>
      <c r="HO128" s="370" t="s">
        <v>244</v>
      </c>
      <c r="HP128" s="103" t="s">
        <v>245</v>
      </c>
      <c r="HQ128" s="103"/>
      <c r="HR128" s="103"/>
      <c r="HS128" s="103"/>
      <c r="HT128" s="103"/>
      <c r="HU128" s="103"/>
      <c r="HV128" s="103"/>
      <c r="HW128" s="52"/>
      <c r="HY128" s="370" t="s">
        <v>244</v>
      </c>
      <c r="HZ128" s="103" t="s">
        <v>245</v>
      </c>
      <c r="IA128" s="103"/>
      <c r="IB128" s="103"/>
      <c r="IC128" s="103"/>
      <c r="ID128" s="103"/>
      <c r="IE128" s="103"/>
      <c r="IF128" s="103"/>
      <c r="IG128" s="52"/>
      <c r="II128" s="370" t="s">
        <v>244</v>
      </c>
      <c r="IJ128" s="103" t="s">
        <v>245</v>
      </c>
      <c r="IK128" s="103"/>
      <c r="IL128" s="103"/>
      <c r="IM128" s="103"/>
      <c r="IN128" s="103"/>
      <c r="IO128" s="103"/>
      <c r="IP128" s="103"/>
      <c r="IQ128" s="52"/>
      <c r="IS128" s="370" t="s">
        <v>244</v>
      </c>
      <c r="IT128" s="103" t="s">
        <v>245</v>
      </c>
      <c r="IU128" s="103"/>
      <c r="IV128" s="103"/>
      <c r="IW128" s="103"/>
      <c r="IX128" s="103"/>
      <c r="IY128" s="103"/>
      <c r="IZ128" s="103"/>
      <c r="JA128" s="52"/>
    </row>
    <row r="129" spans="1:261" ht="12.75" customHeight="1" outlineLevel="2" x14ac:dyDescent="0.25">
      <c r="C129" s="356"/>
      <c r="D129" s="41">
        <v>1</v>
      </c>
      <c r="E129" s="416">
        <f t="shared" ref="E129" si="655">AVERAGE(O129,Y129,AI129,AS129,BC129,BM129,BW129,CG129,CQ129,DA129,DK129,DU129,EE129,EO129,EY129,FI129,FS129,GC129,GM129,GW129,HG129,HQ129,IA129,IK129,IU129)</f>
        <v>8.8333333333333339</v>
      </c>
      <c r="F129" s="416">
        <f t="shared" ref="F129" si="656">AVERAGE(P129,Z129,AJ129,AT129,BD129,BN129,BX129,CH129,CR129,DB129,DL129,DV129,EF129,EP129,EZ129,FJ129,FT129,GD129,GN129,GX129,HH129,HR129,IB129,IL129,IV129)</f>
        <v>9</v>
      </c>
      <c r="G129" s="416">
        <f t="shared" ref="G129" si="657">AVERAGE(Q129,AA129,AK129,AU129,BE129,BO129,BY129,CI129,CS129,DC129,DM129,DW129,EG129,EQ129,FA129,FK129,FU129,GE129,GO129,GY129,HI129,HS129,IC129,IM129,IW129)</f>
        <v>7.666666666666667</v>
      </c>
      <c r="H129" s="416">
        <f t="shared" ref="H129" si="658">AVERAGE(R129,AB129,AL129,AV129,BF129,BP129,BZ129,CJ129,CT129,DD129,DN129,DX129,EH129,ER129,FB129,FL129,FV129,GF129,GP129,GZ129,HJ129,HT129,ID129,IN129,IX129)</f>
        <v>7.75</v>
      </c>
      <c r="I129" s="416">
        <f t="shared" ref="I129" si="659">AVERAGE(S129,AC129,AM129,AW129,BG129,BQ129,CA129,CK129,CU129,DE129,DO129,DY129,EI129,ES129,FC129,FM129,FW129,GG129,GQ129,HA129,HK129,HU129,IE129,IO129,IY129)</f>
        <v>6.25</v>
      </c>
      <c r="J129" s="416">
        <f t="shared" ref="J129" si="660">AVERAGE(T129,AD129,AN129,AX129,BH129,BR129,CB129,CL129,CV129,DF129,DP129,DZ129,EJ129,ET129,FD129,FN129,FX129,GH129,GR129,HB129,HL129,HV129,IF129,IP129,IZ129)</f>
        <v>5.25</v>
      </c>
      <c r="K129" s="52"/>
      <c r="M129" s="328"/>
      <c r="N129" s="41">
        <v>1</v>
      </c>
      <c r="O129" s="6"/>
      <c r="P129" s="6"/>
      <c r="Q129" s="6"/>
      <c r="R129" s="6"/>
      <c r="S129" s="6"/>
      <c r="T129" s="6"/>
      <c r="U129" s="52"/>
      <c r="W129" s="328"/>
      <c r="X129" s="41">
        <v>1</v>
      </c>
      <c r="Y129" s="6"/>
      <c r="Z129" s="6"/>
      <c r="AA129" s="6"/>
      <c r="AB129" s="6"/>
      <c r="AC129" s="6"/>
      <c r="AD129" s="6"/>
      <c r="AE129" s="52"/>
      <c r="AG129" s="328"/>
      <c r="AH129" s="41">
        <v>1</v>
      </c>
      <c r="AI129" s="6">
        <v>8.5</v>
      </c>
      <c r="AJ129" s="6">
        <v>9</v>
      </c>
      <c r="AK129" s="6">
        <v>7</v>
      </c>
      <c r="AL129" s="6">
        <v>7.5</v>
      </c>
      <c r="AM129" s="6">
        <v>5.5</v>
      </c>
      <c r="AN129" s="6">
        <v>3.5</v>
      </c>
      <c r="AO129" s="52"/>
      <c r="AQ129" s="328"/>
      <c r="AR129" s="41">
        <v>1</v>
      </c>
      <c r="AS129" s="6"/>
      <c r="AT129" s="6"/>
      <c r="AU129" s="6"/>
      <c r="AV129" s="6"/>
      <c r="AW129" s="6"/>
      <c r="AX129" s="6"/>
      <c r="AY129" s="52"/>
      <c r="BA129" s="328"/>
      <c r="BB129" s="41">
        <v>1</v>
      </c>
      <c r="BC129" s="6"/>
      <c r="BD129" s="6"/>
      <c r="BE129" s="6"/>
      <c r="BF129" s="6"/>
      <c r="BG129" s="6"/>
      <c r="BH129" s="6"/>
      <c r="BI129" s="52"/>
      <c r="BK129" s="328"/>
      <c r="BL129" s="41">
        <v>1</v>
      </c>
      <c r="BM129" s="103"/>
      <c r="BN129" s="103"/>
      <c r="BO129" s="103"/>
      <c r="BP129" s="103"/>
      <c r="BQ129" s="103"/>
      <c r="BR129" s="103"/>
      <c r="BS129" s="52"/>
      <c r="BU129" s="328"/>
      <c r="BV129" s="41">
        <v>1</v>
      </c>
      <c r="BW129" s="6"/>
      <c r="BX129" s="6"/>
      <c r="BY129" s="6"/>
      <c r="BZ129" s="6"/>
      <c r="CA129" s="6"/>
      <c r="CB129" s="6"/>
      <c r="CC129" s="52"/>
      <c r="CE129" s="328"/>
      <c r="CF129" s="41">
        <v>1</v>
      </c>
      <c r="CG129" s="6"/>
      <c r="CH129" s="6"/>
      <c r="CI129" s="6"/>
      <c r="CJ129" s="6"/>
      <c r="CK129" s="6"/>
      <c r="CL129" s="6"/>
      <c r="CM129" s="52"/>
      <c r="CO129" s="328"/>
      <c r="CP129" s="41">
        <v>1</v>
      </c>
      <c r="CQ129" s="6"/>
      <c r="CR129" s="6"/>
      <c r="CS129" s="6"/>
      <c r="CT129" s="6"/>
      <c r="CU129" s="6"/>
      <c r="CV129" s="6"/>
      <c r="CW129" s="52"/>
      <c r="CY129" s="328"/>
      <c r="CZ129" s="41">
        <v>1</v>
      </c>
      <c r="DA129" s="6">
        <v>8</v>
      </c>
      <c r="DB129" s="6">
        <v>10</v>
      </c>
      <c r="DC129" s="6">
        <v>8</v>
      </c>
      <c r="DD129" s="6">
        <v>8</v>
      </c>
      <c r="DE129" s="6"/>
      <c r="DF129" s="6">
        <v>7</v>
      </c>
      <c r="DG129" s="52"/>
      <c r="DI129" s="328"/>
      <c r="DJ129" s="41">
        <v>1</v>
      </c>
      <c r="DK129" s="6"/>
      <c r="DL129" s="6"/>
      <c r="DM129" s="6"/>
      <c r="DN129" s="6"/>
      <c r="DO129" s="6"/>
      <c r="DP129" s="6"/>
      <c r="DQ129" s="52"/>
      <c r="DS129" s="328"/>
      <c r="DT129" s="41">
        <v>1</v>
      </c>
      <c r="DU129" s="6"/>
      <c r="DV129" s="6"/>
      <c r="DW129" s="6"/>
      <c r="DX129" s="6"/>
      <c r="DY129" s="6"/>
      <c r="DZ129" s="6"/>
      <c r="EA129" s="52"/>
      <c r="EC129" s="328"/>
      <c r="ED129" s="41">
        <v>1</v>
      </c>
      <c r="EE129" s="6"/>
      <c r="EF129" s="6"/>
      <c r="EG129" s="6"/>
      <c r="EH129" s="6"/>
      <c r="EI129" s="6"/>
      <c r="EJ129" s="6"/>
      <c r="EK129" s="52"/>
      <c r="EL129" s="328"/>
      <c r="EM129" s="41">
        <v>1</v>
      </c>
      <c r="EN129" s="6">
        <v>8</v>
      </c>
      <c r="EO129" s="6">
        <v>10</v>
      </c>
      <c r="EP129" s="6">
        <v>8</v>
      </c>
      <c r="EQ129" s="6">
        <v>8</v>
      </c>
      <c r="ER129" s="6"/>
      <c r="ES129" s="6">
        <v>7</v>
      </c>
      <c r="ET129" s="52"/>
      <c r="EU129" s="52"/>
      <c r="EW129" s="367"/>
      <c r="EX129" s="41">
        <v>1</v>
      </c>
      <c r="EY129" s="6"/>
      <c r="EZ129" s="6"/>
      <c r="FA129" s="6"/>
      <c r="FB129" s="6"/>
      <c r="FC129" s="6"/>
      <c r="FD129" s="6"/>
      <c r="FE129" s="52"/>
      <c r="FG129" s="367"/>
      <c r="FH129" s="41">
        <v>1</v>
      </c>
      <c r="FI129" s="6"/>
      <c r="FJ129" s="6"/>
      <c r="FK129" s="6"/>
      <c r="FL129" s="6"/>
      <c r="FM129" s="6"/>
      <c r="FN129" s="6"/>
      <c r="FO129" s="52"/>
      <c r="FQ129" s="367"/>
      <c r="FR129" s="41">
        <v>1</v>
      </c>
      <c r="FS129" s="6"/>
      <c r="FT129" s="6"/>
      <c r="FU129" s="6"/>
      <c r="FV129" s="6"/>
      <c r="FW129" s="6"/>
      <c r="FX129" s="6"/>
      <c r="FY129" s="52"/>
      <c r="GA129" s="367"/>
      <c r="GB129" s="41">
        <v>1</v>
      </c>
      <c r="GC129" s="6"/>
      <c r="GD129" s="6"/>
      <c r="GE129" s="6"/>
      <c r="GF129" s="6"/>
      <c r="GG129" s="6"/>
      <c r="GH129" s="6"/>
      <c r="GI129" s="52"/>
      <c r="GK129" s="367"/>
      <c r="GL129" s="41">
        <v>1</v>
      </c>
      <c r="GM129" s="6"/>
      <c r="GN129" s="6"/>
      <c r="GO129" s="6"/>
      <c r="GP129" s="6"/>
      <c r="GQ129" s="6"/>
      <c r="GR129" s="6"/>
      <c r="GS129" s="52"/>
      <c r="GU129" s="367"/>
      <c r="GV129" s="41">
        <v>1</v>
      </c>
      <c r="GW129" s="6"/>
      <c r="GX129" s="6"/>
      <c r="GY129" s="6"/>
      <c r="GZ129" s="6"/>
      <c r="HA129" s="6"/>
      <c r="HB129" s="6"/>
      <c r="HC129" s="52"/>
      <c r="HE129" s="367"/>
      <c r="HF129" s="41">
        <v>1</v>
      </c>
      <c r="HG129" s="6"/>
      <c r="HH129" s="6"/>
      <c r="HI129" s="6"/>
      <c r="HJ129" s="6"/>
      <c r="HK129" s="6"/>
      <c r="HL129" s="6"/>
      <c r="HM129" s="52"/>
      <c r="HO129" s="367"/>
      <c r="HP129" s="41">
        <v>1</v>
      </c>
      <c r="HQ129" s="6"/>
      <c r="HR129" s="6"/>
      <c r="HS129" s="6"/>
      <c r="HT129" s="6"/>
      <c r="HU129" s="6"/>
      <c r="HV129" s="6"/>
      <c r="HW129" s="52"/>
      <c r="HY129" s="367"/>
      <c r="HZ129" s="41">
        <v>1</v>
      </c>
      <c r="IA129" s="6"/>
      <c r="IB129" s="6"/>
      <c r="IC129" s="6"/>
      <c r="ID129" s="6"/>
      <c r="IE129" s="6"/>
      <c r="IF129" s="6"/>
      <c r="IG129" s="52"/>
      <c r="II129" s="367"/>
      <c r="IJ129" s="41">
        <v>1</v>
      </c>
      <c r="IK129" s="6"/>
      <c r="IL129" s="6"/>
      <c r="IM129" s="6"/>
      <c r="IN129" s="6"/>
      <c r="IO129" s="6"/>
      <c r="IP129" s="6"/>
      <c r="IQ129" s="52"/>
      <c r="IS129" s="367"/>
      <c r="IT129" s="41">
        <v>1</v>
      </c>
      <c r="IU129" s="6"/>
      <c r="IV129" s="6"/>
      <c r="IW129" s="6"/>
      <c r="IX129" s="6"/>
      <c r="IY129" s="6"/>
      <c r="IZ129" s="6"/>
      <c r="JA129" s="52"/>
    </row>
    <row r="130" spans="1:261" ht="12.75" customHeight="1" outlineLevel="2" x14ac:dyDescent="0.25">
      <c r="A130" s="99" t="s">
        <v>122</v>
      </c>
      <c r="B130" s="100">
        <f>IF(A130="Must Have",RQTMustHave,(IF(A130="Important",RQTImportant,(IF(A130="Standard",RQTStandard,RQTNiceToHave)))))</f>
        <v>1</v>
      </c>
      <c r="C130" s="358"/>
      <c r="D130" s="17" t="s">
        <v>1</v>
      </c>
      <c r="E130" s="417">
        <f>AVERAGE(O130,Y130,AI130,AS130,BC130,BM130,BW130,CG130,CQ130,DA130,DK130,DU130,EE130,EO130,EY130,FI130,FS130,GC130,GM130,GW130,HG130,HQ130,IA130,IK130,IU130)</f>
        <v>8.8333333333333339</v>
      </c>
      <c r="F130" s="417">
        <f t="shared" ref="F130:J130" si="661">AVERAGE(P130,Z130,AJ130,AT130,BD130,BN130,BX130,CH130,CR130,DB130,DL130,DV130,EF130,EP130,EZ130,FJ130,FT130,GD130,GN130,GX130,HH130,HR130,IB130,IL130,IV130)</f>
        <v>9</v>
      </c>
      <c r="G130" s="417">
        <f t="shared" si="661"/>
        <v>7.666666666666667</v>
      </c>
      <c r="H130" s="417">
        <f t="shared" si="661"/>
        <v>7.75</v>
      </c>
      <c r="I130" s="417">
        <f t="shared" si="661"/>
        <v>6.25</v>
      </c>
      <c r="J130" s="417">
        <f t="shared" si="661"/>
        <v>5.25</v>
      </c>
      <c r="K130" s="52"/>
      <c r="M130" s="48"/>
      <c r="N130" s="17" t="s">
        <v>1</v>
      </c>
      <c r="O130" s="36" t="str">
        <f>IF(COUNT(O129:O129)=0,"",AVERAGE(O129:O129))</f>
        <v/>
      </c>
      <c r="P130" s="36" t="str">
        <f>IF(COUNT(P129:P129)=0,"",AVERAGE(P129:P129))</f>
        <v/>
      </c>
      <c r="Q130" s="36" t="str">
        <f>IF(COUNT(Q129:Q129)=0,"",AVERAGE(Q129:Q129))</f>
        <v/>
      </c>
      <c r="R130" s="36" t="str">
        <f>IF(COUNT(R129:R129)=0,"",AVERAGE(R129:R129))</f>
        <v/>
      </c>
      <c r="S130" s="36"/>
      <c r="T130" s="36" t="str">
        <f>IF(COUNT(T129:T129)=0,"",AVERAGE(T129:T129))</f>
        <v/>
      </c>
      <c r="U130" s="52"/>
      <c r="W130" s="48"/>
      <c r="X130" s="17" t="s">
        <v>1</v>
      </c>
      <c r="Y130" s="36" t="str">
        <f>IF(COUNT(Y129:Y129)=0,"",AVERAGE(Y129:Y129))</f>
        <v/>
      </c>
      <c r="Z130" s="36" t="str">
        <f>IF(COUNT(Z129:Z129)=0,"",AVERAGE(Z129:Z129))</f>
        <v/>
      </c>
      <c r="AA130" s="36" t="str">
        <f>IF(COUNT(AA129:AA129)=0,"",AVERAGE(AA129:AA129))</f>
        <v/>
      </c>
      <c r="AB130" s="36" t="str">
        <f>IF(COUNT(AB129:AB129)=0,"",AVERAGE(AB129:AB129))</f>
        <v/>
      </c>
      <c r="AC130" s="36"/>
      <c r="AD130" s="36" t="str">
        <f>IF(COUNT(AD129:AD129)=0,"",AVERAGE(AD129:AD129))</f>
        <v/>
      </c>
      <c r="AE130" s="52"/>
      <c r="AG130" s="48"/>
      <c r="AH130" s="17" t="s">
        <v>1</v>
      </c>
      <c r="AI130" s="36">
        <f t="shared" ref="AI130:AN130" si="662">IF(COUNT(AI129:AI129)=0,"",AVERAGE(AI129:AI129))</f>
        <v>8.5</v>
      </c>
      <c r="AJ130" s="36">
        <f t="shared" si="662"/>
        <v>9</v>
      </c>
      <c r="AK130" s="36">
        <f t="shared" si="662"/>
        <v>7</v>
      </c>
      <c r="AL130" s="36">
        <f t="shared" si="662"/>
        <v>7.5</v>
      </c>
      <c r="AM130" s="36">
        <f t="shared" si="662"/>
        <v>5.5</v>
      </c>
      <c r="AN130" s="36">
        <f t="shared" si="662"/>
        <v>3.5</v>
      </c>
      <c r="AO130" s="52"/>
      <c r="AQ130" s="48"/>
      <c r="AR130" s="17" t="s">
        <v>1</v>
      </c>
      <c r="AS130" s="36"/>
      <c r="AT130" s="36" t="str">
        <f>IF(COUNT(AT129:AT129)=0,"",AVERAGE(AT129:AT129))</f>
        <v/>
      </c>
      <c r="AU130" s="36" t="str">
        <f>IF(COUNT(AU129:AU129)=0,"",AVERAGE(AU129:AU129))</f>
        <v/>
      </c>
      <c r="AV130" s="36" t="str">
        <f>IF(COUNT(AV129:AV129)=0,"",AVERAGE(AV129:AV129))</f>
        <v/>
      </c>
      <c r="AW130" s="36" t="str">
        <f>IF(COUNT(AW129:AW129)=0,"",AVERAGE(AW129:AW129))</f>
        <v/>
      </c>
      <c r="AX130" s="36" t="str">
        <f>IF(COUNT(AX129:AX129)=0,"",AVERAGE(AX129:AX129))</f>
        <v/>
      </c>
      <c r="AY130" s="52"/>
      <c r="BA130" s="48"/>
      <c r="BB130" s="17" t="s">
        <v>1</v>
      </c>
      <c r="BC130" s="36"/>
      <c r="BD130" s="36" t="str">
        <f>IF(COUNT(BD129:BD129)=0,"",AVERAGE(BD129:BD129))</f>
        <v/>
      </c>
      <c r="BE130" s="36" t="str">
        <f>IF(COUNT(BE129:BE129)=0,"",AVERAGE(BE129:BE129))</f>
        <v/>
      </c>
      <c r="BF130" s="36" t="str">
        <f>IF(COUNT(BF129:BF129)=0,"",AVERAGE(BF129:BF129))</f>
        <v/>
      </c>
      <c r="BG130" s="36" t="str">
        <f>IF(COUNT(BG129:BG129)=0,"",AVERAGE(BG129:BG129))</f>
        <v/>
      </c>
      <c r="BH130" s="36" t="str">
        <f>IF(COUNT(BH129:BH129)=0,"",AVERAGE(BH129:BH129))</f>
        <v/>
      </c>
      <c r="BI130" s="52"/>
      <c r="BK130" s="48"/>
      <c r="BL130" s="17" t="s">
        <v>1</v>
      </c>
      <c r="BM130" s="6"/>
      <c r="BN130" s="6"/>
      <c r="BO130" s="6"/>
      <c r="BP130" s="6"/>
      <c r="BQ130" s="6"/>
      <c r="BR130" s="6"/>
      <c r="BS130" s="52"/>
      <c r="BU130" s="48"/>
      <c r="BV130" s="17" t="s">
        <v>1</v>
      </c>
      <c r="BW130" s="36" t="str">
        <f>IF(COUNT(BW129:BW129)=0,"",AVERAGE(BW129:BW129))</f>
        <v/>
      </c>
      <c r="BX130" s="36" t="str">
        <f>IF(COUNT(BX129:BX129)=0,"",AVERAGE(BX129:BX129))</f>
        <v/>
      </c>
      <c r="BY130" s="36" t="str">
        <f>IF(COUNT(BY129:BY129)=0,"",AVERAGE(BY129:BY129))</f>
        <v/>
      </c>
      <c r="BZ130" s="36" t="str">
        <f>IF(COUNT(BZ129:BZ129)=0,"",AVERAGE(BZ129:BZ129))</f>
        <v/>
      </c>
      <c r="CA130" s="36"/>
      <c r="CB130" s="36" t="str">
        <f>IF(COUNT(CB129:CB129)=0,"",AVERAGE(CB129:CB129))</f>
        <v/>
      </c>
      <c r="CC130" s="52"/>
      <c r="CE130" s="48"/>
      <c r="CF130" s="17" t="s">
        <v>1</v>
      </c>
      <c r="CG130" s="36" t="str">
        <f>IF(COUNT(CG129:CG129)=0,"",AVERAGE(CG129:CG129))</f>
        <v/>
      </c>
      <c r="CH130" s="36" t="str">
        <f>IF(COUNT(CH129:CH129)=0,"",AVERAGE(CH129:CH129))</f>
        <v/>
      </c>
      <c r="CI130" s="36" t="str">
        <f>IF(COUNT(CI129:CI129)=0,"",AVERAGE(CI129:CI129))</f>
        <v/>
      </c>
      <c r="CJ130" s="36" t="str">
        <f>IF(COUNT(CJ129:CJ129)=0,"",AVERAGE(CJ129:CJ129))</f>
        <v/>
      </c>
      <c r="CK130" s="36"/>
      <c r="CL130" s="36" t="str">
        <f>IF(COUNT(CL129:CL129)=0,"",AVERAGE(CL129:CL129))</f>
        <v/>
      </c>
      <c r="CM130" s="52"/>
      <c r="CO130" s="48"/>
      <c r="CP130" s="17" t="s">
        <v>1</v>
      </c>
      <c r="CQ130" s="36" t="str">
        <f>IF(COUNT(CQ129:CQ129)=0,"",AVERAGE(CQ129:CQ129))</f>
        <v/>
      </c>
      <c r="CR130" s="36" t="str">
        <f>IF(COUNT(CR129:CR129)=0,"",AVERAGE(CR129:CR129))</f>
        <v/>
      </c>
      <c r="CS130" s="36" t="str">
        <f>IF(COUNT(CS129:CS129)=0,"",AVERAGE(CS129:CS129))</f>
        <v/>
      </c>
      <c r="CT130" s="36" t="str">
        <f>IF(COUNT(CT129:CT129)=0,"",AVERAGE(CT129:CT129))</f>
        <v/>
      </c>
      <c r="CU130" s="36"/>
      <c r="CV130" s="36" t="str">
        <f>IF(COUNT(CV129:CV129)=0,"",AVERAGE(CV129:CV129))</f>
        <v/>
      </c>
      <c r="CW130" s="52"/>
      <c r="CY130" s="48"/>
      <c r="CZ130" s="17" t="s">
        <v>1</v>
      </c>
      <c r="DA130" s="36">
        <f>IF(COUNT(DA129:DA129)=0,"",AVERAGE(DA129:DA129))</f>
        <v>8</v>
      </c>
      <c r="DB130" s="36">
        <f>IF(COUNT(DB129:DB129)=0,"",AVERAGE(DB129:DB129))</f>
        <v>10</v>
      </c>
      <c r="DC130" s="36">
        <f>IF(COUNT(DC129:DC129)=0,"",AVERAGE(DC129:DC129))</f>
        <v>8</v>
      </c>
      <c r="DD130" s="36">
        <f>IF(COUNT(DD129:DD129)=0,"",AVERAGE(DD129:DD129))</f>
        <v>8</v>
      </c>
      <c r="DE130" s="36"/>
      <c r="DF130" s="36">
        <f>IF(COUNT(DF129:DF129)=0,"",AVERAGE(DF129:DF129))</f>
        <v>7</v>
      </c>
      <c r="DG130" s="52"/>
      <c r="DI130" s="48"/>
      <c r="DJ130" s="17" t="s">
        <v>1</v>
      </c>
      <c r="DK130" s="36" t="str">
        <f>IF(COUNT(DK129:DK129)=0,"",AVERAGE(DK129:DK129))</f>
        <v/>
      </c>
      <c r="DL130" s="36" t="str">
        <f>IF(COUNT(DL129:DL129)=0,"",AVERAGE(DL129:DL129))</f>
        <v/>
      </c>
      <c r="DM130" s="36" t="str">
        <f>IF(COUNT(DM129:DM129)=0,"",AVERAGE(DM129:DM129))</f>
        <v/>
      </c>
      <c r="DN130" s="36" t="str">
        <f>IF(COUNT(DN129:DN129)=0,"",AVERAGE(DN129:DN129))</f>
        <v/>
      </c>
      <c r="DO130" s="36"/>
      <c r="DP130" s="36" t="str">
        <f>IF(COUNT(DP129:DP129)=0,"",AVERAGE(DP129:DP129))</f>
        <v/>
      </c>
      <c r="DQ130" s="52"/>
      <c r="DS130" s="48"/>
      <c r="DT130" s="17" t="s">
        <v>1</v>
      </c>
      <c r="DU130" s="36" t="str">
        <f>IF(COUNT(DU129:DU129)=0,"",AVERAGE(DU129:DU129))</f>
        <v/>
      </c>
      <c r="DV130" s="36" t="str">
        <f>IF(COUNT(DV129:DV129)=0,"",AVERAGE(DV129:DV129))</f>
        <v/>
      </c>
      <c r="DW130" s="36" t="str">
        <f>IF(COUNT(DW129:DW129)=0,"",AVERAGE(DW129:DW129))</f>
        <v/>
      </c>
      <c r="DX130" s="36" t="str">
        <f>IF(COUNT(DX129:DX129)=0,"",AVERAGE(DX129:DX129))</f>
        <v/>
      </c>
      <c r="DY130" s="36"/>
      <c r="DZ130" s="36" t="str">
        <f>IF(COUNT(DZ129:DZ129)=0,"",AVERAGE(DZ129:DZ129))</f>
        <v/>
      </c>
      <c r="EA130" s="52"/>
      <c r="EC130" s="48"/>
      <c r="ED130" s="17" t="s">
        <v>1</v>
      </c>
      <c r="EE130" s="36" t="str">
        <f>IF(COUNT(EE129:EE129)=0,"",AVERAGE(EE129:EE129))</f>
        <v/>
      </c>
      <c r="EF130" s="36" t="str">
        <f>IF(COUNT(EF129:EF129)=0,"",AVERAGE(EF129:EF129))</f>
        <v/>
      </c>
      <c r="EG130" s="36" t="str">
        <f>IF(COUNT(EG129:EG129)=0,"",AVERAGE(EG129:EG129))</f>
        <v/>
      </c>
      <c r="EH130" s="36" t="str">
        <f>IF(COUNT(EH129:EH129)=0,"",AVERAGE(EH129:EH129))</f>
        <v/>
      </c>
      <c r="EI130" s="36"/>
      <c r="EJ130" s="36" t="str">
        <f>IF(COUNT(EJ129:EJ129)=0,"",AVERAGE(EJ129:EJ129))</f>
        <v/>
      </c>
      <c r="EK130" s="52"/>
      <c r="EL130" s="48"/>
      <c r="EM130" s="17" t="s">
        <v>1</v>
      </c>
      <c r="EN130" s="36">
        <f>IF(COUNT(EN129:EN129)=0,"",AVERAGE(EN129:EN129))</f>
        <v>8</v>
      </c>
      <c r="EO130" s="36">
        <f>IF(COUNT(EO129:EO129)=0,"",AVERAGE(EO129:EO129))</f>
        <v>10</v>
      </c>
      <c r="EP130" s="36">
        <f>IF(COUNT(EP129:EP129)=0,"",AVERAGE(EP129:EP129))</f>
        <v>8</v>
      </c>
      <c r="EQ130" s="36">
        <f>IF(COUNT(EQ129:EQ129)=0,"",AVERAGE(EQ129:EQ129))</f>
        <v>8</v>
      </c>
      <c r="ER130" s="36"/>
      <c r="ES130" s="36">
        <f>IF(COUNT(ES129:ES129)=0,"",AVERAGE(ES129:ES129))</f>
        <v>7</v>
      </c>
      <c r="ET130" s="52"/>
      <c r="EU130" s="52"/>
      <c r="EW130" s="369"/>
      <c r="EX130" s="17" t="s">
        <v>1</v>
      </c>
      <c r="EY130" s="36" t="str">
        <f t="shared" ref="EY130:FD130" si="663">IF(COUNT(EY129:EY129)=0,"",AVERAGE(EY129:EY129))</f>
        <v/>
      </c>
      <c r="EZ130" s="36" t="str">
        <f t="shared" si="663"/>
        <v/>
      </c>
      <c r="FA130" s="36" t="str">
        <f t="shared" si="663"/>
        <v/>
      </c>
      <c r="FB130" s="36" t="str">
        <f t="shared" si="663"/>
        <v/>
      </c>
      <c r="FC130" s="36" t="str">
        <f t="shared" si="663"/>
        <v/>
      </c>
      <c r="FD130" s="36" t="str">
        <f t="shared" si="663"/>
        <v/>
      </c>
      <c r="FE130" s="52"/>
      <c r="FG130" s="369"/>
      <c r="FH130" s="17" t="s">
        <v>1</v>
      </c>
      <c r="FI130" s="36" t="str">
        <f t="shared" ref="FI130:FN130" si="664">IF(COUNT(FI129:FI129)=0,"",AVERAGE(FI129:FI129))</f>
        <v/>
      </c>
      <c r="FJ130" s="36" t="str">
        <f t="shared" si="664"/>
        <v/>
      </c>
      <c r="FK130" s="36" t="str">
        <f t="shared" si="664"/>
        <v/>
      </c>
      <c r="FL130" s="36" t="str">
        <f t="shared" si="664"/>
        <v/>
      </c>
      <c r="FM130" s="36" t="str">
        <f t="shared" si="664"/>
        <v/>
      </c>
      <c r="FN130" s="36" t="str">
        <f t="shared" si="664"/>
        <v/>
      </c>
      <c r="FO130" s="52"/>
      <c r="FQ130" s="369"/>
      <c r="FR130" s="17" t="s">
        <v>1</v>
      </c>
      <c r="FS130" s="36" t="str">
        <f t="shared" ref="FS130:FX130" si="665">IF(COUNT(FS129:FS129)=0,"",AVERAGE(FS129:FS129))</f>
        <v/>
      </c>
      <c r="FT130" s="36" t="str">
        <f t="shared" si="665"/>
        <v/>
      </c>
      <c r="FU130" s="36" t="str">
        <f t="shared" si="665"/>
        <v/>
      </c>
      <c r="FV130" s="36" t="str">
        <f t="shared" si="665"/>
        <v/>
      </c>
      <c r="FW130" s="36" t="str">
        <f t="shared" si="665"/>
        <v/>
      </c>
      <c r="FX130" s="36" t="str">
        <f t="shared" si="665"/>
        <v/>
      </c>
      <c r="FY130" s="52"/>
      <c r="GA130" s="369"/>
      <c r="GB130" s="17" t="s">
        <v>1</v>
      </c>
      <c r="GC130" s="36" t="str">
        <f t="shared" ref="GC130:GH130" si="666">IF(COUNT(GC129:GC129)=0,"",AVERAGE(GC129:GC129))</f>
        <v/>
      </c>
      <c r="GD130" s="36" t="str">
        <f t="shared" si="666"/>
        <v/>
      </c>
      <c r="GE130" s="36" t="str">
        <f t="shared" si="666"/>
        <v/>
      </c>
      <c r="GF130" s="36" t="str">
        <f t="shared" si="666"/>
        <v/>
      </c>
      <c r="GG130" s="36" t="str">
        <f t="shared" si="666"/>
        <v/>
      </c>
      <c r="GH130" s="36" t="str">
        <f t="shared" si="666"/>
        <v/>
      </c>
      <c r="GI130" s="52"/>
      <c r="GK130" s="369"/>
      <c r="GL130" s="17" t="s">
        <v>1</v>
      </c>
      <c r="GM130" s="36" t="str">
        <f t="shared" ref="GM130:GR130" si="667">IF(COUNT(GM129:GM129)=0,"",AVERAGE(GM129:GM129))</f>
        <v/>
      </c>
      <c r="GN130" s="36" t="str">
        <f t="shared" si="667"/>
        <v/>
      </c>
      <c r="GO130" s="36" t="str">
        <f t="shared" si="667"/>
        <v/>
      </c>
      <c r="GP130" s="36" t="str">
        <f t="shared" si="667"/>
        <v/>
      </c>
      <c r="GQ130" s="36" t="str">
        <f t="shared" si="667"/>
        <v/>
      </c>
      <c r="GR130" s="36" t="str">
        <f t="shared" si="667"/>
        <v/>
      </c>
      <c r="GS130" s="52"/>
      <c r="GU130" s="369"/>
      <c r="GV130" s="17" t="s">
        <v>1</v>
      </c>
      <c r="GW130" s="36" t="str">
        <f t="shared" ref="GW130:HB130" si="668">IF(COUNT(GW129:GW129)=0,"",AVERAGE(GW129:GW129))</f>
        <v/>
      </c>
      <c r="GX130" s="36" t="str">
        <f t="shared" si="668"/>
        <v/>
      </c>
      <c r="GY130" s="36" t="str">
        <f t="shared" si="668"/>
        <v/>
      </c>
      <c r="GZ130" s="36" t="str">
        <f t="shared" si="668"/>
        <v/>
      </c>
      <c r="HA130" s="36" t="str">
        <f t="shared" si="668"/>
        <v/>
      </c>
      <c r="HB130" s="36" t="str">
        <f t="shared" si="668"/>
        <v/>
      </c>
      <c r="HC130" s="52"/>
      <c r="HE130" s="369"/>
      <c r="HF130" s="17" t="s">
        <v>1</v>
      </c>
      <c r="HG130" s="36" t="str">
        <f t="shared" ref="HG130:HL130" si="669">IF(COUNT(HG129:HG129)=0,"",AVERAGE(HG129:HG129))</f>
        <v/>
      </c>
      <c r="HH130" s="36" t="str">
        <f t="shared" si="669"/>
        <v/>
      </c>
      <c r="HI130" s="36" t="str">
        <f t="shared" si="669"/>
        <v/>
      </c>
      <c r="HJ130" s="36" t="str">
        <f t="shared" si="669"/>
        <v/>
      </c>
      <c r="HK130" s="36" t="str">
        <f t="shared" si="669"/>
        <v/>
      </c>
      <c r="HL130" s="36" t="str">
        <f t="shared" si="669"/>
        <v/>
      </c>
      <c r="HM130" s="52"/>
      <c r="HO130" s="369"/>
      <c r="HP130" s="17" t="s">
        <v>1</v>
      </c>
      <c r="HQ130" s="36" t="str">
        <f t="shared" ref="HQ130:HV130" si="670">IF(COUNT(HQ129:HQ129)=0,"",AVERAGE(HQ129:HQ129))</f>
        <v/>
      </c>
      <c r="HR130" s="36" t="str">
        <f t="shared" si="670"/>
        <v/>
      </c>
      <c r="HS130" s="36" t="str">
        <f t="shared" si="670"/>
        <v/>
      </c>
      <c r="HT130" s="36" t="str">
        <f t="shared" si="670"/>
        <v/>
      </c>
      <c r="HU130" s="36" t="str">
        <f t="shared" si="670"/>
        <v/>
      </c>
      <c r="HV130" s="36" t="str">
        <f t="shared" si="670"/>
        <v/>
      </c>
      <c r="HW130" s="52"/>
      <c r="HY130" s="369"/>
      <c r="HZ130" s="17" t="s">
        <v>1</v>
      </c>
      <c r="IA130" s="36" t="str">
        <f t="shared" ref="IA130:IF130" si="671">IF(COUNT(IA129:IA129)=0,"",AVERAGE(IA129:IA129))</f>
        <v/>
      </c>
      <c r="IB130" s="36" t="str">
        <f t="shared" si="671"/>
        <v/>
      </c>
      <c r="IC130" s="36" t="str">
        <f t="shared" si="671"/>
        <v/>
      </c>
      <c r="ID130" s="36" t="str">
        <f t="shared" si="671"/>
        <v/>
      </c>
      <c r="IE130" s="36" t="str">
        <f t="shared" si="671"/>
        <v/>
      </c>
      <c r="IF130" s="36" t="str">
        <f t="shared" si="671"/>
        <v/>
      </c>
      <c r="IG130" s="52"/>
      <c r="II130" s="369"/>
      <c r="IJ130" s="17" t="s">
        <v>1</v>
      </c>
      <c r="IK130" s="36" t="str">
        <f t="shared" ref="IK130:IP130" si="672">IF(COUNT(IK129:IK129)=0,"",AVERAGE(IK129:IK129))</f>
        <v/>
      </c>
      <c r="IL130" s="36" t="str">
        <f t="shared" si="672"/>
        <v/>
      </c>
      <c r="IM130" s="36" t="str">
        <f t="shared" si="672"/>
        <v/>
      </c>
      <c r="IN130" s="36" t="str">
        <f t="shared" si="672"/>
        <v/>
      </c>
      <c r="IO130" s="36" t="str">
        <f t="shared" si="672"/>
        <v/>
      </c>
      <c r="IP130" s="36" t="str">
        <f t="shared" si="672"/>
        <v/>
      </c>
      <c r="IQ130" s="52"/>
      <c r="IS130" s="369"/>
      <c r="IT130" s="17" t="s">
        <v>1</v>
      </c>
      <c r="IU130" s="36" t="str">
        <f t="shared" ref="IU130:IZ130" si="673">IF(COUNT(IU129:IU129)=0,"",AVERAGE(IU129:IU129))</f>
        <v/>
      </c>
      <c r="IV130" s="36" t="str">
        <f t="shared" si="673"/>
        <v/>
      </c>
      <c r="IW130" s="36" t="str">
        <f t="shared" si="673"/>
        <v/>
      </c>
      <c r="IX130" s="36" t="str">
        <f t="shared" si="673"/>
        <v/>
      </c>
      <c r="IY130" s="36" t="str">
        <f t="shared" si="673"/>
        <v/>
      </c>
      <c r="IZ130" s="36" t="str">
        <f t="shared" si="673"/>
        <v/>
      </c>
      <c r="JA130" s="52"/>
    </row>
    <row r="131" spans="1:261" ht="13.8" outlineLevel="1" x14ac:dyDescent="0.25">
      <c r="A131" s="97"/>
      <c r="B131" s="98">
        <f>SUM(B132:B133)*10</f>
        <v>10</v>
      </c>
      <c r="C131" s="37">
        <v>2.7</v>
      </c>
      <c r="D131" s="38" t="s">
        <v>246</v>
      </c>
      <c r="E131" s="428">
        <f>($B$133*E133)/$B$131</f>
        <v>0.71666666666666667</v>
      </c>
      <c r="F131" s="428">
        <f t="shared" ref="F131:J131" si="674">($B$133*F133)/$B$131</f>
        <v>0.7</v>
      </c>
      <c r="G131" s="428">
        <f t="shared" si="674"/>
        <v>0.76666666666666672</v>
      </c>
      <c r="H131" s="428">
        <f t="shared" si="674"/>
        <v>0.77500000000000002</v>
      </c>
      <c r="I131" s="428">
        <f t="shared" si="674"/>
        <v>0.55000000000000004</v>
      </c>
      <c r="J131" s="428">
        <f t="shared" si="674"/>
        <v>0.35</v>
      </c>
      <c r="K131" s="52"/>
      <c r="M131" s="37">
        <v>2.7</v>
      </c>
      <c r="N131" s="38" t="s">
        <v>246</v>
      </c>
      <c r="O131" s="38"/>
      <c r="P131" s="38"/>
      <c r="Q131" s="38"/>
      <c r="R131" s="38"/>
      <c r="S131" s="38"/>
      <c r="T131" s="38"/>
      <c r="U131" s="52"/>
      <c r="W131" s="37">
        <v>2.7</v>
      </c>
      <c r="X131" s="38" t="s">
        <v>246</v>
      </c>
      <c r="Y131" s="38"/>
      <c r="Z131" s="38"/>
      <c r="AA131" s="38"/>
      <c r="AB131" s="38"/>
      <c r="AC131" s="38"/>
      <c r="AD131" s="38"/>
      <c r="AE131" s="52"/>
      <c r="AG131" s="37">
        <v>2.7</v>
      </c>
      <c r="AH131" s="38" t="s">
        <v>246</v>
      </c>
      <c r="AI131" s="38"/>
      <c r="AJ131" s="38"/>
      <c r="AK131" s="38"/>
      <c r="AL131" s="38"/>
      <c r="AM131" s="38"/>
      <c r="AN131" s="38"/>
      <c r="AO131" s="52"/>
      <c r="AQ131" s="37">
        <v>2.7</v>
      </c>
      <c r="AR131" s="38" t="s">
        <v>246</v>
      </c>
      <c r="AS131" s="38"/>
      <c r="AT131" s="38"/>
      <c r="AU131" s="38"/>
      <c r="AV131" s="38"/>
      <c r="AW131" s="38"/>
      <c r="AX131" s="38"/>
      <c r="AY131" s="52"/>
      <c r="BA131" s="37">
        <v>2.7</v>
      </c>
      <c r="BB131" s="38" t="s">
        <v>246</v>
      </c>
      <c r="BC131" s="38"/>
      <c r="BD131" s="38"/>
      <c r="BE131" s="38"/>
      <c r="BF131" s="38"/>
      <c r="BG131" s="38"/>
      <c r="BH131" s="38"/>
      <c r="BI131" s="52"/>
      <c r="BK131" s="37">
        <v>2.7</v>
      </c>
      <c r="BL131" s="38" t="s">
        <v>246</v>
      </c>
      <c r="BM131" s="36"/>
      <c r="BN131" s="36" t="str">
        <f>IF(COUNT(BN130:BN130)=0,"",AVERAGE(BN130:BN130))</f>
        <v/>
      </c>
      <c r="BO131" s="36" t="str">
        <f>IF(COUNT(BO130:BO130)=0,"",AVERAGE(BO130:BO130))</f>
        <v/>
      </c>
      <c r="BP131" s="36" t="str">
        <f>IF(COUNT(BP130:BP130)=0,"",AVERAGE(BP130:BP130))</f>
        <v/>
      </c>
      <c r="BQ131" s="36" t="str">
        <f>IF(COUNT(BQ130:BQ130)=0,"",AVERAGE(BQ130:BQ130))</f>
        <v/>
      </c>
      <c r="BR131" s="36" t="str">
        <f>IF(COUNT(BR130:BR130)=0,"",AVERAGE(BR130:BR130))</f>
        <v/>
      </c>
      <c r="BS131" s="52"/>
      <c r="BU131" s="37">
        <v>2.7</v>
      </c>
      <c r="BV131" s="38" t="s">
        <v>246</v>
      </c>
      <c r="BW131" s="38"/>
      <c r="BX131" s="38"/>
      <c r="BY131" s="38"/>
      <c r="BZ131" s="38"/>
      <c r="CA131" s="38"/>
      <c r="CB131" s="38"/>
      <c r="CC131" s="52"/>
      <c r="CE131" s="37">
        <v>2.7</v>
      </c>
      <c r="CF131" s="38" t="s">
        <v>246</v>
      </c>
      <c r="CG131" s="38"/>
      <c r="CH131" s="38"/>
      <c r="CI131" s="38"/>
      <c r="CJ131" s="38"/>
      <c r="CK131" s="38"/>
      <c r="CL131" s="38"/>
      <c r="CM131" s="52"/>
      <c r="CO131" s="37">
        <v>2.7</v>
      </c>
      <c r="CP131" s="38" t="s">
        <v>246</v>
      </c>
      <c r="CQ131" s="38"/>
      <c r="CR131" s="38"/>
      <c r="CS131" s="38"/>
      <c r="CT131" s="38"/>
      <c r="CU131" s="38"/>
      <c r="CV131" s="38"/>
      <c r="CW131" s="52"/>
      <c r="CY131" s="37">
        <v>2.7</v>
      </c>
      <c r="CZ131" s="38" t="s">
        <v>246</v>
      </c>
      <c r="DA131" s="38"/>
      <c r="DB131" s="38"/>
      <c r="DC131" s="38"/>
      <c r="DD131" s="38"/>
      <c r="DE131" s="38"/>
      <c r="DF131" s="38"/>
      <c r="DG131" s="52"/>
      <c r="DI131" s="37">
        <v>2.7</v>
      </c>
      <c r="DJ131" s="38" t="s">
        <v>246</v>
      </c>
      <c r="DK131" s="38"/>
      <c r="DL131" s="38"/>
      <c r="DM131" s="38"/>
      <c r="DN131" s="38"/>
      <c r="DO131" s="38"/>
      <c r="DP131" s="38"/>
      <c r="DQ131" s="52"/>
      <c r="DS131" s="37">
        <v>2.7</v>
      </c>
      <c r="DT131" s="38" t="s">
        <v>246</v>
      </c>
      <c r="DU131" s="38"/>
      <c r="DV131" s="38"/>
      <c r="DW131" s="38"/>
      <c r="DX131" s="38"/>
      <c r="DY131" s="38"/>
      <c r="DZ131" s="38"/>
      <c r="EA131" s="52"/>
      <c r="EC131" s="37">
        <v>2.7</v>
      </c>
      <c r="ED131" s="38" t="s">
        <v>246</v>
      </c>
      <c r="EE131" s="38"/>
      <c r="EF131" s="38"/>
      <c r="EG131" s="38"/>
      <c r="EH131" s="38"/>
      <c r="EI131" s="38"/>
      <c r="EJ131" s="38"/>
      <c r="EK131" s="52"/>
      <c r="EL131" s="37">
        <v>2.7</v>
      </c>
      <c r="EM131" s="38" t="s">
        <v>246</v>
      </c>
      <c r="EN131" s="38"/>
      <c r="EO131" s="38"/>
      <c r="EP131" s="38"/>
      <c r="EQ131" s="38"/>
      <c r="ER131" s="38"/>
      <c r="ES131" s="38"/>
      <c r="ET131" s="52"/>
      <c r="EU131" s="52"/>
      <c r="EW131" s="364">
        <v>2.7</v>
      </c>
      <c r="EX131" s="38" t="s">
        <v>246</v>
      </c>
      <c r="EY131" s="38"/>
      <c r="EZ131" s="38"/>
      <c r="FA131" s="38"/>
      <c r="FB131" s="38"/>
      <c r="FC131" s="38"/>
      <c r="FD131" s="38"/>
      <c r="FE131" s="52"/>
      <c r="FG131" s="364">
        <v>2.7</v>
      </c>
      <c r="FH131" s="38" t="s">
        <v>246</v>
      </c>
      <c r="FI131" s="38"/>
      <c r="FJ131" s="38"/>
      <c r="FK131" s="38"/>
      <c r="FL131" s="38"/>
      <c r="FM131" s="38"/>
      <c r="FN131" s="38"/>
      <c r="FO131" s="52"/>
      <c r="FQ131" s="364">
        <v>2.7</v>
      </c>
      <c r="FR131" s="38" t="s">
        <v>246</v>
      </c>
      <c r="FS131" s="38"/>
      <c r="FT131" s="38"/>
      <c r="FU131" s="38"/>
      <c r="FV131" s="38"/>
      <c r="FW131" s="38"/>
      <c r="FX131" s="38"/>
      <c r="FY131" s="52"/>
      <c r="GA131" s="364">
        <v>2.7</v>
      </c>
      <c r="GB131" s="38" t="s">
        <v>246</v>
      </c>
      <c r="GC131" s="38"/>
      <c r="GD131" s="38"/>
      <c r="GE131" s="38"/>
      <c r="GF131" s="38"/>
      <c r="GG131" s="38"/>
      <c r="GH131" s="38"/>
      <c r="GI131" s="52"/>
      <c r="GK131" s="364">
        <v>2.7</v>
      </c>
      <c r="GL131" s="38" t="s">
        <v>246</v>
      </c>
      <c r="GM131" s="38"/>
      <c r="GN131" s="38"/>
      <c r="GO131" s="38"/>
      <c r="GP131" s="38"/>
      <c r="GQ131" s="38"/>
      <c r="GR131" s="38"/>
      <c r="GS131" s="52"/>
      <c r="GU131" s="364">
        <v>2.7</v>
      </c>
      <c r="GV131" s="38" t="s">
        <v>246</v>
      </c>
      <c r="GW131" s="38"/>
      <c r="GX131" s="38"/>
      <c r="GY131" s="38"/>
      <c r="GZ131" s="38"/>
      <c r="HA131" s="38"/>
      <c r="HB131" s="38"/>
      <c r="HC131" s="52"/>
      <c r="HE131" s="364">
        <v>2.7</v>
      </c>
      <c r="HF131" s="38" t="s">
        <v>246</v>
      </c>
      <c r="HG131" s="38"/>
      <c r="HH131" s="38"/>
      <c r="HI131" s="38"/>
      <c r="HJ131" s="38"/>
      <c r="HK131" s="38"/>
      <c r="HL131" s="38"/>
      <c r="HM131" s="52"/>
      <c r="HO131" s="364">
        <v>2.7</v>
      </c>
      <c r="HP131" s="38" t="s">
        <v>246</v>
      </c>
      <c r="HQ131" s="38"/>
      <c r="HR131" s="38"/>
      <c r="HS131" s="38"/>
      <c r="HT131" s="38"/>
      <c r="HU131" s="38"/>
      <c r="HV131" s="38"/>
      <c r="HW131" s="52"/>
      <c r="HY131" s="364">
        <v>2.7</v>
      </c>
      <c r="HZ131" s="38" t="s">
        <v>246</v>
      </c>
      <c r="IA131" s="38"/>
      <c r="IB131" s="38"/>
      <c r="IC131" s="38"/>
      <c r="ID131" s="38"/>
      <c r="IE131" s="38"/>
      <c r="IF131" s="38"/>
      <c r="IG131" s="52"/>
      <c r="II131" s="364">
        <v>2.7</v>
      </c>
      <c r="IJ131" s="38" t="s">
        <v>246</v>
      </c>
      <c r="IK131" s="38"/>
      <c r="IL131" s="38"/>
      <c r="IM131" s="38"/>
      <c r="IN131" s="38"/>
      <c r="IO131" s="38"/>
      <c r="IP131" s="38"/>
      <c r="IQ131" s="52"/>
      <c r="IS131" s="364">
        <v>2.7</v>
      </c>
      <c r="IT131" s="38" t="s">
        <v>246</v>
      </c>
      <c r="IU131" s="38"/>
      <c r="IV131" s="38"/>
      <c r="IW131" s="38"/>
      <c r="IX131" s="38"/>
      <c r="IY131" s="38"/>
      <c r="IZ131" s="38"/>
      <c r="JA131" s="52"/>
    </row>
    <row r="132" spans="1:261" ht="12.75" customHeight="1" outlineLevel="2" x14ac:dyDescent="0.25">
      <c r="C132" s="356"/>
      <c r="D132" s="41">
        <v>1</v>
      </c>
      <c r="E132" s="416">
        <f t="shared" ref="E132" si="675">AVERAGE(O132,Y132,AI132,AS132,BC132,BM132,BW132,CG132,CQ132,DA132,DK132,DU132,EE132,EO132,EY132,FI132,FS132,GC132,GM132,GW132,HG132,HQ132,IA132,IK132,IU132)</f>
        <v>7.166666666666667</v>
      </c>
      <c r="F132" s="416">
        <f t="shared" ref="F132" si="676">AVERAGE(P132,Z132,AJ132,AT132,BD132,BN132,BX132,CH132,CR132,DB132,DL132,DV132,EF132,EP132,EZ132,FJ132,FT132,GD132,GN132,GX132,HH132,HR132,IB132,IL132,IV132)</f>
        <v>7</v>
      </c>
      <c r="G132" s="416">
        <f t="shared" ref="G132" si="677">AVERAGE(Q132,AA132,AK132,AU132,BE132,BO132,BY132,CI132,CS132,DC132,DM132,DW132,EG132,EQ132,FA132,FK132,FU132,GE132,GO132,GY132,HI132,HS132,IC132,IM132,IW132)</f>
        <v>7.666666666666667</v>
      </c>
      <c r="H132" s="416">
        <f t="shared" ref="H132" si="678">AVERAGE(R132,AB132,AL132,AV132,BF132,BP132,BZ132,CJ132,CT132,DD132,DN132,DX132,EH132,ER132,FB132,FL132,FV132,GF132,GP132,GZ132,HJ132,HT132,ID132,IN132,IX132)</f>
        <v>7.75</v>
      </c>
      <c r="I132" s="416">
        <f t="shared" ref="I132" si="679">AVERAGE(S132,AC132,AM132,AW132,BG132,BQ132,CA132,CK132,CU132,DE132,DO132,DY132,EI132,ES132,FC132,FM132,FW132,GG132,GQ132,HA132,HK132,HU132,IE132,IO132,IY132)</f>
        <v>5.5</v>
      </c>
      <c r="J132" s="416">
        <f t="shared" ref="J132" si="680">AVERAGE(T132,AD132,AN132,AX132,BH132,BR132,CB132,CL132,CV132,DF132,DP132,DZ132,EJ132,ET132,FD132,FN132,FX132,GH132,GR132,HB132,HL132,HV132,IF132,IP132,IZ132)</f>
        <v>3.5</v>
      </c>
      <c r="K132" s="52"/>
      <c r="M132" s="328"/>
      <c r="N132" s="41">
        <v>1</v>
      </c>
      <c r="O132" s="6"/>
      <c r="P132" s="6"/>
      <c r="Q132" s="6"/>
      <c r="R132" s="6"/>
      <c r="S132" s="6"/>
      <c r="T132" s="6"/>
      <c r="U132" s="52"/>
      <c r="W132" s="328"/>
      <c r="X132" s="41">
        <v>1</v>
      </c>
      <c r="Y132" s="6"/>
      <c r="Z132" s="6"/>
      <c r="AA132" s="6"/>
      <c r="AB132" s="6"/>
      <c r="AC132" s="6"/>
      <c r="AD132" s="6"/>
      <c r="AE132" s="52"/>
      <c r="AG132" s="328"/>
      <c r="AH132" s="41">
        <v>1</v>
      </c>
      <c r="AI132" s="6">
        <v>7.5</v>
      </c>
      <c r="AJ132" s="6">
        <v>7</v>
      </c>
      <c r="AK132" s="6">
        <v>7</v>
      </c>
      <c r="AL132" s="6">
        <v>7.5</v>
      </c>
      <c r="AM132" s="6">
        <v>7</v>
      </c>
      <c r="AN132" s="6">
        <v>3</v>
      </c>
      <c r="AO132" s="52"/>
      <c r="AQ132" s="328"/>
      <c r="AR132" s="41">
        <v>1</v>
      </c>
      <c r="AS132" s="6"/>
      <c r="AT132" s="6"/>
      <c r="AU132" s="6"/>
      <c r="AV132" s="6"/>
      <c r="AW132" s="6"/>
      <c r="AX132" s="6"/>
      <c r="AY132" s="52"/>
      <c r="BA132" s="328"/>
      <c r="BB132" s="41">
        <v>1</v>
      </c>
      <c r="BC132" s="6"/>
      <c r="BD132" s="6"/>
      <c r="BE132" s="6"/>
      <c r="BF132" s="6"/>
      <c r="BG132" s="6"/>
      <c r="BH132" s="6"/>
      <c r="BI132" s="52"/>
      <c r="BK132" s="328"/>
      <c r="BL132" s="41">
        <v>1</v>
      </c>
      <c r="BM132" s="38"/>
      <c r="BN132" s="38"/>
      <c r="BO132" s="38"/>
      <c r="BP132" s="38"/>
      <c r="BQ132" s="38"/>
      <c r="BR132" s="38"/>
      <c r="BS132" s="52"/>
      <c r="BU132" s="328"/>
      <c r="BV132" s="41">
        <v>1</v>
      </c>
      <c r="BW132" s="6"/>
      <c r="BX132" s="6"/>
      <c r="BY132" s="6"/>
      <c r="BZ132" s="6"/>
      <c r="CA132" s="6"/>
      <c r="CB132" s="6"/>
      <c r="CC132" s="52"/>
      <c r="CE132" s="328"/>
      <c r="CF132" s="41">
        <v>1</v>
      </c>
      <c r="CG132" s="6"/>
      <c r="CH132" s="6"/>
      <c r="CI132" s="6"/>
      <c r="CJ132" s="6"/>
      <c r="CK132" s="6"/>
      <c r="CL132" s="6"/>
      <c r="CM132" s="52"/>
      <c r="CO132" s="328"/>
      <c r="CP132" s="41">
        <v>1</v>
      </c>
      <c r="CQ132" s="6"/>
      <c r="CR132" s="6"/>
      <c r="CS132" s="6"/>
      <c r="CT132" s="6"/>
      <c r="CU132" s="6"/>
      <c r="CV132" s="6"/>
      <c r="CW132" s="52"/>
      <c r="CY132" s="328"/>
      <c r="CZ132" s="41">
        <v>1</v>
      </c>
      <c r="DA132" s="6">
        <v>8</v>
      </c>
      <c r="DB132" s="6">
        <v>6</v>
      </c>
      <c r="DC132" s="6">
        <v>8</v>
      </c>
      <c r="DD132" s="6">
        <v>8</v>
      </c>
      <c r="DE132" s="6"/>
      <c r="DF132" s="6">
        <v>4</v>
      </c>
      <c r="DG132" s="52"/>
      <c r="DI132" s="328"/>
      <c r="DJ132" s="41">
        <v>1</v>
      </c>
      <c r="DK132" s="6"/>
      <c r="DL132" s="6"/>
      <c r="DM132" s="6"/>
      <c r="DN132" s="6"/>
      <c r="DO132" s="6"/>
      <c r="DP132" s="6"/>
      <c r="DQ132" s="52"/>
      <c r="DS132" s="328"/>
      <c r="DT132" s="41">
        <v>1</v>
      </c>
      <c r="DU132" s="6"/>
      <c r="DV132" s="6"/>
      <c r="DW132" s="6"/>
      <c r="DX132" s="6"/>
      <c r="DY132" s="6"/>
      <c r="DZ132" s="6"/>
      <c r="EA132" s="52"/>
      <c r="EC132" s="328"/>
      <c r="ED132" s="41">
        <v>1</v>
      </c>
      <c r="EE132" s="6"/>
      <c r="EF132" s="6"/>
      <c r="EG132" s="6"/>
      <c r="EH132" s="6"/>
      <c r="EI132" s="6"/>
      <c r="EJ132" s="6"/>
      <c r="EK132" s="52"/>
      <c r="EL132" s="328"/>
      <c r="EM132" s="41">
        <v>1</v>
      </c>
      <c r="EN132" s="6">
        <v>8</v>
      </c>
      <c r="EO132" s="6">
        <v>6</v>
      </c>
      <c r="EP132" s="6">
        <v>8</v>
      </c>
      <c r="EQ132" s="6">
        <v>8</v>
      </c>
      <c r="ER132" s="6"/>
      <c r="ES132" s="6">
        <v>4</v>
      </c>
      <c r="ET132" s="52"/>
      <c r="EU132" s="52"/>
      <c r="EW132" s="367"/>
      <c r="EX132" s="41">
        <v>1</v>
      </c>
      <c r="EY132" s="6"/>
      <c r="EZ132" s="6"/>
      <c r="FA132" s="6"/>
      <c r="FB132" s="6"/>
      <c r="FC132" s="6"/>
      <c r="FD132" s="6"/>
      <c r="FE132" s="52"/>
      <c r="FG132" s="367"/>
      <c r="FH132" s="41">
        <v>1</v>
      </c>
      <c r="FI132" s="6"/>
      <c r="FJ132" s="6"/>
      <c r="FK132" s="6"/>
      <c r="FL132" s="6"/>
      <c r="FM132" s="6"/>
      <c r="FN132" s="6"/>
      <c r="FO132" s="52"/>
      <c r="FQ132" s="367"/>
      <c r="FR132" s="41">
        <v>1</v>
      </c>
      <c r="FS132" s="6"/>
      <c r="FT132" s="6"/>
      <c r="FU132" s="6"/>
      <c r="FV132" s="6"/>
      <c r="FW132" s="6"/>
      <c r="FX132" s="6"/>
      <c r="FY132" s="52"/>
      <c r="GA132" s="367"/>
      <c r="GB132" s="41">
        <v>1</v>
      </c>
      <c r="GC132" s="6"/>
      <c r="GD132" s="6"/>
      <c r="GE132" s="6"/>
      <c r="GF132" s="6"/>
      <c r="GG132" s="6"/>
      <c r="GH132" s="6"/>
      <c r="GI132" s="52"/>
      <c r="GK132" s="367"/>
      <c r="GL132" s="41">
        <v>1</v>
      </c>
      <c r="GM132" s="6"/>
      <c r="GN132" s="6"/>
      <c r="GO132" s="6"/>
      <c r="GP132" s="6"/>
      <c r="GQ132" s="6"/>
      <c r="GR132" s="6"/>
      <c r="GS132" s="52"/>
      <c r="GU132" s="367"/>
      <c r="GV132" s="41">
        <v>1</v>
      </c>
      <c r="GW132" s="6"/>
      <c r="GX132" s="6"/>
      <c r="GY132" s="6"/>
      <c r="GZ132" s="6"/>
      <c r="HA132" s="6"/>
      <c r="HB132" s="6"/>
      <c r="HC132" s="52"/>
      <c r="HE132" s="367"/>
      <c r="HF132" s="41">
        <v>1</v>
      </c>
      <c r="HG132" s="6"/>
      <c r="HH132" s="6"/>
      <c r="HI132" s="6"/>
      <c r="HJ132" s="6"/>
      <c r="HK132" s="6"/>
      <c r="HL132" s="6"/>
      <c r="HM132" s="52"/>
      <c r="HO132" s="367"/>
      <c r="HP132" s="41">
        <v>1</v>
      </c>
      <c r="HQ132" s="6"/>
      <c r="HR132" s="6"/>
      <c r="HS132" s="6"/>
      <c r="HT132" s="6"/>
      <c r="HU132" s="6"/>
      <c r="HV132" s="6"/>
      <c r="HW132" s="52"/>
      <c r="HY132" s="367"/>
      <c r="HZ132" s="41">
        <v>1</v>
      </c>
      <c r="IA132" s="6"/>
      <c r="IB132" s="6"/>
      <c r="IC132" s="6"/>
      <c r="ID132" s="6"/>
      <c r="IE132" s="6"/>
      <c r="IF132" s="6"/>
      <c r="IG132" s="52"/>
      <c r="II132" s="367"/>
      <c r="IJ132" s="41">
        <v>1</v>
      </c>
      <c r="IK132" s="6"/>
      <c r="IL132" s="6"/>
      <c r="IM132" s="6"/>
      <c r="IN132" s="6"/>
      <c r="IO132" s="6"/>
      <c r="IP132" s="6"/>
      <c r="IQ132" s="52"/>
      <c r="IS132" s="367"/>
      <c r="IT132" s="41">
        <v>1</v>
      </c>
      <c r="IU132" s="6"/>
      <c r="IV132" s="6"/>
      <c r="IW132" s="6"/>
      <c r="IX132" s="6"/>
      <c r="IY132" s="6"/>
      <c r="IZ132" s="6"/>
      <c r="JA132" s="52"/>
    </row>
    <row r="133" spans="1:261" ht="12.75" customHeight="1" outlineLevel="2" x14ac:dyDescent="0.25">
      <c r="A133" s="99" t="s">
        <v>122</v>
      </c>
      <c r="B133" s="100">
        <f>IF(A133="Must Have",RQTMustHave,(IF(A133="Important",RQTImportant,(IF(A133="Standard",RQTStandard,RQTNiceToHave)))))</f>
        <v>1</v>
      </c>
      <c r="C133" s="358"/>
      <c r="D133" s="17" t="s">
        <v>1</v>
      </c>
      <c r="E133" s="417">
        <f>AVERAGE(O133,Y133,AI133,AS133,BC133,BM133,BW133,CG133,CQ133,DA133,DK133,DU133,EE133,EO133,EY133,FI133,FS133,GC133,GM133,GW133,HG133,HQ133,IA133,IK133,IU133)</f>
        <v>7.166666666666667</v>
      </c>
      <c r="F133" s="417">
        <f t="shared" ref="F133:J133" si="681">AVERAGE(P133,Z133,AJ133,AT133,BD133,BN133,BX133,CH133,CR133,DB133,DL133,DV133,EF133,EP133,EZ133,FJ133,FT133,GD133,GN133,GX133,HH133,HR133,IB133,IL133,IV133)</f>
        <v>7</v>
      </c>
      <c r="G133" s="417">
        <f t="shared" si="681"/>
        <v>7.666666666666667</v>
      </c>
      <c r="H133" s="417">
        <f t="shared" si="681"/>
        <v>7.75</v>
      </c>
      <c r="I133" s="417">
        <f t="shared" si="681"/>
        <v>5.5</v>
      </c>
      <c r="J133" s="417">
        <f t="shared" si="681"/>
        <v>3.5</v>
      </c>
      <c r="K133" s="52"/>
      <c r="M133" s="48"/>
      <c r="N133" s="17" t="s">
        <v>1</v>
      </c>
      <c r="O133" s="36" t="str">
        <f>IF(COUNT(O132:O132)=0,"",AVERAGE(O132:O132))</f>
        <v/>
      </c>
      <c r="P133" s="36" t="str">
        <f>IF(COUNT(P132:P132)=0,"",AVERAGE(P132:P132))</f>
        <v/>
      </c>
      <c r="Q133" s="36" t="str">
        <f>IF(COUNT(Q132:Q132)=0,"",AVERAGE(Q132:Q132))</f>
        <v/>
      </c>
      <c r="R133" s="36" t="str">
        <f>IF(COUNT(R132:R132)=0,"",AVERAGE(R132:R132))</f>
        <v/>
      </c>
      <c r="S133" s="36"/>
      <c r="T133" s="36" t="str">
        <f>IF(COUNT(T132:T132)=0,"",AVERAGE(T132:T132))</f>
        <v/>
      </c>
      <c r="U133" s="52"/>
      <c r="W133" s="48"/>
      <c r="X133" s="17" t="s">
        <v>1</v>
      </c>
      <c r="Y133" s="36" t="str">
        <f>IF(COUNT(Y132:Y132)=0,"",AVERAGE(Y132:Y132))</f>
        <v/>
      </c>
      <c r="Z133" s="36" t="str">
        <f>IF(COUNT(Z132:Z132)=0,"",AVERAGE(Z132:Z132))</f>
        <v/>
      </c>
      <c r="AA133" s="36" t="str">
        <f>IF(COUNT(AA132:AA132)=0,"",AVERAGE(AA132:AA132))</f>
        <v/>
      </c>
      <c r="AB133" s="36" t="str">
        <f>IF(COUNT(AB132:AB132)=0,"",AVERAGE(AB132:AB132))</f>
        <v/>
      </c>
      <c r="AC133" s="36"/>
      <c r="AD133" s="36" t="str">
        <f>IF(COUNT(AD132:AD132)=0,"",AVERAGE(AD132:AD132))</f>
        <v/>
      </c>
      <c r="AE133" s="52"/>
      <c r="AG133" s="48"/>
      <c r="AH133" s="17" t="s">
        <v>1</v>
      </c>
      <c r="AI133" s="36">
        <f t="shared" ref="AI133:AN133" si="682">IF(COUNT(AI132:AI132)=0,"",AVERAGE(AI132:AI132))</f>
        <v>7.5</v>
      </c>
      <c r="AJ133" s="36">
        <f t="shared" si="682"/>
        <v>7</v>
      </c>
      <c r="AK133" s="36">
        <f t="shared" si="682"/>
        <v>7</v>
      </c>
      <c r="AL133" s="36">
        <f t="shared" si="682"/>
        <v>7.5</v>
      </c>
      <c r="AM133" s="36">
        <f t="shared" si="682"/>
        <v>7</v>
      </c>
      <c r="AN133" s="36">
        <f t="shared" si="682"/>
        <v>3</v>
      </c>
      <c r="AO133" s="52"/>
      <c r="AQ133" s="48"/>
      <c r="AR133" s="17" t="s">
        <v>1</v>
      </c>
      <c r="AS133" s="36"/>
      <c r="AT133" s="36" t="str">
        <f>IF(COUNT(AT132:AT132)=0,"",AVERAGE(AT132:AT132))</f>
        <v/>
      </c>
      <c r="AU133" s="36" t="str">
        <f>IF(COUNT(AU132:AU132)=0,"",AVERAGE(AU132:AU132))</f>
        <v/>
      </c>
      <c r="AV133" s="36" t="str">
        <f>IF(COUNT(AV132:AV132)=0,"",AVERAGE(AV132:AV132))</f>
        <v/>
      </c>
      <c r="AW133" s="36" t="str">
        <f>IF(COUNT(AW132:AW132)=0,"",AVERAGE(AW132:AW132))</f>
        <v/>
      </c>
      <c r="AX133" s="36" t="str">
        <f>IF(COUNT(AX132:AX132)=0,"",AVERAGE(AX132:AX132))</f>
        <v/>
      </c>
      <c r="AY133" s="52"/>
      <c r="BA133" s="48"/>
      <c r="BB133" s="17" t="s">
        <v>1</v>
      </c>
      <c r="BC133" s="36"/>
      <c r="BD133" s="36" t="str">
        <f>IF(COUNT(BD132:BD132)=0,"",AVERAGE(BD132:BD132))</f>
        <v/>
      </c>
      <c r="BE133" s="36" t="str">
        <f>IF(COUNT(BE132:BE132)=0,"",AVERAGE(BE132:BE132))</f>
        <v/>
      </c>
      <c r="BF133" s="36" t="str">
        <f>IF(COUNT(BF132:BF132)=0,"",AVERAGE(BF132:BF132))</f>
        <v/>
      </c>
      <c r="BG133" s="36" t="str">
        <f>IF(COUNT(BG132:BG132)=0,"",AVERAGE(BG132:BG132))</f>
        <v/>
      </c>
      <c r="BH133" s="36" t="str">
        <f>IF(COUNT(BH132:BH132)=0,"",AVERAGE(BH132:BH132))</f>
        <v/>
      </c>
      <c r="BI133" s="52"/>
      <c r="BK133" s="48"/>
      <c r="BL133" s="17" t="s">
        <v>1</v>
      </c>
      <c r="BM133" s="6"/>
      <c r="BN133" s="6"/>
      <c r="BO133" s="6"/>
      <c r="BP133" s="6"/>
      <c r="BQ133" s="6"/>
      <c r="BR133" s="6"/>
      <c r="BS133" s="52"/>
      <c r="BU133" s="48"/>
      <c r="BV133" s="17" t="s">
        <v>1</v>
      </c>
      <c r="BW133" s="36" t="str">
        <f>IF(COUNT(BW132:BW132)=0,"",AVERAGE(BW132:BW132))</f>
        <v/>
      </c>
      <c r="BX133" s="36" t="str">
        <f>IF(COUNT(BX132:BX132)=0,"",AVERAGE(BX132:BX132))</f>
        <v/>
      </c>
      <c r="BY133" s="36" t="str">
        <f>IF(COUNT(BY132:BY132)=0,"",AVERAGE(BY132:BY132))</f>
        <v/>
      </c>
      <c r="BZ133" s="36" t="str">
        <f>IF(COUNT(BZ132:BZ132)=0,"",AVERAGE(BZ132:BZ132))</f>
        <v/>
      </c>
      <c r="CA133" s="36"/>
      <c r="CB133" s="36" t="str">
        <f>IF(COUNT(CB132:CB132)=0,"",AVERAGE(CB132:CB132))</f>
        <v/>
      </c>
      <c r="CC133" s="52"/>
      <c r="CE133" s="48"/>
      <c r="CF133" s="17" t="s">
        <v>1</v>
      </c>
      <c r="CG133" s="36" t="str">
        <f>IF(COUNT(CG132:CG132)=0,"",AVERAGE(CG132:CG132))</f>
        <v/>
      </c>
      <c r="CH133" s="36" t="str">
        <f>IF(COUNT(CH132:CH132)=0,"",AVERAGE(CH132:CH132))</f>
        <v/>
      </c>
      <c r="CI133" s="36" t="str">
        <f>IF(COUNT(CI132:CI132)=0,"",AVERAGE(CI132:CI132))</f>
        <v/>
      </c>
      <c r="CJ133" s="36" t="str">
        <f>IF(COUNT(CJ132:CJ132)=0,"",AVERAGE(CJ132:CJ132))</f>
        <v/>
      </c>
      <c r="CK133" s="36"/>
      <c r="CL133" s="36" t="str">
        <f>IF(COUNT(CL132:CL132)=0,"",AVERAGE(CL132:CL132))</f>
        <v/>
      </c>
      <c r="CM133" s="52"/>
      <c r="CO133" s="48"/>
      <c r="CP133" s="17" t="s">
        <v>1</v>
      </c>
      <c r="CQ133" s="36" t="str">
        <f>IF(COUNT(CQ132:CQ132)=0,"",AVERAGE(CQ132:CQ132))</f>
        <v/>
      </c>
      <c r="CR133" s="36" t="str">
        <f>IF(COUNT(CR132:CR132)=0,"",AVERAGE(CR132:CR132))</f>
        <v/>
      </c>
      <c r="CS133" s="36" t="str">
        <f>IF(COUNT(CS132:CS132)=0,"",AVERAGE(CS132:CS132))</f>
        <v/>
      </c>
      <c r="CT133" s="36" t="str">
        <f>IF(COUNT(CT132:CT132)=0,"",AVERAGE(CT132:CT132))</f>
        <v/>
      </c>
      <c r="CU133" s="36"/>
      <c r="CV133" s="36" t="str">
        <f>IF(COUNT(CV132:CV132)=0,"",AVERAGE(CV132:CV132))</f>
        <v/>
      </c>
      <c r="CW133" s="52"/>
      <c r="CY133" s="48"/>
      <c r="CZ133" s="17" t="s">
        <v>1</v>
      </c>
      <c r="DA133" s="36">
        <f>IF(COUNT(DA132:DA132)=0,"",AVERAGE(DA132:DA132))</f>
        <v>8</v>
      </c>
      <c r="DB133" s="36">
        <f>IF(COUNT(DB132:DB132)=0,"",AVERAGE(DB132:DB132))</f>
        <v>6</v>
      </c>
      <c r="DC133" s="36">
        <f>IF(COUNT(DC132:DC132)=0,"",AVERAGE(DC132:DC132))</f>
        <v>8</v>
      </c>
      <c r="DD133" s="36">
        <f>IF(COUNT(DD132:DD132)=0,"",AVERAGE(DD132:DD132))</f>
        <v>8</v>
      </c>
      <c r="DE133" s="36"/>
      <c r="DF133" s="36">
        <f>IF(COUNT(DF132:DF132)=0,"",AVERAGE(DF132:DF132))</f>
        <v>4</v>
      </c>
      <c r="DG133" s="52"/>
      <c r="DI133" s="48"/>
      <c r="DJ133" s="17" t="s">
        <v>1</v>
      </c>
      <c r="DK133" s="36" t="str">
        <f>IF(COUNT(DK132:DK132)=0,"",AVERAGE(DK132:DK132))</f>
        <v/>
      </c>
      <c r="DL133" s="36" t="str">
        <f>IF(COUNT(DL132:DL132)=0,"",AVERAGE(DL132:DL132))</f>
        <v/>
      </c>
      <c r="DM133" s="36" t="str">
        <f>IF(COUNT(DM132:DM132)=0,"",AVERAGE(DM132:DM132))</f>
        <v/>
      </c>
      <c r="DN133" s="36" t="str">
        <f>IF(COUNT(DN132:DN132)=0,"",AVERAGE(DN132:DN132))</f>
        <v/>
      </c>
      <c r="DO133" s="36"/>
      <c r="DP133" s="36" t="str">
        <f>IF(COUNT(DP132:DP132)=0,"",AVERAGE(DP132:DP132))</f>
        <v/>
      </c>
      <c r="DQ133" s="52"/>
      <c r="DS133" s="48"/>
      <c r="DT133" s="17" t="s">
        <v>1</v>
      </c>
      <c r="DU133" s="36" t="str">
        <f>IF(COUNT(DU132:DU132)=0,"",AVERAGE(DU132:DU132))</f>
        <v/>
      </c>
      <c r="DV133" s="36" t="str">
        <f>IF(COUNT(DV132:DV132)=0,"",AVERAGE(DV132:DV132))</f>
        <v/>
      </c>
      <c r="DW133" s="36" t="str">
        <f>IF(COUNT(DW132:DW132)=0,"",AVERAGE(DW132:DW132))</f>
        <v/>
      </c>
      <c r="DX133" s="36" t="str">
        <f>IF(COUNT(DX132:DX132)=0,"",AVERAGE(DX132:DX132))</f>
        <v/>
      </c>
      <c r="DY133" s="36"/>
      <c r="DZ133" s="36" t="str">
        <f>IF(COUNT(DZ132:DZ132)=0,"",AVERAGE(DZ132:DZ132))</f>
        <v/>
      </c>
      <c r="EA133" s="52"/>
      <c r="EC133" s="48"/>
      <c r="ED133" s="17" t="s">
        <v>1</v>
      </c>
      <c r="EE133" s="36" t="str">
        <f>IF(COUNT(EE132:EE132)=0,"",AVERAGE(EE132:EE132))</f>
        <v/>
      </c>
      <c r="EF133" s="36" t="str">
        <f>IF(COUNT(EF132:EF132)=0,"",AVERAGE(EF132:EF132))</f>
        <v/>
      </c>
      <c r="EG133" s="36" t="str">
        <f>IF(COUNT(EG132:EG132)=0,"",AVERAGE(EG132:EG132))</f>
        <v/>
      </c>
      <c r="EH133" s="36" t="str">
        <f>IF(COUNT(EH132:EH132)=0,"",AVERAGE(EH132:EH132))</f>
        <v/>
      </c>
      <c r="EI133" s="36"/>
      <c r="EJ133" s="36" t="str">
        <f>IF(COUNT(EJ132:EJ132)=0,"",AVERAGE(EJ132:EJ132))</f>
        <v/>
      </c>
      <c r="EK133" s="52"/>
      <c r="EL133" s="48"/>
      <c r="EM133" s="17" t="s">
        <v>1</v>
      </c>
      <c r="EN133" s="36">
        <f>IF(COUNT(EN132:EN132)=0,"",AVERAGE(EN132:EN132))</f>
        <v>8</v>
      </c>
      <c r="EO133" s="36">
        <f>IF(COUNT(EO132:EO132)=0,"",AVERAGE(EO132:EO132))</f>
        <v>6</v>
      </c>
      <c r="EP133" s="36">
        <f>IF(COUNT(EP132:EP132)=0,"",AVERAGE(EP132:EP132))</f>
        <v>8</v>
      </c>
      <c r="EQ133" s="36">
        <f>IF(COUNT(EQ132:EQ132)=0,"",AVERAGE(EQ132:EQ132))</f>
        <v>8</v>
      </c>
      <c r="ER133" s="36"/>
      <c r="ES133" s="36">
        <f>IF(COUNT(ES132:ES132)=0,"",AVERAGE(ES132:ES132))</f>
        <v>4</v>
      </c>
      <c r="ET133" s="52"/>
      <c r="EU133" s="52"/>
      <c r="EW133" s="369"/>
      <c r="EX133" s="17" t="s">
        <v>1</v>
      </c>
      <c r="EY133" s="36" t="str">
        <f t="shared" ref="EY133:FD133" si="683">IF(COUNT(EY132:EY132)=0,"",AVERAGE(EY132:EY132))</f>
        <v/>
      </c>
      <c r="EZ133" s="36" t="str">
        <f t="shared" si="683"/>
        <v/>
      </c>
      <c r="FA133" s="36" t="str">
        <f t="shared" si="683"/>
        <v/>
      </c>
      <c r="FB133" s="36" t="str">
        <f t="shared" si="683"/>
        <v/>
      </c>
      <c r="FC133" s="36" t="str">
        <f t="shared" si="683"/>
        <v/>
      </c>
      <c r="FD133" s="36" t="str">
        <f t="shared" si="683"/>
        <v/>
      </c>
      <c r="FE133" s="52"/>
      <c r="FG133" s="369"/>
      <c r="FH133" s="17" t="s">
        <v>1</v>
      </c>
      <c r="FI133" s="36" t="str">
        <f t="shared" ref="FI133:FN133" si="684">IF(COUNT(FI132:FI132)=0,"",AVERAGE(FI132:FI132))</f>
        <v/>
      </c>
      <c r="FJ133" s="36" t="str">
        <f t="shared" si="684"/>
        <v/>
      </c>
      <c r="FK133" s="36" t="str">
        <f t="shared" si="684"/>
        <v/>
      </c>
      <c r="FL133" s="36" t="str">
        <f t="shared" si="684"/>
        <v/>
      </c>
      <c r="FM133" s="36" t="str">
        <f t="shared" si="684"/>
        <v/>
      </c>
      <c r="FN133" s="36" t="str">
        <f t="shared" si="684"/>
        <v/>
      </c>
      <c r="FO133" s="52"/>
      <c r="FQ133" s="369"/>
      <c r="FR133" s="17" t="s">
        <v>1</v>
      </c>
      <c r="FS133" s="36" t="str">
        <f t="shared" ref="FS133:FX133" si="685">IF(COUNT(FS132:FS132)=0,"",AVERAGE(FS132:FS132))</f>
        <v/>
      </c>
      <c r="FT133" s="36" t="str">
        <f t="shared" si="685"/>
        <v/>
      </c>
      <c r="FU133" s="36" t="str">
        <f t="shared" si="685"/>
        <v/>
      </c>
      <c r="FV133" s="36" t="str">
        <f t="shared" si="685"/>
        <v/>
      </c>
      <c r="FW133" s="36" t="str">
        <f t="shared" si="685"/>
        <v/>
      </c>
      <c r="FX133" s="36" t="str">
        <f t="shared" si="685"/>
        <v/>
      </c>
      <c r="FY133" s="52"/>
      <c r="GA133" s="369"/>
      <c r="GB133" s="17" t="s">
        <v>1</v>
      </c>
      <c r="GC133" s="36" t="str">
        <f t="shared" ref="GC133:GH133" si="686">IF(COUNT(GC132:GC132)=0,"",AVERAGE(GC132:GC132))</f>
        <v/>
      </c>
      <c r="GD133" s="36" t="str">
        <f t="shared" si="686"/>
        <v/>
      </c>
      <c r="GE133" s="36" t="str">
        <f t="shared" si="686"/>
        <v/>
      </c>
      <c r="GF133" s="36" t="str">
        <f t="shared" si="686"/>
        <v/>
      </c>
      <c r="GG133" s="36" t="str">
        <f t="shared" si="686"/>
        <v/>
      </c>
      <c r="GH133" s="36" t="str">
        <f t="shared" si="686"/>
        <v/>
      </c>
      <c r="GI133" s="52"/>
      <c r="GK133" s="369"/>
      <c r="GL133" s="17" t="s">
        <v>1</v>
      </c>
      <c r="GM133" s="36" t="str">
        <f t="shared" ref="GM133:GR133" si="687">IF(COUNT(GM132:GM132)=0,"",AVERAGE(GM132:GM132))</f>
        <v/>
      </c>
      <c r="GN133" s="36" t="str">
        <f t="shared" si="687"/>
        <v/>
      </c>
      <c r="GO133" s="36" t="str">
        <f t="shared" si="687"/>
        <v/>
      </c>
      <c r="GP133" s="36" t="str">
        <f t="shared" si="687"/>
        <v/>
      </c>
      <c r="GQ133" s="36" t="str">
        <f t="shared" si="687"/>
        <v/>
      </c>
      <c r="GR133" s="36" t="str">
        <f t="shared" si="687"/>
        <v/>
      </c>
      <c r="GS133" s="52"/>
      <c r="GU133" s="369"/>
      <c r="GV133" s="17" t="s">
        <v>1</v>
      </c>
      <c r="GW133" s="36" t="str">
        <f t="shared" ref="GW133:HB133" si="688">IF(COUNT(GW132:GW132)=0,"",AVERAGE(GW132:GW132))</f>
        <v/>
      </c>
      <c r="GX133" s="36" t="str">
        <f t="shared" si="688"/>
        <v/>
      </c>
      <c r="GY133" s="36" t="str">
        <f t="shared" si="688"/>
        <v/>
      </c>
      <c r="GZ133" s="36" t="str">
        <f t="shared" si="688"/>
        <v/>
      </c>
      <c r="HA133" s="36" t="str">
        <f t="shared" si="688"/>
        <v/>
      </c>
      <c r="HB133" s="36" t="str">
        <f t="shared" si="688"/>
        <v/>
      </c>
      <c r="HC133" s="52"/>
      <c r="HE133" s="369"/>
      <c r="HF133" s="17" t="s">
        <v>1</v>
      </c>
      <c r="HG133" s="36" t="str">
        <f t="shared" ref="HG133:HL133" si="689">IF(COUNT(HG132:HG132)=0,"",AVERAGE(HG132:HG132))</f>
        <v/>
      </c>
      <c r="HH133" s="36" t="str">
        <f t="shared" si="689"/>
        <v/>
      </c>
      <c r="HI133" s="36" t="str">
        <f t="shared" si="689"/>
        <v/>
      </c>
      <c r="HJ133" s="36" t="str">
        <f t="shared" si="689"/>
        <v/>
      </c>
      <c r="HK133" s="36" t="str">
        <f t="shared" si="689"/>
        <v/>
      </c>
      <c r="HL133" s="36" t="str">
        <f t="shared" si="689"/>
        <v/>
      </c>
      <c r="HM133" s="52"/>
      <c r="HO133" s="369"/>
      <c r="HP133" s="17" t="s">
        <v>1</v>
      </c>
      <c r="HQ133" s="36" t="str">
        <f t="shared" ref="HQ133:HV133" si="690">IF(COUNT(HQ132:HQ132)=0,"",AVERAGE(HQ132:HQ132))</f>
        <v/>
      </c>
      <c r="HR133" s="36" t="str">
        <f t="shared" si="690"/>
        <v/>
      </c>
      <c r="HS133" s="36" t="str">
        <f t="shared" si="690"/>
        <v/>
      </c>
      <c r="HT133" s="36" t="str">
        <f t="shared" si="690"/>
        <v/>
      </c>
      <c r="HU133" s="36" t="str">
        <f t="shared" si="690"/>
        <v/>
      </c>
      <c r="HV133" s="36" t="str">
        <f t="shared" si="690"/>
        <v/>
      </c>
      <c r="HW133" s="52"/>
      <c r="HY133" s="369"/>
      <c r="HZ133" s="17" t="s">
        <v>1</v>
      </c>
      <c r="IA133" s="36" t="str">
        <f t="shared" ref="IA133:IF133" si="691">IF(COUNT(IA132:IA132)=0,"",AVERAGE(IA132:IA132))</f>
        <v/>
      </c>
      <c r="IB133" s="36" t="str">
        <f t="shared" si="691"/>
        <v/>
      </c>
      <c r="IC133" s="36" t="str">
        <f t="shared" si="691"/>
        <v/>
      </c>
      <c r="ID133" s="36" t="str">
        <f t="shared" si="691"/>
        <v/>
      </c>
      <c r="IE133" s="36" t="str">
        <f t="shared" si="691"/>
        <v/>
      </c>
      <c r="IF133" s="36" t="str">
        <f t="shared" si="691"/>
        <v/>
      </c>
      <c r="IG133" s="52"/>
      <c r="II133" s="369"/>
      <c r="IJ133" s="17" t="s">
        <v>1</v>
      </c>
      <c r="IK133" s="36" t="str">
        <f t="shared" ref="IK133:IP133" si="692">IF(COUNT(IK132:IK132)=0,"",AVERAGE(IK132:IK132))</f>
        <v/>
      </c>
      <c r="IL133" s="36" t="str">
        <f t="shared" si="692"/>
        <v/>
      </c>
      <c r="IM133" s="36" t="str">
        <f t="shared" si="692"/>
        <v/>
      </c>
      <c r="IN133" s="36" t="str">
        <f t="shared" si="692"/>
        <v/>
      </c>
      <c r="IO133" s="36" t="str">
        <f t="shared" si="692"/>
        <v/>
      </c>
      <c r="IP133" s="36" t="str">
        <f t="shared" si="692"/>
        <v/>
      </c>
      <c r="IQ133" s="52"/>
      <c r="IS133" s="369"/>
      <c r="IT133" s="17" t="s">
        <v>1</v>
      </c>
      <c r="IU133" s="36" t="str">
        <f t="shared" ref="IU133:IZ133" si="693">IF(COUNT(IU132:IU132)=0,"",AVERAGE(IU132:IU132))</f>
        <v/>
      </c>
      <c r="IV133" s="36" t="str">
        <f t="shared" si="693"/>
        <v/>
      </c>
      <c r="IW133" s="36" t="str">
        <f t="shared" si="693"/>
        <v/>
      </c>
      <c r="IX133" s="36" t="str">
        <f t="shared" si="693"/>
        <v/>
      </c>
      <c r="IY133" s="36" t="str">
        <f t="shared" si="693"/>
        <v/>
      </c>
      <c r="IZ133" s="36" t="str">
        <f t="shared" si="693"/>
        <v/>
      </c>
      <c r="JA133" s="52"/>
    </row>
    <row r="134" spans="1:261" ht="13.8" outlineLevel="1" x14ac:dyDescent="0.25">
      <c r="A134" s="97"/>
      <c r="B134" s="98">
        <f>SUM(B135:B137)*10</f>
        <v>10</v>
      </c>
      <c r="C134" s="37">
        <v>2.8</v>
      </c>
      <c r="D134" s="38" t="s">
        <v>247</v>
      </c>
      <c r="E134" s="428">
        <f>($B$137*E137)/$B$134</f>
        <v>0.85</v>
      </c>
      <c r="F134" s="428">
        <f t="shared" ref="F134:J134" si="694">($B$137*F137)/$B$134</f>
        <v>0.80833333333333335</v>
      </c>
      <c r="G134" s="428">
        <f t="shared" si="694"/>
        <v>0.86666666666666659</v>
      </c>
      <c r="H134" s="428">
        <f t="shared" si="694"/>
        <v>0.73750000000000004</v>
      </c>
      <c r="I134" s="428">
        <f t="shared" si="694"/>
        <v>0.8125</v>
      </c>
      <c r="J134" s="428">
        <f t="shared" si="694"/>
        <v>0.77500000000000002</v>
      </c>
      <c r="K134" s="52"/>
      <c r="M134" s="37">
        <v>2.8</v>
      </c>
      <c r="N134" s="38" t="s">
        <v>247</v>
      </c>
      <c r="O134" s="38"/>
      <c r="P134" s="38"/>
      <c r="Q134" s="38"/>
      <c r="R134" s="38"/>
      <c r="S134" s="38"/>
      <c r="T134" s="38"/>
      <c r="U134" s="52"/>
      <c r="W134" s="37">
        <v>2.8</v>
      </c>
      <c r="X134" s="38" t="s">
        <v>247</v>
      </c>
      <c r="Y134" s="38"/>
      <c r="Z134" s="38"/>
      <c r="AA134" s="38"/>
      <c r="AB134" s="38"/>
      <c r="AC134" s="38"/>
      <c r="AD134" s="38"/>
      <c r="AE134" s="52"/>
      <c r="AG134" s="37">
        <v>2.8</v>
      </c>
      <c r="AH134" s="38" t="s">
        <v>247</v>
      </c>
      <c r="AI134" s="38"/>
      <c r="AJ134" s="38"/>
      <c r="AK134" s="38"/>
      <c r="AL134" s="38"/>
      <c r="AM134" s="38"/>
      <c r="AN134" s="38"/>
      <c r="AO134" s="52"/>
      <c r="AQ134" s="37">
        <v>2.8</v>
      </c>
      <c r="AR134" s="38" t="s">
        <v>247</v>
      </c>
      <c r="AS134" s="38"/>
      <c r="AT134" s="38"/>
      <c r="AU134" s="38"/>
      <c r="AV134" s="38"/>
      <c r="AW134" s="38"/>
      <c r="AX134" s="38"/>
      <c r="AY134" s="52"/>
      <c r="BA134" s="37">
        <v>2.8</v>
      </c>
      <c r="BB134" s="38" t="s">
        <v>247</v>
      </c>
      <c r="BC134" s="38"/>
      <c r="BD134" s="38"/>
      <c r="BE134" s="38"/>
      <c r="BF134" s="38"/>
      <c r="BG134" s="38"/>
      <c r="BH134" s="38"/>
      <c r="BI134" s="52"/>
      <c r="BK134" s="37">
        <v>2.8</v>
      </c>
      <c r="BL134" s="38" t="s">
        <v>247</v>
      </c>
      <c r="BM134" s="36"/>
      <c r="BN134" s="36" t="str">
        <f>IF(COUNT(BN133:BN133)=0,"",AVERAGE(BN133:BN133))</f>
        <v/>
      </c>
      <c r="BO134" s="36" t="str">
        <f>IF(COUNT(BO133:BO133)=0,"",AVERAGE(BO133:BO133))</f>
        <v/>
      </c>
      <c r="BP134" s="36" t="str">
        <f>IF(COUNT(BP133:BP133)=0,"",AVERAGE(BP133:BP133))</f>
        <v/>
      </c>
      <c r="BQ134" s="36" t="str">
        <f>IF(COUNT(BQ133:BQ133)=0,"",AVERAGE(BQ133:BQ133))</f>
        <v/>
      </c>
      <c r="BR134" s="36" t="str">
        <f>IF(COUNT(BR133:BR133)=0,"",AVERAGE(BR133:BR133))</f>
        <v/>
      </c>
      <c r="BS134" s="52"/>
      <c r="BU134" s="37">
        <v>2.8</v>
      </c>
      <c r="BV134" s="38" t="s">
        <v>247</v>
      </c>
      <c r="BW134" s="38"/>
      <c r="BX134" s="38"/>
      <c r="BY134" s="38"/>
      <c r="BZ134" s="38"/>
      <c r="CA134" s="38"/>
      <c r="CB134" s="38"/>
      <c r="CC134" s="52"/>
      <c r="CE134" s="37">
        <v>2.8</v>
      </c>
      <c r="CF134" s="38" t="s">
        <v>247</v>
      </c>
      <c r="CG134" s="38"/>
      <c r="CH134" s="38"/>
      <c r="CI134" s="38"/>
      <c r="CJ134" s="38"/>
      <c r="CK134" s="38"/>
      <c r="CL134" s="38"/>
      <c r="CM134" s="52"/>
      <c r="CO134" s="37">
        <v>2.8</v>
      </c>
      <c r="CP134" s="38" t="s">
        <v>247</v>
      </c>
      <c r="CQ134" s="38"/>
      <c r="CR134" s="38"/>
      <c r="CS134" s="38"/>
      <c r="CT134" s="38"/>
      <c r="CU134" s="38"/>
      <c r="CV134" s="38"/>
      <c r="CW134" s="52"/>
      <c r="CY134" s="37">
        <v>2.8</v>
      </c>
      <c r="CZ134" s="38" t="s">
        <v>247</v>
      </c>
      <c r="DA134" s="38"/>
      <c r="DB134" s="38"/>
      <c r="DC134" s="38"/>
      <c r="DD134" s="38"/>
      <c r="DE134" s="38"/>
      <c r="DF134" s="38"/>
      <c r="DG134" s="52"/>
      <c r="DI134" s="37">
        <v>2.8</v>
      </c>
      <c r="DJ134" s="38" t="s">
        <v>247</v>
      </c>
      <c r="DK134" s="38"/>
      <c r="DL134" s="38"/>
      <c r="DM134" s="38"/>
      <c r="DN134" s="38"/>
      <c r="DO134" s="38"/>
      <c r="DP134" s="38"/>
      <c r="DQ134" s="52"/>
      <c r="DS134" s="37">
        <v>2.8</v>
      </c>
      <c r="DT134" s="38" t="s">
        <v>247</v>
      </c>
      <c r="DU134" s="38"/>
      <c r="DV134" s="38"/>
      <c r="DW134" s="38"/>
      <c r="DX134" s="38"/>
      <c r="DY134" s="38"/>
      <c r="DZ134" s="38"/>
      <c r="EA134" s="52"/>
      <c r="EC134" s="37">
        <v>2.8</v>
      </c>
      <c r="ED134" s="38" t="s">
        <v>247</v>
      </c>
      <c r="EE134" s="38"/>
      <c r="EF134" s="38"/>
      <c r="EG134" s="38"/>
      <c r="EH134" s="38"/>
      <c r="EI134" s="38"/>
      <c r="EJ134" s="38"/>
      <c r="EK134" s="52"/>
      <c r="EL134" s="37">
        <v>2.8</v>
      </c>
      <c r="EM134" s="38" t="s">
        <v>247</v>
      </c>
      <c r="EN134" s="38"/>
      <c r="EO134" s="38"/>
      <c r="EP134" s="38"/>
      <c r="EQ134" s="38"/>
      <c r="ER134" s="38"/>
      <c r="ES134" s="38"/>
      <c r="ET134" s="52"/>
      <c r="EU134" s="52"/>
      <c r="EW134" s="364">
        <v>2.8</v>
      </c>
      <c r="EX134" s="38" t="s">
        <v>247</v>
      </c>
      <c r="EY134" s="38"/>
      <c r="EZ134" s="38"/>
      <c r="FA134" s="38"/>
      <c r="FB134" s="38"/>
      <c r="FC134" s="38"/>
      <c r="FD134" s="38"/>
      <c r="FE134" s="52"/>
      <c r="FG134" s="364">
        <v>2.8</v>
      </c>
      <c r="FH134" s="38" t="s">
        <v>247</v>
      </c>
      <c r="FI134" s="38"/>
      <c r="FJ134" s="38"/>
      <c r="FK134" s="38"/>
      <c r="FL134" s="38"/>
      <c r="FM134" s="38"/>
      <c r="FN134" s="38"/>
      <c r="FO134" s="52"/>
      <c r="FQ134" s="364">
        <v>2.8</v>
      </c>
      <c r="FR134" s="38" t="s">
        <v>247</v>
      </c>
      <c r="FS134" s="38"/>
      <c r="FT134" s="38"/>
      <c r="FU134" s="38"/>
      <c r="FV134" s="38"/>
      <c r="FW134" s="38"/>
      <c r="FX134" s="38"/>
      <c r="FY134" s="52"/>
      <c r="GA134" s="364">
        <v>2.8</v>
      </c>
      <c r="GB134" s="38" t="s">
        <v>247</v>
      </c>
      <c r="GC134" s="38"/>
      <c r="GD134" s="38"/>
      <c r="GE134" s="38"/>
      <c r="GF134" s="38"/>
      <c r="GG134" s="38"/>
      <c r="GH134" s="38"/>
      <c r="GI134" s="52"/>
      <c r="GK134" s="364">
        <v>2.8</v>
      </c>
      <c r="GL134" s="38" t="s">
        <v>247</v>
      </c>
      <c r="GM134" s="38"/>
      <c r="GN134" s="38"/>
      <c r="GO134" s="38"/>
      <c r="GP134" s="38"/>
      <c r="GQ134" s="38"/>
      <c r="GR134" s="38"/>
      <c r="GS134" s="52"/>
      <c r="GU134" s="364">
        <v>2.8</v>
      </c>
      <c r="GV134" s="38" t="s">
        <v>247</v>
      </c>
      <c r="GW134" s="38"/>
      <c r="GX134" s="38"/>
      <c r="GY134" s="38"/>
      <c r="GZ134" s="38"/>
      <c r="HA134" s="38"/>
      <c r="HB134" s="38"/>
      <c r="HC134" s="52"/>
      <c r="HE134" s="364">
        <v>2.8</v>
      </c>
      <c r="HF134" s="38" t="s">
        <v>247</v>
      </c>
      <c r="HG134" s="38"/>
      <c r="HH134" s="38"/>
      <c r="HI134" s="38"/>
      <c r="HJ134" s="38"/>
      <c r="HK134" s="38"/>
      <c r="HL134" s="38"/>
      <c r="HM134" s="52"/>
      <c r="HO134" s="364">
        <v>2.8</v>
      </c>
      <c r="HP134" s="38" t="s">
        <v>247</v>
      </c>
      <c r="HQ134" s="38"/>
      <c r="HR134" s="38"/>
      <c r="HS134" s="38"/>
      <c r="HT134" s="38"/>
      <c r="HU134" s="38"/>
      <c r="HV134" s="38"/>
      <c r="HW134" s="52"/>
      <c r="HY134" s="364">
        <v>2.8</v>
      </c>
      <c r="HZ134" s="38" t="s">
        <v>247</v>
      </c>
      <c r="IA134" s="38"/>
      <c r="IB134" s="38"/>
      <c r="IC134" s="38"/>
      <c r="ID134" s="38"/>
      <c r="IE134" s="38"/>
      <c r="IF134" s="38"/>
      <c r="IG134" s="52"/>
      <c r="II134" s="364">
        <v>2.8</v>
      </c>
      <c r="IJ134" s="38" t="s">
        <v>247</v>
      </c>
      <c r="IK134" s="38"/>
      <c r="IL134" s="38"/>
      <c r="IM134" s="38"/>
      <c r="IN134" s="38"/>
      <c r="IO134" s="38"/>
      <c r="IP134" s="38"/>
      <c r="IQ134" s="52"/>
      <c r="IS134" s="364">
        <v>2.8</v>
      </c>
      <c r="IT134" s="38" t="s">
        <v>247</v>
      </c>
      <c r="IU134" s="38"/>
      <c r="IV134" s="38"/>
      <c r="IW134" s="38"/>
      <c r="IX134" s="38"/>
      <c r="IY134" s="38"/>
      <c r="IZ134" s="38"/>
      <c r="JA134" s="52"/>
    </row>
    <row r="135" spans="1:261" ht="12.75" customHeight="1" outlineLevel="2" x14ac:dyDescent="0.25">
      <c r="C135" s="356"/>
      <c r="D135" s="41">
        <v>1</v>
      </c>
      <c r="E135" s="416">
        <f t="shared" ref="E135" si="695">AVERAGE(O135,Y135,AI135,AS135,BC135,BM135,BW135,CG135,CQ135,DA135,DK135,DU135,EE135,EO135,EY135,FI135,FS135,GC135,GM135,GW135,HG135,HQ135,IA135,IK135,IU135)</f>
        <v>7.833333333333333</v>
      </c>
      <c r="F135" s="416">
        <f t="shared" ref="F135" si="696">AVERAGE(P135,Z135,AJ135,AT135,BD135,BN135,BX135,CH135,CR135,DB135,DL135,DV135,EF135,EP135,EZ135,FJ135,FT135,GD135,GN135,GX135,HH135,HR135,IB135,IL135,IV135)</f>
        <v>7.333333333333333</v>
      </c>
      <c r="G135" s="416">
        <f t="shared" ref="G135" si="697">AVERAGE(Q135,AA135,AK135,AU135,BE135,BO135,BY135,CI135,CS135,DC135,DM135,DW135,EG135,EQ135,FA135,FK135,FU135,GE135,GO135,GY135,HI135,HS135,IC135,IM135,IW135)</f>
        <v>8.3333333333333339</v>
      </c>
      <c r="H135" s="416">
        <f t="shared" ref="H135" si="698">AVERAGE(R135,AB135,AL135,AV135,BF135,BP135,BZ135,CJ135,CT135,DD135,DN135,DX135,EH135,ER135,FB135,FL135,FV135,GF135,GP135,GZ135,HJ135,HT135,ID135,IN135,IX135)</f>
        <v>7.75</v>
      </c>
      <c r="I135" s="416">
        <f t="shared" ref="I135" si="699">AVERAGE(S135,AC135,AM135,AW135,BG135,BQ135,CA135,CK135,CU135,DE135,DO135,DY135,EI135,ES135,FC135,FM135,FW135,GG135,GQ135,HA135,HK135,HU135,IE135,IO135,IY135)</f>
        <v>7.25</v>
      </c>
      <c r="J135" s="416">
        <f t="shared" ref="J135" si="700">AVERAGE(T135,AD135,AN135,AX135,BH135,BR135,CB135,CL135,CV135,DF135,DP135,DZ135,EJ135,ET135,FD135,FN135,FX135,GH135,GR135,HB135,HL135,HV135,IF135,IP135,IZ135)</f>
        <v>7.5</v>
      </c>
      <c r="K135" s="52"/>
      <c r="M135" s="328"/>
      <c r="N135" s="41">
        <v>1</v>
      </c>
      <c r="O135" s="6"/>
      <c r="P135" s="6"/>
      <c r="Q135" s="6"/>
      <c r="R135" s="6"/>
      <c r="S135" s="6"/>
      <c r="T135" s="6"/>
      <c r="U135" s="52"/>
      <c r="W135" s="328"/>
      <c r="X135" s="41">
        <v>1</v>
      </c>
      <c r="Y135" s="6"/>
      <c r="Z135" s="6"/>
      <c r="AA135" s="6"/>
      <c r="AB135" s="6"/>
      <c r="AC135" s="6"/>
      <c r="AD135" s="6"/>
      <c r="AE135" s="52"/>
      <c r="AG135" s="328"/>
      <c r="AH135" s="41">
        <v>1</v>
      </c>
      <c r="AI135" s="6">
        <v>7.5</v>
      </c>
      <c r="AJ135" s="6">
        <v>8</v>
      </c>
      <c r="AK135" s="6">
        <v>9</v>
      </c>
      <c r="AL135" s="6">
        <v>7.5</v>
      </c>
      <c r="AM135" s="6">
        <v>7.5</v>
      </c>
      <c r="AN135" s="6">
        <v>8</v>
      </c>
      <c r="AO135" s="52"/>
      <c r="AQ135" s="328"/>
      <c r="AR135" s="41">
        <v>1</v>
      </c>
      <c r="AS135" s="6"/>
      <c r="AT135" s="6"/>
      <c r="AU135" s="6"/>
      <c r="AV135" s="6"/>
      <c r="AW135" s="6"/>
      <c r="AX135" s="6"/>
      <c r="AY135" s="52"/>
      <c r="BA135" s="328"/>
      <c r="BB135" s="41">
        <v>1</v>
      </c>
      <c r="BC135" s="6"/>
      <c r="BD135" s="6"/>
      <c r="BE135" s="6"/>
      <c r="BF135" s="6"/>
      <c r="BG135" s="6"/>
      <c r="BH135" s="6"/>
      <c r="BI135" s="52"/>
      <c r="BK135" s="328"/>
      <c r="BL135" s="41">
        <v>1</v>
      </c>
      <c r="BM135" s="38"/>
      <c r="BN135" s="38"/>
      <c r="BO135" s="38"/>
      <c r="BP135" s="38"/>
      <c r="BQ135" s="38"/>
      <c r="BR135" s="38"/>
      <c r="BS135" s="52"/>
      <c r="BU135" s="328"/>
      <c r="BV135" s="41">
        <v>1</v>
      </c>
      <c r="BW135" s="6"/>
      <c r="BX135" s="6"/>
      <c r="BY135" s="6"/>
      <c r="BZ135" s="6"/>
      <c r="CA135" s="6"/>
      <c r="CB135" s="6"/>
      <c r="CC135" s="52"/>
      <c r="CE135" s="328"/>
      <c r="CF135" s="41">
        <v>1</v>
      </c>
      <c r="CG135" s="6"/>
      <c r="CH135" s="6"/>
      <c r="CI135" s="6"/>
      <c r="CJ135" s="6"/>
      <c r="CK135" s="6"/>
      <c r="CL135" s="6"/>
      <c r="CM135" s="52"/>
      <c r="CO135" s="328"/>
      <c r="CP135" s="41">
        <v>1</v>
      </c>
      <c r="CQ135" s="6"/>
      <c r="CR135" s="6"/>
      <c r="CS135" s="6"/>
      <c r="CT135" s="6"/>
      <c r="CU135" s="6"/>
      <c r="CV135" s="6"/>
      <c r="CW135" s="52"/>
      <c r="CY135" s="328"/>
      <c r="CZ135" s="41">
        <v>1</v>
      </c>
      <c r="DA135" s="6">
        <v>10</v>
      </c>
      <c r="DB135" s="6">
        <v>6</v>
      </c>
      <c r="DC135" s="6">
        <v>8</v>
      </c>
      <c r="DD135" s="6">
        <v>8</v>
      </c>
      <c r="DE135" s="6"/>
      <c r="DF135" s="6">
        <v>7</v>
      </c>
      <c r="DG135" s="52"/>
      <c r="DI135" s="328"/>
      <c r="DJ135" s="41">
        <v>1</v>
      </c>
      <c r="DK135" s="6"/>
      <c r="DL135" s="6"/>
      <c r="DM135" s="6"/>
      <c r="DN135" s="6"/>
      <c r="DO135" s="6"/>
      <c r="DP135" s="6"/>
      <c r="DQ135" s="52"/>
      <c r="DS135" s="328"/>
      <c r="DT135" s="41">
        <v>1</v>
      </c>
      <c r="DU135" s="6"/>
      <c r="DV135" s="6"/>
      <c r="DW135" s="6"/>
      <c r="DX135" s="6"/>
      <c r="DY135" s="6"/>
      <c r="DZ135" s="6"/>
      <c r="EA135" s="52"/>
      <c r="EC135" s="328"/>
      <c r="ED135" s="41">
        <v>1</v>
      </c>
      <c r="EE135" s="6"/>
      <c r="EF135" s="6"/>
      <c r="EG135" s="6"/>
      <c r="EH135" s="6"/>
      <c r="EI135" s="6"/>
      <c r="EJ135" s="6"/>
      <c r="EK135" s="52"/>
      <c r="EL135" s="328"/>
      <c r="EM135" s="41">
        <v>1</v>
      </c>
      <c r="EN135" s="6">
        <v>10</v>
      </c>
      <c r="EO135" s="6">
        <v>6</v>
      </c>
      <c r="EP135" s="6">
        <v>8</v>
      </c>
      <c r="EQ135" s="6">
        <v>8</v>
      </c>
      <c r="ER135" s="6"/>
      <c r="ES135" s="6">
        <v>7</v>
      </c>
      <c r="ET135" s="52"/>
      <c r="EU135" s="52"/>
      <c r="EW135" s="367"/>
      <c r="EX135" s="41">
        <v>1</v>
      </c>
      <c r="EY135" s="6"/>
      <c r="EZ135" s="6"/>
      <c r="FA135" s="6"/>
      <c r="FB135" s="6"/>
      <c r="FC135" s="6"/>
      <c r="FD135" s="6"/>
      <c r="FE135" s="52"/>
      <c r="FG135" s="367"/>
      <c r="FH135" s="41">
        <v>1</v>
      </c>
      <c r="FI135" s="6"/>
      <c r="FJ135" s="6"/>
      <c r="FK135" s="6"/>
      <c r="FL135" s="6"/>
      <c r="FM135" s="6"/>
      <c r="FN135" s="6"/>
      <c r="FO135" s="52"/>
      <c r="FQ135" s="367"/>
      <c r="FR135" s="41">
        <v>1</v>
      </c>
      <c r="FS135" s="6"/>
      <c r="FT135" s="6"/>
      <c r="FU135" s="6"/>
      <c r="FV135" s="6"/>
      <c r="FW135" s="6"/>
      <c r="FX135" s="6"/>
      <c r="FY135" s="52"/>
      <c r="GA135" s="367"/>
      <c r="GB135" s="41">
        <v>1</v>
      </c>
      <c r="GC135" s="6"/>
      <c r="GD135" s="6"/>
      <c r="GE135" s="6"/>
      <c r="GF135" s="6"/>
      <c r="GG135" s="6"/>
      <c r="GH135" s="6"/>
      <c r="GI135" s="52"/>
      <c r="GK135" s="367"/>
      <c r="GL135" s="41">
        <v>1</v>
      </c>
      <c r="GM135" s="6"/>
      <c r="GN135" s="6"/>
      <c r="GO135" s="6"/>
      <c r="GP135" s="6"/>
      <c r="GQ135" s="6"/>
      <c r="GR135" s="6"/>
      <c r="GS135" s="52"/>
      <c r="GU135" s="367"/>
      <c r="GV135" s="41">
        <v>1</v>
      </c>
      <c r="GW135" s="6"/>
      <c r="GX135" s="6"/>
      <c r="GY135" s="6"/>
      <c r="GZ135" s="6"/>
      <c r="HA135" s="6"/>
      <c r="HB135" s="6"/>
      <c r="HC135" s="52"/>
      <c r="HE135" s="367"/>
      <c r="HF135" s="41">
        <v>1</v>
      </c>
      <c r="HG135" s="6"/>
      <c r="HH135" s="6"/>
      <c r="HI135" s="6"/>
      <c r="HJ135" s="6"/>
      <c r="HK135" s="6"/>
      <c r="HL135" s="6"/>
      <c r="HM135" s="52"/>
      <c r="HO135" s="367"/>
      <c r="HP135" s="41">
        <v>1</v>
      </c>
      <c r="HQ135" s="6"/>
      <c r="HR135" s="6"/>
      <c r="HS135" s="6"/>
      <c r="HT135" s="6"/>
      <c r="HU135" s="6"/>
      <c r="HV135" s="6"/>
      <c r="HW135" s="52"/>
      <c r="HY135" s="367"/>
      <c r="HZ135" s="41">
        <v>1</v>
      </c>
      <c r="IA135" s="6"/>
      <c r="IB135" s="6"/>
      <c r="IC135" s="6"/>
      <c r="ID135" s="6"/>
      <c r="IE135" s="6"/>
      <c r="IF135" s="6"/>
      <c r="IG135" s="52"/>
      <c r="II135" s="367"/>
      <c r="IJ135" s="41">
        <v>1</v>
      </c>
      <c r="IK135" s="6"/>
      <c r="IL135" s="6"/>
      <c r="IM135" s="6"/>
      <c r="IN135" s="6"/>
      <c r="IO135" s="6"/>
      <c r="IP135" s="6"/>
      <c r="IQ135" s="52"/>
      <c r="IS135" s="367"/>
      <c r="IT135" s="41">
        <v>1</v>
      </c>
      <c r="IU135" s="6"/>
      <c r="IV135" s="6"/>
      <c r="IW135" s="6"/>
      <c r="IX135" s="6"/>
      <c r="IY135" s="6"/>
      <c r="IZ135" s="6"/>
      <c r="JA135" s="52"/>
    </row>
    <row r="136" spans="1:261" ht="12.75" customHeight="1" outlineLevel="2" x14ac:dyDescent="0.25">
      <c r="C136" s="356"/>
      <c r="D136" s="41">
        <v>2</v>
      </c>
      <c r="E136" s="416">
        <f t="shared" ref="E136" si="701">AVERAGE(O136,Y136,AI136,AS136,BC136,BM136,BW136,CG136,CQ136,DA136,DK136,DU136,EE136,EO136,EY136,FI136,FS136,GC136,GM136,GW136,HG136,HQ136,IA136,IK136,IU136)</f>
        <v>9.1666666666666661</v>
      </c>
      <c r="F136" s="416">
        <f t="shared" ref="F136" si="702">AVERAGE(P136,Z136,AJ136,AT136,BD136,BN136,BX136,CH136,CR136,DB136,DL136,DV136,EF136,EP136,EZ136,FJ136,FT136,GD136,GN136,GX136,HH136,HR136,IB136,IL136,IV136)</f>
        <v>8.8333333333333339</v>
      </c>
      <c r="G136" s="416">
        <f t="shared" ref="G136" si="703">AVERAGE(Q136,AA136,AK136,AU136,BE136,BO136,BY136,CI136,CS136,DC136,DM136,DW136,EG136,EQ136,FA136,FK136,FU136,GE136,GO136,GY136,HI136,HS136,IC136,IM136,IW136)</f>
        <v>9</v>
      </c>
      <c r="H136" s="416">
        <f t="shared" ref="H136" si="704">AVERAGE(R136,AB136,AL136,AV136,BF136,BP136,BZ136,CJ136,CT136,DD136,DN136,DX136,EH136,ER136,FB136,FL136,FV136,GF136,GP136,GZ136,HJ136,HT136,ID136,IN136,IX136)</f>
        <v>7</v>
      </c>
      <c r="I136" s="416">
        <f t="shared" ref="I136" si="705">AVERAGE(S136,AC136,AM136,AW136,BG136,BQ136,CA136,CK136,CU136,DE136,DO136,DY136,EI136,ES136,FC136,FM136,FW136,GG136,GQ136,HA136,HK136,HU136,IE136,IO136,IY136)</f>
        <v>9</v>
      </c>
      <c r="J136" s="416">
        <f t="shared" ref="J136" si="706">AVERAGE(T136,AD136,AN136,AX136,BH136,BR136,CB136,CL136,CV136,DF136,DP136,DZ136,EJ136,ET136,FD136,FN136,FX136,GH136,GR136,HB136,HL136,HV136,IF136,IP136,IZ136)</f>
        <v>8</v>
      </c>
      <c r="K136" s="52"/>
      <c r="M136" s="328"/>
      <c r="N136" s="41">
        <v>2</v>
      </c>
      <c r="O136" s="6"/>
      <c r="P136" s="6"/>
      <c r="Q136" s="6"/>
      <c r="R136" s="6"/>
      <c r="S136" s="6"/>
      <c r="T136" s="6"/>
      <c r="U136" s="52"/>
      <c r="W136" s="328"/>
      <c r="X136" s="41">
        <v>2</v>
      </c>
      <c r="Y136" s="6"/>
      <c r="Z136" s="6"/>
      <c r="AA136" s="6"/>
      <c r="AB136" s="6"/>
      <c r="AC136" s="6"/>
      <c r="AD136" s="6"/>
      <c r="AE136" s="52"/>
      <c r="AG136" s="328"/>
      <c r="AH136" s="41">
        <v>2</v>
      </c>
      <c r="AI136" s="6">
        <v>7.5</v>
      </c>
      <c r="AJ136" s="6">
        <v>6.5</v>
      </c>
      <c r="AK136" s="6">
        <v>9</v>
      </c>
      <c r="AL136" s="6">
        <v>6</v>
      </c>
      <c r="AM136" s="6">
        <v>8</v>
      </c>
      <c r="AN136" s="6">
        <v>6</v>
      </c>
      <c r="AO136" s="52"/>
      <c r="AQ136" s="328"/>
      <c r="AR136" s="41">
        <v>2</v>
      </c>
      <c r="AS136" s="6"/>
      <c r="AT136" s="6"/>
      <c r="AU136" s="6"/>
      <c r="AV136" s="6"/>
      <c r="AW136" s="6"/>
      <c r="AX136" s="6"/>
      <c r="AY136" s="52"/>
      <c r="BA136" s="328"/>
      <c r="BB136" s="41">
        <v>2</v>
      </c>
      <c r="BC136" s="6"/>
      <c r="BD136" s="6"/>
      <c r="BE136" s="6"/>
      <c r="BF136" s="6"/>
      <c r="BG136" s="6"/>
      <c r="BH136" s="6"/>
      <c r="BI136" s="52"/>
      <c r="BK136" s="328"/>
      <c r="BL136" s="41">
        <v>2</v>
      </c>
      <c r="BM136" s="6"/>
      <c r="BN136" s="6"/>
      <c r="BO136" s="6"/>
      <c r="BP136" s="6"/>
      <c r="BQ136" s="6"/>
      <c r="BR136" s="6"/>
      <c r="BS136" s="52"/>
      <c r="BU136" s="328"/>
      <c r="BV136" s="41">
        <v>2</v>
      </c>
      <c r="BW136" s="6"/>
      <c r="BX136" s="6"/>
      <c r="BY136" s="6"/>
      <c r="BZ136" s="6"/>
      <c r="CA136" s="6"/>
      <c r="CB136" s="6"/>
      <c r="CC136" s="52"/>
      <c r="CE136" s="328"/>
      <c r="CF136" s="41">
        <v>2</v>
      </c>
      <c r="CG136" s="6"/>
      <c r="CH136" s="6"/>
      <c r="CI136" s="6"/>
      <c r="CJ136" s="6"/>
      <c r="CK136" s="6"/>
      <c r="CL136" s="6"/>
      <c r="CM136" s="52"/>
      <c r="CO136" s="328"/>
      <c r="CP136" s="41">
        <v>2</v>
      </c>
      <c r="CQ136" s="6"/>
      <c r="CR136" s="6"/>
      <c r="CS136" s="6"/>
      <c r="CT136" s="6"/>
      <c r="CU136" s="6"/>
      <c r="CV136" s="6"/>
      <c r="CW136" s="52"/>
      <c r="CY136" s="328"/>
      <c r="CZ136" s="41">
        <v>2</v>
      </c>
      <c r="DA136" s="6">
        <v>10</v>
      </c>
      <c r="DB136" s="6">
        <v>10</v>
      </c>
      <c r="DC136" s="6">
        <v>10</v>
      </c>
      <c r="DD136" s="6">
        <v>8</v>
      </c>
      <c r="DE136" s="6"/>
      <c r="DF136" s="6">
        <v>10</v>
      </c>
      <c r="DG136" s="52"/>
      <c r="DI136" s="328"/>
      <c r="DJ136" s="41">
        <v>2</v>
      </c>
      <c r="DK136" s="6"/>
      <c r="DL136" s="6"/>
      <c r="DM136" s="6"/>
      <c r="DN136" s="6"/>
      <c r="DO136" s="6"/>
      <c r="DP136" s="6"/>
      <c r="DQ136" s="52"/>
      <c r="DS136" s="328"/>
      <c r="DT136" s="41">
        <v>2</v>
      </c>
      <c r="DU136" s="6"/>
      <c r="DV136" s="6"/>
      <c r="DW136" s="6"/>
      <c r="DX136" s="6"/>
      <c r="DY136" s="6"/>
      <c r="DZ136" s="6"/>
      <c r="EA136" s="52"/>
      <c r="EC136" s="328"/>
      <c r="ED136" s="41">
        <v>2</v>
      </c>
      <c r="EE136" s="6"/>
      <c r="EF136" s="6"/>
      <c r="EG136" s="6"/>
      <c r="EH136" s="6"/>
      <c r="EI136" s="6"/>
      <c r="EJ136" s="6"/>
      <c r="EK136" s="52"/>
      <c r="EL136" s="328"/>
      <c r="EM136" s="41">
        <v>2</v>
      </c>
      <c r="EN136" s="6">
        <v>10</v>
      </c>
      <c r="EO136" s="6">
        <v>10</v>
      </c>
      <c r="EP136" s="6">
        <v>10</v>
      </c>
      <c r="EQ136" s="6">
        <v>8</v>
      </c>
      <c r="ER136" s="6"/>
      <c r="ES136" s="6">
        <v>10</v>
      </c>
      <c r="ET136" s="52"/>
      <c r="EU136" s="52"/>
      <c r="EW136" s="367"/>
      <c r="EX136" s="41">
        <v>2</v>
      </c>
      <c r="EY136" s="6"/>
      <c r="EZ136" s="6"/>
      <c r="FA136" s="6"/>
      <c r="FB136" s="6"/>
      <c r="FC136" s="6"/>
      <c r="FD136" s="6"/>
      <c r="FE136" s="52"/>
      <c r="FG136" s="367"/>
      <c r="FH136" s="41">
        <v>2</v>
      </c>
      <c r="FI136" s="6"/>
      <c r="FJ136" s="6"/>
      <c r="FK136" s="6"/>
      <c r="FL136" s="6"/>
      <c r="FM136" s="6"/>
      <c r="FN136" s="6"/>
      <c r="FO136" s="52"/>
      <c r="FQ136" s="367"/>
      <c r="FR136" s="41">
        <v>2</v>
      </c>
      <c r="FS136" s="6"/>
      <c r="FT136" s="6"/>
      <c r="FU136" s="6"/>
      <c r="FV136" s="6"/>
      <c r="FW136" s="6"/>
      <c r="FX136" s="6"/>
      <c r="FY136" s="52"/>
      <c r="GA136" s="367"/>
      <c r="GB136" s="41">
        <v>2</v>
      </c>
      <c r="GC136" s="6"/>
      <c r="GD136" s="6"/>
      <c r="GE136" s="6"/>
      <c r="GF136" s="6"/>
      <c r="GG136" s="6"/>
      <c r="GH136" s="6"/>
      <c r="GI136" s="52"/>
      <c r="GK136" s="367"/>
      <c r="GL136" s="41">
        <v>2</v>
      </c>
      <c r="GM136" s="6"/>
      <c r="GN136" s="6"/>
      <c r="GO136" s="6"/>
      <c r="GP136" s="6"/>
      <c r="GQ136" s="6"/>
      <c r="GR136" s="6"/>
      <c r="GS136" s="52"/>
      <c r="GU136" s="367"/>
      <c r="GV136" s="41">
        <v>2</v>
      </c>
      <c r="GW136" s="6"/>
      <c r="GX136" s="6"/>
      <c r="GY136" s="6"/>
      <c r="GZ136" s="6"/>
      <c r="HA136" s="6"/>
      <c r="HB136" s="6"/>
      <c r="HC136" s="52"/>
      <c r="HE136" s="367"/>
      <c r="HF136" s="41">
        <v>2</v>
      </c>
      <c r="HG136" s="6"/>
      <c r="HH136" s="6"/>
      <c r="HI136" s="6"/>
      <c r="HJ136" s="6"/>
      <c r="HK136" s="6"/>
      <c r="HL136" s="6"/>
      <c r="HM136" s="52"/>
      <c r="HO136" s="367"/>
      <c r="HP136" s="41">
        <v>2</v>
      </c>
      <c r="HQ136" s="6"/>
      <c r="HR136" s="6"/>
      <c r="HS136" s="6"/>
      <c r="HT136" s="6"/>
      <c r="HU136" s="6"/>
      <c r="HV136" s="6"/>
      <c r="HW136" s="52"/>
      <c r="HY136" s="367"/>
      <c r="HZ136" s="41">
        <v>2</v>
      </c>
      <c r="IA136" s="6"/>
      <c r="IB136" s="6"/>
      <c r="IC136" s="6"/>
      <c r="ID136" s="6"/>
      <c r="IE136" s="6"/>
      <c r="IF136" s="6"/>
      <c r="IG136" s="52"/>
      <c r="II136" s="367"/>
      <c r="IJ136" s="41">
        <v>2</v>
      </c>
      <c r="IK136" s="6"/>
      <c r="IL136" s="6"/>
      <c r="IM136" s="6"/>
      <c r="IN136" s="6"/>
      <c r="IO136" s="6"/>
      <c r="IP136" s="6"/>
      <c r="IQ136" s="52"/>
      <c r="IS136" s="367"/>
      <c r="IT136" s="41">
        <v>2</v>
      </c>
      <c r="IU136" s="6"/>
      <c r="IV136" s="6"/>
      <c r="IW136" s="6"/>
      <c r="IX136" s="6"/>
      <c r="IY136" s="6"/>
      <c r="IZ136" s="6"/>
      <c r="JA136" s="52"/>
    </row>
    <row r="137" spans="1:261" ht="12.75" customHeight="1" outlineLevel="2" x14ac:dyDescent="0.25">
      <c r="A137" s="99" t="s">
        <v>122</v>
      </c>
      <c r="B137" s="100">
        <f>IF(A137="Must Have",RQTMustHave,(IF(A137="Important",RQTImportant,(IF(A137="Standard",RQTStandard,RQTNiceToHave)))))</f>
        <v>1</v>
      </c>
      <c r="C137" s="358"/>
      <c r="D137" s="17" t="s">
        <v>1</v>
      </c>
      <c r="E137" s="417">
        <f>AVERAGE(O137,Y137,AI137,AS137,BC137,BM137,BW137,CG137,CQ137,DA137,DK137,DU137,EE137,EO137,EY137,FI137,FS137,GC137,GM137,GW137,HG137,HQ137,IA137,IK137,IU137)</f>
        <v>8.5</v>
      </c>
      <c r="F137" s="417">
        <f t="shared" ref="F137:J137" si="707">AVERAGE(P137,Z137,AJ137,AT137,BD137,BN137,BX137,CH137,CR137,DB137,DL137,DV137,EF137,EP137,EZ137,FJ137,FT137,GD137,GN137,GX137,HH137,HR137,IB137,IL137,IV137)</f>
        <v>8.0833333333333339</v>
      </c>
      <c r="G137" s="417">
        <f t="shared" si="707"/>
        <v>8.6666666666666661</v>
      </c>
      <c r="H137" s="417">
        <f t="shared" si="707"/>
        <v>7.375</v>
      </c>
      <c r="I137" s="417">
        <f t="shared" si="707"/>
        <v>8.125</v>
      </c>
      <c r="J137" s="417">
        <f t="shared" si="707"/>
        <v>7.75</v>
      </c>
      <c r="K137" s="52"/>
      <c r="M137" s="48"/>
      <c r="N137" s="17" t="s">
        <v>1</v>
      </c>
      <c r="O137" s="36" t="str">
        <f>IF(COUNT(O135:O136)=0,"",AVERAGE(O135:O136))</f>
        <v/>
      </c>
      <c r="P137" s="36" t="str">
        <f>IF(COUNT(P135:P136)=0,"",AVERAGE(P135:P136))</f>
        <v/>
      </c>
      <c r="Q137" s="36" t="str">
        <f>IF(COUNT(Q135:Q136)=0,"",AVERAGE(Q135:Q136))</f>
        <v/>
      </c>
      <c r="R137" s="36" t="str">
        <f>IF(COUNT(R135:R136)=0,"",AVERAGE(R135:R136))</f>
        <v/>
      </c>
      <c r="S137" s="36"/>
      <c r="T137" s="36" t="str">
        <f>IF(COUNT(T135:T136)=0,"",AVERAGE(T135:T136))</f>
        <v/>
      </c>
      <c r="U137" s="52"/>
      <c r="W137" s="48"/>
      <c r="X137" s="17" t="s">
        <v>1</v>
      </c>
      <c r="Y137" s="36" t="str">
        <f>IF(COUNT(Y135:Y136)=0,"",AVERAGE(Y135:Y136))</f>
        <v/>
      </c>
      <c r="Z137" s="36" t="str">
        <f>IF(COUNT(Z135:Z136)=0,"",AVERAGE(Z135:Z136))</f>
        <v/>
      </c>
      <c r="AA137" s="36" t="str">
        <f>IF(COUNT(AA135:AA136)=0,"",AVERAGE(AA135:AA136))</f>
        <v/>
      </c>
      <c r="AB137" s="36" t="str">
        <f>IF(COUNT(AB135:AB136)=0,"",AVERAGE(AB135:AB136))</f>
        <v/>
      </c>
      <c r="AC137" s="36"/>
      <c r="AD137" s="36" t="str">
        <f>IF(COUNT(AD135:AD136)=0,"",AVERAGE(AD135:AD136))</f>
        <v/>
      </c>
      <c r="AE137" s="52"/>
      <c r="AG137" s="48"/>
      <c r="AH137" s="17" t="s">
        <v>1</v>
      </c>
      <c r="AI137" s="36">
        <f>IF(COUNT(AI135:AI136)=0,"",AVERAGE(AI135:AI136))</f>
        <v>7.5</v>
      </c>
      <c r="AJ137" s="36">
        <f>IF(COUNT(AJ135:AJ136)=0,"",AVERAGE(AJ135:AJ136))</f>
        <v>7.25</v>
      </c>
      <c r="AK137" s="36">
        <f>IF(COUNT(AK135:AK136)=0,"",AVERAGE(AK135:AK136))</f>
        <v>9</v>
      </c>
      <c r="AL137" s="36">
        <f>IF(COUNT(AL135:AL136)=0,"",AVERAGE(AL135:AL136))</f>
        <v>6.75</v>
      </c>
      <c r="AM137" s="36">
        <f t="shared" ref="AM137:AN137" si="708">IF(COUNT(AM135:AM136)=0,"",AVERAGE(AM135:AM136))</f>
        <v>7.75</v>
      </c>
      <c r="AN137" s="36">
        <f t="shared" si="708"/>
        <v>7</v>
      </c>
      <c r="AO137" s="52"/>
      <c r="AQ137" s="48"/>
      <c r="AR137" s="17" t="s">
        <v>1</v>
      </c>
      <c r="AS137" s="36"/>
      <c r="AT137" s="36" t="str">
        <f>IF(COUNT(AT135:AT136)=0,"",AVERAGE(AT135:AT136))</f>
        <v/>
      </c>
      <c r="AU137" s="36" t="str">
        <f>IF(COUNT(AU135:AU136)=0,"",AVERAGE(AU135:AU136))</f>
        <v/>
      </c>
      <c r="AV137" s="36" t="str">
        <f>IF(COUNT(AV135:AV136)=0,"",AVERAGE(AV135:AV136))</f>
        <v/>
      </c>
      <c r="AW137" s="36" t="str">
        <f>IF(COUNT(AW135:AW136)=0,"",AVERAGE(AW135:AW136))</f>
        <v/>
      </c>
      <c r="AX137" s="36" t="str">
        <f>IF(COUNT(AX135:AX136)=0,"",AVERAGE(AX135:AX136))</f>
        <v/>
      </c>
      <c r="AY137" s="52"/>
      <c r="BA137" s="48"/>
      <c r="BB137" s="17" t="s">
        <v>1</v>
      </c>
      <c r="BC137" s="36"/>
      <c r="BD137" s="36" t="str">
        <f>IF(COUNT(BD135:BD136)=0,"",AVERAGE(BD135:BD136))</f>
        <v/>
      </c>
      <c r="BE137" s="36" t="str">
        <f>IF(COUNT(BE135:BE136)=0,"",AVERAGE(BE135:BE136))</f>
        <v/>
      </c>
      <c r="BF137" s="36" t="str">
        <f>IF(COUNT(BF135:BF136)=0,"",AVERAGE(BF135:BF136))</f>
        <v/>
      </c>
      <c r="BG137" s="36" t="str">
        <f>IF(COUNT(BG135:BG136)=0,"",AVERAGE(BG135:BG136))</f>
        <v/>
      </c>
      <c r="BH137" s="36" t="str">
        <f>IF(COUNT(BH135:BH136)=0,"",AVERAGE(BH135:BH136))</f>
        <v/>
      </c>
      <c r="BI137" s="52"/>
      <c r="BK137" s="48"/>
      <c r="BL137" s="17" t="s">
        <v>1</v>
      </c>
      <c r="BM137" s="6"/>
      <c r="BN137" s="6"/>
      <c r="BO137" s="6"/>
      <c r="BP137" s="6"/>
      <c r="BQ137" s="6"/>
      <c r="BR137" s="6"/>
      <c r="BS137" s="52"/>
      <c r="BU137" s="48"/>
      <c r="BV137" s="17" t="s">
        <v>1</v>
      </c>
      <c r="BW137" s="36" t="str">
        <f>IF(COUNT(BW135:BW136)=0,"",AVERAGE(BW135:BW136))</f>
        <v/>
      </c>
      <c r="BX137" s="36" t="str">
        <f>IF(COUNT(BX135:BX136)=0,"",AVERAGE(BX135:BX136))</f>
        <v/>
      </c>
      <c r="BY137" s="36" t="str">
        <f>IF(COUNT(BY135:BY136)=0,"",AVERAGE(BY135:BY136))</f>
        <v/>
      </c>
      <c r="BZ137" s="36" t="str">
        <f>IF(COUNT(BZ135:BZ136)=0,"",AVERAGE(BZ135:BZ136))</f>
        <v/>
      </c>
      <c r="CA137" s="36"/>
      <c r="CB137" s="36" t="str">
        <f>IF(COUNT(CB135:CB136)=0,"",AVERAGE(CB135:CB136))</f>
        <v/>
      </c>
      <c r="CC137" s="52"/>
      <c r="CE137" s="48"/>
      <c r="CF137" s="17" t="s">
        <v>1</v>
      </c>
      <c r="CG137" s="36" t="str">
        <f>IF(COUNT(CG135:CG136)=0,"",AVERAGE(CG135:CG136))</f>
        <v/>
      </c>
      <c r="CH137" s="36" t="str">
        <f>IF(COUNT(CH135:CH136)=0,"",AVERAGE(CH135:CH136))</f>
        <v/>
      </c>
      <c r="CI137" s="36" t="str">
        <f>IF(COUNT(CI135:CI136)=0,"",AVERAGE(CI135:CI136))</f>
        <v/>
      </c>
      <c r="CJ137" s="36" t="str">
        <f>IF(COUNT(CJ135:CJ136)=0,"",AVERAGE(CJ135:CJ136))</f>
        <v/>
      </c>
      <c r="CK137" s="36"/>
      <c r="CL137" s="36" t="str">
        <f>IF(COUNT(CL135:CL136)=0,"",AVERAGE(CL135:CL136))</f>
        <v/>
      </c>
      <c r="CM137" s="52"/>
      <c r="CO137" s="48"/>
      <c r="CP137" s="17" t="s">
        <v>1</v>
      </c>
      <c r="CQ137" s="36" t="str">
        <f>IF(COUNT(CQ135:CQ136)=0,"",AVERAGE(CQ135:CQ136))</f>
        <v/>
      </c>
      <c r="CR137" s="36" t="str">
        <f>IF(COUNT(CR135:CR136)=0,"",AVERAGE(CR135:CR136))</f>
        <v/>
      </c>
      <c r="CS137" s="36" t="str">
        <f>IF(COUNT(CS135:CS136)=0,"",AVERAGE(CS135:CS136))</f>
        <v/>
      </c>
      <c r="CT137" s="36" t="str">
        <f>IF(COUNT(CT135:CT136)=0,"",AVERAGE(CT135:CT136))</f>
        <v/>
      </c>
      <c r="CU137" s="36"/>
      <c r="CV137" s="36" t="str">
        <f>IF(COUNT(CV135:CV136)=0,"",AVERAGE(CV135:CV136))</f>
        <v/>
      </c>
      <c r="CW137" s="52"/>
      <c r="CY137" s="48"/>
      <c r="CZ137" s="17" t="s">
        <v>1</v>
      </c>
      <c r="DA137" s="36">
        <f>IF(COUNT(DA135:DA136)=0,"",AVERAGE(DA135:DA136))</f>
        <v>10</v>
      </c>
      <c r="DB137" s="36">
        <f>IF(COUNT(DB135:DB136)=0,"",AVERAGE(DB135:DB136))</f>
        <v>8</v>
      </c>
      <c r="DC137" s="36">
        <f>IF(COUNT(DC135:DC136)=0,"",AVERAGE(DC135:DC136))</f>
        <v>9</v>
      </c>
      <c r="DD137" s="36">
        <f>IF(COUNT(DD135:DD136)=0,"",AVERAGE(DD135:DD136))</f>
        <v>8</v>
      </c>
      <c r="DE137" s="36"/>
      <c r="DF137" s="36">
        <f>IF(COUNT(DF135:DF136)=0,"",AVERAGE(DF135:DF136))</f>
        <v>8.5</v>
      </c>
      <c r="DG137" s="52"/>
      <c r="DI137" s="48"/>
      <c r="DJ137" s="17" t="s">
        <v>1</v>
      </c>
      <c r="DK137" s="36" t="str">
        <f>IF(COUNT(DK135:DK136)=0,"",AVERAGE(DK135:DK136))</f>
        <v/>
      </c>
      <c r="DL137" s="36" t="str">
        <f>IF(COUNT(DL135:DL136)=0,"",AVERAGE(DL135:DL136))</f>
        <v/>
      </c>
      <c r="DM137" s="36" t="str">
        <f>IF(COUNT(DM135:DM136)=0,"",AVERAGE(DM135:DM136))</f>
        <v/>
      </c>
      <c r="DN137" s="36" t="str">
        <f>IF(COUNT(DN135:DN136)=0,"",AVERAGE(DN135:DN136))</f>
        <v/>
      </c>
      <c r="DO137" s="36"/>
      <c r="DP137" s="36" t="str">
        <f>IF(COUNT(DP135:DP136)=0,"",AVERAGE(DP135:DP136))</f>
        <v/>
      </c>
      <c r="DQ137" s="52"/>
      <c r="DS137" s="48"/>
      <c r="DT137" s="17" t="s">
        <v>1</v>
      </c>
      <c r="DU137" s="36" t="str">
        <f>IF(COUNT(DU135:DU136)=0,"",AVERAGE(DU135:DU136))</f>
        <v/>
      </c>
      <c r="DV137" s="36" t="str">
        <f>IF(COUNT(DV135:DV136)=0,"",AVERAGE(DV135:DV136))</f>
        <v/>
      </c>
      <c r="DW137" s="36" t="str">
        <f>IF(COUNT(DW135:DW136)=0,"",AVERAGE(DW135:DW136))</f>
        <v/>
      </c>
      <c r="DX137" s="36" t="str">
        <f>IF(COUNT(DX135:DX136)=0,"",AVERAGE(DX135:DX136))</f>
        <v/>
      </c>
      <c r="DY137" s="36"/>
      <c r="DZ137" s="36" t="str">
        <f>IF(COUNT(DZ135:DZ136)=0,"",AVERAGE(DZ135:DZ136))</f>
        <v/>
      </c>
      <c r="EA137" s="52"/>
      <c r="EC137" s="48"/>
      <c r="ED137" s="17" t="s">
        <v>1</v>
      </c>
      <c r="EE137" s="36" t="str">
        <f>IF(COUNT(EE135:EE136)=0,"",AVERAGE(EE135:EE136))</f>
        <v/>
      </c>
      <c r="EF137" s="36" t="str">
        <f>IF(COUNT(EF135:EF136)=0,"",AVERAGE(EF135:EF136))</f>
        <v/>
      </c>
      <c r="EG137" s="36" t="str">
        <f>IF(COUNT(EG135:EG136)=0,"",AVERAGE(EG135:EG136))</f>
        <v/>
      </c>
      <c r="EH137" s="36" t="str">
        <f>IF(COUNT(EH135:EH136)=0,"",AVERAGE(EH135:EH136))</f>
        <v/>
      </c>
      <c r="EI137" s="36"/>
      <c r="EJ137" s="36" t="str">
        <f>IF(COUNT(EJ135:EJ136)=0,"",AVERAGE(EJ135:EJ136))</f>
        <v/>
      </c>
      <c r="EK137" s="52"/>
      <c r="EL137" s="48"/>
      <c r="EM137" s="17" t="s">
        <v>1</v>
      </c>
      <c r="EN137" s="36">
        <f>IF(COUNT(EN135:EN136)=0,"",AVERAGE(EN135:EN136))</f>
        <v>10</v>
      </c>
      <c r="EO137" s="36">
        <f>IF(COUNT(EO135:EO136)=0,"",AVERAGE(EO135:EO136))</f>
        <v>8</v>
      </c>
      <c r="EP137" s="36">
        <f>IF(COUNT(EP135:EP136)=0,"",AVERAGE(EP135:EP136))</f>
        <v>9</v>
      </c>
      <c r="EQ137" s="36">
        <f>IF(COUNT(EQ135:EQ136)=0,"",AVERAGE(EQ135:EQ136))</f>
        <v>8</v>
      </c>
      <c r="ER137" s="36"/>
      <c r="ES137" s="36">
        <f>IF(COUNT(ES135:ES136)=0,"",AVERAGE(ES135:ES136))</f>
        <v>8.5</v>
      </c>
      <c r="ET137" s="52"/>
      <c r="EU137" s="52"/>
      <c r="EW137" s="369"/>
      <c r="EX137" s="17" t="s">
        <v>1</v>
      </c>
      <c r="EY137" s="36" t="str">
        <f t="shared" ref="EY137:FD137" si="709">IF(COUNT(EY135:EY136)=0,"",AVERAGE(EY135:EY136))</f>
        <v/>
      </c>
      <c r="EZ137" s="36" t="str">
        <f t="shared" si="709"/>
        <v/>
      </c>
      <c r="FA137" s="36" t="str">
        <f t="shared" si="709"/>
        <v/>
      </c>
      <c r="FB137" s="36" t="str">
        <f t="shared" si="709"/>
        <v/>
      </c>
      <c r="FC137" s="36" t="str">
        <f t="shared" si="709"/>
        <v/>
      </c>
      <c r="FD137" s="36" t="str">
        <f t="shared" si="709"/>
        <v/>
      </c>
      <c r="FE137" s="52"/>
      <c r="FG137" s="369"/>
      <c r="FH137" s="17" t="s">
        <v>1</v>
      </c>
      <c r="FI137" s="36" t="str">
        <f t="shared" ref="FI137:FN137" si="710">IF(COUNT(FI135:FI136)=0,"",AVERAGE(FI135:FI136))</f>
        <v/>
      </c>
      <c r="FJ137" s="36" t="str">
        <f t="shared" si="710"/>
        <v/>
      </c>
      <c r="FK137" s="36" t="str">
        <f t="shared" si="710"/>
        <v/>
      </c>
      <c r="FL137" s="36" t="str">
        <f t="shared" si="710"/>
        <v/>
      </c>
      <c r="FM137" s="36" t="str">
        <f t="shared" si="710"/>
        <v/>
      </c>
      <c r="FN137" s="36" t="str">
        <f t="shared" si="710"/>
        <v/>
      </c>
      <c r="FO137" s="52"/>
      <c r="FQ137" s="369"/>
      <c r="FR137" s="17" t="s">
        <v>1</v>
      </c>
      <c r="FS137" s="36" t="str">
        <f t="shared" ref="FS137:FX137" si="711">IF(COUNT(FS135:FS136)=0,"",AVERAGE(FS135:FS136))</f>
        <v/>
      </c>
      <c r="FT137" s="36" t="str">
        <f t="shared" si="711"/>
        <v/>
      </c>
      <c r="FU137" s="36" t="str">
        <f t="shared" si="711"/>
        <v/>
      </c>
      <c r="FV137" s="36" t="str">
        <f t="shared" si="711"/>
        <v/>
      </c>
      <c r="FW137" s="36" t="str">
        <f t="shared" si="711"/>
        <v/>
      </c>
      <c r="FX137" s="36" t="str">
        <f t="shared" si="711"/>
        <v/>
      </c>
      <c r="FY137" s="52"/>
      <c r="GA137" s="369"/>
      <c r="GB137" s="17" t="s">
        <v>1</v>
      </c>
      <c r="GC137" s="36" t="str">
        <f t="shared" ref="GC137:GH137" si="712">IF(COUNT(GC135:GC136)=0,"",AVERAGE(GC135:GC136))</f>
        <v/>
      </c>
      <c r="GD137" s="36" t="str">
        <f t="shared" si="712"/>
        <v/>
      </c>
      <c r="GE137" s="36" t="str">
        <f t="shared" si="712"/>
        <v/>
      </c>
      <c r="GF137" s="36" t="str">
        <f t="shared" si="712"/>
        <v/>
      </c>
      <c r="GG137" s="36" t="str">
        <f t="shared" si="712"/>
        <v/>
      </c>
      <c r="GH137" s="36" t="str">
        <f t="shared" si="712"/>
        <v/>
      </c>
      <c r="GI137" s="52"/>
      <c r="GK137" s="369"/>
      <c r="GL137" s="17" t="s">
        <v>1</v>
      </c>
      <c r="GM137" s="36" t="str">
        <f t="shared" ref="GM137:GR137" si="713">IF(COUNT(GM135:GM136)=0,"",AVERAGE(GM135:GM136))</f>
        <v/>
      </c>
      <c r="GN137" s="36" t="str">
        <f t="shared" si="713"/>
        <v/>
      </c>
      <c r="GO137" s="36" t="str">
        <f t="shared" si="713"/>
        <v/>
      </c>
      <c r="GP137" s="36" t="str">
        <f t="shared" si="713"/>
        <v/>
      </c>
      <c r="GQ137" s="36" t="str">
        <f t="shared" si="713"/>
        <v/>
      </c>
      <c r="GR137" s="36" t="str">
        <f t="shared" si="713"/>
        <v/>
      </c>
      <c r="GS137" s="52"/>
      <c r="GU137" s="369"/>
      <c r="GV137" s="17" t="s">
        <v>1</v>
      </c>
      <c r="GW137" s="36" t="str">
        <f t="shared" ref="GW137:HB137" si="714">IF(COUNT(GW135:GW136)=0,"",AVERAGE(GW135:GW136))</f>
        <v/>
      </c>
      <c r="GX137" s="36" t="str">
        <f t="shared" si="714"/>
        <v/>
      </c>
      <c r="GY137" s="36" t="str">
        <f t="shared" si="714"/>
        <v/>
      </c>
      <c r="GZ137" s="36" t="str">
        <f t="shared" si="714"/>
        <v/>
      </c>
      <c r="HA137" s="36" t="str">
        <f t="shared" si="714"/>
        <v/>
      </c>
      <c r="HB137" s="36" t="str">
        <f t="shared" si="714"/>
        <v/>
      </c>
      <c r="HC137" s="52"/>
      <c r="HE137" s="369"/>
      <c r="HF137" s="17" t="s">
        <v>1</v>
      </c>
      <c r="HG137" s="36" t="str">
        <f t="shared" ref="HG137:HL137" si="715">IF(COUNT(HG135:HG136)=0,"",AVERAGE(HG135:HG136))</f>
        <v/>
      </c>
      <c r="HH137" s="36" t="str">
        <f t="shared" si="715"/>
        <v/>
      </c>
      <c r="HI137" s="36" t="str">
        <f t="shared" si="715"/>
        <v/>
      </c>
      <c r="HJ137" s="36" t="str">
        <f t="shared" si="715"/>
        <v/>
      </c>
      <c r="HK137" s="36" t="str">
        <f t="shared" si="715"/>
        <v/>
      </c>
      <c r="HL137" s="36" t="str">
        <f t="shared" si="715"/>
        <v/>
      </c>
      <c r="HM137" s="52"/>
      <c r="HO137" s="369"/>
      <c r="HP137" s="17" t="s">
        <v>1</v>
      </c>
      <c r="HQ137" s="36" t="str">
        <f t="shared" ref="HQ137:HV137" si="716">IF(COUNT(HQ135:HQ136)=0,"",AVERAGE(HQ135:HQ136))</f>
        <v/>
      </c>
      <c r="HR137" s="36" t="str">
        <f t="shared" si="716"/>
        <v/>
      </c>
      <c r="HS137" s="36" t="str">
        <f t="shared" si="716"/>
        <v/>
      </c>
      <c r="HT137" s="36" t="str">
        <f t="shared" si="716"/>
        <v/>
      </c>
      <c r="HU137" s="36" t="str">
        <f t="shared" si="716"/>
        <v/>
      </c>
      <c r="HV137" s="36" t="str">
        <f t="shared" si="716"/>
        <v/>
      </c>
      <c r="HW137" s="52"/>
      <c r="HY137" s="369"/>
      <c r="HZ137" s="17" t="s">
        <v>1</v>
      </c>
      <c r="IA137" s="36" t="str">
        <f t="shared" ref="IA137:IF137" si="717">IF(COUNT(IA135:IA136)=0,"",AVERAGE(IA135:IA136))</f>
        <v/>
      </c>
      <c r="IB137" s="36" t="str">
        <f t="shared" si="717"/>
        <v/>
      </c>
      <c r="IC137" s="36" t="str">
        <f t="shared" si="717"/>
        <v/>
      </c>
      <c r="ID137" s="36" t="str">
        <f t="shared" si="717"/>
        <v/>
      </c>
      <c r="IE137" s="36" t="str">
        <f t="shared" si="717"/>
        <v/>
      </c>
      <c r="IF137" s="36" t="str">
        <f t="shared" si="717"/>
        <v/>
      </c>
      <c r="IG137" s="52"/>
      <c r="II137" s="369"/>
      <c r="IJ137" s="17" t="s">
        <v>1</v>
      </c>
      <c r="IK137" s="36" t="str">
        <f t="shared" ref="IK137:IP137" si="718">IF(COUNT(IK135:IK136)=0,"",AVERAGE(IK135:IK136))</f>
        <v/>
      </c>
      <c r="IL137" s="36" t="str">
        <f t="shared" si="718"/>
        <v/>
      </c>
      <c r="IM137" s="36" t="str">
        <f t="shared" si="718"/>
        <v/>
      </c>
      <c r="IN137" s="36" t="str">
        <f t="shared" si="718"/>
        <v/>
      </c>
      <c r="IO137" s="36" t="str">
        <f t="shared" si="718"/>
        <v/>
      </c>
      <c r="IP137" s="36" t="str">
        <f t="shared" si="718"/>
        <v/>
      </c>
      <c r="IQ137" s="52"/>
      <c r="IS137" s="369"/>
      <c r="IT137" s="17" t="s">
        <v>1</v>
      </c>
      <c r="IU137" s="36" t="str">
        <f t="shared" ref="IU137:IZ137" si="719">IF(COUNT(IU135:IU136)=0,"",AVERAGE(IU135:IU136))</f>
        <v/>
      </c>
      <c r="IV137" s="36" t="str">
        <f t="shared" si="719"/>
        <v/>
      </c>
      <c r="IW137" s="36" t="str">
        <f t="shared" si="719"/>
        <v/>
      </c>
      <c r="IX137" s="36" t="str">
        <f t="shared" si="719"/>
        <v/>
      </c>
      <c r="IY137" s="36" t="str">
        <f t="shared" si="719"/>
        <v/>
      </c>
      <c r="IZ137" s="36" t="str">
        <f t="shared" si="719"/>
        <v/>
      </c>
      <c r="JA137" s="52"/>
    </row>
    <row r="138" spans="1:261" ht="13.8" outlineLevel="1" x14ac:dyDescent="0.25">
      <c r="A138" s="97"/>
      <c r="B138" s="98">
        <f>SUM(B139:B140)*10</f>
        <v>10</v>
      </c>
      <c r="C138" s="37">
        <v>2.9</v>
      </c>
      <c r="D138" s="38" t="s">
        <v>248</v>
      </c>
      <c r="E138" s="428">
        <f>($B$140*E140)/$B$138</f>
        <v>0.55000000000000004</v>
      </c>
      <c r="F138" s="428">
        <f t="shared" ref="F138:J138" si="720">($B$140*F140)/$B$138</f>
        <v>0.76666666666666672</v>
      </c>
      <c r="G138" s="428">
        <f t="shared" si="720"/>
        <v>0.43333333333333329</v>
      </c>
      <c r="H138" s="428">
        <f t="shared" si="720"/>
        <v>0.15</v>
      </c>
      <c r="I138" s="428">
        <f t="shared" si="720"/>
        <v>0.1</v>
      </c>
      <c r="J138" s="428">
        <f t="shared" si="720"/>
        <v>0.1</v>
      </c>
      <c r="K138" s="52"/>
      <c r="M138" s="37">
        <v>2.9</v>
      </c>
      <c r="N138" s="38" t="s">
        <v>248</v>
      </c>
      <c r="O138" s="38"/>
      <c r="P138" s="38"/>
      <c r="Q138" s="38"/>
      <c r="R138" s="38"/>
      <c r="S138" s="38"/>
      <c r="T138" s="38"/>
      <c r="U138" s="52"/>
      <c r="W138" s="37">
        <v>2.9</v>
      </c>
      <c r="X138" s="38" t="s">
        <v>248</v>
      </c>
      <c r="Y138" s="38"/>
      <c r="Z138" s="38"/>
      <c r="AA138" s="38"/>
      <c r="AB138" s="38"/>
      <c r="AC138" s="38"/>
      <c r="AD138" s="38"/>
      <c r="AE138" s="52"/>
      <c r="AG138" s="37">
        <v>2.9</v>
      </c>
      <c r="AH138" s="38" t="s">
        <v>248</v>
      </c>
      <c r="AI138" s="38"/>
      <c r="AJ138" s="38"/>
      <c r="AK138" s="38"/>
      <c r="AL138" s="38"/>
      <c r="AM138" s="38"/>
      <c r="AN138" s="38"/>
      <c r="AO138" s="52"/>
      <c r="AQ138" s="37">
        <v>2.9</v>
      </c>
      <c r="AR138" s="38" t="s">
        <v>248</v>
      </c>
      <c r="AS138" s="38"/>
      <c r="AT138" s="38"/>
      <c r="AU138" s="38"/>
      <c r="AV138" s="38"/>
      <c r="AW138" s="38"/>
      <c r="AX138" s="38"/>
      <c r="AY138" s="52"/>
      <c r="BA138" s="37">
        <v>2.9</v>
      </c>
      <c r="BB138" s="38" t="s">
        <v>248</v>
      </c>
      <c r="BC138" s="38"/>
      <c r="BD138" s="38"/>
      <c r="BE138" s="38"/>
      <c r="BF138" s="38"/>
      <c r="BG138" s="38"/>
      <c r="BH138" s="38"/>
      <c r="BI138" s="52"/>
      <c r="BK138" s="37">
        <v>2.9</v>
      </c>
      <c r="BL138" s="38" t="s">
        <v>248</v>
      </c>
      <c r="BM138" s="36"/>
      <c r="BN138" s="36" t="str">
        <f>IF(COUNT(BN136:BN137)=0,"",AVERAGE(BN136:BN137))</f>
        <v/>
      </c>
      <c r="BO138" s="36" t="str">
        <f>IF(COUNT(BO136:BO137)=0,"",AVERAGE(BO136:BO137))</f>
        <v/>
      </c>
      <c r="BP138" s="36" t="str">
        <f>IF(COUNT(BP136:BP137)=0,"",AVERAGE(BP136:BP137))</f>
        <v/>
      </c>
      <c r="BQ138" s="36" t="str">
        <f>IF(COUNT(BQ136:BQ137)=0,"",AVERAGE(BQ136:BQ137))</f>
        <v/>
      </c>
      <c r="BR138" s="36" t="str">
        <f>IF(COUNT(BR136:BR137)=0,"",AVERAGE(BR136:BR137))</f>
        <v/>
      </c>
      <c r="BS138" s="52"/>
      <c r="BU138" s="37">
        <v>2.9</v>
      </c>
      <c r="BV138" s="38" t="s">
        <v>248</v>
      </c>
      <c r="BW138" s="38"/>
      <c r="BX138" s="38"/>
      <c r="BY138" s="38"/>
      <c r="BZ138" s="38"/>
      <c r="CA138" s="38"/>
      <c r="CB138" s="38"/>
      <c r="CC138" s="52"/>
      <c r="CE138" s="37">
        <v>2.9</v>
      </c>
      <c r="CF138" s="38" t="s">
        <v>248</v>
      </c>
      <c r="CG138" s="38"/>
      <c r="CH138" s="38"/>
      <c r="CI138" s="38"/>
      <c r="CJ138" s="38"/>
      <c r="CK138" s="38"/>
      <c r="CL138" s="38"/>
      <c r="CM138" s="52"/>
      <c r="CO138" s="37">
        <v>2.9</v>
      </c>
      <c r="CP138" s="38" t="s">
        <v>248</v>
      </c>
      <c r="CQ138" s="38"/>
      <c r="CR138" s="38"/>
      <c r="CS138" s="38"/>
      <c r="CT138" s="38"/>
      <c r="CU138" s="38"/>
      <c r="CV138" s="38"/>
      <c r="CW138" s="52"/>
      <c r="CY138" s="37">
        <v>2.9</v>
      </c>
      <c r="CZ138" s="38" t="s">
        <v>248</v>
      </c>
      <c r="DA138" s="38"/>
      <c r="DB138" s="38"/>
      <c r="DC138" s="38"/>
      <c r="DD138" s="38"/>
      <c r="DE138" s="38"/>
      <c r="DF138" s="38"/>
      <c r="DG138" s="52"/>
      <c r="DI138" s="37">
        <v>2.9</v>
      </c>
      <c r="DJ138" s="38" t="s">
        <v>248</v>
      </c>
      <c r="DK138" s="38"/>
      <c r="DL138" s="38"/>
      <c r="DM138" s="38"/>
      <c r="DN138" s="38"/>
      <c r="DO138" s="38"/>
      <c r="DP138" s="38"/>
      <c r="DQ138" s="52"/>
      <c r="DS138" s="37">
        <v>2.9</v>
      </c>
      <c r="DT138" s="38" t="s">
        <v>248</v>
      </c>
      <c r="DU138" s="38"/>
      <c r="DV138" s="38"/>
      <c r="DW138" s="38"/>
      <c r="DX138" s="38"/>
      <c r="DY138" s="38"/>
      <c r="DZ138" s="38"/>
      <c r="EA138" s="52"/>
      <c r="EC138" s="37">
        <v>2.9</v>
      </c>
      <c r="ED138" s="38" t="s">
        <v>248</v>
      </c>
      <c r="EE138" s="38"/>
      <c r="EF138" s="38"/>
      <c r="EG138" s="38"/>
      <c r="EH138" s="38"/>
      <c r="EI138" s="38"/>
      <c r="EJ138" s="38"/>
      <c r="EK138" s="52"/>
      <c r="EL138" s="37">
        <v>2.9</v>
      </c>
      <c r="EM138" s="38" t="s">
        <v>248</v>
      </c>
      <c r="EN138" s="38"/>
      <c r="EO138" s="38"/>
      <c r="EP138" s="38"/>
      <c r="EQ138" s="38"/>
      <c r="ER138" s="38"/>
      <c r="ES138" s="38"/>
      <c r="ET138" s="52"/>
      <c r="EU138" s="52"/>
      <c r="EW138" s="364">
        <v>2.9</v>
      </c>
      <c r="EX138" s="38" t="s">
        <v>248</v>
      </c>
      <c r="EY138" s="38"/>
      <c r="EZ138" s="38"/>
      <c r="FA138" s="38"/>
      <c r="FB138" s="38"/>
      <c r="FC138" s="38"/>
      <c r="FD138" s="38"/>
      <c r="FE138" s="52"/>
      <c r="FG138" s="364">
        <v>2.9</v>
      </c>
      <c r="FH138" s="38" t="s">
        <v>248</v>
      </c>
      <c r="FI138" s="38"/>
      <c r="FJ138" s="38"/>
      <c r="FK138" s="38"/>
      <c r="FL138" s="38"/>
      <c r="FM138" s="38"/>
      <c r="FN138" s="38"/>
      <c r="FO138" s="52"/>
      <c r="FQ138" s="364">
        <v>2.9</v>
      </c>
      <c r="FR138" s="38" t="s">
        <v>248</v>
      </c>
      <c r="FS138" s="38"/>
      <c r="FT138" s="38"/>
      <c r="FU138" s="38"/>
      <c r="FV138" s="38"/>
      <c r="FW138" s="38"/>
      <c r="FX138" s="38"/>
      <c r="FY138" s="52"/>
      <c r="GA138" s="364">
        <v>2.9</v>
      </c>
      <c r="GB138" s="38" t="s">
        <v>248</v>
      </c>
      <c r="GC138" s="38"/>
      <c r="GD138" s="38"/>
      <c r="GE138" s="38"/>
      <c r="GF138" s="38"/>
      <c r="GG138" s="38"/>
      <c r="GH138" s="38"/>
      <c r="GI138" s="52"/>
      <c r="GK138" s="364">
        <v>2.9</v>
      </c>
      <c r="GL138" s="38" t="s">
        <v>248</v>
      </c>
      <c r="GM138" s="38"/>
      <c r="GN138" s="38"/>
      <c r="GO138" s="38"/>
      <c r="GP138" s="38"/>
      <c r="GQ138" s="38"/>
      <c r="GR138" s="38"/>
      <c r="GS138" s="52"/>
      <c r="GU138" s="364">
        <v>2.9</v>
      </c>
      <c r="GV138" s="38" t="s">
        <v>248</v>
      </c>
      <c r="GW138" s="38"/>
      <c r="GX138" s="38"/>
      <c r="GY138" s="38"/>
      <c r="GZ138" s="38"/>
      <c r="HA138" s="38"/>
      <c r="HB138" s="38"/>
      <c r="HC138" s="52"/>
      <c r="HE138" s="364">
        <v>2.9</v>
      </c>
      <c r="HF138" s="38" t="s">
        <v>248</v>
      </c>
      <c r="HG138" s="38"/>
      <c r="HH138" s="38"/>
      <c r="HI138" s="38"/>
      <c r="HJ138" s="38"/>
      <c r="HK138" s="38"/>
      <c r="HL138" s="38"/>
      <c r="HM138" s="52"/>
      <c r="HO138" s="364">
        <v>2.9</v>
      </c>
      <c r="HP138" s="38" t="s">
        <v>248</v>
      </c>
      <c r="HQ138" s="38"/>
      <c r="HR138" s="38"/>
      <c r="HS138" s="38"/>
      <c r="HT138" s="38"/>
      <c r="HU138" s="38"/>
      <c r="HV138" s="38"/>
      <c r="HW138" s="52"/>
      <c r="HY138" s="364">
        <v>2.9</v>
      </c>
      <c r="HZ138" s="38" t="s">
        <v>248</v>
      </c>
      <c r="IA138" s="38"/>
      <c r="IB138" s="38"/>
      <c r="IC138" s="38"/>
      <c r="ID138" s="38"/>
      <c r="IE138" s="38"/>
      <c r="IF138" s="38"/>
      <c r="IG138" s="52"/>
      <c r="II138" s="364">
        <v>2.9</v>
      </c>
      <c r="IJ138" s="38" t="s">
        <v>248</v>
      </c>
      <c r="IK138" s="38"/>
      <c r="IL138" s="38"/>
      <c r="IM138" s="38"/>
      <c r="IN138" s="38"/>
      <c r="IO138" s="38"/>
      <c r="IP138" s="38"/>
      <c r="IQ138" s="52"/>
      <c r="IS138" s="364">
        <v>2.9</v>
      </c>
      <c r="IT138" s="38" t="s">
        <v>248</v>
      </c>
      <c r="IU138" s="38"/>
      <c r="IV138" s="38"/>
      <c r="IW138" s="38"/>
      <c r="IX138" s="38"/>
      <c r="IY138" s="38"/>
      <c r="IZ138" s="38"/>
      <c r="JA138" s="52"/>
    </row>
    <row r="139" spans="1:261" ht="12.75" customHeight="1" outlineLevel="2" x14ac:dyDescent="0.25">
      <c r="C139" s="356"/>
      <c r="D139" s="41">
        <v>1</v>
      </c>
      <c r="E139" s="416">
        <f t="shared" ref="E139" si="721">AVERAGE(O139,Y139,AI139,AS139,BC139,BM139,BW139,CG139,CQ139,DA139,DK139,DU139,EE139,EO139,EY139,FI139,FS139,GC139,GM139,GW139,HG139,HQ139,IA139,IK139,IU139)</f>
        <v>5.5</v>
      </c>
      <c r="F139" s="416">
        <f t="shared" ref="F139" si="722">AVERAGE(P139,Z139,AJ139,AT139,BD139,BN139,BX139,CH139,CR139,DB139,DL139,DV139,EF139,EP139,EZ139,FJ139,FT139,GD139,GN139,GX139,HH139,HR139,IB139,IL139,IV139)</f>
        <v>7.666666666666667</v>
      </c>
      <c r="G139" s="416">
        <f t="shared" ref="G139" si="723">AVERAGE(Q139,AA139,AK139,AU139,BE139,BO139,BY139,CI139,CS139,DC139,DM139,DW139,EG139,EQ139,FA139,FK139,FU139,GE139,GO139,GY139,HI139,HS139,IC139,IM139,IW139)</f>
        <v>4.333333333333333</v>
      </c>
      <c r="H139" s="416">
        <f t="shared" ref="H139" si="724">AVERAGE(R139,AB139,AL139,AV139,BF139,BP139,BZ139,CJ139,CT139,DD139,DN139,DX139,EH139,ER139,FB139,FL139,FV139,GF139,GP139,GZ139,HJ139,HT139,ID139,IN139,IX139)</f>
        <v>1.5</v>
      </c>
      <c r="I139" s="416">
        <f t="shared" ref="I139" si="725">AVERAGE(S139,AC139,AM139,AW139,BG139,BQ139,CA139,CK139,CU139,DE139,DO139,DY139,EI139,ES139,FC139,FM139,FW139,GG139,GQ139,HA139,HK139,HU139,IE139,IO139,IY139)</f>
        <v>1</v>
      </c>
      <c r="J139" s="416">
        <f t="shared" ref="J139" si="726">AVERAGE(T139,AD139,AN139,AX139,BH139,BR139,CB139,CL139,CV139,DF139,DP139,DZ139,EJ139,ET139,FD139,FN139,FX139,GH139,GR139,HB139,HL139,HV139,IF139,IP139,IZ139)</f>
        <v>1</v>
      </c>
      <c r="K139" s="52"/>
      <c r="M139" s="328"/>
      <c r="N139" s="41">
        <v>1</v>
      </c>
      <c r="O139" s="6"/>
      <c r="P139" s="6"/>
      <c r="Q139" s="6"/>
      <c r="R139" s="6"/>
      <c r="S139" s="6"/>
      <c r="T139" s="6"/>
      <c r="U139" s="52"/>
      <c r="W139" s="328"/>
      <c r="X139" s="41">
        <v>1</v>
      </c>
      <c r="Y139" s="6"/>
      <c r="Z139" s="6"/>
      <c r="AA139" s="6"/>
      <c r="AB139" s="6"/>
      <c r="AC139" s="6"/>
      <c r="AD139" s="6"/>
      <c r="AE139" s="52"/>
      <c r="AG139" s="328"/>
      <c r="AH139" s="41">
        <v>1</v>
      </c>
      <c r="AI139" s="6">
        <v>9.5</v>
      </c>
      <c r="AJ139" s="6">
        <v>6</v>
      </c>
      <c r="AK139" s="6">
        <v>3</v>
      </c>
      <c r="AL139" s="6">
        <v>3</v>
      </c>
      <c r="AM139" s="6">
        <v>2</v>
      </c>
      <c r="AN139" s="6">
        <v>2</v>
      </c>
      <c r="AO139" s="52"/>
      <c r="AQ139" s="328"/>
      <c r="AR139" s="41">
        <v>1</v>
      </c>
      <c r="AS139" s="6"/>
      <c r="AT139" s="6"/>
      <c r="AU139" s="6"/>
      <c r="AV139" s="6"/>
      <c r="AW139" s="6"/>
      <c r="AX139" s="6"/>
      <c r="AY139" s="52"/>
      <c r="BA139" s="328"/>
      <c r="BB139" s="41">
        <v>1</v>
      </c>
      <c r="BC139" s="6"/>
      <c r="BD139" s="6"/>
      <c r="BE139" s="6"/>
      <c r="BF139" s="6"/>
      <c r="BG139" s="6"/>
      <c r="BH139" s="6"/>
      <c r="BI139" s="52"/>
      <c r="BK139" s="328"/>
      <c r="BL139" s="41">
        <v>1</v>
      </c>
      <c r="BM139" s="38"/>
      <c r="BN139" s="38"/>
      <c r="BO139" s="38"/>
      <c r="BP139" s="38"/>
      <c r="BQ139" s="38"/>
      <c r="BR139" s="38"/>
      <c r="BS139" s="52"/>
      <c r="BU139" s="328"/>
      <c r="BV139" s="41">
        <v>1</v>
      </c>
      <c r="BW139" s="6"/>
      <c r="BX139" s="6"/>
      <c r="BY139" s="6"/>
      <c r="BZ139" s="6"/>
      <c r="CA139" s="6"/>
      <c r="CB139" s="6"/>
      <c r="CC139" s="52"/>
      <c r="CE139" s="328"/>
      <c r="CF139" s="41">
        <v>1</v>
      </c>
      <c r="CG139" s="6"/>
      <c r="CH139" s="6"/>
      <c r="CI139" s="6"/>
      <c r="CJ139" s="6"/>
      <c r="CK139" s="6"/>
      <c r="CL139" s="6"/>
      <c r="CM139" s="52"/>
      <c r="CO139" s="328"/>
      <c r="CP139" s="41">
        <v>1</v>
      </c>
      <c r="CQ139" s="6"/>
      <c r="CR139" s="6"/>
      <c r="CS139" s="6"/>
      <c r="CT139" s="6"/>
      <c r="CU139" s="6"/>
      <c r="CV139" s="6"/>
      <c r="CW139" s="52"/>
      <c r="CY139" s="328"/>
      <c r="CZ139" s="41">
        <v>1</v>
      </c>
      <c r="DA139" s="6">
        <v>0</v>
      </c>
      <c r="DB139" s="6">
        <v>7</v>
      </c>
      <c r="DC139" s="6">
        <v>10</v>
      </c>
      <c r="DD139" s="6">
        <v>0</v>
      </c>
      <c r="DE139" s="6"/>
      <c r="DF139" s="6">
        <v>0</v>
      </c>
      <c r="DG139" s="52"/>
      <c r="DI139" s="328"/>
      <c r="DJ139" s="41">
        <v>1</v>
      </c>
      <c r="DK139" s="6"/>
      <c r="DL139" s="6"/>
      <c r="DM139" s="6"/>
      <c r="DN139" s="6"/>
      <c r="DO139" s="6"/>
      <c r="DP139" s="6"/>
      <c r="DQ139" s="52"/>
      <c r="DS139" s="328"/>
      <c r="DT139" s="41">
        <v>1</v>
      </c>
      <c r="DU139" s="6"/>
      <c r="DV139" s="6"/>
      <c r="DW139" s="6"/>
      <c r="DX139" s="6"/>
      <c r="DY139" s="6"/>
      <c r="DZ139" s="6"/>
      <c r="EA139" s="52"/>
      <c r="EC139" s="328"/>
      <c r="ED139" s="41">
        <v>1</v>
      </c>
      <c r="EE139" s="6"/>
      <c r="EF139" s="6"/>
      <c r="EG139" s="6"/>
      <c r="EH139" s="6"/>
      <c r="EI139" s="6"/>
      <c r="EJ139" s="6"/>
      <c r="EK139" s="52"/>
      <c r="EL139" s="328"/>
      <c r="EM139" s="41">
        <v>1</v>
      </c>
      <c r="EN139" s="6">
        <v>0</v>
      </c>
      <c r="EO139" s="6">
        <v>7</v>
      </c>
      <c r="EP139" s="6">
        <v>10</v>
      </c>
      <c r="EQ139" s="6">
        <v>0</v>
      </c>
      <c r="ER139" s="6"/>
      <c r="ES139" s="6">
        <v>0</v>
      </c>
      <c r="ET139" s="52"/>
      <c r="EU139" s="52"/>
      <c r="EW139" s="367"/>
      <c r="EX139" s="41">
        <v>1</v>
      </c>
      <c r="EY139" s="6"/>
      <c r="EZ139" s="6"/>
      <c r="FA139" s="6"/>
      <c r="FB139" s="6"/>
      <c r="FC139" s="6"/>
      <c r="FD139" s="6"/>
      <c r="FE139" s="52"/>
      <c r="FG139" s="367"/>
      <c r="FH139" s="41">
        <v>1</v>
      </c>
      <c r="FI139" s="6"/>
      <c r="FJ139" s="6"/>
      <c r="FK139" s="6"/>
      <c r="FL139" s="6"/>
      <c r="FM139" s="6"/>
      <c r="FN139" s="6"/>
      <c r="FO139" s="52"/>
      <c r="FQ139" s="367"/>
      <c r="FR139" s="41">
        <v>1</v>
      </c>
      <c r="FS139" s="6"/>
      <c r="FT139" s="6"/>
      <c r="FU139" s="6"/>
      <c r="FV139" s="6"/>
      <c r="FW139" s="6"/>
      <c r="FX139" s="6"/>
      <c r="FY139" s="52"/>
      <c r="GA139" s="367"/>
      <c r="GB139" s="41">
        <v>1</v>
      </c>
      <c r="GC139" s="6"/>
      <c r="GD139" s="6"/>
      <c r="GE139" s="6"/>
      <c r="GF139" s="6"/>
      <c r="GG139" s="6"/>
      <c r="GH139" s="6"/>
      <c r="GI139" s="52"/>
      <c r="GK139" s="367"/>
      <c r="GL139" s="41">
        <v>1</v>
      </c>
      <c r="GM139" s="6"/>
      <c r="GN139" s="6"/>
      <c r="GO139" s="6"/>
      <c r="GP139" s="6"/>
      <c r="GQ139" s="6"/>
      <c r="GR139" s="6"/>
      <c r="GS139" s="52"/>
      <c r="GU139" s="367"/>
      <c r="GV139" s="41">
        <v>1</v>
      </c>
      <c r="GW139" s="6"/>
      <c r="GX139" s="6"/>
      <c r="GY139" s="6"/>
      <c r="GZ139" s="6"/>
      <c r="HA139" s="6"/>
      <c r="HB139" s="6"/>
      <c r="HC139" s="52"/>
      <c r="HE139" s="367"/>
      <c r="HF139" s="41">
        <v>1</v>
      </c>
      <c r="HG139" s="6"/>
      <c r="HH139" s="6"/>
      <c r="HI139" s="6"/>
      <c r="HJ139" s="6"/>
      <c r="HK139" s="6"/>
      <c r="HL139" s="6"/>
      <c r="HM139" s="52"/>
      <c r="HO139" s="367"/>
      <c r="HP139" s="41">
        <v>1</v>
      </c>
      <c r="HQ139" s="6"/>
      <c r="HR139" s="6"/>
      <c r="HS139" s="6"/>
      <c r="HT139" s="6"/>
      <c r="HU139" s="6"/>
      <c r="HV139" s="6"/>
      <c r="HW139" s="52"/>
      <c r="HY139" s="367"/>
      <c r="HZ139" s="41">
        <v>1</v>
      </c>
      <c r="IA139" s="6"/>
      <c r="IB139" s="6"/>
      <c r="IC139" s="6"/>
      <c r="ID139" s="6"/>
      <c r="IE139" s="6"/>
      <c r="IF139" s="6"/>
      <c r="IG139" s="52"/>
      <c r="II139" s="367"/>
      <c r="IJ139" s="41">
        <v>1</v>
      </c>
      <c r="IK139" s="6"/>
      <c r="IL139" s="6"/>
      <c r="IM139" s="6"/>
      <c r="IN139" s="6"/>
      <c r="IO139" s="6"/>
      <c r="IP139" s="6"/>
      <c r="IQ139" s="52"/>
      <c r="IS139" s="367"/>
      <c r="IT139" s="41">
        <v>1</v>
      </c>
      <c r="IU139" s="6"/>
      <c r="IV139" s="6"/>
      <c r="IW139" s="6"/>
      <c r="IX139" s="6"/>
      <c r="IY139" s="6"/>
      <c r="IZ139" s="6"/>
      <c r="JA139" s="52"/>
    </row>
    <row r="140" spans="1:261" ht="12.75" customHeight="1" outlineLevel="2" x14ac:dyDescent="0.25">
      <c r="A140" s="99" t="s">
        <v>122</v>
      </c>
      <c r="B140" s="100">
        <f>IF(A140="Must Have",RQTMustHave,(IF(A140="Important",RQTImportant,(IF(A140="Standard",RQTStandard,RQTNiceToHave)))))</f>
        <v>1</v>
      </c>
      <c r="C140" s="358"/>
      <c r="D140" s="17" t="s">
        <v>1</v>
      </c>
      <c r="E140" s="417">
        <f>AVERAGE(O140,Y140,AI140,AS140,BC140,BM140,BW140,CG140,CQ140,DA140,DK140,DU140,EE140,EO140,EY140,FI140,FS140,GC140,GM140,GW140,HG140,HQ140,IA140,IK140,IU140)</f>
        <v>5.5</v>
      </c>
      <c r="F140" s="417">
        <f t="shared" ref="F140:J140" si="727">AVERAGE(P140,Z140,AJ140,AT140,BD140,BN140,BX140,CH140,CR140,DB140,DL140,DV140,EF140,EP140,EZ140,FJ140,FT140,GD140,GN140,GX140,HH140,HR140,IB140,IL140,IV140)</f>
        <v>7.666666666666667</v>
      </c>
      <c r="G140" s="417">
        <f t="shared" si="727"/>
        <v>4.333333333333333</v>
      </c>
      <c r="H140" s="417">
        <f t="shared" si="727"/>
        <v>1.5</v>
      </c>
      <c r="I140" s="417">
        <f t="shared" si="727"/>
        <v>1</v>
      </c>
      <c r="J140" s="417">
        <f t="shared" si="727"/>
        <v>1</v>
      </c>
      <c r="K140" s="52"/>
      <c r="M140" s="48"/>
      <c r="N140" s="17" t="s">
        <v>1</v>
      </c>
      <c r="O140" s="36" t="str">
        <f>IF(COUNT(O139:O139)=0,"",AVERAGE(O139:O139))</f>
        <v/>
      </c>
      <c r="P140" s="36" t="str">
        <f>IF(COUNT(P139:P139)=0,"",AVERAGE(P139:P139))</f>
        <v/>
      </c>
      <c r="Q140" s="36" t="str">
        <f>IF(COUNT(Q139:Q139)=0,"",AVERAGE(Q139:Q139))</f>
        <v/>
      </c>
      <c r="R140" s="36" t="str">
        <f>IF(COUNT(R139:R139)=0,"",AVERAGE(R139:R139))</f>
        <v/>
      </c>
      <c r="S140" s="36"/>
      <c r="T140" s="36" t="str">
        <f>IF(COUNT(T139:T139)=0,"",AVERAGE(T139:T139))</f>
        <v/>
      </c>
      <c r="U140" s="52"/>
      <c r="W140" s="48"/>
      <c r="X140" s="17" t="s">
        <v>1</v>
      </c>
      <c r="Y140" s="36" t="str">
        <f>IF(COUNT(Y139:Y139)=0,"",AVERAGE(Y139:Y139))</f>
        <v/>
      </c>
      <c r="Z140" s="36" t="str">
        <f>IF(COUNT(Z139:Z139)=0,"",AVERAGE(Z139:Z139))</f>
        <v/>
      </c>
      <c r="AA140" s="36" t="str">
        <f>IF(COUNT(AA139:AA139)=0,"",AVERAGE(AA139:AA139))</f>
        <v/>
      </c>
      <c r="AB140" s="36" t="str">
        <f>IF(COUNT(AB139:AB139)=0,"",AVERAGE(AB139:AB139))</f>
        <v/>
      </c>
      <c r="AC140" s="36"/>
      <c r="AD140" s="36" t="str">
        <f>IF(COUNT(AD139:AD139)=0,"",AVERAGE(AD139:AD139))</f>
        <v/>
      </c>
      <c r="AE140" s="52"/>
      <c r="AG140" s="48"/>
      <c r="AH140" s="17" t="s">
        <v>1</v>
      </c>
      <c r="AI140" s="36">
        <f>IF(COUNT(AI139:AI139)=0,"",AVERAGE(AI139:AI139))</f>
        <v>9.5</v>
      </c>
      <c r="AJ140" s="36">
        <f>IF(COUNT(AJ139:AJ139)=0,"",AVERAGE(AJ139:AJ139))</f>
        <v>6</v>
      </c>
      <c r="AK140" s="36">
        <f>IF(COUNT(AK139:AK139)=0,"",AVERAGE(AK139:AK139))</f>
        <v>3</v>
      </c>
      <c r="AL140" s="36">
        <f>IF(COUNT(AL139:AL139)=0,"",AVERAGE(AL139:AL139))</f>
        <v>3</v>
      </c>
      <c r="AM140" s="36">
        <f t="shared" ref="AM140:AN140" si="728">IF(COUNT(AM139:AM139)=0,"",AVERAGE(AM139:AM139))</f>
        <v>2</v>
      </c>
      <c r="AN140" s="36">
        <f t="shared" si="728"/>
        <v>2</v>
      </c>
      <c r="AO140" s="52"/>
      <c r="AQ140" s="48"/>
      <c r="AR140" s="17" t="s">
        <v>1</v>
      </c>
      <c r="AS140" s="36"/>
      <c r="AT140" s="36" t="str">
        <f>IF(COUNT(AT139:AT139)=0,"",AVERAGE(AT139:AT139))</f>
        <v/>
      </c>
      <c r="AU140" s="36" t="str">
        <f>IF(COUNT(AU139:AU139)=0,"",AVERAGE(AU139:AU139))</f>
        <v/>
      </c>
      <c r="AV140" s="36" t="str">
        <f>IF(COUNT(AV139:AV139)=0,"",AVERAGE(AV139:AV139))</f>
        <v/>
      </c>
      <c r="AW140" s="36" t="str">
        <f>IF(COUNT(AW139:AW139)=0,"",AVERAGE(AW139:AW139))</f>
        <v/>
      </c>
      <c r="AX140" s="36" t="str">
        <f>IF(COUNT(AX139:AX139)=0,"",AVERAGE(AX139:AX139))</f>
        <v/>
      </c>
      <c r="AY140" s="52"/>
      <c r="BA140" s="48"/>
      <c r="BB140" s="17" t="s">
        <v>1</v>
      </c>
      <c r="BC140" s="36"/>
      <c r="BD140" s="36" t="str">
        <f>IF(COUNT(BD139:BD139)=0,"",AVERAGE(BD139:BD139))</f>
        <v/>
      </c>
      <c r="BE140" s="36" t="str">
        <f>IF(COUNT(BE139:BE139)=0,"",AVERAGE(BE139:BE139))</f>
        <v/>
      </c>
      <c r="BF140" s="36" t="str">
        <f>IF(COUNT(BF139:BF139)=0,"",AVERAGE(BF139:BF139))</f>
        <v/>
      </c>
      <c r="BG140" s="36" t="str">
        <f>IF(COUNT(BG139:BG139)=0,"",AVERAGE(BG139:BG139))</f>
        <v/>
      </c>
      <c r="BH140" s="36" t="str">
        <f>IF(COUNT(BH139:BH139)=0,"",AVERAGE(BH139:BH139))</f>
        <v/>
      </c>
      <c r="BI140" s="52"/>
      <c r="BK140" s="48"/>
      <c r="BL140" s="17" t="s">
        <v>1</v>
      </c>
      <c r="BM140" s="6"/>
      <c r="BN140" s="6"/>
      <c r="BO140" s="6"/>
      <c r="BP140" s="6"/>
      <c r="BQ140" s="6"/>
      <c r="BR140" s="6"/>
      <c r="BS140" s="52"/>
      <c r="BU140" s="48"/>
      <c r="BV140" s="17" t="s">
        <v>1</v>
      </c>
      <c r="BW140" s="36" t="str">
        <f>IF(COUNT(BW139:BW139)=0,"",AVERAGE(BW139:BW139))</f>
        <v/>
      </c>
      <c r="BX140" s="36" t="str">
        <f>IF(COUNT(BX139:BX139)=0,"",AVERAGE(BX139:BX139))</f>
        <v/>
      </c>
      <c r="BY140" s="36" t="str">
        <f>IF(COUNT(BY139:BY139)=0,"",AVERAGE(BY139:BY139))</f>
        <v/>
      </c>
      <c r="BZ140" s="36" t="str">
        <f>IF(COUNT(BZ139:BZ139)=0,"",AVERAGE(BZ139:BZ139))</f>
        <v/>
      </c>
      <c r="CA140" s="36"/>
      <c r="CB140" s="36" t="str">
        <f>IF(COUNT(CB139:CB139)=0,"",AVERAGE(CB139:CB139))</f>
        <v/>
      </c>
      <c r="CC140" s="52"/>
      <c r="CE140" s="48"/>
      <c r="CF140" s="17" t="s">
        <v>1</v>
      </c>
      <c r="CG140" s="36" t="str">
        <f>IF(COUNT(CG139:CG139)=0,"",AVERAGE(CG139:CG139))</f>
        <v/>
      </c>
      <c r="CH140" s="36" t="str">
        <f>IF(COUNT(CH139:CH139)=0,"",AVERAGE(CH139:CH139))</f>
        <v/>
      </c>
      <c r="CI140" s="36" t="str">
        <f>IF(COUNT(CI139:CI139)=0,"",AVERAGE(CI139:CI139))</f>
        <v/>
      </c>
      <c r="CJ140" s="36" t="str">
        <f>IF(COUNT(CJ139:CJ139)=0,"",AVERAGE(CJ139:CJ139))</f>
        <v/>
      </c>
      <c r="CK140" s="36"/>
      <c r="CL140" s="36" t="str">
        <f>IF(COUNT(CL139:CL139)=0,"",AVERAGE(CL139:CL139))</f>
        <v/>
      </c>
      <c r="CM140" s="52"/>
      <c r="CO140" s="48"/>
      <c r="CP140" s="17" t="s">
        <v>1</v>
      </c>
      <c r="CQ140" s="36" t="str">
        <f>IF(COUNT(CQ139:CQ139)=0,"",AVERAGE(CQ139:CQ139))</f>
        <v/>
      </c>
      <c r="CR140" s="36" t="str">
        <f>IF(COUNT(CR139:CR139)=0,"",AVERAGE(CR139:CR139))</f>
        <v/>
      </c>
      <c r="CS140" s="36" t="str">
        <f>IF(COUNT(CS139:CS139)=0,"",AVERAGE(CS139:CS139))</f>
        <v/>
      </c>
      <c r="CT140" s="36" t="str">
        <f>IF(COUNT(CT139:CT139)=0,"",AVERAGE(CT139:CT139))</f>
        <v/>
      </c>
      <c r="CU140" s="36"/>
      <c r="CV140" s="36" t="str">
        <f>IF(COUNT(CV139:CV139)=0,"",AVERAGE(CV139:CV139))</f>
        <v/>
      </c>
      <c r="CW140" s="52"/>
      <c r="CY140" s="48"/>
      <c r="CZ140" s="17" t="s">
        <v>1</v>
      </c>
      <c r="DA140" s="36">
        <f>IF(COUNT(DA139:DA139)=0,"",AVERAGE(DA139:DA139))</f>
        <v>0</v>
      </c>
      <c r="DB140" s="36">
        <f>IF(COUNT(DB139:DB139)=0,"",AVERAGE(DB139:DB139))</f>
        <v>7</v>
      </c>
      <c r="DC140" s="36">
        <f>IF(COUNT(DC139:DC139)=0,"",AVERAGE(DC139:DC139))</f>
        <v>10</v>
      </c>
      <c r="DD140" s="36">
        <f>IF(COUNT(DD139:DD139)=0,"",AVERAGE(DD139:DD139))</f>
        <v>0</v>
      </c>
      <c r="DE140" s="36"/>
      <c r="DF140" s="36">
        <f>IF(COUNT(DF139:DF139)=0,"",AVERAGE(DF139:DF139))</f>
        <v>0</v>
      </c>
      <c r="DG140" s="52"/>
      <c r="DI140" s="48"/>
      <c r="DJ140" s="17" t="s">
        <v>1</v>
      </c>
      <c r="DK140" s="36" t="str">
        <f>IF(COUNT(DK139:DK139)=0,"",AVERAGE(DK139:DK139))</f>
        <v/>
      </c>
      <c r="DL140" s="36" t="str">
        <f>IF(COUNT(DL139:DL139)=0,"",AVERAGE(DL139:DL139))</f>
        <v/>
      </c>
      <c r="DM140" s="36" t="str">
        <f>IF(COUNT(DM139:DM139)=0,"",AVERAGE(DM139:DM139))</f>
        <v/>
      </c>
      <c r="DN140" s="36" t="str">
        <f>IF(COUNT(DN139:DN139)=0,"",AVERAGE(DN139:DN139))</f>
        <v/>
      </c>
      <c r="DO140" s="36"/>
      <c r="DP140" s="36" t="str">
        <f>IF(COUNT(DP139:DP139)=0,"",AVERAGE(DP139:DP139))</f>
        <v/>
      </c>
      <c r="DQ140" s="52"/>
      <c r="DS140" s="48"/>
      <c r="DT140" s="17" t="s">
        <v>1</v>
      </c>
      <c r="DU140" s="36" t="str">
        <f>IF(COUNT(DU139:DU139)=0,"",AVERAGE(DU139:DU139))</f>
        <v/>
      </c>
      <c r="DV140" s="36" t="str">
        <f>IF(COUNT(DV139:DV139)=0,"",AVERAGE(DV139:DV139))</f>
        <v/>
      </c>
      <c r="DW140" s="36" t="str">
        <f>IF(COUNT(DW139:DW139)=0,"",AVERAGE(DW139:DW139))</f>
        <v/>
      </c>
      <c r="DX140" s="36" t="str">
        <f>IF(COUNT(DX139:DX139)=0,"",AVERAGE(DX139:DX139))</f>
        <v/>
      </c>
      <c r="DY140" s="36"/>
      <c r="DZ140" s="36" t="str">
        <f>IF(COUNT(DZ139:DZ139)=0,"",AVERAGE(DZ139:DZ139))</f>
        <v/>
      </c>
      <c r="EA140" s="52"/>
      <c r="EC140" s="48"/>
      <c r="ED140" s="17" t="s">
        <v>1</v>
      </c>
      <c r="EE140" s="36" t="str">
        <f>IF(COUNT(EE139:EE139)=0,"",AVERAGE(EE139:EE139))</f>
        <v/>
      </c>
      <c r="EF140" s="36" t="str">
        <f>IF(COUNT(EF139:EF139)=0,"",AVERAGE(EF139:EF139))</f>
        <v/>
      </c>
      <c r="EG140" s="36" t="str">
        <f>IF(COUNT(EG139:EG139)=0,"",AVERAGE(EG139:EG139))</f>
        <v/>
      </c>
      <c r="EH140" s="36" t="str">
        <f>IF(COUNT(EH139:EH139)=0,"",AVERAGE(EH139:EH139))</f>
        <v/>
      </c>
      <c r="EI140" s="36"/>
      <c r="EJ140" s="36" t="str">
        <f>IF(COUNT(EJ139:EJ139)=0,"",AVERAGE(EJ139:EJ139))</f>
        <v/>
      </c>
      <c r="EK140" s="52"/>
      <c r="EL140" s="48"/>
      <c r="EM140" s="17" t="s">
        <v>1</v>
      </c>
      <c r="EN140" s="36">
        <f>IF(COUNT(EN139:EN139)=0,"",AVERAGE(EN139:EN139))</f>
        <v>0</v>
      </c>
      <c r="EO140" s="36">
        <f>IF(COUNT(EO139:EO139)=0,"",AVERAGE(EO139:EO139))</f>
        <v>7</v>
      </c>
      <c r="EP140" s="36">
        <f>IF(COUNT(EP139:EP139)=0,"",AVERAGE(EP139:EP139))</f>
        <v>10</v>
      </c>
      <c r="EQ140" s="36">
        <f>IF(COUNT(EQ139:EQ139)=0,"",AVERAGE(EQ139:EQ139))</f>
        <v>0</v>
      </c>
      <c r="ER140" s="36"/>
      <c r="ES140" s="36">
        <f>IF(COUNT(ES139:ES139)=0,"",AVERAGE(ES139:ES139))</f>
        <v>0</v>
      </c>
      <c r="ET140" s="52"/>
      <c r="EU140" s="52"/>
      <c r="EW140" s="369"/>
      <c r="EX140" s="17" t="s">
        <v>1</v>
      </c>
      <c r="EY140" s="36" t="str">
        <f t="shared" ref="EY140:FD140" si="729">IF(COUNT(EY139:EY139)=0,"",AVERAGE(EY139:EY139))</f>
        <v/>
      </c>
      <c r="EZ140" s="36" t="str">
        <f t="shared" si="729"/>
        <v/>
      </c>
      <c r="FA140" s="36" t="str">
        <f t="shared" si="729"/>
        <v/>
      </c>
      <c r="FB140" s="36" t="str">
        <f t="shared" si="729"/>
        <v/>
      </c>
      <c r="FC140" s="36" t="str">
        <f t="shared" si="729"/>
        <v/>
      </c>
      <c r="FD140" s="36" t="str">
        <f t="shared" si="729"/>
        <v/>
      </c>
      <c r="FE140" s="52"/>
      <c r="FG140" s="369"/>
      <c r="FH140" s="17" t="s">
        <v>1</v>
      </c>
      <c r="FI140" s="36" t="str">
        <f t="shared" ref="FI140:FN140" si="730">IF(COUNT(FI139:FI139)=0,"",AVERAGE(FI139:FI139))</f>
        <v/>
      </c>
      <c r="FJ140" s="36" t="str">
        <f t="shared" si="730"/>
        <v/>
      </c>
      <c r="FK140" s="36" t="str">
        <f t="shared" si="730"/>
        <v/>
      </c>
      <c r="FL140" s="36" t="str">
        <f t="shared" si="730"/>
        <v/>
      </c>
      <c r="FM140" s="36" t="str">
        <f t="shared" si="730"/>
        <v/>
      </c>
      <c r="FN140" s="36" t="str">
        <f t="shared" si="730"/>
        <v/>
      </c>
      <c r="FO140" s="52"/>
      <c r="FQ140" s="369"/>
      <c r="FR140" s="17" t="s">
        <v>1</v>
      </c>
      <c r="FS140" s="36" t="str">
        <f t="shared" ref="FS140:FX140" si="731">IF(COUNT(FS139:FS139)=0,"",AVERAGE(FS139:FS139))</f>
        <v/>
      </c>
      <c r="FT140" s="36" t="str">
        <f t="shared" si="731"/>
        <v/>
      </c>
      <c r="FU140" s="36" t="str">
        <f t="shared" si="731"/>
        <v/>
      </c>
      <c r="FV140" s="36" t="str">
        <f t="shared" si="731"/>
        <v/>
      </c>
      <c r="FW140" s="36" t="str">
        <f t="shared" si="731"/>
        <v/>
      </c>
      <c r="FX140" s="36" t="str">
        <f t="shared" si="731"/>
        <v/>
      </c>
      <c r="FY140" s="52"/>
      <c r="GA140" s="369"/>
      <c r="GB140" s="17" t="s">
        <v>1</v>
      </c>
      <c r="GC140" s="36" t="str">
        <f t="shared" ref="GC140:GH140" si="732">IF(COUNT(GC139:GC139)=0,"",AVERAGE(GC139:GC139))</f>
        <v/>
      </c>
      <c r="GD140" s="36" t="str">
        <f t="shared" si="732"/>
        <v/>
      </c>
      <c r="GE140" s="36" t="str">
        <f t="shared" si="732"/>
        <v/>
      </c>
      <c r="GF140" s="36" t="str">
        <f t="shared" si="732"/>
        <v/>
      </c>
      <c r="GG140" s="36" t="str">
        <f t="shared" si="732"/>
        <v/>
      </c>
      <c r="GH140" s="36" t="str">
        <f t="shared" si="732"/>
        <v/>
      </c>
      <c r="GI140" s="52"/>
      <c r="GK140" s="369"/>
      <c r="GL140" s="17" t="s">
        <v>1</v>
      </c>
      <c r="GM140" s="36" t="str">
        <f t="shared" ref="GM140:GR140" si="733">IF(COUNT(GM139:GM139)=0,"",AVERAGE(GM139:GM139))</f>
        <v/>
      </c>
      <c r="GN140" s="36" t="str">
        <f t="shared" si="733"/>
        <v/>
      </c>
      <c r="GO140" s="36" t="str">
        <f t="shared" si="733"/>
        <v/>
      </c>
      <c r="GP140" s="36" t="str">
        <f t="shared" si="733"/>
        <v/>
      </c>
      <c r="GQ140" s="36" t="str">
        <f t="shared" si="733"/>
        <v/>
      </c>
      <c r="GR140" s="36" t="str">
        <f t="shared" si="733"/>
        <v/>
      </c>
      <c r="GS140" s="52"/>
      <c r="GU140" s="369"/>
      <c r="GV140" s="17" t="s">
        <v>1</v>
      </c>
      <c r="GW140" s="36" t="str">
        <f t="shared" ref="GW140:HB140" si="734">IF(COUNT(GW139:GW139)=0,"",AVERAGE(GW139:GW139))</f>
        <v/>
      </c>
      <c r="GX140" s="36" t="str">
        <f t="shared" si="734"/>
        <v/>
      </c>
      <c r="GY140" s="36" t="str">
        <f t="shared" si="734"/>
        <v/>
      </c>
      <c r="GZ140" s="36" t="str">
        <f t="shared" si="734"/>
        <v/>
      </c>
      <c r="HA140" s="36" t="str">
        <f t="shared" si="734"/>
        <v/>
      </c>
      <c r="HB140" s="36" t="str">
        <f t="shared" si="734"/>
        <v/>
      </c>
      <c r="HC140" s="52"/>
      <c r="HE140" s="369"/>
      <c r="HF140" s="17" t="s">
        <v>1</v>
      </c>
      <c r="HG140" s="36" t="str">
        <f t="shared" ref="HG140:HL140" si="735">IF(COUNT(HG139:HG139)=0,"",AVERAGE(HG139:HG139))</f>
        <v/>
      </c>
      <c r="HH140" s="36" t="str">
        <f t="shared" si="735"/>
        <v/>
      </c>
      <c r="HI140" s="36" t="str">
        <f t="shared" si="735"/>
        <v/>
      </c>
      <c r="HJ140" s="36" t="str">
        <f t="shared" si="735"/>
        <v/>
      </c>
      <c r="HK140" s="36" t="str">
        <f t="shared" si="735"/>
        <v/>
      </c>
      <c r="HL140" s="36" t="str">
        <f t="shared" si="735"/>
        <v/>
      </c>
      <c r="HM140" s="52"/>
      <c r="HO140" s="369"/>
      <c r="HP140" s="17" t="s">
        <v>1</v>
      </c>
      <c r="HQ140" s="36" t="str">
        <f t="shared" ref="HQ140:HV140" si="736">IF(COUNT(HQ139:HQ139)=0,"",AVERAGE(HQ139:HQ139))</f>
        <v/>
      </c>
      <c r="HR140" s="36" t="str">
        <f t="shared" si="736"/>
        <v/>
      </c>
      <c r="HS140" s="36" t="str">
        <f t="shared" si="736"/>
        <v/>
      </c>
      <c r="HT140" s="36" t="str">
        <f t="shared" si="736"/>
        <v/>
      </c>
      <c r="HU140" s="36" t="str">
        <f t="shared" si="736"/>
        <v/>
      </c>
      <c r="HV140" s="36" t="str">
        <f t="shared" si="736"/>
        <v/>
      </c>
      <c r="HW140" s="52"/>
      <c r="HY140" s="369"/>
      <c r="HZ140" s="17" t="s">
        <v>1</v>
      </c>
      <c r="IA140" s="36" t="str">
        <f t="shared" ref="IA140:IF140" si="737">IF(COUNT(IA139:IA139)=0,"",AVERAGE(IA139:IA139))</f>
        <v/>
      </c>
      <c r="IB140" s="36" t="str">
        <f t="shared" si="737"/>
        <v/>
      </c>
      <c r="IC140" s="36" t="str">
        <f t="shared" si="737"/>
        <v/>
      </c>
      <c r="ID140" s="36" t="str">
        <f t="shared" si="737"/>
        <v/>
      </c>
      <c r="IE140" s="36" t="str">
        <f t="shared" si="737"/>
        <v/>
      </c>
      <c r="IF140" s="36" t="str">
        <f t="shared" si="737"/>
        <v/>
      </c>
      <c r="IG140" s="52"/>
      <c r="II140" s="369"/>
      <c r="IJ140" s="17" t="s">
        <v>1</v>
      </c>
      <c r="IK140" s="36" t="str">
        <f t="shared" ref="IK140:IP140" si="738">IF(COUNT(IK139:IK139)=0,"",AVERAGE(IK139:IK139))</f>
        <v/>
      </c>
      <c r="IL140" s="36" t="str">
        <f t="shared" si="738"/>
        <v/>
      </c>
      <c r="IM140" s="36" t="str">
        <f t="shared" si="738"/>
        <v/>
      </c>
      <c r="IN140" s="36" t="str">
        <f t="shared" si="738"/>
        <v/>
      </c>
      <c r="IO140" s="36" t="str">
        <f t="shared" si="738"/>
        <v/>
      </c>
      <c r="IP140" s="36" t="str">
        <f t="shared" si="738"/>
        <v/>
      </c>
      <c r="IQ140" s="52"/>
      <c r="IS140" s="369"/>
      <c r="IT140" s="17" t="s">
        <v>1</v>
      </c>
      <c r="IU140" s="36" t="str">
        <f t="shared" ref="IU140:IZ140" si="739">IF(COUNT(IU139:IU139)=0,"",AVERAGE(IU139:IU139))</f>
        <v/>
      </c>
      <c r="IV140" s="36" t="str">
        <f t="shared" si="739"/>
        <v/>
      </c>
      <c r="IW140" s="36" t="str">
        <f t="shared" si="739"/>
        <v/>
      </c>
      <c r="IX140" s="36" t="str">
        <f t="shared" si="739"/>
        <v/>
      </c>
      <c r="IY140" s="36" t="str">
        <f t="shared" si="739"/>
        <v/>
      </c>
      <c r="IZ140" s="36" t="str">
        <f t="shared" si="739"/>
        <v/>
      </c>
      <c r="JA140" s="52"/>
    </row>
    <row r="141" spans="1:261" ht="13.8" outlineLevel="1" x14ac:dyDescent="0.25">
      <c r="A141" s="97"/>
      <c r="B141" s="98">
        <f>SUM(B142:B147)*10</f>
        <v>10</v>
      </c>
      <c r="C141" s="68" t="s">
        <v>249</v>
      </c>
      <c r="D141" s="38" t="s">
        <v>250</v>
      </c>
      <c r="E141" s="428">
        <f>($B$147*E147)/$B$141</f>
        <v>0.83333333333333337</v>
      </c>
      <c r="F141" s="428">
        <f t="shared" ref="F141:J141" si="740">($B$147*F147)/$B$141</f>
        <v>0.78</v>
      </c>
      <c r="G141" s="428">
        <f t="shared" si="740"/>
        <v>0.69333333333333336</v>
      </c>
      <c r="H141" s="428">
        <f t="shared" si="740"/>
        <v>0.83000000000000007</v>
      </c>
      <c r="I141" s="428">
        <f t="shared" si="740"/>
        <v>0.45</v>
      </c>
      <c r="J141" s="428">
        <f t="shared" si="740"/>
        <v>0.45</v>
      </c>
      <c r="K141" s="52"/>
      <c r="M141" s="68" t="s">
        <v>249</v>
      </c>
      <c r="N141" s="38" t="s">
        <v>250</v>
      </c>
      <c r="O141" s="38"/>
      <c r="P141" s="38"/>
      <c r="Q141" s="38"/>
      <c r="R141" s="38"/>
      <c r="S141" s="38"/>
      <c r="T141" s="38"/>
      <c r="U141" s="52"/>
      <c r="W141" s="68" t="s">
        <v>249</v>
      </c>
      <c r="X141" s="38" t="s">
        <v>250</v>
      </c>
      <c r="Y141" s="38"/>
      <c r="Z141" s="38"/>
      <c r="AA141" s="38"/>
      <c r="AB141" s="38"/>
      <c r="AC141" s="38"/>
      <c r="AD141" s="38"/>
      <c r="AE141" s="52"/>
      <c r="AG141" s="68" t="s">
        <v>249</v>
      </c>
      <c r="AH141" s="38" t="s">
        <v>250</v>
      </c>
      <c r="AI141" s="38"/>
      <c r="AJ141" s="38"/>
      <c r="AK141" s="38"/>
      <c r="AL141" s="38"/>
      <c r="AM141" s="38"/>
      <c r="AN141" s="38"/>
      <c r="AO141" s="52"/>
      <c r="AQ141" s="68" t="s">
        <v>249</v>
      </c>
      <c r="AR141" s="38" t="s">
        <v>250</v>
      </c>
      <c r="AS141" s="38"/>
      <c r="AT141" s="38"/>
      <c r="AU141" s="38"/>
      <c r="AV141" s="38"/>
      <c r="AW141" s="38"/>
      <c r="AX141" s="38"/>
      <c r="AY141" s="52"/>
      <c r="BA141" s="68" t="s">
        <v>249</v>
      </c>
      <c r="BB141" s="38" t="s">
        <v>250</v>
      </c>
      <c r="BC141" s="38"/>
      <c r="BD141" s="38"/>
      <c r="BE141" s="38"/>
      <c r="BF141" s="38"/>
      <c r="BG141" s="38"/>
      <c r="BH141" s="38"/>
      <c r="BI141" s="52"/>
      <c r="BK141" s="68" t="s">
        <v>249</v>
      </c>
      <c r="BL141" s="38" t="s">
        <v>250</v>
      </c>
      <c r="BM141" s="36"/>
      <c r="BN141" s="36" t="str">
        <f>IF(COUNT(BN140:BN140)=0,"",AVERAGE(BN140:BN140))</f>
        <v/>
      </c>
      <c r="BO141" s="36" t="str">
        <f>IF(COUNT(BO140:BO140)=0,"",AVERAGE(BO140:BO140))</f>
        <v/>
      </c>
      <c r="BP141" s="36" t="str">
        <f>IF(COUNT(BP140:BP140)=0,"",AVERAGE(BP140:BP140))</f>
        <v/>
      </c>
      <c r="BQ141" s="36" t="str">
        <f>IF(COUNT(BQ140:BQ140)=0,"",AVERAGE(BQ140:BQ140))</f>
        <v/>
      </c>
      <c r="BR141" s="36" t="str">
        <f>IF(COUNT(BR140:BR140)=0,"",AVERAGE(BR140:BR140))</f>
        <v/>
      </c>
      <c r="BS141" s="52"/>
      <c r="BU141" s="68" t="s">
        <v>249</v>
      </c>
      <c r="BV141" s="38" t="s">
        <v>250</v>
      </c>
      <c r="BW141" s="38"/>
      <c r="BX141" s="38"/>
      <c r="BY141" s="38"/>
      <c r="BZ141" s="38"/>
      <c r="CA141" s="38"/>
      <c r="CB141" s="38"/>
      <c r="CC141" s="52"/>
      <c r="CE141" s="68" t="s">
        <v>249</v>
      </c>
      <c r="CF141" s="38" t="s">
        <v>250</v>
      </c>
      <c r="CG141" s="38"/>
      <c r="CH141" s="38"/>
      <c r="CI141" s="38"/>
      <c r="CJ141" s="38"/>
      <c r="CK141" s="38"/>
      <c r="CL141" s="38"/>
      <c r="CM141" s="52"/>
      <c r="CO141" s="68" t="s">
        <v>249</v>
      </c>
      <c r="CP141" s="38" t="s">
        <v>250</v>
      </c>
      <c r="CQ141" s="38"/>
      <c r="CR141" s="38"/>
      <c r="CS141" s="38"/>
      <c r="CT141" s="38"/>
      <c r="CU141" s="38"/>
      <c r="CV141" s="38"/>
      <c r="CW141" s="52"/>
      <c r="CY141" s="68" t="s">
        <v>249</v>
      </c>
      <c r="CZ141" s="38" t="s">
        <v>250</v>
      </c>
      <c r="DA141" s="38"/>
      <c r="DB141" s="38"/>
      <c r="DC141" s="38"/>
      <c r="DD141" s="38"/>
      <c r="DE141" s="38"/>
      <c r="DF141" s="38"/>
      <c r="DG141" s="52"/>
      <c r="DI141" s="68" t="s">
        <v>249</v>
      </c>
      <c r="DJ141" s="38" t="s">
        <v>250</v>
      </c>
      <c r="DK141" s="38"/>
      <c r="DL141" s="38"/>
      <c r="DM141" s="38"/>
      <c r="DN141" s="38"/>
      <c r="DO141" s="38"/>
      <c r="DP141" s="38"/>
      <c r="DQ141" s="52"/>
      <c r="DS141" s="68" t="s">
        <v>249</v>
      </c>
      <c r="DT141" s="38" t="s">
        <v>250</v>
      </c>
      <c r="DU141" s="38"/>
      <c r="DV141" s="38"/>
      <c r="DW141" s="38"/>
      <c r="DX141" s="38"/>
      <c r="DY141" s="38"/>
      <c r="DZ141" s="38"/>
      <c r="EA141" s="52"/>
      <c r="EC141" s="68" t="s">
        <v>249</v>
      </c>
      <c r="ED141" s="38" t="s">
        <v>250</v>
      </c>
      <c r="EE141" s="38"/>
      <c r="EF141" s="38"/>
      <c r="EG141" s="38"/>
      <c r="EH141" s="38"/>
      <c r="EI141" s="38"/>
      <c r="EJ141" s="38"/>
      <c r="EK141" s="52"/>
      <c r="EL141" s="68" t="s">
        <v>249</v>
      </c>
      <c r="EM141" s="38" t="s">
        <v>250</v>
      </c>
      <c r="EN141" s="38"/>
      <c r="EO141" s="38"/>
      <c r="EP141" s="38"/>
      <c r="EQ141" s="38"/>
      <c r="ER141" s="38"/>
      <c r="ES141" s="38"/>
      <c r="ET141" s="52"/>
      <c r="EU141" s="52"/>
      <c r="EW141" s="373" t="s">
        <v>249</v>
      </c>
      <c r="EX141" s="38" t="s">
        <v>250</v>
      </c>
      <c r="EY141" s="38"/>
      <c r="EZ141" s="38"/>
      <c r="FA141" s="38"/>
      <c r="FB141" s="38"/>
      <c r="FC141" s="38"/>
      <c r="FD141" s="38"/>
      <c r="FE141" s="52"/>
      <c r="FG141" s="373" t="s">
        <v>249</v>
      </c>
      <c r="FH141" s="38" t="s">
        <v>250</v>
      </c>
      <c r="FI141" s="38"/>
      <c r="FJ141" s="38"/>
      <c r="FK141" s="38"/>
      <c r="FL141" s="38"/>
      <c r="FM141" s="38"/>
      <c r="FN141" s="38"/>
      <c r="FO141" s="52"/>
      <c r="FQ141" s="373" t="s">
        <v>249</v>
      </c>
      <c r="FR141" s="38" t="s">
        <v>250</v>
      </c>
      <c r="FS141" s="38"/>
      <c r="FT141" s="38"/>
      <c r="FU141" s="38"/>
      <c r="FV141" s="38"/>
      <c r="FW141" s="38"/>
      <c r="FX141" s="38"/>
      <c r="FY141" s="52"/>
      <c r="GA141" s="373" t="s">
        <v>249</v>
      </c>
      <c r="GB141" s="38" t="s">
        <v>250</v>
      </c>
      <c r="GC141" s="38"/>
      <c r="GD141" s="38"/>
      <c r="GE141" s="38"/>
      <c r="GF141" s="38"/>
      <c r="GG141" s="38"/>
      <c r="GH141" s="38"/>
      <c r="GI141" s="52"/>
      <c r="GK141" s="373" t="s">
        <v>249</v>
      </c>
      <c r="GL141" s="38" t="s">
        <v>250</v>
      </c>
      <c r="GM141" s="38"/>
      <c r="GN141" s="38"/>
      <c r="GO141" s="38"/>
      <c r="GP141" s="38"/>
      <c r="GQ141" s="38"/>
      <c r="GR141" s="38"/>
      <c r="GS141" s="52"/>
      <c r="GU141" s="373" t="s">
        <v>249</v>
      </c>
      <c r="GV141" s="38" t="s">
        <v>250</v>
      </c>
      <c r="GW141" s="38"/>
      <c r="GX141" s="38"/>
      <c r="GY141" s="38"/>
      <c r="GZ141" s="38"/>
      <c r="HA141" s="38"/>
      <c r="HB141" s="38"/>
      <c r="HC141" s="52"/>
      <c r="HE141" s="373" t="s">
        <v>249</v>
      </c>
      <c r="HF141" s="38" t="s">
        <v>250</v>
      </c>
      <c r="HG141" s="38"/>
      <c r="HH141" s="38"/>
      <c r="HI141" s="38"/>
      <c r="HJ141" s="38"/>
      <c r="HK141" s="38"/>
      <c r="HL141" s="38"/>
      <c r="HM141" s="52"/>
      <c r="HO141" s="373" t="s">
        <v>249</v>
      </c>
      <c r="HP141" s="38" t="s">
        <v>250</v>
      </c>
      <c r="HQ141" s="38"/>
      <c r="HR141" s="38"/>
      <c r="HS141" s="38"/>
      <c r="HT141" s="38"/>
      <c r="HU141" s="38"/>
      <c r="HV141" s="38"/>
      <c r="HW141" s="52"/>
      <c r="HY141" s="373" t="s">
        <v>249</v>
      </c>
      <c r="HZ141" s="38" t="s">
        <v>250</v>
      </c>
      <c r="IA141" s="38"/>
      <c r="IB141" s="38"/>
      <c r="IC141" s="38"/>
      <c r="ID141" s="38"/>
      <c r="IE141" s="38"/>
      <c r="IF141" s="38"/>
      <c r="IG141" s="52"/>
      <c r="II141" s="373" t="s">
        <v>249</v>
      </c>
      <c r="IJ141" s="38" t="s">
        <v>250</v>
      </c>
      <c r="IK141" s="38"/>
      <c r="IL141" s="38"/>
      <c r="IM141" s="38"/>
      <c r="IN141" s="38"/>
      <c r="IO141" s="38"/>
      <c r="IP141" s="38"/>
      <c r="IQ141" s="52"/>
      <c r="IS141" s="373" t="s">
        <v>249</v>
      </c>
      <c r="IT141" s="38" t="s">
        <v>250</v>
      </c>
      <c r="IU141" s="38"/>
      <c r="IV141" s="38"/>
      <c r="IW141" s="38"/>
      <c r="IX141" s="38"/>
      <c r="IY141" s="38"/>
      <c r="IZ141" s="38"/>
      <c r="JA141" s="52"/>
    </row>
    <row r="142" spans="1:261" ht="12.75" customHeight="1" outlineLevel="2" x14ac:dyDescent="0.25">
      <c r="C142" s="356"/>
      <c r="D142" s="41">
        <v>1</v>
      </c>
      <c r="E142" s="416">
        <f t="shared" ref="E142" si="741">AVERAGE(O142,Y142,AI142,AS142,BC142,BM142,BW142,CG142,CQ142,DA142,DK142,DU142,EE142,EO142,EY142,FI142,FS142,GC142,GM142,GW142,HG142,HQ142,IA142,IK142,IU142)</f>
        <v>8.6666666666666661</v>
      </c>
      <c r="F142" s="416">
        <f t="shared" ref="F142" si="742">AVERAGE(P142,Z142,AJ142,AT142,BD142,BN142,BX142,CH142,CR142,DB142,DL142,DV142,EF142,EP142,EZ142,FJ142,FT142,GD142,GN142,GX142,HH142,HR142,IB142,IL142,IV142)</f>
        <v>6.333333333333333</v>
      </c>
      <c r="G142" s="416">
        <f t="shared" ref="G142" si="743">AVERAGE(Q142,AA142,AK142,AU142,BE142,BO142,BY142,CI142,CS142,DC142,DM142,DW142,EG142,EQ142,FA142,FK142,FU142,GE142,GO142,GY142,HI142,HS142,IC142,IM142,IW142)</f>
        <v>5.333333333333333</v>
      </c>
      <c r="H142" s="416">
        <f t="shared" ref="H142" si="744">AVERAGE(R142,AB142,AL142,AV142,BF142,BP142,BZ142,CJ142,CT142,DD142,DN142,DX142,EH142,ER142,FB142,FL142,FV142,GF142,GP142,GZ142,HJ142,HT142,ID142,IN142,IX142)</f>
        <v>8</v>
      </c>
      <c r="I142" s="416">
        <f t="shared" ref="I142" si="745">AVERAGE(S142,AC142,AM142,AW142,BG142,BQ142,CA142,CK142,CU142,DE142,DO142,DY142,EI142,ES142,FC142,FM142,FW142,GG142,GQ142,HA142,HK142,HU142,IE142,IO142,IY142)</f>
        <v>4.5</v>
      </c>
      <c r="J142" s="416">
        <f t="shared" ref="J142" si="746">AVERAGE(T142,AD142,AN142,AX142,BH142,BR142,CB142,CL142,CV142,DF142,DP142,DZ142,EJ142,ET142,FD142,FN142,FX142,GH142,GR142,HB142,HL142,HV142,IF142,IP142,IZ142)</f>
        <v>4.5</v>
      </c>
      <c r="K142" s="52"/>
      <c r="M142" s="328"/>
      <c r="N142" s="41">
        <v>1</v>
      </c>
      <c r="O142" s="6"/>
      <c r="P142" s="6"/>
      <c r="Q142" s="6"/>
      <c r="R142" s="6"/>
      <c r="S142" s="6"/>
      <c r="T142" s="6"/>
      <c r="U142" s="52"/>
      <c r="W142" s="328"/>
      <c r="X142" s="41">
        <v>1</v>
      </c>
      <c r="Y142" s="6"/>
      <c r="Z142" s="6"/>
      <c r="AA142" s="6"/>
      <c r="AB142" s="6"/>
      <c r="AC142" s="6"/>
      <c r="AD142" s="6"/>
      <c r="AE142" s="52"/>
      <c r="AG142" s="328"/>
      <c r="AH142" s="41">
        <v>1</v>
      </c>
      <c r="AI142" s="6">
        <v>8</v>
      </c>
      <c r="AJ142" s="6">
        <v>8</v>
      </c>
      <c r="AK142" s="6">
        <v>5</v>
      </c>
      <c r="AL142" s="6">
        <v>7</v>
      </c>
      <c r="AM142" s="6">
        <v>9</v>
      </c>
      <c r="AN142" s="6">
        <v>9</v>
      </c>
      <c r="AO142" s="52"/>
      <c r="AQ142" s="328"/>
      <c r="AR142" s="41">
        <v>1</v>
      </c>
      <c r="AS142" s="6"/>
      <c r="AT142" s="6"/>
      <c r="AU142" s="6"/>
      <c r="AV142" s="6"/>
      <c r="AW142" s="6"/>
      <c r="AX142" s="6"/>
      <c r="AY142" s="52"/>
      <c r="BA142" s="328"/>
      <c r="BB142" s="41">
        <v>1</v>
      </c>
      <c r="BC142" s="6"/>
      <c r="BD142" s="6"/>
      <c r="BE142" s="6"/>
      <c r="BF142" s="6"/>
      <c r="BG142" s="6"/>
      <c r="BH142" s="6"/>
      <c r="BI142" s="52"/>
      <c r="BK142" s="328"/>
      <c r="BL142" s="41">
        <v>1</v>
      </c>
      <c r="BM142" s="38"/>
      <c r="BN142" s="38"/>
      <c r="BO142" s="38"/>
      <c r="BP142" s="38"/>
      <c r="BQ142" s="38"/>
      <c r="BR142" s="38"/>
      <c r="BS142" s="52"/>
      <c r="BU142" s="328"/>
      <c r="BV142" s="41">
        <v>1</v>
      </c>
      <c r="BW142" s="6"/>
      <c r="BX142" s="6"/>
      <c r="BY142" s="6"/>
      <c r="BZ142" s="6"/>
      <c r="CA142" s="6"/>
      <c r="CB142" s="6"/>
      <c r="CC142" s="52"/>
      <c r="CE142" s="328"/>
      <c r="CF142" s="41">
        <v>1</v>
      </c>
      <c r="CG142" s="6"/>
      <c r="CH142" s="6"/>
      <c r="CI142" s="6"/>
      <c r="CJ142" s="6"/>
      <c r="CK142" s="6"/>
      <c r="CL142" s="6"/>
      <c r="CM142" s="52"/>
      <c r="CO142" s="328"/>
      <c r="CP142" s="41">
        <v>1</v>
      </c>
      <c r="CQ142" s="6"/>
      <c r="CR142" s="6"/>
      <c r="CS142" s="6"/>
      <c r="CT142" s="6"/>
      <c r="CU142" s="6"/>
      <c r="CV142" s="6"/>
      <c r="CW142" s="52"/>
      <c r="CY142" s="328"/>
      <c r="CZ142" s="41">
        <v>1</v>
      </c>
      <c r="DA142" s="6">
        <v>9</v>
      </c>
      <c r="DB142" s="6">
        <v>9</v>
      </c>
      <c r="DC142" s="6">
        <v>2</v>
      </c>
      <c r="DD142" s="6">
        <v>9</v>
      </c>
      <c r="DE142" s="6"/>
      <c r="DF142" s="409">
        <v>0</v>
      </c>
      <c r="DG142" s="52"/>
      <c r="DI142" s="328"/>
      <c r="DJ142" s="41">
        <v>1</v>
      </c>
      <c r="DK142" s="6"/>
      <c r="DL142" s="6"/>
      <c r="DM142" s="6"/>
      <c r="DN142" s="6"/>
      <c r="DO142" s="6"/>
      <c r="DP142" s="6"/>
      <c r="DQ142" s="52"/>
      <c r="DS142" s="328"/>
      <c r="DT142" s="41">
        <v>1</v>
      </c>
      <c r="DU142" s="6"/>
      <c r="DV142" s="6"/>
      <c r="DW142" s="6"/>
      <c r="DX142" s="6"/>
      <c r="DY142" s="6"/>
      <c r="DZ142" s="6"/>
      <c r="EA142" s="52"/>
      <c r="EC142" s="328"/>
      <c r="ED142" s="41">
        <v>1</v>
      </c>
      <c r="EE142" s="6"/>
      <c r="EF142" s="6"/>
      <c r="EG142" s="6"/>
      <c r="EH142" s="6"/>
      <c r="EI142" s="6"/>
      <c r="EJ142" s="6"/>
      <c r="EK142" s="52"/>
      <c r="EL142" s="328"/>
      <c r="EM142" s="41">
        <v>1</v>
      </c>
      <c r="EN142" s="6">
        <v>9</v>
      </c>
      <c r="EO142" s="6">
        <v>9</v>
      </c>
      <c r="EP142" s="6">
        <v>2</v>
      </c>
      <c r="EQ142" s="6">
        <v>9</v>
      </c>
      <c r="ER142" s="6"/>
      <c r="ES142" s="409">
        <v>0</v>
      </c>
      <c r="ET142" s="52"/>
      <c r="EU142" s="52"/>
      <c r="EW142" s="367"/>
      <c r="EX142" s="41">
        <v>1</v>
      </c>
      <c r="EY142" s="6"/>
      <c r="EZ142" s="6"/>
      <c r="FA142" s="6"/>
      <c r="FB142" s="6"/>
      <c r="FC142" s="6"/>
      <c r="FD142" s="6"/>
      <c r="FE142" s="52"/>
      <c r="FG142" s="367"/>
      <c r="FH142" s="41">
        <v>1</v>
      </c>
      <c r="FI142" s="6"/>
      <c r="FJ142" s="6"/>
      <c r="FK142" s="6"/>
      <c r="FL142" s="6"/>
      <c r="FM142" s="6"/>
      <c r="FN142" s="6"/>
      <c r="FO142" s="52"/>
      <c r="FQ142" s="367"/>
      <c r="FR142" s="41">
        <v>1</v>
      </c>
      <c r="FS142" s="6"/>
      <c r="FT142" s="6"/>
      <c r="FU142" s="6"/>
      <c r="FV142" s="6"/>
      <c r="FW142" s="6"/>
      <c r="FX142" s="6"/>
      <c r="FY142" s="52"/>
      <c r="GA142" s="367"/>
      <c r="GB142" s="41">
        <v>1</v>
      </c>
      <c r="GC142" s="6"/>
      <c r="GD142" s="6"/>
      <c r="GE142" s="6"/>
      <c r="GF142" s="6"/>
      <c r="GG142" s="6"/>
      <c r="GH142" s="6"/>
      <c r="GI142" s="52"/>
      <c r="GK142" s="367"/>
      <c r="GL142" s="41">
        <v>1</v>
      </c>
      <c r="GM142" s="6"/>
      <c r="GN142" s="6"/>
      <c r="GO142" s="6"/>
      <c r="GP142" s="6"/>
      <c r="GQ142" s="6"/>
      <c r="GR142" s="6"/>
      <c r="GS142" s="52"/>
      <c r="GU142" s="367"/>
      <c r="GV142" s="41">
        <v>1</v>
      </c>
      <c r="GW142" s="6"/>
      <c r="GX142" s="6"/>
      <c r="GY142" s="6"/>
      <c r="GZ142" s="6"/>
      <c r="HA142" s="6"/>
      <c r="HB142" s="6"/>
      <c r="HC142" s="52"/>
      <c r="HE142" s="367"/>
      <c r="HF142" s="41">
        <v>1</v>
      </c>
      <c r="HG142" s="6"/>
      <c r="HH142" s="6"/>
      <c r="HI142" s="6"/>
      <c r="HJ142" s="6"/>
      <c r="HK142" s="6"/>
      <c r="HL142" s="6"/>
      <c r="HM142" s="52"/>
      <c r="HO142" s="367"/>
      <c r="HP142" s="41">
        <v>1</v>
      </c>
      <c r="HQ142" s="6"/>
      <c r="HR142" s="6"/>
      <c r="HS142" s="6"/>
      <c r="HT142" s="6"/>
      <c r="HU142" s="6"/>
      <c r="HV142" s="6"/>
      <c r="HW142" s="52"/>
      <c r="HY142" s="367"/>
      <c r="HZ142" s="41">
        <v>1</v>
      </c>
      <c r="IA142" s="6"/>
      <c r="IB142" s="6"/>
      <c r="IC142" s="6"/>
      <c r="ID142" s="6"/>
      <c r="IE142" s="6"/>
      <c r="IF142" s="6"/>
      <c r="IG142" s="52"/>
      <c r="II142" s="367"/>
      <c r="IJ142" s="41">
        <v>1</v>
      </c>
      <c r="IK142" s="6"/>
      <c r="IL142" s="6"/>
      <c r="IM142" s="6"/>
      <c r="IN142" s="6"/>
      <c r="IO142" s="6"/>
      <c r="IP142" s="6"/>
      <c r="IQ142" s="52"/>
      <c r="IS142" s="367"/>
      <c r="IT142" s="41">
        <v>1</v>
      </c>
      <c r="IU142" s="6"/>
      <c r="IV142" s="6"/>
      <c r="IW142" s="6"/>
      <c r="IX142" s="6"/>
      <c r="IY142" s="6"/>
      <c r="IZ142" s="6"/>
      <c r="JA142" s="52"/>
    </row>
    <row r="143" spans="1:261" ht="12.75" customHeight="1" outlineLevel="2" x14ac:dyDescent="0.25">
      <c r="C143" s="356"/>
      <c r="D143" s="41">
        <v>2</v>
      </c>
      <c r="E143" s="416">
        <f t="shared" ref="E143:E146" si="747">AVERAGE(O143,Y143,AI143,AS143,BC143,BM143,BW143,CG143,CQ143,DA143,DK143,DU143,EE143,EO143,EY143,FI143,FS143,GC143,GM143,GW143,HG143,HQ143,IA143,IK143,IU143)</f>
        <v>7.333333333333333</v>
      </c>
      <c r="F143" s="416">
        <f t="shared" ref="F143:F146" si="748">AVERAGE(P143,Z143,AJ143,AT143,BD143,BN143,BX143,CH143,CR143,DB143,DL143,DV143,EF143,EP143,EZ143,FJ143,FT143,GD143,GN143,GX143,HH143,HR143,IB143,IL143,IV143)</f>
        <v>7</v>
      </c>
      <c r="G143" s="416">
        <f t="shared" ref="G143:G146" si="749">AVERAGE(Q143,AA143,AK143,AU143,BE143,BO143,BY143,CI143,CS143,DC143,DM143,DW143,EG143,EQ143,FA143,FK143,FU143,GE143,GO143,GY143,HI143,HS143,IC143,IM143,IW143)</f>
        <v>7</v>
      </c>
      <c r="H143" s="416">
        <f t="shared" ref="H143:H146" si="750">AVERAGE(R143,AB143,AL143,AV143,BF143,BP143,BZ143,CJ143,CT143,DD143,DN143,DX143,EH143,ER143,FB143,FL143,FV143,GF143,GP143,GZ143,HJ143,HT143,ID143,IN143,IX143)</f>
        <v>9</v>
      </c>
      <c r="I143" s="416">
        <f t="shared" ref="I143:I146" si="751">AVERAGE(S143,AC143,AM143,AW143,BG143,BQ143,CA143,CK143,CU143,DE143,DO143,DY143,EI143,ES143,FC143,FM143,FW143,GG143,GQ143,HA143,HK143,HU143,IE143,IO143,IY143)</f>
        <v>4.5</v>
      </c>
      <c r="J143" s="416">
        <f t="shared" ref="J143:J146" si="752">AVERAGE(T143,AD143,AN143,AX143,BH143,BR143,CB143,CL143,CV143,DF143,DP143,DZ143,EJ143,ET143,FD143,FN143,FX143,GH143,GR143,HB143,HL143,HV143,IF143,IP143,IZ143)</f>
        <v>4.5</v>
      </c>
      <c r="K143" s="52"/>
      <c r="M143" s="328"/>
      <c r="N143" s="41">
        <v>2</v>
      </c>
      <c r="O143" s="6"/>
      <c r="P143" s="6"/>
      <c r="Q143" s="6"/>
      <c r="R143" s="6"/>
      <c r="S143" s="6"/>
      <c r="T143" s="6"/>
      <c r="U143" s="52"/>
      <c r="W143" s="328"/>
      <c r="X143" s="41">
        <v>2</v>
      </c>
      <c r="Y143" s="6"/>
      <c r="Z143" s="6"/>
      <c r="AA143" s="6"/>
      <c r="AB143" s="6"/>
      <c r="AC143" s="6"/>
      <c r="AD143" s="6"/>
      <c r="AE143" s="52"/>
      <c r="AG143" s="328"/>
      <c r="AH143" s="41">
        <v>2</v>
      </c>
      <c r="AI143" s="6">
        <v>8</v>
      </c>
      <c r="AJ143" s="6">
        <v>9</v>
      </c>
      <c r="AK143" s="6">
        <v>5</v>
      </c>
      <c r="AL143" s="6">
        <v>9</v>
      </c>
      <c r="AM143" s="6">
        <v>9</v>
      </c>
      <c r="AN143" s="6">
        <v>9</v>
      </c>
      <c r="AO143" s="52"/>
      <c r="AQ143" s="328"/>
      <c r="AR143" s="41">
        <v>2</v>
      </c>
      <c r="AS143" s="6"/>
      <c r="AT143" s="6"/>
      <c r="AU143" s="6"/>
      <c r="AV143" s="6"/>
      <c r="AW143" s="6"/>
      <c r="AX143" s="6"/>
      <c r="AY143" s="52"/>
      <c r="BA143" s="328"/>
      <c r="BB143" s="41">
        <v>2</v>
      </c>
      <c r="BC143" s="6"/>
      <c r="BD143" s="6"/>
      <c r="BE143" s="6"/>
      <c r="BF143" s="6"/>
      <c r="BG143" s="6"/>
      <c r="BH143" s="6"/>
      <c r="BI143" s="52"/>
      <c r="BK143" s="328"/>
      <c r="BL143" s="41">
        <v>2</v>
      </c>
      <c r="BM143" s="6"/>
      <c r="BN143" s="6"/>
      <c r="BO143" s="6"/>
      <c r="BP143" s="6"/>
      <c r="BQ143" s="6"/>
      <c r="BR143" s="6"/>
      <c r="BS143" s="52"/>
      <c r="BU143" s="328"/>
      <c r="BV143" s="41">
        <v>2</v>
      </c>
      <c r="BW143" s="6"/>
      <c r="BX143" s="6"/>
      <c r="BY143" s="6"/>
      <c r="BZ143" s="6"/>
      <c r="CA143" s="6"/>
      <c r="CB143" s="6"/>
      <c r="CC143" s="52"/>
      <c r="CE143" s="328"/>
      <c r="CF143" s="41">
        <v>2</v>
      </c>
      <c r="CG143" s="6"/>
      <c r="CH143" s="6"/>
      <c r="CI143" s="6"/>
      <c r="CJ143" s="6"/>
      <c r="CK143" s="6"/>
      <c r="CL143" s="6"/>
      <c r="CM143" s="52"/>
      <c r="CO143" s="328"/>
      <c r="CP143" s="41">
        <v>2</v>
      </c>
      <c r="CQ143" s="6"/>
      <c r="CR143" s="6"/>
      <c r="CS143" s="6"/>
      <c r="CT143" s="6"/>
      <c r="CU143" s="6"/>
      <c r="CV143" s="6"/>
      <c r="CW143" s="52"/>
      <c r="CY143" s="328"/>
      <c r="CZ143" s="41">
        <v>2</v>
      </c>
      <c r="DA143" s="6">
        <v>9</v>
      </c>
      <c r="DB143" s="6">
        <v>5</v>
      </c>
      <c r="DC143" s="6">
        <v>7</v>
      </c>
      <c r="DD143" s="6">
        <v>9</v>
      </c>
      <c r="DE143" s="6"/>
      <c r="DF143" s="409">
        <v>0</v>
      </c>
      <c r="DG143" s="52"/>
      <c r="DI143" s="328"/>
      <c r="DJ143" s="41">
        <v>2</v>
      </c>
      <c r="DK143" s="6"/>
      <c r="DL143" s="6"/>
      <c r="DM143" s="6"/>
      <c r="DN143" s="6"/>
      <c r="DO143" s="6"/>
      <c r="DP143" s="6"/>
      <c r="DQ143" s="52"/>
      <c r="DS143" s="328"/>
      <c r="DT143" s="41">
        <v>2</v>
      </c>
      <c r="DU143" s="6"/>
      <c r="DV143" s="6"/>
      <c r="DW143" s="6"/>
      <c r="DX143" s="6"/>
      <c r="DY143" s="6"/>
      <c r="DZ143" s="6"/>
      <c r="EA143" s="52"/>
      <c r="EC143" s="328"/>
      <c r="ED143" s="41">
        <v>2</v>
      </c>
      <c r="EE143" s="6"/>
      <c r="EF143" s="6"/>
      <c r="EG143" s="6"/>
      <c r="EH143" s="6"/>
      <c r="EI143" s="6"/>
      <c r="EJ143" s="6"/>
      <c r="EK143" s="52"/>
      <c r="EL143" s="328"/>
      <c r="EM143" s="41">
        <v>2</v>
      </c>
      <c r="EN143" s="6">
        <v>9</v>
      </c>
      <c r="EO143" s="6">
        <v>5</v>
      </c>
      <c r="EP143" s="6">
        <v>7</v>
      </c>
      <c r="EQ143" s="6">
        <v>9</v>
      </c>
      <c r="ER143" s="6"/>
      <c r="ES143" s="409">
        <v>0</v>
      </c>
      <c r="ET143" s="52"/>
      <c r="EU143" s="52"/>
      <c r="EW143" s="367"/>
      <c r="EX143" s="41">
        <v>2</v>
      </c>
      <c r="EY143" s="6"/>
      <c r="EZ143" s="6"/>
      <c r="FA143" s="6"/>
      <c r="FB143" s="6"/>
      <c r="FC143" s="6"/>
      <c r="FD143" s="6"/>
      <c r="FE143" s="52"/>
      <c r="FG143" s="367"/>
      <c r="FH143" s="41">
        <v>2</v>
      </c>
      <c r="FI143" s="6"/>
      <c r="FJ143" s="6"/>
      <c r="FK143" s="6"/>
      <c r="FL143" s="6"/>
      <c r="FM143" s="6"/>
      <c r="FN143" s="6"/>
      <c r="FO143" s="52"/>
      <c r="FQ143" s="367"/>
      <c r="FR143" s="41">
        <v>2</v>
      </c>
      <c r="FS143" s="6"/>
      <c r="FT143" s="6"/>
      <c r="FU143" s="6"/>
      <c r="FV143" s="6"/>
      <c r="FW143" s="6"/>
      <c r="FX143" s="6"/>
      <c r="FY143" s="52"/>
      <c r="GA143" s="367"/>
      <c r="GB143" s="41">
        <v>2</v>
      </c>
      <c r="GC143" s="6"/>
      <c r="GD143" s="6"/>
      <c r="GE143" s="6"/>
      <c r="GF143" s="6"/>
      <c r="GG143" s="6"/>
      <c r="GH143" s="6"/>
      <c r="GI143" s="52"/>
      <c r="GK143" s="367"/>
      <c r="GL143" s="41">
        <v>2</v>
      </c>
      <c r="GM143" s="6"/>
      <c r="GN143" s="6"/>
      <c r="GO143" s="6"/>
      <c r="GP143" s="6"/>
      <c r="GQ143" s="6"/>
      <c r="GR143" s="6"/>
      <c r="GS143" s="52"/>
      <c r="GU143" s="367"/>
      <c r="GV143" s="41">
        <v>2</v>
      </c>
      <c r="GW143" s="6"/>
      <c r="GX143" s="6"/>
      <c r="GY143" s="6"/>
      <c r="GZ143" s="6"/>
      <c r="HA143" s="6"/>
      <c r="HB143" s="6"/>
      <c r="HC143" s="52"/>
      <c r="HE143" s="367"/>
      <c r="HF143" s="41">
        <v>2</v>
      </c>
      <c r="HG143" s="6"/>
      <c r="HH143" s="6"/>
      <c r="HI143" s="6"/>
      <c r="HJ143" s="6"/>
      <c r="HK143" s="6"/>
      <c r="HL143" s="6"/>
      <c r="HM143" s="52"/>
      <c r="HO143" s="367"/>
      <c r="HP143" s="41">
        <v>2</v>
      </c>
      <c r="HQ143" s="6"/>
      <c r="HR143" s="6"/>
      <c r="HS143" s="6"/>
      <c r="HT143" s="6"/>
      <c r="HU143" s="6"/>
      <c r="HV143" s="6"/>
      <c r="HW143" s="52"/>
      <c r="HY143" s="367"/>
      <c r="HZ143" s="41">
        <v>2</v>
      </c>
      <c r="IA143" s="6"/>
      <c r="IB143" s="6"/>
      <c r="IC143" s="6"/>
      <c r="ID143" s="6"/>
      <c r="IE143" s="6"/>
      <c r="IF143" s="6"/>
      <c r="IG143" s="52"/>
      <c r="II143" s="367"/>
      <c r="IJ143" s="41">
        <v>2</v>
      </c>
      <c r="IK143" s="6"/>
      <c r="IL143" s="6"/>
      <c r="IM143" s="6"/>
      <c r="IN143" s="6"/>
      <c r="IO143" s="6"/>
      <c r="IP143" s="6"/>
      <c r="IQ143" s="52"/>
      <c r="IS143" s="367"/>
      <c r="IT143" s="41">
        <v>2</v>
      </c>
      <c r="IU143" s="6"/>
      <c r="IV143" s="6"/>
      <c r="IW143" s="6"/>
      <c r="IX143" s="6"/>
      <c r="IY143" s="6"/>
      <c r="IZ143" s="6"/>
      <c r="JA143" s="52"/>
    </row>
    <row r="144" spans="1:261" ht="12.75" customHeight="1" outlineLevel="2" x14ac:dyDescent="0.25">
      <c r="C144" s="356"/>
      <c r="D144" s="41">
        <v>3</v>
      </c>
      <c r="E144" s="416">
        <f t="shared" si="747"/>
        <v>9.6666666666666661</v>
      </c>
      <c r="F144" s="416">
        <f t="shared" si="748"/>
        <v>9.6666666666666661</v>
      </c>
      <c r="G144" s="416">
        <f t="shared" si="749"/>
        <v>8.3333333333333339</v>
      </c>
      <c r="H144" s="416">
        <f t="shared" si="750"/>
        <v>9.5</v>
      </c>
      <c r="I144" s="416">
        <f t="shared" si="751"/>
        <v>4.5</v>
      </c>
      <c r="J144" s="416">
        <f t="shared" si="752"/>
        <v>4.5</v>
      </c>
      <c r="K144" s="52"/>
      <c r="M144" s="328"/>
      <c r="N144" s="41">
        <v>3</v>
      </c>
      <c r="O144" s="6"/>
      <c r="P144" s="6"/>
      <c r="Q144" s="6"/>
      <c r="R144" s="6"/>
      <c r="S144" s="6"/>
      <c r="T144" s="6"/>
      <c r="U144" s="52"/>
      <c r="W144" s="328"/>
      <c r="X144" s="41">
        <v>3</v>
      </c>
      <c r="Y144" s="6"/>
      <c r="Z144" s="6"/>
      <c r="AA144" s="6"/>
      <c r="AB144" s="6"/>
      <c r="AC144" s="6"/>
      <c r="AD144" s="6"/>
      <c r="AE144" s="52"/>
      <c r="AG144" s="328"/>
      <c r="AH144" s="41">
        <v>3</v>
      </c>
      <c r="AI144" s="6">
        <v>9</v>
      </c>
      <c r="AJ144" s="6">
        <v>9</v>
      </c>
      <c r="AK144" s="6">
        <v>5</v>
      </c>
      <c r="AL144" s="6">
        <v>9</v>
      </c>
      <c r="AM144" s="6">
        <v>9</v>
      </c>
      <c r="AN144" s="6">
        <v>9</v>
      </c>
      <c r="AO144" s="52"/>
      <c r="AQ144" s="328"/>
      <c r="AR144" s="41">
        <v>3</v>
      </c>
      <c r="AS144" s="6"/>
      <c r="AT144" s="6"/>
      <c r="AU144" s="6"/>
      <c r="AV144" s="6"/>
      <c r="AW144" s="6"/>
      <c r="AX144" s="6"/>
      <c r="AY144" s="52"/>
      <c r="BA144" s="328"/>
      <c r="BB144" s="41">
        <v>3</v>
      </c>
      <c r="BC144" s="6"/>
      <c r="BD144" s="6"/>
      <c r="BE144" s="6"/>
      <c r="BF144" s="6"/>
      <c r="BG144" s="6"/>
      <c r="BH144" s="6"/>
      <c r="BI144" s="52"/>
      <c r="BK144" s="328"/>
      <c r="BL144" s="41">
        <v>3</v>
      </c>
      <c r="BM144" s="6"/>
      <c r="BN144" s="6"/>
      <c r="BO144" s="6"/>
      <c r="BP144" s="6"/>
      <c r="BQ144" s="6"/>
      <c r="BR144" s="6"/>
      <c r="BS144" s="52"/>
      <c r="BU144" s="328"/>
      <c r="BV144" s="41">
        <v>3</v>
      </c>
      <c r="BW144" s="6"/>
      <c r="BX144" s="6"/>
      <c r="BY144" s="6"/>
      <c r="BZ144" s="6"/>
      <c r="CA144" s="6"/>
      <c r="CB144" s="6"/>
      <c r="CC144" s="52"/>
      <c r="CE144" s="328"/>
      <c r="CF144" s="41">
        <v>3</v>
      </c>
      <c r="CG144" s="6"/>
      <c r="CH144" s="6"/>
      <c r="CI144" s="6"/>
      <c r="CJ144" s="6"/>
      <c r="CK144" s="6"/>
      <c r="CL144" s="6"/>
      <c r="CM144" s="52"/>
      <c r="CO144" s="328"/>
      <c r="CP144" s="41">
        <v>3</v>
      </c>
      <c r="CQ144" s="6"/>
      <c r="CR144" s="6"/>
      <c r="CS144" s="6"/>
      <c r="CT144" s="6"/>
      <c r="CU144" s="6"/>
      <c r="CV144" s="6"/>
      <c r="CW144" s="52"/>
      <c r="CY144" s="328"/>
      <c r="CZ144" s="41">
        <v>3</v>
      </c>
      <c r="DA144" s="6">
        <v>10</v>
      </c>
      <c r="DB144" s="6">
        <v>10</v>
      </c>
      <c r="DC144" s="6">
        <v>10</v>
      </c>
      <c r="DD144" s="6">
        <v>10</v>
      </c>
      <c r="DE144" s="6"/>
      <c r="DF144" s="409">
        <v>0</v>
      </c>
      <c r="DG144" s="52"/>
      <c r="DI144" s="328"/>
      <c r="DJ144" s="41">
        <v>3</v>
      </c>
      <c r="DK144" s="6"/>
      <c r="DL144" s="6"/>
      <c r="DM144" s="6"/>
      <c r="DN144" s="6"/>
      <c r="DO144" s="6"/>
      <c r="DP144" s="6"/>
      <c r="DQ144" s="52"/>
      <c r="DS144" s="328"/>
      <c r="DT144" s="41">
        <v>3</v>
      </c>
      <c r="DU144" s="6"/>
      <c r="DV144" s="6"/>
      <c r="DW144" s="6"/>
      <c r="DX144" s="6"/>
      <c r="DY144" s="6"/>
      <c r="DZ144" s="6"/>
      <c r="EA144" s="52"/>
      <c r="EC144" s="328"/>
      <c r="ED144" s="41">
        <v>3</v>
      </c>
      <c r="EE144" s="6"/>
      <c r="EF144" s="6"/>
      <c r="EG144" s="6"/>
      <c r="EH144" s="6"/>
      <c r="EI144" s="6"/>
      <c r="EJ144" s="6"/>
      <c r="EK144" s="52"/>
      <c r="EL144" s="328"/>
      <c r="EM144" s="41">
        <v>3</v>
      </c>
      <c r="EN144" s="6">
        <v>10</v>
      </c>
      <c r="EO144" s="6">
        <v>10</v>
      </c>
      <c r="EP144" s="6">
        <v>10</v>
      </c>
      <c r="EQ144" s="6">
        <v>10</v>
      </c>
      <c r="ER144" s="6"/>
      <c r="ES144" s="409">
        <v>0</v>
      </c>
      <c r="ET144" s="52"/>
      <c r="EU144" s="52"/>
      <c r="EW144" s="367"/>
      <c r="EX144" s="41">
        <v>3</v>
      </c>
      <c r="EY144" s="6"/>
      <c r="EZ144" s="6"/>
      <c r="FA144" s="6"/>
      <c r="FB144" s="6"/>
      <c r="FC144" s="6"/>
      <c r="FD144" s="6"/>
      <c r="FE144" s="52"/>
      <c r="FG144" s="367"/>
      <c r="FH144" s="41">
        <v>3</v>
      </c>
      <c r="FI144" s="6"/>
      <c r="FJ144" s="6"/>
      <c r="FK144" s="6"/>
      <c r="FL144" s="6"/>
      <c r="FM144" s="6"/>
      <c r="FN144" s="6"/>
      <c r="FO144" s="52"/>
      <c r="FQ144" s="367"/>
      <c r="FR144" s="41">
        <v>3</v>
      </c>
      <c r="FS144" s="6"/>
      <c r="FT144" s="6"/>
      <c r="FU144" s="6"/>
      <c r="FV144" s="6"/>
      <c r="FW144" s="6"/>
      <c r="FX144" s="6"/>
      <c r="FY144" s="52"/>
      <c r="GA144" s="367"/>
      <c r="GB144" s="41">
        <v>3</v>
      </c>
      <c r="GC144" s="6"/>
      <c r="GD144" s="6"/>
      <c r="GE144" s="6"/>
      <c r="GF144" s="6"/>
      <c r="GG144" s="6"/>
      <c r="GH144" s="6"/>
      <c r="GI144" s="52"/>
      <c r="GK144" s="367"/>
      <c r="GL144" s="41">
        <v>3</v>
      </c>
      <c r="GM144" s="6"/>
      <c r="GN144" s="6"/>
      <c r="GO144" s="6"/>
      <c r="GP144" s="6"/>
      <c r="GQ144" s="6"/>
      <c r="GR144" s="6"/>
      <c r="GS144" s="52"/>
      <c r="GU144" s="367"/>
      <c r="GV144" s="41">
        <v>3</v>
      </c>
      <c r="GW144" s="6"/>
      <c r="GX144" s="6"/>
      <c r="GY144" s="6"/>
      <c r="GZ144" s="6"/>
      <c r="HA144" s="6"/>
      <c r="HB144" s="6"/>
      <c r="HC144" s="52"/>
      <c r="HE144" s="367"/>
      <c r="HF144" s="41">
        <v>3</v>
      </c>
      <c r="HG144" s="6"/>
      <c r="HH144" s="6"/>
      <c r="HI144" s="6"/>
      <c r="HJ144" s="6"/>
      <c r="HK144" s="6"/>
      <c r="HL144" s="6"/>
      <c r="HM144" s="52"/>
      <c r="HO144" s="367"/>
      <c r="HP144" s="41">
        <v>3</v>
      </c>
      <c r="HQ144" s="6"/>
      <c r="HR144" s="6"/>
      <c r="HS144" s="6"/>
      <c r="HT144" s="6"/>
      <c r="HU144" s="6"/>
      <c r="HV144" s="6"/>
      <c r="HW144" s="52"/>
      <c r="HY144" s="367"/>
      <c r="HZ144" s="41">
        <v>3</v>
      </c>
      <c r="IA144" s="6"/>
      <c r="IB144" s="6"/>
      <c r="IC144" s="6"/>
      <c r="ID144" s="6"/>
      <c r="IE144" s="6"/>
      <c r="IF144" s="6"/>
      <c r="IG144" s="52"/>
      <c r="II144" s="367"/>
      <c r="IJ144" s="41">
        <v>3</v>
      </c>
      <c r="IK144" s="6"/>
      <c r="IL144" s="6"/>
      <c r="IM144" s="6"/>
      <c r="IN144" s="6"/>
      <c r="IO144" s="6"/>
      <c r="IP144" s="6"/>
      <c r="IQ144" s="52"/>
      <c r="IS144" s="367"/>
      <c r="IT144" s="41">
        <v>3</v>
      </c>
      <c r="IU144" s="6"/>
      <c r="IV144" s="6"/>
      <c r="IW144" s="6"/>
      <c r="IX144" s="6"/>
      <c r="IY144" s="6"/>
      <c r="IZ144" s="6"/>
      <c r="JA144" s="52"/>
    </row>
    <row r="145" spans="1:261" ht="12.75" customHeight="1" outlineLevel="2" x14ac:dyDescent="0.25">
      <c r="C145" s="356"/>
      <c r="D145" s="41">
        <v>4</v>
      </c>
      <c r="E145" s="416">
        <f t="shared" si="747"/>
        <v>9.6666666666666661</v>
      </c>
      <c r="F145" s="416">
        <f t="shared" si="748"/>
        <v>8</v>
      </c>
      <c r="G145" s="416">
        <f t="shared" si="749"/>
        <v>6.666666666666667</v>
      </c>
      <c r="H145" s="416">
        <f t="shared" si="750"/>
        <v>7.5</v>
      </c>
      <c r="I145" s="416">
        <f t="shared" si="751"/>
        <v>4.5</v>
      </c>
      <c r="J145" s="416">
        <f t="shared" si="752"/>
        <v>4.5</v>
      </c>
      <c r="K145" s="52"/>
      <c r="M145" s="328"/>
      <c r="N145" s="41">
        <v>4</v>
      </c>
      <c r="O145" s="6"/>
      <c r="P145" s="6"/>
      <c r="Q145" s="6"/>
      <c r="R145" s="6"/>
      <c r="S145" s="6"/>
      <c r="T145" s="6"/>
      <c r="U145" s="52"/>
      <c r="W145" s="328"/>
      <c r="X145" s="41">
        <v>4</v>
      </c>
      <c r="Y145" s="6"/>
      <c r="Z145" s="6"/>
      <c r="AA145" s="6"/>
      <c r="AB145" s="6"/>
      <c r="AC145" s="6"/>
      <c r="AD145" s="6"/>
      <c r="AE145" s="52"/>
      <c r="AG145" s="328"/>
      <c r="AH145" s="41">
        <v>4</v>
      </c>
      <c r="AI145" s="6">
        <v>9</v>
      </c>
      <c r="AJ145" s="6">
        <v>9</v>
      </c>
      <c r="AK145" s="6">
        <v>5</v>
      </c>
      <c r="AL145" s="6">
        <v>5</v>
      </c>
      <c r="AM145" s="6">
        <v>9</v>
      </c>
      <c r="AN145" s="6">
        <v>9</v>
      </c>
      <c r="AO145" s="52"/>
      <c r="AQ145" s="328"/>
      <c r="AR145" s="41">
        <v>4</v>
      </c>
      <c r="AS145" s="6"/>
      <c r="AT145" s="6"/>
      <c r="AU145" s="6"/>
      <c r="AV145" s="6"/>
      <c r="AW145" s="6"/>
      <c r="AX145" s="6"/>
      <c r="AY145" s="52"/>
      <c r="BA145" s="328"/>
      <c r="BB145" s="41">
        <v>4</v>
      </c>
      <c r="BC145" s="6"/>
      <c r="BD145" s="6"/>
      <c r="BE145" s="6"/>
      <c r="BF145" s="6"/>
      <c r="BG145" s="6"/>
      <c r="BH145" s="6"/>
      <c r="BI145" s="52"/>
      <c r="BK145" s="328"/>
      <c r="BL145" s="41">
        <v>4</v>
      </c>
      <c r="BM145" s="6"/>
      <c r="BN145" s="6"/>
      <c r="BO145" s="6"/>
      <c r="BP145" s="6"/>
      <c r="BQ145" s="6"/>
      <c r="BR145" s="6"/>
      <c r="BS145" s="52"/>
      <c r="BU145" s="328"/>
      <c r="BV145" s="41">
        <v>4</v>
      </c>
      <c r="BW145" s="6"/>
      <c r="BX145" s="6"/>
      <c r="BY145" s="6"/>
      <c r="BZ145" s="6"/>
      <c r="CA145" s="6"/>
      <c r="CB145" s="6"/>
      <c r="CC145" s="52"/>
      <c r="CE145" s="328"/>
      <c r="CF145" s="41">
        <v>4</v>
      </c>
      <c r="CG145" s="6"/>
      <c r="CH145" s="6"/>
      <c r="CI145" s="6"/>
      <c r="CJ145" s="6"/>
      <c r="CK145" s="6"/>
      <c r="CL145" s="6"/>
      <c r="CM145" s="52"/>
      <c r="CO145" s="328"/>
      <c r="CP145" s="41">
        <v>4</v>
      </c>
      <c r="CQ145" s="6"/>
      <c r="CR145" s="6"/>
      <c r="CS145" s="6"/>
      <c r="CT145" s="6"/>
      <c r="CU145" s="6"/>
      <c r="CV145" s="6"/>
      <c r="CW145" s="52"/>
      <c r="CY145" s="328"/>
      <c r="CZ145" s="41">
        <v>4</v>
      </c>
      <c r="DA145" s="6">
        <v>10</v>
      </c>
      <c r="DB145" s="6">
        <v>10</v>
      </c>
      <c r="DC145" s="409">
        <v>5</v>
      </c>
      <c r="DD145" s="6">
        <v>10</v>
      </c>
      <c r="DE145" s="6"/>
      <c r="DF145" s="409">
        <v>0</v>
      </c>
      <c r="DG145" s="52"/>
      <c r="DI145" s="328"/>
      <c r="DJ145" s="41">
        <v>4</v>
      </c>
      <c r="DK145" s="6"/>
      <c r="DL145" s="6"/>
      <c r="DM145" s="6"/>
      <c r="DN145" s="6"/>
      <c r="DO145" s="6"/>
      <c r="DP145" s="6"/>
      <c r="DQ145" s="52"/>
      <c r="DS145" s="328"/>
      <c r="DT145" s="41">
        <v>4</v>
      </c>
      <c r="DU145" s="6"/>
      <c r="DV145" s="6"/>
      <c r="DW145" s="6"/>
      <c r="DX145" s="6"/>
      <c r="DY145" s="6"/>
      <c r="DZ145" s="6"/>
      <c r="EA145" s="52"/>
      <c r="EC145" s="328"/>
      <c r="ED145" s="41">
        <v>4</v>
      </c>
      <c r="EE145" s="6"/>
      <c r="EF145" s="6"/>
      <c r="EG145" s="6"/>
      <c r="EH145" s="6"/>
      <c r="EI145" s="6"/>
      <c r="EJ145" s="6"/>
      <c r="EK145" s="52"/>
      <c r="EL145" s="328"/>
      <c r="EM145" s="41">
        <v>4</v>
      </c>
      <c r="EN145" s="6">
        <v>10</v>
      </c>
      <c r="EO145" s="6">
        <v>10</v>
      </c>
      <c r="EP145" s="409">
        <v>5</v>
      </c>
      <c r="EQ145" s="6">
        <v>10</v>
      </c>
      <c r="ER145" s="6"/>
      <c r="ES145" s="409">
        <v>0</v>
      </c>
      <c r="ET145" s="52"/>
      <c r="EU145" s="52"/>
      <c r="EW145" s="367"/>
      <c r="EX145" s="41">
        <v>4</v>
      </c>
      <c r="EY145" s="6"/>
      <c r="EZ145" s="6"/>
      <c r="FA145" s="6"/>
      <c r="FB145" s="6"/>
      <c r="FC145" s="6"/>
      <c r="FD145" s="6"/>
      <c r="FE145" s="52"/>
      <c r="FG145" s="367"/>
      <c r="FH145" s="41">
        <v>4</v>
      </c>
      <c r="FI145" s="6"/>
      <c r="FJ145" s="6"/>
      <c r="FK145" s="6"/>
      <c r="FL145" s="6"/>
      <c r="FM145" s="6"/>
      <c r="FN145" s="6"/>
      <c r="FO145" s="52"/>
      <c r="FQ145" s="367"/>
      <c r="FR145" s="41">
        <v>4</v>
      </c>
      <c r="FS145" s="6"/>
      <c r="FT145" s="6"/>
      <c r="FU145" s="6"/>
      <c r="FV145" s="6"/>
      <c r="FW145" s="6"/>
      <c r="FX145" s="6"/>
      <c r="FY145" s="52"/>
      <c r="GA145" s="367"/>
      <c r="GB145" s="41">
        <v>4</v>
      </c>
      <c r="GC145" s="6"/>
      <c r="GD145" s="6"/>
      <c r="GE145" s="6"/>
      <c r="GF145" s="6"/>
      <c r="GG145" s="6"/>
      <c r="GH145" s="6"/>
      <c r="GI145" s="52"/>
      <c r="GK145" s="367"/>
      <c r="GL145" s="41">
        <v>4</v>
      </c>
      <c r="GM145" s="6"/>
      <c r="GN145" s="6"/>
      <c r="GO145" s="6"/>
      <c r="GP145" s="6"/>
      <c r="GQ145" s="6"/>
      <c r="GR145" s="6"/>
      <c r="GS145" s="52"/>
      <c r="GU145" s="367"/>
      <c r="GV145" s="41">
        <v>4</v>
      </c>
      <c r="GW145" s="6"/>
      <c r="GX145" s="6"/>
      <c r="GY145" s="6"/>
      <c r="GZ145" s="6"/>
      <c r="HA145" s="6"/>
      <c r="HB145" s="6"/>
      <c r="HC145" s="52"/>
      <c r="HE145" s="367"/>
      <c r="HF145" s="41">
        <v>4</v>
      </c>
      <c r="HG145" s="6"/>
      <c r="HH145" s="6"/>
      <c r="HI145" s="6"/>
      <c r="HJ145" s="6"/>
      <c r="HK145" s="6"/>
      <c r="HL145" s="6"/>
      <c r="HM145" s="52"/>
      <c r="HO145" s="367"/>
      <c r="HP145" s="41">
        <v>4</v>
      </c>
      <c r="HQ145" s="6"/>
      <c r="HR145" s="6"/>
      <c r="HS145" s="6"/>
      <c r="HT145" s="6"/>
      <c r="HU145" s="6"/>
      <c r="HV145" s="6"/>
      <c r="HW145" s="52"/>
      <c r="HY145" s="367"/>
      <c r="HZ145" s="41">
        <v>4</v>
      </c>
      <c r="IA145" s="6"/>
      <c r="IB145" s="6"/>
      <c r="IC145" s="6"/>
      <c r="ID145" s="6"/>
      <c r="IE145" s="6"/>
      <c r="IF145" s="6"/>
      <c r="IG145" s="52"/>
      <c r="II145" s="367"/>
      <c r="IJ145" s="41">
        <v>4</v>
      </c>
      <c r="IK145" s="6"/>
      <c r="IL145" s="6"/>
      <c r="IM145" s="6"/>
      <c r="IN145" s="6"/>
      <c r="IO145" s="6"/>
      <c r="IP145" s="6"/>
      <c r="IQ145" s="52"/>
      <c r="IS145" s="367"/>
      <c r="IT145" s="41">
        <v>4</v>
      </c>
      <c r="IU145" s="6"/>
      <c r="IV145" s="6"/>
      <c r="IW145" s="6"/>
      <c r="IX145" s="6"/>
      <c r="IY145" s="6"/>
      <c r="IZ145" s="6"/>
      <c r="JA145" s="52"/>
    </row>
    <row r="146" spans="1:261" ht="12.75" customHeight="1" outlineLevel="2" x14ac:dyDescent="0.25">
      <c r="C146" s="356"/>
      <c r="D146" s="41">
        <v>5</v>
      </c>
      <c r="E146" s="416">
        <f t="shared" si="747"/>
        <v>6.333333333333333</v>
      </c>
      <c r="F146" s="416">
        <f t="shared" si="748"/>
        <v>8</v>
      </c>
      <c r="G146" s="416">
        <f t="shared" si="749"/>
        <v>7.333333333333333</v>
      </c>
      <c r="H146" s="416">
        <f t="shared" si="750"/>
        <v>7.5</v>
      </c>
      <c r="I146" s="416">
        <f t="shared" si="751"/>
        <v>4.5</v>
      </c>
      <c r="J146" s="416">
        <f t="shared" si="752"/>
        <v>4.5</v>
      </c>
      <c r="K146" s="52"/>
      <c r="M146" s="328"/>
      <c r="N146" s="41">
        <v>5</v>
      </c>
      <c r="O146" s="6"/>
      <c r="P146" s="6"/>
      <c r="Q146" s="6"/>
      <c r="R146" s="6"/>
      <c r="S146" s="6"/>
      <c r="T146" s="6"/>
      <c r="U146" s="52"/>
      <c r="W146" s="328"/>
      <c r="X146" s="41">
        <v>5</v>
      </c>
      <c r="Y146" s="6"/>
      <c r="Z146" s="6"/>
      <c r="AA146" s="6"/>
      <c r="AB146" s="6"/>
      <c r="AC146" s="6"/>
      <c r="AD146" s="6"/>
      <c r="AE146" s="52"/>
      <c r="AG146" s="328"/>
      <c r="AH146" s="41">
        <v>5</v>
      </c>
      <c r="AI146" s="6">
        <v>9</v>
      </c>
      <c r="AJ146" s="6">
        <v>9</v>
      </c>
      <c r="AK146" s="6">
        <v>5</v>
      </c>
      <c r="AL146" s="6">
        <v>8</v>
      </c>
      <c r="AM146" s="6">
        <v>9</v>
      </c>
      <c r="AN146" s="6">
        <v>9</v>
      </c>
      <c r="AO146" s="52"/>
      <c r="AQ146" s="328"/>
      <c r="AR146" s="41">
        <v>5</v>
      </c>
      <c r="AS146" s="6"/>
      <c r="AT146" s="6"/>
      <c r="AU146" s="6"/>
      <c r="AV146" s="6"/>
      <c r="AW146" s="6"/>
      <c r="AX146" s="6"/>
      <c r="AY146" s="52"/>
      <c r="BA146" s="328"/>
      <c r="BB146" s="41">
        <v>5</v>
      </c>
      <c r="BC146" s="6"/>
      <c r="BD146" s="6"/>
      <c r="BE146" s="6"/>
      <c r="BF146" s="6"/>
      <c r="BG146" s="6"/>
      <c r="BH146" s="6"/>
      <c r="BI146" s="52"/>
      <c r="BK146" s="328"/>
      <c r="BL146" s="41">
        <v>5</v>
      </c>
      <c r="BM146" s="6"/>
      <c r="BN146" s="6"/>
      <c r="BO146" s="6"/>
      <c r="BP146" s="6"/>
      <c r="BQ146" s="6"/>
      <c r="BR146" s="6"/>
      <c r="BS146" s="52"/>
      <c r="BU146" s="328"/>
      <c r="BV146" s="41">
        <v>5</v>
      </c>
      <c r="BW146" s="6"/>
      <c r="BX146" s="6"/>
      <c r="BY146" s="6"/>
      <c r="BZ146" s="6"/>
      <c r="CA146" s="6"/>
      <c r="CB146" s="6"/>
      <c r="CC146" s="52"/>
      <c r="CE146" s="328"/>
      <c r="CF146" s="41">
        <v>5</v>
      </c>
      <c r="CG146" s="6"/>
      <c r="CH146" s="6"/>
      <c r="CI146" s="6"/>
      <c r="CJ146" s="6"/>
      <c r="CK146" s="6"/>
      <c r="CL146" s="6"/>
      <c r="CM146" s="52"/>
      <c r="CO146" s="328"/>
      <c r="CP146" s="41">
        <v>5</v>
      </c>
      <c r="CQ146" s="6"/>
      <c r="CR146" s="6"/>
      <c r="CS146" s="6"/>
      <c r="CT146" s="6"/>
      <c r="CU146" s="6"/>
      <c r="CV146" s="6"/>
      <c r="CW146" s="52"/>
      <c r="CY146" s="328"/>
      <c r="CZ146" s="41">
        <v>5</v>
      </c>
      <c r="DA146" s="6">
        <v>5</v>
      </c>
      <c r="DB146" s="6">
        <v>5</v>
      </c>
      <c r="DC146" s="6">
        <v>10</v>
      </c>
      <c r="DD146" s="6">
        <v>7</v>
      </c>
      <c r="DE146" s="6"/>
      <c r="DF146" s="409">
        <v>0</v>
      </c>
      <c r="DG146" s="52"/>
      <c r="DI146" s="328"/>
      <c r="DJ146" s="41">
        <v>5</v>
      </c>
      <c r="DK146" s="6"/>
      <c r="DL146" s="6"/>
      <c r="DM146" s="6"/>
      <c r="DN146" s="6"/>
      <c r="DO146" s="6"/>
      <c r="DP146" s="6"/>
      <c r="DQ146" s="52"/>
      <c r="DS146" s="328"/>
      <c r="DT146" s="41">
        <v>5</v>
      </c>
      <c r="DU146" s="6"/>
      <c r="DV146" s="6"/>
      <c r="DW146" s="6"/>
      <c r="DX146" s="6"/>
      <c r="DY146" s="6"/>
      <c r="DZ146" s="6"/>
      <c r="EA146" s="52"/>
      <c r="EC146" s="328"/>
      <c r="ED146" s="41">
        <v>5</v>
      </c>
      <c r="EE146" s="6"/>
      <c r="EF146" s="6"/>
      <c r="EG146" s="6"/>
      <c r="EH146" s="6"/>
      <c r="EI146" s="6"/>
      <c r="EJ146" s="6"/>
      <c r="EK146" s="52"/>
      <c r="EL146" s="328"/>
      <c r="EM146" s="41">
        <v>5</v>
      </c>
      <c r="EN146" s="6">
        <v>5</v>
      </c>
      <c r="EO146" s="6">
        <v>5</v>
      </c>
      <c r="EP146" s="6">
        <v>10</v>
      </c>
      <c r="EQ146" s="6">
        <v>7</v>
      </c>
      <c r="ER146" s="6"/>
      <c r="ES146" s="409">
        <v>0</v>
      </c>
      <c r="ET146" s="52"/>
      <c r="EU146" s="52"/>
      <c r="EW146" s="367"/>
      <c r="EX146" s="41">
        <v>5</v>
      </c>
      <c r="EY146" s="6"/>
      <c r="EZ146" s="6"/>
      <c r="FA146" s="6"/>
      <c r="FB146" s="6"/>
      <c r="FC146" s="6"/>
      <c r="FD146" s="6"/>
      <c r="FE146" s="52"/>
      <c r="FG146" s="367"/>
      <c r="FH146" s="41">
        <v>5</v>
      </c>
      <c r="FI146" s="6"/>
      <c r="FJ146" s="6"/>
      <c r="FK146" s="6"/>
      <c r="FL146" s="6"/>
      <c r="FM146" s="6"/>
      <c r="FN146" s="6"/>
      <c r="FO146" s="52"/>
      <c r="FQ146" s="367"/>
      <c r="FR146" s="41">
        <v>5</v>
      </c>
      <c r="FS146" s="6"/>
      <c r="FT146" s="6"/>
      <c r="FU146" s="6"/>
      <c r="FV146" s="6"/>
      <c r="FW146" s="6"/>
      <c r="FX146" s="6"/>
      <c r="FY146" s="52"/>
      <c r="GA146" s="367"/>
      <c r="GB146" s="41">
        <v>5</v>
      </c>
      <c r="GC146" s="6"/>
      <c r="GD146" s="6"/>
      <c r="GE146" s="6"/>
      <c r="GF146" s="6"/>
      <c r="GG146" s="6"/>
      <c r="GH146" s="6"/>
      <c r="GI146" s="52"/>
      <c r="GK146" s="367"/>
      <c r="GL146" s="41">
        <v>5</v>
      </c>
      <c r="GM146" s="6"/>
      <c r="GN146" s="6"/>
      <c r="GO146" s="6"/>
      <c r="GP146" s="6"/>
      <c r="GQ146" s="6"/>
      <c r="GR146" s="6"/>
      <c r="GS146" s="52"/>
      <c r="GU146" s="367"/>
      <c r="GV146" s="41">
        <v>5</v>
      </c>
      <c r="GW146" s="6"/>
      <c r="GX146" s="6"/>
      <c r="GY146" s="6"/>
      <c r="GZ146" s="6"/>
      <c r="HA146" s="6"/>
      <c r="HB146" s="6"/>
      <c r="HC146" s="52"/>
      <c r="HE146" s="367"/>
      <c r="HF146" s="41">
        <v>5</v>
      </c>
      <c r="HG146" s="6"/>
      <c r="HH146" s="6"/>
      <c r="HI146" s="6"/>
      <c r="HJ146" s="6"/>
      <c r="HK146" s="6"/>
      <c r="HL146" s="6"/>
      <c r="HM146" s="52"/>
      <c r="HO146" s="367"/>
      <c r="HP146" s="41">
        <v>5</v>
      </c>
      <c r="HQ146" s="6"/>
      <c r="HR146" s="6"/>
      <c r="HS146" s="6"/>
      <c r="HT146" s="6"/>
      <c r="HU146" s="6"/>
      <c r="HV146" s="6"/>
      <c r="HW146" s="52"/>
      <c r="HY146" s="367"/>
      <c r="HZ146" s="41">
        <v>5</v>
      </c>
      <c r="IA146" s="6"/>
      <c r="IB146" s="6"/>
      <c r="IC146" s="6"/>
      <c r="ID146" s="6"/>
      <c r="IE146" s="6"/>
      <c r="IF146" s="6"/>
      <c r="IG146" s="52"/>
      <c r="II146" s="367"/>
      <c r="IJ146" s="41">
        <v>5</v>
      </c>
      <c r="IK146" s="6"/>
      <c r="IL146" s="6"/>
      <c r="IM146" s="6"/>
      <c r="IN146" s="6"/>
      <c r="IO146" s="6"/>
      <c r="IP146" s="6"/>
      <c r="IQ146" s="52"/>
      <c r="IS146" s="367"/>
      <c r="IT146" s="41">
        <v>5</v>
      </c>
      <c r="IU146" s="6"/>
      <c r="IV146" s="6"/>
      <c r="IW146" s="6"/>
      <c r="IX146" s="6"/>
      <c r="IY146" s="6"/>
      <c r="IZ146" s="6"/>
      <c r="JA146" s="52"/>
    </row>
    <row r="147" spans="1:261" ht="12.75" customHeight="1" outlineLevel="2" x14ac:dyDescent="0.25">
      <c r="A147" s="99" t="s">
        <v>122</v>
      </c>
      <c r="B147" s="100">
        <f>IF(A147="Must Have",RQTMustHave,(IF(A147="Important",RQTImportant,(IF(A147="Standard",RQTStandard,RQTNiceToHave)))))</f>
        <v>1</v>
      </c>
      <c r="C147" s="358"/>
      <c r="D147" s="17" t="s">
        <v>1</v>
      </c>
      <c r="E147" s="417">
        <f>AVERAGE(O147,Y147,AI147,AS147,BC147,BM147,BW147,CG147,CQ147,DA147,DK147,DU147,EE147,EO147,EY147,FI147,FS147,GC147,GM147,GW147,HG147,HQ147,IA147,IK147,IU147)</f>
        <v>8.3333333333333339</v>
      </c>
      <c r="F147" s="417">
        <f t="shared" ref="F147:J147" si="753">AVERAGE(P147,Z147,AJ147,AT147,BD147,BN147,BX147,CH147,CR147,DB147,DL147,DV147,EF147,EP147,EZ147,FJ147,FT147,GD147,GN147,GX147,HH147,HR147,IB147,IL147,IV147)</f>
        <v>7.8000000000000007</v>
      </c>
      <c r="G147" s="417">
        <f t="shared" si="753"/>
        <v>6.9333333333333336</v>
      </c>
      <c r="H147" s="417">
        <f t="shared" si="753"/>
        <v>8.3000000000000007</v>
      </c>
      <c r="I147" s="417">
        <f t="shared" si="753"/>
        <v>4.5</v>
      </c>
      <c r="J147" s="417">
        <f t="shared" si="753"/>
        <v>4.5</v>
      </c>
      <c r="K147" s="52"/>
      <c r="M147" s="48"/>
      <c r="N147" s="17" t="s">
        <v>1</v>
      </c>
      <c r="O147" s="36" t="str">
        <f>IF(COUNT(O142:O146)=0,"",AVERAGE(O142:O146))</f>
        <v/>
      </c>
      <c r="P147" s="36" t="str">
        <f>IF(COUNT(P142:P146)=0,"",AVERAGE(P142:P146))</f>
        <v/>
      </c>
      <c r="Q147" s="36" t="str">
        <f>IF(COUNT(Q142:Q146)=0,"",AVERAGE(Q142:Q146))</f>
        <v/>
      </c>
      <c r="R147" s="36" t="str">
        <f>IF(COUNT(R142:R146)=0,"",AVERAGE(R142:R146))</f>
        <v/>
      </c>
      <c r="S147" s="36"/>
      <c r="T147" s="36" t="str">
        <f>IF(COUNT(T142:T146)=0,"",AVERAGE(T142:T146))</f>
        <v/>
      </c>
      <c r="U147" s="52"/>
      <c r="W147" s="48"/>
      <c r="X147" s="17" t="s">
        <v>1</v>
      </c>
      <c r="Y147" s="36" t="str">
        <f>IF(COUNT(Y142:Y146)=0,"",AVERAGE(Y142:Y146))</f>
        <v/>
      </c>
      <c r="Z147" s="36" t="str">
        <f>IF(COUNT(Z142:Z146)=0,"",AVERAGE(Z142:Z146))</f>
        <v/>
      </c>
      <c r="AA147" s="36" t="str">
        <f>IF(COUNT(AA142:AA146)=0,"",AVERAGE(AA142:AA146))</f>
        <v/>
      </c>
      <c r="AB147" s="36" t="str">
        <f>IF(COUNT(AB142:AB146)=0,"",AVERAGE(AB142:AB146))</f>
        <v/>
      </c>
      <c r="AC147" s="36"/>
      <c r="AD147" s="36" t="str">
        <f>IF(COUNT(AD142:AD146)=0,"",AVERAGE(AD142:AD146))</f>
        <v/>
      </c>
      <c r="AE147" s="52"/>
      <c r="AG147" s="48"/>
      <c r="AH147" s="17" t="s">
        <v>1</v>
      </c>
      <c r="AI147" s="36">
        <f>IF(COUNT(AI142:AI146)=0,"",AVERAGE(AI142:AI146))</f>
        <v>8.6</v>
      </c>
      <c r="AJ147" s="36">
        <f>IF(COUNT(AJ142:AJ146)=0,"",AVERAGE(AJ142:AJ146))</f>
        <v>8.8000000000000007</v>
      </c>
      <c r="AK147" s="36">
        <f>IF(COUNT(AK142:AK146)=0,"",AVERAGE(AK142:AK146))</f>
        <v>5</v>
      </c>
      <c r="AL147" s="36">
        <f>IF(COUNT(AL142:AL146)=0,"",AVERAGE(AL142:AL146))</f>
        <v>7.6</v>
      </c>
      <c r="AM147" s="36">
        <f t="shared" ref="AM147:AN147" si="754">IF(COUNT(AM142:AM146)=0,"",AVERAGE(AM142:AM146))</f>
        <v>9</v>
      </c>
      <c r="AN147" s="36">
        <f t="shared" si="754"/>
        <v>9</v>
      </c>
      <c r="AO147" s="52"/>
      <c r="AQ147" s="48"/>
      <c r="AR147" s="17" t="s">
        <v>1</v>
      </c>
      <c r="AS147" s="36"/>
      <c r="AT147" s="36" t="str">
        <f>IF(COUNT(AT142:AT146)=0,"",AVERAGE(AT142:AT146))</f>
        <v/>
      </c>
      <c r="AU147" s="36" t="str">
        <f>IF(COUNT(AU142:AU146)=0,"",AVERAGE(AU142:AU146))</f>
        <v/>
      </c>
      <c r="AV147" s="36" t="str">
        <f>IF(COUNT(AV142:AV146)=0,"",AVERAGE(AV142:AV146))</f>
        <v/>
      </c>
      <c r="AW147" s="36" t="str">
        <f>IF(COUNT(AW142:AW146)=0,"",AVERAGE(AW142:AW146))</f>
        <v/>
      </c>
      <c r="AX147" s="36" t="str">
        <f>IF(COUNT(AX142:AX146)=0,"",AVERAGE(AX142:AX146))</f>
        <v/>
      </c>
      <c r="AY147" s="52"/>
      <c r="BA147" s="48"/>
      <c r="BB147" s="17" t="s">
        <v>1</v>
      </c>
      <c r="BC147" s="36"/>
      <c r="BD147" s="36" t="str">
        <f>IF(COUNT(BD142:BD146)=0,"",AVERAGE(BD142:BD146))</f>
        <v/>
      </c>
      <c r="BE147" s="36" t="str">
        <f>IF(COUNT(BE142:BE146)=0,"",AVERAGE(BE142:BE146))</f>
        <v/>
      </c>
      <c r="BF147" s="36" t="str">
        <f>IF(COUNT(BF142:BF146)=0,"",AVERAGE(BF142:BF146))</f>
        <v/>
      </c>
      <c r="BG147" s="36" t="str">
        <f>IF(COUNT(BG142:BG146)=0,"",AVERAGE(BG142:BG146))</f>
        <v/>
      </c>
      <c r="BH147" s="36" t="str">
        <f>IF(COUNT(BH142:BH146)=0,"",AVERAGE(BH142:BH146))</f>
        <v/>
      </c>
      <c r="BI147" s="52"/>
      <c r="BK147" s="48"/>
      <c r="BL147" s="17" t="s">
        <v>1</v>
      </c>
      <c r="BM147" s="6"/>
      <c r="BN147" s="6"/>
      <c r="BO147" s="6"/>
      <c r="BP147" s="6"/>
      <c r="BQ147" s="6"/>
      <c r="BR147" s="6"/>
      <c r="BS147" s="52"/>
      <c r="BU147" s="48"/>
      <c r="BV147" s="17" t="s">
        <v>1</v>
      </c>
      <c r="BW147" s="36" t="str">
        <f>IF(COUNT(BW142:BW146)=0,"",AVERAGE(BW142:BW146))</f>
        <v/>
      </c>
      <c r="BX147" s="36" t="str">
        <f>IF(COUNT(BX142:BX146)=0,"",AVERAGE(BX142:BX146))</f>
        <v/>
      </c>
      <c r="BY147" s="36" t="str">
        <f>IF(COUNT(BY142:BY146)=0,"",AVERAGE(BY142:BY146))</f>
        <v/>
      </c>
      <c r="BZ147" s="36" t="str">
        <f>IF(COUNT(BZ142:BZ146)=0,"",AVERAGE(BZ142:BZ146))</f>
        <v/>
      </c>
      <c r="CA147" s="36"/>
      <c r="CB147" s="36" t="str">
        <f>IF(COUNT(CB142:CB146)=0,"",AVERAGE(CB142:CB146))</f>
        <v/>
      </c>
      <c r="CC147" s="52"/>
      <c r="CE147" s="48"/>
      <c r="CF147" s="17" t="s">
        <v>1</v>
      </c>
      <c r="CG147" s="36" t="str">
        <f>IF(COUNT(CG142:CG146)=0,"",AVERAGE(CG142:CG146))</f>
        <v/>
      </c>
      <c r="CH147" s="36" t="str">
        <f>IF(COUNT(CH142:CH146)=0,"",AVERAGE(CH142:CH146))</f>
        <v/>
      </c>
      <c r="CI147" s="36" t="str">
        <f>IF(COUNT(CI142:CI146)=0,"",AVERAGE(CI142:CI146))</f>
        <v/>
      </c>
      <c r="CJ147" s="36" t="str">
        <f>IF(COUNT(CJ142:CJ146)=0,"",AVERAGE(CJ142:CJ146))</f>
        <v/>
      </c>
      <c r="CK147" s="36"/>
      <c r="CL147" s="36" t="str">
        <f>IF(COUNT(CL142:CL146)=0,"",AVERAGE(CL142:CL146))</f>
        <v/>
      </c>
      <c r="CM147" s="52"/>
      <c r="CO147" s="48"/>
      <c r="CP147" s="17" t="s">
        <v>1</v>
      </c>
      <c r="CQ147" s="36" t="str">
        <f>IF(COUNT(CQ142:CQ146)=0,"",AVERAGE(CQ142:CQ146))</f>
        <v/>
      </c>
      <c r="CR147" s="36" t="str">
        <f>IF(COUNT(CR142:CR146)=0,"",AVERAGE(CR142:CR146))</f>
        <v/>
      </c>
      <c r="CS147" s="36" t="str">
        <f>IF(COUNT(CS142:CS146)=0,"",AVERAGE(CS142:CS146))</f>
        <v/>
      </c>
      <c r="CT147" s="36" t="str">
        <f>IF(COUNT(CT142:CT146)=0,"",AVERAGE(CT142:CT146))</f>
        <v/>
      </c>
      <c r="CU147" s="36"/>
      <c r="CV147" s="36" t="str">
        <f>IF(COUNT(CV142:CV146)=0,"",AVERAGE(CV142:CV146))</f>
        <v/>
      </c>
      <c r="CW147" s="52"/>
      <c r="CY147" s="48"/>
      <c r="CZ147" s="17" t="s">
        <v>1</v>
      </c>
      <c r="DA147" s="36">
        <f>IF(COUNT(DA142:DA146)=0,"",AVERAGE(DA142:DA146))</f>
        <v>8.6</v>
      </c>
      <c r="DB147" s="36">
        <f>IF(COUNT(DB142:DB146)=0,"",AVERAGE(DB142:DB146))</f>
        <v>7.8</v>
      </c>
      <c r="DC147" s="36">
        <f>IF(COUNT(DC142:DC146)=0,"",AVERAGE(DC142:DC146))</f>
        <v>6.8</v>
      </c>
      <c r="DD147" s="36">
        <f>IF(COUNT(DD142:DD146)=0,"",AVERAGE(DD142:DD146))</f>
        <v>9</v>
      </c>
      <c r="DE147" s="36"/>
      <c r="DF147" s="36">
        <f>IF(COUNT(DF142:DF146)=0,"",AVERAGE(DF142:DF146))</f>
        <v>0</v>
      </c>
      <c r="DG147" s="52"/>
      <c r="DI147" s="48"/>
      <c r="DJ147" s="17" t="s">
        <v>1</v>
      </c>
      <c r="DK147" s="36" t="str">
        <f>IF(COUNT(DK142:DK146)=0,"",AVERAGE(DK142:DK146))</f>
        <v/>
      </c>
      <c r="DL147" s="36" t="str">
        <f>IF(COUNT(DL142:DL146)=0,"",AVERAGE(DL142:DL146))</f>
        <v/>
      </c>
      <c r="DM147" s="36" t="str">
        <f>IF(COUNT(DM142:DM146)=0,"",AVERAGE(DM142:DM146))</f>
        <v/>
      </c>
      <c r="DN147" s="36" t="str">
        <f>IF(COUNT(DN142:DN146)=0,"",AVERAGE(DN142:DN146))</f>
        <v/>
      </c>
      <c r="DO147" s="36"/>
      <c r="DP147" s="36" t="str">
        <f>IF(COUNT(DP142:DP146)=0,"",AVERAGE(DP142:DP146))</f>
        <v/>
      </c>
      <c r="DQ147" s="52"/>
      <c r="DS147" s="48"/>
      <c r="DT147" s="17" t="s">
        <v>1</v>
      </c>
      <c r="DU147" s="36" t="str">
        <f>IF(COUNT(DU142:DU146)=0,"",AVERAGE(DU142:DU146))</f>
        <v/>
      </c>
      <c r="DV147" s="36" t="str">
        <f>IF(COUNT(DV142:DV146)=0,"",AVERAGE(DV142:DV146))</f>
        <v/>
      </c>
      <c r="DW147" s="36" t="str">
        <f>IF(COUNT(DW142:DW146)=0,"",AVERAGE(DW142:DW146))</f>
        <v/>
      </c>
      <c r="DX147" s="36" t="str">
        <f>IF(COUNT(DX142:DX146)=0,"",AVERAGE(DX142:DX146))</f>
        <v/>
      </c>
      <c r="DY147" s="36"/>
      <c r="DZ147" s="36" t="str">
        <f>IF(COUNT(DZ142:DZ146)=0,"",AVERAGE(DZ142:DZ146))</f>
        <v/>
      </c>
      <c r="EA147" s="52"/>
      <c r="EC147" s="48"/>
      <c r="ED147" s="17" t="s">
        <v>1</v>
      </c>
      <c r="EE147" s="36" t="str">
        <f>IF(COUNT(EE142:EE146)=0,"",AVERAGE(EE142:EE146))</f>
        <v/>
      </c>
      <c r="EF147" s="36" t="str">
        <f>IF(COUNT(EF142:EF146)=0,"",AVERAGE(EF142:EF146))</f>
        <v/>
      </c>
      <c r="EG147" s="36" t="str">
        <f>IF(COUNT(EG142:EG146)=0,"",AVERAGE(EG142:EG146))</f>
        <v/>
      </c>
      <c r="EH147" s="36" t="str">
        <f>IF(COUNT(EH142:EH146)=0,"",AVERAGE(EH142:EH146))</f>
        <v/>
      </c>
      <c r="EI147" s="36"/>
      <c r="EJ147" s="36" t="str">
        <f>IF(COUNT(EJ142:EJ146)=0,"",AVERAGE(EJ142:EJ146))</f>
        <v/>
      </c>
      <c r="EK147" s="52"/>
      <c r="EL147" s="48"/>
      <c r="EM147" s="17" t="s">
        <v>1</v>
      </c>
      <c r="EN147" s="36">
        <f>IF(COUNT(EN142:EN146)=0,"",AVERAGE(EN142:EN146))</f>
        <v>8.6</v>
      </c>
      <c r="EO147" s="36">
        <f>IF(COUNT(EO142:EO146)=0,"",AVERAGE(EO142:EO146))</f>
        <v>7.8</v>
      </c>
      <c r="EP147" s="36">
        <f>IF(COUNT(EP142:EP146)=0,"",AVERAGE(EP142:EP146))</f>
        <v>6.8</v>
      </c>
      <c r="EQ147" s="36">
        <f>IF(COUNT(EQ142:EQ146)=0,"",AVERAGE(EQ142:EQ146))</f>
        <v>9</v>
      </c>
      <c r="ER147" s="36"/>
      <c r="ES147" s="36">
        <f>IF(COUNT(ES142:ES146)=0,"",AVERAGE(ES142:ES146))</f>
        <v>0</v>
      </c>
      <c r="ET147" s="52"/>
      <c r="EU147" s="52"/>
      <c r="EW147" s="369"/>
      <c r="EX147" s="17" t="s">
        <v>1</v>
      </c>
      <c r="EY147" s="36" t="str">
        <f t="shared" ref="EY147:FD147" si="755">IF(COUNT(EY142:EY146)=0,"",AVERAGE(EY142:EY146))</f>
        <v/>
      </c>
      <c r="EZ147" s="36" t="str">
        <f t="shared" si="755"/>
        <v/>
      </c>
      <c r="FA147" s="36" t="str">
        <f t="shared" si="755"/>
        <v/>
      </c>
      <c r="FB147" s="36" t="str">
        <f t="shared" si="755"/>
        <v/>
      </c>
      <c r="FC147" s="36" t="str">
        <f t="shared" si="755"/>
        <v/>
      </c>
      <c r="FD147" s="36" t="str">
        <f t="shared" si="755"/>
        <v/>
      </c>
      <c r="FE147" s="52"/>
      <c r="FG147" s="369"/>
      <c r="FH147" s="17" t="s">
        <v>1</v>
      </c>
      <c r="FI147" s="36" t="str">
        <f t="shared" ref="FI147:FN147" si="756">IF(COUNT(FI142:FI146)=0,"",AVERAGE(FI142:FI146))</f>
        <v/>
      </c>
      <c r="FJ147" s="36" t="str">
        <f t="shared" si="756"/>
        <v/>
      </c>
      <c r="FK147" s="36" t="str">
        <f t="shared" si="756"/>
        <v/>
      </c>
      <c r="FL147" s="36" t="str">
        <f t="shared" si="756"/>
        <v/>
      </c>
      <c r="FM147" s="36" t="str">
        <f t="shared" si="756"/>
        <v/>
      </c>
      <c r="FN147" s="36" t="str">
        <f t="shared" si="756"/>
        <v/>
      </c>
      <c r="FO147" s="52"/>
      <c r="FQ147" s="369"/>
      <c r="FR147" s="17" t="s">
        <v>1</v>
      </c>
      <c r="FS147" s="36" t="str">
        <f t="shared" ref="FS147:FX147" si="757">IF(COUNT(FS142:FS146)=0,"",AVERAGE(FS142:FS146))</f>
        <v/>
      </c>
      <c r="FT147" s="36" t="str">
        <f t="shared" si="757"/>
        <v/>
      </c>
      <c r="FU147" s="36" t="str">
        <f t="shared" si="757"/>
        <v/>
      </c>
      <c r="FV147" s="36" t="str">
        <f t="shared" si="757"/>
        <v/>
      </c>
      <c r="FW147" s="36" t="str">
        <f t="shared" si="757"/>
        <v/>
      </c>
      <c r="FX147" s="36" t="str">
        <f t="shared" si="757"/>
        <v/>
      </c>
      <c r="FY147" s="52"/>
      <c r="GA147" s="369"/>
      <c r="GB147" s="17" t="s">
        <v>1</v>
      </c>
      <c r="GC147" s="36" t="str">
        <f t="shared" ref="GC147:GH147" si="758">IF(COUNT(GC142:GC146)=0,"",AVERAGE(GC142:GC146))</f>
        <v/>
      </c>
      <c r="GD147" s="36" t="str">
        <f t="shared" si="758"/>
        <v/>
      </c>
      <c r="GE147" s="36" t="str">
        <f t="shared" si="758"/>
        <v/>
      </c>
      <c r="GF147" s="36" t="str">
        <f t="shared" si="758"/>
        <v/>
      </c>
      <c r="GG147" s="36" t="str">
        <f t="shared" si="758"/>
        <v/>
      </c>
      <c r="GH147" s="36" t="str">
        <f t="shared" si="758"/>
        <v/>
      </c>
      <c r="GI147" s="52"/>
      <c r="GK147" s="369"/>
      <c r="GL147" s="17" t="s">
        <v>1</v>
      </c>
      <c r="GM147" s="36" t="str">
        <f t="shared" ref="GM147:GR147" si="759">IF(COUNT(GM142:GM146)=0,"",AVERAGE(GM142:GM146))</f>
        <v/>
      </c>
      <c r="GN147" s="36" t="str">
        <f t="shared" si="759"/>
        <v/>
      </c>
      <c r="GO147" s="36" t="str">
        <f t="shared" si="759"/>
        <v/>
      </c>
      <c r="GP147" s="36" t="str">
        <f t="shared" si="759"/>
        <v/>
      </c>
      <c r="GQ147" s="36" t="str">
        <f t="shared" si="759"/>
        <v/>
      </c>
      <c r="GR147" s="36" t="str">
        <f t="shared" si="759"/>
        <v/>
      </c>
      <c r="GS147" s="52"/>
      <c r="GU147" s="369"/>
      <c r="GV147" s="17" t="s">
        <v>1</v>
      </c>
      <c r="GW147" s="36" t="str">
        <f t="shared" ref="GW147:HB147" si="760">IF(COUNT(GW142:GW146)=0,"",AVERAGE(GW142:GW146))</f>
        <v/>
      </c>
      <c r="GX147" s="36" t="str">
        <f t="shared" si="760"/>
        <v/>
      </c>
      <c r="GY147" s="36" t="str">
        <f t="shared" si="760"/>
        <v/>
      </c>
      <c r="GZ147" s="36" t="str">
        <f t="shared" si="760"/>
        <v/>
      </c>
      <c r="HA147" s="36" t="str">
        <f t="shared" si="760"/>
        <v/>
      </c>
      <c r="HB147" s="36" t="str">
        <f t="shared" si="760"/>
        <v/>
      </c>
      <c r="HC147" s="52"/>
      <c r="HE147" s="369"/>
      <c r="HF147" s="17" t="s">
        <v>1</v>
      </c>
      <c r="HG147" s="36" t="str">
        <f t="shared" ref="HG147:HL147" si="761">IF(COUNT(HG142:HG146)=0,"",AVERAGE(HG142:HG146))</f>
        <v/>
      </c>
      <c r="HH147" s="36" t="str">
        <f t="shared" si="761"/>
        <v/>
      </c>
      <c r="HI147" s="36" t="str">
        <f t="shared" si="761"/>
        <v/>
      </c>
      <c r="HJ147" s="36" t="str">
        <f t="shared" si="761"/>
        <v/>
      </c>
      <c r="HK147" s="36" t="str">
        <f t="shared" si="761"/>
        <v/>
      </c>
      <c r="HL147" s="36" t="str">
        <f t="shared" si="761"/>
        <v/>
      </c>
      <c r="HM147" s="52"/>
      <c r="HO147" s="369"/>
      <c r="HP147" s="17" t="s">
        <v>1</v>
      </c>
      <c r="HQ147" s="36" t="str">
        <f t="shared" ref="HQ147:HV147" si="762">IF(COUNT(HQ142:HQ146)=0,"",AVERAGE(HQ142:HQ146))</f>
        <v/>
      </c>
      <c r="HR147" s="36" t="str">
        <f t="shared" si="762"/>
        <v/>
      </c>
      <c r="HS147" s="36" t="str">
        <f t="shared" si="762"/>
        <v/>
      </c>
      <c r="HT147" s="36" t="str">
        <f t="shared" si="762"/>
        <v/>
      </c>
      <c r="HU147" s="36" t="str">
        <f t="shared" si="762"/>
        <v/>
      </c>
      <c r="HV147" s="36" t="str">
        <f t="shared" si="762"/>
        <v/>
      </c>
      <c r="HW147" s="52"/>
      <c r="HY147" s="369"/>
      <c r="HZ147" s="17" t="s">
        <v>1</v>
      </c>
      <c r="IA147" s="36" t="str">
        <f t="shared" ref="IA147:IF147" si="763">IF(COUNT(IA142:IA146)=0,"",AVERAGE(IA142:IA146))</f>
        <v/>
      </c>
      <c r="IB147" s="36" t="str">
        <f t="shared" si="763"/>
        <v/>
      </c>
      <c r="IC147" s="36" t="str">
        <f t="shared" si="763"/>
        <v/>
      </c>
      <c r="ID147" s="36" t="str">
        <f t="shared" si="763"/>
        <v/>
      </c>
      <c r="IE147" s="36" t="str">
        <f t="shared" si="763"/>
        <v/>
      </c>
      <c r="IF147" s="36" t="str">
        <f t="shared" si="763"/>
        <v/>
      </c>
      <c r="IG147" s="52"/>
      <c r="II147" s="369"/>
      <c r="IJ147" s="17" t="s">
        <v>1</v>
      </c>
      <c r="IK147" s="36" t="str">
        <f t="shared" ref="IK147:IP147" si="764">IF(COUNT(IK142:IK146)=0,"",AVERAGE(IK142:IK146))</f>
        <v/>
      </c>
      <c r="IL147" s="36" t="str">
        <f t="shared" si="764"/>
        <v/>
      </c>
      <c r="IM147" s="36" t="str">
        <f t="shared" si="764"/>
        <v/>
      </c>
      <c r="IN147" s="36" t="str">
        <f t="shared" si="764"/>
        <v/>
      </c>
      <c r="IO147" s="36" t="str">
        <f t="shared" si="764"/>
        <v/>
      </c>
      <c r="IP147" s="36" t="str">
        <f t="shared" si="764"/>
        <v/>
      </c>
      <c r="IQ147" s="52"/>
      <c r="IS147" s="369"/>
      <c r="IT147" s="17" t="s">
        <v>1</v>
      </c>
      <c r="IU147" s="36" t="str">
        <f t="shared" ref="IU147:IZ147" si="765">IF(COUNT(IU142:IU146)=0,"",AVERAGE(IU142:IU146))</f>
        <v/>
      </c>
      <c r="IV147" s="36" t="str">
        <f t="shared" si="765"/>
        <v/>
      </c>
      <c r="IW147" s="36" t="str">
        <f t="shared" si="765"/>
        <v/>
      </c>
      <c r="IX147" s="36" t="str">
        <f t="shared" si="765"/>
        <v/>
      </c>
      <c r="IY147" s="36" t="str">
        <f t="shared" si="765"/>
        <v/>
      </c>
      <c r="IZ147" s="36" t="str">
        <f t="shared" si="765"/>
        <v/>
      </c>
      <c r="JA147" s="52"/>
    </row>
    <row r="148" spans="1:261" ht="13.8" outlineLevel="1" x14ac:dyDescent="0.25">
      <c r="A148" s="97"/>
      <c r="B148" s="98">
        <f>SUM(B149:B151)*10</f>
        <v>10</v>
      </c>
      <c r="C148" s="37">
        <v>2.11</v>
      </c>
      <c r="D148" s="38" t="s">
        <v>251</v>
      </c>
      <c r="E148" s="428">
        <f>($B$151*E151)/$B$148</f>
        <v>0.86666666666666659</v>
      </c>
      <c r="F148" s="428">
        <f t="shared" ref="F148:J148" si="766">($B$151*F151)/$B$148</f>
        <v>0.53333333333333333</v>
      </c>
      <c r="G148" s="428">
        <f t="shared" si="766"/>
        <v>0.25</v>
      </c>
      <c r="H148" s="428">
        <f t="shared" si="766"/>
        <v>0.55000000000000004</v>
      </c>
      <c r="I148" s="428">
        <f t="shared" si="766"/>
        <v>0.47499999999999998</v>
      </c>
      <c r="J148" s="428">
        <f t="shared" si="766"/>
        <v>0.3</v>
      </c>
      <c r="K148" s="52"/>
      <c r="M148" s="37">
        <v>2.11</v>
      </c>
      <c r="N148" s="38" t="s">
        <v>251</v>
      </c>
      <c r="O148" s="38"/>
      <c r="P148" s="38"/>
      <c r="Q148" s="38"/>
      <c r="R148" s="38"/>
      <c r="S148" s="38"/>
      <c r="T148" s="38"/>
      <c r="U148" s="52"/>
      <c r="W148" s="37">
        <v>2.11</v>
      </c>
      <c r="X148" s="38" t="s">
        <v>251</v>
      </c>
      <c r="Y148" s="38"/>
      <c r="Z148" s="38"/>
      <c r="AA148" s="38"/>
      <c r="AB148" s="38"/>
      <c r="AC148" s="38"/>
      <c r="AD148" s="38"/>
      <c r="AE148" s="52"/>
      <c r="AG148" s="37">
        <v>2.11</v>
      </c>
      <c r="AH148" s="38" t="s">
        <v>251</v>
      </c>
      <c r="AI148" s="38"/>
      <c r="AJ148" s="38"/>
      <c r="AK148" s="38"/>
      <c r="AL148" s="38"/>
      <c r="AM148" s="38"/>
      <c r="AN148" s="38"/>
      <c r="AO148" s="52"/>
      <c r="AQ148" s="37">
        <v>2.11</v>
      </c>
      <c r="AR148" s="38" t="s">
        <v>251</v>
      </c>
      <c r="AS148" s="38"/>
      <c r="AT148" s="38"/>
      <c r="AU148" s="38"/>
      <c r="AV148" s="38"/>
      <c r="AW148" s="38"/>
      <c r="AX148" s="38"/>
      <c r="AY148" s="52"/>
      <c r="BA148" s="37">
        <v>2.11</v>
      </c>
      <c r="BB148" s="38" t="s">
        <v>251</v>
      </c>
      <c r="BC148" s="38"/>
      <c r="BD148" s="38"/>
      <c r="BE148" s="38"/>
      <c r="BF148" s="38"/>
      <c r="BG148" s="38"/>
      <c r="BH148" s="38"/>
      <c r="BI148" s="52"/>
      <c r="BK148" s="37">
        <v>2.11</v>
      </c>
      <c r="BL148" s="38" t="s">
        <v>251</v>
      </c>
      <c r="BM148" s="36"/>
      <c r="BN148" s="36" t="str">
        <f>IF(COUNT(BN143:BN147)=0,"",AVERAGE(BN143:BN147))</f>
        <v/>
      </c>
      <c r="BO148" s="36" t="str">
        <f>IF(COUNT(BO143:BO147)=0,"",AVERAGE(BO143:BO147))</f>
        <v/>
      </c>
      <c r="BP148" s="36" t="str">
        <f>IF(COUNT(BP143:BP147)=0,"",AVERAGE(BP143:BP147))</f>
        <v/>
      </c>
      <c r="BQ148" s="36" t="str">
        <f>IF(COUNT(BQ143:BQ147)=0,"",AVERAGE(BQ143:BQ147))</f>
        <v/>
      </c>
      <c r="BR148" s="36" t="str">
        <f>IF(COUNT(BR143:BR147)=0,"",AVERAGE(BR143:BR147))</f>
        <v/>
      </c>
      <c r="BS148" s="52"/>
      <c r="BU148" s="37">
        <v>2.11</v>
      </c>
      <c r="BV148" s="38" t="s">
        <v>251</v>
      </c>
      <c r="BW148" s="38"/>
      <c r="BX148" s="38"/>
      <c r="BY148" s="38"/>
      <c r="BZ148" s="38"/>
      <c r="CA148" s="38"/>
      <c r="CB148" s="38"/>
      <c r="CC148" s="52"/>
      <c r="CE148" s="37">
        <v>2.11</v>
      </c>
      <c r="CF148" s="38" t="s">
        <v>251</v>
      </c>
      <c r="CG148" s="38"/>
      <c r="CH148" s="38"/>
      <c r="CI148" s="38"/>
      <c r="CJ148" s="38"/>
      <c r="CK148" s="38"/>
      <c r="CL148" s="38"/>
      <c r="CM148" s="52"/>
      <c r="CO148" s="37">
        <v>2.11</v>
      </c>
      <c r="CP148" s="38" t="s">
        <v>251</v>
      </c>
      <c r="CQ148" s="38"/>
      <c r="CR148" s="38"/>
      <c r="CS148" s="38"/>
      <c r="CT148" s="38"/>
      <c r="CU148" s="38"/>
      <c r="CV148" s="38"/>
      <c r="CW148" s="52"/>
      <c r="CY148" s="37">
        <v>2.11</v>
      </c>
      <c r="CZ148" s="38" t="s">
        <v>251</v>
      </c>
      <c r="DA148" s="38"/>
      <c r="DB148" s="38"/>
      <c r="DC148" s="38"/>
      <c r="DD148" s="38"/>
      <c r="DE148" s="38"/>
      <c r="DF148" s="38"/>
      <c r="DG148" s="52"/>
      <c r="DI148" s="37">
        <v>2.11</v>
      </c>
      <c r="DJ148" s="38" t="s">
        <v>251</v>
      </c>
      <c r="DK148" s="38"/>
      <c r="DL148" s="38"/>
      <c r="DM148" s="38"/>
      <c r="DN148" s="38"/>
      <c r="DO148" s="38"/>
      <c r="DP148" s="38"/>
      <c r="DQ148" s="52"/>
      <c r="DS148" s="37">
        <v>2.11</v>
      </c>
      <c r="DT148" s="38" t="s">
        <v>251</v>
      </c>
      <c r="DU148" s="38"/>
      <c r="DV148" s="38"/>
      <c r="DW148" s="38"/>
      <c r="DX148" s="38"/>
      <c r="DY148" s="38"/>
      <c r="DZ148" s="38"/>
      <c r="EA148" s="52"/>
      <c r="EC148" s="37">
        <v>2.11</v>
      </c>
      <c r="ED148" s="38" t="s">
        <v>251</v>
      </c>
      <c r="EE148" s="38"/>
      <c r="EF148" s="38"/>
      <c r="EG148" s="38"/>
      <c r="EH148" s="38"/>
      <c r="EI148" s="38"/>
      <c r="EJ148" s="38"/>
      <c r="EK148" s="52"/>
      <c r="EL148" s="37">
        <v>2.11</v>
      </c>
      <c r="EM148" s="38" t="s">
        <v>251</v>
      </c>
      <c r="EN148" s="38"/>
      <c r="EO148" s="38"/>
      <c r="EP148" s="38"/>
      <c r="EQ148" s="38"/>
      <c r="ER148" s="38"/>
      <c r="ES148" s="38"/>
      <c r="ET148" s="52"/>
      <c r="EU148" s="52"/>
      <c r="EW148" s="364">
        <v>2.11</v>
      </c>
      <c r="EX148" s="38" t="s">
        <v>251</v>
      </c>
      <c r="EY148" s="38"/>
      <c r="EZ148" s="38"/>
      <c r="FA148" s="38"/>
      <c r="FB148" s="38"/>
      <c r="FC148" s="38"/>
      <c r="FD148" s="38"/>
      <c r="FE148" s="52"/>
      <c r="FG148" s="364">
        <v>2.11</v>
      </c>
      <c r="FH148" s="38" t="s">
        <v>251</v>
      </c>
      <c r="FI148" s="38"/>
      <c r="FJ148" s="38"/>
      <c r="FK148" s="38"/>
      <c r="FL148" s="38"/>
      <c r="FM148" s="38"/>
      <c r="FN148" s="38"/>
      <c r="FO148" s="52"/>
      <c r="FQ148" s="364">
        <v>2.11</v>
      </c>
      <c r="FR148" s="38" t="s">
        <v>251</v>
      </c>
      <c r="FS148" s="38"/>
      <c r="FT148" s="38"/>
      <c r="FU148" s="38"/>
      <c r="FV148" s="38"/>
      <c r="FW148" s="38"/>
      <c r="FX148" s="38"/>
      <c r="FY148" s="52"/>
      <c r="GA148" s="364">
        <v>2.11</v>
      </c>
      <c r="GB148" s="38" t="s">
        <v>251</v>
      </c>
      <c r="GC148" s="38"/>
      <c r="GD148" s="38"/>
      <c r="GE148" s="38"/>
      <c r="GF148" s="38"/>
      <c r="GG148" s="38"/>
      <c r="GH148" s="38"/>
      <c r="GI148" s="52"/>
      <c r="GK148" s="364">
        <v>2.11</v>
      </c>
      <c r="GL148" s="38" t="s">
        <v>251</v>
      </c>
      <c r="GM148" s="38"/>
      <c r="GN148" s="38"/>
      <c r="GO148" s="38"/>
      <c r="GP148" s="38"/>
      <c r="GQ148" s="38"/>
      <c r="GR148" s="38"/>
      <c r="GS148" s="52"/>
      <c r="GU148" s="364">
        <v>2.11</v>
      </c>
      <c r="GV148" s="38" t="s">
        <v>251</v>
      </c>
      <c r="GW148" s="38"/>
      <c r="GX148" s="38"/>
      <c r="GY148" s="38"/>
      <c r="GZ148" s="38"/>
      <c r="HA148" s="38"/>
      <c r="HB148" s="38"/>
      <c r="HC148" s="52"/>
      <c r="HE148" s="364">
        <v>2.11</v>
      </c>
      <c r="HF148" s="38" t="s">
        <v>251</v>
      </c>
      <c r="HG148" s="38"/>
      <c r="HH148" s="38"/>
      <c r="HI148" s="38"/>
      <c r="HJ148" s="38"/>
      <c r="HK148" s="38"/>
      <c r="HL148" s="38"/>
      <c r="HM148" s="52"/>
      <c r="HO148" s="364">
        <v>2.11</v>
      </c>
      <c r="HP148" s="38" t="s">
        <v>251</v>
      </c>
      <c r="HQ148" s="38"/>
      <c r="HR148" s="38"/>
      <c r="HS148" s="38"/>
      <c r="HT148" s="38"/>
      <c r="HU148" s="38"/>
      <c r="HV148" s="38"/>
      <c r="HW148" s="52"/>
      <c r="HY148" s="364">
        <v>2.11</v>
      </c>
      <c r="HZ148" s="38" t="s">
        <v>251</v>
      </c>
      <c r="IA148" s="38"/>
      <c r="IB148" s="38"/>
      <c r="IC148" s="38"/>
      <c r="ID148" s="38"/>
      <c r="IE148" s="38"/>
      <c r="IF148" s="38"/>
      <c r="IG148" s="52"/>
      <c r="II148" s="364">
        <v>2.11</v>
      </c>
      <c r="IJ148" s="38" t="s">
        <v>251</v>
      </c>
      <c r="IK148" s="38"/>
      <c r="IL148" s="38"/>
      <c r="IM148" s="38"/>
      <c r="IN148" s="38"/>
      <c r="IO148" s="38"/>
      <c r="IP148" s="38"/>
      <c r="IQ148" s="52"/>
      <c r="IS148" s="364">
        <v>2.11</v>
      </c>
      <c r="IT148" s="38" t="s">
        <v>251</v>
      </c>
      <c r="IU148" s="38"/>
      <c r="IV148" s="38"/>
      <c r="IW148" s="38"/>
      <c r="IX148" s="38"/>
      <c r="IY148" s="38"/>
      <c r="IZ148" s="38"/>
      <c r="JA148" s="52"/>
    </row>
    <row r="149" spans="1:261" ht="12.75" customHeight="1" outlineLevel="2" x14ac:dyDescent="0.25">
      <c r="C149" s="356"/>
      <c r="D149" s="41">
        <v>1</v>
      </c>
      <c r="E149" s="416">
        <f t="shared" ref="E149:E150" si="767">AVERAGE(O149,Y149,AI149,AS149,BC149,BM149,BW149,CG149,CQ149,DA149,DK149,DU149,EE149,EO149,EY149,FI149,FS149,GC149,GM149,GW149,HG149,HQ149,IA149,IK149,IU149)</f>
        <v>8.3333333333333339</v>
      </c>
      <c r="F149" s="416">
        <f t="shared" ref="F149:F150" si="768">AVERAGE(P149,Z149,AJ149,AT149,BD149,BN149,BX149,CH149,CR149,DB149,DL149,DV149,EF149,EP149,EZ149,FJ149,FT149,GD149,GN149,GX149,HH149,HR149,IB149,IL149,IV149)</f>
        <v>5.333333333333333</v>
      </c>
      <c r="G149" s="416">
        <f t="shared" ref="G149:G150" si="769">AVERAGE(Q149,AA149,AK149,AU149,BE149,BO149,BY149,CI149,CS149,DC149,DM149,DW149,EG149,EQ149,FA149,FK149,FU149,GE149,GO149,GY149,HI149,HS149,IC149,IM149,IW149)</f>
        <v>2.6666666666666665</v>
      </c>
      <c r="H149" s="416">
        <f t="shared" ref="H149:H150" si="770">AVERAGE(R149,AB149,AL149,AV149,BF149,BP149,BZ149,CJ149,CT149,DD149,DN149,DX149,EH149,ER149,FB149,FL149,FV149,GF149,GP149,GZ149,HJ149,HT149,ID149,IN149,IX149)</f>
        <v>6.5</v>
      </c>
      <c r="I149" s="416">
        <f t="shared" ref="I149:I150" si="771">AVERAGE(S149,AC149,AM149,AW149,BG149,BQ149,CA149,CK149,CU149,DE149,DO149,DY149,EI149,ES149,FC149,FM149,FW149,GG149,GQ149,HA149,HK149,HU149,IE149,IO149,IY149)</f>
        <v>5.5</v>
      </c>
      <c r="J149" s="416">
        <f t="shared" ref="J149:J150" si="772">AVERAGE(T149,AD149,AN149,AX149,BH149,BR149,CB149,CL149,CV149,DF149,DP149,DZ149,EJ149,ET149,FD149,FN149,FX149,GH149,GR149,HB149,HL149,HV149,IF149,IP149,IZ149)</f>
        <v>5</v>
      </c>
      <c r="K149" s="52"/>
      <c r="M149" s="328"/>
      <c r="N149" s="41">
        <v>1</v>
      </c>
      <c r="O149" s="6"/>
      <c r="P149" s="6"/>
      <c r="Q149" s="6"/>
      <c r="R149" s="6"/>
      <c r="S149" s="6"/>
      <c r="T149" s="6"/>
      <c r="U149" s="52"/>
      <c r="W149" s="328"/>
      <c r="X149" s="41">
        <v>1</v>
      </c>
      <c r="Y149" s="6"/>
      <c r="Z149" s="6"/>
      <c r="AA149" s="6"/>
      <c r="AB149" s="6"/>
      <c r="AC149" s="6"/>
      <c r="AD149" s="6"/>
      <c r="AE149" s="52"/>
      <c r="AG149" s="328"/>
      <c r="AH149" s="41">
        <v>1</v>
      </c>
      <c r="AI149" s="6">
        <v>7</v>
      </c>
      <c r="AJ149" s="6">
        <v>7</v>
      </c>
      <c r="AK149" s="6">
        <v>2</v>
      </c>
      <c r="AL149" s="6">
        <v>7</v>
      </c>
      <c r="AM149" s="6">
        <v>7</v>
      </c>
      <c r="AN149" s="6">
        <v>6</v>
      </c>
      <c r="AO149" s="52"/>
      <c r="AQ149" s="328"/>
      <c r="AR149" s="41">
        <v>1</v>
      </c>
      <c r="AS149" s="6"/>
      <c r="AT149" s="6"/>
      <c r="AU149" s="6"/>
      <c r="AV149" s="6"/>
      <c r="AW149" s="6"/>
      <c r="AX149" s="6"/>
      <c r="AY149" s="52"/>
      <c r="BA149" s="328"/>
      <c r="BB149" s="41">
        <v>1</v>
      </c>
      <c r="BC149" s="6"/>
      <c r="BD149" s="6"/>
      <c r="BE149" s="6"/>
      <c r="BF149" s="6"/>
      <c r="BG149" s="6"/>
      <c r="BH149" s="6"/>
      <c r="BI149" s="52"/>
      <c r="BK149" s="328"/>
      <c r="BL149" s="41">
        <v>1</v>
      </c>
      <c r="BM149" s="38"/>
      <c r="BN149" s="38"/>
      <c r="BO149" s="38"/>
      <c r="BP149" s="38"/>
      <c r="BQ149" s="38"/>
      <c r="BR149" s="38"/>
      <c r="BS149" s="52"/>
      <c r="BU149" s="328"/>
      <c r="BV149" s="41">
        <v>1</v>
      </c>
      <c r="BW149" s="6"/>
      <c r="BX149" s="6"/>
      <c r="BY149" s="6"/>
      <c r="BZ149" s="6"/>
      <c r="CA149" s="6"/>
      <c r="CB149" s="6"/>
      <c r="CC149" s="52"/>
      <c r="CE149" s="328"/>
      <c r="CF149" s="41">
        <v>1</v>
      </c>
      <c r="CG149" s="6"/>
      <c r="CH149" s="6"/>
      <c r="CI149" s="6"/>
      <c r="CJ149" s="6"/>
      <c r="CK149" s="6"/>
      <c r="CL149" s="6"/>
      <c r="CM149" s="52"/>
      <c r="CO149" s="328"/>
      <c r="CP149" s="41">
        <v>1</v>
      </c>
      <c r="CQ149" s="6"/>
      <c r="CR149" s="6"/>
      <c r="CS149" s="6"/>
      <c r="CT149" s="6"/>
      <c r="CU149" s="6"/>
      <c r="CV149" s="6"/>
      <c r="CW149" s="52"/>
      <c r="CY149" s="328"/>
      <c r="CZ149" s="41">
        <v>1</v>
      </c>
      <c r="DA149" s="6">
        <v>9</v>
      </c>
      <c r="DB149" s="6">
        <v>9</v>
      </c>
      <c r="DC149" s="6">
        <v>0</v>
      </c>
      <c r="DD149" s="6">
        <v>6</v>
      </c>
      <c r="DE149" s="6"/>
      <c r="DF149" s="6">
        <v>4</v>
      </c>
      <c r="DG149" s="52"/>
      <c r="DI149" s="328"/>
      <c r="DJ149" s="41">
        <v>1</v>
      </c>
      <c r="DK149" s="6"/>
      <c r="DL149" s="6"/>
      <c r="DM149" s="6"/>
      <c r="DN149" s="6"/>
      <c r="DO149" s="6"/>
      <c r="DP149" s="6"/>
      <c r="DQ149" s="52"/>
      <c r="DS149" s="328"/>
      <c r="DT149" s="41">
        <v>1</v>
      </c>
      <c r="DU149" s="6"/>
      <c r="DV149" s="6"/>
      <c r="DW149" s="6"/>
      <c r="DX149" s="6"/>
      <c r="DY149" s="6"/>
      <c r="DZ149" s="6"/>
      <c r="EA149" s="52"/>
      <c r="EC149" s="328"/>
      <c r="ED149" s="41">
        <v>1</v>
      </c>
      <c r="EE149" s="6"/>
      <c r="EF149" s="6"/>
      <c r="EG149" s="6"/>
      <c r="EH149" s="6"/>
      <c r="EI149" s="6"/>
      <c r="EJ149" s="6"/>
      <c r="EK149" s="52"/>
      <c r="EL149" s="328"/>
      <c r="EM149" s="41">
        <v>1</v>
      </c>
      <c r="EN149" s="6">
        <v>9</v>
      </c>
      <c r="EO149" s="6">
        <v>9</v>
      </c>
      <c r="EP149" s="6">
        <v>0</v>
      </c>
      <c r="EQ149" s="6">
        <v>6</v>
      </c>
      <c r="ER149" s="6"/>
      <c r="ES149" s="6">
        <v>4</v>
      </c>
      <c r="ET149" s="52"/>
      <c r="EU149" s="52"/>
      <c r="EW149" s="367"/>
      <c r="EX149" s="41">
        <v>1</v>
      </c>
      <c r="EY149" s="6"/>
      <c r="EZ149" s="6"/>
      <c r="FA149" s="6"/>
      <c r="FB149" s="6"/>
      <c r="FC149" s="6"/>
      <c r="FD149" s="6"/>
      <c r="FE149" s="52"/>
      <c r="FG149" s="367"/>
      <c r="FH149" s="41">
        <v>1</v>
      </c>
      <c r="FI149" s="6"/>
      <c r="FJ149" s="6"/>
      <c r="FK149" s="6"/>
      <c r="FL149" s="6"/>
      <c r="FM149" s="6"/>
      <c r="FN149" s="6"/>
      <c r="FO149" s="52"/>
      <c r="FQ149" s="367"/>
      <c r="FR149" s="41">
        <v>1</v>
      </c>
      <c r="FS149" s="6"/>
      <c r="FT149" s="6"/>
      <c r="FU149" s="6"/>
      <c r="FV149" s="6"/>
      <c r="FW149" s="6"/>
      <c r="FX149" s="6"/>
      <c r="FY149" s="52"/>
      <c r="GA149" s="367"/>
      <c r="GB149" s="41">
        <v>1</v>
      </c>
      <c r="GC149" s="6"/>
      <c r="GD149" s="6"/>
      <c r="GE149" s="6"/>
      <c r="GF149" s="6"/>
      <c r="GG149" s="6"/>
      <c r="GH149" s="6"/>
      <c r="GI149" s="52"/>
      <c r="GK149" s="367"/>
      <c r="GL149" s="41">
        <v>1</v>
      </c>
      <c r="GM149" s="6"/>
      <c r="GN149" s="6"/>
      <c r="GO149" s="6"/>
      <c r="GP149" s="6"/>
      <c r="GQ149" s="6"/>
      <c r="GR149" s="6"/>
      <c r="GS149" s="52"/>
      <c r="GU149" s="367"/>
      <c r="GV149" s="41">
        <v>1</v>
      </c>
      <c r="GW149" s="6"/>
      <c r="GX149" s="6"/>
      <c r="GY149" s="6"/>
      <c r="GZ149" s="6"/>
      <c r="HA149" s="6"/>
      <c r="HB149" s="6"/>
      <c r="HC149" s="52"/>
      <c r="HE149" s="367"/>
      <c r="HF149" s="41">
        <v>1</v>
      </c>
      <c r="HG149" s="6"/>
      <c r="HH149" s="6"/>
      <c r="HI149" s="6"/>
      <c r="HJ149" s="6"/>
      <c r="HK149" s="6"/>
      <c r="HL149" s="6"/>
      <c r="HM149" s="52"/>
      <c r="HO149" s="367"/>
      <c r="HP149" s="41">
        <v>1</v>
      </c>
      <c r="HQ149" s="6"/>
      <c r="HR149" s="6"/>
      <c r="HS149" s="6"/>
      <c r="HT149" s="6"/>
      <c r="HU149" s="6"/>
      <c r="HV149" s="6"/>
      <c r="HW149" s="52"/>
      <c r="HY149" s="367"/>
      <c r="HZ149" s="41">
        <v>1</v>
      </c>
      <c r="IA149" s="6"/>
      <c r="IB149" s="6"/>
      <c r="IC149" s="6"/>
      <c r="ID149" s="6"/>
      <c r="IE149" s="6"/>
      <c r="IF149" s="6"/>
      <c r="IG149" s="52"/>
      <c r="II149" s="367"/>
      <c r="IJ149" s="41">
        <v>1</v>
      </c>
      <c r="IK149" s="6"/>
      <c r="IL149" s="6"/>
      <c r="IM149" s="6"/>
      <c r="IN149" s="6"/>
      <c r="IO149" s="6"/>
      <c r="IP149" s="6"/>
      <c r="IQ149" s="52"/>
      <c r="IS149" s="367"/>
      <c r="IT149" s="41">
        <v>1</v>
      </c>
      <c r="IU149" s="6"/>
      <c r="IV149" s="6"/>
      <c r="IW149" s="6"/>
      <c r="IX149" s="6"/>
      <c r="IY149" s="6"/>
      <c r="IZ149" s="6"/>
      <c r="JA149" s="52"/>
    </row>
    <row r="150" spans="1:261" ht="12.75" customHeight="1" outlineLevel="2" x14ac:dyDescent="0.25">
      <c r="C150" s="356"/>
      <c r="D150" s="41">
        <v>2</v>
      </c>
      <c r="E150" s="416">
        <f t="shared" si="767"/>
        <v>9</v>
      </c>
      <c r="F150" s="416">
        <f t="shared" si="768"/>
        <v>5.333333333333333</v>
      </c>
      <c r="G150" s="416">
        <f t="shared" si="769"/>
        <v>2.3333333333333335</v>
      </c>
      <c r="H150" s="416">
        <f t="shared" si="770"/>
        <v>4.5</v>
      </c>
      <c r="I150" s="416">
        <f t="shared" si="771"/>
        <v>4</v>
      </c>
      <c r="J150" s="416">
        <f t="shared" si="772"/>
        <v>1</v>
      </c>
      <c r="K150" s="52"/>
      <c r="M150" s="328"/>
      <c r="N150" s="41">
        <v>2</v>
      </c>
      <c r="O150" s="6"/>
      <c r="P150" s="6"/>
      <c r="Q150" s="6"/>
      <c r="R150" s="6"/>
      <c r="S150" s="6"/>
      <c r="T150" s="6"/>
      <c r="U150" s="52"/>
      <c r="W150" s="328"/>
      <c r="X150" s="41">
        <v>2</v>
      </c>
      <c r="Y150" s="6"/>
      <c r="Z150" s="6"/>
      <c r="AA150" s="6"/>
      <c r="AB150" s="6"/>
      <c r="AC150" s="6"/>
      <c r="AD150" s="6"/>
      <c r="AE150" s="52"/>
      <c r="AG150" s="328"/>
      <c r="AH150" s="41">
        <v>2</v>
      </c>
      <c r="AI150" s="6">
        <v>8</v>
      </c>
      <c r="AJ150" s="6">
        <v>7</v>
      </c>
      <c r="AK150" s="6">
        <v>2</v>
      </c>
      <c r="AL150" s="6">
        <v>4</v>
      </c>
      <c r="AM150" s="6">
        <v>8</v>
      </c>
      <c r="AN150" s="6">
        <v>2</v>
      </c>
      <c r="AO150" s="52"/>
      <c r="AQ150" s="328"/>
      <c r="AR150" s="41">
        <v>2</v>
      </c>
      <c r="AS150" s="6"/>
      <c r="AT150" s="6"/>
      <c r="AU150" s="6"/>
      <c r="AV150" s="6"/>
      <c r="AW150" s="6"/>
      <c r="AX150" s="6"/>
      <c r="AY150" s="52"/>
      <c r="BA150" s="328"/>
      <c r="BB150" s="41">
        <v>2</v>
      </c>
      <c r="BC150" s="6"/>
      <c r="BD150" s="6"/>
      <c r="BE150" s="6"/>
      <c r="BF150" s="6"/>
      <c r="BG150" s="6"/>
      <c r="BH150" s="6"/>
      <c r="BI150" s="52"/>
      <c r="BK150" s="328"/>
      <c r="BL150" s="41">
        <v>2</v>
      </c>
      <c r="BM150" s="6"/>
      <c r="BN150" s="6"/>
      <c r="BO150" s="6"/>
      <c r="BP150" s="6"/>
      <c r="BQ150" s="6"/>
      <c r="BR150" s="6"/>
      <c r="BS150" s="52"/>
      <c r="BU150" s="328"/>
      <c r="BV150" s="41">
        <v>2</v>
      </c>
      <c r="BW150" s="6"/>
      <c r="BX150" s="6"/>
      <c r="BY150" s="6"/>
      <c r="BZ150" s="6"/>
      <c r="CA150" s="6"/>
      <c r="CB150" s="6"/>
      <c r="CC150" s="52"/>
      <c r="CE150" s="328"/>
      <c r="CF150" s="41">
        <v>2</v>
      </c>
      <c r="CG150" s="6"/>
      <c r="CH150" s="6"/>
      <c r="CI150" s="6"/>
      <c r="CJ150" s="6"/>
      <c r="CK150" s="6"/>
      <c r="CL150" s="6"/>
      <c r="CM150" s="52"/>
      <c r="CO150" s="328"/>
      <c r="CP150" s="41">
        <v>2</v>
      </c>
      <c r="CQ150" s="6"/>
      <c r="CR150" s="6"/>
      <c r="CS150" s="6"/>
      <c r="CT150" s="6"/>
      <c r="CU150" s="6"/>
      <c r="CV150" s="6"/>
      <c r="CW150" s="52"/>
      <c r="CY150" s="328"/>
      <c r="CZ150" s="41">
        <v>2</v>
      </c>
      <c r="DA150" s="6">
        <v>10</v>
      </c>
      <c r="DB150" s="6">
        <v>9</v>
      </c>
      <c r="DC150" s="6">
        <v>0</v>
      </c>
      <c r="DD150" s="6">
        <v>5</v>
      </c>
      <c r="DE150" s="6"/>
      <c r="DF150" s="6">
        <v>0</v>
      </c>
      <c r="DG150" s="52"/>
      <c r="DI150" s="328"/>
      <c r="DJ150" s="41">
        <v>2</v>
      </c>
      <c r="DK150" s="6"/>
      <c r="DL150" s="6"/>
      <c r="DM150" s="6"/>
      <c r="DN150" s="6"/>
      <c r="DO150" s="6"/>
      <c r="DP150" s="6"/>
      <c r="DQ150" s="52"/>
      <c r="DS150" s="328"/>
      <c r="DT150" s="41">
        <v>2</v>
      </c>
      <c r="DU150" s="6"/>
      <c r="DV150" s="6"/>
      <c r="DW150" s="6"/>
      <c r="DX150" s="6"/>
      <c r="DY150" s="6"/>
      <c r="DZ150" s="6"/>
      <c r="EA150" s="52"/>
      <c r="EC150" s="328"/>
      <c r="ED150" s="41">
        <v>2</v>
      </c>
      <c r="EE150" s="6"/>
      <c r="EF150" s="6"/>
      <c r="EG150" s="6"/>
      <c r="EH150" s="6"/>
      <c r="EI150" s="6"/>
      <c r="EJ150" s="6"/>
      <c r="EK150" s="52"/>
      <c r="EL150" s="328"/>
      <c r="EM150" s="41">
        <v>2</v>
      </c>
      <c r="EN150" s="6">
        <v>10</v>
      </c>
      <c r="EO150" s="6">
        <v>9</v>
      </c>
      <c r="EP150" s="6">
        <v>0</v>
      </c>
      <c r="EQ150" s="6">
        <v>5</v>
      </c>
      <c r="ER150" s="6"/>
      <c r="ES150" s="6">
        <v>0</v>
      </c>
      <c r="ET150" s="52"/>
      <c r="EU150" s="52"/>
      <c r="EW150" s="367"/>
      <c r="EX150" s="41">
        <v>2</v>
      </c>
      <c r="EY150" s="6"/>
      <c r="EZ150" s="6"/>
      <c r="FA150" s="6"/>
      <c r="FB150" s="6"/>
      <c r="FC150" s="6"/>
      <c r="FD150" s="6"/>
      <c r="FE150" s="52"/>
      <c r="FG150" s="367"/>
      <c r="FH150" s="41">
        <v>2</v>
      </c>
      <c r="FI150" s="6"/>
      <c r="FJ150" s="6"/>
      <c r="FK150" s="6"/>
      <c r="FL150" s="6"/>
      <c r="FM150" s="6"/>
      <c r="FN150" s="6"/>
      <c r="FO150" s="52"/>
      <c r="FQ150" s="367"/>
      <c r="FR150" s="41">
        <v>2</v>
      </c>
      <c r="FS150" s="6"/>
      <c r="FT150" s="6"/>
      <c r="FU150" s="6"/>
      <c r="FV150" s="6"/>
      <c r="FW150" s="6"/>
      <c r="FX150" s="6"/>
      <c r="FY150" s="52"/>
      <c r="GA150" s="367"/>
      <c r="GB150" s="41">
        <v>2</v>
      </c>
      <c r="GC150" s="6"/>
      <c r="GD150" s="6"/>
      <c r="GE150" s="6"/>
      <c r="GF150" s="6"/>
      <c r="GG150" s="6"/>
      <c r="GH150" s="6"/>
      <c r="GI150" s="52"/>
      <c r="GK150" s="367"/>
      <c r="GL150" s="41">
        <v>2</v>
      </c>
      <c r="GM150" s="6"/>
      <c r="GN150" s="6"/>
      <c r="GO150" s="6"/>
      <c r="GP150" s="6"/>
      <c r="GQ150" s="6"/>
      <c r="GR150" s="6"/>
      <c r="GS150" s="52"/>
      <c r="GU150" s="367"/>
      <c r="GV150" s="41">
        <v>2</v>
      </c>
      <c r="GW150" s="6"/>
      <c r="GX150" s="6"/>
      <c r="GY150" s="6"/>
      <c r="GZ150" s="6"/>
      <c r="HA150" s="6"/>
      <c r="HB150" s="6"/>
      <c r="HC150" s="52"/>
      <c r="HE150" s="367"/>
      <c r="HF150" s="41">
        <v>2</v>
      </c>
      <c r="HG150" s="6"/>
      <c r="HH150" s="6"/>
      <c r="HI150" s="6"/>
      <c r="HJ150" s="6"/>
      <c r="HK150" s="6"/>
      <c r="HL150" s="6"/>
      <c r="HM150" s="52"/>
      <c r="HO150" s="367"/>
      <c r="HP150" s="41">
        <v>2</v>
      </c>
      <c r="HQ150" s="6"/>
      <c r="HR150" s="6"/>
      <c r="HS150" s="6"/>
      <c r="HT150" s="6"/>
      <c r="HU150" s="6"/>
      <c r="HV150" s="6"/>
      <c r="HW150" s="52"/>
      <c r="HY150" s="367"/>
      <c r="HZ150" s="41">
        <v>2</v>
      </c>
      <c r="IA150" s="6"/>
      <c r="IB150" s="6"/>
      <c r="IC150" s="6"/>
      <c r="ID150" s="6"/>
      <c r="IE150" s="6"/>
      <c r="IF150" s="6"/>
      <c r="IG150" s="52"/>
      <c r="II150" s="367"/>
      <c r="IJ150" s="41">
        <v>2</v>
      </c>
      <c r="IK150" s="6"/>
      <c r="IL150" s="6"/>
      <c r="IM150" s="6"/>
      <c r="IN150" s="6"/>
      <c r="IO150" s="6"/>
      <c r="IP150" s="6"/>
      <c r="IQ150" s="52"/>
      <c r="IS150" s="367"/>
      <c r="IT150" s="41">
        <v>2</v>
      </c>
      <c r="IU150" s="6"/>
      <c r="IV150" s="6"/>
      <c r="IW150" s="6"/>
      <c r="IX150" s="6"/>
      <c r="IY150" s="6"/>
      <c r="IZ150" s="6"/>
      <c r="JA150" s="52"/>
    </row>
    <row r="151" spans="1:261" ht="12.75" customHeight="1" outlineLevel="2" x14ac:dyDescent="0.25">
      <c r="A151" s="99" t="s">
        <v>122</v>
      </c>
      <c r="B151" s="100">
        <f>IF(A151="Must Have",RQTMustHave,(IF(A151="Important",RQTImportant,(IF(A151="Standard",RQTStandard,RQTNiceToHave)))))</f>
        <v>1</v>
      </c>
      <c r="C151" s="358"/>
      <c r="D151" s="17" t="s">
        <v>1</v>
      </c>
      <c r="E151" s="417">
        <f>AVERAGE(O151,Y151,AI151,AS151,BC151,BM151,BW151,CG151,CQ151,DA151,DK151,DU151,EE151,EO151,EY151,FI151,FS151,GC151,GM151,GW151,HG151,HQ151,IA151,IK151,IU151)</f>
        <v>8.6666666666666661</v>
      </c>
      <c r="F151" s="417">
        <f t="shared" ref="F151:J151" si="773">AVERAGE(P151,Z151,AJ151,AT151,BD151,BN151,BX151,CH151,CR151,DB151,DL151,DV151,EF151,EP151,EZ151,FJ151,FT151,GD151,GN151,GX151,HH151,HR151,IB151,IL151,IV151)</f>
        <v>5.333333333333333</v>
      </c>
      <c r="G151" s="417">
        <f t="shared" si="773"/>
        <v>2.5</v>
      </c>
      <c r="H151" s="417">
        <f t="shared" si="773"/>
        <v>5.5</v>
      </c>
      <c r="I151" s="417">
        <f t="shared" si="773"/>
        <v>4.75</v>
      </c>
      <c r="J151" s="417">
        <f t="shared" si="773"/>
        <v>3</v>
      </c>
      <c r="K151" s="52"/>
      <c r="M151" s="48"/>
      <c r="N151" s="17" t="s">
        <v>1</v>
      </c>
      <c r="O151" s="36" t="str">
        <f>IF(COUNT(O149:O150)=0,"",AVERAGE(O149:O150))</f>
        <v/>
      </c>
      <c r="P151" s="36" t="str">
        <f>IF(COUNT(P149:P150)=0,"",AVERAGE(P149:P150))</f>
        <v/>
      </c>
      <c r="Q151" s="36" t="str">
        <f>IF(COUNT(Q149:Q150)=0,"",AVERAGE(Q149:Q150))</f>
        <v/>
      </c>
      <c r="R151" s="36" t="str">
        <f>IF(COUNT(R149:R150)=0,"",AVERAGE(R149:R150))</f>
        <v/>
      </c>
      <c r="S151" s="36"/>
      <c r="T151" s="36" t="str">
        <f>IF(COUNT(T149:T150)=0,"",AVERAGE(T149:T150))</f>
        <v/>
      </c>
      <c r="U151" s="52"/>
      <c r="W151" s="48"/>
      <c r="X151" s="17" t="s">
        <v>1</v>
      </c>
      <c r="Y151" s="36" t="str">
        <f>IF(COUNT(Y149:Y150)=0,"",AVERAGE(Y149:Y150))</f>
        <v/>
      </c>
      <c r="Z151" s="36" t="str">
        <f>IF(COUNT(Z149:Z150)=0,"",AVERAGE(Z149:Z150))</f>
        <v/>
      </c>
      <c r="AA151" s="36" t="str">
        <f>IF(COUNT(AA149:AA150)=0,"",AVERAGE(AA149:AA150))</f>
        <v/>
      </c>
      <c r="AB151" s="36" t="str">
        <f>IF(COUNT(AB149:AB150)=0,"",AVERAGE(AB149:AB150))</f>
        <v/>
      </c>
      <c r="AC151" s="36"/>
      <c r="AD151" s="36" t="str">
        <f>IF(COUNT(AD149:AD150)=0,"",AVERAGE(AD149:AD150))</f>
        <v/>
      </c>
      <c r="AE151" s="52"/>
      <c r="AG151" s="48"/>
      <c r="AH151" s="17" t="s">
        <v>1</v>
      </c>
      <c r="AI151" s="36">
        <f>IF(COUNT(AI149:AI150)=0,"",AVERAGE(AI149:AI150))</f>
        <v>7.5</v>
      </c>
      <c r="AJ151" s="36">
        <f t="shared" ref="AJ151:AN151" si="774">IF(COUNT(AJ149:AJ150)=0,"",AVERAGE(AJ149:AJ150))</f>
        <v>7</v>
      </c>
      <c r="AK151" s="36">
        <f t="shared" si="774"/>
        <v>2</v>
      </c>
      <c r="AL151" s="36">
        <f t="shared" si="774"/>
        <v>5.5</v>
      </c>
      <c r="AM151" s="36">
        <f t="shared" si="774"/>
        <v>7.5</v>
      </c>
      <c r="AN151" s="36">
        <f t="shared" si="774"/>
        <v>4</v>
      </c>
      <c r="AO151" s="52"/>
      <c r="AQ151" s="48"/>
      <c r="AR151" s="17" t="s">
        <v>1</v>
      </c>
      <c r="AS151" s="36"/>
      <c r="AT151" s="36" t="str">
        <f>IF(COUNT(AT149:AT150)=0,"",AVERAGE(AT149:AT150))</f>
        <v/>
      </c>
      <c r="AU151" s="36" t="str">
        <f>IF(COUNT(AU149:AU150)=0,"",AVERAGE(AU149:AU150))</f>
        <v/>
      </c>
      <c r="AV151" s="36" t="str">
        <f>IF(COUNT(AV149:AV150)=0,"",AVERAGE(AV149:AV150))</f>
        <v/>
      </c>
      <c r="AW151" s="36" t="str">
        <f>IF(COUNT(AW149:AW150)=0,"",AVERAGE(AW149:AW150))</f>
        <v/>
      </c>
      <c r="AX151" s="36" t="str">
        <f>IF(COUNT(AX149:AX150)=0,"",AVERAGE(AX149:AX150))</f>
        <v/>
      </c>
      <c r="AY151" s="52"/>
      <c r="BA151" s="48"/>
      <c r="BB151" s="17" t="s">
        <v>1</v>
      </c>
      <c r="BC151" s="36"/>
      <c r="BD151" s="36" t="str">
        <f>IF(COUNT(BD149:BD150)=0,"",AVERAGE(BD149:BD150))</f>
        <v/>
      </c>
      <c r="BE151" s="36" t="str">
        <f>IF(COUNT(BE149:BE150)=0,"",AVERAGE(BE149:BE150))</f>
        <v/>
      </c>
      <c r="BF151" s="36" t="str">
        <f>IF(COUNT(BF149:BF150)=0,"",AVERAGE(BF149:BF150))</f>
        <v/>
      </c>
      <c r="BG151" s="36" t="str">
        <f>IF(COUNT(BG149:BG150)=0,"",AVERAGE(BG149:BG150))</f>
        <v/>
      </c>
      <c r="BH151" s="36" t="str">
        <f>IF(COUNT(BH149:BH150)=0,"",AVERAGE(BH149:BH150))</f>
        <v/>
      </c>
      <c r="BI151" s="52"/>
      <c r="BK151" s="48"/>
      <c r="BL151" s="17" t="s">
        <v>1</v>
      </c>
      <c r="BM151" s="6"/>
      <c r="BN151" s="6"/>
      <c r="BO151" s="6"/>
      <c r="BP151" s="6"/>
      <c r="BQ151" s="6"/>
      <c r="BR151" s="6"/>
      <c r="BS151" s="52"/>
      <c r="BU151" s="48"/>
      <c r="BV151" s="17" t="s">
        <v>1</v>
      </c>
      <c r="BW151" s="36" t="str">
        <f>IF(COUNT(BW149:BW150)=0,"",AVERAGE(BW149:BW150))</f>
        <v/>
      </c>
      <c r="BX151" s="36" t="str">
        <f>IF(COUNT(BX149:BX150)=0,"",AVERAGE(BX149:BX150))</f>
        <v/>
      </c>
      <c r="BY151" s="36" t="str">
        <f>IF(COUNT(BY149:BY150)=0,"",AVERAGE(BY149:BY150))</f>
        <v/>
      </c>
      <c r="BZ151" s="36" t="str">
        <f>IF(COUNT(BZ149:BZ150)=0,"",AVERAGE(BZ149:BZ150))</f>
        <v/>
      </c>
      <c r="CA151" s="36"/>
      <c r="CB151" s="36" t="str">
        <f>IF(COUNT(CB149:CB150)=0,"",AVERAGE(CB149:CB150))</f>
        <v/>
      </c>
      <c r="CC151" s="52"/>
      <c r="CE151" s="48"/>
      <c r="CF151" s="17" t="s">
        <v>1</v>
      </c>
      <c r="CG151" s="36" t="str">
        <f>IF(COUNT(CG149:CG150)=0,"",AVERAGE(CG149:CG150))</f>
        <v/>
      </c>
      <c r="CH151" s="36" t="str">
        <f>IF(COUNT(CH149:CH150)=0,"",AVERAGE(CH149:CH150))</f>
        <v/>
      </c>
      <c r="CI151" s="36" t="str">
        <f>IF(COUNT(CI149:CI150)=0,"",AVERAGE(CI149:CI150))</f>
        <v/>
      </c>
      <c r="CJ151" s="36" t="str">
        <f>IF(COUNT(CJ149:CJ150)=0,"",AVERAGE(CJ149:CJ150))</f>
        <v/>
      </c>
      <c r="CK151" s="36"/>
      <c r="CL151" s="36" t="str">
        <f>IF(COUNT(CL149:CL150)=0,"",AVERAGE(CL149:CL150))</f>
        <v/>
      </c>
      <c r="CM151" s="52"/>
      <c r="CO151" s="48"/>
      <c r="CP151" s="17" t="s">
        <v>1</v>
      </c>
      <c r="CQ151" s="36" t="str">
        <f>IF(COUNT(CQ149:CQ150)=0,"",AVERAGE(CQ149:CQ150))</f>
        <v/>
      </c>
      <c r="CR151" s="36" t="str">
        <f>IF(COUNT(CR149:CR150)=0,"",AVERAGE(CR149:CR150))</f>
        <v/>
      </c>
      <c r="CS151" s="36" t="str">
        <f>IF(COUNT(CS149:CS150)=0,"",AVERAGE(CS149:CS150))</f>
        <v/>
      </c>
      <c r="CT151" s="36" t="str">
        <f>IF(COUNT(CT149:CT150)=0,"",AVERAGE(CT149:CT150))</f>
        <v/>
      </c>
      <c r="CU151" s="36"/>
      <c r="CV151" s="36" t="str">
        <f>IF(COUNT(CV149:CV150)=0,"",AVERAGE(CV149:CV150))</f>
        <v/>
      </c>
      <c r="CW151" s="52"/>
      <c r="CY151" s="48"/>
      <c r="CZ151" s="17" t="s">
        <v>1</v>
      </c>
      <c r="DA151" s="36">
        <f>IF(COUNT(DA149:DA150)=0,"",AVERAGE(DA149:DA150))</f>
        <v>9.5</v>
      </c>
      <c r="DB151" s="36">
        <f>IF(COUNT(DB149:DB150)=0,"",AVERAGE(DB149:DB150))</f>
        <v>9</v>
      </c>
      <c r="DC151" s="36">
        <f>IF(COUNT(DC149:DC150)=0,"",AVERAGE(DC149:DC150))</f>
        <v>0</v>
      </c>
      <c r="DD151" s="36">
        <f>IF(COUNT(DD149:DD150)=0,"",AVERAGE(DD149:DD150))</f>
        <v>5.5</v>
      </c>
      <c r="DE151" s="36"/>
      <c r="DF151" s="36">
        <f>IF(COUNT(DF149:DF150)=0,"",AVERAGE(DF149:DF150))</f>
        <v>2</v>
      </c>
      <c r="DG151" s="52"/>
      <c r="DI151" s="48"/>
      <c r="DJ151" s="17" t="s">
        <v>1</v>
      </c>
      <c r="DK151" s="36" t="str">
        <f>IF(COUNT(DK149:DK150)=0,"",AVERAGE(DK149:DK150))</f>
        <v/>
      </c>
      <c r="DL151" s="36" t="str">
        <f>IF(COUNT(DL149:DL150)=0,"",AVERAGE(DL149:DL150))</f>
        <v/>
      </c>
      <c r="DM151" s="36" t="str">
        <f>IF(COUNT(DM149:DM150)=0,"",AVERAGE(DM149:DM150))</f>
        <v/>
      </c>
      <c r="DN151" s="36" t="str">
        <f>IF(COUNT(DN149:DN150)=0,"",AVERAGE(DN149:DN150))</f>
        <v/>
      </c>
      <c r="DO151" s="36"/>
      <c r="DP151" s="36" t="str">
        <f>IF(COUNT(DP149:DP150)=0,"",AVERAGE(DP149:DP150))</f>
        <v/>
      </c>
      <c r="DQ151" s="52"/>
      <c r="DS151" s="48"/>
      <c r="DT151" s="17" t="s">
        <v>1</v>
      </c>
      <c r="DU151" s="36" t="str">
        <f>IF(COUNT(DU149:DU150)=0,"",AVERAGE(DU149:DU150))</f>
        <v/>
      </c>
      <c r="DV151" s="36" t="str">
        <f>IF(COUNT(DV149:DV150)=0,"",AVERAGE(DV149:DV150))</f>
        <v/>
      </c>
      <c r="DW151" s="36" t="str">
        <f>IF(COUNT(DW149:DW150)=0,"",AVERAGE(DW149:DW150))</f>
        <v/>
      </c>
      <c r="DX151" s="36" t="str">
        <f>IF(COUNT(DX149:DX150)=0,"",AVERAGE(DX149:DX150))</f>
        <v/>
      </c>
      <c r="DY151" s="36"/>
      <c r="DZ151" s="36" t="str">
        <f>IF(COUNT(DZ149:DZ150)=0,"",AVERAGE(DZ149:DZ150))</f>
        <v/>
      </c>
      <c r="EA151" s="52"/>
      <c r="EC151" s="48"/>
      <c r="ED151" s="17" t="s">
        <v>1</v>
      </c>
      <c r="EE151" s="36" t="str">
        <f>IF(COUNT(EE149:EE150)=0,"",AVERAGE(EE149:EE150))</f>
        <v/>
      </c>
      <c r="EF151" s="36" t="str">
        <f>IF(COUNT(EF149:EF150)=0,"",AVERAGE(EF149:EF150))</f>
        <v/>
      </c>
      <c r="EG151" s="36" t="str">
        <f>IF(COUNT(EG149:EG150)=0,"",AVERAGE(EG149:EG150))</f>
        <v/>
      </c>
      <c r="EH151" s="36" t="str">
        <f>IF(COUNT(EH149:EH150)=0,"",AVERAGE(EH149:EH150))</f>
        <v/>
      </c>
      <c r="EI151" s="36"/>
      <c r="EJ151" s="36" t="str">
        <f>IF(COUNT(EJ149:EJ150)=0,"",AVERAGE(EJ149:EJ150))</f>
        <v/>
      </c>
      <c r="EK151" s="52"/>
      <c r="EL151" s="48"/>
      <c r="EM151" s="17" t="s">
        <v>1</v>
      </c>
      <c r="EN151" s="36">
        <f>IF(COUNT(EN149:EN150)=0,"",AVERAGE(EN149:EN150))</f>
        <v>9.5</v>
      </c>
      <c r="EO151" s="36">
        <f>IF(COUNT(EO149:EO150)=0,"",AVERAGE(EO149:EO150))</f>
        <v>9</v>
      </c>
      <c r="EP151" s="36">
        <f>IF(COUNT(EP149:EP150)=0,"",AVERAGE(EP149:EP150))</f>
        <v>0</v>
      </c>
      <c r="EQ151" s="36">
        <f>IF(COUNT(EQ149:EQ150)=0,"",AVERAGE(EQ149:EQ150))</f>
        <v>5.5</v>
      </c>
      <c r="ER151" s="36"/>
      <c r="ES151" s="36">
        <f>IF(COUNT(ES149:ES150)=0,"",AVERAGE(ES149:ES150))</f>
        <v>2</v>
      </c>
      <c r="ET151" s="52"/>
      <c r="EU151" s="52"/>
      <c r="EW151" s="369"/>
      <c r="EX151" s="17" t="s">
        <v>1</v>
      </c>
      <c r="EY151" s="36" t="str">
        <f t="shared" ref="EY151:FD151" si="775">IF(COUNT(EY149:EY150)=0,"",AVERAGE(EY149:EY150))</f>
        <v/>
      </c>
      <c r="EZ151" s="36" t="str">
        <f t="shared" si="775"/>
        <v/>
      </c>
      <c r="FA151" s="36" t="str">
        <f t="shared" si="775"/>
        <v/>
      </c>
      <c r="FB151" s="36" t="str">
        <f t="shared" si="775"/>
        <v/>
      </c>
      <c r="FC151" s="36" t="str">
        <f t="shared" si="775"/>
        <v/>
      </c>
      <c r="FD151" s="36" t="str">
        <f t="shared" si="775"/>
        <v/>
      </c>
      <c r="FE151" s="52"/>
      <c r="FG151" s="369"/>
      <c r="FH151" s="17" t="s">
        <v>1</v>
      </c>
      <c r="FI151" s="36" t="str">
        <f t="shared" ref="FI151:FN151" si="776">IF(COUNT(FI149:FI150)=0,"",AVERAGE(FI149:FI150))</f>
        <v/>
      </c>
      <c r="FJ151" s="36" t="str">
        <f t="shared" si="776"/>
        <v/>
      </c>
      <c r="FK151" s="36" t="str">
        <f t="shared" si="776"/>
        <v/>
      </c>
      <c r="FL151" s="36" t="str">
        <f t="shared" si="776"/>
        <v/>
      </c>
      <c r="FM151" s="36" t="str">
        <f t="shared" si="776"/>
        <v/>
      </c>
      <c r="FN151" s="36" t="str">
        <f t="shared" si="776"/>
        <v/>
      </c>
      <c r="FO151" s="52"/>
      <c r="FQ151" s="369"/>
      <c r="FR151" s="17" t="s">
        <v>1</v>
      </c>
      <c r="FS151" s="36" t="str">
        <f t="shared" ref="FS151:FX151" si="777">IF(COUNT(FS149:FS150)=0,"",AVERAGE(FS149:FS150))</f>
        <v/>
      </c>
      <c r="FT151" s="36" t="str">
        <f t="shared" si="777"/>
        <v/>
      </c>
      <c r="FU151" s="36" t="str">
        <f t="shared" si="777"/>
        <v/>
      </c>
      <c r="FV151" s="36" t="str">
        <f t="shared" si="777"/>
        <v/>
      </c>
      <c r="FW151" s="36" t="str">
        <f t="shared" si="777"/>
        <v/>
      </c>
      <c r="FX151" s="36" t="str">
        <f t="shared" si="777"/>
        <v/>
      </c>
      <c r="FY151" s="52"/>
      <c r="GA151" s="369"/>
      <c r="GB151" s="17" t="s">
        <v>1</v>
      </c>
      <c r="GC151" s="36" t="str">
        <f t="shared" ref="GC151:GH151" si="778">IF(COUNT(GC149:GC150)=0,"",AVERAGE(GC149:GC150))</f>
        <v/>
      </c>
      <c r="GD151" s="36" t="str">
        <f t="shared" si="778"/>
        <v/>
      </c>
      <c r="GE151" s="36" t="str">
        <f t="shared" si="778"/>
        <v/>
      </c>
      <c r="GF151" s="36" t="str">
        <f t="shared" si="778"/>
        <v/>
      </c>
      <c r="GG151" s="36" t="str">
        <f t="shared" si="778"/>
        <v/>
      </c>
      <c r="GH151" s="36" t="str">
        <f t="shared" si="778"/>
        <v/>
      </c>
      <c r="GI151" s="52"/>
      <c r="GK151" s="369"/>
      <c r="GL151" s="17" t="s">
        <v>1</v>
      </c>
      <c r="GM151" s="36" t="str">
        <f t="shared" ref="GM151:GR151" si="779">IF(COUNT(GM149:GM150)=0,"",AVERAGE(GM149:GM150))</f>
        <v/>
      </c>
      <c r="GN151" s="36" t="str">
        <f t="shared" si="779"/>
        <v/>
      </c>
      <c r="GO151" s="36" t="str">
        <f t="shared" si="779"/>
        <v/>
      </c>
      <c r="GP151" s="36" t="str">
        <f t="shared" si="779"/>
        <v/>
      </c>
      <c r="GQ151" s="36" t="str">
        <f t="shared" si="779"/>
        <v/>
      </c>
      <c r="GR151" s="36" t="str">
        <f t="shared" si="779"/>
        <v/>
      </c>
      <c r="GS151" s="52"/>
      <c r="GU151" s="369"/>
      <c r="GV151" s="17" t="s">
        <v>1</v>
      </c>
      <c r="GW151" s="36" t="str">
        <f t="shared" ref="GW151:HB151" si="780">IF(COUNT(GW149:GW150)=0,"",AVERAGE(GW149:GW150))</f>
        <v/>
      </c>
      <c r="GX151" s="36" t="str">
        <f t="shared" si="780"/>
        <v/>
      </c>
      <c r="GY151" s="36" t="str">
        <f t="shared" si="780"/>
        <v/>
      </c>
      <c r="GZ151" s="36" t="str">
        <f t="shared" si="780"/>
        <v/>
      </c>
      <c r="HA151" s="36" t="str">
        <f t="shared" si="780"/>
        <v/>
      </c>
      <c r="HB151" s="36" t="str">
        <f t="shared" si="780"/>
        <v/>
      </c>
      <c r="HC151" s="52"/>
      <c r="HE151" s="369"/>
      <c r="HF151" s="17" t="s">
        <v>1</v>
      </c>
      <c r="HG151" s="36" t="str">
        <f t="shared" ref="HG151:HL151" si="781">IF(COUNT(HG149:HG150)=0,"",AVERAGE(HG149:HG150))</f>
        <v/>
      </c>
      <c r="HH151" s="36" t="str">
        <f t="shared" si="781"/>
        <v/>
      </c>
      <c r="HI151" s="36" t="str">
        <f t="shared" si="781"/>
        <v/>
      </c>
      <c r="HJ151" s="36" t="str">
        <f t="shared" si="781"/>
        <v/>
      </c>
      <c r="HK151" s="36" t="str">
        <f t="shared" si="781"/>
        <v/>
      </c>
      <c r="HL151" s="36" t="str">
        <f t="shared" si="781"/>
        <v/>
      </c>
      <c r="HM151" s="52"/>
      <c r="HO151" s="369"/>
      <c r="HP151" s="17" t="s">
        <v>1</v>
      </c>
      <c r="HQ151" s="36" t="str">
        <f t="shared" ref="HQ151:HV151" si="782">IF(COUNT(HQ149:HQ150)=0,"",AVERAGE(HQ149:HQ150))</f>
        <v/>
      </c>
      <c r="HR151" s="36" t="str">
        <f t="shared" si="782"/>
        <v/>
      </c>
      <c r="HS151" s="36" t="str">
        <f t="shared" si="782"/>
        <v/>
      </c>
      <c r="HT151" s="36" t="str">
        <f t="shared" si="782"/>
        <v/>
      </c>
      <c r="HU151" s="36" t="str">
        <f t="shared" si="782"/>
        <v/>
      </c>
      <c r="HV151" s="36" t="str">
        <f t="shared" si="782"/>
        <v/>
      </c>
      <c r="HW151" s="52"/>
      <c r="HY151" s="369"/>
      <c r="HZ151" s="17" t="s">
        <v>1</v>
      </c>
      <c r="IA151" s="36" t="str">
        <f t="shared" ref="IA151:IF151" si="783">IF(COUNT(IA149:IA150)=0,"",AVERAGE(IA149:IA150))</f>
        <v/>
      </c>
      <c r="IB151" s="36" t="str">
        <f t="shared" si="783"/>
        <v/>
      </c>
      <c r="IC151" s="36" t="str">
        <f t="shared" si="783"/>
        <v/>
      </c>
      <c r="ID151" s="36" t="str">
        <f t="shared" si="783"/>
        <v/>
      </c>
      <c r="IE151" s="36" t="str">
        <f t="shared" si="783"/>
        <v/>
      </c>
      <c r="IF151" s="36" t="str">
        <f t="shared" si="783"/>
        <v/>
      </c>
      <c r="IG151" s="52"/>
      <c r="II151" s="369"/>
      <c r="IJ151" s="17" t="s">
        <v>1</v>
      </c>
      <c r="IK151" s="36" t="str">
        <f t="shared" ref="IK151:IP151" si="784">IF(COUNT(IK149:IK150)=0,"",AVERAGE(IK149:IK150))</f>
        <v/>
      </c>
      <c r="IL151" s="36" t="str">
        <f t="shared" si="784"/>
        <v/>
      </c>
      <c r="IM151" s="36" t="str">
        <f t="shared" si="784"/>
        <v/>
      </c>
      <c r="IN151" s="36" t="str">
        <f t="shared" si="784"/>
        <v/>
      </c>
      <c r="IO151" s="36" t="str">
        <f t="shared" si="784"/>
        <v/>
      </c>
      <c r="IP151" s="36" t="str">
        <f t="shared" si="784"/>
        <v/>
      </c>
      <c r="IQ151" s="52"/>
      <c r="IS151" s="369"/>
      <c r="IT151" s="17" t="s">
        <v>1</v>
      </c>
      <c r="IU151" s="36" t="str">
        <f t="shared" ref="IU151:IZ151" si="785">IF(COUNT(IU149:IU150)=0,"",AVERAGE(IU149:IU150))</f>
        <v/>
      </c>
      <c r="IV151" s="36" t="str">
        <f t="shared" si="785"/>
        <v/>
      </c>
      <c r="IW151" s="36" t="str">
        <f t="shared" si="785"/>
        <v/>
      </c>
      <c r="IX151" s="36" t="str">
        <f t="shared" si="785"/>
        <v/>
      </c>
      <c r="IY151" s="36" t="str">
        <f t="shared" si="785"/>
        <v/>
      </c>
      <c r="IZ151" s="36" t="str">
        <f t="shared" si="785"/>
        <v/>
      </c>
      <c r="JA151" s="52"/>
    </row>
    <row r="152" spans="1:261" x14ac:dyDescent="0.25">
      <c r="C152" s="39">
        <v>3</v>
      </c>
      <c r="D152" s="40" t="s">
        <v>252</v>
      </c>
      <c r="E152" s="427">
        <f>(($B$153*E153)+($B$165*E165)+($B$170*E170)+($B$174*E174)+($B$177*E177)+($B$182*E182))/($B$153+$B$165+$B$170+$B$174+$B$177+$B$182)</f>
        <v>0.77559198542805108</v>
      </c>
      <c r="F152" s="427">
        <f t="shared" ref="F152:J152" si="786">(($B$153*F153)+($B$165*F165)+($B$170*F170)+($B$174*F174)+($B$177*F177)+($B$182*F182))/($B$153+$B$165+$B$170+$B$174+$B$177+$B$182)</f>
        <v>0.83260473588342454</v>
      </c>
      <c r="G152" s="427">
        <f t="shared" si="786"/>
        <v>0.67613843351548264</v>
      </c>
      <c r="H152" s="427">
        <f t="shared" si="786"/>
        <v>0.81402550091074688</v>
      </c>
      <c r="I152" s="427">
        <f t="shared" si="786"/>
        <v>0.78943533697632062</v>
      </c>
      <c r="J152" s="427">
        <f t="shared" si="786"/>
        <v>0.60910746812386152</v>
      </c>
      <c r="K152" s="52"/>
      <c r="M152" s="39">
        <v>3</v>
      </c>
      <c r="N152" s="40" t="s">
        <v>252</v>
      </c>
      <c r="O152" s="40"/>
      <c r="P152" s="40"/>
      <c r="Q152" s="40"/>
      <c r="R152" s="40"/>
      <c r="S152" s="40"/>
      <c r="T152" s="40"/>
      <c r="U152" s="52"/>
      <c r="W152" s="39">
        <v>3</v>
      </c>
      <c r="X152" s="40" t="s">
        <v>252</v>
      </c>
      <c r="Y152" s="40"/>
      <c r="Z152" s="40"/>
      <c r="AA152" s="40"/>
      <c r="AB152" s="40"/>
      <c r="AC152" s="40"/>
      <c r="AD152" s="40"/>
      <c r="AE152" s="52"/>
      <c r="AG152" s="39">
        <v>3</v>
      </c>
      <c r="AH152" s="40" t="s">
        <v>252</v>
      </c>
      <c r="AI152" s="40"/>
      <c r="AJ152" s="40"/>
      <c r="AK152" s="40"/>
      <c r="AL152" s="40"/>
      <c r="AM152" s="40"/>
      <c r="AN152" s="40"/>
      <c r="AO152" s="52"/>
      <c r="AQ152" s="39">
        <v>3</v>
      </c>
      <c r="AR152" s="40" t="s">
        <v>252</v>
      </c>
      <c r="AS152" s="40"/>
      <c r="AT152" s="40"/>
      <c r="AU152" s="40"/>
      <c r="AV152" s="40"/>
      <c r="AW152" s="40"/>
      <c r="AX152" s="40"/>
      <c r="AY152" s="52"/>
      <c r="BA152" s="39">
        <v>3</v>
      </c>
      <c r="BB152" s="40" t="s">
        <v>252</v>
      </c>
      <c r="BC152" s="40"/>
      <c r="BD152" s="40"/>
      <c r="BE152" s="40"/>
      <c r="BF152" s="40"/>
      <c r="BG152" s="40"/>
      <c r="BH152" s="40"/>
      <c r="BI152" s="52"/>
      <c r="BK152" s="39">
        <v>3</v>
      </c>
      <c r="BL152" s="40" t="s">
        <v>252</v>
      </c>
      <c r="BM152" s="36"/>
      <c r="BN152" s="36" t="str">
        <f>IF(COUNT(BN150:BN151)=0,"",AVERAGE(BN150:BN151))</f>
        <v/>
      </c>
      <c r="BO152" s="36" t="str">
        <f>IF(COUNT(BO150:BO151)=0,"",AVERAGE(BO150:BO151))</f>
        <v/>
      </c>
      <c r="BP152" s="36" t="str">
        <f>IF(COUNT(BP150:BP151)=0,"",AVERAGE(BP150:BP151))</f>
        <v/>
      </c>
      <c r="BQ152" s="36" t="str">
        <f>IF(COUNT(BQ150:BQ151)=0,"",AVERAGE(BQ150:BQ151))</f>
        <v/>
      </c>
      <c r="BR152" s="36" t="str">
        <f>IF(COUNT(BR150:BR151)=0,"",AVERAGE(BR150:BR151))</f>
        <v/>
      </c>
      <c r="BS152" s="52"/>
      <c r="BU152" s="39">
        <v>3</v>
      </c>
      <c r="BV152" s="40" t="s">
        <v>252</v>
      </c>
      <c r="BW152" s="40"/>
      <c r="BX152" s="40"/>
      <c r="BY152" s="40"/>
      <c r="BZ152" s="40"/>
      <c r="CA152" s="40"/>
      <c r="CB152" s="40"/>
      <c r="CC152" s="52"/>
      <c r="CE152" s="39">
        <v>3</v>
      </c>
      <c r="CF152" s="40" t="s">
        <v>252</v>
      </c>
      <c r="CG152" s="40"/>
      <c r="CH152" s="40"/>
      <c r="CI152" s="40"/>
      <c r="CJ152" s="40"/>
      <c r="CK152" s="40"/>
      <c r="CL152" s="40"/>
      <c r="CM152" s="52"/>
      <c r="CO152" s="39">
        <v>3</v>
      </c>
      <c r="CP152" s="40" t="s">
        <v>252</v>
      </c>
      <c r="CQ152" s="40"/>
      <c r="CR152" s="40"/>
      <c r="CS152" s="40"/>
      <c r="CT152" s="40"/>
      <c r="CU152" s="40"/>
      <c r="CV152" s="40"/>
      <c r="CW152" s="52"/>
      <c r="CY152" s="39">
        <v>3</v>
      </c>
      <c r="CZ152" s="40" t="s">
        <v>252</v>
      </c>
      <c r="DA152" s="40"/>
      <c r="DB152" s="40"/>
      <c r="DC152" s="40"/>
      <c r="DD152" s="40"/>
      <c r="DE152" s="40"/>
      <c r="DF152" s="40"/>
      <c r="DG152" s="52"/>
      <c r="DI152" s="39">
        <v>3</v>
      </c>
      <c r="DJ152" s="40" t="s">
        <v>252</v>
      </c>
      <c r="DK152" s="40"/>
      <c r="DL152" s="40"/>
      <c r="DM152" s="40"/>
      <c r="DN152" s="40"/>
      <c r="DO152" s="40"/>
      <c r="DP152" s="40"/>
      <c r="DQ152" s="52"/>
      <c r="DS152" s="39">
        <v>3</v>
      </c>
      <c r="DT152" s="40" t="s">
        <v>252</v>
      </c>
      <c r="DU152" s="40"/>
      <c r="DV152" s="40"/>
      <c r="DW152" s="40"/>
      <c r="DX152" s="40"/>
      <c r="DY152" s="40"/>
      <c r="DZ152" s="40"/>
      <c r="EA152" s="52"/>
      <c r="EC152" s="39">
        <v>3</v>
      </c>
      <c r="ED152" s="40" t="s">
        <v>252</v>
      </c>
      <c r="EE152" s="40"/>
      <c r="EF152" s="40"/>
      <c r="EG152" s="40"/>
      <c r="EH152" s="40"/>
      <c r="EI152" s="40"/>
      <c r="EJ152" s="40"/>
      <c r="EK152" s="52"/>
      <c r="EL152" s="39">
        <v>3</v>
      </c>
      <c r="EM152" s="40" t="s">
        <v>252</v>
      </c>
      <c r="EN152" s="40"/>
      <c r="EO152" s="40"/>
      <c r="EP152" s="40"/>
      <c r="EQ152" s="40"/>
      <c r="ER152" s="40"/>
      <c r="ES152" s="40"/>
      <c r="ET152" s="52"/>
      <c r="EU152" s="52"/>
      <c r="EW152" s="40">
        <v>3</v>
      </c>
      <c r="EX152" s="40" t="s">
        <v>252</v>
      </c>
      <c r="EY152" s="40"/>
      <c r="EZ152" s="40"/>
      <c r="FA152" s="40"/>
      <c r="FB152" s="40"/>
      <c r="FC152" s="40"/>
      <c r="FD152" s="40"/>
      <c r="FE152" s="52"/>
      <c r="FG152" s="40">
        <v>3</v>
      </c>
      <c r="FH152" s="40" t="s">
        <v>252</v>
      </c>
      <c r="FI152" s="40"/>
      <c r="FJ152" s="40"/>
      <c r="FK152" s="40"/>
      <c r="FL152" s="40"/>
      <c r="FM152" s="40"/>
      <c r="FN152" s="40"/>
      <c r="FO152" s="52"/>
      <c r="FQ152" s="40">
        <v>3</v>
      </c>
      <c r="FR152" s="40" t="s">
        <v>252</v>
      </c>
      <c r="FS152" s="40"/>
      <c r="FT152" s="40"/>
      <c r="FU152" s="40"/>
      <c r="FV152" s="40"/>
      <c r="FW152" s="40"/>
      <c r="FX152" s="40"/>
      <c r="FY152" s="52"/>
      <c r="GA152" s="40">
        <v>3</v>
      </c>
      <c r="GB152" s="40" t="s">
        <v>252</v>
      </c>
      <c r="GC152" s="40"/>
      <c r="GD152" s="40"/>
      <c r="GE152" s="40"/>
      <c r="GF152" s="40"/>
      <c r="GG152" s="40"/>
      <c r="GH152" s="40"/>
      <c r="GI152" s="52"/>
      <c r="GK152" s="40">
        <v>3</v>
      </c>
      <c r="GL152" s="40" t="s">
        <v>252</v>
      </c>
      <c r="GM152" s="40"/>
      <c r="GN152" s="40"/>
      <c r="GO152" s="40"/>
      <c r="GP152" s="40"/>
      <c r="GQ152" s="40"/>
      <c r="GR152" s="40"/>
      <c r="GS152" s="52"/>
      <c r="GU152" s="40">
        <v>3</v>
      </c>
      <c r="GV152" s="40" t="s">
        <v>252</v>
      </c>
      <c r="GW152" s="40"/>
      <c r="GX152" s="40"/>
      <c r="GY152" s="40"/>
      <c r="GZ152" s="40"/>
      <c r="HA152" s="40"/>
      <c r="HB152" s="40"/>
      <c r="HC152" s="52"/>
      <c r="HE152" s="40">
        <v>3</v>
      </c>
      <c r="HF152" s="40" t="s">
        <v>252</v>
      </c>
      <c r="HG152" s="40"/>
      <c r="HH152" s="40"/>
      <c r="HI152" s="40"/>
      <c r="HJ152" s="40"/>
      <c r="HK152" s="40"/>
      <c r="HL152" s="40"/>
      <c r="HM152" s="52"/>
      <c r="HO152" s="40">
        <v>3</v>
      </c>
      <c r="HP152" s="40" t="s">
        <v>252</v>
      </c>
      <c r="HQ152" s="40"/>
      <c r="HR152" s="40"/>
      <c r="HS152" s="40"/>
      <c r="HT152" s="40"/>
      <c r="HU152" s="40"/>
      <c r="HV152" s="40"/>
      <c r="HW152" s="52"/>
      <c r="HY152" s="40">
        <v>3</v>
      </c>
      <c r="HZ152" s="40" t="s">
        <v>252</v>
      </c>
      <c r="IA152" s="40"/>
      <c r="IB152" s="40"/>
      <c r="IC152" s="40"/>
      <c r="ID152" s="40"/>
      <c r="IE152" s="40"/>
      <c r="IF152" s="40"/>
      <c r="IG152" s="52"/>
      <c r="II152" s="40">
        <v>3</v>
      </c>
      <c r="IJ152" s="40" t="s">
        <v>252</v>
      </c>
      <c r="IK152" s="40"/>
      <c r="IL152" s="40"/>
      <c r="IM152" s="40"/>
      <c r="IN152" s="40"/>
      <c r="IO152" s="40"/>
      <c r="IP152" s="40"/>
      <c r="IQ152" s="52"/>
      <c r="IS152" s="40">
        <v>3</v>
      </c>
      <c r="IT152" s="40" t="s">
        <v>252</v>
      </c>
      <c r="IU152" s="40"/>
      <c r="IV152" s="40"/>
      <c r="IW152" s="40"/>
      <c r="IX152" s="40"/>
      <c r="IY152" s="40"/>
      <c r="IZ152" s="40"/>
      <c r="JA152" s="52"/>
    </row>
    <row r="153" spans="1:261" ht="13.8" outlineLevel="1" x14ac:dyDescent="0.25">
      <c r="A153" s="97"/>
      <c r="B153" s="98">
        <f>SUM(B154:B164)*10</f>
        <v>10</v>
      </c>
      <c r="C153" s="37">
        <v>3.1</v>
      </c>
      <c r="D153" s="38" t="s">
        <v>253</v>
      </c>
      <c r="E153" s="428">
        <f>($B$164*E164)/$B$153</f>
        <v>0.73666666666666669</v>
      </c>
      <c r="F153" s="428">
        <f t="shared" ref="F153:J153" si="787">($B$164*F164)/$B$153</f>
        <v>0.76333333333333331</v>
      </c>
      <c r="G153" s="428">
        <f t="shared" si="787"/>
        <v>0.6399999999999999</v>
      </c>
      <c r="H153" s="428">
        <f t="shared" si="787"/>
        <v>0.79000000000000015</v>
      </c>
      <c r="I153" s="428">
        <f t="shared" si="787"/>
        <v>0.87999999999999989</v>
      </c>
      <c r="J153" s="428">
        <f t="shared" si="787"/>
        <v>0.6399999999999999</v>
      </c>
      <c r="K153" s="52"/>
      <c r="M153" s="37">
        <v>3.1</v>
      </c>
      <c r="N153" s="38" t="s">
        <v>253</v>
      </c>
      <c r="O153" s="38"/>
      <c r="P153" s="38"/>
      <c r="Q153" s="38"/>
      <c r="R153" s="38"/>
      <c r="S153" s="38"/>
      <c r="T153" s="38"/>
      <c r="U153" s="52"/>
      <c r="W153" s="37">
        <v>3.1</v>
      </c>
      <c r="X153" s="38" t="s">
        <v>253</v>
      </c>
      <c r="Y153" s="38"/>
      <c r="Z153" s="38"/>
      <c r="AA153" s="38"/>
      <c r="AB153" s="38"/>
      <c r="AC153" s="38"/>
      <c r="AD153" s="38"/>
      <c r="AE153" s="52"/>
      <c r="AG153" s="37">
        <v>3.1</v>
      </c>
      <c r="AH153" s="38" t="s">
        <v>253</v>
      </c>
      <c r="AI153" s="349"/>
      <c r="AJ153" s="349"/>
      <c r="AK153" s="349"/>
      <c r="AL153" s="349"/>
      <c r="AM153" s="349"/>
      <c r="AN153" s="349"/>
      <c r="AO153" s="52"/>
      <c r="AQ153" s="37">
        <v>3.1</v>
      </c>
      <c r="AR153" s="38" t="s">
        <v>253</v>
      </c>
      <c r="AS153" s="38"/>
      <c r="AT153" s="38"/>
      <c r="AU153" s="38"/>
      <c r="AV153" s="38"/>
      <c r="AW153" s="38"/>
      <c r="AX153" s="38"/>
      <c r="AY153" s="52"/>
      <c r="BA153" s="37">
        <v>3.1</v>
      </c>
      <c r="BB153" s="38" t="s">
        <v>253</v>
      </c>
      <c r="BC153" s="38"/>
      <c r="BD153" s="38"/>
      <c r="BE153" s="38"/>
      <c r="BF153" s="38"/>
      <c r="BG153" s="38"/>
      <c r="BH153" s="38"/>
      <c r="BI153" s="52"/>
      <c r="BK153" s="37">
        <v>3.1</v>
      </c>
      <c r="BL153" s="38" t="s">
        <v>253</v>
      </c>
      <c r="BM153" s="40"/>
      <c r="BN153" s="40"/>
      <c r="BO153" s="40"/>
      <c r="BP153" s="40"/>
      <c r="BQ153" s="40"/>
      <c r="BR153" s="40"/>
      <c r="BS153" s="52"/>
      <c r="BU153" s="37">
        <v>3.1</v>
      </c>
      <c r="BV153" s="38" t="s">
        <v>253</v>
      </c>
      <c r="BW153" s="38"/>
      <c r="BX153" s="38"/>
      <c r="BY153" s="38"/>
      <c r="BZ153" s="38"/>
      <c r="CA153" s="38"/>
      <c r="CB153" s="38"/>
      <c r="CC153" s="52"/>
      <c r="CE153" s="37">
        <v>3.1</v>
      </c>
      <c r="CF153" s="38" t="s">
        <v>253</v>
      </c>
      <c r="CG153" s="38"/>
      <c r="CH153" s="38"/>
      <c r="CI153" s="38"/>
      <c r="CJ153" s="38"/>
      <c r="CK153" s="38"/>
      <c r="CL153" s="38"/>
      <c r="CM153" s="52"/>
      <c r="CO153" s="37">
        <v>3.1</v>
      </c>
      <c r="CP153" s="38" t="s">
        <v>253</v>
      </c>
      <c r="CQ153" s="38"/>
      <c r="CR153" s="38"/>
      <c r="CS153" s="38"/>
      <c r="CT153" s="38"/>
      <c r="CU153" s="38"/>
      <c r="CV153" s="38"/>
      <c r="CW153" s="52"/>
      <c r="CY153" s="37">
        <v>3.1</v>
      </c>
      <c r="CZ153" s="38" t="s">
        <v>253</v>
      </c>
      <c r="DA153" s="38"/>
      <c r="DB153" s="38"/>
      <c r="DC153" s="38"/>
      <c r="DD153" s="38"/>
      <c r="DE153" s="38"/>
      <c r="DF153" s="38"/>
      <c r="DG153" s="52"/>
      <c r="DI153" s="37">
        <v>3.1</v>
      </c>
      <c r="DJ153" s="38" t="s">
        <v>253</v>
      </c>
      <c r="DK153" s="38"/>
      <c r="DL153" s="38"/>
      <c r="DM153" s="38"/>
      <c r="DN153" s="38"/>
      <c r="DO153" s="38"/>
      <c r="DP153" s="38"/>
      <c r="DQ153" s="52"/>
      <c r="DS153" s="37">
        <v>3.1</v>
      </c>
      <c r="DT153" s="38" t="s">
        <v>253</v>
      </c>
      <c r="DU153" s="38"/>
      <c r="DV153" s="38"/>
      <c r="DW153" s="38"/>
      <c r="DX153" s="38"/>
      <c r="DY153" s="38"/>
      <c r="DZ153" s="38"/>
      <c r="EA153" s="52"/>
      <c r="EC153" s="37">
        <v>3.1</v>
      </c>
      <c r="ED153" s="38" t="s">
        <v>253</v>
      </c>
      <c r="EE153" s="38"/>
      <c r="EF153" s="38"/>
      <c r="EG153" s="38"/>
      <c r="EH153" s="38"/>
      <c r="EI153" s="38"/>
      <c r="EJ153" s="38"/>
      <c r="EK153" s="52"/>
      <c r="EL153" s="37">
        <v>3.1</v>
      </c>
      <c r="EM153" s="38" t="s">
        <v>253</v>
      </c>
      <c r="EN153" s="38"/>
      <c r="EO153" s="38"/>
      <c r="EP153" s="38"/>
      <c r="EQ153" s="38"/>
      <c r="ER153" s="38"/>
      <c r="ES153" s="38"/>
      <c r="ET153" s="52"/>
      <c r="EU153" s="52"/>
      <c r="EW153" s="364">
        <v>3.1</v>
      </c>
      <c r="EX153" s="38" t="s">
        <v>253</v>
      </c>
      <c r="EY153" s="38"/>
      <c r="EZ153" s="38"/>
      <c r="FA153" s="38"/>
      <c r="FB153" s="38"/>
      <c r="FC153" s="38"/>
      <c r="FD153" s="38"/>
      <c r="FE153" s="52"/>
      <c r="FG153" s="364">
        <v>3.1</v>
      </c>
      <c r="FH153" s="38" t="s">
        <v>253</v>
      </c>
      <c r="FI153" s="38"/>
      <c r="FJ153" s="38"/>
      <c r="FK153" s="38"/>
      <c r="FL153" s="38"/>
      <c r="FM153" s="38"/>
      <c r="FN153" s="38"/>
      <c r="FO153" s="52"/>
      <c r="FQ153" s="364">
        <v>3.1</v>
      </c>
      <c r="FR153" s="38" t="s">
        <v>253</v>
      </c>
      <c r="FS153" s="38"/>
      <c r="FT153" s="38"/>
      <c r="FU153" s="38"/>
      <c r="FV153" s="38"/>
      <c r="FW153" s="38"/>
      <c r="FX153" s="38"/>
      <c r="FY153" s="52"/>
      <c r="GA153" s="364">
        <v>3.1</v>
      </c>
      <c r="GB153" s="38" t="s">
        <v>253</v>
      </c>
      <c r="GC153" s="38"/>
      <c r="GD153" s="38"/>
      <c r="GE153" s="38"/>
      <c r="GF153" s="38"/>
      <c r="GG153" s="38"/>
      <c r="GH153" s="38"/>
      <c r="GI153" s="52"/>
      <c r="GK153" s="364">
        <v>3.1</v>
      </c>
      <c r="GL153" s="38" t="s">
        <v>253</v>
      </c>
      <c r="GM153" s="38"/>
      <c r="GN153" s="38"/>
      <c r="GO153" s="38"/>
      <c r="GP153" s="38"/>
      <c r="GQ153" s="38"/>
      <c r="GR153" s="38"/>
      <c r="GS153" s="52"/>
      <c r="GU153" s="364">
        <v>3.1</v>
      </c>
      <c r="GV153" s="38" t="s">
        <v>253</v>
      </c>
      <c r="GW153" s="38"/>
      <c r="GX153" s="38"/>
      <c r="GY153" s="38"/>
      <c r="GZ153" s="38"/>
      <c r="HA153" s="38"/>
      <c r="HB153" s="38"/>
      <c r="HC153" s="52"/>
      <c r="HE153" s="364">
        <v>3.1</v>
      </c>
      <c r="HF153" s="38" t="s">
        <v>253</v>
      </c>
      <c r="HG153" s="38"/>
      <c r="HH153" s="38"/>
      <c r="HI153" s="38"/>
      <c r="HJ153" s="38"/>
      <c r="HK153" s="38"/>
      <c r="HL153" s="38"/>
      <c r="HM153" s="52"/>
      <c r="HO153" s="364">
        <v>3.1</v>
      </c>
      <c r="HP153" s="38" t="s">
        <v>253</v>
      </c>
      <c r="HQ153" s="38"/>
      <c r="HR153" s="38"/>
      <c r="HS153" s="38"/>
      <c r="HT153" s="38"/>
      <c r="HU153" s="38"/>
      <c r="HV153" s="38"/>
      <c r="HW153" s="52"/>
      <c r="HY153" s="364">
        <v>3.1</v>
      </c>
      <c r="HZ153" s="38" t="s">
        <v>253</v>
      </c>
      <c r="IA153" s="38"/>
      <c r="IB153" s="38"/>
      <c r="IC153" s="38"/>
      <c r="ID153" s="38"/>
      <c r="IE153" s="38"/>
      <c r="IF153" s="38"/>
      <c r="IG153" s="52"/>
      <c r="II153" s="364">
        <v>3.1</v>
      </c>
      <c r="IJ153" s="38" t="s">
        <v>253</v>
      </c>
      <c r="IK153" s="38"/>
      <c r="IL153" s="38"/>
      <c r="IM153" s="38"/>
      <c r="IN153" s="38"/>
      <c r="IO153" s="38"/>
      <c r="IP153" s="38"/>
      <c r="IQ153" s="52"/>
      <c r="IS153" s="364">
        <v>3.1</v>
      </c>
      <c r="IT153" s="38" t="s">
        <v>253</v>
      </c>
      <c r="IU153" s="38"/>
      <c r="IV153" s="38"/>
      <c r="IW153" s="38"/>
      <c r="IX153" s="38"/>
      <c r="IY153" s="38"/>
      <c r="IZ153" s="38"/>
      <c r="JA153" s="52"/>
    </row>
    <row r="154" spans="1:261" ht="12.75" customHeight="1" outlineLevel="2" x14ac:dyDescent="0.25">
      <c r="C154" s="356"/>
      <c r="D154" s="41">
        <v>1</v>
      </c>
      <c r="E154" s="416">
        <f t="shared" ref="E154" si="788">AVERAGE(O154,Y154,AI154,AS154,BC154,BM154,BW154,CG154,CQ154,DA154,DK154,DU154,EE154,EO154,EY154,FI154,FS154,GC154,GM154,GW154,HG154,HQ154,IA154,IK154,IU154)</f>
        <v>8</v>
      </c>
      <c r="F154" s="416">
        <f t="shared" ref="F154" si="789">AVERAGE(P154,Z154,AJ154,AT154,BD154,BN154,BX154,CH154,CR154,DB154,DL154,DV154,EF154,EP154,EZ154,FJ154,FT154,GD154,GN154,GX154,HH154,HR154,IB154,IL154,IV154)</f>
        <v>10</v>
      </c>
      <c r="G154" s="416">
        <f t="shared" ref="G154" si="790">AVERAGE(Q154,AA154,AK154,AU154,BE154,BO154,BY154,CI154,CS154,DC154,DM154,DW154,EG154,EQ154,FA154,FK154,FU154,GE154,GO154,GY154,HI154,HS154,IC154,IM154,IW154)</f>
        <v>4.666666666666667</v>
      </c>
      <c r="H154" s="416">
        <f t="shared" ref="H154" si="791">AVERAGE(R154,AB154,AL154,AV154,BF154,BP154,BZ154,CJ154,CT154,DD154,DN154,DX154,EH154,ER154,FB154,FL154,FV154,GF154,GP154,GZ154,HJ154,HT154,ID154,IN154,IX154)</f>
        <v>10</v>
      </c>
      <c r="I154" s="416">
        <f t="shared" ref="I154" si="792">AVERAGE(S154,AC154,AM154,AW154,BG154,BQ154,CA154,CK154,CU154,DE154,DO154,DY154,EI154,ES154,FC154,FM154,FW154,GG154,GQ154,HA154,HK154,HU154,IE154,IO154,IY154)</f>
        <v>8.3333333333333339</v>
      </c>
      <c r="J154" s="416">
        <f t="shared" ref="J154" si="793">AVERAGE(T154,AD154,AN154,AX154,BH154,BR154,CB154,CL154,CV154,DF154,DP154,DZ154,EJ154,ET154,FD154,FN154,FX154,GH154,GR154,HB154,HL154,HV154,IF154,IP154,IZ154)</f>
        <v>10</v>
      </c>
      <c r="K154" s="52"/>
      <c r="M154" s="328"/>
      <c r="N154" s="41">
        <v>1</v>
      </c>
      <c r="O154" s="6">
        <v>7</v>
      </c>
      <c r="P154" s="6">
        <v>10</v>
      </c>
      <c r="Q154" s="6">
        <v>7</v>
      </c>
      <c r="R154" s="6">
        <v>10</v>
      </c>
      <c r="S154" s="6">
        <v>10</v>
      </c>
      <c r="T154" s="6">
        <v>10</v>
      </c>
      <c r="U154" s="52"/>
      <c r="W154" s="328"/>
      <c r="X154" s="41">
        <v>1</v>
      </c>
      <c r="Y154" s="6"/>
      <c r="Z154" s="6"/>
      <c r="AA154" s="6"/>
      <c r="AB154" s="6"/>
      <c r="AC154" s="6"/>
      <c r="AD154" s="6"/>
      <c r="AE154" s="52"/>
      <c r="AG154" s="328"/>
      <c r="AH154" s="41">
        <v>1</v>
      </c>
      <c r="AI154" s="6"/>
      <c r="AJ154" s="6"/>
      <c r="AK154" s="6"/>
      <c r="AL154" s="6"/>
      <c r="AM154" s="6"/>
      <c r="AN154" s="6"/>
      <c r="AO154" s="52"/>
      <c r="AQ154" s="328"/>
      <c r="AR154" s="41">
        <v>1</v>
      </c>
      <c r="AS154" s="6"/>
      <c r="AT154" s="6"/>
      <c r="AU154" s="6"/>
      <c r="AV154" s="6"/>
      <c r="AW154" s="6"/>
      <c r="AX154" s="6"/>
      <c r="AY154" s="52"/>
      <c r="BA154" s="328"/>
      <c r="BB154" s="41">
        <v>1</v>
      </c>
      <c r="BC154" s="6"/>
      <c r="BD154" s="6"/>
      <c r="BE154" s="6"/>
      <c r="BF154" s="6"/>
      <c r="BG154" s="6"/>
      <c r="BH154" s="6"/>
      <c r="BI154" s="52"/>
      <c r="BK154" s="328"/>
      <c r="BL154" s="41">
        <v>1</v>
      </c>
      <c r="BM154" s="38"/>
      <c r="BN154" s="38"/>
      <c r="BO154" s="38"/>
      <c r="BP154" s="38"/>
      <c r="BQ154" s="38"/>
      <c r="BR154" s="38"/>
      <c r="BS154" s="52"/>
      <c r="BU154" s="328"/>
      <c r="BV154" s="41">
        <v>1</v>
      </c>
      <c r="BW154" s="6"/>
      <c r="BX154" s="6"/>
      <c r="BY154" s="6"/>
      <c r="BZ154" s="6"/>
      <c r="CA154" s="6"/>
      <c r="CB154" s="6"/>
      <c r="CC154" s="52"/>
      <c r="CE154" s="328"/>
      <c r="CF154" s="41">
        <v>1</v>
      </c>
      <c r="CG154" s="6"/>
      <c r="CH154" s="6"/>
      <c r="CI154" s="6"/>
      <c r="CJ154" s="6"/>
      <c r="CK154" s="6"/>
      <c r="CL154" s="6"/>
      <c r="CM154" s="52"/>
      <c r="CO154" s="328"/>
      <c r="CP154" s="41">
        <v>1</v>
      </c>
      <c r="CQ154" s="6"/>
      <c r="CR154" s="6"/>
      <c r="CS154" s="6"/>
      <c r="CT154" s="6"/>
      <c r="CU154" s="6"/>
      <c r="CV154" s="6"/>
      <c r="CW154" s="52"/>
      <c r="CY154" s="328"/>
      <c r="CZ154" s="41">
        <v>1</v>
      </c>
      <c r="DA154" s="6">
        <v>10</v>
      </c>
      <c r="DB154" s="6">
        <v>10</v>
      </c>
      <c r="DC154" s="409">
        <v>0</v>
      </c>
      <c r="DD154" s="6">
        <v>10</v>
      </c>
      <c r="DE154" s="409">
        <v>5</v>
      </c>
      <c r="DF154" s="6">
        <v>10</v>
      </c>
      <c r="DG154" s="52"/>
      <c r="DI154" s="328"/>
      <c r="DJ154" s="41">
        <v>1</v>
      </c>
      <c r="DK154" s="6"/>
      <c r="DL154" s="6"/>
      <c r="DM154" s="6"/>
      <c r="DN154" s="6"/>
      <c r="DO154" s="6"/>
      <c r="DP154" s="6"/>
      <c r="DQ154" s="52"/>
      <c r="DS154" s="328"/>
      <c r="DT154" s="41">
        <v>1</v>
      </c>
      <c r="DU154" s="6"/>
      <c r="DV154" s="6"/>
      <c r="DW154" s="6"/>
      <c r="DX154" s="6"/>
      <c r="DY154" s="6"/>
      <c r="DZ154" s="6"/>
      <c r="EA154" s="52"/>
      <c r="EC154" s="328"/>
      <c r="ED154" s="41">
        <v>1</v>
      </c>
      <c r="EE154" s="6">
        <v>7</v>
      </c>
      <c r="EF154" s="6">
        <v>10</v>
      </c>
      <c r="EG154" s="6">
        <v>7</v>
      </c>
      <c r="EH154" s="6">
        <v>10</v>
      </c>
      <c r="EI154" s="6">
        <v>10</v>
      </c>
      <c r="EJ154" s="6">
        <v>10</v>
      </c>
      <c r="EK154" s="52"/>
      <c r="EL154" s="328"/>
      <c r="EM154" s="41">
        <v>1</v>
      </c>
      <c r="EN154" s="6"/>
      <c r="EO154" s="6"/>
      <c r="EP154" s="409"/>
      <c r="EQ154" s="6"/>
      <c r="ER154" s="409"/>
      <c r="ES154" s="6"/>
      <c r="ET154" s="52"/>
      <c r="EU154" s="52"/>
      <c r="EW154" s="367"/>
      <c r="EX154" s="41">
        <v>1</v>
      </c>
      <c r="EY154" s="6"/>
      <c r="EZ154" s="6"/>
      <c r="FA154" s="6"/>
      <c r="FB154" s="6"/>
      <c r="FC154" s="6"/>
      <c r="FD154" s="6"/>
      <c r="FE154" s="52"/>
      <c r="FG154" s="367"/>
      <c r="FH154" s="41">
        <v>1</v>
      </c>
      <c r="FI154" s="6"/>
      <c r="FJ154" s="6"/>
      <c r="FK154" s="6"/>
      <c r="FL154" s="6"/>
      <c r="FM154" s="6"/>
      <c r="FN154" s="6"/>
      <c r="FO154" s="52"/>
      <c r="FQ154" s="367"/>
      <c r="FR154" s="41">
        <v>1</v>
      </c>
      <c r="FS154" s="6"/>
      <c r="FT154" s="6"/>
      <c r="FU154" s="6"/>
      <c r="FV154" s="6"/>
      <c r="FW154" s="6"/>
      <c r="FX154" s="6"/>
      <c r="FY154" s="52"/>
      <c r="GA154" s="367"/>
      <c r="GB154" s="41">
        <v>1</v>
      </c>
      <c r="GC154" s="6"/>
      <c r="GD154" s="6"/>
      <c r="GE154" s="6"/>
      <c r="GF154" s="6"/>
      <c r="GG154" s="6"/>
      <c r="GH154" s="6"/>
      <c r="GI154" s="52"/>
      <c r="GK154" s="367"/>
      <c r="GL154" s="41">
        <v>1</v>
      </c>
      <c r="GM154" s="6"/>
      <c r="GN154" s="6"/>
      <c r="GO154" s="6"/>
      <c r="GP154" s="6"/>
      <c r="GQ154" s="6"/>
      <c r="GR154" s="6"/>
      <c r="GS154" s="52"/>
      <c r="GU154" s="367"/>
      <c r="GV154" s="41">
        <v>1</v>
      </c>
      <c r="GW154" s="6"/>
      <c r="GX154" s="6"/>
      <c r="GY154" s="6"/>
      <c r="GZ154" s="6"/>
      <c r="HA154" s="6"/>
      <c r="HB154" s="6"/>
      <c r="HC154" s="52"/>
      <c r="HE154" s="367"/>
      <c r="HF154" s="41">
        <v>1</v>
      </c>
      <c r="HG154" s="6"/>
      <c r="HH154" s="6"/>
      <c r="HI154" s="6"/>
      <c r="HJ154" s="6"/>
      <c r="HK154" s="6"/>
      <c r="HL154" s="6"/>
      <c r="HM154" s="52"/>
      <c r="HO154" s="367"/>
      <c r="HP154" s="41">
        <v>1</v>
      </c>
      <c r="HQ154" s="6"/>
      <c r="HR154" s="6"/>
      <c r="HS154" s="6"/>
      <c r="HT154" s="6"/>
      <c r="HU154" s="6"/>
      <c r="HV154" s="6"/>
      <c r="HW154" s="52"/>
      <c r="HY154" s="367"/>
      <c r="HZ154" s="41">
        <v>1</v>
      </c>
      <c r="IA154" s="6"/>
      <c r="IB154" s="6"/>
      <c r="IC154" s="6"/>
      <c r="ID154" s="6"/>
      <c r="IE154" s="6"/>
      <c r="IF154" s="6"/>
      <c r="IG154" s="52"/>
      <c r="II154" s="367"/>
      <c r="IJ154" s="41">
        <v>1</v>
      </c>
      <c r="IK154" s="6"/>
      <c r="IL154" s="6"/>
      <c r="IM154" s="6"/>
      <c r="IN154" s="6"/>
      <c r="IO154" s="6"/>
      <c r="IP154" s="6"/>
      <c r="IQ154" s="52"/>
      <c r="IS154" s="367"/>
      <c r="IT154" s="41">
        <v>1</v>
      </c>
      <c r="IU154" s="6"/>
      <c r="IV154" s="6"/>
      <c r="IW154" s="6"/>
      <c r="IX154" s="6"/>
      <c r="IY154" s="6"/>
      <c r="IZ154" s="6"/>
      <c r="JA154" s="52"/>
    </row>
    <row r="155" spans="1:261" ht="12.75" customHeight="1" outlineLevel="2" x14ac:dyDescent="0.25">
      <c r="C155" s="356"/>
      <c r="D155" s="41">
        <v>2</v>
      </c>
      <c r="E155" s="416">
        <f t="shared" ref="E155:E163" si="794">AVERAGE(O155,Y155,AI155,AS155,BC155,BM155,BW155,CG155,CQ155,DA155,DK155,DU155,EE155,EO155,EY155,FI155,FS155,GC155,GM155,GW155,HG155,HQ155,IA155,IK155,IU155)</f>
        <v>10</v>
      </c>
      <c r="F155" s="416">
        <f t="shared" ref="F155:F163" si="795">AVERAGE(P155,Z155,AJ155,AT155,BD155,BN155,BX155,CH155,CR155,DB155,DL155,DV155,EF155,EP155,EZ155,FJ155,FT155,GD155,GN155,GX155,HH155,HR155,IB155,IL155,IV155)</f>
        <v>10</v>
      </c>
      <c r="G155" s="416">
        <f t="shared" ref="G155:G163" si="796">AVERAGE(Q155,AA155,AK155,AU155,BE155,BO155,BY155,CI155,CS155,DC155,DM155,DW155,EG155,EQ155,FA155,FK155,FU155,GE155,GO155,GY155,HI155,HS155,IC155,IM155,IW155)</f>
        <v>10</v>
      </c>
      <c r="H155" s="416">
        <f t="shared" ref="H155:H163" si="797">AVERAGE(R155,AB155,AL155,AV155,BF155,BP155,BZ155,CJ155,CT155,DD155,DN155,DX155,EH155,ER155,FB155,FL155,FV155,GF155,GP155,GZ155,HJ155,HT155,ID155,IN155,IX155)</f>
        <v>10</v>
      </c>
      <c r="I155" s="416">
        <f t="shared" ref="I155:I163" si="798">AVERAGE(S155,AC155,AM155,AW155,BG155,BQ155,CA155,CK155,CU155,DE155,DO155,DY155,EI155,ES155,FC155,FM155,FW155,GG155,GQ155,HA155,HK155,HU155,IE155,IO155,IY155)</f>
        <v>8.3333333333333339</v>
      </c>
      <c r="J155" s="416">
        <f t="shared" ref="J155:J163" si="799">AVERAGE(T155,AD155,AN155,AX155,BH155,BR155,CB155,CL155,CV155,DF155,DP155,DZ155,EJ155,ET155,FD155,FN155,FX155,GH155,GR155,HB155,HL155,HV155,IF155,IP155,IZ155)</f>
        <v>10</v>
      </c>
      <c r="K155" s="52"/>
      <c r="M155" s="328"/>
      <c r="N155" s="41">
        <v>2</v>
      </c>
      <c r="O155" s="6">
        <v>10</v>
      </c>
      <c r="P155" s="6">
        <v>10</v>
      </c>
      <c r="Q155" s="6">
        <v>10</v>
      </c>
      <c r="R155" s="6">
        <v>10</v>
      </c>
      <c r="S155" s="6">
        <v>10</v>
      </c>
      <c r="T155" s="6">
        <v>10</v>
      </c>
      <c r="U155" s="52"/>
      <c r="W155" s="328"/>
      <c r="X155" s="41">
        <v>2</v>
      </c>
      <c r="Y155" s="6"/>
      <c r="Z155" s="6"/>
      <c r="AA155" s="6"/>
      <c r="AB155" s="6"/>
      <c r="AC155" s="6"/>
      <c r="AD155" s="6"/>
      <c r="AE155" s="52"/>
      <c r="AG155" s="328"/>
      <c r="AH155" s="41">
        <v>2</v>
      </c>
      <c r="AI155" s="6"/>
      <c r="AJ155" s="6"/>
      <c r="AK155" s="6"/>
      <c r="AL155" s="6"/>
      <c r="AM155" s="6"/>
      <c r="AN155" s="6"/>
      <c r="AO155" s="52"/>
      <c r="AQ155" s="328"/>
      <c r="AR155" s="41">
        <v>2</v>
      </c>
      <c r="AS155" s="6"/>
      <c r="AT155" s="6"/>
      <c r="AU155" s="6"/>
      <c r="AV155" s="6"/>
      <c r="AW155" s="6"/>
      <c r="AX155" s="6"/>
      <c r="AY155" s="52"/>
      <c r="BA155" s="328"/>
      <c r="BB155" s="41">
        <v>2</v>
      </c>
      <c r="BC155" s="6"/>
      <c r="BD155" s="6"/>
      <c r="BE155" s="6"/>
      <c r="BF155" s="6"/>
      <c r="BG155" s="6"/>
      <c r="BH155" s="6"/>
      <c r="BI155" s="52"/>
      <c r="BK155" s="328"/>
      <c r="BL155" s="41">
        <v>2</v>
      </c>
      <c r="BM155" s="6"/>
      <c r="BN155" s="6"/>
      <c r="BO155" s="6"/>
      <c r="BP155" s="6"/>
      <c r="BQ155" s="6"/>
      <c r="BR155" s="6"/>
      <c r="BS155" s="52"/>
      <c r="BU155" s="328"/>
      <c r="BV155" s="41">
        <v>2</v>
      </c>
      <c r="BW155" s="6"/>
      <c r="BX155" s="6"/>
      <c r="BY155" s="6"/>
      <c r="BZ155" s="6"/>
      <c r="CA155" s="6"/>
      <c r="CB155" s="6"/>
      <c r="CC155" s="52"/>
      <c r="CE155" s="328"/>
      <c r="CF155" s="41">
        <v>2</v>
      </c>
      <c r="CG155" s="6"/>
      <c r="CH155" s="6"/>
      <c r="CI155" s="6"/>
      <c r="CJ155" s="6"/>
      <c r="CK155" s="6"/>
      <c r="CL155" s="6"/>
      <c r="CM155" s="52"/>
      <c r="CO155" s="328"/>
      <c r="CP155" s="41">
        <v>2</v>
      </c>
      <c r="CQ155" s="6"/>
      <c r="CR155" s="6"/>
      <c r="CS155" s="6"/>
      <c r="CT155" s="6"/>
      <c r="CU155" s="6"/>
      <c r="CV155" s="6"/>
      <c r="CW155" s="52"/>
      <c r="CY155" s="328"/>
      <c r="CZ155" s="41">
        <v>2</v>
      </c>
      <c r="DA155" s="6">
        <v>10</v>
      </c>
      <c r="DB155" s="6">
        <v>10</v>
      </c>
      <c r="DC155" s="6">
        <v>10</v>
      </c>
      <c r="DD155" s="6">
        <v>10</v>
      </c>
      <c r="DE155" s="409">
        <v>5</v>
      </c>
      <c r="DF155" s="6">
        <v>10</v>
      </c>
      <c r="DG155" s="52"/>
      <c r="DI155" s="328"/>
      <c r="DJ155" s="41">
        <v>2</v>
      </c>
      <c r="DK155" s="6"/>
      <c r="DL155" s="6"/>
      <c r="DM155" s="6"/>
      <c r="DN155" s="6"/>
      <c r="DO155" s="6"/>
      <c r="DP155" s="6"/>
      <c r="DQ155" s="52"/>
      <c r="DS155" s="328"/>
      <c r="DT155" s="41">
        <v>2</v>
      </c>
      <c r="DU155" s="6"/>
      <c r="DV155" s="6"/>
      <c r="DW155" s="6"/>
      <c r="DX155" s="6"/>
      <c r="DY155" s="6"/>
      <c r="DZ155" s="6"/>
      <c r="EA155" s="52"/>
      <c r="EC155" s="328"/>
      <c r="ED155" s="41">
        <v>2</v>
      </c>
      <c r="EE155" s="6">
        <v>10</v>
      </c>
      <c r="EF155" s="6">
        <v>10</v>
      </c>
      <c r="EG155" s="6">
        <v>10</v>
      </c>
      <c r="EH155" s="6">
        <v>10</v>
      </c>
      <c r="EI155" s="6">
        <v>10</v>
      </c>
      <c r="EJ155" s="6">
        <v>10</v>
      </c>
      <c r="EK155" s="52"/>
      <c r="EL155" s="328"/>
      <c r="EM155" s="41">
        <v>2</v>
      </c>
      <c r="EN155" s="6"/>
      <c r="EO155" s="6"/>
      <c r="EP155" s="6"/>
      <c r="EQ155" s="6"/>
      <c r="ER155" s="409"/>
      <c r="ES155" s="6"/>
      <c r="ET155" s="52"/>
      <c r="EU155" s="52"/>
      <c r="EW155" s="367"/>
      <c r="EX155" s="41">
        <v>2</v>
      </c>
      <c r="EY155" s="6"/>
      <c r="EZ155" s="6"/>
      <c r="FA155" s="6"/>
      <c r="FB155" s="6"/>
      <c r="FC155" s="6"/>
      <c r="FD155" s="6"/>
      <c r="FE155" s="52"/>
      <c r="FG155" s="367"/>
      <c r="FH155" s="41">
        <v>2</v>
      </c>
      <c r="FI155" s="6"/>
      <c r="FJ155" s="6"/>
      <c r="FK155" s="6"/>
      <c r="FL155" s="6"/>
      <c r="FM155" s="6"/>
      <c r="FN155" s="6"/>
      <c r="FO155" s="52"/>
      <c r="FQ155" s="367"/>
      <c r="FR155" s="41">
        <v>2</v>
      </c>
      <c r="FS155" s="6"/>
      <c r="FT155" s="6"/>
      <c r="FU155" s="6"/>
      <c r="FV155" s="6"/>
      <c r="FW155" s="6"/>
      <c r="FX155" s="6"/>
      <c r="FY155" s="52"/>
      <c r="GA155" s="367"/>
      <c r="GB155" s="41">
        <v>2</v>
      </c>
      <c r="GC155" s="6"/>
      <c r="GD155" s="6"/>
      <c r="GE155" s="6"/>
      <c r="GF155" s="6"/>
      <c r="GG155" s="6"/>
      <c r="GH155" s="6"/>
      <c r="GI155" s="52"/>
      <c r="GK155" s="367"/>
      <c r="GL155" s="41">
        <v>2</v>
      </c>
      <c r="GM155" s="6"/>
      <c r="GN155" s="6"/>
      <c r="GO155" s="6"/>
      <c r="GP155" s="6"/>
      <c r="GQ155" s="6"/>
      <c r="GR155" s="6"/>
      <c r="GS155" s="52"/>
      <c r="GU155" s="367"/>
      <c r="GV155" s="41">
        <v>2</v>
      </c>
      <c r="GW155" s="6"/>
      <c r="GX155" s="6"/>
      <c r="GY155" s="6"/>
      <c r="GZ155" s="6"/>
      <c r="HA155" s="6"/>
      <c r="HB155" s="6"/>
      <c r="HC155" s="52"/>
      <c r="HE155" s="367"/>
      <c r="HF155" s="41">
        <v>2</v>
      </c>
      <c r="HG155" s="6"/>
      <c r="HH155" s="6"/>
      <c r="HI155" s="6"/>
      <c r="HJ155" s="6"/>
      <c r="HK155" s="6"/>
      <c r="HL155" s="6"/>
      <c r="HM155" s="52"/>
      <c r="HO155" s="367"/>
      <c r="HP155" s="41">
        <v>2</v>
      </c>
      <c r="HQ155" s="6"/>
      <c r="HR155" s="6"/>
      <c r="HS155" s="6"/>
      <c r="HT155" s="6"/>
      <c r="HU155" s="6"/>
      <c r="HV155" s="6"/>
      <c r="HW155" s="52"/>
      <c r="HY155" s="367"/>
      <c r="HZ155" s="41">
        <v>2</v>
      </c>
      <c r="IA155" s="6"/>
      <c r="IB155" s="6"/>
      <c r="IC155" s="6"/>
      <c r="ID155" s="6"/>
      <c r="IE155" s="6"/>
      <c r="IF155" s="6"/>
      <c r="IG155" s="52"/>
      <c r="II155" s="367"/>
      <c r="IJ155" s="41">
        <v>2</v>
      </c>
      <c r="IK155" s="6"/>
      <c r="IL155" s="6"/>
      <c r="IM155" s="6"/>
      <c r="IN155" s="6"/>
      <c r="IO155" s="6"/>
      <c r="IP155" s="6"/>
      <c r="IQ155" s="52"/>
      <c r="IS155" s="367"/>
      <c r="IT155" s="41">
        <v>2</v>
      </c>
      <c r="IU155" s="6"/>
      <c r="IV155" s="6"/>
      <c r="IW155" s="6"/>
      <c r="IX155" s="6"/>
      <c r="IY155" s="6"/>
      <c r="IZ155" s="6"/>
      <c r="JA155" s="52"/>
    </row>
    <row r="156" spans="1:261" ht="12.75" customHeight="1" outlineLevel="2" x14ac:dyDescent="0.25">
      <c r="C156" s="356"/>
      <c r="D156" s="41">
        <v>3</v>
      </c>
      <c r="E156" s="416">
        <f t="shared" si="794"/>
        <v>6.666666666666667</v>
      </c>
      <c r="F156" s="416">
        <f t="shared" si="795"/>
        <v>0.66666666666666663</v>
      </c>
      <c r="G156" s="416">
        <f t="shared" si="796"/>
        <v>3.3333333333333335</v>
      </c>
      <c r="H156" s="416">
        <f t="shared" si="797"/>
        <v>4.666666666666667</v>
      </c>
      <c r="I156" s="416">
        <f t="shared" si="798"/>
        <v>8</v>
      </c>
      <c r="J156" s="416">
        <f t="shared" si="799"/>
        <v>5</v>
      </c>
      <c r="K156" s="52"/>
      <c r="M156" s="328"/>
      <c r="N156" s="41">
        <v>3</v>
      </c>
      <c r="O156" s="6">
        <v>5</v>
      </c>
      <c r="P156" s="6">
        <v>0</v>
      </c>
      <c r="Q156" s="6">
        <v>3</v>
      </c>
      <c r="R156" s="6">
        <v>5</v>
      </c>
      <c r="S156" s="6">
        <v>7</v>
      </c>
      <c r="T156" s="6">
        <v>5</v>
      </c>
      <c r="U156" s="52"/>
      <c r="W156" s="328"/>
      <c r="X156" s="41">
        <v>3</v>
      </c>
      <c r="Y156" s="6"/>
      <c r="Z156" s="6"/>
      <c r="AA156" s="6"/>
      <c r="AB156" s="6"/>
      <c r="AC156" s="6"/>
      <c r="AD156" s="6"/>
      <c r="AE156" s="52"/>
      <c r="AG156" s="328"/>
      <c r="AH156" s="41">
        <v>3</v>
      </c>
      <c r="AI156" s="6"/>
      <c r="AJ156" s="6"/>
      <c r="AK156" s="6"/>
      <c r="AL156" s="6"/>
      <c r="AM156" s="6"/>
      <c r="AN156" s="6"/>
      <c r="AO156" s="52"/>
      <c r="AQ156" s="328"/>
      <c r="AR156" s="41">
        <v>3</v>
      </c>
      <c r="AS156" s="6"/>
      <c r="AT156" s="6"/>
      <c r="AU156" s="6"/>
      <c r="AV156" s="6"/>
      <c r="AW156" s="6"/>
      <c r="AX156" s="6"/>
      <c r="AY156" s="52"/>
      <c r="BA156" s="328"/>
      <c r="BB156" s="41">
        <v>3</v>
      </c>
      <c r="BC156" s="6"/>
      <c r="BD156" s="6"/>
      <c r="BE156" s="6"/>
      <c r="BF156" s="6"/>
      <c r="BG156" s="6"/>
      <c r="BH156" s="6"/>
      <c r="BI156" s="52"/>
      <c r="BK156" s="328"/>
      <c r="BL156" s="41">
        <v>3</v>
      </c>
      <c r="BM156" s="6"/>
      <c r="BN156" s="6"/>
      <c r="BO156" s="6"/>
      <c r="BP156" s="6"/>
      <c r="BQ156" s="6"/>
      <c r="BR156" s="6"/>
      <c r="BS156" s="52"/>
      <c r="BU156" s="328"/>
      <c r="BV156" s="41">
        <v>3</v>
      </c>
      <c r="BW156" s="6"/>
      <c r="BX156" s="6"/>
      <c r="BY156" s="6"/>
      <c r="BZ156" s="6"/>
      <c r="CA156" s="6"/>
      <c r="CB156" s="6"/>
      <c r="CC156" s="52"/>
      <c r="CE156" s="328"/>
      <c r="CF156" s="41">
        <v>3</v>
      </c>
      <c r="CG156" s="6"/>
      <c r="CH156" s="6"/>
      <c r="CI156" s="6"/>
      <c r="CJ156" s="6"/>
      <c r="CK156" s="6"/>
      <c r="CL156" s="6"/>
      <c r="CM156" s="52"/>
      <c r="CO156" s="328"/>
      <c r="CP156" s="41">
        <v>3</v>
      </c>
      <c r="CQ156" s="6"/>
      <c r="CR156" s="6"/>
      <c r="CS156" s="6"/>
      <c r="CT156" s="6"/>
      <c r="CU156" s="6"/>
      <c r="CV156" s="6"/>
      <c r="CW156" s="52"/>
      <c r="CY156" s="328"/>
      <c r="CZ156" s="41">
        <v>3</v>
      </c>
      <c r="DA156" s="6">
        <v>10</v>
      </c>
      <c r="DB156" s="6">
        <v>2</v>
      </c>
      <c r="DC156" s="409">
        <v>4</v>
      </c>
      <c r="DD156" s="409">
        <v>4</v>
      </c>
      <c r="DE156" s="409">
        <v>10</v>
      </c>
      <c r="DF156" s="6">
        <v>5</v>
      </c>
      <c r="DG156" s="52"/>
      <c r="DI156" s="328"/>
      <c r="DJ156" s="41">
        <v>3</v>
      </c>
      <c r="DK156" s="6"/>
      <c r="DL156" s="6"/>
      <c r="DM156" s="6"/>
      <c r="DN156" s="6"/>
      <c r="DO156" s="6"/>
      <c r="DP156" s="6"/>
      <c r="DQ156" s="52"/>
      <c r="DS156" s="328"/>
      <c r="DT156" s="41">
        <v>3</v>
      </c>
      <c r="DU156" s="6"/>
      <c r="DV156" s="6"/>
      <c r="DW156" s="6"/>
      <c r="DX156" s="6"/>
      <c r="DY156" s="6"/>
      <c r="DZ156" s="6"/>
      <c r="EA156" s="52"/>
      <c r="EC156" s="328"/>
      <c r="ED156" s="41">
        <v>3</v>
      </c>
      <c r="EE156" s="6">
        <v>5</v>
      </c>
      <c r="EF156" s="6">
        <v>0</v>
      </c>
      <c r="EG156" s="6">
        <v>3</v>
      </c>
      <c r="EH156" s="6">
        <v>5</v>
      </c>
      <c r="EI156" s="6">
        <v>7</v>
      </c>
      <c r="EJ156" s="6">
        <v>5</v>
      </c>
      <c r="EK156" s="52"/>
      <c r="EL156" s="328"/>
      <c r="EM156" s="41">
        <v>3</v>
      </c>
      <c r="EN156" s="6"/>
      <c r="EO156" s="6"/>
      <c r="EP156" s="409"/>
      <c r="EQ156" s="409"/>
      <c r="ER156" s="409"/>
      <c r="ES156" s="6"/>
      <c r="ET156" s="52"/>
      <c r="EU156" s="52"/>
      <c r="EW156" s="367"/>
      <c r="EX156" s="41">
        <v>3</v>
      </c>
      <c r="EY156" s="6"/>
      <c r="EZ156" s="6"/>
      <c r="FA156" s="6"/>
      <c r="FB156" s="6"/>
      <c r="FC156" s="6"/>
      <c r="FD156" s="6"/>
      <c r="FE156" s="52"/>
      <c r="FG156" s="367"/>
      <c r="FH156" s="41">
        <v>3</v>
      </c>
      <c r="FI156" s="6"/>
      <c r="FJ156" s="6"/>
      <c r="FK156" s="6"/>
      <c r="FL156" s="6"/>
      <c r="FM156" s="6"/>
      <c r="FN156" s="6"/>
      <c r="FO156" s="52"/>
      <c r="FQ156" s="367"/>
      <c r="FR156" s="41">
        <v>3</v>
      </c>
      <c r="FS156" s="6"/>
      <c r="FT156" s="6"/>
      <c r="FU156" s="6"/>
      <c r="FV156" s="6"/>
      <c r="FW156" s="6"/>
      <c r="FX156" s="6"/>
      <c r="FY156" s="52"/>
      <c r="GA156" s="367"/>
      <c r="GB156" s="41">
        <v>3</v>
      </c>
      <c r="GC156" s="6"/>
      <c r="GD156" s="6"/>
      <c r="GE156" s="6"/>
      <c r="GF156" s="6"/>
      <c r="GG156" s="6"/>
      <c r="GH156" s="6"/>
      <c r="GI156" s="52"/>
      <c r="GK156" s="367"/>
      <c r="GL156" s="41">
        <v>3</v>
      </c>
      <c r="GM156" s="6"/>
      <c r="GN156" s="6"/>
      <c r="GO156" s="6"/>
      <c r="GP156" s="6"/>
      <c r="GQ156" s="6"/>
      <c r="GR156" s="6"/>
      <c r="GS156" s="52"/>
      <c r="GU156" s="367"/>
      <c r="GV156" s="41">
        <v>3</v>
      </c>
      <c r="GW156" s="6"/>
      <c r="GX156" s="6"/>
      <c r="GY156" s="6"/>
      <c r="GZ156" s="6"/>
      <c r="HA156" s="6"/>
      <c r="HB156" s="6"/>
      <c r="HC156" s="52"/>
      <c r="HE156" s="367"/>
      <c r="HF156" s="41">
        <v>3</v>
      </c>
      <c r="HG156" s="6"/>
      <c r="HH156" s="6"/>
      <c r="HI156" s="6"/>
      <c r="HJ156" s="6"/>
      <c r="HK156" s="6"/>
      <c r="HL156" s="6"/>
      <c r="HM156" s="52"/>
      <c r="HO156" s="367"/>
      <c r="HP156" s="41">
        <v>3</v>
      </c>
      <c r="HQ156" s="6"/>
      <c r="HR156" s="6"/>
      <c r="HS156" s="6"/>
      <c r="HT156" s="6"/>
      <c r="HU156" s="6"/>
      <c r="HV156" s="6"/>
      <c r="HW156" s="52"/>
      <c r="HY156" s="367"/>
      <c r="HZ156" s="41">
        <v>3</v>
      </c>
      <c r="IA156" s="6"/>
      <c r="IB156" s="6"/>
      <c r="IC156" s="6"/>
      <c r="ID156" s="6"/>
      <c r="IE156" s="6"/>
      <c r="IF156" s="6"/>
      <c r="IG156" s="52"/>
      <c r="II156" s="367"/>
      <c r="IJ156" s="41">
        <v>3</v>
      </c>
      <c r="IK156" s="6"/>
      <c r="IL156" s="6"/>
      <c r="IM156" s="6"/>
      <c r="IN156" s="6"/>
      <c r="IO156" s="6"/>
      <c r="IP156" s="6"/>
      <c r="IQ156" s="52"/>
      <c r="IS156" s="367"/>
      <c r="IT156" s="41">
        <v>3</v>
      </c>
      <c r="IU156" s="6"/>
      <c r="IV156" s="6"/>
      <c r="IW156" s="6"/>
      <c r="IX156" s="6"/>
      <c r="IY156" s="6"/>
      <c r="IZ156" s="6"/>
      <c r="JA156" s="52"/>
    </row>
    <row r="157" spans="1:261" ht="12.75" customHeight="1" outlineLevel="2" x14ac:dyDescent="0.25">
      <c r="C157" s="356"/>
      <c r="D157" s="41">
        <v>4</v>
      </c>
      <c r="E157" s="416">
        <f t="shared" si="794"/>
        <v>4.666666666666667</v>
      </c>
      <c r="F157" s="416">
        <f t="shared" si="795"/>
        <v>2.6666666666666665</v>
      </c>
      <c r="G157" s="416">
        <f t="shared" si="796"/>
        <v>5</v>
      </c>
      <c r="H157" s="416">
        <f t="shared" si="797"/>
        <v>4.666666666666667</v>
      </c>
      <c r="I157" s="416">
        <f t="shared" si="798"/>
        <v>10</v>
      </c>
      <c r="J157" s="416">
        <f t="shared" si="799"/>
        <v>6.333333333333333</v>
      </c>
      <c r="K157" s="52"/>
      <c r="M157" s="328"/>
      <c r="N157" s="41">
        <v>4</v>
      </c>
      <c r="O157" s="6">
        <v>4</v>
      </c>
      <c r="P157" s="6">
        <v>3</v>
      </c>
      <c r="Q157" s="6">
        <v>7</v>
      </c>
      <c r="R157" s="6">
        <v>5</v>
      </c>
      <c r="S157" s="6">
        <v>10</v>
      </c>
      <c r="T157" s="6">
        <v>7</v>
      </c>
      <c r="U157" s="52"/>
      <c r="W157" s="328"/>
      <c r="X157" s="41">
        <v>4</v>
      </c>
      <c r="Y157" s="6"/>
      <c r="Z157" s="6"/>
      <c r="AA157" s="6"/>
      <c r="AB157" s="6"/>
      <c r="AC157" s="6"/>
      <c r="AD157" s="6"/>
      <c r="AE157" s="52"/>
      <c r="AG157" s="328"/>
      <c r="AH157" s="41">
        <v>4</v>
      </c>
      <c r="AI157" s="6"/>
      <c r="AJ157" s="6"/>
      <c r="AK157" s="6"/>
      <c r="AL157" s="6"/>
      <c r="AM157" s="6"/>
      <c r="AN157" s="6"/>
      <c r="AO157" s="52"/>
      <c r="AQ157" s="328"/>
      <c r="AR157" s="41">
        <v>4</v>
      </c>
      <c r="AS157" s="6"/>
      <c r="AT157" s="6"/>
      <c r="AU157" s="6"/>
      <c r="AV157" s="6"/>
      <c r="AW157" s="6"/>
      <c r="AX157" s="6"/>
      <c r="AY157" s="52"/>
      <c r="BA157" s="328"/>
      <c r="BB157" s="41">
        <v>4</v>
      </c>
      <c r="BC157" s="6"/>
      <c r="BD157" s="6"/>
      <c r="BE157" s="6"/>
      <c r="BF157" s="6"/>
      <c r="BG157" s="6"/>
      <c r="BH157" s="6"/>
      <c r="BI157" s="52"/>
      <c r="BK157" s="328"/>
      <c r="BL157" s="41">
        <v>4</v>
      </c>
      <c r="BM157" s="6"/>
      <c r="BN157" s="6"/>
      <c r="BO157" s="6"/>
      <c r="BP157" s="6"/>
      <c r="BQ157" s="6"/>
      <c r="BR157" s="6"/>
      <c r="BS157" s="52"/>
      <c r="BU157" s="328"/>
      <c r="BV157" s="41">
        <v>4</v>
      </c>
      <c r="BW157" s="6"/>
      <c r="BX157" s="6"/>
      <c r="BY157" s="6"/>
      <c r="BZ157" s="6"/>
      <c r="CA157" s="6"/>
      <c r="CB157" s="6"/>
      <c r="CC157" s="52"/>
      <c r="CE157" s="328"/>
      <c r="CF157" s="41">
        <v>4</v>
      </c>
      <c r="CG157" s="6"/>
      <c r="CH157" s="6"/>
      <c r="CI157" s="6"/>
      <c r="CJ157" s="6"/>
      <c r="CK157" s="6"/>
      <c r="CL157" s="6"/>
      <c r="CM157" s="52"/>
      <c r="CO157" s="328"/>
      <c r="CP157" s="41">
        <v>4</v>
      </c>
      <c r="CQ157" s="6"/>
      <c r="CR157" s="6"/>
      <c r="CS157" s="6"/>
      <c r="CT157" s="6"/>
      <c r="CU157" s="6"/>
      <c r="CV157" s="6"/>
      <c r="CW157" s="52"/>
      <c r="CY157" s="328"/>
      <c r="CZ157" s="41">
        <v>4</v>
      </c>
      <c r="DA157" s="409">
        <v>6</v>
      </c>
      <c r="DB157" s="6">
        <v>2</v>
      </c>
      <c r="DC157" s="6">
        <v>1</v>
      </c>
      <c r="DD157" s="6">
        <v>4</v>
      </c>
      <c r="DE157" s="409">
        <v>10</v>
      </c>
      <c r="DF157" s="6">
        <v>5</v>
      </c>
      <c r="DG157" s="52"/>
      <c r="DI157" s="328"/>
      <c r="DJ157" s="41">
        <v>4</v>
      </c>
      <c r="DK157" s="6"/>
      <c r="DL157" s="6"/>
      <c r="DM157" s="6"/>
      <c r="DN157" s="6"/>
      <c r="DO157" s="6"/>
      <c r="DP157" s="6"/>
      <c r="DQ157" s="52"/>
      <c r="DS157" s="328"/>
      <c r="DT157" s="41">
        <v>4</v>
      </c>
      <c r="DU157" s="6"/>
      <c r="DV157" s="6"/>
      <c r="DW157" s="6"/>
      <c r="DX157" s="6"/>
      <c r="DY157" s="6"/>
      <c r="DZ157" s="6"/>
      <c r="EA157" s="52"/>
      <c r="EC157" s="328"/>
      <c r="ED157" s="41">
        <v>4</v>
      </c>
      <c r="EE157" s="6">
        <v>4</v>
      </c>
      <c r="EF157" s="6">
        <v>3</v>
      </c>
      <c r="EG157" s="6">
        <v>7</v>
      </c>
      <c r="EH157" s="6">
        <v>5</v>
      </c>
      <c r="EI157" s="6">
        <v>10</v>
      </c>
      <c r="EJ157" s="6">
        <v>7</v>
      </c>
      <c r="EK157" s="52"/>
      <c r="EL157" s="328"/>
      <c r="EM157" s="41">
        <v>4</v>
      </c>
      <c r="EN157" s="409"/>
      <c r="EO157" s="6"/>
      <c r="EP157" s="6"/>
      <c r="EQ157" s="6"/>
      <c r="ER157" s="409"/>
      <c r="ES157" s="6"/>
      <c r="ET157" s="52"/>
      <c r="EU157" s="52"/>
      <c r="EW157" s="367"/>
      <c r="EX157" s="41">
        <v>4</v>
      </c>
      <c r="EY157" s="6"/>
      <c r="EZ157" s="6"/>
      <c r="FA157" s="6"/>
      <c r="FB157" s="6"/>
      <c r="FC157" s="6"/>
      <c r="FD157" s="6"/>
      <c r="FE157" s="52"/>
      <c r="FG157" s="367"/>
      <c r="FH157" s="41">
        <v>4</v>
      </c>
      <c r="FI157" s="6"/>
      <c r="FJ157" s="6"/>
      <c r="FK157" s="6"/>
      <c r="FL157" s="6"/>
      <c r="FM157" s="6"/>
      <c r="FN157" s="6"/>
      <c r="FO157" s="52"/>
      <c r="FQ157" s="367"/>
      <c r="FR157" s="41">
        <v>4</v>
      </c>
      <c r="FS157" s="6"/>
      <c r="FT157" s="6"/>
      <c r="FU157" s="6"/>
      <c r="FV157" s="6"/>
      <c r="FW157" s="6"/>
      <c r="FX157" s="6"/>
      <c r="FY157" s="52"/>
      <c r="GA157" s="367"/>
      <c r="GB157" s="41">
        <v>4</v>
      </c>
      <c r="GC157" s="6"/>
      <c r="GD157" s="6"/>
      <c r="GE157" s="6"/>
      <c r="GF157" s="6"/>
      <c r="GG157" s="6"/>
      <c r="GH157" s="6"/>
      <c r="GI157" s="52"/>
      <c r="GK157" s="367"/>
      <c r="GL157" s="41">
        <v>4</v>
      </c>
      <c r="GM157" s="6"/>
      <c r="GN157" s="6"/>
      <c r="GO157" s="6"/>
      <c r="GP157" s="6"/>
      <c r="GQ157" s="6"/>
      <c r="GR157" s="6"/>
      <c r="GS157" s="52"/>
      <c r="GU157" s="367"/>
      <c r="GV157" s="41">
        <v>4</v>
      </c>
      <c r="GW157" s="6"/>
      <c r="GX157" s="6"/>
      <c r="GY157" s="6"/>
      <c r="GZ157" s="6"/>
      <c r="HA157" s="6"/>
      <c r="HB157" s="6"/>
      <c r="HC157" s="52"/>
      <c r="HE157" s="367"/>
      <c r="HF157" s="41">
        <v>4</v>
      </c>
      <c r="HG157" s="6"/>
      <c r="HH157" s="6"/>
      <c r="HI157" s="6"/>
      <c r="HJ157" s="6"/>
      <c r="HK157" s="6"/>
      <c r="HL157" s="6"/>
      <c r="HM157" s="52"/>
      <c r="HO157" s="367"/>
      <c r="HP157" s="41">
        <v>4</v>
      </c>
      <c r="HQ157" s="6"/>
      <c r="HR157" s="6"/>
      <c r="HS157" s="6"/>
      <c r="HT157" s="6"/>
      <c r="HU157" s="6"/>
      <c r="HV157" s="6"/>
      <c r="HW157" s="52"/>
      <c r="HY157" s="367"/>
      <c r="HZ157" s="41">
        <v>4</v>
      </c>
      <c r="IA157" s="6"/>
      <c r="IB157" s="6"/>
      <c r="IC157" s="6"/>
      <c r="ID157" s="6"/>
      <c r="IE157" s="6"/>
      <c r="IF157" s="6"/>
      <c r="IG157" s="52"/>
      <c r="II157" s="367"/>
      <c r="IJ157" s="41">
        <v>4</v>
      </c>
      <c r="IK157" s="6"/>
      <c r="IL157" s="6"/>
      <c r="IM157" s="6"/>
      <c r="IN157" s="6"/>
      <c r="IO157" s="6"/>
      <c r="IP157" s="6"/>
      <c r="IQ157" s="52"/>
      <c r="IS157" s="367"/>
      <c r="IT157" s="41">
        <v>4</v>
      </c>
      <c r="IU157" s="6"/>
      <c r="IV157" s="6"/>
      <c r="IW157" s="6"/>
      <c r="IX157" s="6"/>
      <c r="IY157" s="6"/>
      <c r="IZ157" s="6"/>
      <c r="JA157" s="52"/>
    </row>
    <row r="158" spans="1:261" ht="12.75" customHeight="1" outlineLevel="2" x14ac:dyDescent="0.25">
      <c r="C158" s="356"/>
      <c r="D158" s="41">
        <v>5</v>
      </c>
      <c r="E158" s="416">
        <f t="shared" si="794"/>
        <v>8.6666666666666661</v>
      </c>
      <c r="F158" s="416">
        <f t="shared" si="795"/>
        <v>10</v>
      </c>
      <c r="G158" s="416">
        <f t="shared" si="796"/>
        <v>8</v>
      </c>
      <c r="H158" s="416">
        <f t="shared" si="797"/>
        <v>4.666666666666667</v>
      </c>
      <c r="I158" s="416">
        <f t="shared" si="798"/>
        <v>10</v>
      </c>
      <c r="J158" s="416">
        <f t="shared" si="799"/>
        <v>3.3333333333333335</v>
      </c>
      <c r="K158" s="52"/>
      <c r="M158" s="328"/>
      <c r="N158" s="41">
        <v>5</v>
      </c>
      <c r="O158" s="6">
        <v>8</v>
      </c>
      <c r="P158" s="6">
        <v>10</v>
      </c>
      <c r="Q158" s="6">
        <v>7</v>
      </c>
      <c r="R158" s="6">
        <v>5</v>
      </c>
      <c r="S158" s="6">
        <v>10</v>
      </c>
      <c r="T158" s="6">
        <v>5</v>
      </c>
      <c r="U158" s="52"/>
      <c r="W158" s="328"/>
      <c r="X158" s="41">
        <v>5</v>
      </c>
      <c r="Y158" s="6"/>
      <c r="Z158" s="6"/>
      <c r="AA158" s="6"/>
      <c r="AB158" s="6"/>
      <c r="AC158" s="6"/>
      <c r="AD158" s="6"/>
      <c r="AE158" s="52"/>
      <c r="AG158" s="328"/>
      <c r="AH158" s="41">
        <v>5</v>
      </c>
      <c r="AI158" s="6"/>
      <c r="AJ158" s="6"/>
      <c r="AK158" s="6"/>
      <c r="AL158" s="6"/>
      <c r="AM158" s="6"/>
      <c r="AN158" s="6"/>
      <c r="AO158" s="52"/>
      <c r="AQ158" s="328"/>
      <c r="AR158" s="41">
        <v>5</v>
      </c>
      <c r="AS158" s="6"/>
      <c r="AT158" s="6"/>
      <c r="AU158" s="6"/>
      <c r="AV158" s="6"/>
      <c r="AW158" s="6"/>
      <c r="AX158" s="6"/>
      <c r="AY158" s="52"/>
      <c r="BA158" s="328"/>
      <c r="BB158" s="41">
        <v>5</v>
      </c>
      <c r="BC158" s="6"/>
      <c r="BD158" s="6"/>
      <c r="BE158" s="6"/>
      <c r="BF158" s="6"/>
      <c r="BG158" s="6"/>
      <c r="BH158" s="6"/>
      <c r="BI158" s="52"/>
      <c r="BK158" s="328"/>
      <c r="BL158" s="41">
        <v>5</v>
      </c>
      <c r="BM158" s="6"/>
      <c r="BN158" s="6"/>
      <c r="BO158" s="6"/>
      <c r="BP158" s="6"/>
      <c r="BQ158" s="6"/>
      <c r="BR158" s="6"/>
      <c r="BS158" s="52"/>
      <c r="BU158" s="328"/>
      <c r="BV158" s="41">
        <v>5</v>
      </c>
      <c r="BW158" s="6"/>
      <c r="BX158" s="6"/>
      <c r="BY158" s="6"/>
      <c r="BZ158" s="6"/>
      <c r="CA158" s="6"/>
      <c r="CB158" s="6"/>
      <c r="CC158" s="52"/>
      <c r="CE158" s="328"/>
      <c r="CF158" s="41">
        <v>5</v>
      </c>
      <c r="CG158" s="6"/>
      <c r="CH158" s="6"/>
      <c r="CI158" s="6"/>
      <c r="CJ158" s="6"/>
      <c r="CK158" s="6"/>
      <c r="CL158" s="6"/>
      <c r="CM158" s="52"/>
      <c r="CO158" s="328"/>
      <c r="CP158" s="41">
        <v>5</v>
      </c>
      <c r="CQ158" s="6"/>
      <c r="CR158" s="6"/>
      <c r="CS158" s="6"/>
      <c r="CT158" s="6"/>
      <c r="CU158" s="6"/>
      <c r="CV158" s="6"/>
      <c r="CW158" s="52"/>
      <c r="CY158" s="328"/>
      <c r="CZ158" s="41">
        <v>5</v>
      </c>
      <c r="DA158" s="6">
        <v>10</v>
      </c>
      <c r="DB158" s="6">
        <v>10</v>
      </c>
      <c r="DC158" s="6">
        <v>10</v>
      </c>
      <c r="DD158" s="6">
        <v>4</v>
      </c>
      <c r="DE158" s="409">
        <v>10</v>
      </c>
      <c r="DF158" s="6">
        <v>0</v>
      </c>
      <c r="DG158" s="52"/>
      <c r="DI158" s="328"/>
      <c r="DJ158" s="41">
        <v>5</v>
      </c>
      <c r="DK158" s="6"/>
      <c r="DL158" s="6"/>
      <c r="DM158" s="6"/>
      <c r="DN158" s="6"/>
      <c r="DO158" s="6"/>
      <c r="DP158" s="6"/>
      <c r="DQ158" s="52"/>
      <c r="DS158" s="328"/>
      <c r="DT158" s="41">
        <v>5</v>
      </c>
      <c r="DU158" s="6"/>
      <c r="DV158" s="6"/>
      <c r="DW158" s="6"/>
      <c r="DX158" s="6"/>
      <c r="DY158" s="6"/>
      <c r="DZ158" s="6"/>
      <c r="EA158" s="52"/>
      <c r="EC158" s="328"/>
      <c r="ED158" s="41">
        <v>5</v>
      </c>
      <c r="EE158" s="6">
        <v>8</v>
      </c>
      <c r="EF158" s="6">
        <v>10</v>
      </c>
      <c r="EG158" s="6">
        <v>7</v>
      </c>
      <c r="EH158" s="6">
        <v>5</v>
      </c>
      <c r="EI158" s="6">
        <v>10</v>
      </c>
      <c r="EJ158" s="6">
        <v>5</v>
      </c>
      <c r="EK158" s="52"/>
      <c r="EL158" s="328"/>
      <c r="EM158" s="41">
        <v>5</v>
      </c>
      <c r="EN158" s="6"/>
      <c r="EO158" s="6"/>
      <c r="EP158" s="6"/>
      <c r="EQ158" s="6"/>
      <c r="ER158" s="409"/>
      <c r="ES158" s="6"/>
      <c r="ET158" s="52"/>
      <c r="EU158" s="52"/>
      <c r="EW158" s="367"/>
      <c r="EX158" s="41">
        <v>5</v>
      </c>
      <c r="EY158" s="6"/>
      <c r="EZ158" s="6"/>
      <c r="FA158" s="6"/>
      <c r="FB158" s="6"/>
      <c r="FC158" s="6"/>
      <c r="FD158" s="6"/>
      <c r="FE158" s="52"/>
      <c r="FG158" s="367"/>
      <c r="FH158" s="41">
        <v>5</v>
      </c>
      <c r="FI158" s="6"/>
      <c r="FJ158" s="6"/>
      <c r="FK158" s="6"/>
      <c r="FL158" s="6"/>
      <c r="FM158" s="6"/>
      <c r="FN158" s="6"/>
      <c r="FO158" s="52"/>
      <c r="FQ158" s="367"/>
      <c r="FR158" s="41">
        <v>5</v>
      </c>
      <c r="FS158" s="6"/>
      <c r="FT158" s="6"/>
      <c r="FU158" s="6"/>
      <c r="FV158" s="6"/>
      <c r="FW158" s="6"/>
      <c r="FX158" s="6"/>
      <c r="FY158" s="52"/>
      <c r="GA158" s="367"/>
      <c r="GB158" s="41">
        <v>5</v>
      </c>
      <c r="GC158" s="6"/>
      <c r="GD158" s="6"/>
      <c r="GE158" s="6"/>
      <c r="GF158" s="6"/>
      <c r="GG158" s="6"/>
      <c r="GH158" s="6"/>
      <c r="GI158" s="52"/>
      <c r="GK158" s="367"/>
      <c r="GL158" s="41">
        <v>5</v>
      </c>
      <c r="GM158" s="6"/>
      <c r="GN158" s="6"/>
      <c r="GO158" s="6"/>
      <c r="GP158" s="6"/>
      <c r="GQ158" s="6"/>
      <c r="GR158" s="6"/>
      <c r="GS158" s="52"/>
      <c r="GU158" s="367"/>
      <c r="GV158" s="41">
        <v>5</v>
      </c>
      <c r="GW158" s="6"/>
      <c r="GX158" s="6"/>
      <c r="GY158" s="6"/>
      <c r="GZ158" s="6"/>
      <c r="HA158" s="6"/>
      <c r="HB158" s="6"/>
      <c r="HC158" s="52"/>
      <c r="HE158" s="367"/>
      <c r="HF158" s="41">
        <v>5</v>
      </c>
      <c r="HG158" s="6"/>
      <c r="HH158" s="6"/>
      <c r="HI158" s="6"/>
      <c r="HJ158" s="6"/>
      <c r="HK158" s="6"/>
      <c r="HL158" s="6"/>
      <c r="HM158" s="52"/>
      <c r="HO158" s="367"/>
      <c r="HP158" s="41">
        <v>5</v>
      </c>
      <c r="HQ158" s="6"/>
      <c r="HR158" s="6"/>
      <c r="HS158" s="6"/>
      <c r="HT158" s="6"/>
      <c r="HU158" s="6"/>
      <c r="HV158" s="6"/>
      <c r="HW158" s="52"/>
      <c r="HY158" s="367"/>
      <c r="HZ158" s="41">
        <v>5</v>
      </c>
      <c r="IA158" s="6"/>
      <c r="IB158" s="6"/>
      <c r="IC158" s="6"/>
      <c r="ID158" s="6"/>
      <c r="IE158" s="6"/>
      <c r="IF158" s="6"/>
      <c r="IG158" s="52"/>
      <c r="II158" s="367"/>
      <c r="IJ158" s="41">
        <v>5</v>
      </c>
      <c r="IK158" s="6"/>
      <c r="IL158" s="6"/>
      <c r="IM158" s="6"/>
      <c r="IN158" s="6"/>
      <c r="IO158" s="6"/>
      <c r="IP158" s="6"/>
      <c r="IQ158" s="52"/>
      <c r="IS158" s="367"/>
      <c r="IT158" s="41">
        <v>5</v>
      </c>
      <c r="IU158" s="6"/>
      <c r="IV158" s="6"/>
      <c r="IW158" s="6"/>
      <c r="IX158" s="6"/>
      <c r="IY158" s="6"/>
      <c r="IZ158" s="6"/>
      <c r="JA158" s="52"/>
    </row>
    <row r="159" spans="1:261" ht="12.75" customHeight="1" outlineLevel="2" x14ac:dyDescent="0.25">
      <c r="C159" s="356"/>
      <c r="D159" s="41">
        <v>6</v>
      </c>
      <c r="E159" s="416">
        <f t="shared" si="794"/>
        <v>10</v>
      </c>
      <c r="F159" s="416">
        <f t="shared" si="795"/>
        <v>10</v>
      </c>
      <c r="G159" s="416">
        <f t="shared" si="796"/>
        <v>8</v>
      </c>
      <c r="H159" s="416">
        <f t="shared" si="797"/>
        <v>10</v>
      </c>
      <c r="I159" s="416">
        <f t="shared" si="798"/>
        <v>10</v>
      </c>
      <c r="J159" s="416">
        <f t="shared" si="799"/>
        <v>0</v>
      </c>
      <c r="K159" s="52"/>
      <c r="M159" s="328"/>
      <c r="N159" s="41">
        <v>6</v>
      </c>
      <c r="O159" s="6">
        <v>10</v>
      </c>
      <c r="P159" s="6">
        <v>10</v>
      </c>
      <c r="Q159" s="6">
        <v>7</v>
      </c>
      <c r="R159" s="6">
        <v>10</v>
      </c>
      <c r="S159" s="6">
        <v>10</v>
      </c>
      <c r="T159" s="6">
        <v>0</v>
      </c>
      <c r="U159" s="52"/>
      <c r="W159" s="328"/>
      <c r="X159" s="41">
        <v>6</v>
      </c>
      <c r="Y159" s="6"/>
      <c r="Z159" s="6"/>
      <c r="AA159" s="6"/>
      <c r="AB159" s="6"/>
      <c r="AC159" s="6"/>
      <c r="AD159" s="6"/>
      <c r="AE159" s="52"/>
      <c r="AG159" s="328"/>
      <c r="AH159" s="41">
        <v>6</v>
      </c>
      <c r="AI159" s="6"/>
      <c r="AJ159" s="6"/>
      <c r="AK159" s="6"/>
      <c r="AL159" s="6"/>
      <c r="AM159" s="6"/>
      <c r="AN159" s="6"/>
      <c r="AO159" s="52"/>
      <c r="AQ159" s="328"/>
      <c r="AR159" s="41">
        <v>6</v>
      </c>
      <c r="AS159" s="6"/>
      <c r="AT159" s="6"/>
      <c r="AU159" s="6"/>
      <c r="AV159" s="6"/>
      <c r="AW159" s="6"/>
      <c r="AX159" s="6"/>
      <c r="AY159" s="52"/>
      <c r="BA159" s="328"/>
      <c r="BB159" s="41">
        <v>6</v>
      </c>
      <c r="BC159" s="6"/>
      <c r="BD159" s="6"/>
      <c r="BE159" s="6"/>
      <c r="BF159" s="6"/>
      <c r="BG159" s="6"/>
      <c r="BH159" s="6"/>
      <c r="BI159" s="52"/>
      <c r="BK159" s="328"/>
      <c r="BL159" s="41">
        <v>6</v>
      </c>
      <c r="BM159" s="6"/>
      <c r="BN159" s="6"/>
      <c r="BO159" s="6"/>
      <c r="BP159" s="6"/>
      <c r="BQ159" s="6"/>
      <c r="BR159" s="6"/>
      <c r="BS159" s="52"/>
      <c r="BU159" s="328"/>
      <c r="BV159" s="41">
        <v>6</v>
      </c>
      <c r="BW159" s="6"/>
      <c r="BX159" s="6"/>
      <c r="BY159" s="6"/>
      <c r="BZ159" s="6"/>
      <c r="CA159" s="6"/>
      <c r="CB159" s="6"/>
      <c r="CC159" s="52"/>
      <c r="CE159" s="328"/>
      <c r="CF159" s="41">
        <v>6</v>
      </c>
      <c r="CG159" s="6"/>
      <c r="CH159" s="6"/>
      <c r="CI159" s="6"/>
      <c r="CJ159" s="6"/>
      <c r="CK159" s="6"/>
      <c r="CL159" s="6"/>
      <c r="CM159" s="52"/>
      <c r="CO159" s="328"/>
      <c r="CP159" s="41">
        <v>6</v>
      </c>
      <c r="CQ159" s="6"/>
      <c r="CR159" s="6"/>
      <c r="CS159" s="6"/>
      <c r="CT159" s="6"/>
      <c r="CU159" s="6"/>
      <c r="CV159" s="6"/>
      <c r="CW159" s="52"/>
      <c r="CY159" s="328"/>
      <c r="CZ159" s="41">
        <v>6</v>
      </c>
      <c r="DA159" s="6">
        <v>10</v>
      </c>
      <c r="DB159" s="6">
        <v>10</v>
      </c>
      <c r="DC159" s="6">
        <v>10</v>
      </c>
      <c r="DD159" s="6">
        <v>10</v>
      </c>
      <c r="DE159" s="6">
        <v>10</v>
      </c>
      <c r="DF159" s="6">
        <v>0</v>
      </c>
      <c r="DG159" s="52"/>
      <c r="DI159" s="328"/>
      <c r="DJ159" s="41">
        <v>6</v>
      </c>
      <c r="DK159" s="6"/>
      <c r="DL159" s="6"/>
      <c r="DM159" s="6"/>
      <c r="DN159" s="6"/>
      <c r="DO159" s="6"/>
      <c r="DP159" s="6"/>
      <c r="DQ159" s="52"/>
      <c r="DS159" s="328"/>
      <c r="DT159" s="41">
        <v>6</v>
      </c>
      <c r="DU159" s="6"/>
      <c r="DV159" s="6"/>
      <c r="DW159" s="6"/>
      <c r="DX159" s="6"/>
      <c r="DY159" s="6"/>
      <c r="DZ159" s="6"/>
      <c r="EA159" s="52"/>
      <c r="EC159" s="328"/>
      <c r="ED159" s="41">
        <v>6</v>
      </c>
      <c r="EE159" s="6">
        <v>10</v>
      </c>
      <c r="EF159" s="6">
        <v>10</v>
      </c>
      <c r="EG159" s="6">
        <v>7</v>
      </c>
      <c r="EH159" s="6">
        <v>10</v>
      </c>
      <c r="EI159" s="6">
        <v>10</v>
      </c>
      <c r="EJ159" s="6">
        <v>0</v>
      </c>
      <c r="EK159" s="52"/>
      <c r="EL159" s="328"/>
      <c r="EM159" s="41">
        <v>6</v>
      </c>
      <c r="EN159" s="6"/>
      <c r="EO159" s="6"/>
      <c r="EP159" s="6"/>
      <c r="EQ159" s="6"/>
      <c r="ER159" s="6"/>
      <c r="ES159" s="6"/>
      <c r="ET159" s="52"/>
      <c r="EU159" s="52"/>
      <c r="EW159" s="367"/>
      <c r="EX159" s="41">
        <v>6</v>
      </c>
      <c r="EY159" s="6"/>
      <c r="EZ159" s="6"/>
      <c r="FA159" s="6"/>
      <c r="FB159" s="6"/>
      <c r="FC159" s="6"/>
      <c r="FD159" s="6"/>
      <c r="FE159" s="52"/>
      <c r="FG159" s="367"/>
      <c r="FH159" s="41">
        <v>6</v>
      </c>
      <c r="FI159" s="6"/>
      <c r="FJ159" s="6"/>
      <c r="FK159" s="6"/>
      <c r="FL159" s="6"/>
      <c r="FM159" s="6"/>
      <c r="FN159" s="6"/>
      <c r="FO159" s="52"/>
      <c r="FQ159" s="367"/>
      <c r="FR159" s="41">
        <v>6</v>
      </c>
      <c r="FS159" s="6"/>
      <c r="FT159" s="6"/>
      <c r="FU159" s="6"/>
      <c r="FV159" s="6"/>
      <c r="FW159" s="6"/>
      <c r="FX159" s="6"/>
      <c r="FY159" s="52"/>
      <c r="GA159" s="367"/>
      <c r="GB159" s="41">
        <v>6</v>
      </c>
      <c r="GC159" s="6"/>
      <c r="GD159" s="6"/>
      <c r="GE159" s="6"/>
      <c r="GF159" s="6"/>
      <c r="GG159" s="6"/>
      <c r="GH159" s="6"/>
      <c r="GI159" s="52"/>
      <c r="GK159" s="367"/>
      <c r="GL159" s="41">
        <v>6</v>
      </c>
      <c r="GM159" s="6"/>
      <c r="GN159" s="6"/>
      <c r="GO159" s="6"/>
      <c r="GP159" s="6"/>
      <c r="GQ159" s="6"/>
      <c r="GR159" s="6"/>
      <c r="GS159" s="52"/>
      <c r="GU159" s="367"/>
      <c r="GV159" s="41">
        <v>6</v>
      </c>
      <c r="GW159" s="6"/>
      <c r="GX159" s="6"/>
      <c r="GY159" s="6"/>
      <c r="GZ159" s="6"/>
      <c r="HA159" s="6"/>
      <c r="HB159" s="6"/>
      <c r="HC159" s="52"/>
      <c r="HE159" s="367"/>
      <c r="HF159" s="41">
        <v>6</v>
      </c>
      <c r="HG159" s="6"/>
      <c r="HH159" s="6"/>
      <c r="HI159" s="6"/>
      <c r="HJ159" s="6"/>
      <c r="HK159" s="6"/>
      <c r="HL159" s="6"/>
      <c r="HM159" s="52"/>
      <c r="HO159" s="367"/>
      <c r="HP159" s="41">
        <v>6</v>
      </c>
      <c r="HQ159" s="6"/>
      <c r="HR159" s="6"/>
      <c r="HS159" s="6"/>
      <c r="HT159" s="6"/>
      <c r="HU159" s="6"/>
      <c r="HV159" s="6"/>
      <c r="HW159" s="52"/>
      <c r="HY159" s="367"/>
      <c r="HZ159" s="41">
        <v>6</v>
      </c>
      <c r="IA159" s="6"/>
      <c r="IB159" s="6"/>
      <c r="IC159" s="6"/>
      <c r="ID159" s="6"/>
      <c r="IE159" s="6"/>
      <c r="IF159" s="6"/>
      <c r="IG159" s="52"/>
      <c r="II159" s="367"/>
      <c r="IJ159" s="41">
        <v>6</v>
      </c>
      <c r="IK159" s="6"/>
      <c r="IL159" s="6"/>
      <c r="IM159" s="6"/>
      <c r="IN159" s="6"/>
      <c r="IO159" s="6"/>
      <c r="IP159" s="6"/>
      <c r="IQ159" s="52"/>
      <c r="IS159" s="367"/>
      <c r="IT159" s="41">
        <v>6</v>
      </c>
      <c r="IU159" s="6"/>
      <c r="IV159" s="6"/>
      <c r="IW159" s="6"/>
      <c r="IX159" s="6"/>
      <c r="IY159" s="6"/>
      <c r="IZ159" s="6"/>
      <c r="JA159" s="52"/>
    </row>
    <row r="160" spans="1:261" ht="12.75" customHeight="1" outlineLevel="2" x14ac:dyDescent="0.25">
      <c r="C160" s="356"/>
      <c r="D160" s="41">
        <v>7</v>
      </c>
      <c r="E160" s="416">
        <f t="shared" si="794"/>
        <v>4.333333333333333</v>
      </c>
      <c r="F160" s="416">
        <f t="shared" si="795"/>
        <v>10</v>
      </c>
      <c r="G160" s="416">
        <f t="shared" si="796"/>
        <v>7</v>
      </c>
      <c r="H160" s="416">
        <f t="shared" si="797"/>
        <v>10</v>
      </c>
      <c r="I160" s="416">
        <f t="shared" si="798"/>
        <v>10</v>
      </c>
      <c r="J160" s="416">
        <f t="shared" si="799"/>
        <v>10</v>
      </c>
      <c r="K160" s="52"/>
      <c r="M160" s="328"/>
      <c r="N160" s="41">
        <v>7</v>
      </c>
      <c r="O160" s="6">
        <v>5</v>
      </c>
      <c r="P160" s="6">
        <v>10</v>
      </c>
      <c r="Q160" s="6">
        <v>7</v>
      </c>
      <c r="R160" s="6">
        <v>10</v>
      </c>
      <c r="S160" s="6">
        <v>10</v>
      </c>
      <c r="T160" s="6">
        <v>10</v>
      </c>
      <c r="U160" s="52"/>
      <c r="W160" s="328"/>
      <c r="X160" s="41">
        <v>7</v>
      </c>
      <c r="Y160" s="6"/>
      <c r="Z160" s="6"/>
      <c r="AA160" s="6"/>
      <c r="AB160" s="6"/>
      <c r="AC160" s="6"/>
      <c r="AD160" s="6"/>
      <c r="AE160" s="52"/>
      <c r="AG160" s="328"/>
      <c r="AH160" s="41">
        <v>7</v>
      </c>
      <c r="AI160" s="6"/>
      <c r="AJ160" s="6"/>
      <c r="AK160" s="6"/>
      <c r="AL160" s="6"/>
      <c r="AM160" s="6"/>
      <c r="AN160" s="6"/>
      <c r="AO160" s="52"/>
      <c r="AQ160" s="328"/>
      <c r="AR160" s="41">
        <v>7</v>
      </c>
      <c r="AS160" s="6"/>
      <c r="AT160" s="6"/>
      <c r="AU160" s="6"/>
      <c r="AV160" s="6"/>
      <c r="AW160" s="6"/>
      <c r="AX160" s="6"/>
      <c r="AY160" s="52"/>
      <c r="BA160" s="328"/>
      <c r="BB160" s="41">
        <v>7</v>
      </c>
      <c r="BC160" s="6"/>
      <c r="BD160" s="6"/>
      <c r="BE160" s="6"/>
      <c r="BF160" s="6"/>
      <c r="BG160" s="6"/>
      <c r="BH160" s="6"/>
      <c r="BI160" s="52"/>
      <c r="BK160" s="328"/>
      <c r="BL160" s="41">
        <v>7</v>
      </c>
      <c r="BM160" s="6"/>
      <c r="BN160" s="6"/>
      <c r="BO160" s="6"/>
      <c r="BP160" s="6"/>
      <c r="BQ160" s="6"/>
      <c r="BR160" s="6"/>
      <c r="BS160" s="52"/>
      <c r="BU160" s="328"/>
      <c r="BV160" s="41">
        <v>7</v>
      </c>
      <c r="BW160" s="6"/>
      <c r="BX160" s="6"/>
      <c r="BY160" s="6"/>
      <c r="BZ160" s="6"/>
      <c r="CA160" s="6"/>
      <c r="CB160" s="6"/>
      <c r="CC160" s="52"/>
      <c r="CE160" s="328"/>
      <c r="CF160" s="41">
        <v>7</v>
      </c>
      <c r="CG160" s="6"/>
      <c r="CH160" s="6"/>
      <c r="CI160" s="6"/>
      <c r="CJ160" s="6"/>
      <c r="CK160" s="6"/>
      <c r="CL160" s="6"/>
      <c r="CM160" s="52"/>
      <c r="CO160" s="328"/>
      <c r="CP160" s="41">
        <v>7</v>
      </c>
      <c r="CQ160" s="6"/>
      <c r="CR160" s="6"/>
      <c r="CS160" s="6"/>
      <c r="CT160" s="6"/>
      <c r="CU160" s="6"/>
      <c r="CV160" s="6"/>
      <c r="CW160" s="52"/>
      <c r="CY160" s="328"/>
      <c r="CZ160" s="41">
        <v>7</v>
      </c>
      <c r="DA160" s="6">
        <v>3</v>
      </c>
      <c r="DB160" s="6">
        <v>10</v>
      </c>
      <c r="DC160" s="6">
        <v>7</v>
      </c>
      <c r="DD160" s="6">
        <v>10</v>
      </c>
      <c r="DE160" s="6">
        <v>10</v>
      </c>
      <c r="DF160" s="6">
        <v>10</v>
      </c>
      <c r="DG160" s="52"/>
      <c r="DI160" s="328"/>
      <c r="DJ160" s="41">
        <v>7</v>
      </c>
      <c r="DK160" s="6"/>
      <c r="DL160" s="6"/>
      <c r="DM160" s="6"/>
      <c r="DN160" s="6"/>
      <c r="DO160" s="6"/>
      <c r="DP160" s="6"/>
      <c r="DQ160" s="52"/>
      <c r="DS160" s="328"/>
      <c r="DT160" s="41">
        <v>7</v>
      </c>
      <c r="DU160" s="6"/>
      <c r="DV160" s="6"/>
      <c r="DW160" s="6"/>
      <c r="DX160" s="6"/>
      <c r="DY160" s="6"/>
      <c r="DZ160" s="6"/>
      <c r="EA160" s="52"/>
      <c r="EC160" s="328"/>
      <c r="ED160" s="41">
        <v>7</v>
      </c>
      <c r="EE160" s="6">
        <v>5</v>
      </c>
      <c r="EF160" s="6">
        <v>10</v>
      </c>
      <c r="EG160" s="6">
        <v>7</v>
      </c>
      <c r="EH160" s="6">
        <v>10</v>
      </c>
      <c r="EI160" s="6">
        <v>10</v>
      </c>
      <c r="EJ160" s="6">
        <v>10</v>
      </c>
      <c r="EK160" s="52"/>
      <c r="EL160" s="328"/>
      <c r="EM160" s="41">
        <v>7</v>
      </c>
      <c r="EN160" s="6"/>
      <c r="EO160" s="6"/>
      <c r="EP160" s="6"/>
      <c r="EQ160" s="6"/>
      <c r="ER160" s="6"/>
      <c r="ES160" s="6"/>
      <c r="ET160" s="52"/>
      <c r="EU160" s="52"/>
      <c r="EW160" s="367"/>
      <c r="EX160" s="41">
        <v>7</v>
      </c>
      <c r="EY160" s="6"/>
      <c r="EZ160" s="6"/>
      <c r="FA160" s="6"/>
      <c r="FB160" s="6"/>
      <c r="FC160" s="6"/>
      <c r="FD160" s="6"/>
      <c r="FE160" s="52"/>
      <c r="FG160" s="367"/>
      <c r="FH160" s="41">
        <v>7</v>
      </c>
      <c r="FI160" s="6"/>
      <c r="FJ160" s="6"/>
      <c r="FK160" s="6"/>
      <c r="FL160" s="6"/>
      <c r="FM160" s="6"/>
      <c r="FN160" s="6"/>
      <c r="FO160" s="52"/>
      <c r="FQ160" s="367"/>
      <c r="FR160" s="41">
        <v>7</v>
      </c>
      <c r="FS160" s="6"/>
      <c r="FT160" s="6"/>
      <c r="FU160" s="6"/>
      <c r="FV160" s="6"/>
      <c r="FW160" s="6"/>
      <c r="FX160" s="6"/>
      <c r="FY160" s="52"/>
      <c r="GA160" s="367"/>
      <c r="GB160" s="41">
        <v>7</v>
      </c>
      <c r="GC160" s="6"/>
      <c r="GD160" s="6"/>
      <c r="GE160" s="6"/>
      <c r="GF160" s="6"/>
      <c r="GG160" s="6"/>
      <c r="GH160" s="6"/>
      <c r="GI160" s="52"/>
      <c r="GK160" s="367"/>
      <c r="GL160" s="41">
        <v>7</v>
      </c>
      <c r="GM160" s="6"/>
      <c r="GN160" s="6"/>
      <c r="GO160" s="6"/>
      <c r="GP160" s="6"/>
      <c r="GQ160" s="6"/>
      <c r="GR160" s="6"/>
      <c r="GS160" s="52"/>
      <c r="GU160" s="367"/>
      <c r="GV160" s="41">
        <v>7</v>
      </c>
      <c r="GW160" s="6"/>
      <c r="GX160" s="6"/>
      <c r="GY160" s="6"/>
      <c r="GZ160" s="6"/>
      <c r="HA160" s="6"/>
      <c r="HB160" s="6"/>
      <c r="HC160" s="52"/>
      <c r="HE160" s="367"/>
      <c r="HF160" s="41">
        <v>7</v>
      </c>
      <c r="HG160" s="6"/>
      <c r="HH160" s="6"/>
      <c r="HI160" s="6"/>
      <c r="HJ160" s="6"/>
      <c r="HK160" s="6"/>
      <c r="HL160" s="6"/>
      <c r="HM160" s="52"/>
      <c r="HO160" s="367"/>
      <c r="HP160" s="41">
        <v>7</v>
      </c>
      <c r="HQ160" s="6"/>
      <c r="HR160" s="6"/>
      <c r="HS160" s="6"/>
      <c r="HT160" s="6"/>
      <c r="HU160" s="6"/>
      <c r="HV160" s="6"/>
      <c r="HW160" s="52"/>
      <c r="HY160" s="367"/>
      <c r="HZ160" s="41">
        <v>7</v>
      </c>
      <c r="IA160" s="6"/>
      <c r="IB160" s="6"/>
      <c r="IC160" s="6"/>
      <c r="ID160" s="6"/>
      <c r="IE160" s="6"/>
      <c r="IF160" s="6"/>
      <c r="IG160" s="52"/>
      <c r="II160" s="367"/>
      <c r="IJ160" s="41">
        <v>7</v>
      </c>
      <c r="IK160" s="6"/>
      <c r="IL160" s="6"/>
      <c r="IM160" s="6"/>
      <c r="IN160" s="6"/>
      <c r="IO160" s="6"/>
      <c r="IP160" s="6"/>
      <c r="IQ160" s="52"/>
      <c r="IS160" s="367"/>
      <c r="IT160" s="41">
        <v>7</v>
      </c>
      <c r="IU160" s="6"/>
      <c r="IV160" s="6"/>
      <c r="IW160" s="6"/>
      <c r="IX160" s="6"/>
      <c r="IY160" s="6"/>
      <c r="IZ160" s="6"/>
      <c r="JA160" s="52"/>
    </row>
    <row r="161" spans="1:261" ht="12.75" customHeight="1" outlineLevel="2" x14ac:dyDescent="0.25">
      <c r="C161" s="356"/>
      <c r="D161" s="41">
        <v>8</v>
      </c>
      <c r="E161" s="416">
        <f t="shared" si="794"/>
        <v>6</v>
      </c>
      <c r="F161" s="416">
        <f t="shared" si="795"/>
        <v>10</v>
      </c>
      <c r="G161" s="416">
        <f t="shared" si="796"/>
        <v>8.6666666666666661</v>
      </c>
      <c r="H161" s="416">
        <f t="shared" si="797"/>
        <v>10</v>
      </c>
      <c r="I161" s="416">
        <f t="shared" si="798"/>
        <v>8.6666666666666661</v>
      </c>
      <c r="J161" s="416">
        <f t="shared" si="799"/>
        <v>8</v>
      </c>
      <c r="K161" s="52"/>
      <c r="M161" s="328"/>
      <c r="N161" s="41">
        <v>8</v>
      </c>
      <c r="O161" s="6">
        <v>5</v>
      </c>
      <c r="P161" s="6">
        <v>10</v>
      </c>
      <c r="Q161" s="407">
        <v>8</v>
      </c>
      <c r="R161" s="6">
        <v>10</v>
      </c>
      <c r="S161" s="6">
        <v>8</v>
      </c>
      <c r="T161" s="6">
        <v>7</v>
      </c>
      <c r="U161" s="52"/>
      <c r="W161" s="328"/>
      <c r="X161" s="41">
        <v>8</v>
      </c>
      <c r="Y161" s="6"/>
      <c r="Z161" s="6"/>
      <c r="AA161" s="6"/>
      <c r="AB161" s="6"/>
      <c r="AC161" s="6"/>
      <c r="AD161" s="6"/>
      <c r="AE161" s="52"/>
      <c r="AG161" s="328"/>
      <c r="AH161" s="41">
        <v>8</v>
      </c>
      <c r="AI161" s="6"/>
      <c r="AJ161" s="6"/>
      <c r="AK161" s="6"/>
      <c r="AL161" s="6"/>
      <c r="AM161" s="6"/>
      <c r="AN161" s="6"/>
      <c r="AO161" s="52"/>
      <c r="AQ161" s="328"/>
      <c r="AR161" s="41">
        <v>8</v>
      </c>
      <c r="AS161" s="6"/>
      <c r="AT161" s="6"/>
      <c r="AU161" s="6"/>
      <c r="AV161" s="6"/>
      <c r="AW161" s="6"/>
      <c r="AX161" s="6"/>
      <c r="AY161" s="52"/>
      <c r="BA161" s="328"/>
      <c r="BB161" s="41">
        <v>8</v>
      </c>
      <c r="BC161" s="6"/>
      <c r="BD161" s="6"/>
      <c r="BE161" s="6"/>
      <c r="BF161" s="6"/>
      <c r="BG161" s="6"/>
      <c r="BH161" s="6"/>
      <c r="BI161" s="52"/>
      <c r="BK161" s="328"/>
      <c r="BL161" s="41">
        <v>8</v>
      </c>
      <c r="BM161" s="6"/>
      <c r="BN161" s="6"/>
      <c r="BO161" s="6"/>
      <c r="BP161" s="6"/>
      <c r="BQ161" s="6"/>
      <c r="BR161" s="6"/>
      <c r="BS161" s="52"/>
      <c r="BU161" s="328"/>
      <c r="BV161" s="41">
        <v>8</v>
      </c>
      <c r="BW161" s="6"/>
      <c r="BX161" s="6"/>
      <c r="BY161" s="6"/>
      <c r="BZ161" s="6"/>
      <c r="CA161" s="6"/>
      <c r="CB161" s="6"/>
      <c r="CC161" s="52"/>
      <c r="CE161" s="328"/>
      <c r="CF161" s="41">
        <v>8</v>
      </c>
      <c r="CG161" s="6"/>
      <c r="CH161" s="6"/>
      <c r="CI161" s="6"/>
      <c r="CJ161" s="6"/>
      <c r="CK161" s="6"/>
      <c r="CL161" s="6"/>
      <c r="CM161" s="52"/>
      <c r="CO161" s="328"/>
      <c r="CP161" s="41">
        <v>8</v>
      </c>
      <c r="CQ161" s="6"/>
      <c r="CR161" s="6"/>
      <c r="CS161" s="6"/>
      <c r="CT161" s="6"/>
      <c r="CU161" s="6"/>
      <c r="CV161" s="6"/>
      <c r="CW161" s="52"/>
      <c r="CY161" s="328"/>
      <c r="CZ161" s="41">
        <v>8</v>
      </c>
      <c r="DA161" s="6">
        <v>8</v>
      </c>
      <c r="DB161" s="6">
        <v>10</v>
      </c>
      <c r="DC161" s="6">
        <v>10</v>
      </c>
      <c r="DD161" s="6">
        <v>10</v>
      </c>
      <c r="DE161" s="6">
        <v>10</v>
      </c>
      <c r="DF161" s="6">
        <v>10</v>
      </c>
      <c r="DG161" s="52"/>
      <c r="DI161" s="328"/>
      <c r="DJ161" s="41">
        <v>8</v>
      </c>
      <c r="DK161" s="6"/>
      <c r="DL161" s="6"/>
      <c r="DM161" s="6"/>
      <c r="DN161" s="6"/>
      <c r="DO161" s="6"/>
      <c r="DP161" s="6"/>
      <c r="DQ161" s="52"/>
      <c r="DS161" s="328"/>
      <c r="DT161" s="41">
        <v>8</v>
      </c>
      <c r="DU161" s="6"/>
      <c r="DV161" s="6"/>
      <c r="DW161" s="6"/>
      <c r="DX161" s="6"/>
      <c r="DY161" s="6"/>
      <c r="DZ161" s="6"/>
      <c r="EA161" s="52"/>
      <c r="EC161" s="328"/>
      <c r="ED161" s="41">
        <v>8</v>
      </c>
      <c r="EE161" s="6">
        <v>5</v>
      </c>
      <c r="EF161" s="6">
        <v>10</v>
      </c>
      <c r="EG161" s="407">
        <v>8</v>
      </c>
      <c r="EH161" s="6">
        <v>10</v>
      </c>
      <c r="EI161" s="6">
        <v>8</v>
      </c>
      <c r="EJ161" s="6">
        <v>7</v>
      </c>
      <c r="EK161" s="52"/>
      <c r="EL161" s="328"/>
      <c r="EM161" s="41">
        <v>8</v>
      </c>
      <c r="EN161" s="6"/>
      <c r="EO161" s="6"/>
      <c r="EP161" s="6"/>
      <c r="EQ161" s="6"/>
      <c r="ER161" s="6"/>
      <c r="ES161" s="6"/>
      <c r="ET161" s="52"/>
      <c r="EU161" s="52"/>
      <c r="EW161" s="367"/>
      <c r="EX161" s="41">
        <v>8</v>
      </c>
      <c r="EY161" s="6"/>
      <c r="EZ161" s="6"/>
      <c r="FA161" s="6"/>
      <c r="FB161" s="6"/>
      <c r="FC161" s="6"/>
      <c r="FD161" s="6"/>
      <c r="FE161" s="52"/>
      <c r="FG161" s="367"/>
      <c r="FH161" s="41">
        <v>8</v>
      </c>
      <c r="FI161" s="6"/>
      <c r="FJ161" s="6"/>
      <c r="FK161" s="6"/>
      <c r="FL161" s="6"/>
      <c r="FM161" s="6"/>
      <c r="FN161" s="6"/>
      <c r="FO161" s="52"/>
      <c r="FQ161" s="367"/>
      <c r="FR161" s="41">
        <v>8</v>
      </c>
      <c r="FS161" s="6"/>
      <c r="FT161" s="6"/>
      <c r="FU161" s="6"/>
      <c r="FV161" s="6"/>
      <c r="FW161" s="6"/>
      <c r="FX161" s="6"/>
      <c r="FY161" s="52"/>
      <c r="GA161" s="367"/>
      <c r="GB161" s="41">
        <v>8</v>
      </c>
      <c r="GC161" s="6"/>
      <c r="GD161" s="6"/>
      <c r="GE161" s="6"/>
      <c r="GF161" s="6"/>
      <c r="GG161" s="6"/>
      <c r="GH161" s="6"/>
      <c r="GI161" s="52"/>
      <c r="GK161" s="367"/>
      <c r="GL161" s="41">
        <v>8</v>
      </c>
      <c r="GM161" s="6"/>
      <c r="GN161" s="6"/>
      <c r="GO161" s="6"/>
      <c r="GP161" s="6"/>
      <c r="GQ161" s="6"/>
      <c r="GR161" s="6"/>
      <c r="GS161" s="52"/>
      <c r="GU161" s="367"/>
      <c r="GV161" s="41">
        <v>8</v>
      </c>
      <c r="GW161" s="6"/>
      <c r="GX161" s="6"/>
      <c r="GY161" s="6"/>
      <c r="GZ161" s="6"/>
      <c r="HA161" s="6"/>
      <c r="HB161" s="6"/>
      <c r="HC161" s="52"/>
      <c r="HE161" s="367"/>
      <c r="HF161" s="41">
        <v>8</v>
      </c>
      <c r="HG161" s="6"/>
      <c r="HH161" s="6"/>
      <c r="HI161" s="6"/>
      <c r="HJ161" s="6"/>
      <c r="HK161" s="6"/>
      <c r="HL161" s="6"/>
      <c r="HM161" s="52"/>
      <c r="HO161" s="367"/>
      <c r="HP161" s="41">
        <v>8</v>
      </c>
      <c r="HQ161" s="6"/>
      <c r="HR161" s="6"/>
      <c r="HS161" s="6"/>
      <c r="HT161" s="6"/>
      <c r="HU161" s="6"/>
      <c r="HV161" s="6"/>
      <c r="HW161" s="52"/>
      <c r="HY161" s="367"/>
      <c r="HZ161" s="41">
        <v>8</v>
      </c>
      <c r="IA161" s="6"/>
      <c r="IB161" s="6"/>
      <c r="IC161" s="6"/>
      <c r="ID161" s="6"/>
      <c r="IE161" s="6"/>
      <c r="IF161" s="6"/>
      <c r="IG161" s="52"/>
      <c r="II161" s="367"/>
      <c r="IJ161" s="41">
        <v>8</v>
      </c>
      <c r="IK161" s="6"/>
      <c r="IL161" s="6"/>
      <c r="IM161" s="6"/>
      <c r="IN161" s="6"/>
      <c r="IO161" s="6"/>
      <c r="IP161" s="6"/>
      <c r="IQ161" s="52"/>
      <c r="IS161" s="367"/>
      <c r="IT161" s="41">
        <v>8</v>
      </c>
      <c r="IU161" s="6"/>
      <c r="IV161" s="6"/>
      <c r="IW161" s="6"/>
      <c r="IX161" s="6"/>
      <c r="IY161" s="6"/>
      <c r="IZ161" s="6"/>
      <c r="JA161" s="52"/>
    </row>
    <row r="162" spans="1:261" ht="12.75" customHeight="1" outlineLevel="2" x14ac:dyDescent="0.25">
      <c r="C162" s="361"/>
      <c r="D162" s="41">
        <v>9</v>
      </c>
      <c r="E162" s="416">
        <f t="shared" si="794"/>
        <v>7</v>
      </c>
      <c r="F162" s="416">
        <f t="shared" si="795"/>
        <v>5.333333333333333</v>
      </c>
      <c r="G162" s="416">
        <f t="shared" si="796"/>
        <v>4</v>
      </c>
      <c r="H162" s="416">
        <f t="shared" si="797"/>
        <v>7.666666666666667</v>
      </c>
      <c r="I162" s="416">
        <f t="shared" si="798"/>
        <v>7.333333333333333</v>
      </c>
      <c r="J162" s="416">
        <f t="shared" si="799"/>
        <v>7.333333333333333</v>
      </c>
      <c r="K162" s="52"/>
      <c r="M162" s="101"/>
      <c r="N162" s="41">
        <v>9</v>
      </c>
      <c r="O162" s="6">
        <v>7</v>
      </c>
      <c r="P162" s="6">
        <v>4</v>
      </c>
      <c r="Q162" s="6">
        <v>5</v>
      </c>
      <c r="R162" s="6">
        <v>7</v>
      </c>
      <c r="S162" s="6">
        <v>7</v>
      </c>
      <c r="T162" s="6">
        <v>6</v>
      </c>
      <c r="U162" s="52"/>
      <c r="W162" s="101"/>
      <c r="X162" s="41">
        <v>9</v>
      </c>
      <c r="Y162" s="6"/>
      <c r="Z162" s="6"/>
      <c r="AA162" s="6"/>
      <c r="AB162" s="6"/>
      <c r="AC162" s="6"/>
      <c r="AD162" s="6"/>
      <c r="AE162" s="52"/>
      <c r="AG162" s="101"/>
      <c r="AH162" s="41">
        <v>9</v>
      </c>
      <c r="AI162" s="6"/>
      <c r="AJ162" s="6"/>
      <c r="AK162" s="6"/>
      <c r="AL162" s="6"/>
      <c r="AM162" s="6"/>
      <c r="AN162" s="6"/>
      <c r="AO162" s="52"/>
      <c r="AQ162" s="101"/>
      <c r="AR162" s="41">
        <v>9</v>
      </c>
      <c r="AS162" s="6"/>
      <c r="AT162" s="6"/>
      <c r="AU162" s="6"/>
      <c r="AV162" s="6"/>
      <c r="AW162" s="6"/>
      <c r="AX162" s="6"/>
      <c r="AY162" s="52"/>
      <c r="BA162" s="101"/>
      <c r="BB162" s="41">
        <v>9</v>
      </c>
      <c r="BC162" s="6"/>
      <c r="BD162" s="6"/>
      <c r="BE162" s="6"/>
      <c r="BF162" s="6"/>
      <c r="BG162" s="6"/>
      <c r="BH162" s="6"/>
      <c r="BI162" s="52"/>
      <c r="BK162" s="101"/>
      <c r="BL162" s="41">
        <v>9</v>
      </c>
      <c r="BM162" s="6"/>
      <c r="BN162" s="6"/>
      <c r="BO162" s="6"/>
      <c r="BP162" s="6"/>
      <c r="BQ162" s="6"/>
      <c r="BR162" s="6"/>
      <c r="BS162" s="52"/>
      <c r="BU162" s="101"/>
      <c r="BV162" s="41">
        <v>9</v>
      </c>
      <c r="BW162" s="6"/>
      <c r="BX162" s="6"/>
      <c r="BY162" s="6"/>
      <c r="BZ162" s="6"/>
      <c r="CA162" s="6"/>
      <c r="CB162" s="6"/>
      <c r="CC162" s="52"/>
      <c r="CE162" s="101"/>
      <c r="CF162" s="41">
        <v>9</v>
      </c>
      <c r="CG162" s="6"/>
      <c r="CH162" s="6"/>
      <c r="CI162" s="6"/>
      <c r="CJ162" s="6"/>
      <c r="CK162" s="6"/>
      <c r="CL162" s="6"/>
      <c r="CM162" s="52"/>
      <c r="CO162" s="101"/>
      <c r="CP162" s="41">
        <v>9</v>
      </c>
      <c r="CQ162" s="6"/>
      <c r="CR162" s="6"/>
      <c r="CS162" s="6"/>
      <c r="CT162" s="6"/>
      <c r="CU162" s="6"/>
      <c r="CV162" s="6"/>
      <c r="CW162" s="52"/>
      <c r="CY162" s="101"/>
      <c r="CZ162" s="41">
        <v>9</v>
      </c>
      <c r="DA162" s="6">
        <v>7</v>
      </c>
      <c r="DB162" s="6">
        <v>8</v>
      </c>
      <c r="DC162" s="6">
        <v>2</v>
      </c>
      <c r="DD162" s="6">
        <v>9</v>
      </c>
      <c r="DE162" s="6">
        <v>8</v>
      </c>
      <c r="DF162" s="6">
        <v>10</v>
      </c>
      <c r="DG162" s="52"/>
      <c r="DI162" s="101"/>
      <c r="DJ162" s="41">
        <v>9</v>
      </c>
      <c r="DK162" s="6"/>
      <c r="DL162" s="6"/>
      <c r="DM162" s="6"/>
      <c r="DN162" s="6"/>
      <c r="DO162" s="6"/>
      <c r="DP162" s="6"/>
      <c r="DQ162" s="52"/>
      <c r="DS162" s="101"/>
      <c r="DT162" s="41">
        <v>9</v>
      </c>
      <c r="DU162" s="6"/>
      <c r="DV162" s="6"/>
      <c r="DW162" s="6"/>
      <c r="DX162" s="6"/>
      <c r="DY162" s="6"/>
      <c r="DZ162" s="6"/>
      <c r="EA162" s="52"/>
      <c r="EC162" s="101"/>
      <c r="ED162" s="41">
        <v>9</v>
      </c>
      <c r="EE162" s="6">
        <v>7</v>
      </c>
      <c r="EF162" s="6">
        <v>4</v>
      </c>
      <c r="EG162" s="6">
        <v>5</v>
      </c>
      <c r="EH162" s="6">
        <v>7</v>
      </c>
      <c r="EI162" s="6">
        <v>7</v>
      </c>
      <c r="EJ162" s="6">
        <v>6</v>
      </c>
      <c r="EK162" s="52"/>
      <c r="EL162" s="101"/>
      <c r="EM162" s="41">
        <v>9</v>
      </c>
      <c r="EN162" s="6"/>
      <c r="EO162" s="6"/>
      <c r="EP162" s="6"/>
      <c r="EQ162" s="6"/>
      <c r="ER162" s="6"/>
      <c r="ES162" s="6"/>
      <c r="ET162" s="52"/>
      <c r="EU162" s="52"/>
      <c r="EW162" s="368"/>
      <c r="EX162" s="41">
        <v>9</v>
      </c>
      <c r="EY162" s="6"/>
      <c r="EZ162" s="6"/>
      <c r="FA162" s="6"/>
      <c r="FB162" s="6"/>
      <c r="FC162" s="6"/>
      <c r="FD162" s="6"/>
      <c r="FE162" s="52"/>
      <c r="FG162" s="368"/>
      <c r="FH162" s="41">
        <v>9</v>
      </c>
      <c r="FI162" s="6"/>
      <c r="FJ162" s="6"/>
      <c r="FK162" s="6"/>
      <c r="FL162" s="6"/>
      <c r="FM162" s="6"/>
      <c r="FN162" s="6"/>
      <c r="FO162" s="52"/>
      <c r="FQ162" s="368"/>
      <c r="FR162" s="41">
        <v>9</v>
      </c>
      <c r="FS162" s="6"/>
      <c r="FT162" s="6"/>
      <c r="FU162" s="6"/>
      <c r="FV162" s="6"/>
      <c r="FW162" s="6"/>
      <c r="FX162" s="6"/>
      <c r="FY162" s="52"/>
      <c r="GA162" s="368"/>
      <c r="GB162" s="41">
        <v>9</v>
      </c>
      <c r="GC162" s="6"/>
      <c r="GD162" s="6"/>
      <c r="GE162" s="6"/>
      <c r="GF162" s="6"/>
      <c r="GG162" s="6"/>
      <c r="GH162" s="6"/>
      <c r="GI162" s="52"/>
      <c r="GK162" s="368"/>
      <c r="GL162" s="41">
        <v>9</v>
      </c>
      <c r="GM162" s="6"/>
      <c r="GN162" s="6"/>
      <c r="GO162" s="6"/>
      <c r="GP162" s="6"/>
      <c r="GQ162" s="6"/>
      <c r="GR162" s="6"/>
      <c r="GS162" s="52"/>
      <c r="GU162" s="368"/>
      <c r="GV162" s="41">
        <v>9</v>
      </c>
      <c r="GW162" s="6"/>
      <c r="GX162" s="6"/>
      <c r="GY162" s="6"/>
      <c r="GZ162" s="6"/>
      <c r="HA162" s="6"/>
      <c r="HB162" s="6"/>
      <c r="HC162" s="52"/>
      <c r="HE162" s="368"/>
      <c r="HF162" s="41">
        <v>9</v>
      </c>
      <c r="HG162" s="6"/>
      <c r="HH162" s="6"/>
      <c r="HI162" s="6"/>
      <c r="HJ162" s="6"/>
      <c r="HK162" s="6"/>
      <c r="HL162" s="6"/>
      <c r="HM162" s="52"/>
      <c r="HO162" s="368"/>
      <c r="HP162" s="41">
        <v>9</v>
      </c>
      <c r="HQ162" s="6"/>
      <c r="HR162" s="6"/>
      <c r="HS162" s="6"/>
      <c r="HT162" s="6"/>
      <c r="HU162" s="6"/>
      <c r="HV162" s="6"/>
      <c r="HW162" s="52"/>
      <c r="HY162" s="368"/>
      <c r="HZ162" s="41">
        <v>9</v>
      </c>
      <c r="IA162" s="6"/>
      <c r="IB162" s="6"/>
      <c r="IC162" s="6"/>
      <c r="ID162" s="6"/>
      <c r="IE162" s="6"/>
      <c r="IF162" s="6"/>
      <c r="IG162" s="52"/>
      <c r="II162" s="368"/>
      <c r="IJ162" s="41">
        <v>9</v>
      </c>
      <c r="IK162" s="6"/>
      <c r="IL162" s="6"/>
      <c r="IM162" s="6"/>
      <c r="IN162" s="6"/>
      <c r="IO162" s="6"/>
      <c r="IP162" s="6"/>
      <c r="IQ162" s="52"/>
      <c r="IS162" s="368"/>
      <c r="IT162" s="41">
        <v>9</v>
      </c>
      <c r="IU162" s="6"/>
      <c r="IV162" s="6"/>
      <c r="IW162" s="6"/>
      <c r="IX162" s="6"/>
      <c r="IY162" s="6"/>
      <c r="IZ162" s="6"/>
      <c r="JA162" s="52"/>
    </row>
    <row r="163" spans="1:261" ht="12.75" customHeight="1" outlineLevel="2" x14ac:dyDescent="0.25">
      <c r="C163" s="360"/>
      <c r="D163" s="41">
        <v>10</v>
      </c>
      <c r="E163" s="416">
        <f t="shared" si="794"/>
        <v>8.3333333333333339</v>
      </c>
      <c r="F163" s="416">
        <f t="shared" si="795"/>
        <v>7.666666666666667</v>
      </c>
      <c r="G163" s="416">
        <f t="shared" si="796"/>
        <v>5.333333333333333</v>
      </c>
      <c r="H163" s="416">
        <f t="shared" si="797"/>
        <v>7.333333333333333</v>
      </c>
      <c r="I163" s="416">
        <f t="shared" si="798"/>
        <v>7.333333333333333</v>
      </c>
      <c r="J163" s="416">
        <f t="shared" si="799"/>
        <v>4</v>
      </c>
      <c r="K163" s="52"/>
      <c r="M163" s="49"/>
      <c r="N163" s="41">
        <v>10</v>
      </c>
      <c r="O163" s="6">
        <v>8</v>
      </c>
      <c r="P163" s="6">
        <v>7</v>
      </c>
      <c r="Q163" s="6">
        <v>5</v>
      </c>
      <c r="R163" s="6">
        <v>7</v>
      </c>
      <c r="S163" s="6">
        <v>8</v>
      </c>
      <c r="T163" s="6">
        <v>5</v>
      </c>
      <c r="U163" s="52"/>
      <c r="W163" s="49"/>
      <c r="X163" s="41">
        <v>10</v>
      </c>
      <c r="Y163" s="6"/>
      <c r="Z163" s="6"/>
      <c r="AA163" s="6"/>
      <c r="AB163" s="6"/>
      <c r="AC163" s="6"/>
      <c r="AD163" s="6"/>
      <c r="AE163" s="52"/>
      <c r="AG163" s="49"/>
      <c r="AH163" s="41">
        <v>10</v>
      </c>
      <c r="AI163" s="6"/>
      <c r="AJ163" s="6"/>
      <c r="AK163" s="6"/>
      <c r="AL163" s="6"/>
      <c r="AM163" s="6"/>
      <c r="AN163" s="6"/>
      <c r="AO163" s="52"/>
      <c r="AQ163" s="49"/>
      <c r="AR163" s="41">
        <v>10</v>
      </c>
      <c r="AS163" s="6"/>
      <c r="AT163" s="6"/>
      <c r="AU163" s="6"/>
      <c r="AV163" s="6"/>
      <c r="AW163" s="6"/>
      <c r="AX163" s="6"/>
      <c r="AY163" s="52"/>
      <c r="BA163" s="49"/>
      <c r="BB163" s="41">
        <v>10</v>
      </c>
      <c r="BC163" s="6"/>
      <c r="BD163" s="6"/>
      <c r="BE163" s="6"/>
      <c r="BF163" s="6"/>
      <c r="BG163" s="6"/>
      <c r="BH163" s="6"/>
      <c r="BI163" s="52"/>
      <c r="BK163" s="49"/>
      <c r="BL163" s="41">
        <v>10</v>
      </c>
      <c r="BM163" s="6"/>
      <c r="BN163" s="6"/>
      <c r="BO163" s="6"/>
      <c r="BP163" s="6"/>
      <c r="BQ163" s="6"/>
      <c r="BR163" s="6"/>
      <c r="BS163" s="52"/>
      <c r="BU163" s="49"/>
      <c r="BV163" s="41">
        <v>10</v>
      </c>
      <c r="BW163" s="6"/>
      <c r="BX163" s="6"/>
      <c r="BY163" s="6"/>
      <c r="BZ163" s="6"/>
      <c r="CA163" s="6"/>
      <c r="CB163" s="6"/>
      <c r="CC163" s="52"/>
      <c r="CE163" s="49"/>
      <c r="CF163" s="41">
        <v>10</v>
      </c>
      <c r="CG163" s="6"/>
      <c r="CH163" s="6"/>
      <c r="CI163" s="6"/>
      <c r="CJ163" s="6"/>
      <c r="CK163" s="6"/>
      <c r="CL163" s="6"/>
      <c r="CM163" s="52"/>
      <c r="CO163" s="49"/>
      <c r="CP163" s="41">
        <v>10</v>
      </c>
      <c r="CQ163" s="6"/>
      <c r="CR163" s="6"/>
      <c r="CS163" s="6"/>
      <c r="CT163" s="6"/>
      <c r="CU163" s="6"/>
      <c r="CV163" s="6"/>
      <c r="CW163" s="52"/>
      <c r="CY163" s="49"/>
      <c r="CZ163" s="41">
        <v>10</v>
      </c>
      <c r="DA163" s="6">
        <v>9</v>
      </c>
      <c r="DB163" s="6">
        <v>9</v>
      </c>
      <c r="DC163" s="6">
        <v>6</v>
      </c>
      <c r="DD163" s="6">
        <v>8</v>
      </c>
      <c r="DE163" s="6">
        <v>6</v>
      </c>
      <c r="DF163" s="6">
        <v>2</v>
      </c>
      <c r="DG163" s="52"/>
      <c r="DI163" s="49"/>
      <c r="DJ163" s="41">
        <v>10</v>
      </c>
      <c r="DK163" s="6"/>
      <c r="DL163" s="6"/>
      <c r="DM163" s="6"/>
      <c r="DN163" s="6"/>
      <c r="DO163" s="6"/>
      <c r="DP163" s="6"/>
      <c r="DQ163" s="52"/>
      <c r="DS163" s="49"/>
      <c r="DT163" s="41">
        <v>10</v>
      </c>
      <c r="DU163" s="6"/>
      <c r="DV163" s="6"/>
      <c r="DW163" s="6"/>
      <c r="DX163" s="6"/>
      <c r="DY163" s="6"/>
      <c r="DZ163" s="6"/>
      <c r="EA163" s="52"/>
      <c r="EC163" s="49"/>
      <c r="ED163" s="41">
        <v>10</v>
      </c>
      <c r="EE163" s="6">
        <v>8</v>
      </c>
      <c r="EF163" s="6">
        <v>7</v>
      </c>
      <c r="EG163" s="6">
        <v>5</v>
      </c>
      <c r="EH163" s="6">
        <v>7</v>
      </c>
      <c r="EI163" s="6">
        <v>8</v>
      </c>
      <c r="EJ163" s="6">
        <v>5</v>
      </c>
      <c r="EK163" s="52"/>
      <c r="EL163" s="49"/>
      <c r="EM163" s="41">
        <v>10</v>
      </c>
      <c r="EN163" s="6"/>
      <c r="EO163" s="6"/>
      <c r="EP163" s="6"/>
      <c r="EQ163" s="6"/>
      <c r="ER163" s="6"/>
      <c r="ES163" s="6"/>
      <c r="ET163" s="52"/>
      <c r="EU163" s="52"/>
      <c r="EW163" s="365"/>
      <c r="EX163" s="41">
        <v>10</v>
      </c>
      <c r="EY163" s="6"/>
      <c r="EZ163" s="6"/>
      <c r="FA163" s="6"/>
      <c r="FB163" s="6"/>
      <c r="FC163" s="6"/>
      <c r="FD163" s="6"/>
      <c r="FE163" s="52"/>
      <c r="FG163" s="365"/>
      <c r="FH163" s="41">
        <v>10</v>
      </c>
      <c r="FI163" s="6"/>
      <c r="FJ163" s="6"/>
      <c r="FK163" s="6"/>
      <c r="FL163" s="6"/>
      <c r="FM163" s="6"/>
      <c r="FN163" s="6"/>
      <c r="FO163" s="52"/>
      <c r="FQ163" s="365"/>
      <c r="FR163" s="41">
        <v>10</v>
      </c>
      <c r="FS163" s="6"/>
      <c r="FT163" s="6"/>
      <c r="FU163" s="6"/>
      <c r="FV163" s="6"/>
      <c r="FW163" s="6"/>
      <c r="FX163" s="6"/>
      <c r="FY163" s="52"/>
      <c r="GA163" s="365"/>
      <c r="GB163" s="41">
        <v>10</v>
      </c>
      <c r="GC163" s="6"/>
      <c r="GD163" s="6"/>
      <c r="GE163" s="6"/>
      <c r="GF163" s="6"/>
      <c r="GG163" s="6"/>
      <c r="GH163" s="6"/>
      <c r="GI163" s="52"/>
      <c r="GK163" s="365"/>
      <c r="GL163" s="41">
        <v>10</v>
      </c>
      <c r="GM163" s="6"/>
      <c r="GN163" s="6"/>
      <c r="GO163" s="6"/>
      <c r="GP163" s="6"/>
      <c r="GQ163" s="6"/>
      <c r="GR163" s="6"/>
      <c r="GS163" s="52"/>
      <c r="GU163" s="365"/>
      <c r="GV163" s="41">
        <v>10</v>
      </c>
      <c r="GW163" s="6"/>
      <c r="GX163" s="6"/>
      <c r="GY163" s="6"/>
      <c r="GZ163" s="6"/>
      <c r="HA163" s="6"/>
      <c r="HB163" s="6"/>
      <c r="HC163" s="52"/>
      <c r="HE163" s="365"/>
      <c r="HF163" s="41">
        <v>10</v>
      </c>
      <c r="HG163" s="6"/>
      <c r="HH163" s="6"/>
      <c r="HI163" s="6"/>
      <c r="HJ163" s="6"/>
      <c r="HK163" s="6"/>
      <c r="HL163" s="6"/>
      <c r="HM163" s="52"/>
      <c r="HO163" s="365"/>
      <c r="HP163" s="41">
        <v>10</v>
      </c>
      <c r="HQ163" s="6"/>
      <c r="HR163" s="6"/>
      <c r="HS163" s="6"/>
      <c r="HT163" s="6"/>
      <c r="HU163" s="6"/>
      <c r="HV163" s="6"/>
      <c r="HW163" s="52"/>
      <c r="HY163" s="365"/>
      <c r="HZ163" s="41">
        <v>10</v>
      </c>
      <c r="IA163" s="6"/>
      <c r="IB163" s="6"/>
      <c r="IC163" s="6"/>
      <c r="ID163" s="6"/>
      <c r="IE163" s="6"/>
      <c r="IF163" s="6"/>
      <c r="IG163" s="52"/>
      <c r="II163" s="365"/>
      <c r="IJ163" s="41">
        <v>10</v>
      </c>
      <c r="IK163" s="6"/>
      <c r="IL163" s="6"/>
      <c r="IM163" s="6"/>
      <c r="IN163" s="6"/>
      <c r="IO163" s="6"/>
      <c r="IP163" s="6"/>
      <c r="IQ163" s="52"/>
      <c r="IS163" s="365"/>
      <c r="IT163" s="41">
        <v>10</v>
      </c>
      <c r="IU163" s="6"/>
      <c r="IV163" s="6"/>
      <c r="IW163" s="6"/>
      <c r="IX163" s="6"/>
      <c r="IY163" s="6"/>
      <c r="IZ163" s="6"/>
      <c r="JA163" s="52"/>
    </row>
    <row r="164" spans="1:261" ht="12.75" customHeight="1" outlineLevel="2" x14ac:dyDescent="0.25">
      <c r="A164" s="99" t="s">
        <v>122</v>
      </c>
      <c r="B164" s="100">
        <f>IF(A164="Must Have",RQTMustHave,(IF(A164="Important",RQTImportant,(IF(A164="Standard",RQTStandard,RQTNiceToHave)))))</f>
        <v>1</v>
      </c>
      <c r="C164" s="358"/>
      <c r="D164" s="17" t="s">
        <v>1</v>
      </c>
      <c r="E164" s="417">
        <f>AVERAGE(O164,Y164,AI164,AS164,BC164,BM164,BW164,CG164,CQ164,DA164,DK164,DU164,EE164,EO164,EY164,FI164,FS164,GC164,GM164,GW164,HG164,HQ164,IA164,IK164,IU164)</f>
        <v>7.3666666666666671</v>
      </c>
      <c r="F164" s="417">
        <f t="shared" ref="F164:J164" si="800">AVERAGE(P164,Z164,AJ164,AT164,BD164,BN164,BX164,CH164,CR164,DB164,DL164,DV164,EF164,EP164,EZ164,FJ164,FT164,GD164,GN164,GX164,HH164,HR164,IB164,IL164,IV164)</f>
        <v>7.6333333333333329</v>
      </c>
      <c r="G164" s="417">
        <f t="shared" si="800"/>
        <v>6.3999999999999995</v>
      </c>
      <c r="H164" s="417">
        <f t="shared" si="800"/>
        <v>7.9000000000000012</v>
      </c>
      <c r="I164" s="417">
        <f t="shared" si="800"/>
        <v>8.7999999999999989</v>
      </c>
      <c r="J164" s="417">
        <f t="shared" si="800"/>
        <v>6.3999999999999995</v>
      </c>
      <c r="K164" s="52"/>
      <c r="M164" s="48"/>
      <c r="N164" s="17" t="s">
        <v>1</v>
      </c>
      <c r="O164" s="36">
        <f>IF(COUNT(O154:O163)=0,"",AVERAGE(O154:O163))</f>
        <v>6.9</v>
      </c>
      <c r="P164" s="36">
        <f t="shared" ref="P164:T164" si="801">IF(COUNT(P154:P163)=0,"",AVERAGE(P154:P163))</f>
        <v>7.4</v>
      </c>
      <c r="Q164" s="36">
        <f t="shared" si="801"/>
        <v>6.6</v>
      </c>
      <c r="R164" s="36">
        <f t="shared" si="801"/>
        <v>7.9</v>
      </c>
      <c r="S164" s="36">
        <f t="shared" si="801"/>
        <v>9</v>
      </c>
      <c r="T164" s="36">
        <f t="shared" si="801"/>
        <v>6.5</v>
      </c>
      <c r="U164" s="52"/>
      <c r="W164" s="48"/>
      <c r="X164" s="17" t="s">
        <v>1</v>
      </c>
      <c r="Y164" s="36" t="str">
        <f>IF(COUNT(Y154:Y163)=0,"",AVERAGE(Y154:Y163))</f>
        <v/>
      </c>
      <c r="Z164" s="36" t="str">
        <f t="shared" ref="Z164:AD164" si="802">IF(COUNT(Z154:Z163)=0,"",AVERAGE(Z154:Z163))</f>
        <v/>
      </c>
      <c r="AA164" s="36" t="str">
        <f t="shared" si="802"/>
        <v/>
      </c>
      <c r="AB164" s="36" t="str">
        <f t="shared" si="802"/>
        <v/>
      </c>
      <c r="AC164" s="36"/>
      <c r="AD164" s="36" t="str">
        <f t="shared" si="802"/>
        <v/>
      </c>
      <c r="AE164" s="52"/>
      <c r="AG164" s="48"/>
      <c r="AH164" s="17" t="s">
        <v>1</v>
      </c>
      <c r="AI164" s="36" t="str">
        <f>IF(COUNT(AI154:AI163)=0,"",AVERAGE(AI154:AI163))</f>
        <v/>
      </c>
      <c r="AJ164" s="36" t="str">
        <f t="shared" ref="AJ164:AN164" si="803">IF(COUNT(AJ154:AJ163)=0,"",AVERAGE(AJ154:AJ163))</f>
        <v/>
      </c>
      <c r="AK164" s="36" t="str">
        <f t="shared" si="803"/>
        <v/>
      </c>
      <c r="AL164" s="36" t="str">
        <f t="shared" si="803"/>
        <v/>
      </c>
      <c r="AM164" s="36"/>
      <c r="AN164" s="36" t="str">
        <f t="shared" si="803"/>
        <v/>
      </c>
      <c r="AO164" s="52"/>
      <c r="AQ164" s="48"/>
      <c r="AR164" s="17" t="s">
        <v>1</v>
      </c>
      <c r="AS164" s="36"/>
      <c r="AT164" s="36" t="str">
        <f>IF(COUNT(AT154:AT163)=0,"",AVERAGE(AT154:AT163))</f>
        <v/>
      </c>
      <c r="AU164" s="36" t="str">
        <f t="shared" ref="AU164:AX164" si="804">IF(COUNT(AU154:AU163)=0,"",AVERAGE(AU154:AU163))</f>
        <v/>
      </c>
      <c r="AV164" s="36" t="str">
        <f t="shared" si="804"/>
        <v/>
      </c>
      <c r="AW164" s="36" t="str">
        <f t="shared" si="804"/>
        <v/>
      </c>
      <c r="AX164" s="36" t="str">
        <f t="shared" si="804"/>
        <v/>
      </c>
      <c r="AY164" s="52"/>
      <c r="BA164" s="48"/>
      <c r="BB164" s="17" t="s">
        <v>1</v>
      </c>
      <c r="BC164" s="36"/>
      <c r="BD164" s="36" t="str">
        <f>IF(COUNT(BD154:BD163)=0,"",AVERAGE(BD154:BD163))</f>
        <v/>
      </c>
      <c r="BE164" s="36" t="str">
        <f t="shared" ref="BE164:BH164" si="805">IF(COUNT(BE154:BE163)=0,"",AVERAGE(BE154:BE163))</f>
        <v/>
      </c>
      <c r="BF164" s="36" t="str">
        <f t="shared" si="805"/>
        <v/>
      </c>
      <c r="BG164" s="36" t="str">
        <f t="shared" si="805"/>
        <v/>
      </c>
      <c r="BH164" s="36" t="str">
        <f t="shared" si="805"/>
        <v/>
      </c>
      <c r="BI164" s="52"/>
      <c r="BK164" s="48"/>
      <c r="BL164" s="17" t="s">
        <v>1</v>
      </c>
      <c r="BM164" s="6"/>
      <c r="BN164" s="6"/>
      <c r="BO164" s="6"/>
      <c r="BP164" s="6"/>
      <c r="BQ164" s="6"/>
      <c r="BR164" s="6"/>
      <c r="BS164" s="52"/>
      <c r="BU164" s="48"/>
      <c r="BV164" s="17" t="s">
        <v>1</v>
      </c>
      <c r="BW164" s="36" t="str">
        <f>IF(COUNT(BW154:BW163)=0,"",AVERAGE(BW154:BW163))</f>
        <v/>
      </c>
      <c r="BX164" s="36" t="str">
        <f t="shared" ref="BX164:CB164" si="806">IF(COUNT(BX154:BX163)=0,"",AVERAGE(BX154:BX163))</f>
        <v/>
      </c>
      <c r="BY164" s="36" t="str">
        <f t="shared" si="806"/>
        <v/>
      </c>
      <c r="BZ164" s="36" t="str">
        <f t="shared" si="806"/>
        <v/>
      </c>
      <c r="CA164" s="36"/>
      <c r="CB164" s="36" t="str">
        <f t="shared" si="806"/>
        <v/>
      </c>
      <c r="CC164" s="52"/>
      <c r="CE164" s="48"/>
      <c r="CF164" s="17" t="s">
        <v>1</v>
      </c>
      <c r="CG164" s="36" t="str">
        <f>IF(COUNT(CG154:CG163)=0,"",AVERAGE(CG154:CG163))</f>
        <v/>
      </c>
      <c r="CH164" s="36" t="str">
        <f t="shared" ref="CH164:CL164" si="807">IF(COUNT(CH154:CH163)=0,"",AVERAGE(CH154:CH163))</f>
        <v/>
      </c>
      <c r="CI164" s="36" t="str">
        <f t="shared" si="807"/>
        <v/>
      </c>
      <c r="CJ164" s="36" t="str">
        <f t="shared" si="807"/>
        <v/>
      </c>
      <c r="CK164" s="36"/>
      <c r="CL164" s="36" t="str">
        <f t="shared" si="807"/>
        <v/>
      </c>
      <c r="CM164" s="52"/>
      <c r="CO164" s="48"/>
      <c r="CP164" s="17" t="s">
        <v>1</v>
      </c>
      <c r="CQ164" s="36" t="str">
        <f>IF(COUNT(CQ154:CQ163)=0,"",AVERAGE(CQ154:CQ163))</f>
        <v/>
      </c>
      <c r="CR164" s="36" t="str">
        <f t="shared" ref="CR164:CV164" si="808">IF(COUNT(CR154:CR163)=0,"",AVERAGE(CR154:CR163))</f>
        <v/>
      </c>
      <c r="CS164" s="36" t="str">
        <f t="shared" si="808"/>
        <v/>
      </c>
      <c r="CT164" s="36" t="str">
        <f t="shared" si="808"/>
        <v/>
      </c>
      <c r="CU164" s="36"/>
      <c r="CV164" s="36" t="str">
        <f t="shared" si="808"/>
        <v/>
      </c>
      <c r="CW164" s="52"/>
      <c r="CY164" s="48"/>
      <c r="CZ164" s="17" t="s">
        <v>1</v>
      </c>
      <c r="DA164" s="36">
        <f>IF(COUNT(DA154:DA163)=0,"",AVERAGE(DA154:DA163))</f>
        <v>8.3000000000000007</v>
      </c>
      <c r="DB164" s="36">
        <f t="shared" ref="DB164:DF164" si="809">IF(COUNT(DB154:DB163)=0,"",AVERAGE(DB154:DB163))</f>
        <v>8.1</v>
      </c>
      <c r="DC164" s="36">
        <f t="shared" si="809"/>
        <v>6</v>
      </c>
      <c r="DD164" s="36">
        <f t="shared" si="809"/>
        <v>7.9</v>
      </c>
      <c r="DE164" s="36">
        <f t="shared" si="809"/>
        <v>8.4</v>
      </c>
      <c r="DF164" s="36">
        <f t="shared" si="809"/>
        <v>6.2</v>
      </c>
      <c r="DG164" s="52"/>
      <c r="DI164" s="48"/>
      <c r="DJ164" s="17" t="s">
        <v>1</v>
      </c>
      <c r="DK164" s="36" t="str">
        <f>IF(COUNT(DK154:DK163)=0,"",AVERAGE(DK154:DK163))</f>
        <v/>
      </c>
      <c r="DL164" s="36" t="str">
        <f t="shared" ref="DL164:DP164" si="810">IF(COUNT(DL154:DL163)=0,"",AVERAGE(DL154:DL163))</f>
        <v/>
      </c>
      <c r="DM164" s="36" t="str">
        <f t="shared" si="810"/>
        <v/>
      </c>
      <c r="DN164" s="36" t="str">
        <f t="shared" si="810"/>
        <v/>
      </c>
      <c r="DO164" s="36"/>
      <c r="DP164" s="36" t="str">
        <f t="shared" si="810"/>
        <v/>
      </c>
      <c r="DQ164" s="52"/>
      <c r="DS164" s="48"/>
      <c r="DT164" s="17" t="s">
        <v>1</v>
      </c>
      <c r="DU164" s="36" t="str">
        <f>IF(COUNT(DU154:DU163)=0,"",AVERAGE(DU154:DU163))</f>
        <v/>
      </c>
      <c r="DV164" s="36" t="str">
        <f t="shared" ref="DV164:DZ164" si="811">IF(COUNT(DV154:DV163)=0,"",AVERAGE(DV154:DV163))</f>
        <v/>
      </c>
      <c r="DW164" s="36" t="str">
        <f t="shared" si="811"/>
        <v/>
      </c>
      <c r="DX164" s="36" t="str">
        <f t="shared" si="811"/>
        <v/>
      </c>
      <c r="DY164" s="36"/>
      <c r="DZ164" s="36" t="str">
        <f t="shared" si="811"/>
        <v/>
      </c>
      <c r="EA164" s="52"/>
      <c r="EC164" s="48"/>
      <c r="ED164" s="17" t="s">
        <v>1</v>
      </c>
      <c r="EE164" s="36">
        <f>IF(COUNT(EE154:EE163)=0,"",AVERAGE(EE154:EE163))</f>
        <v>6.9</v>
      </c>
      <c r="EF164" s="36">
        <f t="shared" ref="EF164:EJ164" si="812">IF(COUNT(EF154:EF163)=0,"",AVERAGE(EF154:EF163))</f>
        <v>7.4</v>
      </c>
      <c r="EG164" s="36">
        <f t="shared" si="812"/>
        <v>6.6</v>
      </c>
      <c r="EH164" s="36">
        <f t="shared" si="812"/>
        <v>7.9</v>
      </c>
      <c r="EI164" s="36">
        <f t="shared" si="812"/>
        <v>9</v>
      </c>
      <c r="EJ164" s="36">
        <f t="shared" si="812"/>
        <v>6.5</v>
      </c>
      <c r="EK164" s="52"/>
      <c r="EL164" s="48"/>
      <c r="EM164" s="17" t="s">
        <v>1</v>
      </c>
      <c r="EN164" s="36" t="str">
        <f>IF(COUNT(EN154:EN163)=0,"",AVERAGE(EN154:EN163))</f>
        <v/>
      </c>
      <c r="EO164" s="36" t="str">
        <f t="shared" ref="EO164:ES164" si="813">IF(COUNT(EO154:EO163)=0,"",AVERAGE(EO154:EO163))</f>
        <v/>
      </c>
      <c r="EP164" s="36" t="str">
        <f t="shared" si="813"/>
        <v/>
      </c>
      <c r="EQ164" s="36" t="str">
        <f t="shared" si="813"/>
        <v/>
      </c>
      <c r="ER164" s="36" t="str">
        <f t="shared" si="813"/>
        <v/>
      </c>
      <c r="ES164" s="36" t="str">
        <f t="shared" si="813"/>
        <v/>
      </c>
      <c r="ET164" s="52"/>
      <c r="EU164" s="52"/>
      <c r="EW164" s="369"/>
      <c r="EX164" s="17" t="s">
        <v>1</v>
      </c>
      <c r="EY164" s="36" t="str">
        <f>IF(COUNT(EY154:EY163)=0,"",AVERAGE(EY154:EY163))</f>
        <v/>
      </c>
      <c r="EZ164" s="36" t="str">
        <f t="shared" ref="EZ164" si="814">IF(COUNT(EZ154:EZ163)=0,"",AVERAGE(EZ154:EZ163))</f>
        <v/>
      </c>
      <c r="FA164" s="36" t="str">
        <f t="shared" ref="FA164" si="815">IF(COUNT(FA154:FA163)=0,"",AVERAGE(FA154:FA163))</f>
        <v/>
      </c>
      <c r="FB164" s="36" t="str">
        <f t="shared" ref="FB164" si="816">IF(COUNT(FB154:FB163)=0,"",AVERAGE(FB154:FB163))</f>
        <v/>
      </c>
      <c r="FC164" s="36" t="str">
        <f t="shared" ref="FC164" si="817">IF(COUNT(FC154:FC163)=0,"",AVERAGE(FC154:FC163))</f>
        <v/>
      </c>
      <c r="FD164" s="36" t="str">
        <f t="shared" ref="FD164" si="818">IF(COUNT(FD154:FD163)=0,"",AVERAGE(FD154:FD163))</f>
        <v/>
      </c>
      <c r="FE164" s="52"/>
      <c r="FG164" s="369"/>
      <c r="FH164" s="17" t="s">
        <v>1</v>
      </c>
      <c r="FI164" s="36" t="str">
        <f>IF(COUNT(FI154:FI163)=0,"",AVERAGE(FI154:FI163))</f>
        <v/>
      </c>
      <c r="FJ164" s="36" t="str">
        <f t="shared" ref="FJ164" si="819">IF(COUNT(FJ154:FJ163)=0,"",AVERAGE(FJ154:FJ163))</f>
        <v/>
      </c>
      <c r="FK164" s="36" t="str">
        <f t="shared" ref="FK164" si="820">IF(COUNT(FK154:FK163)=0,"",AVERAGE(FK154:FK163))</f>
        <v/>
      </c>
      <c r="FL164" s="36" t="str">
        <f t="shared" ref="FL164" si="821">IF(COUNT(FL154:FL163)=0,"",AVERAGE(FL154:FL163))</f>
        <v/>
      </c>
      <c r="FM164" s="36" t="str">
        <f t="shared" ref="FM164" si="822">IF(COUNT(FM154:FM163)=0,"",AVERAGE(FM154:FM163))</f>
        <v/>
      </c>
      <c r="FN164" s="36" t="str">
        <f t="shared" ref="FN164" si="823">IF(COUNT(FN154:FN163)=0,"",AVERAGE(FN154:FN163))</f>
        <v/>
      </c>
      <c r="FO164" s="52"/>
      <c r="FQ164" s="369"/>
      <c r="FR164" s="17" t="s">
        <v>1</v>
      </c>
      <c r="FS164" s="36" t="str">
        <f>IF(COUNT(FS154:FS163)=0,"",AVERAGE(FS154:FS163))</f>
        <v/>
      </c>
      <c r="FT164" s="36" t="str">
        <f t="shared" ref="FT164" si="824">IF(COUNT(FT154:FT163)=0,"",AVERAGE(FT154:FT163))</f>
        <v/>
      </c>
      <c r="FU164" s="36" t="str">
        <f t="shared" ref="FU164" si="825">IF(COUNT(FU154:FU163)=0,"",AVERAGE(FU154:FU163))</f>
        <v/>
      </c>
      <c r="FV164" s="36" t="str">
        <f t="shared" ref="FV164" si="826">IF(COUNT(FV154:FV163)=0,"",AVERAGE(FV154:FV163))</f>
        <v/>
      </c>
      <c r="FW164" s="36" t="str">
        <f t="shared" ref="FW164" si="827">IF(COUNT(FW154:FW163)=0,"",AVERAGE(FW154:FW163))</f>
        <v/>
      </c>
      <c r="FX164" s="36" t="str">
        <f t="shared" ref="FX164" si="828">IF(COUNT(FX154:FX163)=0,"",AVERAGE(FX154:FX163))</f>
        <v/>
      </c>
      <c r="FY164" s="52"/>
      <c r="GA164" s="369"/>
      <c r="GB164" s="17" t="s">
        <v>1</v>
      </c>
      <c r="GC164" s="36" t="str">
        <f>IF(COUNT(GC154:GC163)=0,"",AVERAGE(GC154:GC163))</f>
        <v/>
      </c>
      <c r="GD164" s="36" t="str">
        <f t="shared" ref="GD164" si="829">IF(COUNT(GD154:GD163)=0,"",AVERAGE(GD154:GD163))</f>
        <v/>
      </c>
      <c r="GE164" s="36" t="str">
        <f t="shared" ref="GE164" si="830">IF(COUNT(GE154:GE163)=0,"",AVERAGE(GE154:GE163))</f>
        <v/>
      </c>
      <c r="GF164" s="36" t="str">
        <f t="shared" ref="GF164" si="831">IF(COUNT(GF154:GF163)=0,"",AVERAGE(GF154:GF163))</f>
        <v/>
      </c>
      <c r="GG164" s="36" t="str">
        <f t="shared" ref="GG164" si="832">IF(COUNT(GG154:GG163)=0,"",AVERAGE(GG154:GG163))</f>
        <v/>
      </c>
      <c r="GH164" s="36" t="str">
        <f t="shared" ref="GH164" si="833">IF(COUNT(GH154:GH163)=0,"",AVERAGE(GH154:GH163))</f>
        <v/>
      </c>
      <c r="GI164" s="52"/>
      <c r="GK164" s="369"/>
      <c r="GL164" s="17" t="s">
        <v>1</v>
      </c>
      <c r="GM164" s="36" t="str">
        <f>IF(COUNT(GM154:GM163)=0,"",AVERAGE(GM154:GM163))</f>
        <v/>
      </c>
      <c r="GN164" s="36" t="str">
        <f t="shared" ref="GN164" si="834">IF(COUNT(GN154:GN163)=0,"",AVERAGE(GN154:GN163))</f>
        <v/>
      </c>
      <c r="GO164" s="36" t="str">
        <f t="shared" ref="GO164" si="835">IF(COUNT(GO154:GO163)=0,"",AVERAGE(GO154:GO163))</f>
        <v/>
      </c>
      <c r="GP164" s="36" t="str">
        <f t="shared" ref="GP164" si="836">IF(COUNT(GP154:GP163)=0,"",AVERAGE(GP154:GP163))</f>
        <v/>
      </c>
      <c r="GQ164" s="36" t="str">
        <f t="shared" ref="GQ164" si="837">IF(COUNT(GQ154:GQ163)=0,"",AVERAGE(GQ154:GQ163))</f>
        <v/>
      </c>
      <c r="GR164" s="36" t="str">
        <f t="shared" ref="GR164" si="838">IF(COUNT(GR154:GR163)=0,"",AVERAGE(GR154:GR163))</f>
        <v/>
      </c>
      <c r="GS164" s="52"/>
      <c r="GU164" s="369"/>
      <c r="GV164" s="17" t="s">
        <v>1</v>
      </c>
      <c r="GW164" s="36" t="str">
        <f>IF(COUNT(GW154:GW163)=0,"",AVERAGE(GW154:GW163))</f>
        <v/>
      </c>
      <c r="GX164" s="36" t="str">
        <f t="shared" ref="GX164" si="839">IF(COUNT(GX154:GX163)=0,"",AVERAGE(GX154:GX163))</f>
        <v/>
      </c>
      <c r="GY164" s="36" t="str">
        <f t="shared" ref="GY164" si="840">IF(COUNT(GY154:GY163)=0,"",AVERAGE(GY154:GY163))</f>
        <v/>
      </c>
      <c r="GZ164" s="36" t="str">
        <f t="shared" ref="GZ164" si="841">IF(COUNT(GZ154:GZ163)=0,"",AVERAGE(GZ154:GZ163))</f>
        <v/>
      </c>
      <c r="HA164" s="36" t="str">
        <f t="shared" ref="HA164" si="842">IF(COUNT(HA154:HA163)=0,"",AVERAGE(HA154:HA163))</f>
        <v/>
      </c>
      <c r="HB164" s="36" t="str">
        <f t="shared" ref="HB164" si="843">IF(COUNT(HB154:HB163)=0,"",AVERAGE(HB154:HB163))</f>
        <v/>
      </c>
      <c r="HC164" s="52"/>
      <c r="HE164" s="369"/>
      <c r="HF164" s="17" t="s">
        <v>1</v>
      </c>
      <c r="HG164" s="36" t="str">
        <f>IF(COUNT(HG154:HG163)=0,"",AVERAGE(HG154:HG163))</f>
        <v/>
      </c>
      <c r="HH164" s="36" t="str">
        <f t="shared" ref="HH164" si="844">IF(COUNT(HH154:HH163)=0,"",AVERAGE(HH154:HH163))</f>
        <v/>
      </c>
      <c r="HI164" s="36" t="str">
        <f t="shared" ref="HI164" si="845">IF(COUNT(HI154:HI163)=0,"",AVERAGE(HI154:HI163))</f>
        <v/>
      </c>
      <c r="HJ164" s="36" t="str">
        <f t="shared" ref="HJ164" si="846">IF(COUNT(HJ154:HJ163)=0,"",AVERAGE(HJ154:HJ163))</f>
        <v/>
      </c>
      <c r="HK164" s="36" t="str">
        <f t="shared" ref="HK164" si="847">IF(COUNT(HK154:HK163)=0,"",AVERAGE(HK154:HK163))</f>
        <v/>
      </c>
      <c r="HL164" s="36" t="str">
        <f t="shared" ref="HL164" si="848">IF(COUNT(HL154:HL163)=0,"",AVERAGE(HL154:HL163))</f>
        <v/>
      </c>
      <c r="HM164" s="52"/>
      <c r="HO164" s="369"/>
      <c r="HP164" s="17" t="s">
        <v>1</v>
      </c>
      <c r="HQ164" s="36" t="str">
        <f>IF(COUNT(HQ154:HQ163)=0,"",AVERAGE(HQ154:HQ163))</f>
        <v/>
      </c>
      <c r="HR164" s="36" t="str">
        <f t="shared" ref="HR164" si="849">IF(COUNT(HR154:HR163)=0,"",AVERAGE(HR154:HR163))</f>
        <v/>
      </c>
      <c r="HS164" s="36" t="str">
        <f t="shared" ref="HS164" si="850">IF(COUNT(HS154:HS163)=0,"",AVERAGE(HS154:HS163))</f>
        <v/>
      </c>
      <c r="HT164" s="36" t="str">
        <f t="shared" ref="HT164" si="851">IF(COUNT(HT154:HT163)=0,"",AVERAGE(HT154:HT163))</f>
        <v/>
      </c>
      <c r="HU164" s="36" t="str">
        <f t="shared" ref="HU164" si="852">IF(COUNT(HU154:HU163)=0,"",AVERAGE(HU154:HU163))</f>
        <v/>
      </c>
      <c r="HV164" s="36" t="str">
        <f t="shared" ref="HV164" si="853">IF(COUNT(HV154:HV163)=0,"",AVERAGE(HV154:HV163))</f>
        <v/>
      </c>
      <c r="HW164" s="52"/>
      <c r="HY164" s="369"/>
      <c r="HZ164" s="17" t="s">
        <v>1</v>
      </c>
      <c r="IA164" s="36" t="str">
        <f>IF(COUNT(IA154:IA163)=0,"",AVERAGE(IA154:IA163))</f>
        <v/>
      </c>
      <c r="IB164" s="36" t="str">
        <f t="shared" ref="IB164" si="854">IF(COUNT(IB154:IB163)=0,"",AVERAGE(IB154:IB163))</f>
        <v/>
      </c>
      <c r="IC164" s="36" t="str">
        <f t="shared" ref="IC164" si="855">IF(COUNT(IC154:IC163)=0,"",AVERAGE(IC154:IC163))</f>
        <v/>
      </c>
      <c r="ID164" s="36" t="str">
        <f t="shared" ref="ID164" si="856">IF(COUNT(ID154:ID163)=0,"",AVERAGE(ID154:ID163))</f>
        <v/>
      </c>
      <c r="IE164" s="36" t="str">
        <f t="shared" ref="IE164" si="857">IF(COUNT(IE154:IE163)=0,"",AVERAGE(IE154:IE163))</f>
        <v/>
      </c>
      <c r="IF164" s="36" t="str">
        <f t="shared" ref="IF164" si="858">IF(COUNT(IF154:IF163)=0,"",AVERAGE(IF154:IF163))</f>
        <v/>
      </c>
      <c r="IG164" s="52"/>
      <c r="II164" s="369"/>
      <c r="IJ164" s="17" t="s">
        <v>1</v>
      </c>
      <c r="IK164" s="36" t="str">
        <f>IF(COUNT(IK154:IK163)=0,"",AVERAGE(IK154:IK163))</f>
        <v/>
      </c>
      <c r="IL164" s="36" t="str">
        <f t="shared" ref="IL164" si="859">IF(COUNT(IL154:IL163)=0,"",AVERAGE(IL154:IL163))</f>
        <v/>
      </c>
      <c r="IM164" s="36" t="str">
        <f t="shared" ref="IM164" si="860">IF(COUNT(IM154:IM163)=0,"",AVERAGE(IM154:IM163))</f>
        <v/>
      </c>
      <c r="IN164" s="36" t="str">
        <f t="shared" ref="IN164" si="861">IF(COUNT(IN154:IN163)=0,"",AVERAGE(IN154:IN163))</f>
        <v/>
      </c>
      <c r="IO164" s="36" t="str">
        <f t="shared" ref="IO164" si="862">IF(COUNT(IO154:IO163)=0,"",AVERAGE(IO154:IO163))</f>
        <v/>
      </c>
      <c r="IP164" s="36" t="str">
        <f t="shared" ref="IP164" si="863">IF(COUNT(IP154:IP163)=0,"",AVERAGE(IP154:IP163))</f>
        <v/>
      </c>
      <c r="IQ164" s="52"/>
      <c r="IS164" s="369"/>
      <c r="IT164" s="17" t="s">
        <v>1</v>
      </c>
      <c r="IU164" s="36" t="str">
        <f>IF(COUNT(IU154:IU163)=0,"",AVERAGE(IU154:IU163))</f>
        <v/>
      </c>
      <c r="IV164" s="36" t="str">
        <f t="shared" ref="IV164" si="864">IF(COUNT(IV154:IV163)=0,"",AVERAGE(IV154:IV163))</f>
        <v/>
      </c>
      <c r="IW164" s="36" t="str">
        <f t="shared" ref="IW164" si="865">IF(COUNT(IW154:IW163)=0,"",AVERAGE(IW154:IW163))</f>
        <v/>
      </c>
      <c r="IX164" s="36" t="str">
        <f t="shared" ref="IX164" si="866">IF(COUNT(IX154:IX163)=0,"",AVERAGE(IX154:IX163))</f>
        <v/>
      </c>
      <c r="IY164" s="36" t="str">
        <f t="shared" ref="IY164" si="867">IF(COUNT(IY154:IY163)=0,"",AVERAGE(IY154:IY163))</f>
        <v/>
      </c>
      <c r="IZ164" s="36" t="str">
        <f t="shared" ref="IZ164" si="868">IF(COUNT(IZ154:IZ163)=0,"",AVERAGE(IZ154:IZ163))</f>
        <v/>
      </c>
      <c r="JA164" s="52"/>
    </row>
    <row r="165" spans="1:261" ht="13.8" outlineLevel="1" x14ac:dyDescent="0.25">
      <c r="A165" s="97"/>
      <c r="B165" s="98">
        <f>SUM(B166:B169)*10</f>
        <v>10</v>
      </c>
      <c r="C165" s="37">
        <v>3.2</v>
      </c>
      <c r="D165" s="38" t="s">
        <v>254</v>
      </c>
      <c r="E165" s="428">
        <f>($B$169*E169)/$B$165</f>
        <v>0.81111111111111123</v>
      </c>
      <c r="F165" s="428">
        <f t="shared" ref="F165:J165" si="869">($B$169*F169)/$B$165</f>
        <v>0.88888888888888906</v>
      </c>
      <c r="G165" s="428">
        <f t="shared" si="869"/>
        <v>0.7777777777777779</v>
      </c>
      <c r="H165" s="428">
        <f t="shared" si="869"/>
        <v>0.9</v>
      </c>
      <c r="I165" s="428">
        <f t="shared" si="869"/>
        <v>0.8222222222222223</v>
      </c>
      <c r="J165" s="428">
        <f t="shared" si="869"/>
        <v>0.68888888888888888</v>
      </c>
      <c r="K165" s="52"/>
      <c r="M165" s="37">
        <v>3.2</v>
      </c>
      <c r="N165" s="38" t="s">
        <v>254</v>
      </c>
      <c r="O165" s="38"/>
      <c r="P165" s="38"/>
      <c r="Q165" s="38"/>
      <c r="R165" s="38"/>
      <c r="S165" s="38"/>
      <c r="T165" s="38"/>
      <c r="U165" s="52"/>
      <c r="W165" s="37">
        <v>3.2</v>
      </c>
      <c r="X165" s="38" t="s">
        <v>254</v>
      </c>
      <c r="Y165" s="38"/>
      <c r="Z165" s="38"/>
      <c r="AA165" s="38"/>
      <c r="AB165" s="38"/>
      <c r="AC165" s="38"/>
      <c r="AD165" s="38"/>
      <c r="AE165" s="52"/>
      <c r="AG165" s="37">
        <v>3.2</v>
      </c>
      <c r="AH165" s="38" t="s">
        <v>254</v>
      </c>
      <c r="AI165" s="38"/>
      <c r="AJ165" s="38"/>
      <c r="AK165" s="38"/>
      <c r="AL165" s="38"/>
      <c r="AM165" s="38"/>
      <c r="AN165" s="38"/>
      <c r="AO165" s="52"/>
      <c r="AQ165" s="37">
        <v>3.2</v>
      </c>
      <c r="AR165" s="38" t="s">
        <v>254</v>
      </c>
      <c r="AS165" s="38"/>
      <c r="AT165" s="38"/>
      <c r="AU165" s="38"/>
      <c r="AV165" s="38"/>
      <c r="AW165" s="38"/>
      <c r="AX165" s="38"/>
      <c r="AY165" s="52"/>
      <c r="BA165" s="37">
        <v>3.2</v>
      </c>
      <c r="BB165" s="38" t="s">
        <v>254</v>
      </c>
      <c r="BC165" s="38"/>
      <c r="BD165" s="38"/>
      <c r="BE165" s="38"/>
      <c r="BF165" s="38"/>
      <c r="BG165" s="38"/>
      <c r="BH165" s="38"/>
      <c r="BI165" s="52"/>
      <c r="BK165" s="37">
        <v>3.2</v>
      </c>
      <c r="BL165" s="38" t="s">
        <v>254</v>
      </c>
      <c r="BM165" s="36"/>
      <c r="BN165" s="36" t="str">
        <f>IF(COUNT(BN155:BN164)=0,"",AVERAGE(BN155:BN164))</f>
        <v/>
      </c>
      <c r="BO165" s="36" t="str">
        <f t="shared" ref="BO165:BR165" si="870">IF(COUNT(BO155:BO164)=0,"",AVERAGE(BO155:BO164))</f>
        <v/>
      </c>
      <c r="BP165" s="36" t="str">
        <f t="shared" si="870"/>
        <v/>
      </c>
      <c r="BQ165" s="36" t="str">
        <f t="shared" si="870"/>
        <v/>
      </c>
      <c r="BR165" s="36" t="str">
        <f t="shared" si="870"/>
        <v/>
      </c>
      <c r="BS165" s="52"/>
      <c r="BU165" s="37">
        <v>3.2</v>
      </c>
      <c r="BV165" s="38" t="s">
        <v>254</v>
      </c>
      <c r="BW165" s="38"/>
      <c r="BX165" s="38"/>
      <c r="BY165" s="38"/>
      <c r="BZ165" s="38"/>
      <c r="CA165" s="38"/>
      <c r="CB165" s="38"/>
      <c r="CC165" s="52"/>
      <c r="CE165" s="37">
        <v>3.2</v>
      </c>
      <c r="CF165" s="38" t="s">
        <v>254</v>
      </c>
      <c r="CG165" s="38"/>
      <c r="CH165" s="38"/>
      <c r="CI165" s="38"/>
      <c r="CJ165" s="38"/>
      <c r="CK165" s="38"/>
      <c r="CL165" s="38"/>
      <c r="CM165" s="52"/>
      <c r="CO165" s="37">
        <v>3.2</v>
      </c>
      <c r="CP165" s="38" t="s">
        <v>254</v>
      </c>
      <c r="CQ165" s="38"/>
      <c r="CR165" s="38"/>
      <c r="CS165" s="38"/>
      <c r="CT165" s="38"/>
      <c r="CU165" s="38"/>
      <c r="CV165" s="38"/>
      <c r="CW165" s="52"/>
      <c r="CY165" s="37">
        <v>3.2</v>
      </c>
      <c r="CZ165" s="38" t="s">
        <v>254</v>
      </c>
      <c r="DA165" s="38"/>
      <c r="DB165" s="38"/>
      <c r="DC165" s="38"/>
      <c r="DD165" s="38"/>
      <c r="DE165" s="38"/>
      <c r="DF165" s="38"/>
      <c r="DG165" s="52"/>
      <c r="DI165" s="37">
        <v>3.2</v>
      </c>
      <c r="DJ165" s="38" t="s">
        <v>254</v>
      </c>
      <c r="DK165" s="38"/>
      <c r="DL165" s="38"/>
      <c r="DM165" s="38"/>
      <c r="DN165" s="38"/>
      <c r="DO165" s="38"/>
      <c r="DP165" s="38"/>
      <c r="DQ165" s="52"/>
      <c r="DS165" s="37">
        <v>3.2</v>
      </c>
      <c r="DT165" s="38" t="s">
        <v>254</v>
      </c>
      <c r="DU165" s="38"/>
      <c r="DV165" s="38"/>
      <c r="DW165" s="38"/>
      <c r="DX165" s="38"/>
      <c r="DY165" s="38"/>
      <c r="DZ165" s="38"/>
      <c r="EA165" s="52"/>
      <c r="EC165" s="37">
        <v>3.2</v>
      </c>
      <c r="ED165" s="38" t="s">
        <v>254</v>
      </c>
      <c r="EE165" s="38"/>
      <c r="EF165" s="38"/>
      <c r="EG165" s="38"/>
      <c r="EH165" s="38"/>
      <c r="EI165" s="38"/>
      <c r="EJ165" s="38"/>
      <c r="EK165" s="52"/>
      <c r="EL165" s="37">
        <v>3.2</v>
      </c>
      <c r="EM165" s="38" t="s">
        <v>254</v>
      </c>
      <c r="EN165" s="38"/>
      <c r="EO165" s="38"/>
      <c r="EP165" s="38"/>
      <c r="EQ165" s="38"/>
      <c r="ER165" s="38"/>
      <c r="ES165" s="38"/>
      <c r="ET165" s="52"/>
      <c r="EU165" s="52"/>
      <c r="EW165" s="364">
        <v>3.2</v>
      </c>
      <c r="EX165" s="38" t="s">
        <v>254</v>
      </c>
      <c r="EY165" s="38"/>
      <c r="EZ165" s="38"/>
      <c r="FA165" s="38"/>
      <c r="FB165" s="38"/>
      <c r="FC165" s="38"/>
      <c r="FD165" s="38"/>
      <c r="FE165" s="52"/>
      <c r="FG165" s="364">
        <v>3.2</v>
      </c>
      <c r="FH165" s="38" t="s">
        <v>254</v>
      </c>
      <c r="FI165" s="38"/>
      <c r="FJ165" s="38"/>
      <c r="FK165" s="38"/>
      <c r="FL165" s="38"/>
      <c r="FM165" s="38"/>
      <c r="FN165" s="38"/>
      <c r="FO165" s="52"/>
      <c r="FQ165" s="364">
        <v>3.2</v>
      </c>
      <c r="FR165" s="38" t="s">
        <v>254</v>
      </c>
      <c r="FS165" s="38"/>
      <c r="FT165" s="38"/>
      <c r="FU165" s="38"/>
      <c r="FV165" s="38"/>
      <c r="FW165" s="38"/>
      <c r="FX165" s="38"/>
      <c r="FY165" s="52"/>
      <c r="GA165" s="364">
        <v>3.2</v>
      </c>
      <c r="GB165" s="38" t="s">
        <v>254</v>
      </c>
      <c r="GC165" s="38"/>
      <c r="GD165" s="38"/>
      <c r="GE165" s="38"/>
      <c r="GF165" s="38"/>
      <c r="GG165" s="38"/>
      <c r="GH165" s="38"/>
      <c r="GI165" s="52"/>
      <c r="GK165" s="364">
        <v>3.2</v>
      </c>
      <c r="GL165" s="38" t="s">
        <v>254</v>
      </c>
      <c r="GM165" s="38"/>
      <c r="GN165" s="38"/>
      <c r="GO165" s="38"/>
      <c r="GP165" s="38"/>
      <c r="GQ165" s="38"/>
      <c r="GR165" s="38"/>
      <c r="GS165" s="52"/>
      <c r="GU165" s="364">
        <v>3.2</v>
      </c>
      <c r="GV165" s="38" t="s">
        <v>254</v>
      </c>
      <c r="GW165" s="38"/>
      <c r="GX165" s="38"/>
      <c r="GY165" s="38"/>
      <c r="GZ165" s="38"/>
      <c r="HA165" s="38"/>
      <c r="HB165" s="38"/>
      <c r="HC165" s="52"/>
      <c r="HE165" s="364">
        <v>3.2</v>
      </c>
      <c r="HF165" s="38" t="s">
        <v>254</v>
      </c>
      <c r="HG165" s="38"/>
      <c r="HH165" s="38"/>
      <c r="HI165" s="38"/>
      <c r="HJ165" s="38"/>
      <c r="HK165" s="38"/>
      <c r="HL165" s="38"/>
      <c r="HM165" s="52"/>
      <c r="HO165" s="364">
        <v>3.2</v>
      </c>
      <c r="HP165" s="38" t="s">
        <v>254</v>
      </c>
      <c r="HQ165" s="38"/>
      <c r="HR165" s="38"/>
      <c r="HS165" s="38"/>
      <c r="HT165" s="38"/>
      <c r="HU165" s="38"/>
      <c r="HV165" s="38"/>
      <c r="HW165" s="52"/>
      <c r="HY165" s="364">
        <v>3.2</v>
      </c>
      <c r="HZ165" s="38" t="s">
        <v>254</v>
      </c>
      <c r="IA165" s="38"/>
      <c r="IB165" s="38"/>
      <c r="IC165" s="38"/>
      <c r="ID165" s="38"/>
      <c r="IE165" s="38"/>
      <c r="IF165" s="38"/>
      <c r="IG165" s="52"/>
      <c r="II165" s="364">
        <v>3.2</v>
      </c>
      <c r="IJ165" s="38" t="s">
        <v>254</v>
      </c>
      <c r="IK165" s="38"/>
      <c r="IL165" s="38"/>
      <c r="IM165" s="38"/>
      <c r="IN165" s="38"/>
      <c r="IO165" s="38"/>
      <c r="IP165" s="38"/>
      <c r="IQ165" s="52"/>
      <c r="IS165" s="364">
        <v>3.2</v>
      </c>
      <c r="IT165" s="38" t="s">
        <v>254</v>
      </c>
      <c r="IU165" s="38"/>
      <c r="IV165" s="38"/>
      <c r="IW165" s="38"/>
      <c r="IX165" s="38"/>
      <c r="IY165" s="38"/>
      <c r="IZ165" s="38"/>
      <c r="JA165" s="52"/>
    </row>
    <row r="166" spans="1:261" ht="12.75" customHeight="1" outlineLevel="2" x14ac:dyDescent="0.25">
      <c r="C166" s="356"/>
      <c r="D166" s="41">
        <v>1</v>
      </c>
      <c r="E166" s="416">
        <f t="shared" ref="E166:E168" si="871">AVERAGE(O166,Y166,AI166,AS166,BC166,BM166,BW166,CG166,CQ166,DA166,DK166,DU166,EE166,EO166,EY166,FI166,FS166,GC166,GM166,GW166,HG166,HQ166,IA166,IK166,IU166)</f>
        <v>5</v>
      </c>
      <c r="F166" s="416">
        <f t="shared" ref="F166:F168" si="872">AVERAGE(P166,Z166,AJ166,AT166,BD166,BN166,BX166,CH166,CR166,DB166,DL166,DV166,EF166,EP166,EZ166,FJ166,FT166,GD166,GN166,GX166,HH166,HR166,IB166,IL166,IV166)</f>
        <v>10</v>
      </c>
      <c r="G166" s="416">
        <f t="shared" ref="G166:G168" si="873">AVERAGE(Q166,AA166,AK166,AU166,BE166,BO166,BY166,CI166,CS166,DC166,DM166,DW166,EG166,EQ166,FA166,FK166,FU166,GE166,GO166,GY166,HI166,HS166,IC166,IM166,IW166)</f>
        <v>6.666666666666667</v>
      </c>
      <c r="H166" s="416">
        <f t="shared" ref="H166:H168" si="874">AVERAGE(R166,AB166,AL166,AV166,BF166,BP166,BZ166,CJ166,CT166,DD166,DN166,DX166,EH166,ER166,FB166,FL166,FV166,GF166,GP166,GZ166,HJ166,HT166,ID166,IN166,IX166)</f>
        <v>10</v>
      </c>
      <c r="I166" s="416">
        <f t="shared" ref="I166:I168" si="875">AVERAGE(S166,AC166,AM166,AW166,BG166,BQ166,CA166,CK166,CU166,DE166,DO166,DY166,EI166,ES166,FC166,FM166,FW166,GG166,GQ166,HA166,HK166,HU166,IE166,IO166,IY166)</f>
        <v>7.333333333333333</v>
      </c>
      <c r="J166" s="416">
        <f t="shared" ref="J166:J168" si="876">AVERAGE(T166,AD166,AN166,AX166,BH166,BR166,CB166,CL166,CV166,DF166,DP166,DZ166,EJ166,ET166,FD166,FN166,FX166,GH166,GR166,HB166,HL166,HV166,IF166,IP166,IZ166)</f>
        <v>4.666666666666667</v>
      </c>
      <c r="K166" s="52"/>
      <c r="M166" s="328"/>
      <c r="N166" s="41">
        <v>1</v>
      </c>
      <c r="O166" s="6">
        <v>5</v>
      </c>
      <c r="P166" s="6">
        <v>10</v>
      </c>
      <c r="Q166" s="6">
        <v>10</v>
      </c>
      <c r="R166" s="6">
        <v>10</v>
      </c>
      <c r="S166" s="6">
        <v>10</v>
      </c>
      <c r="T166" s="6">
        <v>7</v>
      </c>
      <c r="U166" s="52"/>
      <c r="W166" s="328"/>
      <c r="X166" s="41">
        <v>1</v>
      </c>
      <c r="Y166" s="6"/>
      <c r="Z166" s="6"/>
      <c r="AA166" s="6"/>
      <c r="AB166" s="6"/>
      <c r="AC166" s="6"/>
      <c r="AD166" s="6"/>
      <c r="AE166" s="52"/>
      <c r="AG166" s="328"/>
      <c r="AH166" s="41">
        <v>1</v>
      </c>
      <c r="AI166" s="6"/>
      <c r="AJ166" s="6"/>
      <c r="AK166" s="6"/>
      <c r="AL166" s="6"/>
      <c r="AM166" s="6"/>
      <c r="AN166" s="6"/>
      <c r="AO166" s="52"/>
      <c r="AQ166" s="328"/>
      <c r="AR166" s="41">
        <v>1</v>
      </c>
      <c r="AS166" s="6"/>
      <c r="AT166" s="6"/>
      <c r="AU166" s="6"/>
      <c r="AV166" s="6"/>
      <c r="AW166" s="6"/>
      <c r="AX166" s="6"/>
      <c r="AY166" s="52"/>
      <c r="BA166" s="328"/>
      <c r="BB166" s="41">
        <v>1</v>
      </c>
      <c r="BC166" s="6"/>
      <c r="BD166" s="6"/>
      <c r="BE166" s="6"/>
      <c r="BF166" s="6"/>
      <c r="BG166" s="6"/>
      <c r="BH166" s="6"/>
      <c r="BI166" s="52"/>
      <c r="BK166" s="328"/>
      <c r="BL166" s="41">
        <v>1</v>
      </c>
      <c r="BM166" s="38"/>
      <c r="BN166" s="38"/>
      <c r="BO166" s="38"/>
      <c r="BP166" s="38"/>
      <c r="BQ166" s="38"/>
      <c r="BR166" s="38"/>
      <c r="BS166" s="52"/>
      <c r="BU166" s="328"/>
      <c r="BV166" s="41">
        <v>1</v>
      </c>
      <c r="BW166" s="6"/>
      <c r="BX166" s="6"/>
      <c r="BY166" s="6"/>
      <c r="BZ166" s="6"/>
      <c r="CA166" s="6"/>
      <c r="CB166" s="6"/>
      <c r="CC166" s="52"/>
      <c r="CE166" s="328"/>
      <c r="CF166" s="41">
        <v>1</v>
      </c>
      <c r="CG166" s="6"/>
      <c r="CH166" s="6"/>
      <c r="CI166" s="6"/>
      <c r="CJ166" s="6"/>
      <c r="CK166" s="6"/>
      <c r="CL166" s="6"/>
      <c r="CM166" s="52"/>
      <c r="CO166" s="328"/>
      <c r="CP166" s="41">
        <v>1</v>
      </c>
      <c r="CQ166" s="6"/>
      <c r="CR166" s="6"/>
      <c r="CS166" s="6"/>
      <c r="CT166" s="6"/>
      <c r="CU166" s="6"/>
      <c r="CV166" s="6"/>
      <c r="CW166" s="52"/>
      <c r="CY166" s="328"/>
      <c r="CZ166" s="41">
        <v>1</v>
      </c>
      <c r="DA166" s="6">
        <v>5</v>
      </c>
      <c r="DB166" s="6">
        <v>10</v>
      </c>
      <c r="DC166" s="6">
        <v>0</v>
      </c>
      <c r="DD166" s="6">
        <v>10</v>
      </c>
      <c r="DE166" s="6">
        <v>2</v>
      </c>
      <c r="DF166" s="6">
        <v>0</v>
      </c>
      <c r="DG166" s="52"/>
      <c r="DI166" s="328"/>
      <c r="DJ166" s="41">
        <v>1</v>
      </c>
      <c r="DK166" s="6"/>
      <c r="DL166" s="6"/>
      <c r="DM166" s="6"/>
      <c r="DN166" s="6"/>
      <c r="DO166" s="6"/>
      <c r="DP166" s="6"/>
      <c r="DQ166" s="52"/>
      <c r="DS166" s="328"/>
      <c r="DT166" s="41">
        <v>1</v>
      </c>
      <c r="DU166" s="6"/>
      <c r="DV166" s="6"/>
      <c r="DW166" s="6"/>
      <c r="DX166" s="6"/>
      <c r="DY166" s="6"/>
      <c r="DZ166" s="6"/>
      <c r="EA166" s="52"/>
      <c r="EC166" s="328"/>
      <c r="ED166" s="41">
        <v>1</v>
      </c>
      <c r="EE166" s="6">
        <v>5</v>
      </c>
      <c r="EF166" s="6">
        <v>10</v>
      </c>
      <c r="EG166" s="6">
        <v>10</v>
      </c>
      <c r="EH166" s="6">
        <v>10</v>
      </c>
      <c r="EI166" s="6">
        <v>10</v>
      </c>
      <c r="EJ166" s="6">
        <v>7</v>
      </c>
      <c r="EK166" s="52"/>
      <c r="EL166" s="328"/>
      <c r="EM166" s="41">
        <v>1</v>
      </c>
      <c r="EN166" s="6"/>
      <c r="EO166" s="6"/>
      <c r="EP166" s="6"/>
      <c r="EQ166" s="6"/>
      <c r="ER166" s="6"/>
      <c r="ES166" s="6"/>
      <c r="ET166" s="52"/>
      <c r="EU166" s="52"/>
      <c r="EW166" s="367"/>
      <c r="EX166" s="41">
        <v>1</v>
      </c>
      <c r="EY166" s="6"/>
      <c r="EZ166" s="6"/>
      <c r="FA166" s="6"/>
      <c r="FB166" s="6"/>
      <c r="FC166" s="6"/>
      <c r="FD166" s="6"/>
      <c r="FE166" s="52"/>
      <c r="FG166" s="367"/>
      <c r="FH166" s="41">
        <v>1</v>
      </c>
      <c r="FI166" s="6"/>
      <c r="FJ166" s="6"/>
      <c r="FK166" s="6"/>
      <c r="FL166" s="6"/>
      <c r="FM166" s="6"/>
      <c r="FN166" s="6"/>
      <c r="FO166" s="52"/>
      <c r="FQ166" s="367"/>
      <c r="FR166" s="41">
        <v>1</v>
      </c>
      <c r="FS166" s="6"/>
      <c r="FT166" s="6"/>
      <c r="FU166" s="6"/>
      <c r="FV166" s="6"/>
      <c r="FW166" s="6"/>
      <c r="FX166" s="6"/>
      <c r="FY166" s="52"/>
      <c r="GA166" s="367"/>
      <c r="GB166" s="41">
        <v>1</v>
      </c>
      <c r="GC166" s="6"/>
      <c r="GD166" s="6"/>
      <c r="GE166" s="6"/>
      <c r="GF166" s="6"/>
      <c r="GG166" s="6"/>
      <c r="GH166" s="6"/>
      <c r="GI166" s="52"/>
      <c r="GK166" s="367"/>
      <c r="GL166" s="41">
        <v>1</v>
      </c>
      <c r="GM166" s="6"/>
      <c r="GN166" s="6"/>
      <c r="GO166" s="6"/>
      <c r="GP166" s="6"/>
      <c r="GQ166" s="6"/>
      <c r="GR166" s="6"/>
      <c r="GS166" s="52"/>
      <c r="GU166" s="367"/>
      <c r="GV166" s="41">
        <v>1</v>
      </c>
      <c r="GW166" s="6"/>
      <c r="GX166" s="6"/>
      <c r="GY166" s="6"/>
      <c r="GZ166" s="6"/>
      <c r="HA166" s="6"/>
      <c r="HB166" s="6"/>
      <c r="HC166" s="52"/>
      <c r="HE166" s="367"/>
      <c r="HF166" s="41">
        <v>1</v>
      </c>
      <c r="HG166" s="6"/>
      <c r="HH166" s="6"/>
      <c r="HI166" s="6"/>
      <c r="HJ166" s="6"/>
      <c r="HK166" s="6"/>
      <c r="HL166" s="6"/>
      <c r="HM166" s="52"/>
      <c r="HO166" s="367"/>
      <c r="HP166" s="41">
        <v>1</v>
      </c>
      <c r="HQ166" s="6"/>
      <c r="HR166" s="6"/>
      <c r="HS166" s="6"/>
      <c r="HT166" s="6"/>
      <c r="HU166" s="6"/>
      <c r="HV166" s="6"/>
      <c r="HW166" s="52"/>
      <c r="HY166" s="367"/>
      <c r="HZ166" s="41">
        <v>1</v>
      </c>
      <c r="IA166" s="6"/>
      <c r="IB166" s="6"/>
      <c r="IC166" s="6"/>
      <c r="ID166" s="6"/>
      <c r="IE166" s="6"/>
      <c r="IF166" s="6"/>
      <c r="IG166" s="52"/>
      <c r="II166" s="367"/>
      <c r="IJ166" s="41">
        <v>1</v>
      </c>
      <c r="IK166" s="6"/>
      <c r="IL166" s="6"/>
      <c r="IM166" s="6"/>
      <c r="IN166" s="6"/>
      <c r="IO166" s="6"/>
      <c r="IP166" s="6"/>
      <c r="IQ166" s="52"/>
      <c r="IS166" s="367"/>
      <c r="IT166" s="41">
        <v>1</v>
      </c>
      <c r="IU166" s="6"/>
      <c r="IV166" s="6"/>
      <c r="IW166" s="6"/>
      <c r="IX166" s="6"/>
      <c r="IY166" s="6"/>
      <c r="IZ166" s="6"/>
      <c r="JA166" s="52"/>
    </row>
    <row r="167" spans="1:261" ht="12.75" customHeight="1" outlineLevel="2" x14ac:dyDescent="0.25">
      <c r="C167" s="356"/>
      <c r="D167" s="41">
        <v>2</v>
      </c>
      <c r="E167" s="416">
        <f t="shared" si="871"/>
        <v>9.3333333333333339</v>
      </c>
      <c r="F167" s="416">
        <f t="shared" si="872"/>
        <v>6.666666666666667</v>
      </c>
      <c r="G167" s="416">
        <f t="shared" si="873"/>
        <v>6.666666666666667</v>
      </c>
      <c r="H167" s="416">
        <f t="shared" si="874"/>
        <v>7</v>
      </c>
      <c r="I167" s="416">
        <f t="shared" si="875"/>
        <v>7.333333333333333</v>
      </c>
      <c r="J167" s="416">
        <f t="shared" si="876"/>
        <v>6</v>
      </c>
      <c r="K167" s="52"/>
      <c r="M167" s="328"/>
      <c r="N167" s="41">
        <v>2</v>
      </c>
      <c r="O167" s="6">
        <v>9</v>
      </c>
      <c r="P167" s="6">
        <v>5</v>
      </c>
      <c r="Q167" s="6">
        <v>10</v>
      </c>
      <c r="R167" s="6">
        <v>7</v>
      </c>
      <c r="S167" s="6">
        <v>7</v>
      </c>
      <c r="T167" s="6">
        <v>5</v>
      </c>
      <c r="U167" s="52"/>
      <c r="W167" s="328"/>
      <c r="X167" s="41">
        <v>2</v>
      </c>
      <c r="Y167" s="6"/>
      <c r="Z167" s="6"/>
      <c r="AA167" s="6"/>
      <c r="AB167" s="6"/>
      <c r="AC167" s="6"/>
      <c r="AD167" s="6"/>
      <c r="AE167" s="52"/>
      <c r="AG167" s="328"/>
      <c r="AH167" s="41">
        <v>2</v>
      </c>
      <c r="AI167" s="6"/>
      <c r="AJ167" s="6"/>
      <c r="AK167" s="6"/>
      <c r="AL167" s="6"/>
      <c r="AM167" s="6"/>
      <c r="AN167" s="6"/>
      <c r="AO167" s="52"/>
      <c r="AQ167" s="328"/>
      <c r="AR167" s="41">
        <v>2</v>
      </c>
      <c r="AS167" s="6"/>
      <c r="AT167" s="6"/>
      <c r="AU167" s="6"/>
      <c r="AV167" s="6"/>
      <c r="AW167" s="6"/>
      <c r="AX167" s="6"/>
      <c r="AY167" s="52"/>
      <c r="BA167" s="328"/>
      <c r="BB167" s="41">
        <v>2</v>
      </c>
      <c r="BC167" s="6"/>
      <c r="BD167" s="6"/>
      <c r="BE167" s="6"/>
      <c r="BF167" s="6"/>
      <c r="BG167" s="6"/>
      <c r="BH167" s="6"/>
      <c r="BI167" s="52"/>
      <c r="BK167" s="328"/>
      <c r="BL167" s="41">
        <v>2</v>
      </c>
      <c r="BM167" s="6"/>
      <c r="BN167" s="6"/>
      <c r="BO167" s="6"/>
      <c r="BP167" s="6"/>
      <c r="BQ167" s="6"/>
      <c r="BR167" s="6"/>
      <c r="BS167" s="52"/>
      <c r="BU167" s="328"/>
      <c r="BV167" s="41">
        <v>2</v>
      </c>
      <c r="BW167" s="6"/>
      <c r="BX167" s="6"/>
      <c r="BY167" s="6"/>
      <c r="BZ167" s="6"/>
      <c r="CA167" s="6"/>
      <c r="CB167" s="6"/>
      <c r="CC167" s="52"/>
      <c r="CE167" s="328"/>
      <c r="CF167" s="41">
        <v>2</v>
      </c>
      <c r="CG167" s="6"/>
      <c r="CH167" s="6"/>
      <c r="CI167" s="6"/>
      <c r="CJ167" s="6"/>
      <c r="CK167" s="6"/>
      <c r="CL167" s="6"/>
      <c r="CM167" s="52"/>
      <c r="CO167" s="328"/>
      <c r="CP167" s="41">
        <v>2</v>
      </c>
      <c r="CQ167" s="6"/>
      <c r="CR167" s="6"/>
      <c r="CS167" s="6"/>
      <c r="CT167" s="6"/>
      <c r="CU167" s="6"/>
      <c r="CV167" s="6"/>
      <c r="CW167" s="52"/>
      <c r="CY167" s="328"/>
      <c r="CZ167" s="41">
        <v>2</v>
      </c>
      <c r="DA167" s="6">
        <v>10</v>
      </c>
      <c r="DB167" s="6">
        <v>10</v>
      </c>
      <c r="DC167" s="409">
        <v>0</v>
      </c>
      <c r="DD167" s="6">
        <v>7</v>
      </c>
      <c r="DE167" s="6">
        <v>8</v>
      </c>
      <c r="DF167" s="6">
        <v>8</v>
      </c>
      <c r="DG167" s="52"/>
      <c r="DI167" s="328"/>
      <c r="DJ167" s="41">
        <v>2</v>
      </c>
      <c r="DK167" s="6"/>
      <c r="DL167" s="6"/>
      <c r="DM167" s="6"/>
      <c r="DN167" s="6"/>
      <c r="DO167" s="6"/>
      <c r="DP167" s="6"/>
      <c r="DQ167" s="52"/>
      <c r="DS167" s="328"/>
      <c r="DT167" s="41">
        <v>2</v>
      </c>
      <c r="DU167" s="6"/>
      <c r="DV167" s="6"/>
      <c r="DW167" s="6"/>
      <c r="DX167" s="6"/>
      <c r="DY167" s="6"/>
      <c r="DZ167" s="6"/>
      <c r="EA167" s="52"/>
      <c r="EC167" s="328"/>
      <c r="ED167" s="41">
        <v>2</v>
      </c>
      <c r="EE167" s="6">
        <v>9</v>
      </c>
      <c r="EF167" s="6">
        <v>5</v>
      </c>
      <c r="EG167" s="6">
        <v>10</v>
      </c>
      <c r="EH167" s="6">
        <v>7</v>
      </c>
      <c r="EI167" s="6">
        <v>7</v>
      </c>
      <c r="EJ167" s="6">
        <v>5</v>
      </c>
      <c r="EK167" s="52"/>
      <c r="EL167" s="328"/>
      <c r="EM167" s="41">
        <v>2</v>
      </c>
      <c r="EN167" s="6"/>
      <c r="EO167" s="6"/>
      <c r="EP167" s="409"/>
      <c r="EQ167" s="6"/>
      <c r="ER167" s="6"/>
      <c r="ES167" s="6"/>
      <c r="ET167" s="52"/>
      <c r="EU167" s="52"/>
      <c r="EW167" s="367"/>
      <c r="EX167" s="41">
        <v>2</v>
      </c>
      <c r="EY167" s="6"/>
      <c r="EZ167" s="6"/>
      <c r="FA167" s="6"/>
      <c r="FB167" s="6"/>
      <c r="FC167" s="6"/>
      <c r="FD167" s="6"/>
      <c r="FE167" s="52"/>
      <c r="FG167" s="367"/>
      <c r="FH167" s="41">
        <v>2</v>
      </c>
      <c r="FI167" s="6"/>
      <c r="FJ167" s="6"/>
      <c r="FK167" s="6"/>
      <c r="FL167" s="6"/>
      <c r="FM167" s="6"/>
      <c r="FN167" s="6"/>
      <c r="FO167" s="52"/>
      <c r="FQ167" s="367"/>
      <c r="FR167" s="41">
        <v>2</v>
      </c>
      <c r="FS167" s="6"/>
      <c r="FT167" s="6"/>
      <c r="FU167" s="6"/>
      <c r="FV167" s="6"/>
      <c r="FW167" s="6"/>
      <c r="FX167" s="6"/>
      <c r="FY167" s="52"/>
      <c r="GA167" s="367"/>
      <c r="GB167" s="41">
        <v>2</v>
      </c>
      <c r="GC167" s="6"/>
      <c r="GD167" s="6"/>
      <c r="GE167" s="6"/>
      <c r="GF167" s="6"/>
      <c r="GG167" s="6"/>
      <c r="GH167" s="6"/>
      <c r="GI167" s="52"/>
      <c r="GK167" s="367"/>
      <c r="GL167" s="41">
        <v>2</v>
      </c>
      <c r="GM167" s="6"/>
      <c r="GN167" s="6"/>
      <c r="GO167" s="6"/>
      <c r="GP167" s="6"/>
      <c r="GQ167" s="6"/>
      <c r="GR167" s="6"/>
      <c r="GS167" s="52"/>
      <c r="GU167" s="367"/>
      <c r="GV167" s="41">
        <v>2</v>
      </c>
      <c r="GW167" s="6"/>
      <c r="GX167" s="6"/>
      <c r="GY167" s="6"/>
      <c r="GZ167" s="6"/>
      <c r="HA167" s="6"/>
      <c r="HB167" s="6"/>
      <c r="HC167" s="52"/>
      <c r="HE167" s="367"/>
      <c r="HF167" s="41">
        <v>2</v>
      </c>
      <c r="HG167" s="6"/>
      <c r="HH167" s="6"/>
      <c r="HI167" s="6"/>
      <c r="HJ167" s="6"/>
      <c r="HK167" s="6"/>
      <c r="HL167" s="6"/>
      <c r="HM167" s="52"/>
      <c r="HO167" s="367"/>
      <c r="HP167" s="41">
        <v>2</v>
      </c>
      <c r="HQ167" s="6"/>
      <c r="HR167" s="6"/>
      <c r="HS167" s="6"/>
      <c r="HT167" s="6"/>
      <c r="HU167" s="6"/>
      <c r="HV167" s="6"/>
      <c r="HW167" s="52"/>
      <c r="HY167" s="367"/>
      <c r="HZ167" s="41">
        <v>2</v>
      </c>
      <c r="IA167" s="6"/>
      <c r="IB167" s="6"/>
      <c r="IC167" s="6"/>
      <c r="ID167" s="6"/>
      <c r="IE167" s="6"/>
      <c r="IF167" s="6"/>
      <c r="IG167" s="52"/>
      <c r="II167" s="367"/>
      <c r="IJ167" s="41">
        <v>2</v>
      </c>
      <c r="IK167" s="6"/>
      <c r="IL167" s="6"/>
      <c r="IM167" s="6"/>
      <c r="IN167" s="6"/>
      <c r="IO167" s="6"/>
      <c r="IP167" s="6"/>
      <c r="IQ167" s="52"/>
      <c r="IS167" s="367"/>
      <c r="IT167" s="41">
        <v>2</v>
      </c>
      <c r="IU167" s="6"/>
      <c r="IV167" s="6"/>
      <c r="IW167" s="6"/>
      <c r="IX167" s="6"/>
      <c r="IY167" s="6"/>
      <c r="IZ167" s="6"/>
      <c r="JA167" s="52"/>
    </row>
    <row r="168" spans="1:261" ht="12.75" customHeight="1" outlineLevel="2" x14ac:dyDescent="0.25">
      <c r="C168" s="356"/>
      <c r="D168" s="41">
        <v>3</v>
      </c>
      <c r="E168" s="416">
        <f t="shared" si="871"/>
        <v>10</v>
      </c>
      <c r="F168" s="416">
        <f t="shared" si="872"/>
        <v>10</v>
      </c>
      <c r="G168" s="416">
        <f t="shared" si="873"/>
        <v>10</v>
      </c>
      <c r="H168" s="416">
        <f t="shared" si="874"/>
        <v>10</v>
      </c>
      <c r="I168" s="416">
        <f t="shared" si="875"/>
        <v>10</v>
      </c>
      <c r="J168" s="416">
        <f t="shared" si="876"/>
        <v>10</v>
      </c>
      <c r="K168" s="52"/>
      <c r="M168" s="328"/>
      <c r="N168" s="41">
        <v>3</v>
      </c>
      <c r="O168" s="6">
        <v>10</v>
      </c>
      <c r="P168" s="6">
        <v>10</v>
      </c>
      <c r="Q168" s="6">
        <v>10</v>
      </c>
      <c r="R168" s="6">
        <v>10</v>
      </c>
      <c r="S168" s="6">
        <v>10</v>
      </c>
      <c r="T168" s="6">
        <v>10</v>
      </c>
      <c r="U168" s="52"/>
      <c r="W168" s="328"/>
      <c r="X168" s="41">
        <v>3</v>
      </c>
      <c r="Y168" s="6"/>
      <c r="Z168" s="6"/>
      <c r="AA168" s="6"/>
      <c r="AB168" s="6"/>
      <c r="AC168" s="6"/>
      <c r="AD168" s="6"/>
      <c r="AE168" s="52"/>
      <c r="AG168" s="328"/>
      <c r="AH168" s="41">
        <v>3</v>
      </c>
      <c r="AI168" s="6"/>
      <c r="AJ168" s="6"/>
      <c r="AK168" s="6"/>
      <c r="AL168" s="6"/>
      <c r="AM168" s="6"/>
      <c r="AN168" s="6"/>
      <c r="AO168" s="52"/>
      <c r="AQ168" s="328"/>
      <c r="AR168" s="41">
        <v>3</v>
      </c>
      <c r="AS168" s="6"/>
      <c r="AT168" s="6"/>
      <c r="AU168" s="6"/>
      <c r="AV168" s="6"/>
      <c r="AW168" s="6"/>
      <c r="AX168" s="6"/>
      <c r="AY168" s="52"/>
      <c r="BA168" s="328"/>
      <c r="BB168" s="41">
        <v>3</v>
      </c>
      <c r="BC168" s="6"/>
      <c r="BD168" s="6"/>
      <c r="BE168" s="6"/>
      <c r="BF168" s="6"/>
      <c r="BG168" s="6"/>
      <c r="BH168" s="6"/>
      <c r="BI168" s="52"/>
      <c r="BK168" s="328"/>
      <c r="BL168" s="41">
        <v>3</v>
      </c>
      <c r="BM168" s="6"/>
      <c r="BN168" s="6"/>
      <c r="BO168" s="6"/>
      <c r="BP168" s="6"/>
      <c r="BQ168" s="6"/>
      <c r="BR168" s="6"/>
      <c r="BS168" s="52"/>
      <c r="BU168" s="328"/>
      <c r="BV168" s="41">
        <v>3</v>
      </c>
      <c r="BW168" s="6"/>
      <c r="BX168" s="6"/>
      <c r="BY168" s="6"/>
      <c r="BZ168" s="6"/>
      <c r="CA168" s="6"/>
      <c r="CB168" s="6"/>
      <c r="CC168" s="52"/>
      <c r="CE168" s="328"/>
      <c r="CF168" s="41">
        <v>3</v>
      </c>
      <c r="CG168" s="6"/>
      <c r="CH168" s="6"/>
      <c r="CI168" s="6"/>
      <c r="CJ168" s="6"/>
      <c r="CK168" s="6"/>
      <c r="CL168" s="6"/>
      <c r="CM168" s="52"/>
      <c r="CO168" s="328"/>
      <c r="CP168" s="41">
        <v>3</v>
      </c>
      <c r="CQ168" s="6"/>
      <c r="CR168" s="6"/>
      <c r="CS168" s="6"/>
      <c r="CT168" s="6"/>
      <c r="CU168" s="6"/>
      <c r="CV168" s="6"/>
      <c r="CW168" s="52"/>
      <c r="CY168" s="328"/>
      <c r="CZ168" s="41">
        <v>3</v>
      </c>
      <c r="DA168" s="6">
        <v>10</v>
      </c>
      <c r="DB168" s="6">
        <v>10</v>
      </c>
      <c r="DC168" s="6">
        <v>10</v>
      </c>
      <c r="DD168" s="6">
        <v>10</v>
      </c>
      <c r="DE168" s="6">
        <v>10</v>
      </c>
      <c r="DF168" s="6">
        <v>10</v>
      </c>
      <c r="DG168" s="52"/>
      <c r="DI168" s="328"/>
      <c r="DJ168" s="41">
        <v>3</v>
      </c>
      <c r="DK168" s="6"/>
      <c r="DL168" s="6"/>
      <c r="DM168" s="6"/>
      <c r="DN168" s="6"/>
      <c r="DO168" s="6"/>
      <c r="DP168" s="6"/>
      <c r="DQ168" s="52"/>
      <c r="DS168" s="328"/>
      <c r="DT168" s="41">
        <v>3</v>
      </c>
      <c r="DU168" s="6"/>
      <c r="DV168" s="6"/>
      <c r="DW168" s="6"/>
      <c r="DX168" s="6"/>
      <c r="DY168" s="6"/>
      <c r="DZ168" s="6"/>
      <c r="EA168" s="52"/>
      <c r="EC168" s="328"/>
      <c r="ED168" s="41">
        <v>3</v>
      </c>
      <c r="EE168" s="6">
        <v>10</v>
      </c>
      <c r="EF168" s="6">
        <v>10</v>
      </c>
      <c r="EG168" s="6">
        <v>10</v>
      </c>
      <c r="EH168" s="6">
        <v>10</v>
      </c>
      <c r="EI168" s="6">
        <v>10</v>
      </c>
      <c r="EJ168" s="6">
        <v>10</v>
      </c>
      <c r="EK168" s="52"/>
      <c r="EL168" s="328"/>
      <c r="EM168" s="41">
        <v>3</v>
      </c>
      <c r="EN168" s="6"/>
      <c r="EO168" s="6"/>
      <c r="EP168" s="6"/>
      <c r="EQ168" s="6"/>
      <c r="ER168" s="6"/>
      <c r="ES168" s="6"/>
      <c r="ET168" s="52"/>
      <c r="EU168" s="52"/>
      <c r="EW168" s="367"/>
      <c r="EX168" s="41">
        <v>3</v>
      </c>
      <c r="EY168" s="6"/>
      <c r="EZ168" s="6"/>
      <c r="FA168" s="6"/>
      <c r="FB168" s="6"/>
      <c r="FC168" s="6"/>
      <c r="FD168" s="6"/>
      <c r="FE168" s="52"/>
      <c r="FG168" s="367"/>
      <c r="FH168" s="41">
        <v>3</v>
      </c>
      <c r="FI168" s="6"/>
      <c r="FJ168" s="6"/>
      <c r="FK168" s="6"/>
      <c r="FL168" s="6"/>
      <c r="FM168" s="6"/>
      <c r="FN168" s="6"/>
      <c r="FO168" s="52"/>
      <c r="FQ168" s="367"/>
      <c r="FR168" s="41">
        <v>3</v>
      </c>
      <c r="FS168" s="6"/>
      <c r="FT168" s="6"/>
      <c r="FU168" s="6"/>
      <c r="FV168" s="6"/>
      <c r="FW168" s="6"/>
      <c r="FX168" s="6"/>
      <c r="FY168" s="52"/>
      <c r="GA168" s="367"/>
      <c r="GB168" s="41">
        <v>3</v>
      </c>
      <c r="GC168" s="6"/>
      <c r="GD168" s="6"/>
      <c r="GE168" s="6"/>
      <c r="GF168" s="6"/>
      <c r="GG168" s="6"/>
      <c r="GH168" s="6"/>
      <c r="GI168" s="52"/>
      <c r="GK168" s="367"/>
      <c r="GL168" s="41">
        <v>3</v>
      </c>
      <c r="GM168" s="6"/>
      <c r="GN168" s="6"/>
      <c r="GO168" s="6"/>
      <c r="GP168" s="6"/>
      <c r="GQ168" s="6"/>
      <c r="GR168" s="6"/>
      <c r="GS168" s="52"/>
      <c r="GU168" s="367"/>
      <c r="GV168" s="41">
        <v>3</v>
      </c>
      <c r="GW168" s="6"/>
      <c r="GX168" s="6"/>
      <c r="GY168" s="6"/>
      <c r="GZ168" s="6"/>
      <c r="HA168" s="6"/>
      <c r="HB168" s="6"/>
      <c r="HC168" s="52"/>
      <c r="HE168" s="367"/>
      <c r="HF168" s="41">
        <v>3</v>
      </c>
      <c r="HG168" s="6"/>
      <c r="HH168" s="6"/>
      <c r="HI168" s="6"/>
      <c r="HJ168" s="6"/>
      <c r="HK168" s="6"/>
      <c r="HL168" s="6"/>
      <c r="HM168" s="52"/>
      <c r="HO168" s="367"/>
      <c r="HP168" s="41">
        <v>3</v>
      </c>
      <c r="HQ168" s="6"/>
      <c r="HR168" s="6"/>
      <c r="HS168" s="6"/>
      <c r="HT168" s="6"/>
      <c r="HU168" s="6"/>
      <c r="HV168" s="6"/>
      <c r="HW168" s="52"/>
      <c r="HY168" s="367"/>
      <c r="HZ168" s="41">
        <v>3</v>
      </c>
      <c r="IA168" s="6"/>
      <c r="IB168" s="6"/>
      <c r="IC168" s="6"/>
      <c r="ID168" s="6"/>
      <c r="IE168" s="6"/>
      <c r="IF168" s="6"/>
      <c r="IG168" s="52"/>
      <c r="II168" s="367"/>
      <c r="IJ168" s="41">
        <v>3</v>
      </c>
      <c r="IK168" s="6"/>
      <c r="IL168" s="6"/>
      <c r="IM168" s="6"/>
      <c r="IN168" s="6"/>
      <c r="IO168" s="6"/>
      <c r="IP168" s="6"/>
      <c r="IQ168" s="52"/>
      <c r="IS168" s="367"/>
      <c r="IT168" s="41">
        <v>3</v>
      </c>
      <c r="IU168" s="6"/>
      <c r="IV168" s="6"/>
      <c r="IW168" s="6"/>
      <c r="IX168" s="6"/>
      <c r="IY168" s="6"/>
      <c r="IZ168" s="6"/>
      <c r="JA168" s="52"/>
    </row>
    <row r="169" spans="1:261" ht="12.75" customHeight="1" outlineLevel="2" x14ac:dyDescent="0.25">
      <c r="A169" s="99" t="s">
        <v>122</v>
      </c>
      <c r="B169" s="100">
        <f>IF(A169="Must Have",RQTMustHave,(IF(A169="Important",RQTImportant,(IF(A169="Standard",RQTStandard,RQTNiceToHave)))))</f>
        <v>1</v>
      </c>
      <c r="C169" s="358"/>
      <c r="D169" s="17" t="s">
        <v>1</v>
      </c>
      <c r="E169" s="417">
        <f>AVERAGE(O169,Y169,AI169,AS169,BC169,BM169,BW169,CG169,CQ169,DA169,DK169,DU169,EE169,EO169,EY169,FI169,FS169,GC169,GM169,GW169,HG169,HQ169,IA169,IK169,IU169)</f>
        <v>8.1111111111111125</v>
      </c>
      <c r="F169" s="417">
        <f t="shared" ref="F169:J169" si="877">AVERAGE(P169,Z169,AJ169,AT169,BD169,BN169,BX169,CH169,CR169,DB169,DL169,DV169,EF169,EP169,EZ169,FJ169,FT169,GD169,GN169,GX169,HH169,HR169,IB169,IL169,IV169)</f>
        <v>8.8888888888888911</v>
      </c>
      <c r="G169" s="417">
        <f t="shared" si="877"/>
        <v>7.7777777777777786</v>
      </c>
      <c r="H169" s="417">
        <f t="shared" si="877"/>
        <v>9</v>
      </c>
      <c r="I169" s="417">
        <f t="shared" si="877"/>
        <v>8.2222222222222232</v>
      </c>
      <c r="J169" s="417">
        <f t="shared" si="877"/>
        <v>6.8888888888888884</v>
      </c>
      <c r="K169" s="52"/>
      <c r="M169" s="48"/>
      <c r="N169" s="17" t="s">
        <v>1</v>
      </c>
      <c r="O169" s="36">
        <f t="shared" ref="O169:T169" si="878">IF(COUNT(O166:O168)=0,"",AVERAGE(O166:O168))</f>
        <v>8</v>
      </c>
      <c r="P169" s="36">
        <f t="shared" si="878"/>
        <v>8.3333333333333339</v>
      </c>
      <c r="Q169" s="36">
        <f t="shared" si="878"/>
        <v>10</v>
      </c>
      <c r="R169" s="36">
        <f t="shared" si="878"/>
        <v>9</v>
      </c>
      <c r="S169" s="36">
        <f t="shared" si="878"/>
        <v>9</v>
      </c>
      <c r="T169" s="36">
        <f t="shared" si="878"/>
        <v>7.333333333333333</v>
      </c>
      <c r="U169" s="52"/>
      <c r="W169" s="48"/>
      <c r="X169" s="17" t="s">
        <v>1</v>
      </c>
      <c r="Y169" s="36" t="str">
        <f>IF(COUNT(Y166:Y168)=0,"",AVERAGE(Y166:Y168))</f>
        <v/>
      </c>
      <c r="Z169" s="36" t="str">
        <f>IF(COUNT(Z166:Z168)=0,"",AVERAGE(Z166:Z168))</f>
        <v/>
      </c>
      <c r="AA169" s="36" t="str">
        <f>IF(COUNT(AA166:AA168)=0,"",AVERAGE(AA166:AA168))</f>
        <v/>
      </c>
      <c r="AB169" s="36" t="str">
        <f>IF(COUNT(AB166:AB168)=0,"",AVERAGE(AB166:AB168))</f>
        <v/>
      </c>
      <c r="AC169" s="36"/>
      <c r="AD169" s="36" t="str">
        <f>IF(COUNT(AD166:AD168)=0,"",AVERAGE(AD166:AD168))</f>
        <v/>
      </c>
      <c r="AE169" s="52"/>
      <c r="AG169" s="48"/>
      <c r="AH169" s="17" t="s">
        <v>1</v>
      </c>
      <c r="AI169" s="36" t="str">
        <f>IF(COUNT(AI166:AI168)=0,"",AVERAGE(AI166:AI168))</f>
        <v/>
      </c>
      <c r="AJ169" s="36" t="str">
        <f>IF(COUNT(AJ166:AJ168)=0,"",AVERAGE(AJ166:AJ168))</f>
        <v/>
      </c>
      <c r="AK169" s="36" t="str">
        <f>IF(COUNT(AK166:AK168)=0,"",AVERAGE(AK166:AK168))</f>
        <v/>
      </c>
      <c r="AL169" s="36" t="str">
        <f>IF(COUNT(AL166:AL168)=0,"",AVERAGE(AL166:AL168))</f>
        <v/>
      </c>
      <c r="AM169" s="36"/>
      <c r="AN169" s="36" t="str">
        <f>IF(COUNT(AN166:AN168)=0,"",AVERAGE(AN166:AN168))</f>
        <v/>
      </c>
      <c r="AO169" s="52"/>
      <c r="AQ169" s="48"/>
      <c r="AR169" s="17" t="s">
        <v>1</v>
      </c>
      <c r="AS169" s="36"/>
      <c r="AT169" s="36" t="str">
        <f>IF(COUNT(AT166:AT168)=0,"",AVERAGE(AT166:AT168))</f>
        <v/>
      </c>
      <c r="AU169" s="36" t="str">
        <f>IF(COUNT(AU166:AU168)=0,"",AVERAGE(AU166:AU168))</f>
        <v/>
      </c>
      <c r="AV169" s="36" t="str">
        <f>IF(COUNT(AV166:AV168)=0,"",AVERAGE(AV166:AV168))</f>
        <v/>
      </c>
      <c r="AW169" s="36" t="str">
        <f>IF(COUNT(AW166:AW168)=0,"",AVERAGE(AW166:AW168))</f>
        <v/>
      </c>
      <c r="AX169" s="36" t="str">
        <f>IF(COUNT(AX166:AX168)=0,"",AVERAGE(AX166:AX168))</f>
        <v/>
      </c>
      <c r="AY169" s="52"/>
      <c r="BA169" s="48"/>
      <c r="BB169" s="17" t="s">
        <v>1</v>
      </c>
      <c r="BC169" s="36"/>
      <c r="BD169" s="36" t="str">
        <f>IF(COUNT(BD166:BD168)=0,"",AVERAGE(BD166:BD168))</f>
        <v/>
      </c>
      <c r="BE169" s="36" t="str">
        <f>IF(COUNT(BE166:BE168)=0,"",AVERAGE(BE166:BE168))</f>
        <v/>
      </c>
      <c r="BF169" s="36" t="str">
        <f>IF(COUNT(BF166:BF168)=0,"",AVERAGE(BF166:BF168))</f>
        <v/>
      </c>
      <c r="BG169" s="36" t="str">
        <f>IF(COUNT(BG166:BG168)=0,"",AVERAGE(BG166:BG168))</f>
        <v/>
      </c>
      <c r="BH169" s="36" t="str">
        <f>IF(COUNT(BH166:BH168)=0,"",AVERAGE(BH166:BH168))</f>
        <v/>
      </c>
      <c r="BI169" s="52"/>
      <c r="BK169" s="48"/>
      <c r="BL169" s="17" t="s">
        <v>1</v>
      </c>
      <c r="BM169" s="6"/>
      <c r="BN169" s="6"/>
      <c r="BO169" s="6"/>
      <c r="BP169" s="6"/>
      <c r="BQ169" s="6"/>
      <c r="BR169" s="6"/>
      <c r="BS169" s="52"/>
      <c r="BU169" s="48"/>
      <c r="BV169" s="17" t="s">
        <v>1</v>
      </c>
      <c r="BW169" s="36" t="str">
        <f>IF(COUNT(BW166:BW168)=0,"",AVERAGE(BW166:BW168))</f>
        <v/>
      </c>
      <c r="BX169" s="36" t="str">
        <f>IF(COUNT(BX166:BX168)=0,"",AVERAGE(BX166:BX168))</f>
        <v/>
      </c>
      <c r="BY169" s="36" t="str">
        <f>IF(COUNT(BY166:BY168)=0,"",AVERAGE(BY166:BY168))</f>
        <v/>
      </c>
      <c r="BZ169" s="36" t="str">
        <f>IF(COUNT(BZ166:BZ168)=0,"",AVERAGE(BZ166:BZ168))</f>
        <v/>
      </c>
      <c r="CA169" s="36"/>
      <c r="CB169" s="36" t="str">
        <f>IF(COUNT(CB166:CB168)=0,"",AVERAGE(CB166:CB168))</f>
        <v/>
      </c>
      <c r="CC169" s="52"/>
      <c r="CE169" s="48"/>
      <c r="CF169" s="17" t="s">
        <v>1</v>
      </c>
      <c r="CG169" s="36" t="str">
        <f>IF(COUNT(CG166:CG168)=0,"",AVERAGE(CG166:CG168))</f>
        <v/>
      </c>
      <c r="CH169" s="36" t="str">
        <f>IF(COUNT(CH166:CH168)=0,"",AVERAGE(CH166:CH168))</f>
        <v/>
      </c>
      <c r="CI169" s="36" t="str">
        <f>IF(COUNT(CI166:CI168)=0,"",AVERAGE(CI166:CI168))</f>
        <v/>
      </c>
      <c r="CJ169" s="36" t="str">
        <f>IF(COUNT(CJ166:CJ168)=0,"",AVERAGE(CJ166:CJ168))</f>
        <v/>
      </c>
      <c r="CK169" s="36"/>
      <c r="CL169" s="36" t="str">
        <f>IF(COUNT(CL166:CL168)=0,"",AVERAGE(CL166:CL168))</f>
        <v/>
      </c>
      <c r="CM169" s="52"/>
      <c r="CO169" s="48"/>
      <c r="CP169" s="17" t="s">
        <v>1</v>
      </c>
      <c r="CQ169" s="36" t="str">
        <f>IF(COUNT(CQ166:CQ168)=0,"",AVERAGE(CQ166:CQ168))</f>
        <v/>
      </c>
      <c r="CR169" s="36" t="str">
        <f>IF(COUNT(CR166:CR168)=0,"",AVERAGE(CR166:CR168))</f>
        <v/>
      </c>
      <c r="CS169" s="36" t="str">
        <f>IF(COUNT(CS166:CS168)=0,"",AVERAGE(CS166:CS168))</f>
        <v/>
      </c>
      <c r="CT169" s="36" t="str">
        <f>IF(COUNT(CT166:CT168)=0,"",AVERAGE(CT166:CT168))</f>
        <v/>
      </c>
      <c r="CU169" s="36"/>
      <c r="CV169" s="36" t="str">
        <f>IF(COUNT(CV166:CV168)=0,"",AVERAGE(CV166:CV168))</f>
        <v/>
      </c>
      <c r="CW169" s="52"/>
      <c r="CY169" s="48"/>
      <c r="CZ169" s="17" t="s">
        <v>1</v>
      </c>
      <c r="DA169" s="36">
        <f>IF(COUNT(DA166:DA168)=0,"",AVERAGE(DA166:DA168))</f>
        <v>8.3333333333333339</v>
      </c>
      <c r="DB169" s="36">
        <f t="shared" ref="DB169:DE169" si="879">IF(COUNT(DB166:DB168)=0,"",AVERAGE(DB166:DB168))</f>
        <v>10</v>
      </c>
      <c r="DC169" s="36">
        <f t="shared" si="879"/>
        <v>3.3333333333333335</v>
      </c>
      <c r="DD169" s="36">
        <f t="shared" si="879"/>
        <v>9</v>
      </c>
      <c r="DE169" s="36">
        <f t="shared" si="879"/>
        <v>6.666666666666667</v>
      </c>
      <c r="DF169" s="36">
        <f>IF(COUNT(DF166:DF168)=0,"",AVERAGE(DF166:DF168))</f>
        <v>6</v>
      </c>
      <c r="DG169" s="52"/>
      <c r="DI169" s="48"/>
      <c r="DJ169" s="17" t="s">
        <v>1</v>
      </c>
      <c r="DK169" s="36" t="str">
        <f>IF(COUNT(DK166:DK168)=0,"",AVERAGE(DK166:DK168))</f>
        <v/>
      </c>
      <c r="DL169" s="36" t="str">
        <f>IF(COUNT(DL166:DL168)=0,"",AVERAGE(DL166:DL168))</f>
        <v/>
      </c>
      <c r="DM169" s="36" t="str">
        <f>IF(COUNT(DM166:DM168)=0,"",AVERAGE(DM166:DM168))</f>
        <v/>
      </c>
      <c r="DN169" s="36" t="str">
        <f>IF(COUNT(DN166:DN168)=0,"",AVERAGE(DN166:DN168))</f>
        <v/>
      </c>
      <c r="DO169" s="36"/>
      <c r="DP169" s="36" t="str">
        <f>IF(COUNT(DP166:DP168)=0,"",AVERAGE(DP166:DP168))</f>
        <v/>
      </c>
      <c r="DQ169" s="52"/>
      <c r="DS169" s="48"/>
      <c r="DT169" s="17" t="s">
        <v>1</v>
      </c>
      <c r="DU169" s="36" t="str">
        <f>IF(COUNT(DU166:DU168)=0,"",AVERAGE(DU166:DU168))</f>
        <v/>
      </c>
      <c r="DV169" s="36" t="str">
        <f>IF(COUNT(DV166:DV168)=0,"",AVERAGE(DV166:DV168))</f>
        <v/>
      </c>
      <c r="DW169" s="36" t="str">
        <f>IF(COUNT(DW166:DW168)=0,"",AVERAGE(DW166:DW168))</f>
        <v/>
      </c>
      <c r="DX169" s="36" t="str">
        <f>IF(COUNT(DX166:DX168)=0,"",AVERAGE(DX166:DX168))</f>
        <v/>
      </c>
      <c r="DY169" s="36"/>
      <c r="DZ169" s="36" t="str">
        <f>IF(COUNT(DZ166:DZ168)=0,"",AVERAGE(DZ166:DZ168))</f>
        <v/>
      </c>
      <c r="EA169" s="52"/>
      <c r="EC169" s="48"/>
      <c r="ED169" s="17" t="s">
        <v>1</v>
      </c>
      <c r="EE169" s="36">
        <f t="shared" ref="EE169:EJ169" si="880">IF(COUNT(EE166:EE168)=0,"",AVERAGE(EE166:EE168))</f>
        <v>8</v>
      </c>
      <c r="EF169" s="36">
        <f t="shared" si="880"/>
        <v>8.3333333333333339</v>
      </c>
      <c r="EG169" s="36">
        <f t="shared" si="880"/>
        <v>10</v>
      </c>
      <c r="EH169" s="36">
        <f t="shared" si="880"/>
        <v>9</v>
      </c>
      <c r="EI169" s="36">
        <f t="shared" si="880"/>
        <v>9</v>
      </c>
      <c r="EJ169" s="36">
        <f t="shared" si="880"/>
        <v>7.333333333333333</v>
      </c>
      <c r="EK169" s="52"/>
      <c r="EL169" s="48"/>
      <c r="EM169" s="17" t="s">
        <v>1</v>
      </c>
      <c r="EN169" s="36" t="str">
        <f>IF(COUNT(EN166:EN168)=0,"",AVERAGE(EN166:EN168))</f>
        <v/>
      </c>
      <c r="EO169" s="36" t="str">
        <f t="shared" ref="EO169:ER169" si="881">IF(COUNT(EO166:EO168)=0,"",AVERAGE(EO166:EO168))</f>
        <v/>
      </c>
      <c r="EP169" s="36" t="str">
        <f t="shared" si="881"/>
        <v/>
      </c>
      <c r="EQ169" s="36" t="str">
        <f t="shared" si="881"/>
        <v/>
      </c>
      <c r="ER169" s="36" t="str">
        <f t="shared" si="881"/>
        <v/>
      </c>
      <c r="ES169" s="36" t="str">
        <f>IF(COUNT(ES166:ES168)=0,"",AVERAGE(ES166:ES168))</f>
        <v/>
      </c>
      <c r="ET169" s="52"/>
      <c r="EU169" s="52"/>
      <c r="EW169" s="369"/>
      <c r="EX169" s="17" t="s">
        <v>1</v>
      </c>
      <c r="EY169" s="36" t="str">
        <f t="shared" ref="EY169:FD169" si="882">IF(COUNT(EY166:EY168)=0,"",AVERAGE(EY166:EY168))</f>
        <v/>
      </c>
      <c r="EZ169" s="36" t="str">
        <f t="shared" si="882"/>
        <v/>
      </c>
      <c r="FA169" s="36" t="str">
        <f t="shared" si="882"/>
        <v/>
      </c>
      <c r="FB169" s="36" t="str">
        <f t="shared" si="882"/>
        <v/>
      </c>
      <c r="FC169" s="36" t="str">
        <f t="shared" si="882"/>
        <v/>
      </c>
      <c r="FD169" s="36" t="str">
        <f t="shared" si="882"/>
        <v/>
      </c>
      <c r="FE169" s="52"/>
      <c r="FG169" s="369"/>
      <c r="FH169" s="17" t="s">
        <v>1</v>
      </c>
      <c r="FI169" s="36" t="str">
        <f t="shared" ref="FI169:FN169" si="883">IF(COUNT(FI166:FI168)=0,"",AVERAGE(FI166:FI168))</f>
        <v/>
      </c>
      <c r="FJ169" s="36" t="str">
        <f t="shared" si="883"/>
        <v/>
      </c>
      <c r="FK169" s="36" t="str">
        <f t="shared" si="883"/>
        <v/>
      </c>
      <c r="FL169" s="36" t="str">
        <f t="shared" si="883"/>
        <v/>
      </c>
      <c r="FM169" s="36" t="str">
        <f t="shared" si="883"/>
        <v/>
      </c>
      <c r="FN169" s="36" t="str">
        <f t="shared" si="883"/>
        <v/>
      </c>
      <c r="FO169" s="52"/>
      <c r="FQ169" s="369"/>
      <c r="FR169" s="17" t="s">
        <v>1</v>
      </c>
      <c r="FS169" s="36" t="str">
        <f t="shared" ref="FS169:FX169" si="884">IF(COUNT(FS166:FS168)=0,"",AVERAGE(FS166:FS168))</f>
        <v/>
      </c>
      <c r="FT169" s="36" t="str">
        <f t="shared" si="884"/>
        <v/>
      </c>
      <c r="FU169" s="36" t="str">
        <f t="shared" si="884"/>
        <v/>
      </c>
      <c r="FV169" s="36" t="str">
        <f t="shared" si="884"/>
        <v/>
      </c>
      <c r="FW169" s="36" t="str">
        <f t="shared" si="884"/>
        <v/>
      </c>
      <c r="FX169" s="36" t="str">
        <f t="shared" si="884"/>
        <v/>
      </c>
      <c r="FY169" s="52"/>
      <c r="GA169" s="369"/>
      <c r="GB169" s="17" t="s">
        <v>1</v>
      </c>
      <c r="GC169" s="36" t="str">
        <f t="shared" ref="GC169:GH169" si="885">IF(COUNT(GC166:GC168)=0,"",AVERAGE(GC166:GC168))</f>
        <v/>
      </c>
      <c r="GD169" s="36" t="str">
        <f t="shared" si="885"/>
        <v/>
      </c>
      <c r="GE169" s="36" t="str">
        <f t="shared" si="885"/>
        <v/>
      </c>
      <c r="GF169" s="36" t="str">
        <f t="shared" si="885"/>
        <v/>
      </c>
      <c r="GG169" s="36" t="str">
        <f t="shared" si="885"/>
        <v/>
      </c>
      <c r="GH169" s="36" t="str">
        <f t="shared" si="885"/>
        <v/>
      </c>
      <c r="GI169" s="52"/>
      <c r="GK169" s="369"/>
      <c r="GL169" s="17" t="s">
        <v>1</v>
      </c>
      <c r="GM169" s="36" t="str">
        <f t="shared" ref="GM169:GR169" si="886">IF(COUNT(GM166:GM168)=0,"",AVERAGE(GM166:GM168))</f>
        <v/>
      </c>
      <c r="GN169" s="36" t="str">
        <f t="shared" si="886"/>
        <v/>
      </c>
      <c r="GO169" s="36" t="str">
        <f t="shared" si="886"/>
        <v/>
      </c>
      <c r="GP169" s="36" t="str">
        <f t="shared" si="886"/>
        <v/>
      </c>
      <c r="GQ169" s="36" t="str">
        <f t="shared" si="886"/>
        <v/>
      </c>
      <c r="GR169" s="36" t="str">
        <f t="shared" si="886"/>
        <v/>
      </c>
      <c r="GS169" s="52"/>
      <c r="GU169" s="369"/>
      <c r="GV169" s="17" t="s">
        <v>1</v>
      </c>
      <c r="GW169" s="36" t="str">
        <f t="shared" ref="GW169:HB169" si="887">IF(COUNT(GW166:GW168)=0,"",AVERAGE(GW166:GW168))</f>
        <v/>
      </c>
      <c r="GX169" s="36" t="str">
        <f t="shared" si="887"/>
        <v/>
      </c>
      <c r="GY169" s="36" t="str">
        <f t="shared" si="887"/>
        <v/>
      </c>
      <c r="GZ169" s="36" t="str">
        <f t="shared" si="887"/>
        <v/>
      </c>
      <c r="HA169" s="36" t="str">
        <f t="shared" si="887"/>
        <v/>
      </c>
      <c r="HB169" s="36" t="str">
        <f t="shared" si="887"/>
        <v/>
      </c>
      <c r="HC169" s="52"/>
      <c r="HE169" s="369"/>
      <c r="HF169" s="17" t="s">
        <v>1</v>
      </c>
      <c r="HG169" s="36" t="str">
        <f t="shared" ref="HG169:HL169" si="888">IF(COUNT(HG166:HG168)=0,"",AVERAGE(HG166:HG168))</f>
        <v/>
      </c>
      <c r="HH169" s="36" t="str">
        <f t="shared" si="888"/>
        <v/>
      </c>
      <c r="HI169" s="36" t="str">
        <f t="shared" si="888"/>
        <v/>
      </c>
      <c r="HJ169" s="36" t="str">
        <f t="shared" si="888"/>
        <v/>
      </c>
      <c r="HK169" s="36" t="str">
        <f t="shared" si="888"/>
        <v/>
      </c>
      <c r="HL169" s="36" t="str">
        <f t="shared" si="888"/>
        <v/>
      </c>
      <c r="HM169" s="52"/>
      <c r="HO169" s="369"/>
      <c r="HP169" s="17" t="s">
        <v>1</v>
      </c>
      <c r="HQ169" s="36" t="str">
        <f t="shared" ref="HQ169:HV169" si="889">IF(COUNT(HQ166:HQ168)=0,"",AVERAGE(HQ166:HQ168))</f>
        <v/>
      </c>
      <c r="HR169" s="36" t="str">
        <f t="shared" si="889"/>
        <v/>
      </c>
      <c r="HS169" s="36" t="str">
        <f t="shared" si="889"/>
        <v/>
      </c>
      <c r="HT169" s="36" t="str">
        <f t="shared" si="889"/>
        <v/>
      </c>
      <c r="HU169" s="36" t="str">
        <f t="shared" si="889"/>
        <v/>
      </c>
      <c r="HV169" s="36" t="str">
        <f t="shared" si="889"/>
        <v/>
      </c>
      <c r="HW169" s="52"/>
      <c r="HY169" s="369"/>
      <c r="HZ169" s="17" t="s">
        <v>1</v>
      </c>
      <c r="IA169" s="36" t="str">
        <f t="shared" ref="IA169:IF169" si="890">IF(COUNT(IA166:IA168)=0,"",AVERAGE(IA166:IA168))</f>
        <v/>
      </c>
      <c r="IB169" s="36" t="str">
        <f t="shared" si="890"/>
        <v/>
      </c>
      <c r="IC169" s="36" t="str">
        <f t="shared" si="890"/>
        <v/>
      </c>
      <c r="ID169" s="36" t="str">
        <f t="shared" si="890"/>
        <v/>
      </c>
      <c r="IE169" s="36" t="str">
        <f t="shared" si="890"/>
        <v/>
      </c>
      <c r="IF169" s="36" t="str">
        <f t="shared" si="890"/>
        <v/>
      </c>
      <c r="IG169" s="52"/>
      <c r="II169" s="369"/>
      <c r="IJ169" s="17" t="s">
        <v>1</v>
      </c>
      <c r="IK169" s="36" t="str">
        <f t="shared" ref="IK169:IP169" si="891">IF(COUNT(IK166:IK168)=0,"",AVERAGE(IK166:IK168))</f>
        <v/>
      </c>
      <c r="IL169" s="36" t="str">
        <f t="shared" si="891"/>
        <v/>
      </c>
      <c r="IM169" s="36" t="str">
        <f t="shared" si="891"/>
        <v/>
      </c>
      <c r="IN169" s="36" t="str">
        <f t="shared" si="891"/>
        <v/>
      </c>
      <c r="IO169" s="36" t="str">
        <f t="shared" si="891"/>
        <v/>
      </c>
      <c r="IP169" s="36" t="str">
        <f t="shared" si="891"/>
        <v/>
      </c>
      <c r="IQ169" s="52"/>
      <c r="IS169" s="369"/>
      <c r="IT169" s="17" t="s">
        <v>1</v>
      </c>
      <c r="IU169" s="36" t="str">
        <f t="shared" ref="IU169:IZ169" si="892">IF(COUNT(IU166:IU168)=0,"",AVERAGE(IU166:IU168))</f>
        <v/>
      </c>
      <c r="IV169" s="36" t="str">
        <f t="shared" si="892"/>
        <v/>
      </c>
      <c r="IW169" s="36" t="str">
        <f t="shared" si="892"/>
        <v/>
      </c>
      <c r="IX169" s="36" t="str">
        <f t="shared" si="892"/>
        <v/>
      </c>
      <c r="IY169" s="36" t="str">
        <f t="shared" si="892"/>
        <v/>
      </c>
      <c r="IZ169" s="36" t="str">
        <f t="shared" si="892"/>
        <v/>
      </c>
      <c r="JA169" s="52"/>
    </row>
    <row r="170" spans="1:261" ht="13.8" outlineLevel="1" x14ac:dyDescent="0.25">
      <c r="A170" s="97"/>
      <c r="B170" s="98">
        <f>SUM(B171:B173)*10</f>
        <v>10</v>
      </c>
      <c r="C170" s="37">
        <v>3.3</v>
      </c>
      <c r="D170" s="38" t="s">
        <v>255</v>
      </c>
      <c r="E170" s="428">
        <f>($B$173*E173)/$B$170</f>
        <v>0.6166666666666667</v>
      </c>
      <c r="F170" s="428">
        <f t="shared" ref="F170:J170" si="893">($B$173*F173)/$B$170</f>
        <v>0.9</v>
      </c>
      <c r="G170" s="428">
        <f t="shared" si="893"/>
        <v>0.5</v>
      </c>
      <c r="H170" s="428">
        <f t="shared" si="893"/>
        <v>0.93333333333333335</v>
      </c>
      <c r="I170" s="428">
        <f t="shared" si="893"/>
        <v>0.53333333333333333</v>
      </c>
      <c r="J170" s="428">
        <f t="shared" si="893"/>
        <v>0.2</v>
      </c>
      <c r="K170" s="52"/>
      <c r="M170" s="37">
        <v>3.3</v>
      </c>
      <c r="N170" s="38" t="s">
        <v>255</v>
      </c>
      <c r="O170" s="38"/>
      <c r="P170" s="38"/>
      <c r="Q170" s="38"/>
      <c r="R170" s="38"/>
      <c r="S170" s="38"/>
      <c r="T170" s="38"/>
      <c r="U170" s="52"/>
      <c r="W170" s="37">
        <v>3.3</v>
      </c>
      <c r="X170" s="38" t="s">
        <v>255</v>
      </c>
      <c r="Y170" s="38"/>
      <c r="Z170" s="38"/>
      <c r="AA170" s="38"/>
      <c r="AB170" s="38"/>
      <c r="AC170" s="38"/>
      <c r="AD170" s="38"/>
      <c r="AE170" s="52"/>
      <c r="AG170" s="37">
        <v>3.3</v>
      </c>
      <c r="AH170" s="38" t="s">
        <v>255</v>
      </c>
      <c r="AI170" s="38"/>
      <c r="AJ170" s="38"/>
      <c r="AK170" s="38"/>
      <c r="AL170" s="38"/>
      <c r="AM170" s="38"/>
      <c r="AN170" s="38"/>
      <c r="AO170" s="52"/>
      <c r="AQ170" s="37">
        <v>3.3</v>
      </c>
      <c r="AR170" s="38" t="s">
        <v>255</v>
      </c>
      <c r="AS170" s="38"/>
      <c r="AT170" s="38"/>
      <c r="AU170" s="38"/>
      <c r="AV170" s="38"/>
      <c r="AW170" s="38"/>
      <c r="AX170" s="38"/>
      <c r="AY170" s="52"/>
      <c r="BA170" s="37">
        <v>3.3</v>
      </c>
      <c r="BB170" s="38" t="s">
        <v>255</v>
      </c>
      <c r="BC170" s="38"/>
      <c r="BD170" s="38"/>
      <c r="BE170" s="38"/>
      <c r="BF170" s="38"/>
      <c r="BG170" s="38"/>
      <c r="BH170" s="38"/>
      <c r="BI170" s="52"/>
      <c r="BK170" s="37">
        <v>3.3</v>
      </c>
      <c r="BL170" s="38" t="s">
        <v>255</v>
      </c>
      <c r="BM170" s="36"/>
      <c r="BN170" s="36" t="str">
        <f>IF(COUNT(BN167:BN169)=0,"",AVERAGE(BN167:BN169))</f>
        <v/>
      </c>
      <c r="BO170" s="36" t="str">
        <f>IF(COUNT(BO167:BO169)=0,"",AVERAGE(BO167:BO169))</f>
        <v/>
      </c>
      <c r="BP170" s="36" t="str">
        <f>IF(COUNT(BP167:BP169)=0,"",AVERAGE(BP167:BP169))</f>
        <v/>
      </c>
      <c r="BQ170" s="36" t="str">
        <f>IF(COUNT(BQ167:BQ169)=0,"",AVERAGE(BQ167:BQ169))</f>
        <v/>
      </c>
      <c r="BR170" s="36" t="str">
        <f>IF(COUNT(BR167:BR169)=0,"",AVERAGE(BR167:BR169))</f>
        <v/>
      </c>
      <c r="BS170" s="52"/>
      <c r="BU170" s="37">
        <v>3.3</v>
      </c>
      <c r="BV170" s="38" t="s">
        <v>255</v>
      </c>
      <c r="BW170" s="38"/>
      <c r="BX170" s="38"/>
      <c r="BY170" s="38"/>
      <c r="BZ170" s="38"/>
      <c r="CA170" s="38"/>
      <c r="CB170" s="38"/>
      <c r="CC170" s="52"/>
      <c r="CE170" s="37">
        <v>3.3</v>
      </c>
      <c r="CF170" s="38" t="s">
        <v>255</v>
      </c>
      <c r="CG170" s="38"/>
      <c r="CH170" s="38"/>
      <c r="CI170" s="38"/>
      <c r="CJ170" s="38"/>
      <c r="CK170" s="38"/>
      <c r="CL170" s="38"/>
      <c r="CM170" s="52"/>
      <c r="CO170" s="37">
        <v>3.3</v>
      </c>
      <c r="CP170" s="38" t="s">
        <v>255</v>
      </c>
      <c r="CQ170" s="38"/>
      <c r="CR170" s="38"/>
      <c r="CS170" s="38"/>
      <c r="CT170" s="38"/>
      <c r="CU170" s="38"/>
      <c r="CV170" s="38"/>
      <c r="CW170" s="52"/>
      <c r="CY170" s="37">
        <v>3.3</v>
      </c>
      <c r="CZ170" s="38" t="s">
        <v>255</v>
      </c>
      <c r="DA170" s="38"/>
      <c r="DB170" s="38"/>
      <c r="DC170" s="38"/>
      <c r="DD170" s="38"/>
      <c r="DE170" s="38"/>
      <c r="DF170" s="38"/>
      <c r="DG170" s="52"/>
      <c r="DI170" s="37">
        <v>3.3</v>
      </c>
      <c r="DJ170" s="38" t="s">
        <v>255</v>
      </c>
      <c r="DK170" s="38"/>
      <c r="DL170" s="38"/>
      <c r="DM170" s="38"/>
      <c r="DN170" s="38"/>
      <c r="DO170" s="38"/>
      <c r="DP170" s="38"/>
      <c r="DQ170" s="52"/>
      <c r="DS170" s="37">
        <v>3.3</v>
      </c>
      <c r="DT170" s="38" t="s">
        <v>255</v>
      </c>
      <c r="DU170" s="38"/>
      <c r="DV170" s="38"/>
      <c r="DW170" s="38"/>
      <c r="DX170" s="38"/>
      <c r="DY170" s="38"/>
      <c r="DZ170" s="38"/>
      <c r="EA170" s="52"/>
      <c r="EC170" s="37">
        <v>3.3</v>
      </c>
      <c r="ED170" s="38" t="s">
        <v>255</v>
      </c>
      <c r="EE170" s="38"/>
      <c r="EF170" s="38"/>
      <c r="EG170" s="38"/>
      <c r="EH170" s="38"/>
      <c r="EI170" s="38"/>
      <c r="EJ170" s="38"/>
      <c r="EK170" s="52"/>
      <c r="EL170" s="37">
        <v>3.3</v>
      </c>
      <c r="EM170" s="38" t="s">
        <v>255</v>
      </c>
      <c r="EN170" s="38"/>
      <c r="EO170" s="38"/>
      <c r="EP170" s="38"/>
      <c r="EQ170" s="38"/>
      <c r="ER170" s="38"/>
      <c r="ES170" s="38"/>
      <c r="ET170" s="52"/>
      <c r="EU170" s="52"/>
      <c r="EW170" s="364">
        <v>3.3</v>
      </c>
      <c r="EX170" s="38" t="s">
        <v>255</v>
      </c>
      <c r="EY170" s="38"/>
      <c r="EZ170" s="38"/>
      <c r="FA170" s="38"/>
      <c r="FB170" s="38"/>
      <c r="FC170" s="38"/>
      <c r="FD170" s="38"/>
      <c r="FE170" s="52"/>
      <c r="FG170" s="364">
        <v>3.3</v>
      </c>
      <c r="FH170" s="38" t="s">
        <v>255</v>
      </c>
      <c r="FI170" s="38"/>
      <c r="FJ170" s="38"/>
      <c r="FK170" s="38"/>
      <c r="FL170" s="38"/>
      <c r="FM170" s="38"/>
      <c r="FN170" s="38"/>
      <c r="FO170" s="52"/>
      <c r="FQ170" s="364">
        <v>3.3</v>
      </c>
      <c r="FR170" s="38" t="s">
        <v>255</v>
      </c>
      <c r="FS170" s="38"/>
      <c r="FT170" s="38"/>
      <c r="FU170" s="38"/>
      <c r="FV170" s="38"/>
      <c r="FW170" s="38"/>
      <c r="FX170" s="38"/>
      <c r="FY170" s="52"/>
      <c r="GA170" s="364">
        <v>3.3</v>
      </c>
      <c r="GB170" s="38" t="s">
        <v>255</v>
      </c>
      <c r="GC170" s="38"/>
      <c r="GD170" s="38"/>
      <c r="GE170" s="38"/>
      <c r="GF170" s="38"/>
      <c r="GG170" s="38"/>
      <c r="GH170" s="38"/>
      <c r="GI170" s="52"/>
      <c r="GK170" s="364">
        <v>3.3</v>
      </c>
      <c r="GL170" s="38" t="s">
        <v>255</v>
      </c>
      <c r="GM170" s="38"/>
      <c r="GN170" s="38"/>
      <c r="GO170" s="38"/>
      <c r="GP170" s="38"/>
      <c r="GQ170" s="38"/>
      <c r="GR170" s="38"/>
      <c r="GS170" s="52"/>
      <c r="GU170" s="364">
        <v>3.3</v>
      </c>
      <c r="GV170" s="38" t="s">
        <v>255</v>
      </c>
      <c r="GW170" s="38"/>
      <c r="GX170" s="38"/>
      <c r="GY170" s="38"/>
      <c r="GZ170" s="38"/>
      <c r="HA170" s="38"/>
      <c r="HB170" s="38"/>
      <c r="HC170" s="52"/>
      <c r="HE170" s="364">
        <v>3.3</v>
      </c>
      <c r="HF170" s="38" t="s">
        <v>255</v>
      </c>
      <c r="HG170" s="38"/>
      <c r="HH170" s="38"/>
      <c r="HI170" s="38"/>
      <c r="HJ170" s="38"/>
      <c r="HK170" s="38"/>
      <c r="HL170" s="38"/>
      <c r="HM170" s="52"/>
      <c r="HO170" s="364">
        <v>3.3</v>
      </c>
      <c r="HP170" s="38" t="s">
        <v>255</v>
      </c>
      <c r="HQ170" s="38"/>
      <c r="HR170" s="38"/>
      <c r="HS170" s="38"/>
      <c r="HT170" s="38"/>
      <c r="HU170" s="38"/>
      <c r="HV170" s="38"/>
      <c r="HW170" s="52"/>
      <c r="HY170" s="364">
        <v>3.3</v>
      </c>
      <c r="HZ170" s="38" t="s">
        <v>255</v>
      </c>
      <c r="IA170" s="38"/>
      <c r="IB170" s="38"/>
      <c r="IC170" s="38"/>
      <c r="ID170" s="38"/>
      <c r="IE170" s="38"/>
      <c r="IF170" s="38"/>
      <c r="IG170" s="52"/>
      <c r="II170" s="364">
        <v>3.3</v>
      </c>
      <c r="IJ170" s="38" t="s">
        <v>255</v>
      </c>
      <c r="IK170" s="38"/>
      <c r="IL170" s="38"/>
      <c r="IM170" s="38"/>
      <c r="IN170" s="38"/>
      <c r="IO170" s="38"/>
      <c r="IP170" s="38"/>
      <c r="IQ170" s="52"/>
      <c r="IS170" s="364">
        <v>3.3</v>
      </c>
      <c r="IT170" s="38" t="s">
        <v>255</v>
      </c>
      <c r="IU170" s="38"/>
      <c r="IV170" s="38"/>
      <c r="IW170" s="38"/>
      <c r="IX170" s="38"/>
      <c r="IY170" s="38"/>
      <c r="IZ170" s="38"/>
      <c r="JA170" s="52"/>
    </row>
    <row r="171" spans="1:261" ht="12.75" customHeight="1" outlineLevel="2" x14ac:dyDescent="0.25">
      <c r="C171" s="356"/>
      <c r="D171" s="41">
        <v>1</v>
      </c>
      <c r="E171" s="416">
        <f t="shared" ref="E171:E172" si="894">AVERAGE(O171,Y171,AI171,AS171,BC171,BM171,BW171,CG171,CQ171,DA171,DK171,DU171,EE171,EO171,EY171,FI171,FS171,GC171,GM171,GW171,HG171,HQ171,IA171,IK171,IU171)</f>
        <v>6.333333333333333</v>
      </c>
      <c r="F171" s="416">
        <f t="shared" ref="F171:F172" si="895">AVERAGE(P171,Z171,AJ171,AT171,BD171,BN171,BX171,CH171,CR171,DB171,DL171,DV171,EF171,EP171,EZ171,FJ171,FT171,GD171,GN171,GX171,HH171,HR171,IB171,IL171,IV171)</f>
        <v>10</v>
      </c>
      <c r="G171" s="416">
        <f t="shared" ref="G171:G172" si="896">AVERAGE(Q171,AA171,AK171,AU171,BE171,BO171,BY171,CI171,CS171,DC171,DM171,DW171,EG171,EQ171,FA171,FK171,FU171,GE171,GO171,GY171,HI171,HS171,IC171,IM171,IW171)</f>
        <v>6.666666666666667</v>
      </c>
      <c r="H171" s="416">
        <f t="shared" ref="H171:H172" si="897">AVERAGE(R171,AB171,AL171,AV171,BF171,BP171,BZ171,CJ171,CT171,DD171,DN171,DX171,EH171,ER171,FB171,FL171,FV171,GF171,GP171,GZ171,HJ171,HT171,ID171,IN171,IX171)</f>
        <v>10</v>
      </c>
      <c r="I171" s="416">
        <f t="shared" ref="I171:I172" si="898">AVERAGE(S171,AC171,AM171,AW171,BG171,BQ171,CA171,CK171,CU171,DE171,DO171,DY171,EI171,ES171,FC171,FM171,FW171,GG171,GQ171,HA171,HK171,HU171,IE171,IO171,IY171)</f>
        <v>4</v>
      </c>
      <c r="J171" s="416">
        <f t="shared" ref="J171:J172" si="899">AVERAGE(T171,AD171,AN171,AX171,BH171,BR171,CB171,CL171,CV171,DF171,DP171,DZ171,EJ171,ET171,FD171,FN171,FX171,GH171,GR171,HB171,HL171,HV171,IF171,IP171,IZ171)</f>
        <v>2</v>
      </c>
      <c r="K171" s="52"/>
      <c r="M171" s="328"/>
      <c r="N171" s="41">
        <v>1</v>
      </c>
      <c r="O171" s="6">
        <v>5</v>
      </c>
      <c r="P171" s="6">
        <v>10</v>
      </c>
      <c r="Q171" s="6">
        <v>10</v>
      </c>
      <c r="R171" s="6">
        <v>10</v>
      </c>
      <c r="S171" s="6">
        <v>5</v>
      </c>
      <c r="T171" s="6">
        <v>3</v>
      </c>
      <c r="U171" s="52"/>
      <c r="W171" s="328"/>
      <c r="X171" s="41">
        <v>1</v>
      </c>
      <c r="Y171" s="6"/>
      <c r="Z171" s="6"/>
      <c r="AA171" s="6"/>
      <c r="AB171" s="6"/>
      <c r="AC171" s="6"/>
      <c r="AD171" s="6"/>
      <c r="AE171" s="52"/>
      <c r="AG171" s="328"/>
      <c r="AH171" s="41">
        <v>1</v>
      </c>
      <c r="AI171" s="6"/>
      <c r="AJ171" s="6"/>
      <c r="AK171" s="6"/>
      <c r="AL171" s="6"/>
      <c r="AM171" s="6"/>
      <c r="AN171" s="6"/>
      <c r="AO171" s="52"/>
      <c r="AQ171" s="328"/>
      <c r="AR171" s="41">
        <v>1</v>
      </c>
      <c r="AS171" s="6"/>
      <c r="AT171" s="6"/>
      <c r="AU171" s="6"/>
      <c r="AV171" s="6"/>
      <c r="AW171" s="6"/>
      <c r="AX171" s="6"/>
      <c r="AY171" s="52"/>
      <c r="BA171" s="328"/>
      <c r="BB171" s="41">
        <v>1</v>
      </c>
      <c r="BC171" s="6"/>
      <c r="BD171" s="6"/>
      <c r="BE171" s="6"/>
      <c r="BF171" s="6"/>
      <c r="BG171" s="6"/>
      <c r="BH171" s="6"/>
      <c r="BI171" s="52"/>
      <c r="BK171" s="328"/>
      <c r="BL171" s="41">
        <v>1</v>
      </c>
      <c r="BM171" s="38"/>
      <c r="BN171" s="38"/>
      <c r="BO171" s="38"/>
      <c r="BP171" s="38"/>
      <c r="BQ171" s="38"/>
      <c r="BR171" s="38"/>
      <c r="BS171" s="52"/>
      <c r="BU171" s="328"/>
      <c r="BV171" s="41">
        <v>1</v>
      </c>
      <c r="BW171" s="6"/>
      <c r="BX171" s="6"/>
      <c r="BY171" s="6"/>
      <c r="BZ171" s="6"/>
      <c r="CA171" s="6"/>
      <c r="CB171" s="6"/>
      <c r="CC171" s="52"/>
      <c r="CE171" s="328"/>
      <c r="CF171" s="41">
        <v>1</v>
      </c>
      <c r="CG171" s="6"/>
      <c r="CH171" s="6"/>
      <c r="CI171" s="6"/>
      <c r="CJ171" s="6"/>
      <c r="CK171" s="6"/>
      <c r="CL171" s="6"/>
      <c r="CM171" s="52"/>
      <c r="CO171" s="328"/>
      <c r="CP171" s="41">
        <v>1</v>
      </c>
      <c r="CQ171" s="6"/>
      <c r="CR171" s="6"/>
      <c r="CS171" s="6"/>
      <c r="CT171" s="6"/>
      <c r="CU171" s="6"/>
      <c r="CV171" s="6"/>
      <c r="CW171" s="52"/>
      <c r="CY171" s="328"/>
      <c r="CZ171" s="41">
        <v>1</v>
      </c>
      <c r="DA171" s="6">
        <v>9</v>
      </c>
      <c r="DB171" s="6">
        <v>10</v>
      </c>
      <c r="DC171" s="409">
        <v>0</v>
      </c>
      <c r="DD171" s="6">
        <v>10</v>
      </c>
      <c r="DE171" s="6">
        <v>2</v>
      </c>
      <c r="DF171" s="6">
        <v>0</v>
      </c>
      <c r="DG171" s="52"/>
      <c r="DI171" s="328"/>
      <c r="DJ171" s="41">
        <v>1</v>
      </c>
      <c r="DK171" s="6"/>
      <c r="DL171" s="6"/>
      <c r="DM171" s="6"/>
      <c r="DN171" s="6"/>
      <c r="DO171" s="6"/>
      <c r="DP171" s="6"/>
      <c r="DQ171" s="52"/>
      <c r="DS171" s="328"/>
      <c r="DT171" s="41">
        <v>1</v>
      </c>
      <c r="DU171" s="6"/>
      <c r="DV171" s="6"/>
      <c r="DW171" s="6"/>
      <c r="DX171" s="6"/>
      <c r="DY171" s="6"/>
      <c r="DZ171" s="6"/>
      <c r="EA171" s="52"/>
      <c r="EC171" s="328"/>
      <c r="ED171" s="41">
        <v>1</v>
      </c>
      <c r="EE171" s="6">
        <v>5</v>
      </c>
      <c r="EF171" s="6">
        <v>10</v>
      </c>
      <c r="EG171" s="6">
        <v>10</v>
      </c>
      <c r="EH171" s="6">
        <v>10</v>
      </c>
      <c r="EI171" s="6">
        <v>5</v>
      </c>
      <c r="EJ171" s="6">
        <v>3</v>
      </c>
      <c r="EK171" s="52"/>
      <c r="EL171" s="328"/>
      <c r="EM171" s="41">
        <v>1</v>
      </c>
      <c r="EN171" s="6"/>
      <c r="EO171" s="6"/>
      <c r="EP171" s="409"/>
      <c r="EQ171" s="6"/>
      <c r="ER171" s="6"/>
      <c r="ES171" s="6"/>
      <c r="ET171" s="52"/>
      <c r="EU171" s="52"/>
      <c r="EW171" s="367"/>
      <c r="EX171" s="41">
        <v>1</v>
      </c>
      <c r="EY171" s="6"/>
      <c r="EZ171" s="6"/>
      <c r="FA171" s="6"/>
      <c r="FB171" s="6"/>
      <c r="FC171" s="6"/>
      <c r="FD171" s="6"/>
      <c r="FE171" s="52"/>
      <c r="FG171" s="367"/>
      <c r="FH171" s="41">
        <v>1</v>
      </c>
      <c r="FI171" s="6"/>
      <c r="FJ171" s="6"/>
      <c r="FK171" s="6"/>
      <c r="FL171" s="6"/>
      <c r="FM171" s="6"/>
      <c r="FN171" s="6"/>
      <c r="FO171" s="52"/>
      <c r="FQ171" s="367"/>
      <c r="FR171" s="41">
        <v>1</v>
      </c>
      <c r="FS171" s="6"/>
      <c r="FT171" s="6"/>
      <c r="FU171" s="6"/>
      <c r="FV171" s="6"/>
      <c r="FW171" s="6"/>
      <c r="FX171" s="6"/>
      <c r="FY171" s="52"/>
      <c r="GA171" s="367"/>
      <c r="GB171" s="41">
        <v>1</v>
      </c>
      <c r="GC171" s="6"/>
      <c r="GD171" s="6"/>
      <c r="GE171" s="6"/>
      <c r="GF171" s="6"/>
      <c r="GG171" s="6"/>
      <c r="GH171" s="6"/>
      <c r="GI171" s="52"/>
      <c r="GK171" s="367"/>
      <c r="GL171" s="41">
        <v>1</v>
      </c>
      <c r="GM171" s="6"/>
      <c r="GN171" s="6"/>
      <c r="GO171" s="6"/>
      <c r="GP171" s="6"/>
      <c r="GQ171" s="6"/>
      <c r="GR171" s="6"/>
      <c r="GS171" s="52"/>
      <c r="GU171" s="367"/>
      <c r="GV171" s="41">
        <v>1</v>
      </c>
      <c r="GW171" s="6"/>
      <c r="GX171" s="6"/>
      <c r="GY171" s="6"/>
      <c r="GZ171" s="6"/>
      <c r="HA171" s="6"/>
      <c r="HB171" s="6"/>
      <c r="HC171" s="52"/>
      <c r="HE171" s="367"/>
      <c r="HF171" s="41">
        <v>1</v>
      </c>
      <c r="HG171" s="6"/>
      <c r="HH171" s="6"/>
      <c r="HI171" s="6"/>
      <c r="HJ171" s="6"/>
      <c r="HK171" s="6"/>
      <c r="HL171" s="6"/>
      <c r="HM171" s="52"/>
      <c r="HO171" s="367"/>
      <c r="HP171" s="41">
        <v>1</v>
      </c>
      <c r="HQ171" s="6"/>
      <c r="HR171" s="6"/>
      <c r="HS171" s="6"/>
      <c r="HT171" s="6"/>
      <c r="HU171" s="6"/>
      <c r="HV171" s="6"/>
      <c r="HW171" s="52"/>
      <c r="HY171" s="367"/>
      <c r="HZ171" s="41">
        <v>1</v>
      </c>
      <c r="IA171" s="6"/>
      <c r="IB171" s="6"/>
      <c r="IC171" s="6"/>
      <c r="ID171" s="6"/>
      <c r="IE171" s="6"/>
      <c r="IF171" s="6"/>
      <c r="IG171" s="52"/>
      <c r="II171" s="367"/>
      <c r="IJ171" s="41">
        <v>1</v>
      </c>
      <c r="IK171" s="6"/>
      <c r="IL171" s="6"/>
      <c r="IM171" s="6"/>
      <c r="IN171" s="6"/>
      <c r="IO171" s="6"/>
      <c r="IP171" s="6"/>
      <c r="IQ171" s="52"/>
      <c r="IS171" s="367"/>
      <c r="IT171" s="41">
        <v>1</v>
      </c>
      <c r="IU171" s="6"/>
      <c r="IV171" s="6"/>
      <c r="IW171" s="6"/>
      <c r="IX171" s="6"/>
      <c r="IY171" s="6"/>
      <c r="IZ171" s="6"/>
      <c r="JA171" s="52"/>
    </row>
    <row r="172" spans="1:261" ht="12.75" customHeight="1" outlineLevel="2" x14ac:dyDescent="0.25">
      <c r="C172" s="356"/>
      <c r="D172" s="41">
        <v>2</v>
      </c>
      <c r="E172" s="416">
        <f t="shared" si="894"/>
        <v>6</v>
      </c>
      <c r="F172" s="416">
        <f t="shared" si="895"/>
        <v>8</v>
      </c>
      <c r="G172" s="416">
        <f t="shared" si="896"/>
        <v>3.3333333333333335</v>
      </c>
      <c r="H172" s="416">
        <f t="shared" si="897"/>
        <v>8.6666666666666661</v>
      </c>
      <c r="I172" s="416">
        <f t="shared" si="898"/>
        <v>6.666666666666667</v>
      </c>
      <c r="J172" s="416">
        <f t="shared" si="899"/>
        <v>2</v>
      </c>
      <c r="K172" s="52"/>
      <c r="M172" s="328"/>
      <c r="N172" s="41">
        <v>2</v>
      </c>
      <c r="O172" s="6">
        <v>5</v>
      </c>
      <c r="P172" s="6">
        <v>8</v>
      </c>
      <c r="Q172" s="6">
        <v>5</v>
      </c>
      <c r="R172" s="6">
        <v>8</v>
      </c>
      <c r="S172" s="6">
        <v>5</v>
      </c>
      <c r="T172" s="6">
        <v>1</v>
      </c>
      <c r="U172" s="52"/>
      <c r="W172" s="328"/>
      <c r="X172" s="41">
        <v>2</v>
      </c>
      <c r="Y172" s="6"/>
      <c r="Z172" s="6"/>
      <c r="AA172" s="6"/>
      <c r="AB172" s="6"/>
      <c r="AC172" s="6"/>
      <c r="AD172" s="6"/>
      <c r="AE172" s="52"/>
      <c r="AG172" s="328"/>
      <c r="AH172" s="41">
        <v>2</v>
      </c>
      <c r="AI172" s="6"/>
      <c r="AJ172" s="6"/>
      <c r="AK172" s="6"/>
      <c r="AL172" s="6"/>
      <c r="AM172" s="6"/>
      <c r="AN172" s="6"/>
      <c r="AO172" s="52"/>
      <c r="AQ172" s="328"/>
      <c r="AR172" s="41">
        <v>2</v>
      </c>
      <c r="AS172" s="6"/>
      <c r="AT172" s="6"/>
      <c r="AU172" s="6"/>
      <c r="AV172" s="6"/>
      <c r="AW172" s="6"/>
      <c r="AX172" s="6"/>
      <c r="AY172" s="52"/>
      <c r="BA172" s="328"/>
      <c r="BB172" s="41">
        <v>2</v>
      </c>
      <c r="BC172" s="6"/>
      <c r="BD172" s="6"/>
      <c r="BE172" s="6"/>
      <c r="BF172" s="6"/>
      <c r="BG172" s="6"/>
      <c r="BH172" s="6"/>
      <c r="BI172" s="52"/>
      <c r="BK172" s="328"/>
      <c r="BL172" s="41">
        <v>2</v>
      </c>
      <c r="BM172" s="6"/>
      <c r="BN172" s="6"/>
      <c r="BO172" s="6"/>
      <c r="BP172" s="6"/>
      <c r="BQ172" s="6"/>
      <c r="BR172" s="6"/>
      <c r="BS172" s="52"/>
      <c r="BU172" s="328"/>
      <c r="BV172" s="41">
        <v>2</v>
      </c>
      <c r="BW172" s="6"/>
      <c r="BX172" s="6"/>
      <c r="BY172" s="6"/>
      <c r="BZ172" s="6"/>
      <c r="CA172" s="6"/>
      <c r="CB172" s="6"/>
      <c r="CC172" s="52"/>
      <c r="CE172" s="328"/>
      <c r="CF172" s="41">
        <v>2</v>
      </c>
      <c r="CG172" s="6"/>
      <c r="CH172" s="6"/>
      <c r="CI172" s="6"/>
      <c r="CJ172" s="6"/>
      <c r="CK172" s="6"/>
      <c r="CL172" s="6"/>
      <c r="CM172" s="52"/>
      <c r="CO172" s="328"/>
      <c r="CP172" s="41">
        <v>2</v>
      </c>
      <c r="CQ172" s="6"/>
      <c r="CR172" s="6"/>
      <c r="CS172" s="6"/>
      <c r="CT172" s="6"/>
      <c r="CU172" s="6"/>
      <c r="CV172" s="6"/>
      <c r="CW172" s="52"/>
      <c r="CY172" s="328"/>
      <c r="CZ172" s="41">
        <v>2</v>
      </c>
      <c r="DA172" s="6">
        <v>8</v>
      </c>
      <c r="DB172" s="6">
        <v>8</v>
      </c>
      <c r="DC172" s="6">
        <v>0</v>
      </c>
      <c r="DD172" s="6">
        <v>10</v>
      </c>
      <c r="DE172" s="6">
        <v>10</v>
      </c>
      <c r="DF172" s="6">
        <v>4</v>
      </c>
      <c r="DG172" s="52"/>
      <c r="DI172" s="328"/>
      <c r="DJ172" s="41">
        <v>2</v>
      </c>
      <c r="DK172" s="6"/>
      <c r="DL172" s="6"/>
      <c r="DM172" s="6"/>
      <c r="DN172" s="6"/>
      <c r="DO172" s="6"/>
      <c r="DP172" s="6"/>
      <c r="DQ172" s="52"/>
      <c r="DS172" s="328"/>
      <c r="DT172" s="41">
        <v>2</v>
      </c>
      <c r="DU172" s="6"/>
      <c r="DV172" s="6"/>
      <c r="DW172" s="6"/>
      <c r="DX172" s="6"/>
      <c r="DY172" s="6"/>
      <c r="DZ172" s="6"/>
      <c r="EA172" s="52"/>
      <c r="EC172" s="328"/>
      <c r="ED172" s="41">
        <v>2</v>
      </c>
      <c r="EE172" s="6">
        <v>5</v>
      </c>
      <c r="EF172" s="6">
        <v>8</v>
      </c>
      <c r="EG172" s="6">
        <v>5</v>
      </c>
      <c r="EH172" s="6">
        <v>8</v>
      </c>
      <c r="EI172" s="6">
        <v>5</v>
      </c>
      <c r="EJ172" s="6">
        <v>1</v>
      </c>
      <c r="EK172" s="52"/>
      <c r="EL172" s="328"/>
      <c r="EM172" s="41">
        <v>2</v>
      </c>
      <c r="EN172" s="6"/>
      <c r="EO172" s="6"/>
      <c r="EP172" s="6"/>
      <c r="EQ172" s="6"/>
      <c r="ER172" s="6"/>
      <c r="ES172" s="6"/>
      <c r="ET172" s="52"/>
      <c r="EU172" s="52"/>
      <c r="EW172" s="367"/>
      <c r="EX172" s="41">
        <v>2</v>
      </c>
      <c r="EY172" s="6"/>
      <c r="EZ172" s="6"/>
      <c r="FA172" s="6"/>
      <c r="FB172" s="6"/>
      <c r="FC172" s="6"/>
      <c r="FD172" s="6"/>
      <c r="FE172" s="52"/>
      <c r="FG172" s="367"/>
      <c r="FH172" s="41">
        <v>2</v>
      </c>
      <c r="FI172" s="6"/>
      <c r="FJ172" s="6"/>
      <c r="FK172" s="6"/>
      <c r="FL172" s="6"/>
      <c r="FM172" s="6"/>
      <c r="FN172" s="6"/>
      <c r="FO172" s="52"/>
      <c r="FQ172" s="367"/>
      <c r="FR172" s="41">
        <v>2</v>
      </c>
      <c r="FS172" s="6"/>
      <c r="FT172" s="6"/>
      <c r="FU172" s="6"/>
      <c r="FV172" s="6"/>
      <c r="FW172" s="6"/>
      <c r="FX172" s="6"/>
      <c r="FY172" s="52"/>
      <c r="GA172" s="367"/>
      <c r="GB172" s="41">
        <v>2</v>
      </c>
      <c r="GC172" s="6"/>
      <c r="GD172" s="6"/>
      <c r="GE172" s="6"/>
      <c r="GF172" s="6"/>
      <c r="GG172" s="6"/>
      <c r="GH172" s="6"/>
      <c r="GI172" s="52"/>
      <c r="GK172" s="367"/>
      <c r="GL172" s="41">
        <v>2</v>
      </c>
      <c r="GM172" s="6"/>
      <c r="GN172" s="6"/>
      <c r="GO172" s="6"/>
      <c r="GP172" s="6"/>
      <c r="GQ172" s="6"/>
      <c r="GR172" s="6"/>
      <c r="GS172" s="52"/>
      <c r="GU172" s="367"/>
      <c r="GV172" s="41">
        <v>2</v>
      </c>
      <c r="GW172" s="6"/>
      <c r="GX172" s="6"/>
      <c r="GY172" s="6"/>
      <c r="GZ172" s="6"/>
      <c r="HA172" s="6"/>
      <c r="HB172" s="6"/>
      <c r="HC172" s="52"/>
      <c r="HE172" s="367"/>
      <c r="HF172" s="41">
        <v>2</v>
      </c>
      <c r="HG172" s="6"/>
      <c r="HH172" s="6"/>
      <c r="HI172" s="6"/>
      <c r="HJ172" s="6"/>
      <c r="HK172" s="6"/>
      <c r="HL172" s="6"/>
      <c r="HM172" s="52"/>
      <c r="HO172" s="367"/>
      <c r="HP172" s="41">
        <v>2</v>
      </c>
      <c r="HQ172" s="6"/>
      <c r="HR172" s="6"/>
      <c r="HS172" s="6"/>
      <c r="HT172" s="6"/>
      <c r="HU172" s="6"/>
      <c r="HV172" s="6"/>
      <c r="HW172" s="52"/>
      <c r="HY172" s="367"/>
      <c r="HZ172" s="41">
        <v>2</v>
      </c>
      <c r="IA172" s="6"/>
      <c r="IB172" s="6"/>
      <c r="IC172" s="6"/>
      <c r="ID172" s="6"/>
      <c r="IE172" s="6"/>
      <c r="IF172" s="6"/>
      <c r="IG172" s="52"/>
      <c r="II172" s="367"/>
      <c r="IJ172" s="41">
        <v>2</v>
      </c>
      <c r="IK172" s="6"/>
      <c r="IL172" s="6"/>
      <c r="IM172" s="6"/>
      <c r="IN172" s="6"/>
      <c r="IO172" s="6"/>
      <c r="IP172" s="6"/>
      <c r="IQ172" s="52"/>
      <c r="IS172" s="367"/>
      <c r="IT172" s="41">
        <v>2</v>
      </c>
      <c r="IU172" s="6"/>
      <c r="IV172" s="6"/>
      <c r="IW172" s="6"/>
      <c r="IX172" s="6"/>
      <c r="IY172" s="6"/>
      <c r="IZ172" s="6"/>
      <c r="JA172" s="52"/>
    </row>
    <row r="173" spans="1:261" ht="12.75" customHeight="1" outlineLevel="2" x14ac:dyDescent="0.25">
      <c r="A173" s="99" t="s">
        <v>122</v>
      </c>
      <c r="B173" s="100">
        <f>IF(A173="Must Have",RQTMustHave,(IF(A173="Important",RQTImportant,(IF(A173="Standard",RQTStandard,RQTNiceToHave)))))</f>
        <v>1</v>
      </c>
      <c r="C173" s="358"/>
      <c r="D173" s="17" t="s">
        <v>1</v>
      </c>
      <c r="E173" s="417">
        <f>AVERAGE(O173,Y173,AI173,AS173,BC173,BM173,BW173,CG173,CQ173,DA173,DK173,DU173,EE173,EO173,EY173,FI173,FS173,GC173,GM173,GW173,HG173,HQ173,IA173,IK173,IU173)</f>
        <v>6.166666666666667</v>
      </c>
      <c r="F173" s="417">
        <f t="shared" ref="F173:J173" si="900">AVERAGE(P173,Z173,AJ173,AT173,BD173,BN173,BX173,CH173,CR173,DB173,DL173,DV173,EF173,EP173,EZ173,FJ173,FT173,GD173,GN173,GX173,HH173,HR173,IB173,IL173,IV173)</f>
        <v>9</v>
      </c>
      <c r="G173" s="417">
        <f t="shared" si="900"/>
        <v>5</v>
      </c>
      <c r="H173" s="417">
        <f t="shared" si="900"/>
        <v>9.3333333333333339</v>
      </c>
      <c r="I173" s="417">
        <f t="shared" si="900"/>
        <v>5.333333333333333</v>
      </c>
      <c r="J173" s="417">
        <f t="shared" si="900"/>
        <v>2</v>
      </c>
      <c r="K173" s="52"/>
      <c r="M173" s="48"/>
      <c r="N173" s="17" t="s">
        <v>1</v>
      </c>
      <c r="O173" s="36">
        <f t="shared" ref="O173:T173" si="901">IF(COUNT(O171:O172)=0,"",AVERAGE(O171:O172))</f>
        <v>5</v>
      </c>
      <c r="P173" s="36">
        <f t="shared" si="901"/>
        <v>9</v>
      </c>
      <c r="Q173" s="36">
        <f t="shared" si="901"/>
        <v>7.5</v>
      </c>
      <c r="R173" s="36">
        <f t="shared" si="901"/>
        <v>9</v>
      </c>
      <c r="S173" s="36">
        <f t="shared" si="901"/>
        <v>5</v>
      </c>
      <c r="T173" s="36">
        <f t="shared" si="901"/>
        <v>2</v>
      </c>
      <c r="U173" s="52"/>
      <c r="W173" s="48"/>
      <c r="X173" s="17" t="s">
        <v>1</v>
      </c>
      <c r="Y173" s="36" t="str">
        <f>IF(COUNT(Y171:Y172)=0,"",AVERAGE(Y171:Y172))</f>
        <v/>
      </c>
      <c r="Z173" s="36" t="str">
        <f>IF(COUNT(Z171:Z172)=0,"",AVERAGE(Z171:Z172))</f>
        <v/>
      </c>
      <c r="AA173" s="36" t="str">
        <f>IF(COUNT(AA171:AA172)=0,"",AVERAGE(AA171:AA172))</f>
        <v/>
      </c>
      <c r="AB173" s="36" t="str">
        <f>IF(COUNT(AB171:AB172)=0,"",AVERAGE(AB171:AB172))</f>
        <v/>
      </c>
      <c r="AC173" s="36"/>
      <c r="AD173" s="36" t="str">
        <f>IF(COUNT(AD171:AD172)=0,"",AVERAGE(AD171:AD172))</f>
        <v/>
      </c>
      <c r="AE173" s="52"/>
      <c r="AG173" s="48"/>
      <c r="AH173" s="17" t="s">
        <v>1</v>
      </c>
      <c r="AI173" s="36" t="str">
        <f>IF(COUNT(AI171:AI172)=0,"",AVERAGE(AI171:AI172))</f>
        <v/>
      </c>
      <c r="AJ173" s="36" t="str">
        <f>IF(COUNT(AJ171:AJ172)=0,"",AVERAGE(AJ171:AJ172))</f>
        <v/>
      </c>
      <c r="AK173" s="36" t="str">
        <f>IF(COUNT(AK171:AK172)=0,"",AVERAGE(AK171:AK172))</f>
        <v/>
      </c>
      <c r="AL173" s="36" t="str">
        <f>IF(COUNT(AL171:AL172)=0,"",AVERAGE(AL171:AL172))</f>
        <v/>
      </c>
      <c r="AM173" s="36"/>
      <c r="AN173" s="36" t="str">
        <f>IF(COUNT(AN171:AN172)=0,"",AVERAGE(AN171:AN172))</f>
        <v/>
      </c>
      <c r="AO173" s="52"/>
      <c r="AQ173" s="48"/>
      <c r="AR173" s="17" t="s">
        <v>1</v>
      </c>
      <c r="AS173" s="36"/>
      <c r="AT173" s="36" t="str">
        <f>IF(COUNT(AT171:AT172)=0,"",AVERAGE(AT171:AT172))</f>
        <v/>
      </c>
      <c r="AU173" s="36" t="str">
        <f>IF(COUNT(AU171:AU172)=0,"",AVERAGE(AU171:AU172))</f>
        <v/>
      </c>
      <c r="AV173" s="36" t="str">
        <f>IF(COUNT(AV171:AV172)=0,"",AVERAGE(AV171:AV172))</f>
        <v/>
      </c>
      <c r="AW173" s="36" t="str">
        <f>IF(COUNT(AW171:AW172)=0,"",AVERAGE(AW171:AW172))</f>
        <v/>
      </c>
      <c r="AX173" s="36" t="str">
        <f>IF(COUNT(AX171:AX172)=0,"",AVERAGE(AX171:AX172))</f>
        <v/>
      </c>
      <c r="AY173" s="52"/>
      <c r="BA173" s="48"/>
      <c r="BB173" s="17" t="s">
        <v>1</v>
      </c>
      <c r="BC173" s="36"/>
      <c r="BD173" s="36" t="str">
        <f>IF(COUNT(BD171:BD172)=0,"",AVERAGE(BD171:BD172))</f>
        <v/>
      </c>
      <c r="BE173" s="36" t="str">
        <f>IF(COUNT(BE171:BE172)=0,"",AVERAGE(BE171:BE172))</f>
        <v/>
      </c>
      <c r="BF173" s="36" t="str">
        <f>IF(COUNT(BF171:BF172)=0,"",AVERAGE(BF171:BF172))</f>
        <v/>
      </c>
      <c r="BG173" s="36" t="str">
        <f>IF(COUNT(BG171:BG172)=0,"",AVERAGE(BG171:BG172))</f>
        <v/>
      </c>
      <c r="BH173" s="36" t="str">
        <f>IF(COUNT(BH171:BH172)=0,"",AVERAGE(BH171:BH172))</f>
        <v/>
      </c>
      <c r="BI173" s="52"/>
      <c r="BK173" s="48"/>
      <c r="BL173" s="17" t="s">
        <v>1</v>
      </c>
      <c r="BM173" s="6"/>
      <c r="BN173" s="6"/>
      <c r="BO173" s="6"/>
      <c r="BP173" s="6"/>
      <c r="BQ173" s="6"/>
      <c r="BR173" s="6"/>
      <c r="BS173" s="52"/>
      <c r="BU173" s="48"/>
      <c r="BV173" s="17" t="s">
        <v>1</v>
      </c>
      <c r="BW173" s="36" t="str">
        <f>IF(COUNT(BW171:BW172)=0,"",AVERAGE(BW171:BW172))</f>
        <v/>
      </c>
      <c r="BX173" s="36" t="str">
        <f>IF(COUNT(BX171:BX172)=0,"",AVERAGE(BX171:BX172))</f>
        <v/>
      </c>
      <c r="BY173" s="36" t="str">
        <f>IF(COUNT(BY171:BY172)=0,"",AVERAGE(BY171:BY172))</f>
        <v/>
      </c>
      <c r="BZ173" s="36" t="str">
        <f>IF(COUNT(BZ171:BZ172)=0,"",AVERAGE(BZ171:BZ172))</f>
        <v/>
      </c>
      <c r="CA173" s="36"/>
      <c r="CB173" s="36" t="str">
        <f>IF(COUNT(CB171:CB172)=0,"",AVERAGE(CB171:CB172))</f>
        <v/>
      </c>
      <c r="CC173" s="52"/>
      <c r="CE173" s="48"/>
      <c r="CF173" s="17" t="s">
        <v>1</v>
      </c>
      <c r="CG173" s="36" t="str">
        <f>IF(COUNT(CG171:CG172)=0,"",AVERAGE(CG171:CG172))</f>
        <v/>
      </c>
      <c r="CH173" s="36" t="str">
        <f>IF(COUNT(CH171:CH172)=0,"",AVERAGE(CH171:CH172))</f>
        <v/>
      </c>
      <c r="CI173" s="36" t="str">
        <f>IF(COUNT(CI171:CI172)=0,"",AVERAGE(CI171:CI172))</f>
        <v/>
      </c>
      <c r="CJ173" s="36" t="str">
        <f>IF(COUNT(CJ171:CJ172)=0,"",AVERAGE(CJ171:CJ172))</f>
        <v/>
      </c>
      <c r="CK173" s="36"/>
      <c r="CL173" s="36" t="str">
        <f>IF(COUNT(CL171:CL172)=0,"",AVERAGE(CL171:CL172))</f>
        <v/>
      </c>
      <c r="CM173" s="52"/>
      <c r="CO173" s="48"/>
      <c r="CP173" s="17" t="s">
        <v>1</v>
      </c>
      <c r="CQ173" s="36" t="str">
        <f>IF(COUNT(CQ171:CQ172)=0,"",AVERAGE(CQ171:CQ172))</f>
        <v/>
      </c>
      <c r="CR173" s="36" t="str">
        <f>IF(COUNT(CR171:CR172)=0,"",AVERAGE(CR171:CR172))</f>
        <v/>
      </c>
      <c r="CS173" s="36" t="str">
        <f>IF(COUNT(CS171:CS172)=0,"",AVERAGE(CS171:CS172))</f>
        <v/>
      </c>
      <c r="CT173" s="36" t="str">
        <f>IF(COUNT(CT171:CT172)=0,"",AVERAGE(CT171:CT172))</f>
        <v/>
      </c>
      <c r="CU173" s="36"/>
      <c r="CV173" s="36" t="str">
        <f>IF(COUNT(CV171:CV172)=0,"",AVERAGE(CV171:CV172))</f>
        <v/>
      </c>
      <c r="CW173" s="52"/>
      <c r="CY173" s="48"/>
      <c r="CZ173" s="17" t="s">
        <v>1</v>
      </c>
      <c r="DA173" s="36">
        <f>IF(COUNT(DA171:DA172)=0,"",AVERAGE(DA171:DA172))</f>
        <v>8.5</v>
      </c>
      <c r="DB173" s="36">
        <f t="shared" ref="DB173:DF173" si="902">IF(COUNT(DB171:DB172)=0,"",AVERAGE(DB171:DB172))</f>
        <v>9</v>
      </c>
      <c r="DC173" s="36">
        <f t="shared" si="902"/>
        <v>0</v>
      </c>
      <c r="DD173" s="36">
        <f t="shared" si="902"/>
        <v>10</v>
      </c>
      <c r="DE173" s="36">
        <f t="shared" si="902"/>
        <v>6</v>
      </c>
      <c r="DF173" s="36">
        <f t="shared" si="902"/>
        <v>2</v>
      </c>
      <c r="DG173" s="52"/>
      <c r="DI173" s="48"/>
      <c r="DJ173" s="17" t="s">
        <v>1</v>
      </c>
      <c r="DK173" s="36" t="str">
        <f>IF(COUNT(DK171:DK172)=0,"",AVERAGE(DK171:DK172))</f>
        <v/>
      </c>
      <c r="DL173" s="36" t="str">
        <f>IF(COUNT(DL171:DL172)=0,"",AVERAGE(DL171:DL172))</f>
        <v/>
      </c>
      <c r="DM173" s="36" t="str">
        <f>IF(COUNT(DM171:DM172)=0,"",AVERAGE(DM171:DM172))</f>
        <v/>
      </c>
      <c r="DN173" s="36" t="str">
        <f>IF(COUNT(DN171:DN172)=0,"",AVERAGE(DN171:DN172))</f>
        <v/>
      </c>
      <c r="DO173" s="36"/>
      <c r="DP173" s="36" t="str">
        <f>IF(COUNT(DP171:DP172)=0,"",AVERAGE(DP171:DP172))</f>
        <v/>
      </c>
      <c r="DQ173" s="52"/>
      <c r="DS173" s="48"/>
      <c r="DT173" s="17" t="s">
        <v>1</v>
      </c>
      <c r="DU173" s="36" t="str">
        <f>IF(COUNT(DU171:DU172)=0,"",AVERAGE(DU171:DU172))</f>
        <v/>
      </c>
      <c r="DV173" s="36" t="str">
        <f>IF(COUNT(DV171:DV172)=0,"",AVERAGE(DV171:DV172))</f>
        <v/>
      </c>
      <c r="DW173" s="36" t="str">
        <f>IF(COUNT(DW171:DW172)=0,"",AVERAGE(DW171:DW172))</f>
        <v/>
      </c>
      <c r="DX173" s="36" t="str">
        <f>IF(COUNT(DX171:DX172)=0,"",AVERAGE(DX171:DX172))</f>
        <v/>
      </c>
      <c r="DY173" s="36"/>
      <c r="DZ173" s="36" t="str">
        <f>IF(COUNT(DZ171:DZ172)=0,"",AVERAGE(DZ171:DZ172))</f>
        <v/>
      </c>
      <c r="EA173" s="52"/>
      <c r="EC173" s="48"/>
      <c r="ED173" s="17" t="s">
        <v>1</v>
      </c>
      <c r="EE173" s="36">
        <f t="shared" ref="EE173:EJ173" si="903">IF(COUNT(EE171:EE172)=0,"",AVERAGE(EE171:EE172))</f>
        <v>5</v>
      </c>
      <c r="EF173" s="36">
        <f t="shared" si="903"/>
        <v>9</v>
      </c>
      <c r="EG173" s="36">
        <f t="shared" si="903"/>
        <v>7.5</v>
      </c>
      <c r="EH173" s="36">
        <f t="shared" si="903"/>
        <v>9</v>
      </c>
      <c r="EI173" s="36">
        <f t="shared" si="903"/>
        <v>5</v>
      </c>
      <c r="EJ173" s="36">
        <f t="shared" si="903"/>
        <v>2</v>
      </c>
      <c r="EK173" s="52"/>
      <c r="EL173" s="48"/>
      <c r="EM173" s="17" t="s">
        <v>1</v>
      </c>
      <c r="EN173" s="36" t="str">
        <f>IF(COUNT(EN171:EN172)=0,"",AVERAGE(EN171:EN172))</f>
        <v/>
      </c>
      <c r="EO173" s="36" t="str">
        <f t="shared" ref="EO173:ES173" si="904">IF(COUNT(EO171:EO172)=0,"",AVERAGE(EO171:EO172))</f>
        <v/>
      </c>
      <c r="EP173" s="36" t="str">
        <f t="shared" si="904"/>
        <v/>
      </c>
      <c r="EQ173" s="36" t="str">
        <f t="shared" si="904"/>
        <v/>
      </c>
      <c r="ER173" s="36" t="str">
        <f t="shared" si="904"/>
        <v/>
      </c>
      <c r="ES173" s="36" t="str">
        <f t="shared" si="904"/>
        <v/>
      </c>
      <c r="ET173" s="52"/>
      <c r="EU173" s="52"/>
      <c r="EW173" s="369"/>
      <c r="EX173" s="17" t="s">
        <v>1</v>
      </c>
      <c r="EY173" s="36" t="str">
        <f t="shared" ref="EY173:FD173" si="905">IF(COUNT(EY171:EY172)=0,"",AVERAGE(EY171:EY172))</f>
        <v/>
      </c>
      <c r="EZ173" s="36" t="str">
        <f t="shared" si="905"/>
        <v/>
      </c>
      <c r="FA173" s="36" t="str">
        <f t="shared" si="905"/>
        <v/>
      </c>
      <c r="FB173" s="36" t="str">
        <f t="shared" si="905"/>
        <v/>
      </c>
      <c r="FC173" s="36" t="str">
        <f t="shared" si="905"/>
        <v/>
      </c>
      <c r="FD173" s="36" t="str">
        <f t="shared" si="905"/>
        <v/>
      </c>
      <c r="FE173" s="52"/>
      <c r="FG173" s="369"/>
      <c r="FH173" s="17" t="s">
        <v>1</v>
      </c>
      <c r="FI173" s="36" t="str">
        <f t="shared" ref="FI173:FN173" si="906">IF(COUNT(FI171:FI172)=0,"",AVERAGE(FI171:FI172))</f>
        <v/>
      </c>
      <c r="FJ173" s="36" t="str">
        <f t="shared" si="906"/>
        <v/>
      </c>
      <c r="FK173" s="36" t="str">
        <f t="shared" si="906"/>
        <v/>
      </c>
      <c r="FL173" s="36" t="str">
        <f t="shared" si="906"/>
        <v/>
      </c>
      <c r="FM173" s="36" t="str">
        <f t="shared" si="906"/>
        <v/>
      </c>
      <c r="FN173" s="36" t="str">
        <f t="shared" si="906"/>
        <v/>
      </c>
      <c r="FO173" s="52"/>
      <c r="FQ173" s="369"/>
      <c r="FR173" s="17" t="s">
        <v>1</v>
      </c>
      <c r="FS173" s="36" t="str">
        <f t="shared" ref="FS173:FX173" si="907">IF(COUNT(FS171:FS172)=0,"",AVERAGE(FS171:FS172))</f>
        <v/>
      </c>
      <c r="FT173" s="36" t="str">
        <f t="shared" si="907"/>
        <v/>
      </c>
      <c r="FU173" s="36" t="str">
        <f t="shared" si="907"/>
        <v/>
      </c>
      <c r="FV173" s="36" t="str">
        <f t="shared" si="907"/>
        <v/>
      </c>
      <c r="FW173" s="36" t="str">
        <f t="shared" si="907"/>
        <v/>
      </c>
      <c r="FX173" s="36" t="str">
        <f t="shared" si="907"/>
        <v/>
      </c>
      <c r="FY173" s="52"/>
      <c r="GA173" s="369"/>
      <c r="GB173" s="17" t="s">
        <v>1</v>
      </c>
      <c r="GC173" s="36" t="str">
        <f t="shared" ref="GC173:GH173" si="908">IF(COUNT(GC171:GC172)=0,"",AVERAGE(GC171:GC172))</f>
        <v/>
      </c>
      <c r="GD173" s="36" t="str">
        <f t="shared" si="908"/>
        <v/>
      </c>
      <c r="GE173" s="36" t="str">
        <f t="shared" si="908"/>
        <v/>
      </c>
      <c r="GF173" s="36" t="str">
        <f t="shared" si="908"/>
        <v/>
      </c>
      <c r="GG173" s="36" t="str">
        <f t="shared" si="908"/>
        <v/>
      </c>
      <c r="GH173" s="36" t="str">
        <f t="shared" si="908"/>
        <v/>
      </c>
      <c r="GI173" s="52"/>
      <c r="GK173" s="369"/>
      <c r="GL173" s="17" t="s">
        <v>1</v>
      </c>
      <c r="GM173" s="36" t="str">
        <f t="shared" ref="GM173:GR173" si="909">IF(COUNT(GM171:GM172)=0,"",AVERAGE(GM171:GM172))</f>
        <v/>
      </c>
      <c r="GN173" s="36" t="str">
        <f t="shared" si="909"/>
        <v/>
      </c>
      <c r="GO173" s="36" t="str">
        <f t="shared" si="909"/>
        <v/>
      </c>
      <c r="GP173" s="36" t="str">
        <f t="shared" si="909"/>
        <v/>
      </c>
      <c r="GQ173" s="36" t="str">
        <f t="shared" si="909"/>
        <v/>
      </c>
      <c r="GR173" s="36" t="str">
        <f t="shared" si="909"/>
        <v/>
      </c>
      <c r="GS173" s="52"/>
      <c r="GU173" s="369"/>
      <c r="GV173" s="17" t="s">
        <v>1</v>
      </c>
      <c r="GW173" s="36" t="str">
        <f t="shared" ref="GW173:HB173" si="910">IF(COUNT(GW171:GW172)=0,"",AVERAGE(GW171:GW172))</f>
        <v/>
      </c>
      <c r="GX173" s="36" t="str">
        <f t="shared" si="910"/>
        <v/>
      </c>
      <c r="GY173" s="36" t="str">
        <f t="shared" si="910"/>
        <v/>
      </c>
      <c r="GZ173" s="36" t="str">
        <f t="shared" si="910"/>
        <v/>
      </c>
      <c r="HA173" s="36" t="str">
        <f t="shared" si="910"/>
        <v/>
      </c>
      <c r="HB173" s="36" t="str">
        <f t="shared" si="910"/>
        <v/>
      </c>
      <c r="HC173" s="52"/>
      <c r="HE173" s="369"/>
      <c r="HF173" s="17" t="s">
        <v>1</v>
      </c>
      <c r="HG173" s="36" t="str">
        <f t="shared" ref="HG173:HL173" si="911">IF(COUNT(HG171:HG172)=0,"",AVERAGE(HG171:HG172))</f>
        <v/>
      </c>
      <c r="HH173" s="36" t="str">
        <f t="shared" si="911"/>
        <v/>
      </c>
      <c r="HI173" s="36" t="str">
        <f t="shared" si="911"/>
        <v/>
      </c>
      <c r="HJ173" s="36" t="str">
        <f t="shared" si="911"/>
        <v/>
      </c>
      <c r="HK173" s="36" t="str">
        <f t="shared" si="911"/>
        <v/>
      </c>
      <c r="HL173" s="36" t="str">
        <f t="shared" si="911"/>
        <v/>
      </c>
      <c r="HM173" s="52"/>
      <c r="HO173" s="369"/>
      <c r="HP173" s="17" t="s">
        <v>1</v>
      </c>
      <c r="HQ173" s="36" t="str">
        <f t="shared" ref="HQ173:HV173" si="912">IF(COUNT(HQ171:HQ172)=0,"",AVERAGE(HQ171:HQ172))</f>
        <v/>
      </c>
      <c r="HR173" s="36" t="str">
        <f t="shared" si="912"/>
        <v/>
      </c>
      <c r="HS173" s="36" t="str">
        <f t="shared" si="912"/>
        <v/>
      </c>
      <c r="HT173" s="36" t="str">
        <f t="shared" si="912"/>
        <v/>
      </c>
      <c r="HU173" s="36" t="str">
        <f t="shared" si="912"/>
        <v/>
      </c>
      <c r="HV173" s="36" t="str">
        <f t="shared" si="912"/>
        <v/>
      </c>
      <c r="HW173" s="52"/>
      <c r="HY173" s="369"/>
      <c r="HZ173" s="17" t="s">
        <v>1</v>
      </c>
      <c r="IA173" s="36" t="str">
        <f t="shared" ref="IA173:IF173" si="913">IF(COUNT(IA171:IA172)=0,"",AVERAGE(IA171:IA172))</f>
        <v/>
      </c>
      <c r="IB173" s="36" t="str">
        <f t="shared" si="913"/>
        <v/>
      </c>
      <c r="IC173" s="36" t="str">
        <f t="shared" si="913"/>
        <v/>
      </c>
      <c r="ID173" s="36" t="str">
        <f t="shared" si="913"/>
        <v/>
      </c>
      <c r="IE173" s="36" t="str">
        <f t="shared" si="913"/>
        <v/>
      </c>
      <c r="IF173" s="36" t="str">
        <f t="shared" si="913"/>
        <v/>
      </c>
      <c r="IG173" s="52"/>
      <c r="II173" s="369"/>
      <c r="IJ173" s="17" t="s">
        <v>1</v>
      </c>
      <c r="IK173" s="36" t="str">
        <f t="shared" ref="IK173:IP173" si="914">IF(COUNT(IK171:IK172)=0,"",AVERAGE(IK171:IK172))</f>
        <v/>
      </c>
      <c r="IL173" s="36" t="str">
        <f t="shared" si="914"/>
        <v/>
      </c>
      <c r="IM173" s="36" t="str">
        <f t="shared" si="914"/>
        <v/>
      </c>
      <c r="IN173" s="36" t="str">
        <f t="shared" si="914"/>
        <v/>
      </c>
      <c r="IO173" s="36" t="str">
        <f t="shared" si="914"/>
        <v/>
      </c>
      <c r="IP173" s="36" t="str">
        <f t="shared" si="914"/>
        <v/>
      </c>
      <c r="IQ173" s="52"/>
      <c r="IS173" s="369"/>
      <c r="IT173" s="17" t="s">
        <v>1</v>
      </c>
      <c r="IU173" s="36" t="str">
        <f t="shared" ref="IU173:IZ173" si="915">IF(COUNT(IU171:IU172)=0,"",AVERAGE(IU171:IU172))</f>
        <v/>
      </c>
      <c r="IV173" s="36" t="str">
        <f t="shared" si="915"/>
        <v/>
      </c>
      <c r="IW173" s="36" t="str">
        <f t="shared" si="915"/>
        <v/>
      </c>
      <c r="IX173" s="36" t="str">
        <f t="shared" si="915"/>
        <v/>
      </c>
      <c r="IY173" s="36" t="str">
        <f t="shared" si="915"/>
        <v/>
      </c>
      <c r="IZ173" s="36" t="str">
        <f t="shared" si="915"/>
        <v/>
      </c>
      <c r="JA173" s="52"/>
    </row>
    <row r="174" spans="1:261" ht="13.8" outlineLevel="1" x14ac:dyDescent="0.25">
      <c r="A174" s="97"/>
      <c r="B174" s="98">
        <f>SUM(B175:B176)*10</f>
        <v>10</v>
      </c>
      <c r="C174" s="37">
        <v>3.4</v>
      </c>
      <c r="D174" s="38" t="s">
        <v>256</v>
      </c>
      <c r="E174" s="428">
        <f>($B$176*E176)/$B$174</f>
        <v>1</v>
      </c>
      <c r="F174" s="428">
        <f t="shared" ref="F174:J174" si="916">($B$176*F176)/$B$174</f>
        <v>1</v>
      </c>
      <c r="G174" s="428">
        <f t="shared" si="916"/>
        <v>1</v>
      </c>
      <c r="H174" s="428">
        <f t="shared" si="916"/>
        <v>1</v>
      </c>
      <c r="I174" s="428">
        <f t="shared" si="916"/>
        <v>1</v>
      </c>
      <c r="J174" s="428">
        <f t="shared" si="916"/>
        <v>1</v>
      </c>
      <c r="K174" s="52"/>
      <c r="M174" s="37">
        <v>3.4</v>
      </c>
      <c r="N174" s="38" t="s">
        <v>256</v>
      </c>
      <c r="O174" s="38"/>
      <c r="P174" s="38"/>
      <c r="Q174" s="38"/>
      <c r="R174" s="38"/>
      <c r="S174" s="38"/>
      <c r="T174" s="38"/>
      <c r="U174" s="52"/>
      <c r="W174" s="37">
        <v>3.4</v>
      </c>
      <c r="X174" s="38" t="s">
        <v>256</v>
      </c>
      <c r="Y174" s="38"/>
      <c r="Z174" s="38"/>
      <c r="AA174" s="38"/>
      <c r="AB174" s="38"/>
      <c r="AC174" s="38"/>
      <c r="AD174" s="38"/>
      <c r="AE174" s="52"/>
      <c r="AG174" s="37">
        <v>3.4</v>
      </c>
      <c r="AH174" s="38" t="s">
        <v>256</v>
      </c>
      <c r="AI174" s="38"/>
      <c r="AJ174" s="38"/>
      <c r="AK174" s="38"/>
      <c r="AL174" s="38"/>
      <c r="AM174" s="38"/>
      <c r="AN174" s="38"/>
      <c r="AO174" s="52"/>
      <c r="AQ174" s="37">
        <v>3.4</v>
      </c>
      <c r="AR174" s="38" t="s">
        <v>256</v>
      </c>
      <c r="AS174" s="38"/>
      <c r="AT174" s="38"/>
      <c r="AU174" s="38"/>
      <c r="AV174" s="38"/>
      <c r="AW174" s="38"/>
      <c r="AX174" s="38"/>
      <c r="AY174" s="52"/>
      <c r="BA174" s="37">
        <v>3.4</v>
      </c>
      <c r="BB174" s="38" t="s">
        <v>256</v>
      </c>
      <c r="BC174" s="38"/>
      <c r="BD174" s="38"/>
      <c r="BE174" s="38"/>
      <c r="BF174" s="38"/>
      <c r="BG174" s="38"/>
      <c r="BH174" s="38"/>
      <c r="BI174" s="52"/>
      <c r="BK174" s="37">
        <v>3.4</v>
      </c>
      <c r="BL174" s="38" t="s">
        <v>256</v>
      </c>
      <c r="BM174" s="36"/>
      <c r="BN174" s="36" t="str">
        <f>IF(COUNT(BN172:BN173)=0,"",AVERAGE(BN172:BN173))</f>
        <v/>
      </c>
      <c r="BO174" s="36" t="str">
        <f>IF(COUNT(BO172:BO173)=0,"",AVERAGE(BO172:BO173))</f>
        <v/>
      </c>
      <c r="BP174" s="36" t="str">
        <f>IF(COUNT(BP172:BP173)=0,"",AVERAGE(BP172:BP173))</f>
        <v/>
      </c>
      <c r="BQ174" s="36" t="str">
        <f>IF(COUNT(BQ172:BQ173)=0,"",AVERAGE(BQ172:BQ173))</f>
        <v/>
      </c>
      <c r="BR174" s="36" t="str">
        <f>IF(COUNT(BR172:BR173)=0,"",AVERAGE(BR172:BR173))</f>
        <v/>
      </c>
      <c r="BS174" s="52"/>
      <c r="BU174" s="37">
        <v>3.4</v>
      </c>
      <c r="BV174" s="38" t="s">
        <v>256</v>
      </c>
      <c r="BW174" s="38"/>
      <c r="BX174" s="38"/>
      <c r="BY174" s="38"/>
      <c r="BZ174" s="38"/>
      <c r="CA174" s="38"/>
      <c r="CB174" s="38"/>
      <c r="CC174" s="52"/>
      <c r="CE174" s="37">
        <v>3.4</v>
      </c>
      <c r="CF174" s="38" t="s">
        <v>256</v>
      </c>
      <c r="CG174" s="38"/>
      <c r="CH174" s="38"/>
      <c r="CI174" s="38"/>
      <c r="CJ174" s="38"/>
      <c r="CK174" s="38"/>
      <c r="CL174" s="38"/>
      <c r="CM174" s="52"/>
      <c r="CO174" s="37">
        <v>3.4</v>
      </c>
      <c r="CP174" s="38" t="s">
        <v>256</v>
      </c>
      <c r="CQ174" s="38"/>
      <c r="CR174" s="38"/>
      <c r="CS174" s="38"/>
      <c r="CT174" s="38"/>
      <c r="CU174" s="38"/>
      <c r="CV174" s="38"/>
      <c r="CW174" s="52"/>
      <c r="CY174" s="37">
        <v>3.4</v>
      </c>
      <c r="CZ174" s="38" t="s">
        <v>256</v>
      </c>
      <c r="DA174" s="38"/>
      <c r="DB174" s="38"/>
      <c r="DC174" s="38"/>
      <c r="DD174" s="38"/>
      <c r="DE174" s="38"/>
      <c r="DF174" s="38"/>
      <c r="DG174" s="52"/>
      <c r="DI174" s="37">
        <v>3.4</v>
      </c>
      <c r="DJ174" s="38" t="s">
        <v>256</v>
      </c>
      <c r="DK174" s="38"/>
      <c r="DL174" s="38"/>
      <c r="DM174" s="38"/>
      <c r="DN174" s="38"/>
      <c r="DO174" s="38"/>
      <c r="DP174" s="38"/>
      <c r="DQ174" s="52"/>
      <c r="DS174" s="37">
        <v>3.4</v>
      </c>
      <c r="DT174" s="38" t="s">
        <v>256</v>
      </c>
      <c r="DU174" s="38"/>
      <c r="DV174" s="38"/>
      <c r="DW174" s="38"/>
      <c r="DX174" s="38"/>
      <c r="DY174" s="38"/>
      <c r="DZ174" s="38"/>
      <c r="EA174" s="52"/>
      <c r="EC174" s="37">
        <v>3.4</v>
      </c>
      <c r="ED174" s="38" t="s">
        <v>256</v>
      </c>
      <c r="EE174" s="38"/>
      <c r="EF174" s="38"/>
      <c r="EG174" s="38"/>
      <c r="EH174" s="38"/>
      <c r="EI174" s="38"/>
      <c r="EJ174" s="38"/>
      <c r="EK174" s="52"/>
      <c r="EL174" s="37">
        <v>3.4</v>
      </c>
      <c r="EM174" s="38" t="s">
        <v>256</v>
      </c>
      <c r="EN174" s="38"/>
      <c r="EO174" s="38"/>
      <c r="EP174" s="38"/>
      <c r="EQ174" s="38"/>
      <c r="ER174" s="38"/>
      <c r="ES174" s="38"/>
      <c r="ET174" s="52"/>
      <c r="EU174" s="52"/>
      <c r="EW174" s="364">
        <v>3.4</v>
      </c>
      <c r="EX174" s="38" t="s">
        <v>256</v>
      </c>
      <c r="EY174" s="38"/>
      <c r="EZ174" s="38"/>
      <c r="FA174" s="38"/>
      <c r="FB174" s="38"/>
      <c r="FC174" s="38"/>
      <c r="FD174" s="38"/>
      <c r="FE174" s="52"/>
      <c r="FG174" s="364">
        <v>3.4</v>
      </c>
      <c r="FH174" s="38" t="s">
        <v>256</v>
      </c>
      <c r="FI174" s="38"/>
      <c r="FJ174" s="38"/>
      <c r="FK174" s="38"/>
      <c r="FL174" s="38"/>
      <c r="FM174" s="38"/>
      <c r="FN174" s="38"/>
      <c r="FO174" s="52"/>
      <c r="FQ174" s="364">
        <v>3.4</v>
      </c>
      <c r="FR174" s="38" t="s">
        <v>256</v>
      </c>
      <c r="FS174" s="38"/>
      <c r="FT174" s="38"/>
      <c r="FU174" s="38"/>
      <c r="FV174" s="38"/>
      <c r="FW174" s="38"/>
      <c r="FX174" s="38"/>
      <c r="FY174" s="52"/>
      <c r="GA174" s="364">
        <v>3.4</v>
      </c>
      <c r="GB174" s="38" t="s">
        <v>256</v>
      </c>
      <c r="GC174" s="38"/>
      <c r="GD174" s="38"/>
      <c r="GE174" s="38"/>
      <c r="GF174" s="38"/>
      <c r="GG174" s="38"/>
      <c r="GH174" s="38"/>
      <c r="GI174" s="52"/>
      <c r="GK174" s="364">
        <v>3.4</v>
      </c>
      <c r="GL174" s="38" t="s">
        <v>256</v>
      </c>
      <c r="GM174" s="38"/>
      <c r="GN174" s="38"/>
      <c r="GO174" s="38"/>
      <c r="GP174" s="38"/>
      <c r="GQ174" s="38"/>
      <c r="GR174" s="38"/>
      <c r="GS174" s="52"/>
      <c r="GU174" s="364">
        <v>3.4</v>
      </c>
      <c r="GV174" s="38" t="s">
        <v>256</v>
      </c>
      <c r="GW174" s="38"/>
      <c r="GX174" s="38"/>
      <c r="GY174" s="38"/>
      <c r="GZ174" s="38"/>
      <c r="HA174" s="38"/>
      <c r="HB174" s="38"/>
      <c r="HC174" s="52"/>
      <c r="HE174" s="364">
        <v>3.4</v>
      </c>
      <c r="HF174" s="38" t="s">
        <v>256</v>
      </c>
      <c r="HG174" s="38"/>
      <c r="HH174" s="38"/>
      <c r="HI174" s="38"/>
      <c r="HJ174" s="38"/>
      <c r="HK174" s="38"/>
      <c r="HL174" s="38"/>
      <c r="HM174" s="52"/>
      <c r="HO174" s="364">
        <v>3.4</v>
      </c>
      <c r="HP174" s="38" t="s">
        <v>256</v>
      </c>
      <c r="HQ174" s="38"/>
      <c r="HR174" s="38"/>
      <c r="HS174" s="38"/>
      <c r="HT174" s="38"/>
      <c r="HU174" s="38"/>
      <c r="HV174" s="38"/>
      <c r="HW174" s="52"/>
      <c r="HY174" s="364">
        <v>3.4</v>
      </c>
      <c r="HZ174" s="38" t="s">
        <v>256</v>
      </c>
      <c r="IA174" s="38"/>
      <c r="IB174" s="38"/>
      <c r="IC174" s="38"/>
      <c r="ID174" s="38"/>
      <c r="IE174" s="38"/>
      <c r="IF174" s="38"/>
      <c r="IG174" s="52"/>
      <c r="II174" s="364">
        <v>3.4</v>
      </c>
      <c r="IJ174" s="38" t="s">
        <v>256</v>
      </c>
      <c r="IK174" s="38"/>
      <c r="IL174" s="38"/>
      <c r="IM174" s="38"/>
      <c r="IN174" s="38"/>
      <c r="IO174" s="38"/>
      <c r="IP174" s="38"/>
      <c r="IQ174" s="52"/>
      <c r="IS174" s="364">
        <v>3.4</v>
      </c>
      <c r="IT174" s="38" t="s">
        <v>256</v>
      </c>
      <c r="IU174" s="38"/>
      <c r="IV174" s="38"/>
      <c r="IW174" s="38"/>
      <c r="IX174" s="38"/>
      <c r="IY174" s="38"/>
      <c r="IZ174" s="38"/>
      <c r="JA174" s="52"/>
    </row>
    <row r="175" spans="1:261" ht="12.75" customHeight="1" outlineLevel="2" x14ac:dyDescent="0.25">
      <c r="C175" s="356"/>
      <c r="D175" s="41">
        <v>1</v>
      </c>
      <c r="E175" s="416">
        <f t="shared" ref="E175" si="917">AVERAGE(O175,Y175,AI175,AS175,BC175,BM175,BW175,CG175,CQ175,DA175,DK175,DU175,EE175,EO175,EY175,FI175,FS175,GC175,GM175,GW175,HG175,HQ175,IA175,IK175,IU175)</f>
        <v>10</v>
      </c>
      <c r="F175" s="416">
        <f t="shared" ref="F175" si="918">AVERAGE(P175,Z175,AJ175,AT175,BD175,BN175,BX175,CH175,CR175,DB175,DL175,DV175,EF175,EP175,EZ175,FJ175,FT175,GD175,GN175,GX175,HH175,HR175,IB175,IL175,IV175)</f>
        <v>10</v>
      </c>
      <c r="G175" s="416">
        <f t="shared" ref="G175" si="919">AVERAGE(Q175,AA175,AK175,AU175,BE175,BO175,BY175,CI175,CS175,DC175,DM175,DW175,EG175,EQ175,FA175,FK175,FU175,GE175,GO175,GY175,HI175,HS175,IC175,IM175,IW175)</f>
        <v>10</v>
      </c>
      <c r="H175" s="416">
        <f t="shared" ref="H175" si="920">AVERAGE(R175,AB175,AL175,AV175,BF175,BP175,BZ175,CJ175,CT175,DD175,DN175,DX175,EH175,ER175,FB175,FL175,FV175,GF175,GP175,GZ175,HJ175,HT175,ID175,IN175,IX175)</f>
        <v>10</v>
      </c>
      <c r="I175" s="416">
        <f t="shared" ref="I175" si="921">AVERAGE(S175,AC175,AM175,AW175,BG175,BQ175,CA175,CK175,CU175,DE175,DO175,DY175,EI175,ES175,FC175,FM175,FW175,GG175,GQ175,HA175,HK175,HU175,IE175,IO175,IY175)</f>
        <v>10</v>
      </c>
      <c r="J175" s="416">
        <f t="shared" ref="J175" si="922">AVERAGE(T175,AD175,AN175,AX175,BH175,BR175,CB175,CL175,CV175,DF175,DP175,DZ175,EJ175,ET175,FD175,FN175,FX175,GH175,GR175,HB175,HL175,HV175,IF175,IP175,IZ175)</f>
        <v>10</v>
      </c>
      <c r="K175" s="52"/>
      <c r="M175" s="328"/>
      <c r="N175" s="41">
        <v>1</v>
      </c>
      <c r="O175" s="6">
        <v>10</v>
      </c>
      <c r="P175" s="6">
        <v>10</v>
      </c>
      <c r="Q175" s="6">
        <v>10</v>
      </c>
      <c r="R175" s="6">
        <v>10</v>
      </c>
      <c r="S175" s="6">
        <v>10</v>
      </c>
      <c r="T175" s="6">
        <v>10</v>
      </c>
      <c r="U175" s="52"/>
      <c r="W175" s="328"/>
      <c r="X175" s="41">
        <v>1</v>
      </c>
      <c r="Y175" s="6"/>
      <c r="Z175" s="6"/>
      <c r="AA175" s="6"/>
      <c r="AB175" s="6"/>
      <c r="AC175" s="6"/>
      <c r="AD175" s="6"/>
      <c r="AE175" s="52"/>
      <c r="AG175" s="328"/>
      <c r="AH175" s="41">
        <v>1</v>
      </c>
      <c r="AI175" s="6"/>
      <c r="AJ175" s="6"/>
      <c r="AK175" s="6"/>
      <c r="AL175" s="6"/>
      <c r="AM175" s="6"/>
      <c r="AN175" s="6"/>
      <c r="AO175" s="52"/>
      <c r="AQ175" s="328"/>
      <c r="AR175" s="41">
        <v>1</v>
      </c>
      <c r="AS175" s="6"/>
      <c r="AT175" s="6"/>
      <c r="AU175" s="6"/>
      <c r="AV175" s="6"/>
      <c r="AW175" s="6"/>
      <c r="AX175" s="6"/>
      <c r="AY175" s="52"/>
      <c r="BA175" s="328"/>
      <c r="BB175" s="41">
        <v>1</v>
      </c>
      <c r="BC175" s="6"/>
      <c r="BD175" s="6"/>
      <c r="BE175" s="6"/>
      <c r="BF175" s="6"/>
      <c r="BG175" s="6"/>
      <c r="BH175" s="6"/>
      <c r="BI175" s="52"/>
      <c r="BK175" s="328"/>
      <c r="BL175" s="41">
        <v>1</v>
      </c>
      <c r="BM175" s="38"/>
      <c r="BN175" s="38"/>
      <c r="BO175" s="38"/>
      <c r="BP175" s="38"/>
      <c r="BQ175" s="38"/>
      <c r="BR175" s="38"/>
      <c r="BS175" s="52"/>
      <c r="BU175" s="328"/>
      <c r="BV175" s="41">
        <v>1</v>
      </c>
      <c r="BW175" s="6"/>
      <c r="BX175" s="6"/>
      <c r="BY175" s="6"/>
      <c r="BZ175" s="6"/>
      <c r="CA175" s="6"/>
      <c r="CB175" s="6"/>
      <c r="CC175" s="52"/>
      <c r="CE175" s="328"/>
      <c r="CF175" s="41">
        <v>1</v>
      </c>
      <c r="CG175" s="6"/>
      <c r="CH175" s="6"/>
      <c r="CI175" s="6"/>
      <c r="CJ175" s="6"/>
      <c r="CK175" s="6"/>
      <c r="CL175" s="6"/>
      <c r="CM175" s="52"/>
      <c r="CO175" s="328"/>
      <c r="CP175" s="41">
        <v>1</v>
      </c>
      <c r="CQ175" s="6"/>
      <c r="CR175" s="6"/>
      <c r="CS175" s="6"/>
      <c r="CT175" s="6"/>
      <c r="CU175" s="6"/>
      <c r="CV175" s="6"/>
      <c r="CW175" s="52"/>
      <c r="CY175" s="328"/>
      <c r="CZ175" s="41">
        <v>1</v>
      </c>
      <c r="DA175" s="6">
        <v>10</v>
      </c>
      <c r="DB175" s="6">
        <v>10</v>
      </c>
      <c r="DC175" s="6">
        <v>10</v>
      </c>
      <c r="DD175" s="6">
        <v>10</v>
      </c>
      <c r="DE175" s="6">
        <v>10</v>
      </c>
      <c r="DF175" s="6">
        <v>10</v>
      </c>
      <c r="DG175" s="52"/>
      <c r="DI175" s="328"/>
      <c r="DJ175" s="41">
        <v>1</v>
      </c>
      <c r="DK175" s="6"/>
      <c r="DL175" s="6"/>
      <c r="DM175" s="6"/>
      <c r="DN175" s="6"/>
      <c r="DO175" s="6"/>
      <c r="DP175" s="6"/>
      <c r="DQ175" s="52"/>
      <c r="DS175" s="328"/>
      <c r="DT175" s="41">
        <v>1</v>
      </c>
      <c r="DU175" s="6"/>
      <c r="DV175" s="6"/>
      <c r="DW175" s="6"/>
      <c r="DX175" s="6"/>
      <c r="DY175" s="6"/>
      <c r="DZ175" s="6"/>
      <c r="EA175" s="52"/>
      <c r="EC175" s="328"/>
      <c r="ED175" s="41">
        <v>1</v>
      </c>
      <c r="EE175" s="6">
        <v>10</v>
      </c>
      <c r="EF175" s="6">
        <v>10</v>
      </c>
      <c r="EG175" s="6">
        <v>10</v>
      </c>
      <c r="EH175" s="6">
        <v>10</v>
      </c>
      <c r="EI175" s="6">
        <v>10</v>
      </c>
      <c r="EJ175" s="6">
        <v>10</v>
      </c>
      <c r="EK175" s="52"/>
      <c r="EL175" s="328"/>
      <c r="EM175" s="41">
        <v>1</v>
      </c>
      <c r="EN175" s="6"/>
      <c r="EO175" s="6"/>
      <c r="EP175" s="6"/>
      <c r="EQ175" s="6"/>
      <c r="ER175" s="6"/>
      <c r="ES175" s="6"/>
      <c r="ET175" s="52"/>
      <c r="EU175" s="52"/>
      <c r="EW175" s="367"/>
      <c r="EX175" s="41">
        <v>1</v>
      </c>
      <c r="EY175" s="6"/>
      <c r="EZ175" s="6"/>
      <c r="FA175" s="6"/>
      <c r="FB175" s="6"/>
      <c r="FC175" s="6"/>
      <c r="FD175" s="6"/>
      <c r="FE175" s="52"/>
      <c r="FG175" s="367"/>
      <c r="FH175" s="41">
        <v>1</v>
      </c>
      <c r="FI175" s="6"/>
      <c r="FJ175" s="6"/>
      <c r="FK175" s="6"/>
      <c r="FL175" s="6"/>
      <c r="FM175" s="6"/>
      <c r="FN175" s="6"/>
      <c r="FO175" s="52"/>
      <c r="FQ175" s="367"/>
      <c r="FR175" s="41">
        <v>1</v>
      </c>
      <c r="FS175" s="6"/>
      <c r="FT175" s="6"/>
      <c r="FU175" s="6"/>
      <c r="FV175" s="6"/>
      <c r="FW175" s="6"/>
      <c r="FX175" s="6"/>
      <c r="FY175" s="52"/>
      <c r="GA175" s="367"/>
      <c r="GB175" s="41">
        <v>1</v>
      </c>
      <c r="GC175" s="6"/>
      <c r="GD175" s="6"/>
      <c r="GE175" s="6"/>
      <c r="GF175" s="6"/>
      <c r="GG175" s="6"/>
      <c r="GH175" s="6"/>
      <c r="GI175" s="52"/>
      <c r="GK175" s="367"/>
      <c r="GL175" s="41">
        <v>1</v>
      </c>
      <c r="GM175" s="6"/>
      <c r="GN175" s="6"/>
      <c r="GO175" s="6"/>
      <c r="GP175" s="6"/>
      <c r="GQ175" s="6"/>
      <c r="GR175" s="6"/>
      <c r="GS175" s="52"/>
      <c r="GU175" s="367"/>
      <c r="GV175" s="41">
        <v>1</v>
      </c>
      <c r="GW175" s="6"/>
      <c r="GX175" s="6"/>
      <c r="GY175" s="6"/>
      <c r="GZ175" s="6"/>
      <c r="HA175" s="6"/>
      <c r="HB175" s="6"/>
      <c r="HC175" s="52"/>
      <c r="HE175" s="367"/>
      <c r="HF175" s="41">
        <v>1</v>
      </c>
      <c r="HG175" s="6"/>
      <c r="HH175" s="6"/>
      <c r="HI175" s="6"/>
      <c r="HJ175" s="6"/>
      <c r="HK175" s="6"/>
      <c r="HL175" s="6"/>
      <c r="HM175" s="52"/>
      <c r="HO175" s="367"/>
      <c r="HP175" s="41">
        <v>1</v>
      </c>
      <c r="HQ175" s="6"/>
      <c r="HR175" s="6"/>
      <c r="HS175" s="6"/>
      <c r="HT175" s="6"/>
      <c r="HU175" s="6"/>
      <c r="HV175" s="6"/>
      <c r="HW175" s="52"/>
      <c r="HY175" s="367"/>
      <c r="HZ175" s="41">
        <v>1</v>
      </c>
      <c r="IA175" s="6"/>
      <c r="IB175" s="6"/>
      <c r="IC175" s="6"/>
      <c r="ID175" s="6"/>
      <c r="IE175" s="6"/>
      <c r="IF175" s="6"/>
      <c r="IG175" s="52"/>
      <c r="II175" s="367"/>
      <c r="IJ175" s="41">
        <v>1</v>
      </c>
      <c r="IK175" s="6"/>
      <c r="IL175" s="6"/>
      <c r="IM175" s="6"/>
      <c r="IN175" s="6"/>
      <c r="IO175" s="6"/>
      <c r="IP175" s="6"/>
      <c r="IQ175" s="52"/>
      <c r="IS175" s="367"/>
      <c r="IT175" s="41">
        <v>1</v>
      </c>
      <c r="IU175" s="6"/>
      <c r="IV175" s="6"/>
      <c r="IW175" s="6"/>
      <c r="IX175" s="6"/>
      <c r="IY175" s="6"/>
      <c r="IZ175" s="6"/>
      <c r="JA175" s="52"/>
    </row>
    <row r="176" spans="1:261" ht="12.75" customHeight="1" outlineLevel="2" x14ac:dyDescent="0.25">
      <c r="A176" s="99" t="s">
        <v>122</v>
      </c>
      <c r="B176" s="100">
        <f>IF(A176="Must Have",RQTMustHave,(IF(A176="Important",RQTImportant,(IF(A176="Standard",RQTStandard,RQTNiceToHave)))))</f>
        <v>1</v>
      </c>
      <c r="C176" s="358"/>
      <c r="D176" s="17" t="s">
        <v>1</v>
      </c>
      <c r="E176" s="417">
        <f>AVERAGE(O176,Y176,AI176,AS176,BC176,BM176,BW176,CG176,CQ176,DA176,DK176,DU176,EE176,EO176,EY176,FI176,FS176,GC176,GM176,GW176,HG176,HQ176,IA176,IK176,IU176)</f>
        <v>10</v>
      </c>
      <c r="F176" s="417">
        <f t="shared" ref="F176:J176" si="923">AVERAGE(P176,Z176,AJ176,AT176,BD176,BN176,BX176,CH176,CR176,DB176,DL176,DV176,EF176,EP176,EZ176,FJ176,FT176,GD176,GN176,GX176,HH176,HR176,IB176,IL176,IV176)</f>
        <v>10</v>
      </c>
      <c r="G176" s="417">
        <f t="shared" si="923"/>
        <v>10</v>
      </c>
      <c r="H176" s="417">
        <f t="shared" si="923"/>
        <v>10</v>
      </c>
      <c r="I176" s="417">
        <f t="shared" si="923"/>
        <v>10</v>
      </c>
      <c r="J176" s="417">
        <f t="shared" si="923"/>
        <v>10</v>
      </c>
      <c r="K176" s="52"/>
      <c r="M176" s="48"/>
      <c r="N176" s="17" t="s">
        <v>1</v>
      </c>
      <c r="O176" s="36">
        <f t="shared" ref="O176:T176" si="924">IF(COUNT(O175:O175)=0,"",AVERAGE(O175:O175))</f>
        <v>10</v>
      </c>
      <c r="P176" s="36">
        <f t="shared" si="924"/>
        <v>10</v>
      </c>
      <c r="Q176" s="36">
        <f t="shared" si="924"/>
        <v>10</v>
      </c>
      <c r="R176" s="36">
        <f t="shared" si="924"/>
        <v>10</v>
      </c>
      <c r="S176" s="36">
        <f t="shared" si="924"/>
        <v>10</v>
      </c>
      <c r="T176" s="36">
        <f t="shared" si="924"/>
        <v>10</v>
      </c>
      <c r="U176" s="52"/>
      <c r="W176" s="48"/>
      <c r="X176" s="17" t="s">
        <v>1</v>
      </c>
      <c r="Y176" s="36" t="str">
        <f>IF(COUNT(Y175:Y175)=0,"",AVERAGE(Y175:Y175))</f>
        <v/>
      </c>
      <c r="Z176" s="36" t="str">
        <f>IF(COUNT(Z175:Z175)=0,"",AVERAGE(Z175:Z175))</f>
        <v/>
      </c>
      <c r="AA176" s="36" t="str">
        <f>IF(COUNT(AA175:AA175)=0,"",AVERAGE(AA175:AA175))</f>
        <v/>
      </c>
      <c r="AB176" s="36" t="str">
        <f>IF(COUNT(AB175:AB175)=0,"",AVERAGE(AB175:AB175))</f>
        <v/>
      </c>
      <c r="AC176" s="36"/>
      <c r="AD176" s="36" t="str">
        <f>IF(COUNT(AD175:AD175)=0,"",AVERAGE(AD175:AD175))</f>
        <v/>
      </c>
      <c r="AE176" s="52"/>
      <c r="AG176" s="48"/>
      <c r="AH176" s="17" t="s">
        <v>1</v>
      </c>
      <c r="AI176" s="36" t="str">
        <f>IF(COUNT(AI175:AI175)=0,"",AVERAGE(AI175:AI175))</f>
        <v/>
      </c>
      <c r="AJ176" s="36" t="str">
        <f>IF(COUNT(AJ175:AJ175)=0,"",AVERAGE(AJ175:AJ175))</f>
        <v/>
      </c>
      <c r="AK176" s="36" t="str">
        <f>IF(COUNT(AK175:AK175)=0,"",AVERAGE(AK175:AK175))</f>
        <v/>
      </c>
      <c r="AL176" s="36" t="str">
        <f>IF(COUNT(AL175:AL175)=0,"",AVERAGE(AL175:AL175))</f>
        <v/>
      </c>
      <c r="AM176" s="36"/>
      <c r="AN176" s="36" t="str">
        <f>IF(COUNT(AN175:AN175)=0,"",AVERAGE(AN175:AN175))</f>
        <v/>
      </c>
      <c r="AO176" s="52"/>
      <c r="AQ176" s="48"/>
      <c r="AR176" s="17" t="s">
        <v>1</v>
      </c>
      <c r="AS176" s="36"/>
      <c r="AT176" s="36" t="str">
        <f>IF(COUNT(AT175:AT175)=0,"",AVERAGE(AT175:AT175))</f>
        <v/>
      </c>
      <c r="AU176" s="36" t="str">
        <f>IF(COUNT(AU175:AU175)=0,"",AVERAGE(AU175:AU175))</f>
        <v/>
      </c>
      <c r="AV176" s="36" t="str">
        <f>IF(COUNT(AV175:AV175)=0,"",AVERAGE(AV175:AV175))</f>
        <v/>
      </c>
      <c r="AW176" s="36" t="str">
        <f>IF(COUNT(AW175:AW175)=0,"",AVERAGE(AW175:AW175))</f>
        <v/>
      </c>
      <c r="AX176" s="36" t="str">
        <f>IF(COUNT(AX175:AX175)=0,"",AVERAGE(AX175:AX175))</f>
        <v/>
      </c>
      <c r="AY176" s="52"/>
      <c r="BA176" s="48"/>
      <c r="BB176" s="17" t="s">
        <v>1</v>
      </c>
      <c r="BC176" s="36"/>
      <c r="BD176" s="36" t="str">
        <f>IF(COUNT(BD175:BD175)=0,"",AVERAGE(BD175:BD175))</f>
        <v/>
      </c>
      <c r="BE176" s="36" t="str">
        <f>IF(COUNT(BE175:BE175)=0,"",AVERAGE(BE175:BE175))</f>
        <v/>
      </c>
      <c r="BF176" s="36" t="str">
        <f>IF(COUNT(BF175:BF175)=0,"",AVERAGE(BF175:BF175))</f>
        <v/>
      </c>
      <c r="BG176" s="36" t="str">
        <f>IF(COUNT(BG175:BG175)=0,"",AVERAGE(BG175:BG175))</f>
        <v/>
      </c>
      <c r="BH176" s="36" t="str">
        <f>IF(COUNT(BH175:BH175)=0,"",AVERAGE(BH175:BH175))</f>
        <v/>
      </c>
      <c r="BI176" s="52"/>
      <c r="BK176" s="48"/>
      <c r="BL176" s="17" t="s">
        <v>1</v>
      </c>
      <c r="BM176" s="6"/>
      <c r="BN176" s="6"/>
      <c r="BO176" s="6"/>
      <c r="BP176" s="6"/>
      <c r="BQ176" s="6"/>
      <c r="BR176" s="6"/>
      <c r="BS176" s="52"/>
      <c r="BU176" s="48"/>
      <c r="BV176" s="17" t="s">
        <v>1</v>
      </c>
      <c r="BW176" s="36" t="str">
        <f>IF(COUNT(BW175:BW175)=0,"",AVERAGE(BW175:BW175))</f>
        <v/>
      </c>
      <c r="BX176" s="36" t="str">
        <f>IF(COUNT(BX175:BX175)=0,"",AVERAGE(BX175:BX175))</f>
        <v/>
      </c>
      <c r="BY176" s="36" t="str">
        <f>IF(COUNT(BY175:BY175)=0,"",AVERAGE(BY175:BY175))</f>
        <v/>
      </c>
      <c r="BZ176" s="36" t="str">
        <f>IF(COUNT(BZ175:BZ175)=0,"",AVERAGE(BZ175:BZ175))</f>
        <v/>
      </c>
      <c r="CA176" s="36"/>
      <c r="CB176" s="36" t="str">
        <f>IF(COUNT(CB175:CB175)=0,"",AVERAGE(CB175:CB175))</f>
        <v/>
      </c>
      <c r="CC176" s="52"/>
      <c r="CE176" s="48"/>
      <c r="CF176" s="17" t="s">
        <v>1</v>
      </c>
      <c r="CG176" s="36" t="str">
        <f>IF(COUNT(CG175:CG175)=0,"",AVERAGE(CG175:CG175))</f>
        <v/>
      </c>
      <c r="CH176" s="36" t="str">
        <f>IF(COUNT(CH175:CH175)=0,"",AVERAGE(CH175:CH175))</f>
        <v/>
      </c>
      <c r="CI176" s="36" t="str">
        <f>IF(COUNT(CI175:CI175)=0,"",AVERAGE(CI175:CI175))</f>
        <v/>
      </c>
      <c r="CJ176" s="36" t="str">
        <f>IF(COUNT(CJ175:CJ175)=0,"",AVERAGE(CJ175:CJ175))</f>
        <v/>
      </c>
      <c r="CK176" s="36"/>
      <c r="CL176" s="36" t="str">
        <f>IF(COUNT(CL175:CL175)=0,"",AVERAGE(CL175:CL175))</f>
        <v/>
      </c>
      <c r="CM176" s="52"/>
      <c r="CO176" s="48"/>
      <c r="CP176" s="17" t="s">
        <v>1</v>
      </c>
      <c r="CQ176" s="36" t="str">
        <f>IF(COUNT(CQ175:CQ175)=0,"",AVERAGE(CQ175:CQ175))</f>
        <v/>
      </c>
      <c r="CR176" s="36" t="str">
        <f>IF(COUNT(CR175:CR175)=0,"",AVERAGE(CR175:CR175))</f>
        <v/>
      </c>
      <c r="CS176" s="36" t="str">
        <f>IF(COUNT(CS175:CS175)=0,"",AVERAGE(CS175:CS175))</f>
        <v/>
      </c>
      <c r="CT176" s="36" t="str">
        <f>IF(COUNT(CT175:CT175)=0,"",AVERAGE(CT175:CT175))</f>
        <v/>
      </c>
      <c r="CU176" s="36"/>
      <c r="CV176" s="36" t="str">
        <f>IF(COUNT(CV175:CV175)=0,"",AVERAGE(CV175:CV175))</f>
        <v/>
      </c>
      <c r="CW176" s="52"/>
      <c r="CY176" s="48"/>
      <c r="CZ176" s="17" t="s">
        <v>1</v>
      </c>
      <c r="DA176" s="36">
        <f>IF(COUNT(DA175:DA175)=0,"",AVERAGE(DA175:DA175))</f>
        <v>10</v>
      </c>
      <c r="DB176" s="36">
        <f>IF(COUNT(DB175:DB175)=0,"",AVERAGE(DB175:DB175))</f>
        <v>10</v>
      </c>
      <c r="DC176" s="36">
        <f>IF(COUNT(DC175:DC175)=0,"",AVERAGE(DC175:DC175))</f>
        <v>10</v>
      </c>
      <c r="DD176" s="36">
        <f>IF(COUNT(DD175:DD175)=0,"",AVERAGE(DD175:DD175))</f>
        <v>10</v>
      </c>
      <c r="DE176" s="36">
        <f t="shared" ref="DE176:DF176" si="925">IF(COUNT(DE175:DE175)=0,"",AVERAGE(DE175:DE175))</f>
        <v>10</v>
      </c>
      <c r="DF176" s="36">
        <f t="shared" si="925"/>
        <v>10</v>
      </c>
      <c r="DG176" s="52"/>
      <c r="DI176" s="48"/>
      <c r="DJ176" s="17" t="s">
        <v>1</v>
      </c>
      <c r="DK176" s="36" t="str">
        <f>IF(COUNT(DK175:DK175)=0,"",AVERAGE(DK175:DK175))</f>
        <v/>
      </c>
      <c r="DL176" s="36" t="str">
        <f>IF(COUNT(DL175:DL175)=0,"",AVERAGE(DL175:DL175))</f>
        <v/>
      </c>
      <c r="DM176" s="36" t="str">
        <f>IF(COUNT(DM175:DM175)=0,"",AVERAGE(DM175:DM175))</f>
        <v/>
      </c>
      <c r="DN176" s="36" t="str">
        <f>IF(COUNT(DN175:DN175)=0,"",AVERAGE(DN175:DN175))</f>
        <v/>
      </c>
      <c r="DO176" s="36"/>
      <c r="DP176" s="36" t="str">
        <f>IF(COUNT(DP175:DP175)=0,"",AVERAGE(DP175:DP175))</f>
        <v/>
      </c>
      <c r="DQ176" s="52"/>
      <c r="DS176" s="48"/>
      <c r="DT176" s="17" t="s">
        <v>1</v>
      </c>
      <c r="DU176" s="36" t="str">
        <f>IF(COUNT(DU175:DU175)=0,"",AVERAGE(DU175:DU175))</f>
        <v/>
      </c>
      <c r="DV176" s="36" t="str">
        <f>IF(COUNT(DV175:DV175)=0,"",AVERAGE(DV175:DV175))</f>
        <v/>
      </c>
      <c r="DW176" s="36" t="str">
        <f>IF(COUNT(DW175:DW175)=0,"",AVERAGE(DW175:DW175))</f>
        <v/>
      </c>
      <c r="DX176" s="36" t="str">
        <f>IF(COUNT(DX175:DX175)=0,"",AVERAGE(DX175:DX175))</f>
        <v/>
      </c>
      <c r="DY176" s="36"/>
      <c r="DZ176" s="36" t="str">
        <f>IF(COUNT(DZ175:DZ175)=0,"",AVERAGE(DZ175:DZ175))</f>
        <v/>
      </c>
      <c r="EA176" s="52"/>
      <c r="EC176" s="48"/>
      <c r="ED176" s="17" t="s">
        <v>1</v>
      </c>
      <c r="EE176" s="36">
        <f t="shared" ref="EE176:EJ176" si="926">IF(COUNT(EE175:EE175)=0,"",AVERAGE(EE175:EE175))</f>
        <v>10</v>
      </c>
      <c r="EF176" s="36">
        <f t="shared" si="926"/>
        <v>10</v>
      </c>
      <c r="EG176" s="36">
        <f t="shared" si="926"/>
        <v>10</v>
      </c>
      <c r="EH176" s="36">
        <f t="shared" si="926"/>
        <v>10</v>
      </c>
      <c r="EI176" s="36">
        <f t="shared" si="926"/>
        <v>10</v>
      </c>
      <c r="EJ176" s="36">
        <f t="shared" si="926"/>
        <v>10</v>
      </c>
      <c r="EK176" s="52"/>
      <c r="EL176" s="48"/>
      <c r="EM176" s="17" t="s">
        <v>1</v>
      </c>
      <c r="EN176" s="36" t="str">
        <f>IF(COUNT(EN175:EN175)=0,"",AVERAGE(EN175:EN175))</f>
        <v/>
      </c>
      <c r="EO176" s="36" t="str">
        <f>IF(COUNT(EO175:EO175)=0,"",AVERAGE(EO175:EO175))</f>
        <v/>
      </c>
      <c r="EP176" s="36" t="str">
        <f>IF(COUNT(EP175:EP175)=0,"",AVERAGE(EP175:EP175))</f>
        <v/>
      </c>
      <c r="EQ176" s="36" t="str">
        <f>IF(COUNT(EQ175:EQ175)=0,"",AVERAGE(EQ175:EQ175))</f>
        <v/>
      </c>
      <c r="ER176" s="36" t="str">
        <f t="shared" ref="ER176:ES176" si="927">IF(COUNT(ER175:ER175)=0,"",AVERAGE(ER175:ER175))</f>
        <v/>
      </c>
      <c r="ES176" s="36" t="str">
        <f t="shared" si="927"/>
        <v/>
      </c>
      <c r="ET176" s="52"/>
      <c r="EU176" s="52"/>
      <c r="EW176" s="369"/>
      <c r="EX176" s="17" t="s">
        <v>1</v>
      </c>
      <c r="EY176" s="36" t="str">
        <f t="shared" ref="EY176:FD176" si="928">IF(COUNT(EY175:EY175)=0,"",AVERAGE(EY175:EY175))</f>
        <v/>
      </c>
      <c r="EZ176" s="36" t="str">
        <f t="shared" si="928"/>
        <v/>
      </c>
      <c r="FA176" s="36" t="str">
        <f t="shared" si="928"/>
        <v/>
      </c>
      <c r="FB176" s="36" t="str">
        <f t="shared" si="928"/>
        <v/>
      </c>
      <c r="FC176" s="36" t="str">
        <f t="shared" si="928"/>
        <v/>
      </c>
      <c r="FD176" s="36" t="str">
        <f t="shared" si="928"/>
        <v/>
      </c>
      <c r="FE176" s="52"/>
      <c r="FG176" s="369"/>
      <c r="FH176" s="17" t="s">
        <v>1</v>
      </c>
      <c r="FI176" s="36" t="str">
        <f t="shared" ref="FI176:FN176" si="929">IF(COUNT(FI175:FI175)=0,"",AVERAGE(FI175:FI175))</f>
        <v/>
      </c>
      <c r="FJ176" s="36" t="str">
        <f t="shared" si="929"/>
        <v/>
      </c>
      <c r="FK176" s="36" t="str">
        <f t="shared" si="929"/>
        <v/>
      </c>
      <c r="FL176" s="36" t="str">
        <f t="shared" si="929"/>
        <v/>
      </c>
      <c r="FM176" s="36" t="str">
        <f t="shared" si="929"/>
        <v/>
      </c>
      <c r="FN176" s="36" t="str">
        <f t="shared" si="929"/>
        <v/>
      </c>
      <c r="FO176" s="52"/>
      <c r="FQ176" s="369"/>
      <c r="FR176" s="17" t="s">
        <v>1</v>
      </c>
      <c r="FS176" s="36" t="str">
        <f t="shared" ref="FS176:FX176" si="930">IF(COUNT(FS175:FS175)=0,"",AVERAGE(FS175:FS175))</f>
        <v/>
      </c>
      <c r="FT176" s="36" t="str">
        <f t="shared" si="930"/>
        <v/>
      </c>
      <c r="FU176" s="36" t="str">
        <f t="shared" si="930"/>
        <v/>
      </c>
      <c r="FV176" s="36" t="str">
        <f t="shared" si="930"/>
        <v/>
      </c>
      <c r="FW176" s="36" t="str">
        <f t="shared" si="930"/>
        <v/>
      </c>
      <c r="FX176" s="36" t="str">
        <f t="shared" si="930"/>
        <v/>
      </c>
      <c r="FY176" s="52"/>
      <c r="GA176" s="369"/>
      <c r="GB176" s="17" t="s">
        <v>1</v>
      </c>
      <c r="GC176" s="36" t="str">
        <f t="shared" ref="GC176:GH176" si="931">IF(COUNT(GC175:GC175)=0,"",AVERAGE(GC175:GC175))</f>
        <v/>
      </c>
      <c r="GD176" s="36" t="str">
        <f t="shared" si="931"/>
        <v/>
      </c>
      <c r="GE176" s="36" t="str">
        <f t="shared" si="931"/>
        <v/>
      </c>
      <c r="GF176" s="36" t="str">
        <f t="shared" si="931"/>
        <v/>
      </c>
      <c r="GG176" s="36" t="str">
        <f t="shared" si="931"/>
        <v/>
      </c>
      <c r="GH176" s="36" t="str">
        <f t="shared" si="931"/>
        <v/>
      </c>
      <c r="GI176" s="52"/>
      <c r="GK176" s="369"/>
      <c r="GL176" s="17" t="s">
        <v>1</v>
      </c>
      <c r="GM176" s="36" t="str">
        <f t="shared" ref="GM176:GR176" si="932">IF(COUNT(GM175:GM175)=0,"",AVERAGE(GM175:GM175))</f>
        <v/>
      </c>
      <c r="GN176" s="36" t="str">
        <f t="shared" si="932"/>
        <v/>
      </c>
      <c r="GO176" s="36" t="str">
        <f t="shared" si="932"/>
        <v/>
      </c>
      <c r="GP176" s="36" t="str">
        <f t="shared" si="932"/>
        <v/>
      </c>
      <c r="GQ176" s="36" t="str">
        <f t="shared" si="932"/>
        <v/>
      </c>
      <c r="GR176" s="36" t="str">
        <f t="shared" si="932"/>
        <v/>
      </c>
      <c r="GS176" s="52"/>
      <c r="GU176" s="369"/>
      <c r="GV176" s="17" t="s">
        <v>1</v>
      </c>
      <c r="GW176" s="36" t="str">
        <f t="shared" ref="GW176:HB176" si="933">IF(COUNT(GW175:GW175)=0,"",AVERAGE(GW175:GW175))</f>
        <v/>
      </c>
      <c r="GX176" s="36" t="str">
        <f t="shared" si="933"/>
        <v/>
      </c>
      <c r="GY176" s="36" t="str">
        <f t="shared" si="933"/>
        <v/>
      </c>
      <c r="GZ176" s="36" t="str">
        <f t="shared" si="933"/>
        <v/>
      </c>
      <c r="HA176" s="36" t="str">
        <f t="shared" si="933"/>
        <v/>
      </c>
      <c r="HB176" s="36" t="str">
        <f t="shared" si="933"/>
        <v/>
      </c>
      <c r="HC176" s="52"/>
      <c r="HE176" s="369"/>
      <c r="HF176" s="17" t="s">
        <v>1</v>
      </c>
      <c r="HG176" s="36" t="str">
        <f t="shared" ref="HG176:HL176" si="934">IF(COUNT(HG175:HG175)=0,"",AVERAGE(HG175:HG175))</f>
        <v/>
      </c>
      <c r="HH176" s="36" t="str">
        <f t="shared" si="934"/>
        <v/>
      </c>
      <c r="HI176" s="36" t="str">
        <f t="shared" si="934"/>
        <v/>
      </c>
      <c r="HJ176" s="36" t="str">
        <f t="shared" si="934"/>
        <v/>
      </c>
      <c r="HK176" s="36" t="str">
        <f t="shared" si="934"/>
        <v/>
      </c>
      <c r="HL176" s="36" t="str">
        <f t="shared" si="934"/>
        <v/>
      </c>
      <c r="HM176" s="52"/>
      <c r="HO176" s="369"/>
      <c r="HP176" s="17" t="s">
        <v>1</v>
      </c>
      <c r="HQ176" s="36" t="str">
        <f t="shared" ref="HQ176:HV176" si="935">IF(COUNT(HQ175:HQ175)=0,"",AVERAGE(HQ175:HQ175))</f>
        <v/>
      </c>
      <c r="HR176" s="36" t="str">
        <f t="shared" si="935"/>
        <v/>
      </c>
      <c r="HS176" s="36" t="str">
        <f t="shared" si="935"/>
        <v/>
      </c>
      <c r="HT176" s="36" t="str">
        <f t="shared" si="935"/>
        <v/>
      </c>
      <c r="HU176" s="36" t="str">
        <f t="shared" si="935"/>
        <v/>
      </c>
      <c r="HV176" s="36" t="str">
        <f t="shared" si="935"/>
        <v/>
      </c>
      <c r="HW176" s="52"/>
      <c r="HY176" s="369"/>
      <c r="HZ176" s="17" t="s">
        <v>1</v>
      </c>
      <c r="IA176" s="36" t="str">
        <f t="shared" ref="IA176:IF176" si="936">IF(COUNT(IA175:IA175)=0,"",AVERAGE(IA175:IA175))</f>
        <v/>
      </c>
      <c r="IB176" s="36" t="str">
        <f t="shared" si="936"/>
        <v/>
      </c>
      <c r="IC176" s="36" t="str">
        <f t="shared" si="936"/>
        <v/>
      </c>
      <c r="ID176" s="36" t="str">
        <f t="shared" si="936"/>
        <v/>
      </c>
      <c r="IE176" s="36" t="str">
        <f t="shared" si="936"/>
        <v/>
      </c>
      <c r="IF176" s="36" t="str">
        <f t="shared" si="936"/>
        <v/>
      </c>
      <c r="IG176" s="52"/>
      <c r="II176" s="369"/>
      <c r="IJ176" s="17" t="s">
        <v>1</v>
      </c>
      <c r="IK176" s="36" t="str">
        <f t="shared" ref="IK176:IP176" si="937">IF(COUNT(IK175:IK175)=0,"",AVERAGE(IK175:IK175))</f>
        <v/>
      </c>
      <c r="IL176" s="36" t="str">
        <f t="shared" si="937"/>
        <v/>
      </c>
      <c r="IM176" s="36" t="str">
        <f t="shared" si="937"/>
        <v/>
      </c>
      <c r="IN176" s="36" t="str">
        <f t="shared" si="937"/>
        <v/>
      </c>
      <c r="IO176" s="36" t="str">
        <f t="shared" si="937"/>
        <v/>
      </c>
      <c r="IP176" s="36" t="str">
        <f t="shared" si="937"/>
        <v/>
      </c>
      <c r="IQ176" s="52"/>
      <c r="IS176" s="369"/>
      <c r="IT176" s="17" t="s">
        <v>1</v>
      </c>
      <c r="IU176" s="36" t="str">
        <f t="shared" ref="IU176:IZ176" si="938">IF(COUNT(IU175:IU175)=0,"",AVERAGE(IU175:IU175))</f>
        <v/>
      </c>
      <c r="IV176" s="36" t="str">
        <f t="shared" si="938"/>
        <v/>
      </c>
      <c r="IW176" s="36" t="str">
        <f t="shared" si="938"/>
        <v/>
      </c>
      <c r="IX176" s="36" t="str">
        <f t="shared" si="938"/>
        <v/>
      </c>
      <c r="IY176" s="36" t="str">
        <f t="shared" si="938"/>
        <v/>
      </c>
      <c r="IZ176" s="36" t="str">
        <f t="shared" si="938"/>
        <v/>
      </c>
      <c r="JA176" s="52"/>
    </row>
    <row r="177" spans="1:261" ht="13.8" outlineLevel="1" x14ac:dyDescent="0.25">
      <c r="A177" s="97"/>
      <c r="B177" s="98">
        <f>SUM(B178:B181)*10</f>
        <v>10</v>
      </c>
      <c r="C177" s="37">
        <v>3.5</v>
      </c>
      <c r="D177" s="38" t="s">
        <v>257</v>
      </c>
      <c r="E177" s="428">
        <f>($B$181*E181)/$B$177</f>
        <v>0.53333333333333333</v>
      </c>
      <c r="F177" s="428">
        <f t="shared" ref="F177:J177" si="939">($B$181*F181)/$B$177</f>
        <v>0.66666666666666674</v>
      </c>
      <c r="G177" s="428">
        <f t="shared" si="939"/>
        <v>0.2</v>
      </c>
      <c r="H177" s="428">
        <f t="shared" si="939"/>
        <v>0.62222222222222223</v>
      </c>
      <c r="I177" s="428">
        <f t="shared" si="939"/>
        <v>0.53333333333333333</v>
      </c>
      <c r="J177" s="428">
        <f t="shared" si="939"/>
        <v>0.26666666666666666</v>
      </c>
      <c r="K177" s="52"/>
      <c r="M177" s="37">
        <v>3.5</v>
      </c>
      <c r="N177" s="38" t="s">
        <v>257</v>
      </c>
      <c r="O177" s="38"/>
      <c r="P177" s="38"/>
      <c r="Q177" s="38"/>
      <c r="R177" s="38"/>
      <c r="S177" s="38"/>
      <c r="T177" s="38"/>
      <c r="U177" s="52"/>
      <c r="W177" s="37">
        <v>3.5</v>
      </c>
      <c r="X177" s="38" t="s">
        <v>257</v>
      </c>
      <c r="Y177" s="38"/>
      <c r="Z177" s="38"/>
      <c r="AA177" s="38"/>
      <c r="AB177" s="38"/>
      <c r="AC177" s="38"/>
      <c r="AD177" s="38"/>
      <c r="AE177" s="52"/>
      <c r="AG177" s="37">
        <v>3.5</v>
      </c>
      <c r="AH177" s="38" t="s">
        <v>257</v>
      </c>
      <c r="AI177" s="38"/>
      <c r="AJ177" s="38"/>
      <c r="AK177" s="38"/>
      <c r="AL177" s="38"/>
      <c r="AM177" s="38"/>
      <c r="AN177" s="38"/>
      <c r="AO177" s="52"/>
      <c r="AQ177" s="37">
        <v>3.5</v>
      </c>
      <c r="AR177" s="38" t="s">
        <v>257</v>
      </c>
      <c r="AS177" s="38"/>
      <c r="AT177" s="38"/>
      <c r="AU177" s="38"/>
      <c r="AV177" s="38"/>
      <c r="AW177" s="38"/>
      <c r="AX177" s="38"/>
      <c r="AY177" s="52"/>
      <c r="BA177" s="37">
        <v>3.5</v>
      </c>
      <c r="BB177" s="38" t="s">
        <v>257</v>
      </c>
      <c r="BC177" s="38"/>
      <c r="BD177" s="38"/>
      <c r="BE177" s="38"/>
      <c r="BF177" s="38"/>
      <c r="BG177" s="38"/>
      <c r="BH177" s="38"/>
      <c r="BI177" s="52"/>
      <c r="BK177" s="37">
        <v>3.5</v>
      </c>
      <c r="BL177" s="38" t="s">
        <v>257</v>
      </c>
      <c r="BM177" s="36"/>
      <c r="BN177" s="36" t="str">
        <f>IF(COUNT(BN176:BN176)=0,"",AVERAGE(BN176:BN176))</f>
        <v/>
      </c>
      <c r="BO177" s="36" t="str">
        <f>IF(COUNT(BO176:BO176)=0,"",AVERAGE(BO176:BO176))</f>
        <v/>
      </c>
      <c r="BP177" s="36" t="str">
        <f>IF(COUNT(BP176:BP176)=0,"",AVERAGE(BP176:BP176))</f>
        <v/>
      </c>
      <c r="BQ177" s="36" t="str">
        <f>IF(COUNT(BQ176:BQ176)=0,"",AVERAGE(BQ176:BQ176))</f>
        <v/>
      </c>
      <c r="BR177" s="36" t="str">
        <f>IF(COUNT(BR176:BR176)=0,"",AVERAGE(BR176:BR176))</f>
        <v/>
      </c>
      <c r="BS177" s="52"/>
      <c r="BU177" s="37">
        <v>3.5</v>
      </c>
      <c r="BV177" s="38" t="s">
        <v>257</v>
      </c>
      <c r="BW177" s="38"/>
      <c r="BX177" s="38"/>
      <c r="BY177" s="38"/>
      <c r="BZ177" s="38"/>
      <c r="CA177" s="38"/>
      <c r="CB177" s="38"/>
      <c r="CC177" s="52"/>
      <c r="CE177" s="37">
        <v>3.5</v>
      </c>
      <c r="CF177" s="38" t="s">
        <v>257</v>
      </c>
      <c r="CG177" s="38"/>
      <c r="CH177" s="38"/>
      <c r="CI177" s="38"/>
      <c r="CJ177" s="38"/>
      <c r="CK177" s="38"/>
      <c r="CL177" s="38"/>
      <c r="CM177" s="52"/>
      <c r="CO177" s="37">
        <v>3.5</v>
      </c>
      <c r="CP177" s="38" t="s">
        <v>257</v>
      </c>
      <c r="CQ177" s="38"/>
      <c r="CR177" s="38"/>
      <c r="CS177" s="38"/>
      <c r="CT177" s="38"/>
      <c r="CU177" s="38"/>
      <c r="CV177" s="38"/>
      <c r="CW177" s="52"/>
      <c r="CY177" s="37">
        <v>3.5</v>
      </c>
      <c r="CZ177" s="38" t="s">
        <v>257</v>
      </c>
      <c r="DA177" s="38"/>
      <c r="DB177" s="38"/>
      <c r="DC177" s="38"/>
      <c r="DD177" s="38"/>
      <c r="DE177" s="38"/>
      <c r="DF177" s="38"/>
      <c r="DG177" s="52"/>
      <c r="DI177" s="37">
        <v>3.5</v>
      </c>
      <c r="DJ177" s="38" t="s">
        <v>257</v>
      </c>
      <c r="DK177" s="38"/>
      <c r="DL177" s="38"/>
      <c r="DM177" s="38"/>
      <c r="DN177" s="38"/>
      <c r="DO177" s="38"/>
      <c r="DP177" s="38"/>
      <c r="DQ177" s="52"/>
      <c r="DS177" s="37">
        <v>3.5</v>
      </c>
      <c r="DT177" s="38" t="s">
        <v>257</v>
      </c>
      <c r="DU177" s="38"/>
      <c r="DV177" s="38"/>
      <c r="DW177" s="38"/>
      <c r="DX177" s="38"/>
      <c r="DY177" s="38"/>
      <c r="DZ177" s="38"/>
      <c r="EA177" s="52"/>
      <c r="EC177" s="37">
        <v>3.5</v>
      </c>
      <c r="ED177" s="38" t="s">
        <v>257</v>
      </c>
      <c r="EE177" s="38"/>
      <c r="EF177" s="38"/>
      <c r="EG177" s="38"/>
      <c r="EH177" s="38"/>
      <c r="EI177" s="38"/>
      <c r="EJ177" s="38"/>
      <c r="EK177" s="52"/>
      <c r="EL177" s="37">
        <v>3.5</v>
      </c>
      <c r="EM177" s="38" t="s">
        <v>257</v>
      </c>
      <c r="EN177" s="38"/>
      <c r="EO177" s="38"/>
      <c r="EP177" s="38"/>
      <c r="EQ177" s="38"/>
      <c r="ER177" s="38"/>
      <c r="ES177" s="38"/>
      <c r="ET177" s="52"/>
      <c r="EU177" s="52"/>
      <c r="EW177" s="364">
        <v>3.5</v>
      </c>
      <c r="EX177" s="38" t="s">
        <v>257</v>
      </c>
      <c r="EY177" s="38"/>
      <c r="EZ177" s="38"/>
      <c r="FA177" s="38"/>
      <c r="FB177" s="38"/>
      <c r="FC177" s="38"/>
      <c r="FD177" s="38"/>
      <c r="FE177" s="52"/>
      <c r="FG177" s="364">
        <v>3.5</v>
      </c>
      <c r="FH177" s="38" t="s">
        <v>257</v>
      </c>
      <c r="FI177" s="38"/>
      <c r="FJ177" s="38"/>
      <c r="FK177" s="38"/>
      <c r="FL177" s="38"/>
      <c r="FM177" s="38"/>
      <c r="FN177" s="38"/>
      <c r="FO177" s="52"/>
      <c r="FQ177" s="364">
        <v>3.5</v>
      </c>
      <c r="FR177" s="38" t="s">
        <v>257</v>
      </c>
      <c r="FS177" s="38"/>
      <c r="FT177" s="38"/>
      <c r="FU177" s="38"/>
      <c r="FV177" s="38"/>
      <c r="FW177" s="38"/>
      <c r="FX177" s="38"/>
      <c r="FY177" s="52"/>
      <c r="GA177" s="364">
        <v>3.5</v>
      </c>
      <c r="GB177" s="38" t="s">
        <v>257</v>
      </c>
      <c r="GC177" s="38"/>
      <c r="GD177" s="38"/>
      <c r="GE177" s="38"/>
      <c r="GF177" s="38"/>
      <c r="GG177" s="38"/>
      <c r="GH177" s="38"/>
      <c r="GI177" s="52"/>
      <c r="GK177" s="364">
        <v>3.5</v>
      </c>
      <c r="GL177" s="38" t="s">
        <v>257</v>
      </c>
      <c r="GM177" s="38"/>
      <c r="GN177" s="38"/>
      <c r="GO177" s="38"/>
      <c r="GP177" s="38"/>
      <c r="GQ177" s="38"/>
      <c r="GR177" s="38"/>
      <c r="GS177" s="52"/>
      <c r="GU177" s="364">
        <v>3.5</v>
      </c>
      <c r="GV177" s="38" t="s">
        <v>257</v>
      </c>
      <c r="GW177" s="38"/>
      <c r="GX177" s="38"/>
      <c r="GY177" s="38"/>
      <c r="GZ177" s="38"/>
      <c r="HA177" s="38"/>
      <c r="HB177" s="38"/>
      <c r="HC177" s="52"/>
      <c r="HE177" s="364">
        <v>3.5</v>
      </c>
      <c r="HF177" s="38" t="s">
        <v>257</v>
      </c>
      <c r="HG177" s="38"/>
      <c r="HH177" s="38"/>
      <c r="HI177" s="38"/>
      <c r="HJ177" s="38"/>
      <c r="HK177" s="38"/>
      <c r="HL177" s="38"/>
      <c r="HM177" s="52"/>
      <c r="HO177" s="364">
        <v>3.5</v>
      </c>
      <c r="HP177" s="38" t="s">
        <v>257</v>
      </c>
      <c r="HQ177" s="38"/>
      <c r="HR177" s="38"/>
      <c r="HS177" s="38"/>
      <c r="HT177" s="38"/>
      <c r="HU177" s="38"/>
      <c r="HV177" s="38"/>
      <c r="HW177" s="52"/>
      <c r="HY177" s="364">
        <v>3.5</v>
      </c>
      <c r="HZ177" s="38" t="s">
        <v>257</v>
      </c>
      <c r="IA177" s="38"/>
      <c r="IB177" s="38"/>
      <c r="IC177" s="38"/>
      <c r="ID177" s="38"/>
      <c r="IE177" s="38"/>
      <c r="IF177" s="38"/>
      <c r="IG177" s="52"/>
      <c r="II177" s="364">
        <v>3.5</v>
      </c>
      <c r="IJ177" s="38" t="s">
        <v>257</v>
      </c>
      <c r="IK177" s="38"/>
      <c r="IL177" s="38"/>
      <c r="IM177" s="38"/>
      <c r="IN177" s="38"/>
      <c r="IO177" s="38"/>
      <c r="IP177" s="38"/>
      <c r="IQ177" s="52"/>
      <c r="IS177" s="364">
        <v>3.5</v>
      </c>
      <c r="IT177" s="38" t="s">
        <v>257</v>
      </c>
      <c r="IU177" s="38"/>
      <c r="IV177" s="38"/>
      <c r="IW177" s="38"/>
      <c r="IX177" s="38"/>
      <c r="IY177" s="38"/>
      <c r="IZ177" s="38"/>
      <c r="JA177" s="52"/>
    </row>
    <row r="178" spans="1:261" ht="12.75" customHeight="1" outlineLevel="2" x14ac:dyDescent="0.25">
      <c r="C178" s="356"/>
      <c r="D178" s="41">
        <v>1</v>
      </c>
      <c r="E178" s="416">
        <f t="shared" ref="E178:E180" si="940">AVERAGE(O178,Y178,AI178,AS178,BC178,BM178,BW178,CG178,CQ178,DA178,DK178,DU178,EE178,EO178,EY178,FI178,FS178,GC178,GM178,GW178,HG178,HQ178,IA178,IK178,IU178)</f>
        <v>5.333333333333333</v>
      </c>
      <c r="F178" s="416">
        <f t="shared" ref="F178:F180" si="941">AVERAGE(P178,Z178,AJ178,AT178,BD178,BN178,BX178,CH178,CR178,DB178,DL178,DV178,EF178,EP178,EZ178,FJ178,FT178,GD178,GN178,GX178,HH178,HR178,IB178,IL178,IV178)</f>
        <v>6.666666666666667</v>
      </c>
      <c r="G178" s="416">
        <f t="shared" ref="G178:G180" si="942">AVERAGE(Q178,AA178,AK178,AU178,BE178,BO178,BY178,CI178,CS178,DC178,DM178,DW178,EG178,EQ178,FA178,FK178,FU178,GE178,GO178,GY178,HI178,HS178,IC178,IM178,IW178)</f>
        <v>2</v>
      </c>
      <c r="H178" s="416">
        <f t="shared" ref="H178:H180" si="943">AVERAGE(R178,AB178,AL178,AV178,BF178,BP178,BZ178,CJ178,CT178,DD178,DN178,DX178,EH178,ER178,FB178,FL178,FV178,GF178,GP178,GZ178,HJ178,HT178,ID178,IN178,IX178)</f>
        <v>5.333333333333333</v>
      </c>
      <c r="I178" s="416">
        <f t="shared" ref="I178:I180" si="944">AVERAGE(S178,AC178,AM178,AW178,BG178,BQ178,CA178,CK178,CU178,DE178,DO178,DY178,EI178,ES178,FC178,FM178,FW178,GG178,GQ178,HA178,HK178,HU178,IE178,IO178,IY178)</f>
        <v>5.333333333333333</v>
      </c>
      <c r="J178" s="416">
        <f t="shared" ref="J178:J180" si="945">AVERAGE(T178,AD178,AN178,AX178,BH178,BR178,CB178,CL178,CV178,DF178,DP178,DZ178,EJ178,ET178,FD178,FN178,FX178,GH178,GR178,HB178,HL178,HV178,IF178,IP178,IZ178)</f>
        <v>2.6666666666666665</v>
      </c>
      <c r="K178" s="52"/>
      <c r="M178" s="328"/>
      <c r="N178" s="41">
        <v>1</v>
      </c>
      <c r="O178" s="6">
        <v>5</v>
      </c>
      <c r="P178" s="6">
        <v>7</v>
      </c>
      <c r="Q178" s="6">
        <v>3</v>
      </c>
      <c r="R178" s="6">
        <v>5</v>
      </c>
      <c r="S178" s="6">
        <v>5</v>
      </c>
      <c r="T178" s="6">
        <v>3</v>
      </c>
      <c r="U178" s="52"/>
      <c r="W178" s="328"/>
      <c r="X178" s="41">
        <v>1</v>
      </c>
      <c r="Y178" s="6"/>
      <c r="Z178" s="6"/>
      <c r="AA178" s="6"/>
      <c r="AB178" s="6"/>
      <c r="AC178" s="6"/>
      <c r="AD178" s="6"/>
      <c r="AE178" s="52"/>
      <c r="AG178" s="328"/>
      <c r="AH178" s="41">
        <v>1</v>
      </c>
      <c r="AI178" s="6"/>
      <c r="AJ178" s="6"/>
      <c r="AK178" s="6"/>
      <c r="AL178" s="6"/>
      <c r="AM178" s="6"/>
      <c r="AN178" s="6"/>
      <c r="AO178" s="52"/>
      <c r="AQ178" s="328"/>
      <c r="AR178" s="41">
        <v>1</v>
      </c>
      <c r="AS178" s="6"/>
      <c r="AT178" s="6"/>
      <c r="AU178" s="6"/>
      <c r="AV178" s="6"/>
      <c r="AW178" s="6"/>
      <c r="AX178" s="6"/>
      <c r="AY178" s="52"/>
      <c r="BA178" s="328"/>
      <c r="BB178" s="41">
        <v>1</v>
      </c>
      <c r="BC178" s="6"/>
      <c r="BD178" s="6"/>
      <c r="BE178" s="6"/>
      <c r="BF178" s="6"/>
      <c r="BG178" s="6"/>
      <c r="BH178" s="6"/>
      <c r="BI178" s="52"/>
      <c r="BK178" s="328"/>
      <c r="BL178" s="41">
        <v>1</v>
      </c>
      <c r="BM178" s="38"/>
      <c r="BN178" s="38"/>
      <c r="BO178" s="38"/>
      <c r="BP178" s="38"/>
      <c r="BQ178" s="38"/>
      <c r="BR178" s="38"/>
      <c r="BS178" s="52"/>
      <c r="BU178" s="328"/>
      <c r="BV178" s="41">
        <v>1</v>
      </c>
      <c r="BW178" s="6"/>
      <c r="BX178" s="6"/>
      <c r="BY178" s="6"/>
      <c r="BZ178" s="6"/>
      <c r="CA178" s="6"/>
      <c r="CB178" s="6"/>
      <c r="CC178" s="52"/>
      <c r="CE178" s="328"/>
      <c r="CF178" s="41">
        <v>1</v>
      </c>
      <c r="CG178" s="6"/>
      <c r="CH178" s="6"/>
      <c r="CI178" s="6"/>
      <c r="CJ178" s="6"/>
      <c r="CK178" s="6"/>
      <c r="CL178" s="6"/>
      <c r="CM178" s="52"/>
      <c r="CO178" s="328"/>
      <c r="CP178" s="41">
        <v>1</v>
      </c>
      <c r="CQ178" s="6"/>
      <c r="CR178" s="6"/>
      <c r="CS178" s="6"/>
      <c r="CT178" s="6"/>
      <c r="CU178" s="6"/>
      <c r="CV178" s="6"/>
      <c r="CW178" s="52"/>
      <c r="CY178" s="328"/>
      <c r="CZ178" s="41">
        <v>1</v>
      </c>
      <c r="DA178" s="6">
        <v>6</v>
      </c>
      <c r="DB178" s="6">
        <v>6</v>
      </c>
      <c r="DC178" s="409">
        <v>0</v>
      </c>
      <c r="DD178" s="6">
        <v>6</v>
      </c>
      <c r="DE178" s="6">
        <v>6</v>
      </c>
      <c r="DF178" s="6">
        <v>2</v>
      </c>
      <c r="DG178" s="52"/>
      <c r="DI178" s="328"/>
      <c r="DJ178" s="41">
        <v>1</v>
      </c>
      <c r="DK178" s="6"/>
      <c r="DL178" s="6"/>
      <c r="DM178" s="6"/>
      <c r="DN178" s="6"/>
      <c r="DO178" s="6"/>
      <c r="DP178" s="6"/>
      <c r="DQ178" s="52"/>
      <c r="DS178" s="328"/>
      <c r="DT178" s="41">
        <v>1</v>
      </c>
      <c r="DU178" s="6"/>
      <c r="DV178" s="6"/>
      <c r="DW178" s="6"/>
      <c r="DX178" s="6"/>
      <c r="DY178" s="6"/>
      <c r="DZ178" s="6"/>
      <c r="EA178" s="52"/>
      <c r="EC178" s="328"/>
      <c r="ED178" s="41">
        <v>1</v>
      </c>
      <c r="EE178" s="6">
        <v>5</v>
      </c>
      <c r="EF178" s="6">
        <v>7</v>
      </c>
      <c r="EG178" s="6">
        <v>3</v>
      </c>
      <c r="EH178" s="6">
        <v>5</v>
      </c>
      <c r="EI178" s="6">
        <v>5</v>
      </c>
      <c r="EJ178" s="6">
        <v>3</v>
      </c>
      <c r="EK178" s="52"/>
      <c r="EL178" s="328"/>
      <c r="EM178" s="41">
        <v>1</v>
      </c>
      <c r="EN178" s="6"/>
      <c r="EO178" s="6"/>
      <c r="EP178" s="409"/>
      <c r="EQ178" s="6"/>
      <c r="ER178" s="6"/>
      <c r="ES178" s="6"/>
      <c r="ET178" s="52"/>
      <c r="EU178" s="52"/>
      <c r="EW178" s="367"/>
      <c r="EX178" s="41">
        <v>1</v>
      </c>
      <c r="EY178" s="6"/>
      <c r="EZ178" s="6"/>
      <c r="FA178" s="6"/>
      <c r="FB178" s="6"/>
      <c r="FC178" s="6"/>
      <c r="FD178" s="6"/>
      <c r="FE178" s="52"/>
      <c r="FG178" s="367"/>
      <c r="FH178" s="41">
        <v>1</v>
      </c>
      <c r="FI178" s="6"/>
      <c r="FJ178" s="6"/>
      <c r="FK178" s="6"/>
      <c r="FL178" s="6"/>
      <c r="FM178" s="6"/>
      <c r="FN178" s="6"/>
      <c r="FO178" s="52"/>
      <c r="FQ178" s="367"/>
      <c r="FR178" s="41">
        <v>1</v>
      </c>
      <c r="FS178" s="6"/>
      <c r="FT178" s="6"/>
      <c r="FU178" s="6"/>
      <c r="FV178" s="6"/>
      <c r="FW178" s="6"/>
      <c r="FX178" s="6"/>
      <c r="FY178" s="52"/>
      <c r="GA178" s="367"/>
      <c r="GB178" s="41">
        <v>1</v>
      </c>
      <c r="GC178" s="6"/>
      <c r="GD178" s="6"/>
      <c r="GE178" s="6"/>
      <c r="GF178" s="6"/>
      <c r="GG178" s="6"/>
      <c r="GH178" s="6"/>
      <c r="GI178" s="52"/>
      <c r="GK178" s="367"/>
      <c r="GL178" s="41">
        <v>1</v>
      </c>
      <c r="GM178" s="6"/>
      <c r="GN178" s="6"/>
      <c r="GO178" s="6"/>
      <c r="GP178" s="6"/>
      <c r="GQ178" s="6"/>
      <c r="GR178" s="6"/>
      <c r="GS178" s="52"/>
      <c r="GU178" s="367"/>
      <c r="GV178" s="41">
        <v>1</v>
      </c>
      <c r="GW178" s="6"/>
      <c r="GX178" s="6"/>
      <c r="GY178" s="6"/>
      <c r="GZ178" s="6"/>
      <c r="HA178" s="6"/>
      <c r="HB178" s="6"/>
      <c r="HC178" s="52"/>
      <c r="HE178" s="367"/>
      <c r="HF178" s="41">
        <v>1</v>
      </c>
      <c r="HG178" s="6"/>
      <c r="HH178" s="6"/>
      <c r="HI178" s="6"/>
      <c r="HJ178" s="6"/>
      <c r="HK178" s="6"/>
      <c r="HL178" s="6"/>
      <c r="HM178" s="52"/>
      <c r="HO178" s="367"/>
      <c r="HP178" s="41">
        <v>1</v>
      </c>
      <c r="HQ178" s="6"/>
      <c r="HR178" s="6"/>
      <c r="HS178" s="6"/>
      <c r="HT178" s="6"/>
      <c r="HU178" s="6"/>
      <c r="HV178" s="6"/>
      <c r="HW178" s="52"/>
      <c r="HY178" s="367"/>
      <c r="HZ178" s="41">
        <v>1</v>
      </c>
      <c r="IA178" s="6"/>
      <c r="IB178" s="6"/>
      <c r="IC178" s="6"/>
      <c r="ID178" s="6"/>
      <c r="IE178" s="6"/>
      <c r="IF178" s="6"/>
      <c r="IG178" s="52"/>
      <c r="II178" s="367"/>
      <c r="IJ178" s="41">
        <v>1</v>
      </c>
      <c r="IK178" s="6"/>
      <c r="IL178" s="6"/>
      <c r="IM178" s="6"/>
      <c r="IN178" s="6"/>
      <c r="IO178" s="6"/>
      <c r="IP178" s="6"/>
      <c r="IQ178" s="52"/>
      <c r="IS178" s="367"/>
      <c r="IT178" s="41">
        <v>1</v>
      </c>
      <c r="IU178" s="6"/>
      <c r="IV178" s="6"/>
      <c r="IW178" s="6"/>
      <c r="IX178" s="6"/>
      <c r="IY178" s="6"/>
      <c r="IZ178" s="6"/>
      <c r="JA178" s="52"/>
    </row>
    <row r="179" spans="1:261" ht="12.75" customHeight="1" outlineLevel="2" x14ac:dyDescent="0.25">
      <c r="C179" s="356"/>
      <c r="D179" s="41">
        <v>2</v>
      </c>
      <c r="E179" s="416">
        <f t="shared" si="940"/>
        <v>5.333333333333333</v>
      </c>
      <c r="F179" s="416">
        <f t="shared" si="941"/>
        <v>6.666666666666667</v>
      </c>
      <c r="G179" s="416">
        <f t="shared" si="942"/>
        <v>2</v>
      </c>
      <c r="H179" s="416">
        <f t="shared" si="943"/>
        <v>5.333333333333333</v>
      </c>
      <c r="I179" s="416">
        <f t="shared" si="944"/>
        <v>5.333333333333333</v>
      </c>
      <c r="J179" s="416">
        <f t="shared" si="945"/>
        <v>2.6666666666666665</v>
      </c>
      <c r="K179" s="52"/>
      <c r="M179" s="328"/>
      <c r="N179" s="41">
        <v>2</v>
      </c>
      <c r="O179" s="6">
        <v>5</v>
      </c>
      <c r="P179" s="6">
        <v>7</v>
      </c>
      <c r="Q179" s="6">
        <v>3</v>
      </c>
      <c r="R179" s="6">
        <v>5</v>
      </c>
      <c r="S179" s="6">
        <v>5</v>
      </c>
      <c r="T179" s="6">
        <v>3</v>
      </c>
      <c r="U179" s="52"/>
      <c r="W179" s="328"/>
      <c r="X179" s="41">
        <v>2</v>
      </c>
      <c r="Y179" s="6"/>
      <c r="Z179" s="6"/>
      <c r="AA179" s="6"/>
      <c r="AB179" s="6"/>
      <c r="AC179" s="6"/>
      <c r="AD179" s="6"/>
      <c r="AE179" s="52"/>
      <c r="AG179" s="328"/>
      <c r="AH179" s="41">
        <v>2</v>
      </c>
      <c r="AI179" s="6"/>
      <c r="AJ179" s="6"/>
      <c r="AK179" s="6"/>
      <c r="AL179" s="6"/>
      <c r="AM179" s="6"/>
      <c r="AN179" s="6"/>
      <c r="AO179" s="52"/>
      <c r="AQ179" s="328"/>
      <c r="AR179" s="41">
        <v>2</v>
      </c>
      <c r="AS179" s="6"/>
      <c r="AT179" s="6"/>
      <c r="AU179" s="6"/>
      <c r="AV179" s="6"/>
      <c r="AW179" s="6"/>
      <c r="AX179" s="6"/>
      <c r="AY179" s="52"/>
      <c r="BA179" s="328"/>
      <c r="BB179" s="41">
        <v>2</v>
      </c>
      <c r="BC179" s="6"/>
      <c r="BD179" s="6"/>
      <c r="BE179" s="6"/>
      <c r="BF179" s="6"/>
      <c r="BG179" s="6"/>
      <c r="BH179" s="6"/>
      <c r="BI179" s="52"/>
      <c r="BK179" s="328"/>
      <c r="BL179" s="41">
        <v>2</v>
      </c>
      <c r="BM179" s="6"/>
      <c r="BN179" s="6"/>
      <c r="BO179" s="6"/>
      <c r="BP179" s="6"/>
      <c r="BQ179" s="6"/>
      <c r="BR179" s="6"/>
      <c r="BS179" s="52"/>
      <c r="BU179" s="328"/>
      <c r="BV179" s="41">
        <v>2</v>
      </c>
      <c r="BW179" s="6"/>
      <c r="BX179" s="6"/>
      <c r="BY179" s="6"/>
      <c r="BZ179" s="6"/>
      <c r="CA179" s="6"/>
      <c r="CB179" s="6"/>
      <c r="CC179" s="52"/>
      <c r="CE179" s="328"/>
      <c r="CF179" s="41">
        <v>2</v>
      </c>
      <c r="CG179" s="6"/>
      <c r="CH179" s="6"/>
      <c r="CI179" s="6"/>
      <c r="CJ179" s="6"/>
      <c r="CK179" s="6"/>
      <c r="CL179" s="6"/>
      <c r="CM179" s="52"/>
      <c r="CO179" s="328"/>
      <c r="CP179" s="41">
        <v>2</v>
      </c>
      <c r="CQ179" s="6"/>
      <c r="CR179" s="6"/>
      <c r="CS179" s="6"/>
      <c r="CT179" s="6"/>
      <c r="CU179" s="6"/>
      <c r="CV179" s="6"/>
      <c r="CW179" s="52"/>
      <c r="CY179" s="328"/>
      <c r="CZ179" s="41">
        <v>2</v>
      </c>
      <c r="DA179" s="6">
        <v>6</v>
      </c>
      <c r="DB179" s="6">
        <v>6</v>
      </c>
      <c r="DC179" s="409">
        <v>0</v>
      </c>
      <c r="DD179" s="6">
        <v>6</v>
      </c>
      <c r="DE179" s="6">
        <v>6</v>
      </c>
      <c r="DF179" s="6">
        <v>2</v>
      </c>
      <c r="DG179" s="52"/>
      <c r="DI179" s="328"/>
      <c r="DJ179" s="41">
        <v>2</v>
      </c>
      <c r="DK179" s="6"/>
      <c r="DL179" s="6"/>
      <c r="DM179" s="6"/>
      <c r="DN179" s="6"/>
      <c r="DO179" s="6"/>
      <c r="DP179" s="6"/>
      <c r="DQ179" s="52"/>
      <c r="DS179" s="328"/>
      <c r="DT179" s="41">
        <v>2</v>
      </c>
      <c r="DU179" s="6"/>
      <c r="DV179" s="6"/>
      <c r="DW179" s="6"/>
      <c r="DX179" s="6"/>
      <c r="DY179" s="6"/>
      <c r="DZ179" s="6"/>
      <c r="EA179" s="52"/>
      <c r="EC179" s="328"/>
      <c r="ED179" s="41">
        <v>2</v>
      </c>
      <c r="EE179" s="6">
        <v>5</v>
      </c>
      <c r="EF179" s="6">
        <v>7</v>
      </c>
      <c r="EG179" s="6">
        <v>3</v>
      </c>
      <c r="EH179" s="6">
        <v>5</v>
      </c>
      <c r="EI179" s="6">
        <v>5</v>
      </c>
      <c r="EJ179" s="6">
        <v>3</v>
      </c>
      <c r="EK179" s="52"/>
      <c r="EL179" s="328"/>
      <c r="EM179" s="41">
        <v>2</v>
      </c>
      <c r="EN179" s="6"/>
      <c r="EO179" s="6"/>
      <c r="EP179" s="409"/>
      <c r="EQ179" s="6"/>
      <c r="ER179" s="6"/>
      <c r="ES179" s="6"/>
      <c r="ET179" s="52"/>
      <c r="EU179" s="52"/>
      <c r="EW179" s="367"/>
      <c r="EX179" s="41">
        <v>2</v>
      </c>
      <c r="EY179" s="6"/>
      <c r="EZ179" s="6"/>
      <c r="FA179" s="6"/>
      <c r="FB179" s="6"/>
      <c r="FC179" s="6"/>
      <c r="FD179" s="6"/>
      <c r="FE179" s="52"/>
      <c r="FG179" s="367"/>
      <c r="FH179" s="41">
        <v>2</v>
      </c>
      <c r="FI179" s="6"/>
      <c r="FJ179" s="6"/>
      <c r="FK179" s="6"/>
      <c r="FL179" s="6"/>
      <c r="FM179" s="6"/>
      <c r="FN179" s="6"/>
      <c r="FO179" s="52"/>
      <c r="FQ179" s="367"/>
      <c r="FR179" s="41">
        <v>2</v>
      </c>
      <c r="FS179" s="6"/>
      <c r="FT179" s="6"/>
      <c r="FU179" s="6"/>
      <c r="FV179" s="6"/>
      <c r="FW179" s="6"/>
      <c r="FX179" s="6"/>
      <c r="FY179" s="52"/>
      <c r="GA179" s="367"/>
      <c r="GB179" s="41">
        <v>2</v>
      </c>
      <c r="GC179" s="6"/>
      <c r="GD179" s="6"/>
      <c r="GE179" s="6"/>
      <c r="GF179" s="6"/>
      <c r="GG179" s="6"/>
      <c r="GH179" s="6"/>
      <c r="GI179" s="52"/>
      <c r="GK179" s="367"/>
      <c r="GL179" s="41">
        <v>2</v>
      </c>
      <c r="GM179" s="6"/>
      <c r="GN179" s="6"/>
      <c r="GO179" s="6"/>
      <c r="GP179" s="6"/>
      <c r="GQ179" s="6"/>
      <c r="GR179" s="6"/>
      <c r="GS179" s="52"/>
      <c r="GU179" s="367"/>
      <c r="GV179" s="41">
        <v>2</v>
      </c>
      <c r="GW179" s="6"/>
      <c r="GX179" s="6"/>
      <c r="GY179" s="6"/>
      <c r="GZ179" s="6"/>
      <c r="HA179" s="6"/>
      <c r="HB179" s="6"/>
      <c r="HC179" s="52"/>
      <c r="HE179" s="367"/>
      <c r="HF179" s="41">
        <v>2</v>
      </c>
      <c r="HG179" s="6"/>
      <c r="HH179" s="6"/>
      <c r="HI179" s="6"/>
      <c r="HJ179" s="6"/>
      <c r="HK179" s="6"/>
      <c r="HL179" s="6"/>
      <c r="HM179" s="52"/>
      <c r="HO179" s="367"/>
      <c r="HP179" s="41">
        <v>2</v>
      </c>
      <c r="HQ179" s="6"/>
      <c r="HR179" s="6"/>
      <c r="HS179" s="6"/>
      <c r="HT179" s="6"/>
      <c r="HU179" s="6"/>
      <c r="HV179" s="6"/>
      <c r="HW179" s="52"/>
      <c r="HY179" s="367"/>
      <c r="HZ179" s="41">
        <v>2</v>
      </c>
      <c r="IA179" s="6"/>
      <c r="IB179" s="6"/>
      <c r="IC179" s="6"/>
      <c r="ID179" s="6"/>
      <c r="IE179" s="6"/>
      <c r="IF179" s="6"/>
      <c r="IG179" s="52"/>
      <c r="II179" s="367"/>
      <c r="IJ179" s="41">
        <v>2</v>
      </c>
      <c r="IK179" s="6"/>
      <c r="IL179" s="6"/>
      <c r="IM179" s="6"/>
      <c r="IN179" s="6"/>
      <c r="IO179" s="6"/>
      <c r="IP179" s="6"/>
      <c r="IQ179" s="52"/>
      <c r="IS179" s="367"/>
      <c r="IT179" s="41">
        <v>2</v>
      </c>
      <c r="IU179" s="6"/>
      <c r="IV179" s="6"/>
      <c r="IW179" s="6"/>
      <c r="IX179" s="6"/>
      <c r="IY179" s="6"/>
      <c r="IZ179" s="6"/>
      <c r="JA179" s="52"/>
    </row>
    <row r="180" spans="1:261" ht="12.75" customHeight="1" outlineLevel="2" x14ac:dyDescent="0.25">
      <c r="C180" s="356"/>
      <c r="D180" s="41">
        <v>3</v>
      </c>
      <c r="E180" s="416">
        <f t="shared" si="940"/>
        <v>5.333333333333333</v>
      </c>
      <c r="F180" s="416">
        <f t="shared" si="941"/>
        <v>6.666666666666667</v>
      </c>
      <c r="G180" s="416">
        <f t="shared" si="942"/>
        <v>2</v>
      </c>
      <c r="H180" s="416">
        <f t="shared" si="943"/>
        <v>8</v>
      </c>
      <c r="I180" s="416">
        <f t="shared" si="944"/>
        <v>5.333333333333333</v>
      </c>
      <c r="J180" s="416">
        <f t="shared" si="945"/>
        <v>2.6666666666666665</v>
      </c>
      <c r="K180" s="52"/>
      <c r="M180" s="328"/>
      <c r="N180" s="41">
        <v>3</v>
      </c>
      <c r="O180" s="6">
        <v>5</v>
      </c>
      <c r="P180" s="6">
        <v>7</v>
      </c>
      <c r="Q180" s="6">
        <v>3</v>
      </c>
      <c r="R180" s="6">
        <v>8</v>
      </c>
      <c r="S180" s="6">
        <v>5</v>
      </c>
      <c r="T180" s="6">
        <v>3</v>
      </c>
      <c r="U180" s="52"/>
      <c r="W180" s="328"/>
      <c r="X180" s="41">
        <v>3</v>
      </c>
      <c r="Y180" s="6"/>
      <c r="Z180" s="6"/>
      <c r="AA180" s="6"/>
      <c r="AB180" s="6"/>
      <c r="AC180" s="6"/>
      <c r="AD180" s="6"/>
      <c r="AE180" s="52"/>
      <c r="AG180" s="328"/>
      <c r="AH180" s="41">
        <v>3</v>
      </c>
      <c r="AI180" s="6"/>
      <c r="AJ180" s="6"/>
      <c r="AK180" s="6"/>
      <c r="AL180" s="6"/>
      <c r="AM180" s="6"/>
      <c r="AN180" s="6"/>
      <c r="AO180" s="52"/>
      <c r="AQ180" s="328"/>
      <c r="AR180" s="41">
        <v>3</v>
      </c>
      <c r="AS180" s="6"/>
      <c r="AT180" s="6"/>
      <c r="AU180" s="6"/>
      <c r="AV180" s="6"/>
      <c r="AW180" s="6"/>
      <c r="AX180" s="6"/>
      <c r="AY180" s="52"/>
      <c r="BA180" s="328"/>
      <c r="BB180" s="41">
        <v>3</v>
      </c>
      <c r="BC180" s="6"/>
      <c r="BD180" s="6"/>
      <c r="BE180" s="6"/>
      <c r="BF180" s="6"/>
      <c r="BG180" s="6"/>
      <c r="BH180" s="6"/>
      <c r="BI180" s="52"/>
      <c r="BK180" s="328"/>
      <c r="BL180" s="41">
        <v>3</v>
      </c>
      <c r="BM180" s="6"/>
      <c r="BN180" s="6"/>
      <c r="BO180" s="6"/>
      <c r="BP180" s="6"/>
      <c r="BQ180" s="6"/>
      <c r="BR180" s="6"/>
      <c r="BS180" s="52"/>
      <c r="BU180" s="328"/>
      <c r="BV180" s="41">
        <v>3</v>
      </c>
      <c r="BW180" s="6"/>
      <c r="BX180" s="6"/>
      <c r="BY180" s="6"/>
      <c r="BZ180" s="6"/>
      <c r="CA180" s="6"/>
      <c r="CB180" s="6"/>
      <c r="CC180" s="52"/>
      <c r="CE180" s="328"/>
      <c r="CF180" s="41">
        <v>3</v>
      </c>
      <c r="CG180" s="6"/>
      <c r="CH180" s="6"/>
      <c r="CI180" s="6"/>
      <c r="CJ180" s="6"/>
      <c r="CK180" s="6"/>
      <c r="CL180" s="6"/>
      <c r="CM180" s="52"/>
      <c r="CO180" s="328"/>
      <c r="CP180" s="41">
        <v>3</v>
      </c>
      <c r="CQ180" s="6"/>
      <c r="CR180" s="6"/>
      <c r="CS180" s="6"/>
      <c r="CT180" s="6"/>
      <c r="CU180" s="6"/>
      <c r="CV180" s="6"/>
      <c r="CW180" s="52"/>
      <c r="CY180" s="328"/>
      <c r="CZ180" s="41">
        <v>3</v>
      </c>
      <c r="DA180" s="6">
        <v>6</v>
      </c>
      <c r="DB180" s="6">
        <v>6</v>
      </c>
      <c r="DC180" s="409">
        <v>0</v>
      </c>
      <c r="DD180" s="6">
        <v>8</v>
      </c>
      <c r="DE180" s="6">
        <v>6</v>
      </c>
      <c r="DF180" s="6">
        <v>2</v>
      </c>
      <c r="DG180" s="52"/>
      <c r="DI180" s="328"/>
      <c r="DJ180" s="41">
        <v>3</v>
      </c>
      <c r="DK180" s="6"/>
      <c r="DL180" s="6"/>
      <c r="DM180" s="6"/>
      <c r="DN180" s="6"/>
      <c r="DO180" s="6"/>
      <c r="DP180" s="6"/>
      <c r="DQ180" s="52"/>
      <c r="DS180" s="328"/>
      <c r="DT180" s="41">
        <v>3</v>
      </c>
      <c r="DU180" s="6"/>
      <c r="DV180" s="6"/>
      <c r="DW180" s="6"/>
      <c r="DX180" s="6"/>
      <c r="DY180" s="6"/>
      <c r="DZ180" s="6"/>
      <c r="EA180" s="52"/>
      <c r="EC180" s="328"/>
      <c r="ED180" s="41">
        <v>3</v>
      </c>
      <c r="EE180" s="6">
        <v>5</v>
      </c>
      <c r="EF180" s="6">
        <v>7</v>
      </c>
      <c r="EG180" s="6">
        <v>3</v>
      </c>
      <c r="EH180" s="6">
        <v>8</v>
      </c>
      <c r="EI180" s="6">
        <v>5</v>
      </c>
      <c r="EJ180" s="6">
        <v>3</v>
      </c>
      <c r="EK180" s="52"/>
      <c r="EL180" s="328"/>
      <c r="EM180" s="41">
        <v>3</v>
      </c>
      <c r="EN180" s="6"/>
      <c r="EO180" s="6"/>
      <c r="EP180" s="409"/>
      <c r="EQ180" s="6"/>
      <c r="ER180" s="6"/>
      <c r="ES180" s="6"/>
      <c r="ET180" s="52"/>
      <c r="EU180" s="52"/>
      <c r="EW180" s="367"/>
      <c r="EX180" s="41">
        <v>3</v>
      </c>
      <c r="EY180" s="6"/>
      <c r="EZ180" s="6"/>
      <c r="FA180" s="6"/>
      <c r="FB180" s="6"/>
      <c r="FC180" s="6"/>
      <c r="FD180" s="6"/>
      <c r="FE180" s="52"/>
      <c r="FG180" s="367"/>
      <c r="FH180" s="41">
        <v>3</v>
      </c>
      <c r="FI180" s="6"/>
      <c r="FJ180" s="6"/>
      <c r="FK180" s="6"/>
      <c r="FL180" s="6"/>
      <c r="FM180" s="6"/>
      <c r="FN180" s="6"/>
      <c r="FO180" s="52"/>
      <c r="FQ180" s="367"/>
      <c r="FR180" s="41">
        <v>3</v>
      </c>
      <c r="FS180" s="6"/>
      <c r="FT180" s="6"/>
      <c r="FU180" s="6"/>
      <c r="FV180" s="6"/>
      <c r="FW180" s="6"/>
      <c r="FX180" s="6"/>
      <c r="FY180" s="52"/>
      <c r="GA180" s="367"/>
      <c r="GB180" s="41">
        <v>3</v>
      </c>
      <c r="GC180" s="6"/>
      <c r="GD180" s="6"/>
      <c r="GE180" s="6"/>
      <c r="GF180" s="6"/>
      <c r="GG180" s="6"/>
      <c r="GH180" s="6"/>
      <c r="GI180" s="52"/>
      <c r="GK180" s="367"/>
      <c r="GL180" s="41">
        <v>3</v>
      </c>
      <c r="GM180" s="6"/>
      <c r="GN180" s="6"/>
      <c r="GO180" s="6"/>
      <c r="GP180" s="6"/>
      <c r="GQ180" s="6"/>
      <c r="GR180" s="6"/>
      <c r="GS180" s="52"/>
      <c r="GU180" s="367"/>
      <c r="GV180" s="41">
        <v>3</v>
      </c>
      <c r="GW180" s="6"/>
      <c r="GX180" s="6"/>
      <c r="GY180" s="6"/>
      <c r="GZ180" s="6"/>
      <c r="HA180" s="6"/>
      <c r="HB180" s="6"/>
      <c r="HC180" s="52"/>
      <c r="HE180" s="367"/>
      <c r="HF180" s="41">
        <v>3</v>
      </c>
      <c r="HG180" s="6"/>
      <c r="HH180" s="6"/>
      <c r="HI180" s="6"/>
      <c r="HJ180" s="6"/>
      <c r="HK180" s="6"/>
      <c r="HL180" s="6"/>
      <c r="HM180" s="52"/>
      <c r="HO180" s="367"/>
      <c r="HP180" s="41">
        <v>3</v>
      </c>
      <c r="HQ180" s="6"/>
      <c r="HR180" s="6"/>
      <c r="HS180" s="6"/>
      <c r="HT180" s="6"/>
      <c r="HU180" s="6"/>
      <c r="HV180" s="6"/>
      <c r="HW180" s="52"/>
      <c r="HY180" s="367"/>
      <c r="HZ180" s="41">
        <v>3</v>
      </c>
      <c r="IA180" s="6"/>
      <c r="IB180" s="6"/>
      <c r="IC180" s="6"/>
      <c r="ID180" s="6"/>
      <c r="IE180" s="6"/>
      <c r="IF180" s="6"/>
      <c r="IG180" s="52"/>
      <c r="II180" s="367"/>
      <c r="IJ180" s="41">
        <v>3</v>
      </c>
      <c r="IK180" s="6"/>
      <c r="IL180" s="6"/>
      <c r="IM180" s="6"/>
      <c r="IN180" s="6"/>
      <c r="IO180" s="6"/>
      <c r="IP180" s="6"/>
      <c r="IQ180" s="52"/>
      <c r="IS180" s="367"/>
      <c r="IT180" s="41">
        <v>3</v>
      </c>
      <c r="IU180" s="6"/>
      <c r="IV180" s="6"/>
      <c r="IW180" s="6"/>
      <c r="IX180" s="6"/>
      <c r="IY180" s="6"/>
      <c r="IZ180" s="6"/>
      <c r="JA180" s="52"/>
    </row>
    <row r="181" spans="1:261" ht="12.75" customHeight="1" outlineLevel="2" x14ac:dyDescent="0.25">
      <c r="A181" s="99" t="s">
        <v>122</v>
      </c>
      <c r="B181" s="100">
        <f>IF(A181="Must Have",RQTMustHave,(IF(A181="Important",RQTImportant,(IF(A181="Standard",RQTStandard,RQTNiceToHave)))))</f>
        <v>1</v>
      </c>
      <c r="C181" s="358"/>
      <c r="D181" s="17" t="s">
        <v>1</v>
      </c>
      <c r="E181" s="417">
        <f>AVERAGE(O181,Y181,AI181,AS181,BC181,BM181,BW181,CG181,CQ181,DA181,DK181,DU181,EE181,EO181,EY181,FI181,FS181,GC181,GM181,GW181,HG181,HQ181,IA181,IK181,IU181)</f>
        <v>5.333333333333333</v>
      </c>
      <c r="F181" s="417">
        <f t="shared" ref="F181:J181" si="946">AVERAGE(P181,Z181,AJ181,AT181,BD181,BN181,BX181,CH181,CR181,DB181,DL181,DV181,EF181,EP181,EZ181,FJ181,FT181,GD181,GN181,GX181,HH181,HR181,IB181,IL181,IV181)</f>
        <v>6.666666666666667</v>
      </c>
      <c r="G181" s="417">
        <f t="shared" si="946"/>
        <v>2</v>
      </c>
      <c r="H181" s="417">
        <f t="shared" si="946"/>
        <v>6.2222222222222223</v>
      </c>
      <c r="I181" s="417">
        <f t="shared" si="946"/>
        <v>5.333333333333333</v>
      </c>
      <c r="J181" s="417">
        <f t="shared" si="946"/>
        <v>2.6666666666666665</v>
      </c>
      <c r="K181" s="52"/>
      <c r="M181" s="48"/>
      <c r="N181" s="17" t="s">
        <v>1</v>
      </c>
      <c r="O181" s="36">
        <f t="shared" ref="O181:T181" si="947">IF(COUNT(O178:O180)=0,"",AVERAGE(O178:O180))</f>
        <v>5</v>
      </c>
      <c r="P181" s="36">
        <f t="shared" si="947"/>
        <v>7</v>
      </c>
      <c r="Q181" s="36">
        <f t="shared" si="947"/>
        <v>3</v>
      </c>
      <c r="R181" s="36">
        <f t="shared" si="947"/>
        <v>6</v>
      </c>
      <c r="S181" s="36">
        <f t="shared" si="947"/>
        <v>5</v>
      </c>
      <c r="T181" s="36">
        <f t="shared" si="947"/>
        <v>3</v>
      </c>
      <c r="U181" s="52"/>
      <c r="W181" s="48"/>
      <c r="X181" s="17" t="s">
        <v>1</v>
      </c>
      <c r="Y181" s="36" t="str">
        <f>IF(COUNT(Y178:Y180)=0,"",AVERAGE(Y178:Y180))</f>
        <v/>
      </c>
      <c r="Z181" s="36" t="str">
        <f>IF(COUNT(Z178:Z180)=0,"",AVERAGE(Z178:Z180))</f>
        <v/>
      </c>
      <c r="AA181" s="36" t="str">
        <f>IF(COUNT(AA178:AA180)=0,"",AVERAGE(AA178:AA180))</f>
        <v/>
      </c>
      <c r="AB181" s="36" t="str">
        <f>IF(COUNT(AB178:AB180)=0,"",AVERAGE(AB178:AB180))</f>
        <v/>
      </c>
      <c r="AC181" s="36"/>
      <c r="AD181" s="36" t="str">
        <f>IF(COUNT(AD178:AD180)=0,"",AVERAGE(AD178:AD180))</f>
        <v/>
      </c>
      <c r="AE181" s="52"/>
      <c r="AG181" s="48"/>
      <c r="AH181" s="17" t="s">
        <v>1</v>
      </c>
      <c r="AI181" s="36" t="str">
        <f>IF(COUNT(AI178:AI180)=0,"",AVERAGE(AI178:AI180))</f>
        <v/>
      </c>
      <c r="AJ181" s="36" t="str">
        <f>IF(COUNT(AJ178:AJ180)=0,"",AVERAGE(AJ178:AJ180))</f>
        <v/>
      </c>
      <c r="AK181" s="36" t="str">
        <f>IF(COUNT(AK178:AK180)=0,"",AVERAGE(AK178:AK180))</f>
        <v/>
      </c>
      <c r="AL181" s="36" t="str">
        <f>IF(COUNT(AL178:AL180)=0,"",AVERAGE(AL178:AL180))</f>
        <v/>
      </c>
      <c r="AM181" s="36"/>
      <c r="AN181" s="36" t="str">
        <f>IF(COUNT(AN178:AN180)=0,"",AVERAGE(AN178:AN180))</f>
        <v/>
      </c>
      <c r="AO181" s="52"/>
      <c r="AQ181" s="48"/>
      <c r="AR181" s="17" t="s">
        <v>1</v>
      </c>
      <c r="AS181" s="36"/>
      <c r="AT181" s="36" t="str">
        <f>IF(COUNT(AT178:AT180)=0,"",AVERAGE(AT178:AT180))</f>
        <v/>
      </c>
      <c r="AU181" s="36" t="str">
        <f>IF(COUNT(AU178:AU180)=0,"",AVERAGE(AU178:AU180))</f>
        <v/>
      </c>
      <c r="AV181" s="36" t="str">
        <f>IF(COUNT(AV178:AV180)=0,"",AVERAGE(AV178:AV180))</f>
        <v/>
      </c>
      <c r="AW181" s="36" t="str">
        <f>IF(COUNT(AW178:AW180)=0,"",AVERAGE(AW178:AW180))</f>
        <v/>
      </c>
      <c r="AX181" s="36" t="str">
        <f>IF(COUNT(AX178:AX180)=0,"",AVERAGE(AX178:AX180))</f>
        <v/>
      </c>
      <c r="AY181" s="52"/>
      <c r="BA181" s="48"/>
      <c r="BB181" s="17" t="s">
        <v>1</v>
      </c>
      <c r="BC181" s="36"/>
      <c r="BD181" s="36" t="str">
        <f>IF(COUNT(BD178:BD180)=0,"",AVERAGE(BD178:BD180))</f>
        <v/>
      </c>
      <c r="BE181" s="36" t="str">
        <f>IF(COUNT(BE178:BE180)=0,"",AVERAGE(BE178:BE180))</f>
        <v/>
      </c>
      <c r="BF181" s="36" t="str">
        <f>IF(COUNT(BF178:BF180)=0,"",AVERAGE(BF178:BF180))</f>
        <v/>
      </c>
      <c r="BG181" s="36" t="str">
        <f>IF(COUNT(BG178:BG180)=0,"",AVERAGE(BG178:BG180))</f>
        <v/>
      </c>
      <c r="BH181" s="36" t="str">
        <f>IF(COUNT(BH178:BH180)=0,"",AVERAGE(BH178:BH180))</f>
        <v/>
      </c>
      <c r="BI181" s="52"/>
      <c r="BK181" s="48"/>
      <c r="BL181" s="17" t="s">
        <v>1</v>
      </c>
      <c r="BM181" s="6"/>
      <c r="BN181" s="6"/>
      <c r="BO181" s="6"/>
      <c r="BP181" s="6"/>
      <c r="BQ181" s="6"/>
      <c r="BR181" s="6"/>
      <c r="BS181" s="52"/>
      <c r="BU181" s="48"/>
      <c r="BV181" s="17" t="s">
        <v>1</v>
      </c>
      <c r="BW181" s="36" t="str">
        <f>IF(COUNT(BW178:BW180)=0,"",AVERAGE(BW178:BW180))</f>
        <v/>
      </c>
      <c r="BX181" s="36" t="str">
        <f>IF(COUNT(BX178:BX180)=0,"",AVERAGE(BX178:BX180))</f>
        <v/>
      </c>
      <c r="BY181" s="36" t="str">
        <f>IF(COUNT(BY178:BY180)=0,"",AVERAGE(BY178:BY180))</f>
        <v/>
      </c>
      <c r="BZ181" s="36" t="str">
        <f>IF(COUNT(BZ178:BZ180)=0,"",AVERAGE(BZ178:BZ180))</f>
        <v/>
      </c>
      <c r="CA181" s="36"/>
      <c r="CB181" s="36" t="str">
        <f>IF(COUNT(CB178:CB180)=0,"",AVERAGE(CB178:CB180))</f>
        <v/>
      </c>
      <c r="CC181" s="52"/>
      <c r="CE181" s="48"/>
      <c r="CF181" s="17" t="s">
        <v>1</v>
      </c>
      <c r="CG181" s="36" t="str">
        <f>IF(COUNT(CG178:CG180)=0,"",AVERAGE(CG178:CG180))</f>
        <v/>
      </c>
      <c r="CH181" s="36" t="str">
        <f>IF(COUNT(CH178:CH180)=0,"",AVERAGE(CH178:CH180))</f>
        <v/>
      </c>
      <c r="CI181" s="36" t="str">
        <f>IF(COUNT(CI178:CI180)=0,"",AVERAGE(CI178:CI180))</f>
        <v/>
      </c>
      <c r="CJ181" s="36" t="str">
        <f>IF(COUNT(CJ178:CJ180)=0,"",AVERAGE(CJ178:CJ180))</f>
        <v/>
      </c>
      <c r="CK181" s="36"/>
      <c r="CL181" s="36" t="str">
        <f>IF(COUNT(CL178:CL180)=0,"",AVERAGE(CL178:CL180))</f>
        <v/>
      </c>
      <c r="CM181" s="52"/>
      <c r="CO181" s="48"/>
      <c r="CP181" s="17" t="s">
        <v>1</v>
      </c>
      <c r="CQ181" s="36" t="str">
        <f>IF(COUNT(CQ178:CQ180)=0,"",AVERAGE(CQ178:CQ180))</f>
        <v/>
      </c>
      <c r="CR181" s="36" t="str">
        <f>IF(COUNT(CR178:CR180)=0,"",AVERAGE(CR178:CR180))</f>
        <v/>
      </c>
      <c r="CS181" s="36" t="str">
        <f>IF(COUNT(CS178:CS180)=0,"",AVERAGE(CS178:CS180))</f>
        <v/>
      </c>
      <c r="CT181" s="36" t="str">
        <f>IF(COUNT(CT178:CT180)=0,"",AVERAGE(CT178:CT180))</f>
        <v/>
      </c>
      <c r="CU181" s="36"/>
      <c r="CV181" s="36" t="str">
        <f>IF(COUNT(CV178:CV180)=0,"",AVERAGE(CV178:CV180))</f>
        <v/>
      </c>
      <c r="CW181" s="52"/>
      <c r="CY181" s="48"/>
      <c r="CZ181" s="17" t="s">
        <v>1</v>
      </c>
      <c r="DA181" s="36">
        <f t="shared" ref="DA181:DF181" si="948">IF(COUNT(DA178:DA180)=0,"",AVERAGE(DA178:DA180))</f>
        <v>6</v>
      </c>
      <c r="DB181" s="36">
        <f t="shared" si="948"/>
        <v>6</v>
      </c>
      <c r="DC181" s="36">
        <f t="shared" si="948"/>
        <v>0</v>
      </c>
      <c r="DD181" s="36">
        <f t="shared" si="948"/>
        <v>6.666666666666667</v>
      </c>
      <c r="DE181" s="36">
        <f t="shared" si="948"/>
        <v>6</v>
      </c>
      <c r="DF181" s="36">
        <f t="shared" si="948"/>
        <v>2</v>
      </c>
      <c r="DG181" s="52"/>
      <c r="DI181" s="48"/>
      <c r="DJ181" s="17" t="s">
        <v>1</v>
      </c>
      <c r="DK181" s="36" t="str">
        <f>IF(COUNT(DK178:DK180)=0,"",AVERAGE(DK178:DK180))</f>
        <v/>
      </c>
      <c r="DL181" s="36" t="str">
        <f>IF(COUNT(DL178:DL180)=0,"",AVERAGE(DL178:DL180))</f>
        <v/>
      </c>
      <c r="DM181" s="36" t="str">
        <f>IF(COUNT(DM178:DM180)=0,"",AVERAGE(DM178:DM180))</f>
        <v/>
      </c>
      <c r="DN181" s="36" t="str">
        <f>IF(COUNT(DN178:DN180)=0,"",AVERAGE(DN178:DN180))</f>
        <v/>
      </c>
      <c r="DO181" s="36"/>
      <c r="DP181" s="36" t="str">
        <f>IF(COUNT(DP178:DP180)=0,"",AVERAGE(DP178:DP180))</f>
        <v/>
      </c>
      <c r="DQ181" s="52"/>
      <c r="DS181" s="48"/>
      <c r="DT181" s="17" t="s">
        <v>1</v>
      </c>
      <c r="DU181" s="36" t="str">
        <f>IF(COUNT(DU178:DU180)=0,"",AVERAGE(DU178:DU180))</f>
        <v/>
      </c>
      <c r="DV181" s="36" t="str">
        <f>IF(COUNT(DV178:DV180)=0,"",AVERAGE(DV178:DV180))</f>
        <v/>
      </c>
      <c r="DW181" s="36" t="str">
        <f>IF(COUNT(DW178:DW180)=0,"",AVERAGE(DW178:DW180))</f>
        <v/>
      </c>
      <c r="DX181" s="36" t="str">
        <f>IF(COUNT(DX178:DX180)=0,"",AVERAGE(DX178:DX180))</f>
        <v/>
      </c>
      <c r="DY181" s="36"/>
      <c r="DZ181" s="36" t="str">
        <f>IF(COUNT(DZ178:DZ180)=0,"",AVERAGE(DZ178:DZ180))</f>
        <v/>
      </c>
      <c r="EA181" s="52"/>
      <c r="EC181" s="48"/>
      <c r="ED181" s="17" t="s">
        <v>1</v>
      </c>
      <c r="EE181" s="36">
        <f t="shared" ref="EE181:EJ181" si="949">IF(COUNT(EE178:EE180)=0,"",AVERAGE(EE178:EE180))</f>
        <v>5</v>
      </c>
      <c r="EF181" s="36">
        <f t="shared" si="949"/>
        <v>7</v>
      </c>
      <c r="EG181" s="36">
        <f t="shared" si="949"/>
        <v>3</v>
      </c>
      <c r="EH181" s="36">
        <f t="shared" si="949"/>
        <v>6</v>
      </c>
      <c r="EI181" s="36">
        <f t="shared" si="949"/>
        <v>5</v>
      </c>
      <c r="EJ181" s="36">
        <f t="shared" si="949"/>
        <v>3</v>
      </c>
      <c r="EK181" s="52"/>
      <c r="EL181" s="48"/>
      <c r="EM181" s="17" t="s">
        <v>1</v>
      </c>
      <c r="EN181" s="36" t="str">
        <f t="shared" ref="EN181:ES181" si="950">IF(COUNT(EN178:EN180)=0,"",AVERAGE(EN178:EN180))</f>
        <v/>
      </c>
      <c r="EO181" s="36" t="str">
        <f t="shared" si="950"/>
        <v/>
      </c>
      <c r="EP181" s="36" t="str">
        <f t="shared" si="950"/>
        <v/>
      </c>
      <c r="EQ181" s="36" t="str">
        <f t="shared" si="950"/>
        <v/>
      </c>
      <c r="ER181" s="36" t="str">
        <f t="shared" si="950"/>
        <v/>
      </c>
      <c r="ES181" s="36" t="str">
        <f t="shared" si="950"/>
        <v/>
      </c>
      <c r="ET181" s="52"/>
      <c r="EU181" s="52"/>
      <c r="EW181" s="369"/>
      <c r="EX181" s="17" t="s">
        <v>1</v>
      </c>
      <c r="EY181" s="36" t="str">
        <f t="shared" ref="EY181:FD181" si="951">IF(COUNT(EY178:EY180)=0,"",AVERAGE(EY178:EY180))</f>
        <v/>
      </c>
      <c r="EZ181" s="36" t="str">
        <f t="shared" si="951"/>
        <v/>
      </c>
      <c r="FA181" s="36" t="str">
        <f t="shared" si="951"/>
        <v/>
      </c>
      <c r="FB181" s="36" t="str">
        <f t="shared" si="951"/>
        <v/>
      </c>
      <c r="FC181" s="36" t="str">
        <f t="shared" si="951"/>
        <v/>
      </c>
      <c r="FD181" s="36" t="str">
        <f t="shared" si="951"/>
        <v/>
      </c>
      <c r="FE181" s="52"/>
      <c r="FG181" s="369"/>
      <c r="FH181" s="17" t="s">
        <v>1</v>
      </c>
      <c r="FI181" s="36" t="str">
        <f t="shared" ref="FI181:FN181" si="952">IF(COUNT(FI178:FI180)=0,"",AVERAGE(FI178:FI180))</f>
        <v/>
      </c>
      <c r="FJ181" s="36" t="str">
        <f t="shared" si="952"/>
        <v/>
      </c>
      <c r="FK181" s="36" t="str">
        <f t="shared" si="952"/>
        <v/>
      </c>
      <c r="FL181" s="36" t="str">
        <f t="shared" si="952"/>
        <v/>
      </c>
      <c r="FM181" s="36" t="str">
        <f t="shared" si="952"/>
        <v/>
      </c>
      <c r="FN181" s="36" t="str">
        <f t="shared" si="952"/>
        <v/>
      </c>
      <c r="FO181" s="52"/>
      <c r="FQ181" s="369"/>
      <c r="FR181" s="17" t="s">
        <v>1</v>
      </c>
      <c r="FS181" s="36" t="str">
        <f t="shared" ref="FS181:FX181" si="953">IF(COUNT(FS178:FS180)=0,"",AVERAGE(FS178:FS180))</f>
        <v/>
      </c>
      <c r="FT181" s="36" t="str">
        <f t="shared" si="953"/>
        <v/>
      </c>
      <c r="FU181" s="36" t="str">
        <f t="shared" si="953"/>
        <v/>
      </c>
      <c r="FV181" s="36" t="str">
        <f t="shared" si="953"/>
        <v/>
      </c>
      <c r="FW181" s="36" t="str">
        <f t="shared" si="953"/>
        <v/>
      </c>
      <c r="FX181" s="36" t="str">
        <f t="shared" si="953"/>
        <v/>
      </c>
      <c r="FY181" s="52"/>
      <c r="GA181" s="369"/>
      <c r="GB181" s="17" t="s">
        <v>1</v>
      </c>
      <c r="GC181" s="36" t="str">
        <f t="shared" ref="GC181:GH181" si="954">IF(COUNT(GC178:GC180)=0,"",AVERAGE(GC178:GC180))</f>
        <v/>
      </c>
      <c r="GD181" s="36" t="str">
        <f t="shared" si="954"/>
        <v/>
      </c>
      <c r="GE181" s="36" t="str">
        <f t="shared" si="954"/>
        <v/>
      </c>
      <c r="GF181" s="36" t="str">
        <f t="shared" si="954"/>
        <v/>
      </c>
      <c r="GG181" s="36" t="str">
        <f t="shared" si="954"/>
        <v/>
      </c>
      <c r="GH181" s="36" t="str">
        <f t="shared" si="954"/>
        <v/>
      </c>
      <c r="GI181" s="52"/>
      <c r="GK181" s="369"/>
      <c r="GL181" s="17" t="s">
        <v>1</v>
      </c>
      <c r="GM181" s="36" t="str">
        <f t="shared" ref="GM181:GR181" si="955">IF(COUNT(GM178:GM180)=0,"",AVERAGE(GM178:GM180))</f>
        <v/>
      </c>
      <c r="GN181" s="36" t="str">
        <f t="shared" si="955"/>
        <v/>
      </c>
      <c r="GO181" s="36" t="str">
        <f t="shared" si="955"/>
        <v/>
      </c>
      <c r="GP181" s="36" t="str">
        <f t="shared" si="955"/>
        <v/>
      </c>
      <c r="GQ181" s="36" t="str">
        <f t="shared" si="955"/>
        <v/>
      </c>
      <c r="GR181" s="36" t="str">
        <f t="shared" si="955"/>
        <v/>
      </c>
      <c r="GS181" s="52"/>
      <c r="GU181" s="369"/>
      <c r="GV181" s="17" t="s">
        <v>1</v>
      </c>
      <c r="GW181" s="36" t="str">
        <f t="shared" ref="GW181:HB181" si="956">IF(COUNT(GW178:GW180)=0,"",AVERAGE(GW178:GW180))</f>
        <v/>
      </c>
      <c r="GX181" s="36" t="str">
        <f t="shared" si="956"/>
        <v/>
      </c>
      <c r="GY181" s="36" t="str">
        <f t="shared" si="956"/>
        <v/>
      </c>
      <c r="GZ181" s="36" t="str">
        <f t="shared" si="956"/>
        <v/>
      </c>
      <c r="HA181" s="36" t="str">
        <f t="shared" si="956"/>
        <v/>
      </c>
      <c r="HB181" s="36" t="str">
        <f t="shared" si="956"/>
        <v/>
      </c>
      <c r="HC181" s="52"/>
      <c r="HE181" s="369"/>
      <c r="HF181" s="17" t="s">
        <v>1</v>
      </c>
      <c r="HG181" s="36" t="str">
        <f t="shared" ref="HG181:HL181" si="957">IF(COUNT(HG178:HG180)=0,"",AVERAGE(HG178:HG180))</f>
        <v/>
      </c>
      <c r="HH181" s="36" t="str">
        <f t="shared" si="957"/>
        <v/>
      </c>
      <c r="HI181" s="36" t="str">
        <f t="shared" si="957"/>
        <v/>
      </c>
      <c r="HJ181" s="36" t="str">
        <f t="shared" si="957"/>
        <v/>
      </c>
      <c r="HK181" s="36" t="str">
        <f t="shared" si="957"/>
        <v/>
      </c>
      <c r="HL181" s="36" t="str">
        <f t="shared" si="957"/>
        <v/>
      </c>
      <c r="HM181" s="52"/>
      <c r="HO181" s="369"/>
      <c r="HP181" s="17" t="s">
        <v>1</v>
      </c>
      <c r="HQ181" s="36" t="str">
        <f t="shared" ref="HQ181:HV181" si="958">IF(COUNT(HQ178:HQ180)=0,"",AVERAGE(HQ178:HQ180))</f>
        <v/>
      </c>
      <c r="HR181" s="36" t="str">
        <f t="shared" si="958"/>
        <v/>
      </c>
      <c r="HS181" s="36" t="str">
        <f t="shared" si="958"/>
        <v/>
      </c>
      <c r="HT181" s="36" t="str">
        <f t="shared" si="958"/>
        <v/>
      </c>
      <c r="HU181" s="36" t="str">
        <f t="shared" si="958"/>
        <v/>
      </c>
      <c r="HV181" s="36" t="str">
        <f t="shared" si="958"/>
        <v/>
      </c>
      <c r="HW181" s="52"/>
      <c r="HY181" s="369"/>
      <c r="HZ181" s="17" t="s">
        <v>1</v>
      </c>
      <c r="IA181" s="36" t="str">
        <f t="shared" ref="IA181:IF181" si="959">IF(COUNT(IA178:IA180)=0,"",AVERAGE(IA178:IA180))</f>
        <v/>
      </c>
      <c r="IB181" s="36" t="str">
        <f t="shared" si="959"/>
        <v/>
      </c>
      <c r="IC181" s="36" t="str">
        <f t="shared" si="959"/>
        <v/>
      </c>
      <c r="ID181" s="36" t="str">
        <f t="shared" si="959"/>
        <v/>
      </c>
      <c r="IE181" s="36" t="str">
        <f t="shared" si="959"/>
        <v/>
      </c>
      <c r="IF181" s="36" t="str">
        <f t="shared" si="959"/>
        <v/>
      </c>
      <c r="IG181" s="52"/>
      <c r="II181" s="369"/>
      <c r="IJ181" s="17" t="s">
        <v>1</v>
      </c>
      <c r="IK181" s="36" t="str">
        <f t="shared" ref="IK181:IP181" si="960">IF(COUNT(IK178:IK180)=0,"",AVERAGE(IK178:IK180))</f>
        <v/>
      </c>
      <c r="IL181" s="36" t="str">
        <f t="shared" si="960"/>
        <v/>
      </c>
      <c r="IM181" s="36" t="str">
        <f t="shared" si="960"/>
        <v/>
      </c>
      <c r="IN181" s="36" t="str">
        <f t="shared" si="960"/>
        <v/>
      </c>
      <c r="IO181" s="36" t="str">
        <f t="shared" si="960"/>
        <v/>
      </c>
      <c r="IP181" s="36" t="str">
        <f t="shared" si="960"/>
        <v/>
      </c>
      <c r="IQ181" s="52"/>
      <c r="IS181" s="369"/>
      <c r="IT181" s="17" t="s">
        <v>1</v>
      </c>
      <c r="IU181" s="36" t="str">
        <f t="shared" ref="IU181:IZ181" si="961">IF(COUNT(IU178:IU180)=0,"",AVERAGE(IU178:IU180))</f>
        <v/>
      </c>
      <c r="IV181" s="36" t="str">
        <f t="shared" si="961"/>
        <v/>
      </c>
      <c r="IW181" s="36" t="str">
        <f t="shared" si="961"/>
        <v/>
      </c>
      <c r="IX181" s="36" t="str">
        <f t="shared" si="961"/>
        <v/>
      </c>
      <c r="IY181" s="36" t="str">
        <f t="shared" si="961"/>
        <v/>
      </c>
      <c r="IZ181" s="36" t="str">
        <f t="shared" si="961"/>
        <v/>
      </c>
      <c r="JA181" s="52"/>
    </row>
    <row r="182" spans="1:261" ht="13.8" outlineLevel="1" x14ac:dyDescent="0.25">
      <c r="A182" s="97"/>
      <c r="B182" s="98">
        <f>SUM(B183:B189)*10</f>
        <v>11</v>
      </c>
      <c r="C182" s="37">
        <v>3.6</v>
      </c>
      <c r="D182" s="38" t="s">
        <v>258</v>
      </c>
      <c r="E182" s="428">
        <f>(($B$186*E186)+($B$189*E189))/$B$182</f>
        <v>0.93939393939393945</v>
      </c>
      <c r="F182" s="428">
        <f t="shared" ref="F182:J182" si="962">(($B$186*F186)+($B$189*F189))/$B$182</f>
        <v>0.78181818181818175</v>
      </c>
      <c r="G182" s="428">
        <f t="shared" si="962"/>
        <v>0.91515151515151516</v>
      </c>
      <c r="H182" s="428">
        <f t="shared" si="962"/>
        <v>0.65454545454545454</v>
      </c>
      <c r="I182" s="428">
        <f t="shared" si="962"/>
        <v>0.95151515151515154</v>
      </c>
      <c r="J182" s="428">
        <f t="shared" si="962"/>
        <v>0.83636363636363631</v>
      </c>
      <c r="K182" s="52"/>
      <c r="M182" s="37">
        <v>3.6</v>
      </c>
      <c r="N182" s="38" t="s">
        <v>258</v>
      </c>
      <c r="O182" s="38"/>
      <c r="P182" s="38"/>
      <c r="Q182" s="38"/>
      <c r="R182" s="38"/>
      <c r="S182" s="38"/>
      <c r="T182" s="38"/>
      <c r="U182" s="52"/>
      <c r="W182" s="37">
        <v>3.6</v>
      </c>
      <c r="X182" s="38" t="s">
        <v>258</v>
      </c>
      <c r="Y182" s="38"/>
      <c r="Z182" s="38"/>
      <c r="AA182" s="38"/>
      <c r="AB182" s="38"/>
      <c r="AC182" s="38"/>
      <c r="AD182" s="38"/>
      <c r="AE182" s="52"/>
      <c r="AG182" s="37">
        <v>3.6</v>
      </c>
      <c r="AH182" s="38" t="s">
        <v>258</v>
      </c>
      <c r="AI182" s="38"/>
      <c r="AJ182" s="38"/>
      <c r="AK182" s="38"/>
      <c r="AL182" s="38"/>
      <c r="AM182" s="38"/>
      <c r="AN182" s="38"/>
      <c r="AO182" s="52"/>
      <c r="AQ182" s="37">
        <v>3.6</v>
      </c>
      <c r="AR182" s="38" t="s">
        <v>258</v>
      </c>
      <c r="AS182" s="38"/>
      <c r="AT182" s="38"/>
      <c r="AU182" s="38"/>
      <c r="AV182" s="38"/>
      <c r="AW182" s="38"/>
      <c r="AX182" s="38"/>
      <c r="AY182" s="52"/>
      <c r="BA182" s="37">
        <v>3.6</v>
      </c>
      <c r="BB182" s="38" t="s">
        <v>258</v>
      </c>
      <c r="BC182" s="38"/>
      <c r="BD182" s="38"/>
      <c r="BE182" s="38"/>
      <c r="BF182" s="38"/>
      <c r="BG182" s="38"/>
      <c r="BH182" s="38"/>
      <c r="BI182" s="52"/>
      <c r="BK182" s="37">
        <v>3.6</v>
      </c>
      <c r="BL182" s="38" t="s">
        <v>258</v>
      </c>
      <c r="BM182" s="36"/>
      <c r="BN182" s="36" t="str">
        <f>IF(COUNT(BN179:BN181)=0,"",AVERAGE(BN179:BN181))</f>
        <v/>
      </c>
      <c r="BO182" s="36" t="str">
        <f>IF(COUNT(BO179:BO181)=0,"",AVERAGE(BO179:BO181))</f>
        <v/>
      </c>
      <c r="BP182" s="36" t="str">
        <f>IF(COUNT(BP179:BP181)=0,"",AVERAGE(BP179:BP181))</f>
        <v/>
      </c>
      <c r="BQ182" s="36" t="str">
        <f>IF(COUNT(BQ179:BQ181)=0,"",AVERAGE(BQ179:BQ181))</f>
        <v/>
      </c>
      <c r="BR182" s="36" t="str">
        <f>IF(COUNT(BR179:BR181)=0,"",AVERAGE(BR179:BR181))</f>
        <v/>
      </c>
      <c r="BS182" s="52"/>
      <c r="BU182" s="37">
        <v>3.6</v>
      </c>
      <c r="BV182" s="38" t="s">
        <v>258</v>
      </c>
      <c r="BW182" s="38"/>
      <c r="BX182" s="38"/>
      <c r="BY182" s="38"/>
      <c r="BZ182" s="38"/>
      <c r="CA182" s="38"/>
      <c r="CB182" s="38"/>
      <c r="CC182" s="52"/>
      <c r="CE182" s="37">
        <v>3.6</v>
      </c>
      <c r="CF182" s="38" t="s">
        <v>258</v>
      </c>
      <c r="CG182" s="38"/>
      <c r="CH182" s="38"/>
      <c r="CI182" s="38"/>
      <c r="CJ182" s="38"/>
      <c r="CK182" s="38"/>
      <c r="CL182" s="38"/>
      <c r="CM182" s="52"/>
      <c r="CO182" s="37">
        <v>3.6</v>
      </c>
      <c r="CP182" s="38" t="s">
        <v>258</v>
      </c>
      <c r="CQ182" s="38"/>
      <c r="CR182" s="38"/>
      <c r="CS182" s="38"/>
      <c r="CT182" s="38"/>
      <c r="CU182" s="38"/>
      <c r="CV182" s="38"/>
      <c r="CW182" s="52"/>
      <c r="CY182" s="37">
        <v>3.6</v>
      </c>
      <c r="CZ182" s="38" t="s">
        <v>258</v>
      </c>
      <c r="DA182" s="38"/>
      <c r="DB182" s="38"/>
      <c r="DC182" s="38"/>
      <c r="DD182" s="38"/>
      <c r="DE182" s="38"/>
      <c r="DF182" s="38"/>
      <c r="DG182" s="52"/>
      <c r="DI182" s="37">
        <v>3.6</v>
      </c>
      <c r="DJ182" s="38" t="s">
        <v>258</v>
      </c>
      <c r="DK182" s="38"/>
      <c r="DL182" s="38"/>
      <c r="DM182" s="38"/>
      <c r="DN182" s="38"/>
      <c r="DO182" s="38"/>
      <c r="DP182" s="38"/>
      <c r="DQ182" s="52"/>
      <c r="DS182" s="37">
        <v>3.6</v>
      </c>
      <c r="DT182" s="38" t="s">
        <v>258</v>
      </c>
      <c r="DU182" s="38"/>
      <c r="DV182" s="38"/>
      <c r="DW182" s="38"/>
      <c r="DX182" s="38"/>
      <c r="DY182" s="38"/>
      <c r="DZ182" s="38"/>
      <c r="EA182" s="52"/>
      <c r="EC182" s="37">
        <v>3.6</v>
      </c>
      <c r="ED182" s="38" t="s">
        <v>258</v>
      </c>
      <c r="EE182" s="38"/>
      <c r="EF182" s="38"/>
      <c r="EG182" s="38"/>
      <c r="EH182" s="38"/>
      <c r="EI182" s="38"/>
      <c r="EJ182" s="38"/>
      <c r="EK182" s="52"/>
      <c r="EL182" s="37">
        <v>3.6</v>
      </c>
      <c r="EM182" s="38" t="s">
        <v>258</v>
      </c>
      <c r="EN182" s="38"/>
      <c r="EO182" s="38"/>
      <c r="EP182" s="38"/>
      <c r="EQ182" s="38"/>
      <c r="ER182" s="38"/>
      <c r="ES182" s="38"/>
      <c r="ET182" s="52"/>
      <c r="EU182" s="52"/>
      <c r="EW182" s="364">
        <v>3.6</v>
      </c>
      <c r="EX182" s="38" t="s">
        <v>258</v>
      </c>
      <c r="EY182" s="38"/>
      <c r="EZ182" s="38"/>
      <c r="FA182" s="38"/>
      <c r="FB182" s="38"/>
      <c r="FC182" s="38"/>
      <c r="FD182" s="38"/>
      <c r="FE182" s="52"/>
      <c r="FG182" s="364">
        <v>3.6</v>
      </c>
      <c r="FH182" s="38" t="s">
        <v>258</v>
      </c>
      <c r="FI182" s="38"/>
      <c r="FJ182" s="38"/>
      <c r="FK182" s="38"/>
      <c r="FL182" s="38"/>
      <c r="FM182" s="38"/>
      <c r="FN182" s="38"/>
      <c r="FO182" s="52"/>
      <c r="FQ182" s="364">
        <v>3.6</v>
      </c>
      <c r="FR182" s="38" t="s">
        <v>258</v>
      </c>
      <c r="FS182" s="38"/>
      <c r="FT182" s="38"/>
      <c r="FU182" s="38"/>
      <c r="FV182" s="38"/>
      <c r="FW182" s="38"/>
      <c r="FX182" s="38"/>
      <c r="FY182" s="52"/>
      <c r="GA182" s="364">
        <v>3.6</v>
      </c>
      <c r="GB182" s="38" t="s">
        <v>258</v>
      </c>
      <c r="GC182" s="38"/>
      <c r="GD182" s="38"/>
      <c r="GE182" s="38"/>
      <c r="GF182" s="38"/>
      <c r="GG182" s="38"/>
      <c r="GH182" s="38"/>
      <c r="GI182" s="52"/>
      <c r="GK182" s="364">
        <v>3.6</v>
      </c>
      <c r="GL182" s="38" t="s">
        <v>258</v>
      </c>
      <c r="GM182" s="38"/>
      <c r="GN182" s="38"/>
      <c r="GO182" s="38"/>
      <c r="GP182" s="38"/>
      <c r="GQ182" s="38"/>
      <c r="GR182" s="38"/>
      <c r="GS182" s="52"/>
      <c r="GU182" s="364">
        <v>3.6</v>
      </c>
      <c r="GV182" s="38" t="s">
        <v>258</v>
      </c>
      <c r="GW182" s="38"/>
      <c r="GX182" s="38"/>
      <c r="GY182" s="38"/>
      <c r="GZ182" s="38"/>
      <c r="HA182" s="38"/>
      <c r="HB182" s="38"/>
      <c r="HC182" s="52"/>
      <c r="HE182" s="364">
        <v>3.6</v>
      </c>
      <c r="HF182" s="38" t="s">
        <v>258</v>
      </c>
      <c r="HG182" s="38"/>
      <c r="HH182" s="38"/>
      <c r="HI182" s="38"/>
      <c r="HJ182" s="38"/>
      <c r="HK182" s="38"/>
      <c r="HL182" s="38"/>
      <c r="HM182" s="52"/>
      <c r="HO182" s="364">
        <v>3.6</v>
      </c>
      <c r="HP182" s="38" t="s">
        <v>258</v>
      </c>
      <c r="HQ182" s="38"/>
      <c r="HR182" s="38"/>
      <c r="HS182" s="38"/>
      <c r="HT182" s="38"/>
      <c r="HU182" s="38"/>
      <c r="HV182" s="38"/>
      <c r="HW182" s="52"/>
      <c r="HY182" s="364">
        <v>3.6</v>
      </c>
      <c r="HZ182" s="38" t="s">
        <v>258</v>
      </c>
      <c r="IA182" s="38"/>
      <c r="IB182" s="38"/>
      <c r="IC182" s="38"/>
      <c r="ID182" s="38"/>
      <c r="IE182" s="38"/>
      <c r="IF182" s="38"/>
      <c r="IG182" s="52"/>
      <c r="II182" s="364">
        <v>3.6</v>
      </c>
      <c r="IJ182" s="38" t="s">
        <v>258</v>
      </c>
      <c r="IK182" s="38"/>
      <c r="IL182" s="38"/>
      <c r="IM182" s="38"/>
      <c r="IN182" s="38"/>
      <c r="IO182" s="38"/>
      <c r="IP182" s="38"/>
      <c r="IQ182" s="52"/>
      <c r="IS182" s="364">
        <v>3.6</v>
      </c>
      <c r="IT182" s="38" t="s">
        <v>258</v>
      </c>
      <c r="IU182" s="38"/>
      <c r="IV182" s="38"/>
      <c r="IW182" s="38"/>
      <c r="IX182" s="38"/>
      <c r="IY182" s="38"/>
      <c r="IZ182" s="38"/>
      <c r="JA182" s="52"/>
    </row>
    <row r="183" spans="1:261" ht="12.75" customHeight="1" outlineLevel="2" x14ac:dyDescent="0.25">
      <c r="C183" s="360"/>
      <c r="D183" s="50" t="s">
        <v>17</v>
      </c>
      <c r="E183" s="418"/>
      <c r="F183" s="418"/>
      <c r="G183" s="418"/>
      <c r="H183" s="418"/>
      <c r="I183" s="418"/>
      <c r="J183" s="418"/>
      <c r="K183" s="52"/>
      <c r="M183" s="49"/>
      <c r="N183" s="50" t="s">
        <v>17</v>
      </c>
      <c r="O183" s="9"/>
      <c r="P183" s="9"/>
      <c r="Q183" s="9"/>
      <c r="R183" s="9"/>
      <c r="S183" s="9"/>
      <c r="T183" s="9"/>
      <c r="U183" s="52"/>
      <c r="W183" s="49"/>
      <c r="X183" s="50" t="s">
        <v>17</v>
      </c>
      <c r="Y183" s="9"/>
      <c r="Z183" s="9"/>
      <c r="AA183" s="9"/>
      <c r="AB183" s="9"/>
      <c r="AC183" s="9"/>
      <c r="AD183" s="9"/>
      <c r="AE183" s="52"/>
      <c r="AG183" s="49"/>
      <c r="AH183" s="50" t="s">
        <v>17</v>
      </c>
      <c r="AI183" s="9"/>
      <c r="AJ183" s="9"/>
      <c r="AK183" s="9"/>
      <c r="AL183" s="9"/>
      <c r="AM183" s="9"/>
      <c r="AN183" s="9"/>
      <c r="AO183" s="52"/>
      <c r="AQ183" s="49"/>
      <c r="AR183" s="50" t="s">
        <v>17</v>
      </c>
      <c r="AS183" s="9"/>
      <c r="AT183" s="9"/>
      <c r="AU183" s="9"/>
      <c r="AV183" s="9"/>
      <c r="AW183" s="9"/>
      <c r="AX183" s="9"/>
      <c r="AY183" s="52"/>
      <c r="BA183" s="49"/>
      <c r="BB183" s="50" t="s">
        <v>17</v>
      </c>
      <c r="BC183" s="9"/>
      <c r="BD183" s="9"/>
      <c r="BE183" s="9"/>
      <c r="BF183" s="9"/>
      <c r="BG183" s="9"/>
      <c r="BH183" s="9"/>
      <c r="BI183" s="52"/>
      <c r="BK183" s="49"/>
      <c r="BL183" s="50" t="s">
        <v>17</v>
      </c>
      <c r="BM183" s="38"/>
      <c r="BN183" s="38"/>
      <c r="BO183" s="38"/>
      <c r="BP183" s="38"/>
      <c r="BQ183" s="38"/>
      <c r="BR183" s="38"/>
      <c r="BS183" s="52"/>
      <c r="BU183" s="49"/>
      <c r="BV183" s="50" t="s">
        <v>17</v>
      </c>
      <c r="BW183" s="9"/>
      <c r="BX183" s="9"/>
      <c r="BY183" s="9"/>
      <c r="BZ183" s="9"/>
      <c r="CA183" s="9"/>
      <c r="CB183" s="9"/>
      <c r="CC183" s="52"/>
      <c r="CE183" s="49"/>
      <c r="CF183" s="50" t="s">
        <v>17</v>
      </c>
      <c r="CG183" s="9"/>
      <c r="CH183" s="9"/>
      <c r="CI183" s="9"/>
      <c r="CJ183" s="9"/>
      <c r="CK183" s="9"/>
      <c r="CL183" s="9"/>
      <c r="CM183" s="52"/>
      <c r="CO183" s="49"/>
      <c r="CP183" s="50" t="s">
        <v>17</v>
      </c>
      <c r="CQ183" s="9"/>
      <c r="CR183" s="9"/>
      <c r="CS183" s="9"/>
      <c r="CT183" s="9"/>
      <c r="CU183" s="9"/>
      <c r="CV183" s="9"/>
      <c r="CW183" s="52"/>
      <c r="CY183" s="49"/>
      <c r="CZ183" s="50" t="s">
        <v>17</v>
      </c>
      <c r="DA183" s="9"/>
      <c r="DB183" s="9"/>
      <c r="DC183" s="9"/>
      <c r="DD183" s="9"/>
      <c r="DE183" s="9"/>
      <c r="DF183" s="9"/>
      <c r="DG183" s="52"/>
      <c r="DI183" s="49"/>
      <c r="DJ183" s="50" t="s">
        <v>17</v>
      </c>
      <c r="DK183" s="9"/>
      <c r="DL183" s="9"/>
      <c r="DM183" s="9"/>
      <c r="DN183" s="9"/>
      <c r="DO183" s="9"/>
      <c r="DP183" s="9"/>
      <c r="DQ183" s="52"/>
      <c r="DS183" s="49"/>
      <c r="DT183" s="50" t="s">
        <v>17</v>
      </c>
      <c r="DU183" s="9"/>
      <c r="DV183" s="9"/>
      <c r="DW183" s="9"/>
      <c r="DX183" s="9"/>
      <c r="DY183" s="9"/>
      <c r="DZ183" s="9"/>
      <c r="EA183" s="52"/>
      <c r="EC183" s="49"/>
      <c r="ED183" s="50" t="s">
        <v>17</v>
      </c>
      <c r="EE183" s="9"/>
      <c r="EF183" s="9"/>
      <c r="EG183" s="9"/>
      <c r="EH183" s="9"/>
      <c r="EI183" s="9"/>
      <c r="EJ183" s="9"/>
      <c r="EK183" s="52"/>
      <c r="EL183" s="49"/>
      <c r="EM183" s="50" t="s">
        <v>17</v>
      </c>
      <c r="EN183" s="9"/>
      <c r="EO183" s="9"/>
      <c r="EP183" s="9"/>
      <c r="EQ183" s="9"/>
      <c r="ER183" s="9"/>
      <c r="ES183" s="9"/>
      <c r="ET183" s="52"/>
      <c r="EU183" s="52"/>
      <c r="EW183" s="365"/>
      <c r="EX183" s="50" t="s">
        <v>17</v>
      </c>
      <c r="EY183" s="9"/>
      <c r="EZ183" s="9"/>
      <c r="FA183" s="9"/>
      <c r="FB183" s="9"/>
      <c r="FC183" s="9"/>
      <c r="FD183" s="9"/>
      <c r="FE183" s="52"/>
      <c r="FG183" s="365"/>
      <c r="FH183" s="50" t="s">
        <v>17</v>
      </c>
      <c r="FI183" s="9"/>
      <c r="FJ183" s="9"/>
      <c r="FK183" s="9"/>
      <c r="FL183" s="9"/>
      <c r="FM183" s="9"/>
      <c r="FN183" s="9"/>
      <c r="FO183" s="52"/>
      <c r="FQ183" s="365"/>
      <c r="FR183" s="50" t="s">
        <v>17</v>
      </c>
      <c r="FS183" s="9"/>
      <c r="FT183" s="9"/>
      <c r="FU183" s="9"/>
      <c r="FV183" s="9"/>
      <c r="FW183" s="9"/>
      <c r="FX183" s="9"/>
      <c r="FY183" s="52"/>
      <c r="GA183" s="365"/>
      <c r="GB183" s="50" t="s">
        <v>17</v>
      </c>
      <c r="GC183" s="9"/>
      <c r="GD183" s="9"/>
      <c r="GE183" s="9"/>
      <c r="GF183" s="9"/>
      <c r="GG183" s="9"/>
      <c r="GH183" s="9"/>
      <c r="GI183" s="52"/>
      <c r="GK183" s="365"/>
      <c r="GL183" s="50" t="s">
        <v>17</v>
      </c>
      <c r="GM183" s="9"/>
      <c r="GN183" s="9"/>
      <c r="GO183" s="9"/>
      <c r="GP183" s="9"/>
      <c r="GQ183" s="9"/>
      <c r="GR183" s="9"/>
      <c r="GS183" s="52"/>
      <c r="GU183" s="365"/>
      <c r="GV183" s="50" t="s">
        <v>17</v>
      </c>
      <c r="GW183" s="9"/>
      <c r="GX183" s="9"/>
      <c r="GY183" s="9"/>
      <c r="GZ183" s="9"/>
      <c r="HA183" s="9"/>
      <c r="HB183" s="9"/>
      <c r="HC183" s="52"/>
      <c r="HE183" s="365"/>
      <c r="HF183" s="50" t="s">
        <v>17</v>
      </c>
      <c r="HG183" s="9"/>
      <c r="HH183" s="9"/>
      <c r="HI183" s="9"/>
      <c r="HJ183" s="9"/>
      <c r="HK183" s="9"/>
      <c r="HL183" s="9"/>
      <c r="HM183" s="52"/>
      <c r="HO183" s="365"/>
      <c r="HP183" s="50" t="s">
        <v>17</v>
      </c>
      <c r="HQ183" s="9"/>
      <c r="HR183" s="9"/>
      <c r="HS183" s="9"/>
      <c r="HT183" s="9"/>
      <c r="HU183" s="9"/>
      <c r="HV183" s="9"/>
      <c r="HW183" s="52"/>
      <c r="HY183" s="365"/>
      <c r="HZ183" s="50" t="s">
        <v>17</v>
      </c>
      <c r="IA183" s="9"/>
      <c r="IB183" s="9"/>
      <c r="IC183" s="9"/>
      <c r="ID183" s="9"/>
      <c r="IE183" s="9"/>
      <c r="IF183" s="9"/>
      <c r="IG183" s="52"/>
      <c r="II183" s="365"/>
      <c r="IJ183" s="50" t="s">
        <v>17</v>
      </c>
      <c r="IK183" s="9"/>
      <c r="IL183" s="9"/>
      <c r="IM183" s="9"/>
      <c r="IN183" s="9"/>
      <c r="IO183" s="9"/>
      <c r="IP183" s="9"/>
      <c r="IQ183" s="52"/>
      <c r="IS183" s="365"/>
      <c r="IT183" s="50" t="s">
        <v>17</v>
      </c>
      <c r="IU183" s="9"/>
      <c r="IV183" s="9"/>
      <c r="IW183" s="9"/>
      <c r="IX183" s="9"/>
      <c r="IY183" s="9"/>
      <c r="IZ183" s="9"/>
      <c r="JA183" s="52"/>
    </row>
    <row r="184" spans="1:261" ht="12.75" customHeight="1" outlineLevel="2" x14ac:dyDescent="0.25">
      <c r="C184" s="102" t="s">
        <v>259</v>
      </c>
      <c r="D184" s="103" t="s">
        <v>260</v>
      </c>
      <c r="E184" s="419"/>
      <c r="F184" s="419"/>
      <c r="G184" s="419"/>
      <c r="H184" s="419"/>
      <c r="I184" s="419"/>
      <c r="J184" s="419"/>
      <c r="K184" s="52"/>
      <c r="M184" s="102" t="s">
        <v>259</v>
      </c>
      <c r="N184" s="103" t="s">
        <v>260</v>
      </c>
      <c r="O184" s="103"/>
      <c r="P184" s="103"/>
      <c r="Q184" s="103"/>
      <c r="R184" s="103"/>
      <c r="S184" s="103"/>
      <c r="T184" s="103"/>
      <c r="U184" s="52"/>
      <c r="W184" s="102" t="s">
        <v>259</v>
      </c>
      <c r="X184" s="103" t="s">
        <v>260</v>
      </c>
      <c r="Y184" s="103"/>
      <c r="Z184" s="103"/>
      <c r="AA184" s="103"/>
      <c r="AB184" s="103"/>
      <c r="AC184" s="103"/>
      <c r="AD184" s="103"/>
      <c r="AE184" s="52"/>
      <c r="AG184" s="102" t="s">
        <v>259</v>
      </c>
      <c r="AH184" s="103" t="s">
        <v>260</v>
      </c>
      <c r="AI184" s="103"/>
      <c r="AJ184" s="103"/>
      <c r="AK184" s="103"/>
      <c r="AL184" s="103"/>
      <c r="AM184" s="103"/>
      <c r="AN184" s="103"/>
      <c r="AO184" s="52"/>
      <c r="AQ184" s="102" t="s">
        <v>259</v>
      </c>
      <c r="AR184" s="103" t="s">
        <v>260</v>
      </c>
      <c r="AS184" s="103"/>
      <c r="AT184" s="103"/>
      <c r="AU184" s="103"/>
      <c r="AV184" s="103"/>
      <c r="AW184" s="103"/>
      <c r="AX184" s="103"/>
      <c r="AY184" s="52"/>
      <c r="BA184" s="102" t="s">
        <v>259</v>
      </c>
      <c r="BB184" s="103" t="s">
        <v>260</v>
      </c>
      <c r="BC184" s="103"/>
      <c r="BD184" s="103"/>
      <c r="BE184" s="103"/>
      <c r="BF184" s="103"/>
      <c r="BG184" s="103"/>
      <c r="BH184" s="103"/>
      <c r="BI184" s="52"/>
      <c r="BK184" s="102" t="s">
        <v>259</v>
      </c>
      <c r="BL184" s="103" t="s">
        <v>260</v>
      </c>
      <c r="BM184" s="9"/>
      <c r="BN184" s="9"/>
      <c r="BO184" s="9"/>
      <c r="BP184" s="9"/>
      <c r="BQ184" s="9"/>
      <c r="BR184" s="9"/>
      <c r="BS184" s="52"/>
      <c r="BU184" s="102" t="s">
        <v>259</v>
      </c>
      <c r="BV184" s="103" t="s">
        <v>260</v>
      </c>
      <c r="BW184" s="103"/>
      <c r="BX184" s="103"/>
      <c r="BY184" s="103"/>
      <c r="BZ184" s="103"/>
      <c r="CA184" s="103"/>
      <c r="CB184" s="103"/>
      <c r="CC184" s="52"/>
      <c r="CE184" s="102" t="s">
        <v>259</v>
      </c>
      <c r="CF184" s="103" t="s">
        <v>260</v>
      </c>
      <c r="CG184" s="103"/>
      <c r="CH184" s="103"/>
      <c r="CI184" s="103"/>
      <c r="CJ184" s="103"/>
      <c r="CK184" s="103"/>
      <c r="CL184" s="103"/>
      <c r="CM184" s="52"/>
      <c r="CO184" s="102" t="s">
        <v>259</v>
      </c>
      <c r="CP184" s="103" t="s">
        <v>260</v>
      </c>
      <c r="CQ184" s="103"/>
      <c r="CR184" s="103"/>
      <c r="CS184" s="103"/>
      <c r="CT184" s="103"/>
      <c r="CU184" s="103"/>
      <c r="CV184" s="103"/>
      <c r="CW184" s="52"/>
      <c r="CY184" s="102" t="s">
        <v>259</v>
      </c>
      <c r="CZ184" s="103" t="s">
        <v>260</v>
      </c>
      <c r="DA184" s="103"/>
      <c r="DB184" s="103"/>
      <c r="DC184" s="103"/>
      <c r="DD184" s="103"/>
      <c r="DE184" s="103"/>
      <c r="DF184" s="103"/>
      <c r="DG184" s="52"/>
      <c r="DI184" s="102" t="s">
        <v>259</v>
      </c>
      <c r="DJ184" s="103" t="s">
        <v>260</v>
      </c>
      <c r="DK184" s="103"/>
      <c r="DL184" s="103"/>
      <c r="DM184" s="103"/>
      <c r="DN184" s="103"/>
      <c r="DO184" s="103"/>
      <c r="DP184" s="103"/>
      <c r="DQ184" s="52"/>
      <c r="DS184" s="102" t="s">
        <v>259</v>
      </c>
      <c r="DT184" s="103" t="s">
        <v>260</v>
      </c>
      <c r="DU184" s="103"/>
      <c r="DV184" s="103"/>
      <c r="DW184" s="103"/>
      <c r="DX184" s="103"/>
      <c r="DY184" s="103"/>
      <c r="DZ184" s="103"/>
      <c r="EA184" s="52"/>
      <c r="EC184" s="102" t="s">
        <v>259</v>
      </c>
      <c r="ED184" s="103" t="s">
        <v>260</v>
      </c>
      <c r="EE184" s="103"/>
      <c r="EF184" s="103"/>
      <c r="EG184" s="103"/>
      <c r="EH184" s="103"/>
      <c r="EI184" s="103"/>
      <c r="EJ184" s="103"/>
      <c r="EK184" s="52"/>
      <c r="EL184" s="102" t="s">
        <v>259</v>
      </c>
      <c r="EM184" s="103" t="s">
        <v>260</v>
      </c>
      <c r="EN184" s="103"/>
      <c r="EO184" s="103"/>
      <c r="EP184" s="103"/>
      <c r="EQ184" s="103"/>
      <c r="ER184" s="103"/>
      <c r="ES184" s="103"/>
      <c r="ET184" s="52"/>
      <c r="EU184" s="52"/>
      <c r="EW184" s="370" t="s">
        <v>259</v>
      </c>
      <c r="EX184" s="103" t="s">
        <v>260</v>
      </c>
      <c r="EY184" s="103"/>
      <c r="EZ184" s="103"/>
      <c r="FA184" s="103"/>
      <c r="FB184" s="103"/>
      <c r="FC184" s="103"/>
      <c r="FD184" s="103"/>
      <c r="FE184" s="52"/>
      <c r="FG184" s="370" t="s">
        <v>259</v>
      </c>
      <c r="FH184" s="103" t="s">
        <v>260</v>
      </c>
      <c r="FI184" s="103"/>
      <c r="FJ184" s="103"/>
      <c r="FK184" s="103"/>
      <c r="FL184" s="103"/>
      <c r="FM184" s="103"/>
      <c r="FN184" s="103"/>
      <c r="FO184" s="52"/>
      <c r="FQ184" s="370" t="s">
        <v>259</v>
      </c>
      <c r="FR184" s="103" t="s">
        <v>260</v>
      </c>
      <c r="FS184" s="103"/>
      <c r="FT184" s="103"/>
      <c r="FU184" s="103"/>
      <c r="FV184" s="103"/>
      <c r="FW184" s="103"/>
      <c r="FX184" s="103"/>
      <c r="FY184" s="52"/>
      <c r="GA184" s="370" t="s">
        <v>259</v>
      </c>
      <c r="GB184" s="103" t="s">
        <v>260</v>
      </c>
      <c r="GC184" s="103"/>
      <c r="GD184" s="103"/>
      <c r="GE184" s="103"/>
      <c r="GF184" s="103"/>
      <c r="GG184" s="103"/>
      <c r="GH184" s="103"/>
      <c r="GI184" s="52"/>
      <c r="GK184" s="370" t="s">
        <v>259</v>
      </c>
      <c r="GL184" s="103" t="s">
        <v>260</v>
      </c>
      <c r="GM184" s="103"/>
      <c r="GN184" s="103"/>
      <c r="GO184" s="103"/>
      <c r="GP184" s="103"/>
      <c r="GQ184" s="103"/>
      <c r="GR184" s="103"/>
      <c r="GS184" s="52"/>
      <c r="GU184" s="370" t="s">
        <v>259</v>
      </c>
      <c r="GV184" s="103" t="s">
        <v>260</v>
      </c>
      <c r="GW184" s="103"/>
      <c r="GX184" s="103"/>
      <c r="GY184" s="103"/>
      <c r="GZ184" s="103"/>
      <c r="HA184" s="103"/>
      <c r="HB184" s="103"/>
      <c r="HC184" s="52"/>
      <c r="HE184" s="370" t="s">
        <v>259</v>
      </c>
      <c r="HF184" s="103" t="s">
        <v>260</v>
      </c>
      <c r="HG184" s="103"/>
      <c r="HH184" s="103"/>
      <c r="HI184" s="103"/>
      <c r="HJ184" s="103"/>
      <c r="HK184" s="103"/>
      <c r="HL184" s="103"/>
      <c r="HM184" s="52"/>
      <c r="HO184" s="370" t="s">
        <v>259</v>
      </c>
      <c r="HP184" s="103" t="s">
        <v>260</v>
      </c>
      <c r="HQ184" s="103"/>
      <c r="HR184" s="103"/>
      <c r="HS184" s="103"/>
      <c r="HT184" s="103"/>
      <c r="HU184" s="103"/>
      <c r="HV184" s="103"/>
      <c r="HW184" s="52"/>
      <c r="HY184" s="370" t="s">
        <v>259</v>
      </c>
      <c r="HZ184" s="103" t="s">
        <v>260</v>
      </c>
      <c r="IA184" s="103"/>
      <c r="IB184" s="103"/>
      <c r="IC184" s="103"/>
      <c r="ID184" s="103"/>
      <c r="IE184" s="103"/>
      <c r="IF184" s="103"/>
      <c r="IG184" s="52"/>
      <c r="II184" s="370" t="s">
        <v>259</v>
      </c>
      <c r="IJ184" s="103" t="s">
        <v>260</v>
      </c>
      <c r="IK184" s="103"/>
      <c r="IL184" s="103"/>
      <c r="IM184" s="103"/>
      <c r="IN184" s="103"/>
      <c r="IO184" s="103"/>
      <c r="IP184" s="103"/>
      <c r="IQ184" s="52"/>
      <c r="IS184" s="370" t="s">
        <v>259</v>
      </c>
      <c r="IT184" s="103" t="s">
        <v>260</v>
      </c>
      <c r="IU184" s="103"/>
      <c r="IV184" s="103"/>
      <c r="IW184" s="103"/>
      <c r="IX184" s="103"/>
      <c r="IY184" s="103"/>
      <c r="IZ184" s="103"/>
      <c r="JA184" s="52"/>
    </row>
    <row r="185" spans="1:261" ht="12.75" customHeight="1" outlineLevel="2" x14ac:dyDescent="0.25">
      <c r="C185" s="356"/>
      <c r="D185" s="41">
        <v>1</v>
      </c>
      <c r="E185" s="416">
        <f t="shared" ref="E185" si="963">AVERAGE(O185,Y185,AI185,AS185,BC185,BM185,BW185,CG185,CQ185,DA185,DK185,DU185,EE185,EO185,EY185,FI185,FS185,GC185,GM185,GW185,HG185,HQ185,IA185,IK185,IU185)</f>
        <v>10</v>
      </c>
      <c r="F185" s="416">
        <f t="shared" ref="F185" si="964">AVERAGE(P185,Z185,AJ185,AT185,BD185,BN185,BX185,CH185,CR185,DB185,DL185,DV185,EF185,EP185,EZ185,FJ185,FT185,GD185,GN185,GX185,HH185,HR185,IB185,IL185,IV185)</f>
        <v>8</v>
      </c>
      <c r="G185" s="416">
        <f t="shared" ref="G185" si="965">AVERAGE(Q185,AA185,AK185,AU185,BE185,BO185,BY185,CI185,CS185,DC185,DM185,DW185,EG185,EQ185,FA185,FK185,FU185,GE185,GO185,GY185,HI185,HS185,IC185,IM185,IW185)</f>
        <v>10</v>
      </c>
      <c r="H185" s="416">
        <f t="shared" ref="H185" si="966">AVERAGE(R185,AB185,AL185,AV185,BF185,BP185,BZ185,CJ185,CT185,DD185,DN185,DX185,EH185,ER185,FB185,FL185,FV185,GF185,GP185,GZ185,HJ185,HT185,ID185,IN185,IX185)</f>
        <v>7</v>
      </c>
      <c r="I185" s="416">
        <f t="shared" ref="I185" si="967">AVERAGE(S185,AC185,AM185,AW185,BG185,BQ185,CA185,CK185,CU185,DE185,DO185,DY185,EI185,ES185,FC185,FM185,FW185,GG185,GQ185,HA185,HK185,HU185,IE185,IO185,IY185)</f>
        <v>10</v>
      </c>
      <c r="J185" s="416">
        <f t="shared" ref="J185" si="968">AVERAGE(T185,AD185,AN185,AX185,BH185,BR185,CB185,CL185,CV185,DF185,DP185,DZ185,EJ185,ET185,FD185,FN185,FX185,GH185,GR185,HB185,HL185,HV185,IF185,IP185,IZ185)</f>
        <v>9</v>
      </c>
      <c r="K185" s="52"/>
      <c r="M185" s="328"/>
      <c r="N185" s="41">
        <v>1</v>
      </c>
      <c r="O185" s="6">
        <v>10</v>
      </c>
      <c r="P185" s="6">
        <v>8</v>
      </c>
      <c r="Q185" s="6">
        <v>10</v>
      </c>
      <c r="R185" s="6">
        <v>7</v>
      </c>
      <c r="S185" s="6">
        <v>10</v>
      </c>
      <c r="T185" s="6">
        <v>9</v>
      </c>
      <c r="U185" s="52"/>
      <c r="W185" s="328"/>
      <c r="X185" s="41">
        <v>1</v>
      </c>
      <c r="Y185" s="6"/>
      <c r="Z185" s="6"/>
      <c r="AA185" s="6"/>
      <c r="AB185" s="6"/>
      <c r="AC185" s="6"/>
      <c r="AD185" s="6"/>
      <c r="AE185" s="52"/>
      <c r="AG185" s="328"/>
      <c r="AH185" s="41">
        <v>1</v>
      </c>
      <c r="AI185" s="6"/>
      <c r="AJ185" s="6"/>
      <c r="AK185" s="6"/>
      <c r="AL185" s="6"/>
      <c r="AM185" s="6"/>
      <c r="AN185" s="6"/>
      <c r="AO185" s="52"/>
      <c r="AQ185" s="328"/>
      <c r="AR185" s="41">
        <v>1</v>
      </c>
      <c r="AS185" s="6"/>
      <c r="AT185" s="6"/>
      <c r="AU185" s="6"/>
      <c r="AV185" s="6"/>
      <c r="AW185" s="6"/>
      <c r="AX185" s="6"/>
      <c r="AY185" s="52"/>
      <c r="BA185" s="328"/>
      <c r="BB185" s="41">
        <v>1</v>
      </c>
      <c r="BC185" s="6"/>
      <c r="BD185" s="6"/>
      <c r="BE185" s="6"/>
      <c r="BF185" s="6"/>
      <c r="BG185" s="6"/>
      <c r="BH185" s="6"/>
      <c r="BI185" s="52"/>
      <c r="BK185" s="328"/>
      <c r="BL185" s="41">
        <v>1</v>
      </c>
      <c r="BM185" s="103"/>
      <c r="BN185" s="103"/>
      <c r="BO185" s="103"/>
      <c r="BP185" s="103"/>
      <c r="BQ185" s="103"/>
      <c r="BR185" s="103"/>
      <c r="BS185" s="52"/>
      <c r="BU185" s="328"/>
      <c r="BV185" s="41">
        <v>1</v>
      </c>
      <c r="BW185" s="6"/>
      <c r="BX185" s="6"/>
      <c r="BY185" s="6"/>
      <c r="BZ185" s="6"/>
      <c r="CA185" s="6"/>
      <c r="CB185" s="6"/>
      <c r="CC185" s="52"/>
      <c r="CE185" s="328"/>
      <c r="CF185" s="41">
        <v>1</v>
      </c>
      <c r="CG185" s="6"/>
      <c r="CH185" s="6"/>
      <c r="CI185" s="6"/>
      <c r="CJ185" s="6"/>
      <c r="CK185" s="6"/>
      <c r="CL185" s="6"/>
      <c r="CM185" s="52"/>
      <c r="CO185" s="328"/>
      <c r="CP185" s="41">
        <v>1</v>
      </c>
      <c r="CQ185" s="6"/>
      <c r="CR185" s="6"/>
      <c r="CS185" s="6"/>
      <c r="CT185" s="6"/>
      <c r="CU185" s="6"/>
      <c r="CV185" s="6"/>
      <c r="CW185" s="52"/>
      <c r="CY185" s="328"/>
      <c r="CZ185" s="41">
        <v>1</v>
      </c>
      <c r="DA185" s="409"/>
      <c r="DB185" s="409"/>
      <c r="DC185" s="409"/>
      <c r="DD185" s="409"/>
      <c r="DE185" s="409"/>
      <c r="DF185" s="409"/>
      <c r="DG185" s="52"/>
      <c r="DI185" s="328"/>
      <c r="DJ185" s="41">
        <v>1</v>
      </c>
      <c r="DK185" s="6"/>
      <c r="DL185" s="6"/>
      <c r="DM185" s="6"/>
      <c r="DN185" s="6"/>
      <c r="DO185" s="6"/>
      <c r="DP185" s="6"/>
      <c r="DQ185" s="52"/>
      <c r="DS185" s="328"/>
      <c r="DT185" s="41">
        <v>1</v>
      </c>
      <c r="DU185" s="6"/>
      <c r="DV185" s="6"/>
      <c r="DW185" s="6"/>
      <c r="DX185" s="6"/>
      <c r="DY185" s="6"/>
      <c r="DZ185" s="6"/>
      <c r="EA185" s="52"/>
      <c r="EC185" s="328"/>
      <c r="ED185" s="41">
        <v>1</v>
      </c>
      <c r="EE185" s="6">
        <v>10</v>
      </c>
      <c r="EF185" s="6">
        <v>8</v>
      </c>
      <c r="EG185" s="6">
        <v>10</v>
      </c>
      <c r="EH185" s="6">
        <v>7</v>
      </c>
      <c r="EI185" s="6">
        <v>10</v>
      </c>
      <c r="EJ185" s="6">
        <v>9</v>
      </c>
      <c r="EK185" s="52"/>
      <c r="EL185" s="328"/>
      <c r="EM185" s="41">
        <v>1</v>
      </c>
      <c r="EN185" s="409"/>
      <c r="EO185" s="409"/>
      <c r="EP185" s="409"/>
      <c r="EQ185" s="409"/>
      <c r="ER185" s="409"/>
      <c r="ES185" s="409"/>
      <c r="ET185" s="52"/>
      <c r="EU185" s="52"/>
      <c r="EW185" s="367"/>
      <c r="EX185" s="41">
        <v>1</v>
      </c>
      <c r="EY185" s="6"/>
      <c r="EZ185" s="6"/>
      <c r="FA185" s="6"/>
      <c r="FB185" s="6"/>
      <c r="FC185" s="6"/>
      <c r="FD185" s="6"/>
      <c r="FE185" s="52"/>
      <c r="FG185" s="367"/>
      <c r="FH185" s="41">
        <v>1</v>
      </c>
      <c r="FI185" s="6"/>
      <c r="FJ185" s="6"/>
      <c r="FK185" s="6"/>
      <c r="FL185" s="6"/>
      <c r="FM185" s="6"/>
      <c r="FN185" s="6"/>
      <c r="FO185" s="52"/>
      <c r="FQ185" s="367"/>
      <c r="FR185" s="41">
        <v>1</v>
      </c>
      <c r="FS185" s="6"/>
      <c r="FT185" s="6"/>
      <c r="FU185" s="6"/>
      <c r="FV185" s="6"/>
      <c r="FW185" s="6"/>
      <c r="FX185" s="6"/>
      <c r="FY185" s="52"/>
      <c r="GA185" s="367"/>
      <c r="GB185" s="41">
        <v>1</v>
      </c>
      <c r="GC185" s="6"/>
      <c r="GD185" s="6"/>
      <c r="GE185" s="6"/>
      <c r="GF185" s="6"/>
      <c r="GG185" s="6"/>
      <c r="GH185" s="6"/>
      <c r="GI185" s="52"/>
      <c r="GK185" s="367"/>
      <c r="GL185" s="41">
        <v>1</v>
      </c>
      <c r="GM185" s="6"/>
      <c r="GN185" s="6"/>
      <c r="GO185" s="6"/>
      <c r="GP185" s="6"/>
      <c r="GQ185" s="6"/>
      <c r="GR185" s="6"/>
      <c r="GS185" s="52"/>
      <c r="GU185" s="367"/>
      <c r="GV185" s="41">
        <v>1</v>
      </c>
      <c r="GW185" s="6"/>
      <c r="GX185" s="6"/>
      <c r="GY185" s="6"/>
      <c r="GZ185" s="6"/>
      <c r="HA185" s="6"/>
      <c r="HB185" s="6"/>
      <c r="HC185" s="52"/>
      <c r="HE185" s="367"/>
      <c r="HF185" s="41">
        <v>1</v>
      </c>
      <c r="HG185" s="6"/>
      <c r="HH185" s="6"/>
      <c r="HI185" s="6"/>
      <c r="HJ185" s="6"/>
      <c r="HK185" s="6"/>
      <c r="HL185" s="6"/>
      <c r="HM185" s="52"/>
      <c r="HO185" s="367"/>
      <c r="HP185" s="41">
        <v>1</v>
      </c>
      <c r="HQ185" s="6"/>
      <c r="HR185" s="6"/>
      <c r="HS185" s="6"/>
      <c r="HT185" s="6"/>
      <c r="HU185" s="6"/>
      <c r="HV185" s="6"/>
      <c r="HW185" s="52"/>
      <c r="HY185" s="367"/>
      <c r="HZ185" s="41">
        <v>1</v>
      </c>
      <c r="IA185" s="6"/>
      <c r="IB185" s="6"/>
      <c r="IC185" s="6"/>
      <c r="ID185" s="6"/>
      <c r="IE185" s="6"/>
      <c r="IF185" s="6"/>
      <c r="IG185" s="52"/>
      <c r="II185" s="367"/>
      <c r="IJ185" s="41">
        <v>1</v>
      </c>
      <c r="IK185" s="6"/>
      <c r="IL185" s="6"/>
      <c r="IM185" s="6"/>
      <c r="IN185" s="6"/>
      <c r="IO185" s="6"/>
      <c r="IP185" s="6"/>
      <c r="IQ185" s="52"/>
      <c r="IS185" s="367"/>
      <c r="IT185" s="41">
        <v>1</v>
      </c>
      <c r="IU185" s="6"/>
      <c r="IV185" s="6"/>
      <c r="IW185" s="6"/>
      <c r="IX185" s="6"/>
      <c r="IY185" s="6"/>
      <c r="IZ185" s="6"/>
      <c r="JA185" s="52"/>
    </row>
    <row r="186" spans="1:261" ht="12.75" customHeight="1" outlineLevel="2" x14ac:dyDescent="0.25">
      <c r="A186" s="99" t="s">
        <v>122</v>
      </c>
      <c r="B186" s="100">
        <v>1</v>
      </c>
      <c r="C186" s="358"/>
      <c r="D186" s="17" t="s">
        <v>1</v>
      </c>
      <c r="E186" s="417">
        <f>AVERAGE(O186,Y186,AI186,AS186,BC186,BM186,BW186,CG186,CQ186,DA186,DK186,DU186,EE186,EO186,EY186,FI186,FS186,GC186,GM186,GW186,HG186,HQ186,IA186,IK186,IU186)</f>
        <v>10</v>
      </c>
      <c r="F186" s="417">
        <f t="shared" ref="F186:J186" si="969">AVERAGE(P186,Z186,AJ186,AT186,BD186,BN186,BX186,CH186,CR186,DB186,DL186,DV186,EF186,EP186,EZ186,FJ186,FT186,GD186,GN186,GX186,HH186,HR186,IB186,IL186,IV186)</f>
        <v>8</v>
      </c>
      <c r="G186" s="417">
        <f t="shared" si="969"/>
        <v>10</v>
      </c>
      <c r="H186" s="417">
        <f t="shared" si="969"/>
        <v>7</v>
      </c>
      <c r="I186" s="417">
        <f t="shared" si="969"/>
        <v>10</v>
      </c>
      <c r="J186" s="417">
        <f t="shared" si="969"/>
        <v>9</v>
      </c>
      <c r="K186" s="52"/>
      <c r="M186" s="48"/>
      <c r="N186" s="17" t="s">
        <v>1</v>
      </c>
      <c r="O186" s="36">
        <f t="shared" ref="O186:T186" si="970">IF(COUNT(O185:O185)=0,"",AVERAGE(O185:O185))</f>
        <v>10</v>
      </c>
      <c r="P186" s="36">
        <f t="shared" si="970"/>
        <v>8</v>
      </c>
      <c r="Q186" s="36">
        <f t="shared" si="970"/>
        <v>10</v>
      </c>
      <c r="R186" s="36">
        <f t="shared" si="970"/>
        <v>7</v>
      </c>
      <c r="S186" s="36">
        <f t="shared" si="970"/>
        <v>10</v>
      </c>
      <c r="T186" s="36">
        <f t="shared" si="970"/>
        <v>9</v>
      </c>
      <c r="U186" s="52"/>
      <c r="W186" s="48"/>
      <c r="X186" s="17" t="s">
        <v>1</v>
      </c>
      <c r="Y186" s="36" t="str">
        <f>IF(COUNT(Y185:Y185)=0,"",AVERAGE(Y185:Y185))</f>
        <v/>
      </c>
      <c r="Z186" s="36" t="str">
        <f>IF(COUNT(Z185:Z185)=0,"",AVERAGE(Z185:Z185))</f>
        <v/>
      </c>
      <c r="AA186" s="36" t="str">
        <f>IF(COUNT(AA185:AA185)=0,"",AVERAGE(AA185:AA185))</f>
        <v/>
      </c>
      <c r="AB186" s="36" t="str">
        <f>IF(COUNT(AB185:AB185)=0,"",AVERAGE(AB185:AB185))</f>
        <v/>
      </c>
      <c r="AC186" s="36"/>
      <c r="AD186" s="36" t="str">
        <f>IF(COUNT(AD185:AD185)=0,"",AVERAGE(AD185:AD185))</f>
        <v/>
      </c>
      <c r="AE186" s="52"/>
      <c r="AG186" s="48"/>
      <c r="AH186" s="17" t="s">
        <v>1</v>
      </c>
      <c r="AI186" s="36" t="str">
        <f>IF(COUNT(AI185:AI185)=0,"",AVERAGE(AI185:AI185))</f>
        <v/>
      </c>
      <c r="AJ186" s="36" t="str">
        <f>IF(COUNT(AJ185:AJ185)=0,"",AVERAGE(AJ185:AJ185))</f>
        <v/>
      </c>
      <c r="AK186" s="36" t="str">
        <f>IF(COUNT(AK185:AK185)=0,"",AVERAGE(AK185:AK185))</f>
        <v/>
      </c>
      <c r="AL186" s="36" t="str">
        <f>IF(COUNT(AL185:AL185)=0,"",AVERAGE(AL185:AL185))</f>
        <v/>
      </c>
      <c r="AM186" s="36"/>
      <c r="AN186" s="36" t="str">
        <f>IF(COUNT(AN185:AN185)=0,"",AVERAGE(AN185:AN185))</f>
        <v/>
      </c>
      <c r="AO186" s="52"/>
      <c r="AQ186" s="48"/>
      <c r="AR186" s="17" t="s">
        <v>1</v>
      </c>
      <c r="AS186" s="36"/>
      <c r="AT186" s="36" t="str">
        <f>IF(COUNT(AT185:AT185)=0,"",AVERAGE(AT185:AT185))</f>
        <v/>
      </c>
      <c r="AU186" s="36" t="str">
        <f>IF(COUNT(AU185:AU185)=0,"",AVERAGE(AU185:AU185))</f>
        <v/>
      </c>
      <c r="AV186" s="36" t="str">
        <f>IF(COUNT(AV185:AV185)=0,"",AVERAGE(AV185:AV185))</f>
        <v/>
      </c>
      <c r="AW186" s="36" t="str">
        <f>IF(COUNT(AW185:AW185)=0,"",AVERAGE(AW185:AW185))</f>
        <v/>
      </c>
      <c r="AX186" s="36" t="str">
        <f>IF(COUNT(AX185:AX185)=0,"",AVERAGE(AX185:AX185))</f>
        <v/>
      </c>
      <c r="AY186" s="52"/>
      <c r="BA186" s="48"/>
      <c r="BB186" s="17" t="s">
        <v>1</v>
      </c>
      <c r="BC186" s="36"/>
      <c r="BD186" s="36" t="str">
        <f>IF(COUNT(BD185:BD185)=0,"",AVERAGE(BD185:BD185))</f>
        <v/>
      </c>
      <c r="BE186" s="36" t="str">
        <f>IF(COUNT(BE185:BE185)=0,"",AVERAGE(BE185:BE185))</f>
        <v/>
      </c>
      <c r="BF186" s="36" t="str">
        <f>IF(COUNT(BF185:BF185)=0,"",AVERAGE(BF185:BF185))</f>
        <v/>
      </c>
      <c r="BG186" s="36" t="str">
        <f>IF(COUNT(BG185:BG185)=0,"",AVERAGE(BG185:BG185))</f>
        <v/>
      </c>
      <c r="BH186" s="36" t="str">
        <f>IF(COUNT(BH185:BH185)=0,"",AVERAGE(BH185:BH185))</f>
        <v/>
      </c>
      <c r="BI186" s="52"/>
      <c r="BK186" s="48"/>
      <c r="BL186" s="17" t="s">
        <v>1</v>
      </c>
      <c r="BM186" s="6"/>
      <c r="BN186" s="6"/>
      <c r="BO186" s="6"/>
      <c r="BP186" s="6"/>
      <c r="BQ186" s="6"/>
      <c r="BR186" s="6"/>
      <c r="BS186" s="52"/>
      <c r="BU186" s="48"/>
      <c r="BV186" s="17" t="s">
        <v>1</v>
      </c>
      <c r="BW186" s="36" t="str">
        <f>IF(COUNT(BW185:BW185)=0,"",AVERAGE(BW185:BW185))</f>
        <v/>
      </c>
      <c r="BX186" s="36" t="str">
        <f>IF(COUNT(BX185:BX185)=0,"",AVERAGE(BX185:BX185))</f>
        <v/>
      </c>
      <c r="BY186" s="36" t="str">
        <f>IF(COUNT(BY185:BY185)=0,"",AVERAGE(BY185:BY185))</f>
        <v/>
      </c>
      <c r="BZ186" s="36" t="str">
        <f>IF(COUNT(BZ185:BZ185)=0,"",AVERAGE(BZ185:BZ185))</f>
        <v/>
      </c>
      <c r="CA186" s="36"/>
      <c r="CB186" s="36" t="str">
        <f>IF(COUNT(CB185:CB185)=0,"",AVERAGE(CB185:CB185))</f>
        <v/>
      </c>
      <c r="CC186" s="52"/>
      <c r="CE186" s="48"/>
      <c r="CF186" s="17" t="s">
        <v>1</v>
      </c>
      <c r="CG186" s="36" t="str">
        <f>IF(COUNT(CG185:CG185)=0,"",AVERAGE(CG185:CG185))</f>
        <v/>
      </c>
      <c r="CH186" s="36" t="str">
        <f>IF(COUNT(CH185:CH185)=0,"",AVERAGE(CH185:CH185))</f>
        <v/>
      </c>
      <c r="CI186" s="36" t="str">
        <f>IF(COUNT(CI185:CI185)=0,"",AVERAGE(CI185:CI185))</f>
        <v/>
      </c>
      <c r="CJ186" s="36" t="str">
        <f>IF(COUNT(CJ185:CJ185)=0,"",AVERAGE(CJ185:CJ185))</f>
        <v/>
      </c>
      <c r="CK186" s="36"/>
      <c r="CL186" s="36" t="str">
        <f>IF(COUNT(CL185:CL185)=0,"",AVERAGE(CL185:CL185))</f>
        <v/>
      </c>
      <c r="CM186" s="52"/>
      <c r="CO186" s="48"/>
      <c r="CP186" s="17" t="s">
        <v>1</v>
      </c>
      <c r="CQ186" s="36" t="str">
        <f>IF(COUNT(CQ185:CQ185)=0,"",AVERAGE(CQ185:CQ185))</f>
        <v/>
      </c>
      <c r="CR186" s="36" t="str">
        <f>IF(COUNT(CR185:CR185)=0,"",AVERAGE(CR185:CR185))</f>
        <v/>
      </c>
      <c r="CS186" s="36" t="str">
        <f>IF(COUNT(CS185:CS185)=0,"",AVERAGE(CS185:CS185))</f>
        <v/>
      </c>
      <c r="CT186" s="36" t="str">
        <f>IF(COUNT(CT185:CT185)=0,"",AVERAGE(CT185:CT185))</f>
        <v/>
      </c>
      <c r="CU186" s="36"/>
      <c r="CV186" s="36" t="str">
        <f>IF(COUNT(CV185:CV185)=0,"",AVERAGE(CV185:CV185))</f>
        <v/>
      </c>
      <c r="CW186" s="52"/>
      <c r="CY186" s="48"/>
      <c r="CZ186" s="17" t="s">
        <v>1</v>
      </c>
      <c r="DA186" s="36" t="str">
        <f>IF(COUNT(DA185:DA185)=0,"",AVERAGE(DA185:DA185))</f>
        <v/>
      </c>
      <c r="DB186" s="36" t="str">
        <f>IF(COUNT(DB185:DB185)=0,"",AVERAGE(DB185:DB185))</f>
        <v/>
      </c>
      <c r="DC186" s="36" t="str">
        <f>IF(COUNT(DC185:DC185)=0,"",AVERAGE(DC185:DC185))</f>
        <v/>
      </c>
      <c r="DD186" s="36" t="str">
        <f>IF(COUNT(DD185:DD185)=0,"",AVERAGE(DD185:DD185))</f>
        <v/>
      </c>
      <c r="DE186" s="36"/>
      <c r="DF186" s="36" t="str">
        <f>IF(COUNT(DF185:DF185)=0,"",AVERAGE(DF185:DF185))</f>
        <v/>
      </c>
      <c r="DG186" s="52"/>
      <c r="DI186" s="48"/>
      <c r="DJ186" s="17" t="s">
        <v>1</v>
      </c>
      <c r="DK186" s="36" t="str">
        <f>IF(COUNT(DK185:DK185)=0,"",AVERAGE(DK185:DK185))</f>
        <v/>
      </c>
      <c r="DL186" s="36" t="str">
        <f>IF(COUNT(DL185:DL185)=0,"",AVERAGE(DL185:DL185))</f>
        <v/>
      </c>
      <c r="DM186" s="36" t="str">
        <f>IF(COUNT(DM185:DM185)=0,"",AVERAGE(DM185:DM185))</f>
        <v/>
      </c>
      <c r="DN186" s="36" t="str">
        <f>IF(COUNT(DN185:DN185)=0,"",AVERAGE(DN185:DN185))</f>
        <v/>
      </c>
      <c r="DO186" s="36"/>
      <c r="DP186" s="36" t="str">
        <f>IF(COUNT(DP185:DP185)=0,"",AVERAGE(DP185:DP185))</f>
        <v/>
      </c>
      <c r="DQ186" s="52"/>
      <c r="DS186" s="48"/>
      <c r="DT186" s="17" t="s">
        <v>1</v>
      </c>
      <c r="DU186" s="36" t="str">
        <f>IF(COUNT(DU185:DU185)=0,"",AVERAGE(DU185:DU185))</f>
        <v/>
      </c>
      <c r="DV186" s="36" t="str">
        <f>IF(COUNT(DV185:DV185)=0,"",AVERAGE(DV185:DV185))</f>
        <v/>
      </c>
      <c r="DW186" s="36" t="str">
        <f>IF(COUNT(DW185:DW185)=0,"",AVERAGE(DW185:DW185))</f>
        <v/>
      </c>
      <c r="DX186" s="36" t="str">
        <f>IF(COUNT(DX185:DX185)=0,"",AVERAGE(DX185:DX185))</f>
        <v/>
      </c>
      <c r="DY186" s="36"/>
      <c r="DZ186" s="36" t="str">
        <f>IF(COUNT(DZ185:DZ185)=0,"",AVERAGE(DZ185:DZ185))</f>
        <v/>
      </c>
      <c r="EA186" s="52"/>
      <c r="EC186" s="48"/>
      <c r="ED186" s="17" t="s">
        <v>1</v>
      </c>
      <c r="EE186" s="36">
        <f t="shared" ref="EE186:EJ186" si="971">IF(COUNT(EE185:EE185)=0,"",AVERAGE(EE185:EE185))</f>
        <v>10</v>
      </c>
      <c r="EF186" s="36">
        <f t="shared" si="971"/>
        <v>8</v>
      </c>
      <c r="EG186" s="36">
        <f t="shared" si="971"/>
        <v>10</v>
      </c>
      <c r="EH186" s="36">
        <f t="shared" si="971"/>
        <v>7</v>
      </c>
      <c r="EI186" s="36">
        <f t="shared" si="971"/>
        <v>10</v>
      </c>
      <c r="EJ186" s="36">
        <f t="shared" si="971"/>
        <v>9</v>
      </c>
      <c r="EK186" s="52"/>
      <c r="EL186" s="48"/>
      <c r="EM186" s="17" t="s">
        <v>1</v>
      </c>
      <c r="EN186" s="36" t="str">
        <f>IF(COUNT(EN185:EN185)=0,"",AVERAGE(EN185:EN185))</f>
        <v/>
      </c>
      <c r="EO186" s="36" t="str">
        <f>IF(COUNT(EO185:EO185)=0,"",AVERAGE(EO185:EO185))</f>
        <v/>
      </c>
      <c r="EP186" s="36" t="str">
        <f>IF(COUNT(EP185:EP185)=0,"",AVERAGE(EP185:EP185))</f>
        <v/>
      </c>
      <c r="EQ186" s="36" t="str">
        <f>IF(COUNT(EQ185:EQ185)=0,"",AVERAGE(EQ185:EQ185))</f>
        <v/>
      </c>
      <c r="ER186" s="36"/>
      <c r="ES186" s="36" t="str">
        <f>IF(COUNT(ES185:ES185)=0,"",AVERAGE(ES185:ES185))</f>
        <v/>
      </c>
      <c r="ET186" s="52"/>
      <c r="EU186" s="52"/>
      <c r="EW186" s="369"/>
      <c r="EX186" s="17" t="s">
        <v>1</v>
      </c>
      <c r="EY186" s="36" t="str">
        <f t="shared" ref="EY186:FD186" si="972">IF(COUNT(EY185:EY185)=0,"",AVERAGE(EY185:EY185))</f>
        <v/>
      </c>
      <c r="EZ186" s="36" t="str">
        <f t="shared" si="972"/>
        <v/>
      </c>
      <c r="FA186" s="36" t="str">
        <f t="shared" si="972"/>
        <v/>
      </c>
      <c r="FB186" s="36" t="str">
        <f t="shared" si="972"/>
        <v/>
      </c>
      <c r="FC186" s="36" t="str">
        <f t="shared" si="972"/>
        <v/>
      </c>
      <c r="FD186" s="36" t="str">
        <f t="shared" si="972"/>
        <v/>
      </c>
      <c r="FE186" s="52"/>
      <c r="FG186" s="369"/>
      <c r="FH186" s="17" t="s">
        <v>1</v>
      </c>
      <c r="FI186" s="36" t="str">
        <f t="shared" ref="FI186:FN186" si="973">IF(COUNT(FI185:FI185)=0,"",AVERAGE(FI185:FI185))</f>
        <v/>
      </c>
      <c r="FJ186" s="36" t="str">
        <f t="shared" si="973"/>
        <v/>
      </c>
      <c r="FK186" s="36" t="str">
        <f t="shared" si="973"/>
        <v/>
      </c>
      <c r="FL186" s="36" t="str">
        <f t="shared" si="973"/>
        <v/>
      </c>
      <c r="FM186" s="36" t="str">
        <f t="shared" si="973"/>
        <v/>
      </c>
      <c r="FN186" s="36" t="str">
        <f t="shared" si="973"/>
        <v/>
      </c>
      <c r="FO186" s="52"/>
      <c r="FQ186" s="369"/>
      <c r="FR186" s="17" t="s">
        <v>1</v>
      </c>
      <c r="FS186" s="36" t="str">
        <f t="shared" ref="FS186:FX186" si="974">IF(COUNT(FS185:FS185)=0,"",AVERAGE(FS185:FS185))</f>
        <v/>
      </c>
      <c r="FT186" s="36" t="str">
        <f t="shared" si="974"/>
        <v/>
      </c>
      <c r="FU186" s="36" t="str">
        <f t="shared" si="974"/>
        <v/>
      </c>
      <c r="FV186" s="36" t="str">
        <f t="shared" si="974"/>
        <v/>
      </c>
      <c r="FW186" s="36" t="str">
        <f t="shared" si="974"/>
        <v/>
      </c>
      <c r="FX186" s="36" t="str">
        <f t="shared" si="974"/>
        <v/>
      </c>
      <c r="FY186" s="52"/>
      <c r="GA186" s="369"/>
      <c r="GB186" s="17" t="s">
        <v>1</v>
      </c>
      <c r="GC186" s="36" t="str">
        <f t="shared" ref="GC186:GH186" si="975">IF(COUNT(GC185:GC185)=0,"",AVERAGE(GC185:GC185))</f>
        <v/>
      </c>
      <c r="GD186" s="36" t="str">
        <f t="shared" si="975"/>
        <v/>
      </c>
      <c r="GE186" s="36" t="str">
        <f t="shared" si="975"/>
        <v/>
      </c>
      <c r="GF186" s="36" t="str">
        <f t="shared" si="975"/>
        <v/>
      </c>
      <c r="GG186" s="36" t="str">
        <f t="shared" si="975"/>
        <v/>
      </c>
      <c r="GH186" s="36" t="str">
        <f t="shared" si="975"/>
        <v/>
      </c>
      <c r="GI186" s="52"/>
      <c r="GK186" s="369"/>
      <c r="GL186" s="17" t="s">
        <v>1</v>
      </c>
      <c r="GM186" s="36" t="str">
        <f t="shared" ref="GM186:GR186" si="976">IF(COUNT(GM185:GM185)=0,"",AVERAGE(GM185:GM185))</f>
        <v/>
      </c>
      <c r="GN186" s="36" t="str">
        <f t="shared" si="976"/>
        <v/>
      </c>
      <c r="GO186" s="36" t="str">
        <f t="shared" si="976"/>
        <v/>
      </c>
      <c r="GP186" s="36" t="str">
        <f t="shared" si="976"/>
        <v/>
      </c>
      <c r="GQ186" s="36" t="str">
        <f t="shared" si="976"/>
        <v/>
      </c>
      <c r="GR186" s="36" t="str">
        <f t="shared" si="976"/>
        <v/>
      </c>
      <c r="GS186" s="52"/>
      <c r="GU186" s="369"/>
      <c r="GV186" s="17" t="s">
        <v>1</v>
      </c>
      <c r="GW186" s="36" t="str">
        <f t="shared" ref="GW186:HB186" si="977">IF(COUNT(GW185:GW185)=0,"",AVERAGE(GW185:GW185))</f>
        <v/>
      </c>
      <c r="GX186" s="36" t="str">
        <f t="shared" si="977"/>
        <v/>
      </c>
      <c r="GY186" s="36" t="str">
        <f t="shared" si="977"/>
        <v/>
      </c>
      <c r="GZ186" s="36" t="str">
        <f t="shared" si="977"/>
        <v/>
      </c>
      <c r="HA186" s="36" t="str">
        <f t="shared" si="977"/>
        <v/>
      </c>
      <c r="HB186" s="36" t="str">
        <f t="shared" si="977"/>
        <v/>
      </c>
      <c r="HC186" s="52"/>
      <c r="HE186" s="369"/>
      <c r="HF186" s="17" t="s">
        <v>1</v>
      </c>
      <c r="HG186" s="36" t="str">
        <f t="shared" ref="HG186:HL186" si="978">IF(COUNT(HG185:HG185)=0,"",AVERAGE(HG185:HG185))</f>
        <v/>
      </c>
      <c r="HH186" s="36" t="str">
        <f t="shared" si="978"/>
        <v/>
      </c>
      <c r="HI186" s="36" t="str">
        <f t="shared" si="978"/>
        <v/>
      </c>
      <c r="HJ186" s="36" t="str">
        <f t="shared" si="978"/>
        <v/>
      </c>
      <c r="HK186" s="36" t="str">
        <f t="shared" si="978"/>
        <v/>
      </c>
      <c r="HL186" s="36" t="str">
        <f t="shared" si="978"/>
        <v/>
      </c>
      <c r="HM186" s="52"/>
      <c r="HO186" s="369"/>
      <c r="HP186" s="17" t="s">
        <v>1</v>
      </c>
      <c r="HQ186" s="36" t="str">
        <f t="shared" ref="HQ186:HV186" si="979">IF(COUNT(HQ185:HQ185)=0,"",AVERAGE(HQ185:HQ185))</f>
        <v/>
      </c>
      <c r="HR186" s="36" t="str">
        <f t="shared" si="979"/>
        <v/>
      </c>
      <c r="HS186" s="36" t="str">
        <f t="shared" si="979"/>
        <v/>
      </c>
      <c r="HT186" s="36" t="str">
        <f t="shared" si="979"/>
        <v/>
      </c>
      <c r="HU186" s="36" t="str">
        <f t="shared" si="979"/>
        <v/>
      </c>
      <c r="HV186" s="36" t="str">
        <f t="shared" si="979"/>
        <v/>
      </c>
      <c r="HW186" s="52"/>
      <c r="HY186" s="369"/>
      <c r="HZ186" s="17" t="s">
        <v>1</v>
      </c>
      <c r="IA186" s="36" t="str">
        <f t="shared" ref="IA186:IF186" si="980">IF(COUNT(IA185:IA185)=0,"",AVERAGE(IA185:IA185))</f>
        <v/>
      </c>
      <c r="IB186" s="36" t="str">
        <f t="shared" si="980"/>
        <v/>
      </c>
      <c r="IC186" s="36" t="str">
        <f t="shared" si="980"/>
        <v/>
      </c>
      <c r="ID186" s="36" t="str">
        <f t="shared" si="980"/>
        <v/>
      </c>
      <c r="IE186" s="36" t="str">
        <f t="shared" si="980"/>
        <v/>
      </c>
      <c r="IF186" s="36" t="str">
        <f t="shared" si="980"/>
        <v/>
      </c>
      <c r="IG186" s="52"/>
      <c r="II186" s="369"/>
      <c r="IJ186" s="17" t="s">
        <v>1</v>
      </c>
      <c r="IK186" s="36" t="str">
        <f t="shared" ref="IK186:IP186" si="981">IF(COUNT(IK185:IK185)=0,"",AVERAGE(IK185:IK185))</f>
        <v/>
      </c>
      <c r="IL186" s="36" t="str">
        <f t="shared" si="981"/>
        <v/>
      </c>
      <c r="IM186" s="36" t="str">
        <f t="shared" si="981"/>
        <v/>
      </c>
      <c r="IN186" s="36" t="str">
        <f t="shared" si="981"/>
        <v/>
      </c>
      <c r="IO186" s="36" t="str">
        <f t="shared" si="981"/>
        <v/>
      </c>
      <c r="IP186" s="36" t="str">
        <f t="shared" si="981"/>
        <v/>
      </c>
      <c r="IQ186" s="52"/>
      <c r="IS186" s="369"/>
      <c r="IT186" s="17" t="s">
        <v>1</v>
      </c>
      <c r="IU186" s="36" t="str">
        <f t="shared" ref="IU186:IZ186" si="982">IF(COUNT(IU185:IU185)=0,"",AVERAGE(IU185:IU185))</f>
        <v/>
      </c>
      <c r="IV186" s="36" t="str">
        <f t="shared" si="982"/>
        <v/>
      </c>
      <c r="IW186" s="36" t="str">
        <f t="shared" si="982"/>
        <v/>
      </c>
      <c r="IX186" s="36" t="str">
        <f t="shared" si="982"/>
        <v/>
      </c>
      <c r="IY186" s="36" t="str">
        <f t="shared" si="982"/>
        <v/>
      </c>
      <c r="IZ186" s="36" t="str">
        <f t="shared" si="982"/>
        <v/>
      </c>
      <c r="JA186" s="52"/>
    </row>
    <row r="187" spans="1:261" ht="25.5" customHeight="1" outlineLevel="2" x14ac:dyDescent="0.25">
      <c r="C187" s="102" t="s">
        <v>261</v>
      </c>
      <c r="D187" s="103" t="s">
        <v>262</v>
      </c>
      <c r="E187" s="419"/>
      <c r="F187" s="419"/>
      <c r="G187" s="419"/>
      <c r="H187" s="419"/>
      <c r="I187" s="419"/>
      <c r="J187" s="419"/>
      <c r="K187" s="52"/>
      <c r="M187" s="102" t="s">
        <v>261</v>
      </c>
      <c r="N187" s="103" t="s">
        <v>262</v>
      </c>
      <c r="O187" s="103"/>
      <c r="P187" s="103"/>
      <c r="Q187" s="103"/>
      <c r="R187" s="103"/>
      <c r="S187" s="103"/>
      <c r="T187" s="103"/>
      <c r="U187" s="52"/>
      <c r="W187" s="102" t="s">
        <v>261</v>
      </c>
      <c r="X187" s="103" t="s">
        <v>262</v>
      </c>
      <c r="Y187" s="103"/>
      <c r="Z187" s="103"/>
      <c r="AA187" s="103"/>
      <c r="AB187" s="103"/>
      <c r="AC187" s="103"/>
      <c r="AD187" s="103"/>
      <c r="AE187" s="52"/>
      <c r="AG187" s="102" t="s">
        <v>261</v>
      </c>
      <c r="AH187" s="103" t="s">
        <v>262</v>
      </c>
      <c r="AI187" s="103"/>
      <c r="AJ187" s="103"/>
      <c r="AK187" s="103"/>
      <c r="AL187" s="103"/>
      <c r="AM187" s="103"/>
      <c r="AN187" s="103"/>
      <c r="AO187" s="52"/>
      <c r="AQ187" s="102" t="s">
        <v>261</v>
      </c>
      <c r="AR187" s="103" t="s">
        <v>262</v>
      </c>
      <c r="AS187" s="103"/>
      <c r="AT187" s="103"/>
      <c r="AU187" s="103"/>
      <c r="AV187" s="103"/>
      <c r="AW187" s="103"/>
      <c r="AX187" s="103"/>
      <c r="AY187" s="52"/>
      <c r="BA187" s="102" t="s">
        <v>261</v>
      </c>
      <c r="BB187" s="103" t="s">
        <v>262</v>
      </c>
      <c r="BC187" s="103"/>
      <c r="BD187" s="103"/>
      <c r="BE187" s="103"/>
      <c r="BF187" s="103"/>
      <c r="BG187" s="103"/>
      <c r="BH187" s="103"/>
      <c r="BI187" s="52"/>
      <c r="BK187" s="102" t="s">
        <v>261</v>
      </c>
      <c r="BL187" s="103" t="s">
        <v>262</v>
      </c>
      <c r="BM187" s="36"/>
      <c r="BN187" s="36" t="str">
        <f>IF(COUNT(BN186:BN186)=0,"",AVERAGE(BN186:BN186))</f>
        <v/>
      </c>
      <c r="BO187" s="36" t="str">
        <f>IF(COUNT(BO186:BO186)=0,"",AVERAGE(BO186:BO186))</f>
        <v/>
      </c>
      <c r="BP187" s="36" t="str">
        <f>IF(COUNT(BP186:BP186)=0,"",AVERAGE(BP186:BP186))</f>
        <v/>
      </c>
      <c r="BQ187" s="36" t="str">
        <f>IF(COUNT(BQ186:BQ186)=0,"",AVERAGE(BQ186:BQ186))</f>
        <v/>
      </c>
      <c r="BR187" s="36" t="str">
        <f>IF(COUNT(BR186:BR186)=0,"",AVERAGE(BR186:BR186))</f>
        <v/>
      </c>
      <c r="BS187" s="52"/>
      <c r="BU187" s="102" t="s">
        <v>261</v>
      </c>
      <c r="BV187" s="103" t="s">
        <v>262</v>
      </c>
      <c r="BW187" s="103"/>
      <c r="BX187" s="103"/>
      <c r="BY187" s="103"/>
      <c r="BZ187" s="103"/>
      <c r="CA187" s="103"/>
      <c r="CB187" s="103"/>
      <c r="CC187" s="52"/>
      <c r="CE187" s="102" t="s">
        <v>261</v>
      </c>
      <c r="CF187" s="103" t="s">
        <v>262</v>
      </c>
      <c r="CG187" s="103"/>
      <c r="CH187" s="103"/>
      <c r="CI187" s="103"/>
      <c r="CJ187" s="103"/>
      <c r="CK187" s="103"/>
      <c r="CL187" s="103"/>
      <c r="CM187" s="52"/>
      <c r="CO187" s="102" t="s">
        <v>261</v>
      </c>
      <c r="CP187" s="103" t="s">
        <v>262</v>
      </c>
      <c r="CQ187" s="103"/>
      <c r="CR187" s="103"/>
      <c r="CS187" s="103"/>
      <c r="CT187" s="103"/>
      <c r="CU187" s="103"/>
      <c r="CV187" s="103"/>
      <c r="CW187" s="52"/>
      <c r="CY187" s="102" t="s">
        <v>261</v>
      </c>
      <c r="CZ187" s="103" t="s">
        <v>262</v>
      </c>
      <c r="DA187" s="103"/>
      <c r="DB187" s="103"/>
      <c r="DC187" s="103"/>
      <c r="DD187" s="103"/>
      <c r="DE187" s="103"/>
      <c r="DF187" s="103"/>
      <c r="DG187" s="52"/>
      <c r="DI187" s="102" t="s">
        <v>261</v>
      </c>
      <c r="DJ187" s="103" t="s">
        <v>262</v>
      </c>
      <c r="DK187" s="103"/>
      <c r="DL187" s="103"/>
      <c r="DM187" s="103"/>
      <c r="DN187" s="103"/>
      <c r="DO187" s="103"/>
      <c r="DP187" s="103"/>
      <c r="DQ187" s="52"/>
      <c r="DS187" s="102" t="s">
        <v>261</v>
      </c>
      <c r="DT187" s="103" t="s">
        <v>262</v>
      </c>
      <c r="DU187" s="103"/>
      <c r="DV187" s="103"/>
      <c r="DW187" s="103"/>
      <c r="DX187" s="103"/>
      <c r="DY187" s="103"/>
      <c r="DZ187" s="103"/>
      <c r="EA187" s="52"/>
      <c r="EC187" s="102" t="s">
        <v>261</v>
      </c>
      <c r="ED187" s="103" t="s">
        <v>262</v>
      </c>
      <c r="EE187" s="103"/>
      <c r="EF187" s="103"/>
      <c r="EG187" s="103"/>
      <c r="EH187" s="103"/>
      <c r="EI187" s="103"/>
      <c r="EJ187" s="103"/>
      <c r="EK187" s="52"/>
      <c r="EL187" s="102" t="s">
        <v>261</v>
      </c>
      <c r="EM187" s="103" t="s">
        <v>262</v>
      </c>
      <c r="EN187" s="103"/>
      <c r="EO187" s="103"/>
      <c r="EP187" s="103"/>
      <c r="EQ187" s="103"/>
      <c r="ER187" s="103"/>
      <c r="ES187" s="103"/>
      <c r="ET187" s="52"/>
      <c r="EU187" s="52"/>
      <c r="EW187" s="370" t="s">
        <v>261</v>
      </c>
      <c r="EX187" s="103" t="s">
        <v>262</v>
      </c>
      <c r="EY187" s="103"/>
      <c r="EZ187" s="103"/>
      <c r="FA187" s="103"/>
      <c r="FB187" s="103"/>
      <c r="FC187" s="103"/>
      <c r="FD187" s="103"/>
      <c r="FE187" s="52"/>
      <c r="FG187" s="370" t="s">
        <v>261</v>
      </c>
      <c r="FH187" s="103" t="s">
        <v>262</v>
      </c>
      <c r="FI187" s="103"/>
      <c r="FJ187" s="103"/>
      <c r="FK187" s="103"/>
      <c r="FL187" s="103"/>
      <c r="FM187" s="103"/>
      <c r="FN187" s="103"/>
      <c r="FO187" s="52"/>
      <c r="FQ187" s="370" t="s">
        <v>261</v>
      </c>
      <c r="FR187" s="103" t="s">
        <v>262</v>
      </c>
      <c r="FS187" s="103"/>
      <c r="FT187" s="103"/>
      <c r="FU187" s="103"/>
      <c r="FV187" s="103"/>
      <c r="FW187" s="103"/>
      <c r="FX187" s="103"/>
      <c r="FY187" s="52"/>
      <c r="GA187" s="370" t="s">
        <v>261</v>
      </c>
      <c r="GB187" s="103" t="s">
        <v>262</v>
      </c>
      <c r="GC187" s="103"/>
      <c r="GD187" s="103"/>
      <c r="GE187" s="103"/>
      <c r="GF187" s="103"/>
      <c r="GG187" s="103"/>
      <c r="GH187" s="103"/>
      <c r="GI187" s="52"/>
      <c r="GK187" s="370" t="s">
        <v>261</v>
      </c>
      <c r="GL187" s="103" t="s">
        <v>262</v>
      </c>
      <c r="GM187" s="103"/>
      <c r="GN187" s="103"/>
      <c r="GO187" s="103"/>
      <c r="GP187" s="103"/>
      <c r="GQ187" s="103"/>
      <c r="GR187" s="103"/>
      <c r="GS187" s="52"/>
      <c r="GU187" s="370" t="s">
        <v>261</v>
      </c>
      <c r="GV187" s="103" t="s">
        <v>262</v>
      </c>
      <c r="GW187" s="103"/>
      <c r="GX187" s="103"/>
      <c r="GY187" s="103"/>
      <c r="GZ187" s="103"/>
      <c r="HA187" s="103"/>
      <c r="HB187" s="103"/>
      <c r="HC187" s="52"/>
      <c r="HE187" s="370" t="s">
        <v>261</v>
      </c>
      <c r="HF187" s="103" t="s">
        <v>262</v>
      </c>
      <c r="HG187" s="103"/>
      <c r="HH187" s="103"/>
      <c r="HI187" s="103"/>
      <c r="HJ187" s="103"/>
      <c r="HK187" s="103"/>
      <c r="HL187" s="103"/>
      <c r="HM187" s="52"/>
      <c r="HO187" s="370" t="s">
        <v>261</v>
      </c>
      <c r="HP187" s="103" t="s">
        <v>262</v>
      </c>
      <c r="HQ187" s="103"/>
      <c r="HR187" s="103"/>
      <c r="HS187" s="103"/>
      <c r="HT187" s="103"/>
      <c r="HU187" s="103"/>
      <c r="HV187" s="103"/>
      <c r="HW187" s="52"/>
      <c r="HY187" s="370" t="s">
        <v>261</v>
      </c>
      <c r="HZ187" s="103" t="s">
        <v>262</v>
      </c>
      <c r="IA187" s="103"/>
      <c r="IB187" s="103"/>
      <c r="IC187" s="103"/>
      <c r="ID187" s="103"/>
      <c r="IE187" s="103"/>
      <c r="IF187" s="103"/>
      <c r="IG187" s="52"/>
      <c r="II187" s="370" t="s">
        <v>261</v>
      </c>
      <c r="IJ187" s="103" t="s">
        <v>262</v>
      </c>
      <c r="IK187" s="103"/>
      <c r="IL187" s="103"/>
      <c r="IM187" s="103"/>
      <c r="IN187" s="103"/>
      <c r="IO187" s="103"/>
      <c r="IP187" s="103"/>
      <c r="IQ187" s="52"/>
      <c r="IS187" s="370" t="s">
        <v>261</v>
      </c>
      <c r="IT187" s="103" t="s">
        <v>262</v>
      </c>
      <c r="IU187" s="103"/>
      <c r="IV187" s="103"/>
      <c r="IW187" s="103"/>
      <c r="IX187" s="103"/>
      <c r="IY187" s="103"/>
      <c r="IZ187" s="103"/>
      <c r="JA187" s="52"/>
    </row>
    <row r="188" spans="1:261" ht="12.75" customHeight="1" outlineLevel="2" x14ac:dyDescent="0.25">
      <c r="C188" s="356"/>
      <c r="D188" s="41">
        <v>1</v>
      </c>
      <c r="E188" s="416">
        <f t="shared" ref="E188" si="983">AVERAGE(O188,Y188,AI188,AS188,BC188,BM188,BW188,CG188,CQ188,DA188,DK188,DU188,EE188,EO188,EY188,FI188,FS188,GC188,GM188,GW188,HG188,HQ188,IA188,IK188,IU188)</f>
        <v>3.3333333333333335</v>
      </c>
      <c r="F188" s="416">
        <f t="shared" ref="F188" si="984">AVERAGE(P188,Z188,AJ188,AT188,BD188,BN188,BX188,CH188,CR188,DB188,DL188,DV188,EF188,EP188,EZ188,FJ188,FT188,GD188,GN188,GX188,HH188,HR188,IB188,IL188,IV188)</f>
        <v>6</v>
      </c>
      <c r="G188" s="416">
        <f t="shared" ref="G188" si="985">AVERAGE(Q188,AA188,AK188,AU188,BE188,BO188,BY188,CI188,CS188,DC188,DM188,DW188,EG188,EQ188,FA188,FK188,FU188,GE188,GO188,GY188,HI188,HS188,IC188,IM188,IW188)</f>
        <v>0.66666666666666663</v>
      </c>
      <c r="H188" s="416">
        <f t="shared" ref="H188" si="986">AVERAGE(R188,AB188,AL188,AV188,BF188,BP188,BZ188,CJ188,CT188,DD188,DN188,DX188,EH188,ER188,FB188,FL188,FV188,GF188,GP188,GZ188,HJ188,HT188,ID188,IN188,IX188)</f>
        <v>2</v>
      </c>
      <c r="I188" s="416">
        <f t="shared" ref="I188" si="987">AVERAGE(S188,AC188,AM188,AW188,BG188,BQ188,CA188,CK188,CU188,DE188,DO188,DY188,EI188,ES188,FC188,FM188,FW188,GG188,GQ188,HA188,HK188,HU188,IE188,IO188,IY188)</f>
        <v>4.666666666666667</v>
      </c>
      <c r="J188" s="416">
        <f t="shared" ref="J188" si="988">AVERAGE(T188,AD188,AN188,AX188,BH188,BR188,CB188,CL188,CV188,DF188,DP188,DZ188,EJ188,ET188,FD188,FN188,FX188,GH188,GR188,HB188,HL188,HV188,IF188,IP188,IZ188)</f>
        <v>2</v>
      </c>
      <c r="K188" s="52"/>
      <c r="M188" s="328"/>
      <c r="N188" s="41">
        <v>1</v>
      </c>
      <c r="O188" s="6">
        <v>5</v>
      </c>
      <c r="P188" s="6">
        <v>5</v>
      </c>
      <c r="Q188" s="6">
        <v>1</v>
      </c>
      <c r="R188" s="6">
        <v>3</v>
      </c>
      <c r="S188" s="6">
        <v>5</v>
      </c>
      <c r="T188" s="6">
        <v>3</v>
      </c>
      <c r="U188" s="52"/>
      <c r="W188" s="328"/>
      <c r="X188" s="41">
        <v>1</v>
      </c>
      <c r="Y188" s="6"/>
      <c r="Z188" s="6"/>
      <c r="AA188" s="6"/>
      <c r="AB188" s="6"/>
      <c r="AC188" s="6"/>
      <c r="AD188" s="6"/>
      <c r="AE188" s="52"/>
      <c r="AG188" s="328"/>
      <c r="AH188" s="41">
        <v>1</v>
      </c>
      <c r="AI188" s="6"/>
      <c r="AJ188" s="6"/>
      <c r="AK188" s="6"/>
      <c r="AL188" s="6"/>
      <c r="AM188" s="6"/>
      <c r="AN188" s="6"/>
      <c r="AO188" s="52"/>
      <c r="AQ188" s="328"/>
      <c r="AR188" s="41">
        <v>1</v>
      </c>
      <c r="AS188" s="6"/>
      <c r="AT188" s="6"/>
      <c r="AU188" s="6"/>
      <c r="AV188" s="6"/>
      <c r="AW188" s="6"/>
      <c r="AX188" s="6"/>
      <c r="AY188" s="52"/>
      <c r="BA188" s="328"/>
      <c r="BB188" s="41">
        <v>1</v>
      </c>
      <c r="BC188" s="6"/>
      <c r="BD188" s="6"/>
      <c r="BE188" s="6"/>
      <c r="BF188" s="6"/>
      <c r="BG188" s="6"/>
      <c r="BH188" s="6"/>
      <c r="BI188" s="52"/>
      <c r="BK188" s="328"/>
      <c r="BL188" s="41">
        <v>1</v>
      </c>
      <c r="BM188" s="103"/>
      <c r="BN188" s="103"/>
      <c r="BO188" s="103"/>
      <c r="BP188" s="103"/>
      <c r="BQ188" s="103"/>
      <c r="BR188" s="103"/>
      <c r="BS188" s="52"/>
      <c r="BU188" s="328"/>
      <c r="BV188" s="41">
        <v>1</v>
      </c>
      <c r="BW188" s="6"/>
      <c r="BX188" s="6"/>
      <c r="BY188" s="6"/>
      <c r="BZ188" s="6"/>
      <c r="CA188" s="6"/>
      <c r="CB188" s="6"/>
      <c r="CC188" s="52"/>
      <c r="CE188" s="328"/>
      <c r="CF188" s="41">
        <v>1</v>
      </c>
      <c r="CG188" s="6"/>
      <c r="CH188" s="6"/>
      <c r="CI188" s="6"/>
      <c r="CJ188" s="6"/>
      <c r="CK188" s="6"/>
      <c r="CL188" s="6"/>
      <c r="CM188" s="52"/>
      <c r="CO188" s="328"/>
      <c r="CP188" s="41">
        <v>1</v>
      </c>
      <c r="CQ188" s="6"/>
      <c r="CR188" s="6"/>
      <c r="CS188" s="6"/>
      <c r="CT188" s="6"/>
      <c r="CU188" s="6"/>
      <c r="CV188" s="6"/>
      <c r="CW188" s="52"/>
      <c r="CY188" s="328"/>
      <c r="CZ188" s="41">
        <v>1</v>
      </c>
      <c r="DA188" s="6">
        <v>0</v>
      </c>
      <c r="DB188" s="6">
        <v>8</v>
      </c>
      <c r="DC188" s="6">
        <v>0</v>
      </c>
      <c r="DD188" s="6">
        <v>0</v>
      </c>
      <c r="DE188" s="6">
        <v>4</v>
      </c>
      <c r="DF188" s="6">
        <v>0</v>
      </c>
      <c r="DG188" s="52"/>
      <c r="DI188" s="328"/>
      <c r="DJ188" s="41">
        <v>1</v>
      </c>
      <c r="DK188" s="6"/>
      <c r="DL188" s="6"/>
      <c r="DM188" s="6"/>
      <c r="DN188" s="6"/>
      <c r="DO188" s="6"/>
      <c r="DP188" s="6"/>
      <c r="DQ188" s="52"/>
      <c r="DS188" s="328"/>
      <c r="DT188" s="41">
        <v>1</v>
      </c>
      <c r="DU188" s="6"/>
      <c r="DV188" s="6"/>
      <c r="DW188" s="6"/>
      <c r="DX188" s="6"/>
      <c r="DY188" s="6"/>
      <c r="DZ188" s="6"/>
      <c r="EA188" s="52"/>
      <c r="EC188" s="328"/>
      <c r="ED188" s="41">
        <v>1</v>
      </c>
      <c r="EE188" s="6">
        <v>5</v>
      </c>
      <c r="EF188" s="6">
        <v>5</v>
      </c>
      <c r="EG188" s="6">
        <v>1</v>
      </c>
      <c r="EH188" s="6">
        <v>3</v>
      </c>
      <c r="EI188" s="6">
        <v>5</v>
      </c>
      <c r="EJ188" s="6">
        <v>3</v>
      </c>
      <c r="EK188" s="52"/>
      <c r="EL188" s="328"/>
      <c r="EM188" s="41">
        <v>1</v>
      </c>
      <c r="EN188" s="6"/>
      <c r="EO188" s="6"/>
      <c r="EP188" s="6"/>
      <c r="EQ188" s="6"/>
      <c r="ER188" s="6"/>
      <c r="ES188" s="6"/>
      <c r="ET188" s="52"/>
      <c r="EU188" s="52"/>
      <c r="EW188" s="367"/>
      <c r="EX188" s="41">
        <v>1</v>
      </c>
      <c r="EY188" s="6"/>
      <c r="EZ188" s="6"/>
      <c r="FA188" s="6"/>
      <c r="FB188" s="6"/>
      <c r="FC188" s="6"/>
      <c r="FD188" s="6"/>
      <c r="FE188" s="52"/>
      <c r="FG188" s="367"/>
      <c r="FH188" s="41">
        <v>1</v>
      </c>
      <c r="FI188" s="6"/>
      <c r="FJ188" s="6"/>
      <c r="FK188" s="6"/>
      <c r="FL188" s="6"/>
      <c r="FM188" s="6"/>
      <c r="FN188" s="6"/>
      <c r="FO188" s="52"/>
      <c r="FQ188" s="367"/>
      <c r="FR188" s="41">
        <v>1</v>
      </c>
      <c r="FS188" s="6"/>
      <c r="FT188" s="6"/>
      <c r="FU188" s="6"/>
      <c r="FV188" s="6"/>
      <c r="FW188" s="6"/>
      <c r="FX188" s="6"/>
      <c r="FY188" s="52"/>
      <c r="GA188" s="367"/>
      <c r="GB188" s="41">
        <v>1</v>
      </c>
      <c r="GC188" s="6"/>
      <c r="GD188" s="6"/>
      <c r="GE188" s="6"/>
      <c r="GF188" s="6"/>
      <c r="GG188" s="6"/>
      <c r="GH188" s="6"/>
      <c r="GI188" s="52"/>
      <c r="GK188" s="367"/>
      <c r="GL188" s="41">
        <v>1</v>
      </c>
      <c r="GM188" s="6"/>
      <c r="GN188" s="6"/>
      <c r="GO188" s="6"/>
      <c r="GP188" s="6"/>
      <c r="GQ188" s="6"/>
      <c r="GR188" s="6"/>
      <c r="GS188" s="52"/>
      <c r="GU188" s="367"/>
      <c r="GV188" s="41">
        <v>1</v>
      </c>
      <c r="GW188" s="6"/>
      <c r="GX188" s="6"/>
      <c r="GY188" s="6"/>
      <c r="GZ188" s="6"/>
      <c r="HA188" s="6"/>
      <c r="HB188" s="6"/>
      <c r="HC188" s="52"/>
      <c r="HE188" s="367"/>
      <c r="HF188" s="41">
        <v>1</v>
      </c>
      <c r="HG188" s="6"/>
      <c r="HH188" s="6"/>
      <c r="HI188" s="6"/>
      <c r="HJ188" s="6"/>
      <c r="HK188" s="6"/>
      <c r="HL188" s="6"/>
      <c r="HM188" s="52"/>
      <c r="HO188" s="367"/>
      <c r="HP188" s="41">
        <v>1</v>
      </c>
      <c r="HQ188" s="6"/>
      <c r="HR188" s="6"/>
      <c r="HS188" s="6"/>
      <c r="HT188" s="6"/>
      <c r="HU188" s="6"/>
      <c r="HV188" s="6"/>
      <c r="HW188" s="52"/>
      <c r="HY188" s="367"/>
      <c r="HZ188" s="41">
        <v>1</v>
      </c>
      <c r="IA188" s="6"/>
      <c r="IB188" s="6"/>
      <c r="IC188" s="6"/>
      <c r="ID188" s="6"/>
      <c r="IE188" s="6"/>
      <c r="IF188" s="6"/>
      <c r="IG188" s="52"/>
      <c r="II188" s="367"/>
      <c r="IJ188" s="41">
        <v>1</v>
      </c>
      <c r="IK188" s="6"/>
      <c r="IL188" s="6"/>
      <c r="IM188" s="6"/>
      <c r="IN188" s="6"/>
      <c r="IO188" s="6"/>
      <c r="IP188" s="6"/>
      <c r="IQ188" s="52"/>
      <c r="IS188" s="367"/>
      <c r="IT188" s="41">
        <v>1</v>
      </c>
      <c r="IU188" s="6"/>
      <c r="IV188" s="6"/>
      <c r="IW188" s="6"/>
      <c r="IX188" s="6"/>
      <c r="IY188" s="6"/>
      <c r="IZ188" s="6"/>
      <c r="JA188" s="52"/>
    </row>
    <row r="189" spans="1:261" ht="12.75" customHeight="1" outlineLevel="2" x14ac:dyDescent="0.25">
      <c r="A189" s="99" t="s">
        <v>122</v>
      </c>
      <c r="B189" s="100">
        <v>0.1</v>
      </c>
      <c r="C189" s="358"/>
      <c r="D189" s="17" t="s">
        <v>1</v>
      </c>
      <c r="E189" s="417">
        <f>AVERAGE(O189,Y189,AI189,AS189,BC189,BM189,BW189,CG189,CQ189,DA189,DK189,DU189,EE189,EO189,EY189,FI189,FS189,GC189,GM189,GW189,HG189,HQ189,IA189,IK189,IU189)</f>
        <v>3.3333333333333335</v>
      </c>
      <c r="F189" s="417">
        <f t="shared" ref="F189:J189" si="989">AVERAGE(P189,Z189,AJ189,AT189,BD189,BN189,BX189,CH189,CR189,DB189,DL189,DV189,EF189,EP189,EZ189,FJ189,FT189,GD189,GN189,GX189,HH189,HR189,IB189,IL189,IV189)</f>
        <v>6</v>
      </c>
      <c r="G189" s="417">
        <f t="shared" si="989"/>
        <v>0.66666666666666663</v>
      </c>
      <c r="H189" s="417">
        <f t="shared" si="989"/>
        <v>2</v>
      </c>
      <c r="I189" s="417">
        <f t="shared" si="989"/>
        <v>4.666666666666667</v>
      </c>
      <c r="J189" s="417">
        <f t="shared" si="989"/>
        <v>2</v>
      </c>
      <c r="K189" s="52"/>
      <c r="M189" s="48"/>
      <c r="N189" s="17" t="s">
        <v>1</v>
      </c>
      <c r="O189" s="36">
        <f t="shared" ref="O189:T189" si="990">IF(COUNT(O188:O188)=0,"",AVERAGE(O188:O188))</f>
        <v>5</v>
      </c>
      <c r="P189" s="36">
        <f t="shared" si="990"/>
        <v>5</v>
      </c>
      <c r="Q189" s="36">
        <f t="shared" si="990"/>
        <v>1</v>
      </c>
      <c r="R189" s="36">
        <f t="shared" si="990"/>
        <v>3</v>
      </c>
      <c r="S189" s="36">
        <f t="shared" si="990"/>
        <v>5</v>
      </c>
      <c r="T189" s="36">
        <f t="shared" si="990"/>
        <v>3</v>
      </c>
      <c r="U189" s="52"/>
      <c r="W189" s="48"/>
      <c r="X189" s="17" t="s">
        <v>1</v>
      </c>
      <c r="Y189" s="36" t="str">
        <f>IF(COUNT(Y188:Y188)=0,"",AVERAGE(Y188:Y188))</f>
        <v/>
      </c>
      <c r="Z189" s="36" t="str">
        <f>IF(COUNT(Z188:Z188)=0,"",AVERAGE(Z188:Z188))</f>
        <v/>
      </c>
      <c r="AA189" s="36" t="str">
        <f>IF(COUNT(AA188:AA188)=0,"",AVERAGE(AA188:AA188))</f>
        <v/>
      </c>
      <c r="AB189" s="36" t="str">
        <f>IF(COUNT(AB188:AB188)=0,"",AVERAGE(AB188:AB188))</f>
        <v/>
      </c>
      <c r="AC189" s="36"/>
      <c r="AD189" s="36" t="str">
        <f>IF(COUNT(AD188:AD188)=0,"",AVERAGE(AD188:AD188))</f>
        <v/>
      </c>
      <c r="AE189" s="52"/>
      <c r="AG189" s="48"/>
      <c r="AH189" s="17" t="s">
        <v>1</v>
      </c>
      <c r="AI189" s="36" t="str">
        <f>IF(COUNT(AI188:AI188)=0,"",AVERAGE(AI188:AI188))</f>
        <v/>
      </c>
      <c r="AJ189" s="36" t="str">
        <f>IF(COUNT(AJ188:AJ188)=0,"",AVERAGE(AJ188:AJ188))</f>
        <v/>
      </c>
      <c r="AK189" s="36" t="str">
        <f>IF(COUNT(AK188:AK188)=0,"",AVERAGE(AK188:AK188))</f>
        <v/>
      </c>
      <c r="AL189" s="36" t="str">
        <f>IF(COUNT(AL188:AL188)=0,"",AVERAGE(AL188:AL188))</f>
        <v/>
      </c>
      <c r="AM189" s="36"/>
      <c r="AN189" s="36" t="str">
        <f>IF(COUNT(AN188:AN188)=0,"",AVERAGE(AN188:AN188))</f>
        <v/>
      </c>
      <c r="AO189" s="52"/>
      <c r="AQ189" s="48"/>
      <c r="AR189" s="17" t="s">
        <v>1</v>
      </c>
      <c r="AS189" s="36"/>
      <c r="AT189" s="36" t="str">
        <f>IF(COUNT(AT188:AT188)=0,"",AVERAGE(AT188:AT188))</f>
        <v/>
      </c>
      <c r="AU189" s="36" t="str">
        <f>IF(COUNT(AU188:AU188)=0,"",AVERAGE(AU188:AU188))</f>
        <v/>
      </c>
      <c r="AV189" s="36" t="str">
        <f>IF(COUNT(AV188:AV188)=0,"",AVERAGE(AV188:AV188))</f>
        <v/>
      </c>
      <c r="AW189" s="36" t="str">
        <f>IF(COUNT(AW188:AW188)=0,"",AVERAGE(AW188:AW188))</f>
        <v/>
      </c>
      <c r="AX189" s="36" t="str">
        <f>IF(COUNT(AX188:AX188)=0,"",AVERAGE(AX188:AX188))</f>
        <v/>
      </c>
      <c r="AY189" s="52"/>
      <c r="BA189" s="48"/>
      <c r="BB189" s="17" t="s">
        <v>1</v>
      </c>
      <c r="BC189" s="36"/>
      <c r="BD189" s="36" t="str">
        <f>IF(COUNT(BD188:BD188)=0,"",AVERAGE(BD188:BD188))</f>
        <v/>
      </c>
      <c r="BE189" s="36" t="str">
        <f>IF(COUNT(BE188:BE188)=0,"",AVERAGE(BE188:BE188))</f>
        <v/>
      </c>
      <c r="BF189" s="36" t="str">
        <f>IF(COUNT(BF188:BF188)=0,"",AVERAGE(BF188:BF188))</f>
        <v/>
      </c>
      <c r="BG189" s="36" t="str">
        <f>IF(COUNT(BG188:BG188)=0,"",AVERAGE(BG188:BG188))</f>
        <v/>
      </c>
      <c r="BH189" s="36" t="str">
        <f>IF(COUNT(BH188:BH188)=0,"",AVERAGE(BH188:BH188))</f>
        <v/>
      </c>
      <c r="BI189" s="52"/>
      <c r="BK189" s="48"/>
      <c r="BL189" s="17" t="s">
        <v>1</v>
      </c>
      <c r="BM189" s="6"/>
      <c r="BN189" s="6"/>
      <c r="BO189" s="6"/>
      <c r="BP189" s="6"/>
      <c r="BQ189" s="6"/>
      <c r="BR189" s="6"/>
      <c r="BS189" s="52"/>
      <c r="BU189" s="48"/>
      <c r="BV189" s="17" t="s">
        <v>1</v>
      </c>
      <c r="BW189" s="36" t="str">
        <f>IF(COUNT(BW188:BW188)=0,"",AVERAGE(BW188:BW188))</f>
        <v/>
      </c>
      <c r="BX189" s="36" t="str">
        <f>IF(COUNT(BX188:BX188)=0,"",AVERAGE(BX188:BX188))</f>
        <v/>
      </c>
      <c r="BY189" s="36" t="str">
        <f>IF(COUNT(BY188:BY188)=0,"",AVERAGE(BY188:BY188))</f>
        <v/>
      </c>
      <c r="BZ189" s="36" t="str">
        <f>IF(COUNT(BZ188:BZ188)=0,"",AVERAGE(BZ188:BZ188))</f>
        <v/>
      </c>
      <c r="CA189" s="36"/>
      <c r="CB189" s="36" t="str">
        <f>IF(COUNT(CB188:CB188)=0,"",AVERAGE(CB188:CB188))</f>
        <v/>
      </c>
      <c r="CC189" s="52"/>
      <c r="CE189" s="48"/>
      <c r="CF189" s="17" t="s">
        <v>1</v>
      </c>
      <c r="CG189" s="36" t="str">
        <f>IF(COUNT(CG188:CG188)=0,"",AVERAGE(CG188:CG188))</f>
        <v/>
      </c>
      <c r="CH189" s="36" t="str">
        <f>IF(COUNT(CH188:CH188)=0,"",AVERAGE(CH188:CH188))</f>
        <v/>
      </c>
      <c r="CI189" s="36" t="str">
        <f>IF(COUNT(CI188:CI188)=0,"",AVERAGE(CI188:CI188))</f>
        <v/>
      </c>
      <c r="CJ189" s="36" t="str">
        <f>IF(COUNT(CJ188:CJ188)=0,"",AVERAGE(CJ188:CJ188))</f>
        <v/>
      </c>
      <c r="CK189" s="36"/>
      <c r="CL189" s="36" t="str">
        <f>IF(COUNT(CL188:CL188)=0,"",AVERAGE(CL188:CL188))</f>
        <v/>
      </c>
      <c r="CM189" s="52"/>
      <c r="CO189" s="48"/>
      <c r="CP189" s="17" t="s">
        <v>1</v>
      </c>
      <c r="CQ189" s="36" t="str">
        <f>IF(COUNT(CQ188:CQ188)=0,"",AVERAGE(CQ188:CQ188))</f>
        <v/>
      </c>
      <c r="CR189" s="36" t="str">
        <f>IF(COUNT(CR188:CR188)=0,"",AVERAGE(CR188:CR188))</f>
        <v/>
      </c>
      <c r="CS189" s="36" t="str">
        <f>IF(COUNT(CS188:CS188)=0,"",AVERAGE(CS188:CS188))</f>
        <v/>
      </c>
      <c r="CT189" s="36" t="str">
        <f>IF(COUNT(CT188:CT188)=0,"",AVERAGE(CT188:CT188))</f>
        <v/>
      </c>
      <c r="CU189" s="36"/>
      <c r="CV189" s="36" t="str">
        <f>IF(COUNT(CV188:CV188)=0,"",AVERAGE(CV188:CV188))</f>
        <v/>
      </c>
      <c r="CW189" s="52"/>
      <c r="CY189" s="48"/>
      <c r="CZ189" s="17" t="s">
        <v>1</v>
      </c>
      <c r="DA189" s="36">
        <f>IF(COUNT(DA188:DA188)=0,"",AVERAGE(DA188:DA188))</f>
        <v>0</v>
      </c>
      <c r="DB189" s="36">
        <f t="shared" ref="DB189:DF189" si="991">IF(COUNT(DB188:DB188)=0,"",AVERAGE(DB188:DB188))</f>
        <v>8</v>
      </c>
      <c r="DC189" s="36">
        <f t="shared" si="991"/>
        <v>0</v>
      </c>
      <c r="DD189" s="36">
        <f t="shared" si="991"/>
        <v>0</v>
      </c>
      <c r="DE189" s="36">
        <f t="shared" si="991"/>
        <v>4</v>
      </c>
      <c r="DF189" s="36">
        <f t="shared" si="991"/>
        <v>0</v>
      </c>
      <c r="DG189" s="52"/>
      <c r="DI189" s="48"/>
      <c r="DJ189" s="17" t="s">
        <v>1</v>
      </c>
      <c r="DK189" s="36" t="str">
        <f>IF(COUNT(DK188:DK188)=0,"",AVERAGE(DK188:DK188))</f>
        <v/>
      </c>
      <c r="DL189" s="36" t="str">
        <f>IF(COUNT(DL188:DL188)=0,"",AVERAGE(DL188:DL188))</f>
        <v/>
      </c>
      <c r="DM189" s="36" t="str">
        <f>IF(COUNT(DM188:DM188)=0,"",AVERAGE(DM188:DM188))</f>
        <v/>
      </c>
      <c r="DN189" s="36" t="str">
        <f>IF(COUNT(DN188:DN188)=0,"",AVERAGE(DN188:DN188))</f>
        <v/>
      </c>
      <c r="DO189" s="36"/>
      <c r="DP189" s="36" t="str">
        <f>IF(COUNT(DP188:DP188)=0,"",AVERAGE(DP188:DP188))</f>
        <v/>
      </c>
      <c r="DQ189" s="52"/>
      <c r="DS189" s="48"/>
      <c r="DT189" s="17" t="s">
        <v>1</v>
      </c>
      <c r="DU189" s="36" t="str">
        <f>IF(COUNT(DU188:DU188)=0,"",AVERAGE(DU188:DU188))</f>
        <v/>
      </c>
      <c r="DV189" s="36" t="str">
        <f>IF(COUNT(DV188:DV188)=0,"",AVERAGE(DV188:DV188))</f>
        <v/>
      </c>
      <c r="DW189" s="36" t="str">
        <f>IF(COUNT(DW188:DW188)=0,"",AVERAGE(DW188:DW188))</f>
        <v/>
      </c>
      <c r="DX189" s="36" t="str">
        <f>IF(COUNT(DX188:DX188)=0,"",AVERAGE(DX188:DX188))</f>
        <v/>
      </c>
      <c r="DY189" s="36"/>
      <c r="DZ189" s="36" t="str">
        <f>IF(COUNT(DZ188:DZ188)=0,"",AVERAGE(DZ188:DZ188))</f>
        <v/>
      </c>
      <c r="EA189" s="52"/>
      <c r="EC189" s="48"/>
      <c r="ED189" s="17" t="s">
        <v>1</v>
      </c>
      <c r="EE189" s="36">
        <f t="shared" ref="EE189:EJ189" si="992">IF(COUNT(EE188:EE188)=0,"",AVERAGE(EE188:EE188))</f>
        <v>5</v>
      </c>
      <c r="EF189" s="36">
        <f t="shared" si="992"/>
        <v>5</v>
      </c>
      <c r="EG189" s="36">
        <f t="shared" si="992"/>
        <v>1</v>
      </c>
      <c r="EH189" s="36">
        <f t="shared" si="992"/>
        <v>3</v>
      </c>
      <c r="EI189" s="36">
        <f t="shared" si="992"/>
        <v>5</v>
      </c>
      <c r="EJ189" s="36">
        <f t="shared" si="992"/>
        <v>3</v>
      </c>
      <c r="EK189" s="52"/>
      <c r="EL189" s="48"/>
      <c r="EM189" s="17" t="s">
        <v>1</v>
      </c>
      <c r="EN189" s="36" t="str">
        <f>IF(COUNT(EN188:EN188)=0,"",AVERAGE(EN188:EN188))</f>
        <v/>
      </c>
      <c r="EO189" s="36" t="str">
        <f t="shared" ref="EO189:ES189" si="993">IF(COUNT(EO188:EO188)=0,"",AVERAGE(EO188:EO188))</f>
        <v/>
      </c>
      <c r="EP189" s="36" t="str">
        <f t="shared" si="993"/>
        <v/>
      </c>
      <c r="EQ189" s="36" t="str">
        <f t="shared" si="993"/>
        <v/>
      </c>
      <c r="ER189" s="36" t="str">
        <f t="shared" si="993"/>
        <v/>
      </c>
      <c r="ES189" s="36" t="str">
        <f t="shared" si="993"/>
        <v/>
      </c>
      <c r="ET189" s="52"/>
      <c r="EU189" s="52"/>
      <c r="EW189" s="369"/>
      <c r="EX189" s="17" t="s">
        <v>1</v>
      </c>
      <c r="EY189" s="36" t="str">
        <f t="shared" ref="EY189:FD189" si="994">IF(COUNT(EY188:EY188)=0,"",AVERAGE(EY188:EY188))</f>
        <v/>
      </c>
      <c r="EZ189" s="36" t="str">
        <f t="shared" si="994"/>
        <v/>
      </c>
      <c r="FA189" s="36" t="str">
        <f t="shared" si="994"/>
        <v/>
      </c>
      <c r="FB189" s="36" t="str">
        <f t="shared" si="994"/>
        <v/>
      </c>
      <c r="FC189" s="36" t="str">
        <f t="shared" si="994"/>
        <v/>
      </c>
      <c r="FD189" s="36" t="str">
        <f t="shared" si="994"/>
        <v/>
      </c>
      <c r="FE189" s="52"/>
      <c r="FG189" s="369"/>
      <c r="FH189" s="17" t="s">
        <v>1</v>
      </c>
      <c r="FI189" s="36" t="str">
        <f t="shared" ref="FI189:FN189" si="995">IF(COUNT(FI188:FI188)=0,"",AVERAGE(FI188:FI188))</f>
        <v/>
      </c>
      <c r="FJ189" s="36" t="str">
        <f t="shared" si="995"/>
        <v/>
      </c>
      <c r="FK189" s="36" t="str">
        <f t="shared" si="995"/>
        <v/>
      </c>
      <c r="FL189" s="36" t="str">
        <f t="shared" si="995"/>
        <v/>
      </c>
      <c r="FM189" s="36" t="str">
        <f t="shared" si="995"/>
        <v/>
      </c>
      <c r="FN189" s="36" t="str">
        <f t="shared" si="995"/>
        <v/>
      </c>
      <c r="FO189" s="52"/>
      <c r="FQ189" s="369"/>
      <c r="FR189" s="17" t="s">
        <v>1</v>
      </c>
      <c r="FS189" s="36" t="str">
        <f t="shared" ref="FS189:FX189" si="996">IF(COUNT(FS188:FS188)=0,"",AVERAGE(FS188:FS188))</f>
        <v/>
      </c>
      <c r="FT189" s="36" t="str">
        <f t="shared" si="996"/>
        <v/>
      </c>
      <c r="FU189" s="36" t="str">
        <f t="shared" si="996"/>
        <v/>
      </c>
      <c r="FV189" s="36" t="str">
        <f t="shared" si="996"/>
        <v/>
      </c>
      <c r="FW189" s="36" t="str">
        <f t="shared" si="996"/>
        <v/>
      </c>
      <c r="FX189" s="36" t="str">
        <f t="shared" si="996"/>
        <v/>
      </c>
      <c r="FY189" s="52"/>
      <c r="GA189" s="369"/>
      <c r="GB189" s="17" t="s">
        <v>1</v>
      </c>
      <c r="GC189" s="36" t="str">
        <f t="shared" ref="GC189:GH189" si="997">IF(COUNT(GC188:GC188)=0,"",AVERAGE(GC188:GC188))</f>
        <v/>
      </c>
      <c r="GD189" s="36" t="str">
        <f t="shared" si="997"/>
        <v/>
      </c>
      <c r="GE189" s="36" t="str">
        <f t="shared" si="997"/>
        <v/>
      </c>
      <c r="GF189" s="36" t="str">
        <f t="shared" si="997"/>
        <v/>
      </c>
      <c r="GG189" s="36" t="str">
        <f t="shared" si="997"/>
        <v/>
      </c>
      <c r="GH189" s="36" t="str">
        <f t="shared" si="997"/>
        <v/>
      </c>
      <c r="GI189" s="52"/>
      <c r="GK189" s="369"/>
      <c r="GL189" s="17" t="s">
        <v>1</v>
      </c>
      <c r="GM189" s="36" t="str">
        <f t="shared" ref="GM189:GR189" si="998">IF(COUNT(GM188:GM188)=0,"",AVERAGE(GM188:GM188))</f>
        <v/>
      </c>
      <c r="GN189" s="36" t="str">
        <f t="shared" si="998"/>
        <v/>
      </c>
      <c r="GO189" s="36" t="str">
        <f t="shared" si="998"/>
        <v/>
      </c>
      <c r="GP189" s="36" t="str">
        <f t="shared" si="998"/>
        <v/>
      </c>
      <c r="GQ189" s="36" t="str">
        <f t="shared" si="998"/>
        <v/>
      </c>
      <c r="GR189" s="36" t="str">
        <f t="shared" si="998"/>
        <v/>
      </c>
      <c r="GS189" s="52"/>
      <c r="GU189" s="369"/>
      <c r="GV189" s="17" t="s">
        <v>1</v>
      </c>
      <c r="GW189" s="36" t="str">
        <f t="shared" ref="GW189:HB189" si="999">IF(COUNT(GW188:GW188)=0,"",AVERAGE(GW188:GW188))</f>
        <v/>
      </c>
      <c r="GX189" s="36" t="str">
        <f t="shared" si="999"/>
        <v/>
      </c>
      <c r="GY189" s="36" t="str">
        <f t="shared" si="999"/>
        <v/>
      </c>
      <c r="GZ189" s="36" t="str">
        <f t="shared" si="999"/>
        <v/>
      </c>
      <c r="HA189" s="36" t="str">
        <f t="shared" si="999"/>
        <v/>
      </c>
      <c r="HB189" s="36" t="str">
        <f t="shared" si="999"/>
        <v/>
      </c>
      <c r="HC189" s="52"/>
      <c r="HE189" s="369"/>
      <c r="HF189" s="17" t="s">
        <v>1</v>
      </c>
      <c r="HG189" s="36" t="str">
        <f t="shared" ref="HG189:HL189" si="1000">IF(COUNT(HG188:HG188)=0,"",AVERAGE(HG188:HG188))</f>
        <v/>
      </c>
      <c r="HH189" s="36" t="str">
        <f t="shared" si="1000"/>
        <v/>
      </c>
      <c r="HI189" s="36" t="str">
        <f t="shared" si="1000"/>
        <v/>
      </c>
      <c r="HJ189" s="36" t="str">
        <f t="shared" si="1000"/>
        <v/>
      </c>
      <c r="HK189" s="36" t="str">
        <f t="shared" si="1000"/>
        <v/>
      </c>
      <c r="HL189" s="36" t="str">
        <f t="shared" si="1000"/>
        <v/>
      </c>
      <c r="HM189" s="52"/>
      <c r="HO189" s="369"/>
      <c r="HP189" s="17" t="s">
        <v>1</v>
      </c>
      <c r="HQ189" s="36" t="str">
        <f t="shared" ref="HQ189:HV189" si="1001">IF(COUNT(HQ188:HQ188)=0,"",AVERAGE(HQ188:HQ188))</f>
        <v/>
      </c>
      <c r="HR189" s="36" t="str">
        <f t="shared" si="1001"/>
        <v/>
      </c>
      <c r="HS189" s="36" t="str">
        <f t="shared" si="1001"/>
        <v/>
      </c>
      <c r="HT189" s="36" t="str">
        <f t="shared" si="1001"/>
        <v/>
      </c>
      <c r="HU189" s="36" t="str">
        <f t="shared" si="1001"/>
        <v/>
      </c>
      <c r="HV189" s="36" t="str">
        <f t="shared" si="1001"/>
        <v/>
      </c>
      <c r="HW189" s="52"/>
      <c r="HY189" s="369"/>
      <c r="HZ189" s="17" t="s">
        <v>1</v>
      </c>
      <c r="IA189" s="36" t="str">
        <f t="shared" ref="IA189:IF189" si="1002">IF(COUNT(IA188:IA188)=0,"",AVERAGE(IA188:IA188))</f>
        <v/>
      </c>
      <c r="IB189" s="36" t="str">
        <f t="shared" si="1002"/>
        <v/>
      </c>
      <c r="IC189" s="36" t="str">
        <f t="shared" si="1002"/>
        <v/>
      </c>
      <c r="ID189" s="36" t="str">
        <f t="shared" si="1002"/>
        <v/>
      </c>
      <c r="IE189" s="36" t="str">
        <f t="shared" si="1002"/>
        <v/>
      </c>
      <c r="IF189" s="36" t="str">
        <f t="shared" si="1002"/>
        <v/>
      </c>
      <c r="IG189" s="52"/>
      <c r="II189" s="369"/>
      <c r="IJ189" s="17" t="s">
        <v>1</v>
      </c>
      <c r="IK189" s="36" t="str">
        <f t="shared" ref="IK189:IP189" si="1003">IF(COUNT(IK188:IK188)=0,"",AVERAGE(IK188:IK188))</f>
        <v/>
      </c>
      <c r="IL189" s="36" t="str">
        <f t="shared" si="1003"/>
        <v/>
      </c>
      <c r="IM189" s="36" t="str">
        <f t="shared" si="1003"/>
        <v/>
      </c>
      <c r="IN189" s="36" t="str">
        <f t="shared" si="1003"/>
        <v/>
      </c>
      <c r="IO189" s="36" t="str">
        <f t="shared" si="1003"/>
        <v/>
      </c>
      <c r="IP189" s="36" t="str">
        <f t="shared" si="1003"/>
        <v/>
      </c>
      <c r="IQ189" s="52"/>
      <c r="IS189" s="369"/>
      <c r="IT189" s="17" t="s">
        <v>1</v>
      </c>
      <c r="IU189" s="36" t="str">
        <f t="shared" ref="IU189:IZ189" si="1004">IF(COUNT(IU188:IU188)=0,"",AVERAGE(IU188:IU188))</f>
        <v/>
      </c>
      <c r="IV189" s="36" t="str">
        <f t="shared" si="1004"/>
        <v/>
      </c>
      <c r="IW189" s="36" t="str">
        <f t="shared" si="1004"/>
        <v/>
      </c>
      <c r="IX189" s="36" t="str">
        <f t="shared" si="1004"/>
        <v/>
      </c>
      <c r="IY189" s="36" t="str">
        <f t="shared" si="1004"/>
        <v/>
      </c>
      <c r="IZ189" s="36" t="str">
        <f t="shared" si="1004"/>
        <v/>
      </c>
      <c r="JA189" s="52"/>
    </row>
    <row r="190" spans="1:261" x14ac:dyDescent="0.25">
      <c r="C190" s="39">
        <v>4</v>
      </c>
      <c r="D190" s="40" t="s">
        <v>263</v>
      </c>
      <c r="E190" s="427">
        <f>(($B$191*E191)+($B$215*E215)+($B$219*E219)+($B$225*E225))/($B$191+$B$215+$B$219+$B$225)</f>
        <v>0.83541666666666681</v>
      </c>
      <c r="F190" s="427">
        <f t="shared" ref="F190:J190" si="1005">(($B$191*F191)+($B$215*F215)+($B$219*F219)+($B$225*F225))/($B$191+$B$215+$B$219+$B$225)</f>
        <v>0.83437499999999998</v>
      </c>
      <c r="G190" s="427">
        <f t="shared" si="1005"/>
        <v>0.68437500000000007</v>
      </c>
      <c r="H190" s="427">
        <f t="shared" si="1005"/>
        <v>0.83906250000000004</v>
      </c>
      <c r="I190" s="427">
        <f t="shared" si="1005"/>
        <v>0.75624999999999998</v>
      </c>
      <c r="J190" s="427">
        <f t="shared" si="1005"/>
        <v>0.8</v>
      </c>
      <c r="K190" s="52"/>
      <c r="M190" s="39">
        <v>4</v>
      </c>
      <c r="N190" s="40" t="s">
        <v>263</v>
      </c>
      <c r="O190" s="40"/>
      <c r="P190" s="40"/>
      <c r="Q190" s="40"/>
      <c r="R190" s="40"/>
      <c r="S190" s="40"/>
      <c r="T190" s="40"/>
      <c r="U190" s="52"/>
      <c r="W190" s="39">
        <v>4</v>
      </c>
      <c r="X190" s="40" t="s">
        <v>263</v>
      </c>
      <c r="Y190" s="40"/>
      <c r="Z190" s="40"/>
      <c r="AA190" s="40"/>
      <c r="AB190" s="40"/>
      <c r="AC190" s="40"/>
      <c r="AD190" s="40"/>
      <c r="AE190" s="52"/>
      <c r="AG190" s="39">
        <v>4</v>
      </c>
      <c r="AH190" s="40" t="s">
        <v>263</v>
      </c>
      <c r="AI190" s="40"/>
      <c r="AJ190" s="40"/>
      <c r="AK190" s="40"/>
      <c r="AL190" s="40"/>
      <c r="AM190" s="40"/>
      <c r="AN190" s="40"/>
      <c r="AO190" s="52"/>
      <c r="AQ190" s="39">
        <v>4</v>
      </c>
      <c r="AR190" s="40" t="s">
        <v>263</v>
      </c>
      <c r="AS190" s="40"/>
      <c r="AT190" s="40"/>
      <c r="AU190" s="40"/>
      <c r="AV190" s="40"/>
      <c r="AW190" s="40"/>
      <c r="AX190" s="40"/>
      <c r="AY190" s="52"/>
      <c r="BA190" s="39">
        <v>4</v>
      </c>
      <c r="BB190" s="40" t="s">
        <v>263</v>
      </c>
      <c r="BC190" s="40"/>
      <c r="BD190" s="40"/>
      <c r="BE190" s="40"/>
      <c r="BF190" s="40"/>
      <c r="BG190" s="40"/>
      <c r="BH190" s="40"/>
      <c r="BI190" s="52"/>
      <c r="BK190" s="39">
        <v>4</v>
      </c>
      <c r="BL190" s="40" t="s">
        <v>263</v>
      </c>
      <c r="BM190" s="36"/>
      <c r="BN190" s="36" t="str">
        <f>IF(COUNT(BN189:BN189)=0,"",AVERAGE(BN189:BN189))</f>
        <v/>
      </c>
      <c r="BO190" s="36" t="str">
        <f>IF(COUNT(BO189:BO189)=0,"",AVERAGE(BO189:BO189))</f>
        <v/>
      </c>
      <c r="BP190" s="36" t="str">
        <f>IF(COUNT(BP189:BP189)=0,"",AVERAGE(BP189:BP189))</f>
        <v/>
      </c>
      <c r="BQ190" s="36" t="str">
        <f>IF(COUNT(BQ189:BQ189)=0,"",AVERAGE(BQ189:BQ189))</f>
        <v/>
      </c>
      <c r="BR190" s="36" t="str">
        <f>IF(COUNT(BR189:BR189)=0,"",AVERAGE(BR189:BR189))</f>
        <v/>
      </c>
      <c r="BS190" s="52"/>
      <c r="BU190" s="39">
        <v>4</v>
      </c>
      <c r="BV190" s="40" t="s">
        <v>263</v>
      </c>
      <c r="BW190" s="40"/>
      <c r="BX190" s="40"/>
      <c r="BY190" s="40"/>
      <c r="BZ190" s="40"/>
      <c r="CA190" s="40"/>
      <c r="CB190" s="40"/>
      <c r="CC190" s="52"/>
      <c r="CE190" s="39">
        <v>4</v>
      </c>
      <c r="CF190" s="40" t="s">
        <v>263</v>
      </c>
      <c r="CG190" s="40"/>
      <c r="CH190" s="40"/>
      <c r="CI190" s="40"/>
      <c r="CJ190" s="40"/>
      <c r="CK190" s="40"/>
      <c r="CL190" s="40"/>
      <c r="CM190" s="52"/>
      <c r="CO190" s="39">
        <v>4</v>
      </c>
      <c r="CP190" s="40" t="s">
        <v>263</v>
      </c>
      <c r="CQ190" s="40"/>
      <c r="CR190" s="40"/>
      <c r="CS190" s="40"/>
      <c r="CT190" s="40"/>
      <c r="CU190" s="40"/>
      <c r="CV190" s="40"/>
      <c r="CW190" s="52"/>
      <c r="CY190" s="39">
        <v>4</v>
      </c>
      <c r="CZ190" s="40" t="s">
        <v>263</v>
      </c>
      <c r="DA190" s="40"/>
      <c r="DB190" s="40"/>
      <c r="DC190" s="40"/>
      <c r="DD190" s="40"/>
      <c r="DE190" s="40"/>
      <c r="DF190" s="40"/>
      <c r="DG190" s="52"/>
      <c r="DI190" s="39">
        <v>4</v>
      </c>
      <c r="DJ190" s="40" t="s">
        <v>263</v>
      </c>
      <c r="DK190" s="40"/>
      <c r="DL190" s="40"/>
      <c r="DM190" s="40"/>
      <c r="DN190" s="40"/>
      <c r="DO190" s="40"/>
      <c r="DP190" s="40"/>
      <c r="DQ190" s="52"/>
      <c r="DS190" s="39">
        <v>4</v>
      </c>
      <c r="DT190" s="40" t="s">
        <v>263</v>
      </c>
      <c r="DU190" s="40"/>
      <c r="DV190" s="40"/>
      <c r="DW190" s="40"/>
      <c r="DX190" s="40"/>
      <c r="DY190" s="40"/>
      <c r="DZ190" s="40"/>
      <c r="EA190" s="52"/>
      <c r="EC190" s="39">
        <v>4</v>
      </c>
      <c r="ED190" s="40" t="s">
        <v>263</v>
      </c>
      <c r="EE190" s="40"/>
      <c r="EF190" s="40"/>
      <c r="EG190" s="40"/>
      <c r="EH190" s="40"/>
      <c r="EI190" s="40"/>
      <c r="EJ190" s="40"/>
      <c r="EK190" s="52"/>
      <c r="EL190" s="39">
        <v>4</v>
      </c>
      <c r="EM190" s="40" t="s">
        <v>263</v>
      </c>
      <c r="EN190" s="40"/>
      <c r="EO190" s="40"/>
      <c r="EP190" s="40"/>
      <c r="EQ190" s="40"/>
      <c r="ER190" s="40"/>
      <c r="ES190" s="40"/>
      <c r="ET190" s="52"/>
      <c r="EU190" s="52"/>
      <c r="EW190" s="40">
        <v>4</v>
      </c>
      <c r="EX190" s="40" t="s">
        <v>263</v>
      </c>
      <c r="EY190" s="40"/>
      <c r="EZ190" s="40"/>
      <c r="FA190" s="40"/>
      <c r="FB190" s="40"/>
      <c r="FC190" s="40"/>
      <c r="FD190" s="40"/>
      <c r="FE190" s="52"/>
      <c r="FG190" s="40">
        <v>4</v>
      </c>
      <c r="FH190" s="40" t="s">
        <v>263</v>
      </c>
      <c r="FI190" s="40"/>
      <c r="FJ190" s="40"/>
      <c r="FK190" s="40"/>
      <c r="FL190" s="40"/>
      <c r="FM190" s="40"/>
      <c r="FN190" s="40"/>
      <c r="FO190" s="52"/>
      <c r="FQ190" s="40">
        <v>4</v>
      </c>
      <c r="FR190" s="40" t="s">
        <v>263</v>
      </c>
      <c r="FS190" s="40"/>
      <c r="FT190" s="40"/>
      <c r="FU190" s="40"/>
      <c r="FV190" s="40"/>
      <c r="FW190" s="40"/>
      <c r="FX190" s="40"/>
      <c r="FY190" s="52"/>
      <c r="GA190" s="40">
        <v>4</v>
      </c>
      <c r="GB190" s="40" t="s">
        <v>263</v>
      </c>
      <c r="GC190" s="40"/>
      <c r="GD190" s="40"/>
      <c r="GE190" s="40"/>
      <c r="GF190" s="40"/>
      <c r="GG190" s="40"/>
      <c r="GH190" s="40"/>
      <c r="GI190" s="52"/>
      <c r="GK190" s="40">
        <v>4</v>
      </c>
      <c r="GL190" s="40" t="s">
        <v>263</v>
      </c>
      <c r="GM190" s="40"/>
      <c r="GN190" s="40"/>
      <c r="GO190" s="40"/>
      <c r="GP190" s="40"/>
      <c r="GQ190" s="40"/>
      <c r="GR190" s="40"/>
      <c r="GS190" s="52"/>
      <c r="GU190" s="40">
        <v>4</v>
      </c>
      <c r="GV190" s="40" t="s">
        <v>263</v>
      </c>
      <c r="GW190" s="40"/>
      <c r="GX190" s="40"/>
      <c r="GY190" s="40"/>
      <c r="GZ190" s="40"/>
      <c r="HA190" s="40"/>
      <c r="HB190" s="40"/>
      <c r="HC190" s="52"/>
      <c r="HE190" s="40">
        <v>4</v>
      </c>
      <c r="HF190" s="40" t="s">
        <v>263</v>
      </c>
      <c r="HG190" s="40"/>
      <c r="HH190" s="40"/>
      <c r="HI190" s="40"/>
      <c r="HJ190" s="40"/>
      <c r="HK190" s="40"/>
      <c r="HL190" s="40"/>
      <c r="HM190" s="52"/>
      <c r="HO190" s="40">
        <v>4</v>
      </c>
      <c r="HP190" s="40" t="s">
        <v>263</v>
      </c>
      <c r="HQ190" s="40"/>
      <c r="HR190" s="40"/>
      <c r="HS190" s="40"/>
      <c r="HT190" s="40"/>
      <c r="HU190" s="40"/>
      <c r="HV190" s="40"/>
      <c r="HW190" s="52"/>
      <c r="HY190" s="40">
        <v>4</v>
      </c>
      <c r="HZ190" s="40" t="s">
        <v>263</v>
      </c>
      <c r="IA190" s="40"/>
      <c r="IB190" s="40"/>
      <c r="IC190" s="40"/>
      <c r="ID190" s="40"/>
      <c r="IE190" s="40"/>
      <c r="IF190" s="40"/>
      <c r="IG190" s="52"/>
      <c r="II190" s="40">
        <v>4</v>
      </c>
      <c r="IJ190" s="40" t="s">
        <v>263</v>
      </c>
      <c r="IK190" s="40"/>
      <c r="IL190" s="40"/>
      <c r="IM190" s="40"/>
      <c r="IN190" s="40"/>
      <c r="IO190" s="40"/>
      <c r="IP190" s="40"/>
      <c r="IQ190" s="52"/>
      <c r="IS190" s="40">
        <v>4</v>
      </c>
      <c r="IT190" s="40" t="s">
        <v>263</v>
      </c>
      <c r="IU190" s="40"/>
      <c r="IV190" s="40"/>
      <c r="IW190" s="40"/>
      <c r="IX190" s="40"/>
      <c r="IY190" s="40"/>
      <c r="IZ190" s="40"/>
      <c r="JA190" s="52"/>
    </row>
    <row r="191" spans="1:261" ht="13.8" outlineLevel="1" x14ac:dyDescent="0.25">
      <c r="A191" s="97"/>
      <c r="B191" s="98">
        <f>SUM(B192:B214)*10</f>
        <v>50</v>
      </c>
      <c r="C191" s="37">
        <v>4.0999999999999996</v>
      </c>
      <c r="D191" s="38" t="s">
        <v>264</v>
      </c>
      <c r="E191" s="428">
        <f>(($B$200*E200)+($B$203*E203)+($B$207*E207)+($B$211*E211)+($B$214*E214))/$B$191</f>
        <v>0.78666666666666674</v>
      </c>
      <c r="F191" s="428">
        <f t="shared" ref="F191:J191" si="1006">(($B$200*F200)+($B$203*F203)+($B$207*F207)+($B$211*F211)+($B$214*F214))/$B$191</f>
        <v>0.78833333333333344</v>
      </c>
      <c r="G191" s="428">
        <f t="shared" si="1006"/>
        <v>0.6133333333333334</v>
      </c>
      <c r="H191" s="428">
        <f t="shared" si="1006"/>
        <v>0.82250000000000001</v>
      </c>
      <c r="I191" s="428">
        <f t="shared" si="1006"/>
        <v>0.66</v>
      </c>
      <c r="J191" s="428">
        <f t="shared" si="1006"/>
        <v>0.74</v>
      </c>
      <c r="K191" s="52"/>
      <c r="M191" s="37">
        <v>4.0999999999999996</v>
      </c>
      <c r="N191" s="38" t="s">
        <v>264</v>
      </c>
      <c r="O191" s="38"/>
      <c r="P191" s="38"/>
      <c r="Q191" s="38"/>
      <c r="R191" s="38"/>
      <c r="S191" s="38"/>
      <c r="T191" s="38"/>
      <c r="U191" s="52"/>
      <c r="W191" s="37">
        <v>4.0999999999999996</v>
      </c>
      <c r="X191" s="38" t="s">
        <v>264</v>
      </c>
      <c r="Y191" s="38"/>
      <c r="Z191" s="38"/>
      <c r="AA191" s="38"/>
      <c r="AB191" s="38"/>
      <c r="AC191" s="38"/>
      <c r="AD191" s="38"/>
      <c r="AE191" s="52"/>
      <c r="AG191" s="37">
        <v>4.0999999999999996</v>
      </c>
      <c r="AH191" s="38" t="s">
        <v>264</v>
      </c>
      <c r="AI191" s="38"/>
      <c r="AJ191" s="38"/>
      <c r="AK191" s="38"/>
      <c r="AL191" s="38"/>
      <c r="AM191" s="38"/>
      <c r="AN191" s="38"/>
      <c r="AO191" s="52"/>
      <c r="AQ191" s="37">
        <v>4.0999999999999996</v>
      </c>
      <c r="AR191" s="38" t="s">
        <v>264</v>
      </c>
      <c r="AS191" s="38"/>
      <c r="AT191" s="38"/>
      <c r="AU191" s="38"/>
      <c r="AV191" s="38"/>
      <c r="AW191" s="38"/>
      <c r="AX191" s="38"/>
      <c r="AY191" s="52"/>
      <c r="BA191" s="37">
        <v>4.0999999999999996</v>
      </c>
      <c r="BB191" s="38" t="s">
        <v>264</v>
      </c>
      <c r="BC191" s="38"/>
      <c r="BD191" s="38"/>
      <c r="BE191" s="38"/>
      <c r="BF191" s="38"/>
      <c r="BG191" s="38"/>
      <c r="BH191" s="38"/>
      <c r="BI191" s="52"/>
      <c r="BK191" s="37">
        <v>4.0999999999999996</v>
      </c>
      <c r="BL191" s="38" t="s">
        <v>264</v>
      </c>
      <c r="BM191" s="40"/>
      <c r="BN191" s="40"/>
      <c r="BO191" s="40"/>
      <c r="BP191" s="40"/>
      <c r="BQ191" s="40"/>
      <c r="BR191" s="40"/>
      <c r="BS191" s="52"/>
      <c r="BU191" s="37">
        <v>4.0999999999999996</v>
      </c>
      <c r="BV191" s="38" t="s">
        <v>264</v>
      </c>
      <c r="BW191" s="38"/>
      <c r="BX191" s="38"/>
      <c r="BY191" s="38"/>
      <c r="BZ191" s="38"/>
      <c r="CA191" s="38"/>
      <c r="CB191" s="38"/>
      <c r="CC191" s="52"/>
      <c r="CE191" s="37">
        <v>4.0999999999999996</v>
      </c>
      <c r="CF191" s="38" t="s">
        <v>264</v>
      </c>
      <c r="CG191" s="38"/>
      <c r="CH191" s="38"/>
      <c r="CI191" s="38"/>
      <c r="CJ191" s="38"/>
      <c r="CK191" s="38"/>
      <c r="CL191" s="38"/>
      <c r="CM191" s="52"/>
      <c r="CO191" s="37">
        <v>4.0999999999999996</v>
      </c>
      <c r="CP191" s="38" t="s">
        <v>264</v>
      </c>
      <c r="CQ191" s="38"/>
      <c r="CR191" s="38"/>
      <c r="CS191" s="38"/>
      <c r="CT191" s="38"/>
      <c r="CU191" s="38"/>
      <c r="CV191" s="38"/>
      <c r="CW191" s="52"/>
      <c r="CY191" s="37">
        <v>4.0999999999999996</v>
      </c>
      <c r="CZ191" s="38" t="s">
        <v>264</v>
      </c>
      <c r="DA191" s="38"/>
      <c r="DB191" s="38"/>
      <c r="DC191" s="38"/>
      <c r="DD191" s="38"/>
      <c r="DE191" s="38"/>
      <c r="DF191" s="38"/>
      <c r="DG191" s="52"/>
      <c r="DI191" s="37">
        <v>4.0999999999999996</v>
      </c>
      <c r="DJ191" s="38" t="s">
        <v>264</v>
      </c>
      <c r="DK191" s="38"/>
      <c r="DL191" s="38"/>
      <c r="DM191" s="38"/>
      <c r="DN191" s="38"/>
      <c r="DO191" s="38"/>
      <c r="DP191" s="38"/>
      <c r="DQ191" s="52"/>
      <c r="DS191" s="37">
        <v>4.0999999999999996</v>
      </c>
      <c r="DT191" s="38" t="s">
        <v>264</v>
      </c>
      <c r="DU191" s="38"/>
      <c r="DV191" s="38"/>
      <c r="DW191" s="38"/>
      <c r="DX191" s="38"/>
      <c r="DY191" s="38"/>
      <c r="DZ191" s="38"/>
      <c r="EA191" s="52"/>
      <c r="EC191" s="37">
        <v>4.0999999999999996</v>
      </c>
      <c r="ED191" s="38" t="s">
        <v>264</v>
      </c>
      <c r="EE191" s="38"/>
      <c r="EF191" s="38"/>
      <c r="EG191" s="38"/>
      <c r="EH191" s="38"/>
      <c r="EI191" s="38"/>
      <c r="EJ191" s="38"/>
      <c r="EK191" s="52"/>
      <c r="EL191" s="37">
        <v>4.0999999999999996</v>
      </c>
      <c r="EM191" s="38" t="s">
        <v>264</v>
      </c>
      <c r="EN191" s="38"/>
      <c r="EO191" s="38"/>
      <c r="EP191" s="38"/>
      <c r="EQ191" s="38"/>
      <c r="ER191" s="38"/>
      <c r="ES191" s="38"/>
      <c r="ET191" s="52"/>
      <c r="EU191" s="52"/>
      <c r="EW191" s="364">
        <v>4.0999999999999996</v>
      </c>
      <c r="EX191" s="38" t="s">
        <v>264</v>
      </c>
      <c r="EY191" s="38"/>
      <c r="EZ191" s="38"/>
      <c r="FA191" s="38"/>
      <c r="FB191" s="38"/>
      <c r="FC191" s="38"/>
      <c r="FD191" s="38"/>
      <c r="FE191" s="52"/>
      <c r="FG191" s="364">
        <v>4.0999999999999996</v>
      </c>
      <c r="FH191" s="38" t="s">
        <v>264</v>
      </c>
      <c r="FI191" s="38"/>
      <c r="FJ191" s="38"/>
      <c r="FK191" s="38"/>
      <c r="FL191" s="38"/>
      <c r="FM191" s="38"/>
      <c r="FN191" s="38"/>
      <c r="FO191" s="52"/>
      <c r="FQ191" s="364">
        <v>4.0999999999999996</v>
      </c>
      <c r="FR191" s="38" t="s">
        <v>264</v>
      </c>
      <c r="FS191" s="38"/>
      <c r="FT191" s="38"/>
      <c r="FU191" s="38"/>
      <c r="FV191" s="38"/>
      <c r="FW191" s="38"/>
      <c r="FX191" s="38"/>
      <c r="FY191" s="52"/>
      <c r="GA191" s="364">
        <v>4.0999999999999996</v>
      </c>
      <c r="GB191" s="38" t="s">
        <v>264</v>
      </c>
      <c r="GC191" s="38"/>
      <c r="GD191" s="38"/>
      <c r="GE191" s="38"/>
      <c r="GF191" s="38"/>
      <c r="GG191" s="38"/>
      <c r="GH191" s="38"/>
      <c r="GI191" s="52"/>
      <c r="GK191" s="364">
        <v>4.0999999999999996</v>
      </c>
      <c r="GL191" s="38" t="s">
        <v>264</v>
      </c>
      <c r="GM191" s="38"/>
      <c r="GN191" s="38"/>
      <c r="GO191" s="38"/>
      <c r="GP191" s="38"/>
      <c r="GQ191" s="38"/>
      <c r="GR191" s="38"/>
      <c r="GS191" s="52"/>
      <c r="GU191" s="364">
        <v>4.0999999999999996</v>
      </c>
      <c r="GV191" s="38" t="s">
        <v>264</v>
      </c>
      <c r="GW191" s="38"/>
      <c r="GX191" s="38"/>
      <c r="GY191" s="38"/>
      <c r="GZ191" s="38"/>
      <c r="HA191" s="38"/>
      <c r="HB191" s="38"/>
      <c r="HC191" s="52"/>
      <c r="HE191" s="364">
        <v>4.0999999999999996</v>
      </c>
      <c r="HF191" s="38" t="s">
        <v>264</v>
      </c>
      <c r="HG191" s="38"/>
      <c r="HH191" s="38"/>
      <c r="HI191" s="38"/>
      <c r="HJ191" s="38"/>
      <c r="HK191" s="38"/>
      <c r="HL191" s="38"/>
      <c r="HM191" s="52"/>
      <c r="HO191" s="364">
        <v>4.0999999999999996</v>
      </c>
      <c r="HP191" s="38" t="s">
        <v>264</v>
      </c>
      <c r="HQ191" s="38"/>
      <c r="HR191" s="38"/>
      <c r="HS191" s="38"/>
      <c r="HT191" s="38"/>
      <c r="HU191" s="38"/>
      <c r="HV191" s="38"/>
      <c r="HW191" s="52"/>
      <c r="HY191" s="364">
        <v>4.0999999999999996</v>
      </c>
      <c r="HZ191" s="38" t="s">
        <v>264</v>
      </c>
      <c r="IA191" s="38"/>
      <c r="IB191" s="38"/>
      <c r="IC191" s="38"/>
      <c r="ID191" s="38"/>
      <c r="IE191" s="38"/>
      <c r="IF191" s="38"/>
      <c r="IG191" s="52"/>
      <c r="II191" s="364">
        <v>4.0999999999999996</v>
      </c>
      <c r="IJ191" s="38" t="s">
        <v>264</v>
      </c>
      <c r="IK191" s="38"/>
      <c r="IL191" s="38"/>
      <c r="IM191" s="38"/>
      <c r="IN191" s="38"/>
      <c r="IO191" s="38"/>
      <c r="IP191" s="38"/>
      <c r="IQ191" s="52"/>
      <c r="IS191" s="364">
        <v>4.0999999999999996</v>
      </c>
      <c r="IT191" s="38" t="s">
        <v>264</v>
      </c>
      <c r="IU191" s="38"/>
      <c r="IV191" s="38"/>
      <c r="IW191" s="38"/>
      <c r="IX191" s="38"/>
      <c r="IY191" s="38"/>
      <c r="IZ191" s="38"/>
      <c r="JA191" s="52"/>
    </row>
    <row r="192" spans="1:261" ht="12.75" customHeight="1" outlineLevel="2" x14ac:dyDescent="0.25">
      <c r="C192" s="360"/>
      <c r="D192" s="50" t="s">
        <v>17</v>
      </c>
      <c r="E192" s="418"/>
      <c r="F192" s="418"/>
      <c r="G192" s="418"/>
      <c r="H192" s="418"/>
      <c r="I192" s="418"/>
      <c r="J192" s="418"/>
      <c r="K192" s="52"/>
      <c r="M192" s="49"/>
      <c r="N192" s="50" t="s">
        <v>17</v>
      </c>
      <c r="O192" s="9"/>
      <c r="P192" s="9"/>
      <c r="Q192" s="9"/>
      <c r="R192" s="9"/>
      <c r="S192" s="9"/>
      <c r="T192" s="9"/>
      <c r="U192" s="52"/>
      <c r="W192" s="49"/>
      <c r="X192" s="50" t="s">
        <v>17</v>
      </c>
      <c r="Y192" s="9"/>
      <c r="Z192" s="9"/>
      <c r="AA192" s="9"/>
      <c r="AB192" s="9"/>
      <c r="AC192" s="9"/>
      <c r="AD192" s="9"/>
      <c r="AE192" s="52"/>
      <c r="AG192" s="49"/>
      <c r="AH192" s="50" t="s">
        <v>17</v>
      </c>
      <c r="AI192" s="9"/>
      <c r="AJ192" s="9"/>
      <c r="AK192" s="9"/>
      <c r="AL192" s="9"/>
      <c r="AM192" s="9"/>
      <c r="AN192" s="9"/>
      <c r="AO192" s="52"/>
      <c r="AQ192" s="49"/>
      <c r="AR192" s="50" t="s">
        <v>17</v>
      </c>
      <c r="AS192" s="9"/>
      <c r="AT192" s="9"/>
      <c r="AU192" s="9"/>
      <c r="AV192" s="9"/>
      <c r="AW192" s="9"/>
      <c r="AX192" s="9"/>
      <c r="AY192" s="52"/>
      <c r="BA192" s="49"/>
      <c r="BB192" s="50" t="s">
        <v>17</v>
      </c>
      <c r="BC192" s="9"/>
      <c r="BD192" s="9"/>
      <c r="BE192" s="9"/>
      <c r="BF192" s="9"/>
      <c r="BG192" s="9"/>
      <c r="BH192" s="9"/>
      <c r="BI192" s="52"/>
      <c r="BK192" s="49"/>
      <c r="BL192" s="50" t="s">
        <v>17</v>
      </c>
      <c r="BM192" s="38"/>
      <c r="BN192" s="38"/>
      <c r="BO192" s="38"/>
      <c r="BP192" s="38"/>
      <c r="BQ192" s="38"/>
      <c r="BR192" s="38"/>
      <c r="BS192" s="52"/>
      <c r="BU192" s="49"/>
      <c r="BV192" s="50" t="s">
        <v>17</v>
      </c>
      <c r="BW192" s="9"/>
      <c r="BX192" s="9"/>
      <c r="BY192" s="9"/>
      <c r="BZ192" s="9"/>
      <c r="CA192" s="9"/>
      <c r="CB192" s="9"/>
      <c r="CC192" s="52"/>
      <c r="CE192" s="49"/>
      <c r="CF192" s="50" t="s">
        <v>17</v>
      </c>
      <c r="CG192" s="9"/>
      <c r="CH192" s="9"/>
      <c r="CI192" s="9"/>
      <c r="CJ192" s="9"/>
      <c r="CK192" s="9"/>
      <c r="CL192" s="9"/>
      <c r="CM192" s="52"/>
      <c r="CO192" s="49"/>
      <c r="CP192" s="50" t="s">
        <v>17</v>
      </c>
      <c r="CQ192" s="9"/>
      <c r="CR192" s="9"/>
      <c r="CS192" s="9"/>
      <c r="CT192" s="9"/>
      <c r="CU192" s="9"/>
      <c r="CV192" s="9"/>
      <c r="CW192" s="52"/>
      <c r="CY192" s="49"/>
      <c r="CZ192" s="50" t="s">
        <v>17</v>
      </c>
      <c r="DA192" s="9"/>
      <c r="DB192" s="9"/>
      <c r="DC192" s="9"/>
      <c r="DD192" s="9"/>
      <c r="DE192" s="9"/>
      <c r="DF192" s="9"/>
      <c r="DG192" s="52"/>
      <c r="DI192" s="49"/>
      <c r="DJ192" s="50" t="s">
        <v>17</v>
      </c>
      <c r="DK192" s="9"/>
      <c r="DL192" s="9"/>
      <c r="DM192" s="9"/>
      <c r="DN192" s="9"/>
      <c r="DO192" s="9"/>
      <c r="DP192" s="9"/>
      <c r="DQ192" s="52"/>
      <c r="DS192" s="49"/>
      <c r="DT192" s="50" t="s">
        <v>17</v>
      </c>
      <c r="DU192" s="9"/>
      <c r="DV192" s="9"/>
      <c r="DW192" s="9"/>
      <c r="DX192" s="9"/>
      <c r="DY192" s="9"/>
      <c r="DZ192" s="9"/>
      <c r="EA192" s="52"/>
      <c r="EC192" s="49"/>
      <c r="ED192" s="50" t="s">
        <v>17</v>
      </c>
      <c r="EE192" s="9"/>
      <c r="EF192" s="9"/>
      <c r="EG192" s="9"/>
      <c r="EH192" s="9"/>
      <c r="EI192" s="9"/>
      <c r="EJ192" s="9"/>
      <c r="EK192" s="52"/>
      <c r="EL192" s="49"/>
      <c r="EM192" s="50" t="s">
        <v>17</v>
      </c>
      <c r="EN192" s="9"/>
      <c r="EO192" s="9"/>
      <c r="EP192" s="9"/>
      <c r="EQ192" s="9"/>
      <c r="ER192" s="9"/>
      <c r="ES192" s="9"/>
      <c r="ET192" s="52"/>
      <c r="EU192" s="52"/>
      <c r="EW192" s="365"/>
      <c r="EX192" s="50" t="s">
        <v>17</v>
      </c>
      <c r="EY192" s="9"/>
      <c r="EZ192" s="9"/>
      <c r="FA192" s="9"/>
      <c r="FB192" s="9"/>
      <c r="FC192" s="9"/>
      <c r="FD192" s="9"/>
      <c r="FE192" s="52"/>
      <c r="FG192" s="365"/>
      <c r="FH192" s="50" t="s">
        <v>17</v>
      </c>
      <c r="FI192" s="9"/>
      <c r="FJ192" s="9"/>
      <c r="FK192" s="9"/>
      <c r="FL192" s="9"/>
      <c r="FM192" s="9"/>
      <c r="FN192" s="9"/>
      <c r="FO192" s="52"/>
      <c r="FQ192" s="365"/>
      <c r="FR192" s="50" t="s">
        <v>17</v>
      </c>
      <c r="FS192" s="9"/>
      <c r="FT192" s="9"/>
      <c r="FU192" s="9"/>
      <c r="FV192" s="9"/>
      <c r="FW192" s="9"/>
      <c r="FX192" s="9"/>
      <c r="FY192" s="52"/>
      <c r="GA192" s="365"/>
      <c r="GB192" s="50" t="s">
        <v>17</v>
      </c>
      <c r="GC192" s="9"/>
      <c r="GD192" s="9"/>
      <c r="GE192" s="9"/>
      <c r="GF192" s="9"/>
      <c r="GG192" s="9"/>
      <c r="GH192" s="9"/>
      <c r="GI192" s="52"/>
      <c r="GK192" s="365"/>
      <c r="GL192" s="50" t="s">
        <v>17</v>
      </c>
      <c r="GM192" s="9"/>
      <c r="GN192" s="9"/>
      <c r="GO192" s="9"/>
      <c r="GP192" s="9"/>
      <c r="GQ192" s="9"/>
      <c r="GR192" s="9"/>
      <c r="GS192" s="52"/>
      <c r="GU192" s="365"/>
      <c r="GV192" s="50" t="s">
        <v>17</v>
      </c>
      <c r="GW192" s="9"/>
      <c r="GX192" s="9"/>
      <c r="GY192" s="9"/>
      <c r="GZ192" s="9"/>
      <c r="HA192" s="9"/>
      <c r="HB192" s="9"/>
      <c r="HC192" s="52"/>
      <c r="HE192" s="365"/>
      <c r="HF192" s="50" t="s">
        <v>17</v>
      </c>
      <c r="HG192" s="9"/>
      <c r="HH192" s="9"/>
      <c r="HI192" s="9"/>
      <c r="HJ192" s="9"/>
      <c r="HK192" s="9"/>
      <c r="HL192" s="9"/>
      <c r="HM192" s="52"/>
      <c r="HO192" s="365"/>
      <c r="HP192" s="50" t="s">
        <v>17</v>
      </c>
      <c r="HQ192" s="9"/>
      <c r="HR192" s="9"/>
      <c r="HS192" s="9"/>
      <c r="HT192" s="9"/>
      <c r="HU192" s="9"/>
      <c r="HV192" s="9"/>
      <c r="HW192" s="52"/>
      <c r="HY192" s="365"/>
      <c r="HZ192" s="50" t="s">
        <v>17</v>
      </c>
      <c r="IA192" s="9"/>
      <c r="IB192" s="9"/>
      <c r="IC192" s="9"/>
      <c r="ID192" s="9"/>
      <c r="IE192" s="9"/>
      <c r="IF192" s="9"/>
      <c r="IG192" s="52"/>
      <c r="II192" s="365"/>
      <c r="IJ192" s="50" t="s">
        <v>17</v>
      </c>
      <c r="IK192" s="9"/>
      <c r="IL192" s="9"/>
      <c r="IM192" s="9"/>
      <c r="IN192" s="9"/>
      <c r="IO192" s="9"/>
      <c r="IP192" s="9"/>
      <c r="IQ192" s="52"/>
      <c r="IS192" s="365"/>
      <c r="IT192" s="50" t="s">
        <v>17</v>
      </c>
      <c r="IU192" s="9"/>
      <c r="IV192" s="9"/>
      <c r="IW192" s="9"/>
      <c r="IX192" s="9"/>
      <c r="IY192" s="9"/>
      <c r="IZ192" s="9"/>
      <c r="JA192" s="52"/>
    </row>
    <row r="193" spans="1:261" ht="12.75" customHeight="1" outlineLevel="2" x14ac:dyDescent="0.25">
      <c r="C193" s="102" t="s">
        <v>38</v>
      </c>
      <c r="D193" s="103" t="s">
        <v>265</v>
      </c>
      <c r="E193" s="419"/>
      <c r="F193" s="419"/>
      <c r="G193" s="419"/>
      <c r="H193" s="419"/>
      <c r="I193" s="419"/>
      <c r="J193" s="419"/>
      <c r="K193" s="52"/>
      <c r="M193" s="102" t="s">
        <v>38</v>
      </c>
      <c r="N193" s="103" t="s">
        <v>265</v>
      </c>
      <c r="O193" s="103"/>
      <c r="P193" s="103"/>
      <c r="Q193" s="103"/>
      <c r="R193" s="103"/>
      <c r="S193" s="103"/>
      <c r="T193" s="103"/>
      <c r="U193" s="52"/>
      <c r="W193" s="102" t="s">
        <v>38</v>
      </c>
      <c r="X193" s="103" t="s">
        <v>265</v>
      </c>
      <c r="Y193" s="103"/>
      <c r="Z193" s="103"/>
      <c r="AA193" s="103"/>
      <c r="AB193" s="103"/>
      <c r="AC193" s="103"/>
      <c r="AD193" s="103"/>
      <c r="AE193" s="52"/>
      <c r="AG193" s="102" t="s">
        <v>38</v>
      </c>
      <c r="AH193" s="103" t="s">
        <v>265</v>
      </c>
      <c r="AI193" s="103"/>
      <c r="AJ193" s="103"/>
      <c r="AK193" s="103"/>
      <c r="AL193" s="103"/>
      <c r="AM193" s="103"/>
      <c r="AN193" s="103"/>
      <c r="AO193" s="52"/>
      <c r="AQ193" s="102" t="s">
        <v>38</v>
      </c>
      <c r="AR193" s="103" t="s">
        <v>265</v>
      </c>
      <c r="AS193" s="103"/>
      <c r="AT193" s="103"/>
      <c r="AU193" s="103"/>
      <c r="AV193" s="103"/>
      <c r="AW193" s="103"/>
      <c r="AX193" s="103"/>
      <c r="AY193" s="52"/>
      <c r="BA193" s="102" t="s">
        <v>38</v>
      </c>
      <c r="BB193" s="103" t="s">
        <v>265</v>
      </c>
      <c r="BC193" s="103"/>
      <c r="BD193" s="103"/>
      <c r="BE193" s="103"/>
      <c r="BF193" s="103"/>
      <c r="BG193" s="103"/>
      <c r="BH193" s="103"/>
      <c r="BI193" s="52"/>
      <c r="BK193" s="102" t="s">
        <v>38</v>
      </c>
      <c r="BL193" s="103" t="s">
        <v>265</v>
      </c>
      <c r="BM193" s="9"/>
      <c r="BN193" s="9"/>
      <c r="BO193" s="9"/>
      <c r="BP193" s="9"/>
      <c r="BQ193" s="9"/>
      <c r="BR193" s="9"/>
      <c r="BS193" s="52"/>
      <c r="BU193" s="102" t="s">
        <v>38</v>
      </c>
      <c r="BV193" s="103" t="s">
        <v>265</v>
      </c>
      <c r="BW193" s="103"/>
      <c r="BX193" s="103"/>
      <c r="BY193" s="103"/>
      <c r="BZ193" s="103"/>
      <c r="CA193" s="103"/>
      <c r="CB193" s="103"/>
      <c r="CC193" s="52"/>
      <c r="CE193" s="102" t="s">
        <v>38</v>
      </c>
      <c r="CF193" s="103" t="s">
        <v>265</v>
      </c>
      <c r="CG193" s="103"/>
      <c r="CH193" s="103"/>
      <c r="CI193" s="103"/>
      <c r="CJ193" s="103"/>
      <c r="CK193" s="103"/>
      <c r="CL193" s="103"/>
      <c r="CM193" s="52"/>
      <c r="CO193" s="102" t="s">
        <v>38</v>
      </c>
      <c r="CP193" s="103" t="s">
        <v>265</v>
      </c>
      <c r="CQ193" s="103"/>
      <c r="CR193" s="103"/>
      <c r="CS193" s="103"/>
      <c r="CT193" s="103"/>
      <c r="CU193" s="103"/>
      <c r="CV193" s="103"/>
      <c r="CW193" s="52"/>
      <c r="CY193" s="102" t="s">
        <v>38</v>
      </c>
      <c r="CZ193" s="103" t="s">
        <v>265</v>
      </c>
      <c r="DA193" s="103"/>
      <c r="DB193" s="103"/>
      <c r="DC193" s="103"/>
      <c r="DD193" s="103"/>
      <c r="DE193" s="103"/>
      <c r="DF193" s="103"/>
      <c r="DG193" s="52"/>
      <c r="DI193" s="102" t="s">
        <v>38</v>
      </c>
      <c r="DJ193" s="103" t="s">
        <v>265</v>
      </c>
      <c r="DK193" s="103"/>
      <c r="DL193" s="103"/>
      <c r="DM193" s="103"/>
      <c r="DN193" s="103"/>
      <c r="DO193" s="103"/>
      <c r="DP193" s="103"/>
      <c r="DQ193" s="52"/>
      <c r="DS193" s="102" t="s">
        <v>38</v>
      </c>
      <c r="DT193" s="103" t="s">
        <v>265</v>
      </c>
      <c r="DU193" s="103"/>
      <c r="DV193" s="103"/>
      <c r="DW193" s="103"/>
      <c r="DX193" s="103"/>
      <c r="DY193" s="103"/>
      <c r="DZ193" s="103"/>
      <c r="EA193" s="52"/>
      <c r="EC193" s="102" t="s">
        <v>38</v>
      </c>
      <c r="ED193" s="103" t="s">
        <v>265</v>
      </c>
      <c r="EE193" s="103"/>
      <c r="EF193" s="103"/>
      <c r="EG193" s="103"/>
      <c r="EH193" s="103"/>
      <c r="EI193" s="103"/>
      <c r="EJ193" s="103"/>
      <c r="EK193" s="52"/>
      <c r="EL193" s="102" t="s">
        <v>38</v>
      </c>
      <c r="EM193" s="103" t="s">
        <v>265</v>
      </c>
      <c r="EN193" s="103"/>
      <c r="EO193" s="103"/>
      <c r="EP193" s="103"/>
      <c r="EQ193" s="103"/>
      <c r="ER193" s="103"/>
      <c r="ES193" s="103"/>
      <c r="ET193" s="52"/>
      <c r="EU193" s="52"/>
      <c r="EW193" s="370" t="s">
        <v>38</v>
      </c>
      <c r="EX193" s="103" t="s">
        <v>265</v>
      </c>
      <c r="EY193" s="103"/>
      <c r="EZ193" s="103"/>
      <c r="FA193" s="103"/>
      <c r="FB193" s="103"/>
      <c r="FC193" s="103"/>
      <c r="FD193" s="103"/>
      <c r="FE193" s="52"/>
      <c r="FG193" s="370" t="s">
        <v>38</v>
      </c>
      <c r="FH193" s="103" t="s">
        <v>265</v>
      </c>
      <c r="FI193" s="103"/>
      <c r="FJ193" s="103"/>
      <c r="FK193" s="103"/>
      <c r="FL193" s="103"/>
      <c r="FM193" s="103"/>
      <c r="FN193" s="103"/>
      <c r="FO193" s="52"/>
      <c r="FQ193" s="370" t="s">
        <v>38</v>
      </c>
      <c r="FR193" s="103" t="s">
        <v>265</v>
      </c>
      <c r="FS193" s="103"/>
      <c r="FT193" s="103"/>
      <c r="FU193" s="103"/>
      <c r="FV193" s="103"/>
      <c r="FW193" s="103"/>
      <c r="FX193" s="103"/>
      <c r="FY193" s="52"/>
      <c r="GA193" s="370" t="s">
        <v>38</v>
      </c>
      <c r="GB193" s="103" t="s">
        <v>265</v>
      </c>
      <c r="GC193" s="103"/>
      <c r="GD193" s="103"/>
      <c r="GE193" s="103"/>
      <c r="GF193" s="103"/>
      <c r="GG193" s="103"/>
      <c r="GH193" s="103"/>
      <c r="GI193" s="52"/>
      <c r="GK193" s="370" t="s">
        <v>38</v>
      </c>
      <c r="GL193" s="103" t="s">
        <v>265</v>
      </c>
      <c r="GM193" s="103"/>
      <c r="GN193" s="103"/>
      <c r="GO193" s="103"/>
      <c r="GP193" s="103"/>
      <c r="GQ193" s="103"/>
      <c r="GR193" s="103"/>
      <c r="GS193" s="52"/>
      <c r="GU193" s="370" t="s">
        <v>38</v>
      </c>
      <c r="GV193" s="103" t="s">
        <v>265</v>
      </c>
      <c r="GW193" s="103"/>
      <c r="GX193" s="103"/>
      <c r="GY193" s="103"/>
      <c r="GZ193" s="103"/>
      <c r="HA193" s="103"/>
      <c r="HB193" s="103"/>
      <c r="HC193" s="52"/>
      <c r="HE193" s="370" t="s">
        <v>38</v>
      </c>
      <c r="HF193" s="103" t="s">
        <v>265</v>
      </c>
      <c r="HG193" s="103"/>
      <c r="HH193" s="103"/>
      <c r="HI193" s="103"/>
      <c r="HJ193" s="103"/>
      <c r="HK193" s="103"/>
      <c r="HL193" s="103"/>
      <c r="HM193" s="52"/>
      <c r="HO193" s="370" t="s">
        <v>38</v>
      </c>
      <c r="HP193" s="103" t="s">
        <v>265</v>
      </c>
      <c r="HQ193" s="103"/>
      <c r="HR193" s="103"/>
      <c r="HS193" s="103"/>
      <c r="HT193" s="103"/>
      <c r="HU193" s="103"/>
      <c r="HV193" s="103"/>
      <c r="HW193" s="52"/>
      <c r="HY193" s="370" t="s">
        <v>38</v>
      </c>
      <c r="HZ193" s="103" t="s">
        <v>265</v>
      </c>
      <c r="IA193" s="103"/>
      <c r="IB193" s="103"/>
      <c r="IC193" s="103"/>
      <c r="ID193" s="103"/>
      <c r="IE193" s="103"/>
      <c r="IF193" s="103"/>
      <c r="IG193" s="52"/>
      <c r="II193" s="370" t="s">
        <v>38</v>
      </c>
      <c r="IJ193" s="103" t="s">
        <v>265</v>
      </c>
      <c r="IK193" s="103"/>
      <c r="IL193" s="103"/>
      <c r="IM193" s="103"/>
      <c r="IN193" s="103"/>
      <c r="IO193" s="103"/>
      <c r="IP193" s="103"/>
      <c r="IQ193" s="52"/>
      <c r="IS193" s="370" t="s">
        <v>38</v>
      </c>
      <c r="IT193" s="103" t="s">
        <v>265</v>
      </c>
      <c r="IU193" s="103"/>
      <c r="IV193" s="103"/>
      <c r="IW193" s="103"/>
      <c r="IX193" s="103"/>
      <c r="IY193" s="103"/>
      <c r="IZ193" s="103"/>
      <c r="JA193" s="52"/>
    </row>
    <row r="194" spans="1:261" ht="12.75" customHeight="1" outlineLevel="2" x14ac:dyDescent="0.25">
      <c r="C194" s="360"/>
      <c r="D194" s="50" t="s">
        <v>17</v>
      </c>
      <c r="E194" s="418"/>
      <c r="F194" s="418"/>
      <c r="G194" s="418"/>
      <c r="H194" s="418"/>
      <c r="I194" s="418"/>
      <c r="J194" s="418"/>
      <c r="K194" s="52"/>
      <c r="M194" s="49"/>
      <c r="N194" s="50" t="s">
        <v>17</v>
      </c>
      <c r="O194" s="9"/>
      <c r="P194" s="9"/>
      <c r="Q194" s="9"/>
      <c r="R194" s="9"/>
      <c r="S194" s="9"/>
      <c r="T194" s="9"/>
      <c r="U194" s="52"/>
      <c r="W194" s="49"/>
      <c r="X194" s="50" t="s">
        <v>17</v>
      </c>
      <c r="Y194" s="9"/>
      <c r="Z194" s="9"/>
      <c r="AA194" s="9"/>
      <c r="AB194" s="9"/>
      <c r="AC194" s="9"/>
      <c r="AD194" s="9"/>
      <c r="AE194" s="52"/>
      <c r="AG194" s="49"/>
      <c r="AH194" s="50" t="s">
        <v>17</v>
      </c>
      <c r="AI194" s="9"/>
      <c r="AJ194" s="9"/>
      <c r="AK194" s="9"/>
      <c r="AL194" s="9"/>
      <c r="AM194" s="9"/>
      <c r="AN194" s="9"/>
      <c r="AO194" s="52"/>
      <c r="AQ194" s="49"/>
      <c r="AR194" s="50" t="s">
        <v>17</v>
      </c>
      <c r="AS194" s="9"/>
      <c r="AT194" s="9"/>
      <c r="AU194" s="9"/>
      <c r="AV194" s="9"/>
      <c r="AW194" s="9"/>
      <c r="AX194" s="9"/>
      <c r="AY194" s="52"/>
      <c r="BA194" s="49"/>
      <c r="BB194" s="50" t="s">
        <v>17</v>
      </c>
      <c r="BC194" s="9"/>
      <c r="BD194" s="9"/>
      <c r="BE194" s="9"/>
      <c r="BF194" s="9"/>
      <c r="BG194" s="9"/>
      <c r="BH194" s="9"/>
      <c r="BI194" s="52"/>
      <c r="BK194" s="49"/>
      <c r="BL194" s="50" t="s">
        <v>17</v>
      </c>
      <c r="BM194" s="103"/>
      <c r="BN194" s="103"/>
      <c r="BO194" s="103"/>
      <c r="BP194" s="103"/>
      <c r="BQ194" s="103"/>
      <c r="BR194" s="103"/>
      <c r="BS194" s="52"/>
      <c r="BU194" s="49"/>
      <c r="BV194" s="50" t="s">
        <v>17</v>
      </c>
      <c r="BW194" s="9"/>
      <c r="BX194" s="9"/>
      <c r="BY194" s="9"/>
      <c r="BZ194" s="9"/>
      <c r="CA194" s="9"/>
      <c r="CB194" s="9"/>
      <c r="CC194" s="52"/>
      <c r="CE194" s="49"/>
      <c r="CF194" s="50" t="s">
        <v>17</v>
      </c>
      <c r="CG194" s="9"/>
      <c r="CH194" s="9"/>
      <c r="CI194" s="9"/>
      <c r="CJ194" s="9"/>
      <c r="CK194" s="9"/>
      <c r="CL194" s="9"/>
      <c r="CM194" s="52"/>
      <c r="CO194" s="49"/>
      <c r="CP194" s="50" t="s">
        <v>17</v>
      </c>
      <c r="CQ194" s="9"/>
      <c r="CR194" s="9"/>
      <c r="CS194" s="9"/>
      <c r="CT194" s="9"/>
      <c r="CU194" s="9"/>
      <c r="CV194" s="9"/>
      <c r="CW194" s="52"/>
      <c r="CY194" s="49"/>
      <c r="CZ194" s="50" t="s">
        <v>17</v>
      </c>
      <c r="DA194" s="9"/>
      <c r="DB194" s="9"/>
      <c r="DC194" s="9"/>
      <c r="DD194" s="9"/>
      <c r="DE194" s="9"/>
      <c r="DF194" s="9"/>
      <c r="DG194" s="52"/>
      <c r="DI194" s="49"/>
      <c r="DJ194" s="50" t="s">
        <v>17</v>
      </c>
      <c r="DK194" s="9"/>
      <c r="DL194" s="9"/>
      <c r="DM194" s="9"/>
      <c r="DN194" s="9"/>
      <c r="DO194" s="9"/>
      <c r="DP194" s="9"/>
      <c r="DQ194" s="52"/>
      <c r="DS194" s="49"/>
      <c r="DT194" s="50" t="s">
        <v>17</v>
      </c>
      <c r="DU194" s="9"/>
      <c r="DV194" s="9"/>
      <c r="DW194" s="9"/>
      <c r="DX194" s="9"/>
      <c r="DY194" s="9"/>
      <c r="DZ194" s="9"/>
      <c r="EA194" s="52"/>
      <c r="EC194" s="49"/>
      <c r="ED194" s="50" t="s">
        <v>17</v>
      </c>
      <c r="EE194" s="9"/>
      <c r="EF194" s="9"/>
      <c r="EG194" s="9"/>
      <c r="EH194" s="9"/>
      <c r="EI194" s="9"/>
      <c r="EJ194" s="9"/>
      <c r="EK194" s="52"/>
      <c r="EL194" s="49"/>
      <c r="EM194" s="50" t="s">
        <v>17</v>
      </c>
      <c r="EN194" s="9"/>
      <c r="EO194" s="9"/>
      <c r="EP194" s="9"/>
      <c r="EQ194" s="9"/>
      <c r="ER194" s="9"/>
      <c r="ES194" s="9"/>
      <c r="ET194" s="52"/>
      <c r="EU194" s="52"/>
      <c r="EW194" s="365"/>
      <c r="EX194" s="50" t="s">
        <v>17</v>
      </c>
      <c r="EY194" s="9"/>
      <c r="EZ194" s="9"/>
      <c r="FA194" s="9"/>
      <c r="FB194" s="9"/>
      <c r="FC194" s="9"/>
      <c r="FD194" s="9"/>
      <c r="FE194" s="52"/>
      <c r="FG194" s="365"/>
      <c r="FH194" s="50" t="s">
        <v>17</v>
      </c>
      <c r="FI194" s="9"/>
      <c r="FJ194" s="9"/>
      <c r="FK194" s="9"/>
      <c r="FL194" s="9"/>
      <c r="FM194" s="9"/>
      <c r="FN194" s="9"/>
      <c r="FO194" s="52"/>
      <c r="FQ194" s="365"/>
      <c r="FR194" s="50" t="s">
        <v>17</v>
      </c>
      <c r="FS194" s="9"/>
      <c r="FT194" s="9"/>
      <c r="FU194" s="9"/>
      <c r="FV194" s="9"/>
      <c r="FW194" s="9"/>
      <c r="FX194" s="9"/>
      <c r="FY194" s="52"/>
      <c r="GA194" s="365"/>
      <c r="GB194" s="50" t="s">
        <v>17</v>
      </c>
      <c r="GC194" s="9"/>
      <c r="GD194" s="9"/>
      <c r="GE194" s="9"/>
      <c r="GF194" s="9"/>
      <c r="GG194" s="9"/>
      <c r="GH194" s="9"/>
      <c r="GI194" s="52"/>
      <c r="GK194" s="365"/>
      <c r="GL194" s="50" t="s">
        <v>17</v>
      </c>
      <c r="GM194" s="9"/>
      <c r="GN194" s="9"/>
      <c r="GO194" s="9"/>
      <c r="GP194" s="9"/>
      <c r="GQ194" s="9"/>
      <c r="GR194" s="9"/>
      <c r="GS194" s="52"/>
      <c r="GU194" s="365"/>
      <c r="GV194" s="50" t="s">
        <v>17</v>
      </c>
      <c r="GW194" s="9"/>
      <c r="GX194" s="9"/>
      <c r="GY194" s="9"/>
      <c r="GZ194" s="9"/>
      <c r="HA194" s="9"/>
      <c r="HB194" s="9"/>
      <c r="HC194" s="52"/>
      <c r="HE194" s="365"/>
      <c r="HF194" s="50" t="s">
        <v>17</v>
      </c>
      <c r="HG194" s="9"/>
      <c r="HH194" s="9"/>
      <c r="HI194" s="9"/>
      <c r="HJ194" s="9"/>
      <c r="HK194" s="9"/>
      <c r="HL194" s="9"/>
      <c r="HM194" s="52"/>
      <c r="HO194" s="365"/>
      <c r="HP194" s="50" t="s">
        <v>17</v>
      </c>
      <c r="HQ194" s="9"/>
      <c r="HR194" s="9"/>
      <c r="HS194" s="9"/>
      <c r="HT194" s="9"/>
      <c r="HU194" s="9"/>
      <c r="HV194" s="9"/>
      <c r="HW194" s="52"/>
      <c r="HY194" s="365"/>
      <c r="HZ194" s="50" t="s">
        <v>17</v>
      </c>
      <c r="IA194" s="9"/>
      <c r="IB194" s="9"/>
      <c r="IC194" s="9"/>
      <c r="ID194" s="9"/>
      <c r="IE194" s="9"/>
      <c r="IF194" s="9"/>
      <c r="IG194" s="52"/>
      <c r="II194" s="365"/>
      <c r="IJ194" s="50" t="s">
        <v>17</v>
      </c>
      <c r="IK194" s="9"/>
      <c r="IL194" s="9"/>
      <c r="IM194" s="9"/>
      <c r="IN194" s="9"/>
      <c r="IO194" s="9"/>
      <c r="IP194" s="9"/>
      <c r="IQ194" s="52"/>
      <c r="IS194" s="365"/>
      <c r="IT194" s="50" t="s">
        <v>17</v>
      </c>
      <c r="IU194" s="9"/>
      <c r="IV194" s="9"/>
      <c r="IW194" s="9"/>
      <c r="IX194" s="9"/>
      <c r="IY194" s="9"/>
      <c r="IZ194" s="9"/>
      <c r="JA194" s="52"/>
    </row>
    <row r="195" spans="1:261" ht="12.75" customHeight="1" outlineLevel="2" x14ac:dyDescent="0.25">
      <c r="C195" s="102" t="s">
        <v>39</v>
      </c>
      <c r="D195" s="103" t="s">
        <v>266</v>
      </c>
      <c r="E195" s="419"/>
      <c r="F195" s="419"/>
      <c r="G195" s="419"/>
      <c r="H195" s="419"/>
      <c r="I195" s="419"/>
      <c r="J195" s="419"/>
      <c r="K195" s="52"/>
      <c r="M195" s="102" t="s">
        <v>39</v>
      </c>
      <c r="N195" s="103" t="s">
        <v>266</v>
      </c>
      <c r="O195" s="103"/>
      <c r="P195" s="103"/>
      <c r="Q195" s="103"/>
      <c r="R195" s="103"/>
      <c r="S195" s="103"/>
      <c r="T195" s="103"/>
      <c r="U195" s="52"/>
      <c r="W195" s="102" t="s">
        <v>39</v>
      </c>
      <c r="X195" s="103" t="s">
        <v>266</v>
      </c>
      <c r="Y195" s="103"/>
      <c r="Z195" s="103"/>
      <c r="AA195" s="103"/>
      <c r="AB195" s="103"/>
      <c r="AC195" s="103"/>
      <c r="AD195" s="103"/>
      <c r="AE195" s="52"/>
      <c r="AG195" s="102" t="s">
        <v>39</v>
      </c>
      <c r="AH195" s="103" t="s">
        <v>266</v>
      </c>
      <c r="AI195" s="103"/>
      <c r="AJ195" s="103"/>
      <c r="AK195" s="103"/>
      <c r="AL195" s="103"/>
      <c r="AM195" s="103"/>
      <c r="AN195" s="103"/>
      <c r="AO195" s="52"/>
      <c r="AQ195" s="102" t="s">
        <v>39</v>
      </c>
      <c r="AR195" s="103" t="s">
        <v>266</v>
      </c>
      <c r="AS195" s="103"/>
      <c r="AT195" s="103"/>
      <c r="AU195" s="103"/>
      <c r="AV195" s="103"/>
      <c r="AW195" s="103"/>
      <c r="AX195" s="103"/>
      <c r="AY195" s="52"/>
      <c r="BA195" s="102" t="s">
        <v>39</v>
      </c>
      <c r="BB195" s="103" t="s">
        <v>266</v>
      </c>
      <c r="BC195" s="103"/>
      <c r="BD195" s="103"/>
      <c r="BE195" s="103"/>
      <c r="BF195" s="103"/>
      <c r="BG195" s="103"/>
      <c r="BH195" s="103"/>
      <c r="BI195" s="52"/>
      <c r="BK195" s="102" t="s">
        <v>39</v>
      </c>
      <c r="BL195" s="103" t="s">
        <v>266</v>
      </c>
      <c r="BM195" s="9"/>
      <c r="BN195" s="9"/>
      <c r="BO195" s="9"/>
      <c r="BP195" s="9"/>
      <c r="BQ195" s="9"/>
      <c r="BR195" s="9"/>
      <c r="BS195" s="52"/>
      <c r="BU195" s="102" t="s">
        <v>39</v>
      </c>
      <c r="BV195" s="103" t="s">
        <v>266</v>
      </c>
      <c r="BW195" s="103"/>
      <c r="BX195" s="103"/>
      <c r="BY195" s="103"/>
      <c r="BZ195" s="103"/>
      <c r="CA195" s="103"/>
      <c r="CB195" s="103"/>
      <c r="CC195" s="52"/>
      <c r="CE195" s="102" t="s">
        <v>39</v>
      </c>
      <c r="CF195" s="103" t="s">
        <v>266</v>
      </c>
      <c r="CG195" s="103"/>
      <c r="CH195" s="103"/>
      <c r="CI195" s="103"/>
      <c r="CJ195" s="103"/>
      <c r="CK195" s="103"/>
      <c r="CL195" s="103"/>
      <c r="CM195" s="52"/>
      <c r="CO195" s="102" t="s">
        <v>39</v>
      </c>
      <c r="CP195" s="103" t="s">
        <v>266</v>
      </c>
      <c r="CQ195" s="103"/>
      <c r="CR195" s="103"/>
      <c r="CS195" s="103"/>
      <c r="CT195" s="103"/>
      <c r="CU195" s="103"/>
      <c r="CV195" s="103"/>
      <c r="CW195" s="52"/>
      <c r="CY195" s="102" t="s">
        <v>39</v>
      </c>
      <c r="CZ195" s="103" t="s">
        <v>266</v>
      </c>
      <c r="DA195" s="103"/>
      <c r="DB195" s="103"/>
      <c r="DC195" s="103"/>
      <c r="DD195" s="103"/>
      <c r="DE195" s="103"/>
      <c r="DF195" s="103"/>
      <c r="DG195" s="52"/>
      <c r="DI195" s="102" t="s">
        <v>39</v>
      </c>
      <c r="DJ195" s="103" t="s">
        <v>266</v>
      </c>
      <c r="DK195" s="103"/>
      <c r="DL195" s="103"/>
      <c r="DM195" s="103"/>
      <c r="DN195" s="103"/>
      <c r="DO195" s="103"/>
      <c r="DP195" s="103"/>
      <c r="DQ195" s="52"/>
      <c r="DS195" s="102" t="s">
        <v>39</v>
      </c>
      <c r="DT195" s="103" t="s">
        <v>266</v>
      </c>
      <c r="DU195" s="103"/>
      <c r="DV195" s="103"/>
      <c r="DW195" s="103"/>
      <c r="DX195" s="103"/>
      <c r="DY195" s="103"/>
      <c r="DZ195" s="103"/>
      <c r="EA195" s="52"/>
      <c r="EC195" s="102" t="s">
        <v>39</v>
      </c>
      <c r="ED195" s="103" t="s">
        <v>266</v>
      </c>
      <c r="EE195" s="103"/>
      <c r="EF195" s="103"/>
      <c r="EG195" s="103"/>
      <c r="EH195" s="103"/>
      <c r="EI195" s="103"/>
      <c r="EJ195" s="103"/>
      <c r="EK195" s="52"/>
      <c r="EL195" s="102" t="s">
        <v>39</v>
      </c>
      <c r="EM195" s="103" t="s">
        <v>266</v>
      </c>
      <c r="EN195" s="103"/>
      <c r="EO195" s="103"/>
      <c r="EP195" s="103"/>
      <c r="EQ195" s="103"/>
      <c r="ER195" s="103"/>
      <c r="ES195" s="103"/>
      <c r="ET195" s="52"/>
      <c r="EU195" s="52"/>
      <c r="EW195" s="370" t="s">
        <v>39</v>
      </c>
      <c r="EX195" s="103" t="s">
        <v>266</v>
      </c>
      <c r="EY195" s="103"/>
      <c r="EZ195" s="103"/>
      <c r="FA195" s="103"/>
      <c r="FB195" s="103"/>
      <c r="FC195" s="103"/>
      <c r="FD195" s="103"/>
      <c r="FE195" s="52"/>
      <c r="FG195" s="370" t="s">
        <v>39</v>
      </c>
      <c r="FH195" s="103" t="s">
        <v>266</v>
      </c>
      <c r="FI195" s="103"/>
      <c r="FJ195" s="103"/>
      <c r="FK195" s="103"/>
      <c r="FL195" s="103"/>
      <c r="FM195" s="103"/>
      <c r="FN195" s="103"/>
      <c r="FO195" s="52"/>
      <c r="FQ195" s="370" t="s">
        <v>39</v>
      </c>
      <c r="FR195" s="103" t="s">
        <v>266</v>
      </c>
      <c r="FS195" s="103"/>
      <c r="FT195" s="103"/>
      <c r="FU195" s="103"/>
      <c r="FV195" s="103"/>
      <c r="FW195" s="103"/>
      <c r="FX195" s="103"/>
      <c r="FY195" s="52"/>
      <c r="GA195" s="370" t="s">
        <v>39</v>
      </c>
      <c r="GB195" s="103" t="s">
        <v>266</v>
      </c>
      <c r="GC195" s="103"/>
      <c r="GD195" s="103"/>
      <c r="GE195" s="103"/>
      <c r="GF195" s="103"/>
      <c r="GG195" s="103"/>
      <c r="GH195" s="103"/>
      <c r="GI195" s="52"/>
      <c r="GK195" s="370" t="s">
        <v>39</v>
      </c>
      <c r="GL195" s="103" t="s">
        <v>266</v>
      </c>
      <c r="GM195" s="103"/>
      <c r="GN195" s="103"/>
      <c r="GO195" s="103"/>
      <c r="GP195" s="103"/>
      <c r="GQ195" s="103"/>
      <c r="GR195" s="103"/>
      <c r="GS195" s="52"/>
      <c r="GU195" s="370" t="s">
        <v>39</v>
      </c>
      <c r="GV195" s="103" t="s">
        <v>266</v>
      </c>
      <c r="GW195" s="103"/>
      <c r="GX195" s="103"/>
      <c r="GY195" s="103"/>
      <c r="GZ195" s="103"/>
      <c r="HA195" s="103"/>
      <c r="HB195" s="103"/>
      <c r="HC195" s="52"/>
      <c r="HE195" s="370" t="s">
        <v>39</v>
      </c>
      <c r="HF195" s="103" t="s">
        <v>266</v>
      </c>
      <c r="HG195" s="103"/>
      <c r="HH195" s="103"/>
      <c r="HI195" s="103"/>
      <c r="HJ195" s="103"/>
      <c r="HK195" s="103"/>
      <c r="HL195" s="103"/>
      <c r="HM195" s="52"/>
      <c r="HO195" s="370" t="s">
        <v>39</v>
      </c>
      <c r="HP195" s="103" t="s">
        <v>266</v>
      </c>
      <c r="HQ195" s="103"/>
      <c r="HR195" s="103"/>
      <c r="HS195" s="103"/>
      <c r="HT195" s="103"/>
      <c r="HU195" s="103"/>
      <c r="HV195" s="103"/>
      <c r="HW195" s="52"/>
      <c r="HY195" s="370" t="s">
        <v>39</v>
      </c>
      <c r="HZ195" s="103" t="s">
        <v>266</v>
      </c>
      <c r="IA195" s="103"/>
      <c r="IB195" s="103"/>
      <c r="IC195" s="103"/>
      <c r="ID195" s="103"/>
      <c r="IE195" s="103"/>
      <c r="IF195" s="103"/>
      <c r="IG195" s="52"/>
      <c r="II195" s="370" t="s">
        <v>39</v>
      </c>
      <c r="IJ195" s="103" t="s">
        <v>266</v>
      </c>
      <c r="IK195" s="103"/>
      <c r="IL195" s="103"/>
      <c r="IM195" s="103"/>
      <c r="IN195" s="103"/>
      <c r="IO195" s="103"/>
      <c r="IP195" s="103"/>
      <c r="IQ195" s="52"/>
      <c r="IS195" s="370" t="s">
        <v>39</v>
      </c>
      <c r="IT195" s="103" t="s">
        <v>266</v>
      </c>
      <c r="IU195" s="103"/>
      <c r="IV195" s="103"/>
      <c r="IW195" s="103"/>
      <c r="IX195" s="103"/>
      <c r="IY195" s="103"/>
      <c r="IZ195" s="103"/>
      <c r="JA195" s="52"/>
    </row>
    <row r="196" spans="1:261" ht="25.5" customHeight="1" outlineLevel="2" x14ac:dyDescent="0.25">
      <c r="C196" s="356"/>
      <c r="D196" s="41">
        <v>1</v>
      </c>
      <c r="E196" s="416">
        <f t="shared" ref="E196" si="1007">AVERAGE(O196,Y196,AI196,AS196,BC196,BM196,BW196,CG196,CQ196,DA196,DK196,DU196,EE196,EO196,EY196,FI196,FS196,GC196,GM196,GW196,HG196,HQ196,IA196,IK196,IU196)</f>
        <v>8.3333333333333339</v>
      </c>
      <c r="F196" s="416">
        <f t="shared" ref="F196" si="1008">AVERAGE(P196,Z196,AJ196,AT196,BD196,BN196,BX196,CH196,CR196,DB196,DL196,DV196,EF196,EP196,EZ196,FJ196,FT196,GD196,GN196,GX196,HH196,HR196,IB196,IL196,IV196)</f>
        <v>7.666666666666667</v>
      </c>
      <c r="G196" s="416">
        <f t="shared" ref="G196" si="1009">AVERAGE(Q196,AA196,AK196,AU196,BE196,BO196,BY196,CI196,CS196,DC196,DM196,DW196,EG196,EQ196,FA196,FK196,FU196,GE196,GO196,GY196,HI196,HS196,IC196,IM196,IW196)</f>
        <v>6</v>
      </c>
      <c r="H196" s="416">
        <f t="shared" ref="H196" si="1010">AVERAGE(R196,AB196,AL196,AV196,BF196,BP196,BZ196,CJ196,CT196,DD196,DN196,DX196,EH196,ER196,FB196,FL196,FV196,GF196,GP196,GZ196,HJ196,HT196,ID196,IN196,IX196)</f>
        <v>7</v>
      </c>
      <c r="I196" s="416">
        <f t="shared" ref="I196" si="1011">AVERAGE(S196,AC196,AM196,AW196,BG196,BQ196,CA196,CK196,CU196,DE196,DO196,DY196,EI196,ES196,FC196,FM196,FW196,GG196,GQ196,HA196,HK196,HU196,IE196,IO196,IY196)</f>
        <v>5</v>
      </c>
      <c r="J196" s="416">
        <f t="shared" ref="J196" si="1012">AVERAGE(T196,AD196,AN196,AX196,BH196,BR196,CB196,CL196,CV196,DF196,DP196,DZ196,EJ196,ET196,FD196,FN196,FX196,GH196,GR196,HB196,HL196,HV196,IF196,IP196,IZ196)</f>
        <v>5.5</v>
      </c>
      <c r="K196" s="52"/>
      <c r="M196" s="328"/>
      <c r="N196" s="41">
        <v>1</v>
      </c>
      <c r="O196" s="6"/>
      <c r="P196" s="6"/>
      <c r="Q196" s="6"/>
      <c r="R196" s="6"/>
      <c r="S196" s="6"/>
      <c r="T196" s="6"/>
      <c r="U196" s="52"/>
      <c r="W196" s="328"/>
      <c r="X196" s="41">
        <v>1</v>
      </c>
      <c r="Y196" s="6"/>
      <c r="Z196" s="6"/>
      <c r="AA196" s="6"/>
      <c r="AB196" s="6"/>
      <c r="AC196" s="6"/>
      <c r="AD196" s="6"/>
      <c r="AE196" s="52"/>
      <c r="AG196" s="328"/>
      <c r="AH196" s="41">
        <v>1</v>
      </c>
      <c r="AI196" s="6"/>
      <c r="AJ196" s="6"/>
      <c r="AK196" s="6"/>
      <c r="AL196" s="6"/>
      <c r="AM196" s="6"/>
      <c r="AN196" s="6"/>
      <c r="AO196" s="52"/>
      <c r="AQ196" s="328"/>
      <c r="AR196" s="41">
        <v>1</v>
      </c>
      <c r="AS196" s="6">
        <v>6</v>
      </c>
      <c r="AT196" s="6">
        <v>8</v>
      </c>
      <c r="AU196" s="6">
        <v>5</v>
      </c>
      <c r="AV196" s="6">
        <v>6</v>
      </c>
      <c r="AW196" s="6">
        <v>5</v>
      </c>
      <c r="AX196" s="6">
        <v>6</v>
      </c>
      <c r="AY196" s="52" t="s">
        <v>522</v>
      </c>
      <c r="BA196" s="328"/>
      <c r="BB196" s="41">
        <v>1</v>
      </c>
      <c r="BC196" s="6"/>
      <c r="BD196" s="6"/>
      <c r="BE196" s="6"/>
      <c r="BF196" s="6"/>
      <c r="BG196" s="6"/>
      <c r="BH196" s="6"/>
      <c r="BI196" s="52"/>
      <c r="BK196" s="328"/>
      <c r="BL196" s="41">
        <v>1</v>
      </c>
      <c r="BM196" s="103"/>
      <c r="BN196" s="103"/>
      <c r="BO196" s="103"/>
      <c r="BP196" s="103"/>
      <c r="BQ196" s="103"/>
      <c r="BR196" s="103"/>
      <c r="BS196" s="52"/>
      <c r="BU196" s="328"/>
      <c r="BV196" s="41">
        <v>1</v>
      </c>
      <c r="BW196" s="6"/>
      <c r="BX196" s="6"/>
      <c r="BY196" s="6"/>
      <c r="BZ196" s="6"/>
      <c r="CA196" s="6"/>
      <c r="CB196" s="6"/>
      <c r="CC196" s="52"/>
      <c r="CE196" s="328"/>
      <c r="CF196" s="41">
        <v>1</v>
      </c>
      <c r="CG196" s="6"/>
      <c r="CH196" s="6"/>
      <c r="CI196" s="6"/>
      <c r="CJ196" s="6"/>
      <c r="CK196" s="6"/>
      <c r="CL196" s="6"/>
      <c r="CM196" s="52"/>
      <c r="CO196" s="328"/>
      <c r="CP196" s="41">
        <v>1</v>
      </c>
      <c r="CQ196" s="6"/>
      <c r="CR196" s="6"/>
      <c r="CS196" s="6"/>
      <c r="CT196" s="6"/>
      <c r="CU196" s="6"/>
      <c r="CV196" s="6"/>
      <c r="CW196" s="52"/>
      <c r="CY196" s="328"/>
      <c r="CZ196" s="41">
        <v>1</v>
      </c>
      <c r="DA196" s="6">
        <v>9</v>
      </c>
      <c r="DB196" s="6">
        <v>10</v>
      </c>
      <c r="DC196" s="6">
        <v>5</v>
      </c>
      <c r="DD196" s="6">
        <v>8</v>
      </c>
      <c r="DE196" s="6"/>
      <c r="DF196" s="6">
        <v>5</v>
      </c>
      <c r="DG196" s="52"/>
      <c r="DI196" s="328"/>
      <c r="DJ196" s="41">
        <v>1</v>
      </c>
      <c r="DK196" s="6"/>
      <c r="DL196" s="6"/>
      <c r="DM196" s="6"/>
      <c r="DN196" s="6"/>
      <c r="DO196" s="6"/>
      <c r="DP196" s="6"/>
      <c r="DQ196" s="52"/>
      <c r="DS196" s="328"/>
      <c r="DT196" s="41">
        <v>1</v>
      </c>
      <c r="DU196" s="6"/>
      <c r="DV196" s="6"/>
      <c r="DW196" s="6"/>
      <c r="DX196" s="6"/>
      <c r="DY196" s="6"/>
      <c r="DZ196" s="6"/>
      <c r="EA196" s="52"/>
      <c r="EC196" s="328"/>
      <c r="ED196" s="41">
        <v>1</v>
      </c>
      <c r="EE196" s="6"/>
      <c r="EF196" s="6"/>
      <c r="EG196" s="6"/>
      <c r="EH196" s="6"/>
      <c r="EI196" s="6"/>
      <c r="EJ196" s="6"/>
      <c r="EK196" s="52"/>
      <c r="EL196" s="328"/>
      <c r="EM196" s="41">
        <v>1</v>
      </c>
      <c r="EN196" s="6">
        <v>9</v>
      </c>
      <c r="EO196" s="6">
        <v>10</v>
      </c>
      <c r="EP196" s="6">
        <v>5</v>
      </c>
      <c r="EQ196" s="6">
        <v>8</v>
      </c>
      <c r="ER196" s="6"/>
      <c r="ES196" s="6">
        <v>5</v>
      </c>
      <c r="ET196" s="52"/>
      <c r="EU196" s="52"/>
      <c r="EW196" s="367"/>
      <c r="EX196" s="41">
        <v>1</v>
      </c>
      <c r="EY196" s="6"/>
      <c r="EZ196" s="6"/>
      <c r="FA196" s="6"/>
      <c r="FB196" s="6"/>
      <c r="FC196" s="6"/>
      <c r="FD196" s="6"/>
      <c r="FE196" s="52"/>
      <c r="FG196" s="367"/>
      <c r="FH196" s="41">
        <v>1</v>
      </c>
      <c r="FI196" s="6"/>
      <c r="FJ196" s="6"/>
      <c r="FK196" s="6"/>
      <c r="FL196" s="6"/>
      <c r="FM196" s="6"/>
      <c r="FN196" s="6"/>
      <c r="FO196" s="52"/>
      <c r="FQ196" s="367"/>
      <c r="FR196" s="41">
        <v>1</v>
      </c>
      <c r="FS196" s="6"/>
      <c r="FT196" s="6"/>
      <c r="FU196" s="6"/>
      <c r="FV196" s="6"/>
      <c r="FW196" s="6"/>
      <c r="FX196" s="6"/>
      <c r="FY196" s="52"/>
      <c r="GA196" s="367"/>
      <c r="GB196" s="41">
        <v>1</v>
      </c>
      <c r="GC196" s="6"/>
      <c r="GD196" s="6"/>
      <c r="GE196" s="6"/>
      <c r="GF196" s="6"/>
      <c r="GG196" s="6"/>
      <c r="GH196" s="6"/>
      <c r="GI196" s="52"/>
      <c r="GK196" s="367"/>
      <c r="GL196" s="41">
        <v>1</v>
      </c>
      <c r="GM196" s="6"/>
      <c r="GN196" s="6"/>
      <c r="GO196" s="6"/>
      <c r="GP196" s="6"/>
      <c r="GQ196" s="6"/>
      <c r="GR196" s="6"/>
      <c r="GS196" s="52"/>
      <c r="GU196" s="367"/>
      <c r="GV196" s="41">
        <v>1</v>
      </c>
      <c r="GW196" s="6"/>
      <c r="GX196" s="6"/>
      <c r="GY196" s="6"/>
      <c r="GZ196" s="6"/>
      <c r="HA196" s="6"/>
      <c r="HB196" s="6"/>
      <c r="HC196" s="52"/>
      <c r="HE196" s="367"/>
      <c r="HF196" s="41">
        <v>1</v>
      </c>
      <c r="HG196" s="6"/>
      <c r="HH196" s="6"/>
      <c r="HI196" s="6"/>
      <c r="HJ196" s="6"/>
      <c r="HK196" s="6"/>
      <c r="HL196" s="6"/>
      <c r="HM196" s="52"/>
      <c r="HO196" s="367"/>
      <c r="HP196" s="41">
        <v>1</v>
      </c>
      <c r="HQ196" s="6"/>
      <c r="HR196" s="6"/>
      <c r="HS196" s="6"/>
      <c r="HT196" s="6"/>
      <c r="HU196" s="6"/>
      <c r="HV196" s="6"/>
      <c r="HW196" s="52"/>
      <c r="HY196" s="367"/>
      <c r="HZ196" s="41">
        <v>1</v>
      </c>
      <c r="IA196" s="6"/>
      <c r="IB196" s="6"/>
      <c r="IC196" s="6"/>
      <c r="ID196" s="6"/>
      <c r="IE196" s="6"/>
      <c r="IF196" s="6"/>
      <c r="IG196" s="52"/>
      <c r="II196" s="367"/>
      <c r="IJ196" s="41">
        <v>1</v>
      </c>
      <c r="IK196" s="6"/>
      <c r="IL196" s="6"/>
      <c r="IM196" s="6"/>
      <c r="IN196" s="6"/>
      <c r="IO196" s="6"/>
      <c r="IP196" s="6"/>
      <c r="IQ196" s="52"/>
      <c r="IS196" s="367"/>
      <c r="IT196" s="41">
        <v>1</v>
      </c>
      <c r="IU196" s="6"/>
      <c r="IV196" s="6"/>
      <c r="IW196" s="6"/>
      <c r="IX196" s="6"/>
      <c r="IY196" s="6"/>
      <c r="IZ196" s="6"/>
      <c r="JA196" s="52"/>
    </row>
    <row r="197" spans="1:261" ht="12.75" customHeight="1" outlineLevel="2" x14ac:dyDescent="0.25">
      <c r="C197" s="356"/>
      <c r="D197" s="328">
        <v>2</v>
      </c>
      <c r="E197" s="416">
        <f t="shared" ref="E197:E199" si="1013">AVERAGE(O197,Y197,AI197,AS197,BC197,BM197,BW197,CG197,CQ197,DA197,DK197,DU197,EE197,EO197,EY197,FI197,FS197,GC197,GM197,GW197,HG197,HQ197,IA197,IK197,IU197)</f>
        <v>3.3333333333333335</v>
      </c>
      <c r="F197" s="416">
        <f t="shared" ref="F197:F199" si="1014">AVERAGE(P197,Z197,AJ197,AT197,BD197,BN197,BX197,CH197,CR197,DB197,DL197,DV197,EF197,EP197,EZ197,FJ197,FT197,GD197,GN197,GX197,HH197,HR197,IB197,IL197,IV197)</f>
        <v>5.666666666666667</v>
      </c>
      <c r="G197" s="416">
        <f t="shared" ref="G197:G199" si="1015">AVERAGE(Q197,AA197,AK197,AU197,BE197,BO197,BY197,CI197,CS197,DC197,DM197,DW197,EG197,EQ197,FA197,FK197,FU197,GE197,GO197,GY197,HI197,HS197,IC197,IM197,IW197)</f>
        <v>2.6666666666666665</v>
      </c>
      <c r="H197" s="416">
        <f t="shared" ref="H197:H199" si="1016">AVERAGE(R197,AB197,AL197,AV197,BF197,BP197,BZ197,CJ197,CT197,DD197,DN197,DX197,EH197,ER197,FB197,FL197,FV197,GF197,GP197,GZ197,HJ197,HT197,ID197,IN197,IX197)</f>
        <v>5</v>
      </c>
      <c r="I197" s="416">
        <f t="shared" ref="I197:I199" si="1017">AVERAGE(S197,AC197,AM197,AW197,BG197,BQ197,CA197,CK197,CU197,DE197,DO197,DY197,EI197,ES197,FC197,FM197,FW197,GG197,GQ197,HA197,HK197,HU197,IE197,IO197,IY197)</f>
        <v>4.5</v>
      </c>
      <c r="J197" s="416">
        <f t="shared" ref="J197:J199" si="1018">AVERAGE(T197,AD197,AN197,AX197,BH197,BR197,CB197,CL197,CV197,DF197,DP197,DZ197,EJ197,ET197,FD197,FN197,FX197,GH197,GR197,HB197,HL197,HV197,IF197,IP197,IZ197)</f>
        <v>1.5</v>
      </c>
      <c r="K197" s="52"/>
      <c r="M197" s="328"/>
      <c r="N197" s="328">
        <v>2</v>
      </c>
      <c r="O197" s="6"/>
      <c r="P197" s="6"/>
      <c r="Q197" s="6"/>
      <c r="R197" s="6"/>
      <c r="S197" s="6"/>
      <c r="T197" s="6"/>
      <c r="U197" s="52"/>
      <c r="W197" s="328"/>
      <c r="X197" s="328">
        <v>2</v>
      </c>
      <c r="Y197" s="6"/>
      <c r="Z197" s="6"/>
      <c r="AA197" s="6"/>
      <c r="AB197" s="6"/>
      <c r="AC197" s="6"/>
      <c r="AD197" s="6"/>
      <c r="AE197" s="52"/>
      <c r="AG197" s="328"/>
      <c r="AH197" s="328">
        <v>2</v>
      </c>
      <c r="AI197" s="6"/>
      <c r="AJ197" s="6"/>
      <c r="AK197" s="6"/>
      <c r="AL197" s="6"/>
      <c r="AM197" s="6"/>
      <c r="AN197" s="6"/>
      <c r="AO197" s="52"/>
      <c r="AQ197" s="328"/>
      <c r="AR197" s="328">
        <v>2</v>
      </c>
      <c r="AS197" s="6">
        <v>0</v>
      </c>
      <c r="AT197" s="407">
        <v>3</v>
      </c>
      <c r="AU197" s="6">
        <v>0</v>
      </c>
      <c r="AV197" s="6">
        <v>6</v>
      </c>
      <c r="AW197" s="6">
        <v>6</v>
      </c>
      <c r="AX197" s="6">
        <v>0</v>
      </c>
      <c r="AY197" s="52" t="s">
        <v>523</v>
      </c>
      <c r="BA197" s="328"/>
      <c r="BB197" s="328">
        <v>2</v>
      </c>
      <c r="BC197" s="6"/>
      <c r="BD197" s="6"/>
      <c r="BE197" s="6"/>
      <c r="BF197" s="6"/>
      <c r="BG197" s="6"/>
      <c r="BH197" s="6"/>
      <c r="BI197" s="52"/>
      <c r="BK197" s="328"/>
      <c r="BL197" s="328">
        <v>2</v>
      </c>
      <c r="BM197" s="6"/>
      <c r="BN197" s="6"/>
      <c r="BO197" s="6"/>
      <c r="BP197" s="6"/>
      <c r="BQ197" s="6"/>
      <c r="BR197" s="6"/>
      <c r="BS197" s="52"/>
      <c r="BU197" s="328"/>
      <c r="BV197" s="328">
        <v>2</v>
      </c>
      <c r="BW197" s="6"/>
      <c r="BX197" s="6"/>
      <c r="BY197" s="6"/>
      <c r="BZ197" s="6"/>
      <c r="CA197" s="6"/>
      <c r="CB197" s="6"/>
      <c r="CC197" s="52"/>
      <c r="CE197" s="328"/>
      <c r="CF197" s="328">
        <v>2</v>
      </c>
      <c r="CG197" s="6"/>
      <c r="CH197" s="6"/>
      <c r="CI197" s="6"/>
      <c r="CJ197" s="6"/>
      <c r="CK197" s="6"/>
      <c r="CL197" s="6"/>
      <c r="CM197" s="52"/>
      <c r="CO197" s="328"/>
      <c r="CP197" s="328">
        <v>2</v>
      </c>
      <c r="CQ197" s="6"/>
      <c r="CR197" s="6"/>
      <c r="CS197" s="6"/>
      <c r="CT197" s="6"/>
      <c r="CU197" s="6"/>
      <c r="CV197" s="6"/>
      <c r="CW197" s="52"/>
      <c r="CY197" s="328"/>
      <c r="CZ197" s="328">
        <v>2</v>
      </c>
      <c r="DA197" s="6">
        <v>0</v>
      </c>
      <c r="DB197" s="6">
        <v>10</v>
      </c>
      <c r="DC197" s="6">
        <v>4</v>
      </c>
      <c r="DD197" s="6">
        <v>4</v>
      </c>
      <c r="DE197" s="6"/>
      <c r="DF197" s="6">
        <v>3</v>
      </c>
      <c r="DG197" s="52"/>
      <c r="DI197" s="328"/>
      <c r="DJ197" s="328">
        <v>2</v>
      </c>
      <c r="DK197" s="6"/>
      <c r="DL197" s="6"/>
      <c r="DM197" s="6"/>
      <c r="DN197" s="6"/>
      <c r="DO197" s="6"/>
      <c r="DP197" s="6"/>
      <c r="DQ197" s="52"/>
      <c r="DS197" s="328"/>
      <c r="DT197" s="328">
        <v>2</v>
      </c>
      <c r="DU197" s="6"/>
      <c r="DV197" s="6"/>
      <c r="DW197" s="6"/>
      <c r="DX197" s="6"/>
      <c r="DY197" s="6"/>
      <c r="DZ197" s="6"/>
      <c r="EA197" s="52"/>
      <c r="EC197" s="328"/>
      <c r="ED197" s="328">
        <v>2</v>
      </c>
      <c r="EE197" s="6"/>
      <c r="EF197" s="6"/>
      <c r="EG197" s="6"/>
      <c r="EH197" s="6"/>
      <c r="EI197" s="6"/>
      <c r="EJ197" s="6"/>
      <c r="EK197" s="52"/>
      <c r="EL197" s="328"/>
      <c r="EM197" s="328">
        <v>2</v>
      </c>
      <c r="EN197" s="6">
        <v>0</v>
      </c>
      <c r="EO197" s="6">
        <v>10</v>
      </c>
      <c r="EP197" s="6">
        <v>4</v>
      </c>
      <c r="EQ197" s="6">
        <v>4</v>
      </c>
      <c r="ER197" s="6"/>
      <c r="ES197" s="6">
        <v>3</v>
      </c>
      <c r="ET197" s="52"/>
      <c r="EU197" s="52"/>
      <c r="EW197" s="367"/>
      <c r="EX197" s="328">
        <v>2</v>
      </c>
      <c r="EY197" s="6"/>
      <c r="EZ197" s="6"/>
      <c r="FA197" s="6"/>
      <c r="FB197" s="6"/>
      <c r="FC197" s="6"/>
      <c r="FD197" s="6"/>
      <c r="FE197" s="52"/>
      <c r="FG197" s="367"/>
      <c r="FH197" s="328">
        <v>2</v>
      </c>
      <c r="FI197" s="6"/>
      <c r="FJ197" s="6"/>
      <c r="FK197" s="6"/>
      <c r="FL197" s="6"/>
      <c r="FM197" s="6"/>
      <c r="FN197" s="6"/>
      <c r="FO197" s="52"/>
      <c r="FQ197" s="367"/>
      <c r="FR197" s="328">
        <v>2</v>
      </c>
      <c r="FS197" s="6"/>
      <c r="FT197" s="6"/>
      <c r="FU197" s="6"/>
      <c r="FV197" s="6"/>
      <c r="FW197" s="6"/>
      <c r="FX197" s="6"/>
      <c r="FY197" s="52"/>
      <c r="GA197" s="367"/>
      <c r="GB197" s="328">
        <v>2</v>
      </c>
      <c r="GC197" s="6"/>
      <c r="GD197" s="6"/>
      <c r="GE197" s="6"/>
      <c r="GF197" s="6"/>
      <c r="GG197" s="6"/>
      <c r="GH197" s="6"/>
      <c r="GI197" s="52"/>
      <c r="GK197" s="367"/>
      <c r="GL197" s="328">
        <v>2</v>
      </c>
      <c r="GM197" s="6"/>
      <c r="GN197" s="6"/>
      <c r="GO197" s="6"/>
      <c r="GP197" s="6"/>
      <c r="GQ197" s="6"/>
      <c r="GR197" s="6"/>
      <c r="GS197" s="52"/>
      <c r="GU197" s="367"/>
      <c r="GV197" s="328">
        <v>2</v>
      </c>
      <c r="GW197" s="6"/>
      <c r="GX197" s="6"/>
      <c r="GY197" s="6"/>
      <c r="GZ197" s="6"/>
      <c r="HA197" s="6"/>
      <c r="HB197" s="6"/>
      <c r="HC197" s="52"/>
      <c r="HE197" s="367"/>
      <c r="HF197" s="328">
        <v>2</v>
      </c>
      <c r="HG197" s="6"/>
      <c r="HH197" s="6"/>
      <c r="HI197" s="6"/>
      <c r="HJ197" s="6"/>
      <c r="HK197" s="6"/>
      <c r="HL197" s="6"/>
      <c r="HM197" s="52"/>
      <c r="HO197" s="367"/>
      <c r="HP197" s="328">
        <v>2</v>
      </c>
      <c r="HQ197" s="6"/>
      <c r="HR197" s="6"/>
      <c r="HS197" s="6"/>
      <c r="HT197" s="6"/>
      <c r="HU197" s="6"/>
      <c r="HV197" s="6"/>
      <c r="HW197" s="52"/>
      <c r="HY197" s="367"/>
      <c r="HZ197" s="328">
        <v>2</v>
      </c>
      <c r="IA197" s="6"/>
      <c r="IB197" s="6"/>
      <c r="IC197" s="6"/>
      <c r="ID197" s="6"/>
      <c r="IE197" s="6"/>
      <c r="IF197" s="6"/>
      <c r="IG197" s="52"/>
      <c r="II197" s="367"/>
      <c r="IJ197" s="328">
        <v>2</v>
      </c>
      <c r="IK197" s="6"/>
      <c r="IL197" s="6"/>
      <c r="IM197" s="6"/>
      <c r="IN197" s="6"/>
      <c r="IO197" s="6"/>
      <c r="IP197" s="6"/>
      <c r="IQ197" s="52"/>
      <c r="IS197" s="367"/>
      <c r="IT197" s="328">
        <v>2</v>
      </c>
      <c r="IU197" s="6"/>
      <c r="IV197" s="6"/>
      <c r="IW197" s="6"/>
      <c r="IX197" s="6"/>
      <c r="IY197" s="6"/>
      <c r="IZ197" s="6"/>
      <c r="JA197" s="52"/>
    </row>
    <row r="198" spans="1:261" ht="12.75" customHeight="1" outlineLevel="2" x14ac:dyDescent="0.25">
      <c r="C198" s="356"/>
      <c r="D198" s="41" t="s">
        <v>59</v>
      </c>
      <c r="E198" s="416">
        <f t="shared" si="1013"/>
        <v>7.333333333333333</v>
      </c>
      <c r="F198" s="416">
        <f t="shared" si="1014"/>
        <v>7</v>
      </c>
      <c r="G198" s="416">
        <f t="shared" si="1015"/>
        <v>7</v>
      </c>
      <c r="H198" s="416">
        <f t="shared" si="1016"/>
        <v>8</v>
      </c>
      <c r="I198" s="416">
        <f t="shared" si="1017"/>
        <v>7</v>
      </c>
      <c r="J198" s="416">
        <f t="shared" si="1018"/>
        <v>6.5</v>
      </c>
      <c r="K198" s="52"/>
      <c r="M198" s="328"/>
      <c r="N198" s="41" t="s">
        <v>59</v>
      </c>
      <c r="O198" s="6"/>
      <c r="P198" s="6"/>
      <c r="Q198" s="6"/>
      <c r="R198" s="6"/>
      <c r="S198" s="6"/>
      <c r="T198" s="6"/>
      <c r="U198" s="52"/>
      <c r="W198" s="328"/>
      <c r="X198" s="41" t="s">
        <v>59</v>
      </c>
      <c r="Y198" s="6"/>
      <c r="Z198" s="6"/>
      <c r="AA198" s="6"/>
      <c r="AB198" s="6"/>
      <c r="AC198" s="6"/>
      <c r="AD198" s="6"/>
      <c r="AE198" s="52"/>
      <c r="AG198" s="328"/>
      <c r="AH198" s="41" t="s">
        <v>59</v>
      </c>
      <c r="AI198" s="6"/>
      <c r="AJ198" s="6"/>
      <c r="AK198" s="6"/>
      <c r="AL198" s="6"/>
      <c r="AM198" s="6"/>
      <c r="AN198" s="6"/>
      <c r="AO198" s="52"/>
      <c r="AQ198" s="328"/>
      <c r="AR198" s="41" t="s">
        <v>59</v>
      </c>
      <c r="AS198" s="6">
        <v>6</v>
      </c>
      <c r="AT198" s="6">
        <v>6</v>
      </c>
      <c r="AU198" s="6">
        <v>5</v>
      </c>
      <c r="AV198" s="6">
        <v>7</v>
      </c>
      <c r="AW198" s="6">
        <v>6</v>
      </c>
      <c r="AX198" s="6">
        <v>5</v>
      </c>
      <c r="AY198" s="52"/>
      <c r="BA198" s="328"/>
      <c r="BB198" s="41" t="s">
        <v>59</v>
      </c>
      <c r="BC198" s="6"/>
      <c r="BD198" s="6"/>
      <c r="BE198" s="6"/>
      <c r="BF198" s="6"/>
      <c r="BG198" s="6"/>
      <c r="BH198" s="6"/>
      <c r="BI198" s="52"/>
      <c r="BK198" s="328"/>
      <c r="BL198" s="41" t="s">
        <v>59</v>
      </c>
      <c r="BM198" s="6"/>
      <c r="BN198" s="6"/>
      <c r="BO198" s="6"/>
      <c r="BP198" s="6"/>
      <c r="BQ198" s="6"/>
      <c r="BR198" s="6"/>
      <c r="BS198" s="52"/>
      <c r="BU198" s="328"/>
      <c r="BV198" s="41" t="s">
        <v>59</v>
      </c>
      <c r="BW198" s="6"/>
      <c r="BX198" s="6"/>
      <c r="BY198" s="6"/>
      <c r="BZ198" s="6"/>
      <c r="CA198" s="6"/>
      <c r="CB198" s="6"/>
      <c r="CC198" s="52"/>
      <c r="CE198" s="328"/>
      <c r="CF198" s="41" t="s">
        <v>59</v>
      </c>
      <c r="CG198" s="6"/>
      <c r="CH198" s="6"/>
      <c r="CI198" s="6"/>
      <c r="CJ198" s="6"/>
      <c r="CK198" s="6"/>
      <c r="CL198" s="6"/>
      <c r="CM198" s="52"/>
      <c r="CO198" s="328"/>
      <c r="CP198" s="41" t="s">
        <v>59</v>
      </c>
      <c r="CQ198" s="6"/>
      <c r="CR198" s="6"/>
      <c r="CS198" s="6"/>
      <c r="CT198" s="6"/>
      <c r="CU198" s="6"/>
      <c r="CV198" s="6"/>
      <c r="CW198" s="52"/>
      <c r="CY198" s="328"/>
      <c r="CZ198" s="41" t="s">
        <v>59</v>
      </c>
      <c r="DA198" s="6">
        <v>8</v>
      </c>
      <c r="DB198" s="6">
        <v>8</v>
      </c>
      <c r="DC198" s="6">
        <v>7</v>
      </c>
      <c r="DD198" s="6">
        <v>9</v>
      </c>
      <c r="DE198" s="6"/>
      <c r="DF198" s="6">
        <v>8</v>
      </c>
      <c r="DG198" s="52"/>
      <c r="DI198" s="328"/>
      <c r="DJ198" s="41" t="s">
        <v>59</v>
      </c>
      <c r="DK198" s="6"/>
      <c r="DL198" s="6"/>
      <c r="DM198" s="6"/>
      <c r="DN198" s="6"/>
      <c r="DO198" s="6"/>
      <c r="DP198" s="6"/>
      <c r="DQ198" s="52"/>
      <c r="DS198" s="328"/>
      <c r="DT198" s="41" t="s">
        <v>59</v>
      </c>
      <c r="DU198" s="6"/>
      <c r="DV198" s="6"/>
      <c r="DW198" s="6"/>
      <c r="DX198" s="6"/>
      <c r="DY198" s="6"/>
      <c r="DZ198" s="6"/>
      <c r="EA198" s="52"/>
      <c r="EC198" s="328"/>
      <c r="ED198" s="41" t="s">
        <v>59</v>
      </c>
      <c r="EE198" s="6"/>
      <c r="EF198" s="6"/>
      <c r="EG198" s="6"/>
      <c r="EH198" s="6"/>
      <c r="EI198" s="6"/>
      <c r="EJ198" s="6"/>
      <c r="EK198" s="52"/>
      <c r="EL198" s="328"/>
      <c r="EM198" s="41" t="s">
        <v>59</v>
      </c>
      <c r="EN198" s="6">
        <v>8</v>
      </c>
      <c r="EO198" s="6">
        <v>8</v>
      </c>
      <c r="EP198" s="6">
        <v>7</v>
      </c>
      <c r="EQ198" s="6">
        <v>9</v>
      </c>
      <c r="ER198" s="6"/>
      <c r="ES198" s="6">
        <v>8</v>
      </c>
      <c r="ET198" s="52"/>
      <c r="EU198" s="52"/>
      <c r="EW198" s="367"/>
      <c r="EX198" s="41" t="s">
        <v>59</v>
      </c>
      <c r="EY198" s="6"/>
      <c r="EZ198" s="6"/>
      <c r="FA198" s="6"/>
      <c r="FB198" s="6"/>
      <c r="FC198" s="6"/>
      <c r="FD198" s="6"/>
      <c r="FE198" s="52"/>
      <c r="FG198" s="367"/>
      <c r="FH198" s="41" t="s">
        <v>59</v>
      </c>
      <c r="FI198" s="6"/>
      <c r="FJ198" s="6"/>
      <c r="FK198" s="6"/>
      <c r="FL198" s="6"/>
      <c r="FM198" s="6"/>
      <c r="FN198" s="6"/>
      <c r="FO198" s="52"/>
      <c r="FQ198" s="367"/>
      <c r="FR198" s="41" t="s">
        <v>59</v>
      </c>
      <c r="FS198" s="6"/>
      <c r="FT198" s="6"/>
      <c r="FU198" s="6"/>
      <c r="FV198" s="6"/>
      <c r="FW198" s="6"/>
      <c r="FX198" s="6"/>
      <c r="FY198" s="52"/>
      <c r="GA198" s="367"/>
      <c r="GB198" s="41" t="s">
        <v>59</v>
      </c>
      <c r="GC198" s="6"/>
      <c r="GD198" s="6"/>
      <c r="GE198" s="6"/>
      <c r="GF198" s="6"/>
      <c r="GG198" s="6"/>
      <c r="GH198" s="6"/>
      <c r="GI198" s="52"/>
      <c r="GK198" s="367"/>
      <c r="GL198" s="41" t="s">
        <v>59</v>
      </c>
      <c r="GM198" s="6"/>
      <c r="GN198" s="6"/>
      <c r="GO198" s="6"/>
      <c r="GP198" s="6"/>
      <c r="GQ198" s="6"/>
      <c r="GR198" s="6"/>
      <c r="GS198" s="52"/>
      <c r="GU198" s="367"/>
      <c r="GV198" s="41" t="s">
        <v>59</v>
      </c>
      <c r="GW198" s="6"/>
      <c r="GX198" s="6"/>
      <c r="GY198" s="6"/>
      <c r="GZ198" s="6"/>
      <c r="HA198" s="6"/>
      <c r="HB198" s="6"/>
      <c r="HC198" s="52"/>
      <c r="HE198" s="367"/>
      <c r="HF198" s="41" t="s">
        <v>59</v>
      </c>
      <c r="HG198" s="6"/>
      <c r="HH198" s="6"/>
      <c r="HI198" s="6"/>
      <c r="HJ198" s="6"/>
      <c r="HK198" s="6"/>
      <c r="HL198" s="6"/>
      <c r="HM198" s="52"/>
      <c r="HO198" s="367"/>
      <c r="HP198" s="41" t="s">
        <v>59</v>
      </c>
      <c r="HQ198" s="6"/>
      <c r="HR198" s="6"/>
      <c r="HS198" s="6"/>
      <c r="HT198" s="6"/>
      <c r="HU198" s="6"/>
      <c r="HV198" s="6"/>
      <c r="HW198" s="52"/>
      <c r="HY198" s="367"/>
      <c r="HZ198" s="41" t="s">
        <v>59</v>
      </c>
      <c r="IA198" s="6"/>
      <c r="IB198" s="6"/>
      <c r="IC198" s="6"/>
      <c r="ID198" s="6"/>
      <c r="IE198" s="6"/>
      <c r="IF198" s="6"/>
      <c r="IG198" s="52"/>
      <c r="II198" s="367"/>
      <c r="IJ198" s="41" t="s">
        <v>59</v>
      </c>
      <c r="IK198" s="6"/>
      <c r="IL198" s="6"/>
      <c r="IM198" s="6"/>
      <c r="IN198" s="6"/>
      <c r="IO198" s="6"/>
      <c r="IP198" s="6"/>
      <c r="IQ198" s="52"/>
      <c r="IS198" s="367"/>
      <c r="IT198" s="41" t="s">
        <v>59</v>
      </c>
      <c r="IU198" s="6"/>
      <c r="IV198" s="6"/>
      <c r="IW198" s="6"/>
      <c r="IX198" s="6"/>
      <c r="IY198" s="6"/>
      <c r="IZ198" s="6"/>
      <c r="JA198" s="52"/>
    </row>
    <row r="199" spans="1:261" ht="12.75" customHeight="1" outlineLevel="2" x14ac:dyDescent="0.25">
      <c r="C199" s="356"/>
      <c r="D199" s="41" t="s">
        <v>60</v>
      </c>
      <c r="E199" s="416">
        <f t="shared" si="1013"/>
        <v>7.666666666666667</v>
      </c>
      <c r="F199" s="416">
        <f t="shared" si="1014"/>
        <v>7.333333333333333</v>
      </c>
      <c r="G199" s="416">
        <f t="shared" si="1015"/>
        <v>7</v>
      </c>
      <c r="H199" s="416">
        <f t="shared" si="1016"/>
        <v>7.5</v>
      </c>
      <c r="I199" s="416">
        <f t="shared" si="1017"/>
        <v>7.5</v>
      </c>
      <c r="J199" s="416">
        <f t="shared" si="1018"/>
        <v>6.5</v>
      </c>
      <c r="K199" s="52"/>
      <c r="M199" s="328"/>
      <c r="N199" s="41" t="s">
        <v>60</v>
      </c>
      <c r="O199" s="6"/>
      <c r="P199" s="6"/>
      <c r="Q199" s="6"/>
      <c r="R199" s="6"/>
      <c r="S199" s="6"/>
      <c r="T199" s="6"/>
      <c r="U199" s="52"/>
      <c r="W199" s="328"/>
      <c r="X199" s="41" t="s">
        <v>60</v>
      </c>
      <c r="Y199" s="6"/>
      <c r="Z199" s="6"/>
      <c r="AA199" s="6"/>
      <c r="AB199" s="6"/>
      <c r="AC199" s="6"/>
      <c r="AD199" s="6"/>
      <c r="AE199" s="52"/>
      <c r="AG199" s="328"/>
      <c r="AH199" s="41" t="s">
        <v>60</v>
      </c>
      <c r="AI199" s="6"/>
      <c r="AJ199" s="6"/>
      <c r="AK199" s="6"/>
      <c r="AL199" s="6"/>
      <c r="AM199" s="6"/>
      <c r="AN199" s="6"/>
      <c r="AO199" s="52"/>
      <c r="AQ199" s="328"/>
      <c r="AR199" s="41" t="s">
        <v>60</v>
      </c>
      <c r="AS199" s="6">
        <v>7</v>
      </c>
      <c r="AT199" s="6">
        <v>6</v>
      </c>
      <c r="AU199" s="6">
        <v>5</v>
      </c>
      <c r="AV199" s="6">
        <v>7</v>
      </c>
      <c r="AW199" s="6">
        <v>7</v>
      </c>
      <c r="AX199" s="6">
        <v>5</v>
      </c>
      <c r="AY199" s="52"/>
      <c r="BA199" s="328"/>
      <c r="BB199" s="41" t="s">
        <v>60</v>
      </c>
      <c r="BC199" s="6"/>
      <c r="BD199" s="6"/>
      <c r="BE199" s="6"/>
      <c r="BF199" s="6"/>
      <c r="BG199" s="6"/>
      <c r="BH199" s="6"/>
      <c r="BI199" s="52"/>
      <c r="BK199" s="328"/>
      <c r="BL199" s="41" t="s">
        <v>60</v>
      </c>
      <c r="BM199" s="6"/>
      <c r="BN199" s="6"/>
      <c r="BO199" s="6"/>
      <c r="BP199" s="6"/>
      <c r="BQ199" s="6"/>
      <c r="BR199" s="6"/>
      <c r="BS199" s="52"/>
      <c r="BU199" s="328"/>
      <c r="BV199" s="41" t="s">
        <v>60</v>
      </c>
      <c r="BW199" s="6"/>
      <c r="BX199" s="6"/>
      <c r="BY199" s="6"/>
      <c r="BZ199" s="6"/>
      <c r="CA199" s="6"/>
      <c r="CB199" s="6"/>
      <c r="CC199" s="52"/>
      <c r="CE199" s="328"/>
      <c r="CF199" s="41" t="s">
        <v>60</v>
      </c>
      <c r="CG199" s="6"/>
      <c r="CH199" s="6"/>
      <c r="CI199" s="6"/>
      <c r="CJ199" s="6"/>
      <c r="CK199" s="6"/>
      <c r="CL199" s="6"/>
      <c r="CM199" s="52"/>
      <c r="CO199" s="328"/>
      <c r="CP199" s="41" t="s">
        <v>60</v>
      </c>
      <c r="CQ199" s="6"/>
      <c r="CR199" s="6"/>
      <c r="CS199" s="6"/>
      <c r="CT199" s="6"/>
      <c r="CU199" s="6"/>
      <c r="CV199" s="6"/>
      <c r="CW199" s="52"/>
      <c r="CY199" s="328"/>
      <c r="CZ199" s="41" t="s">
        <v>60</v>
      </c>
      <c r="DA199" s="6">
        <v>8</v>
      </c>
      <c r="DB199" s="6">
        <v>8</v>
      </c>
      <c r="DC199" s="6">
        <v>8</v>
      </c>
      <c r="DD199" s="6">
        <v>8</v>
      </c>
      <c r="DE199" s="6"/>
      <c r="DF199" s="6">
        <v>8</v>
      </c>
      <c r="DG199" s="52"/>
      <c r="DI199" s="328"/>
      <c r="DJ199" s="41" t="s">
        <v>60</v>
      </c>
      <c r="DK199" s="6"/>
      <c r="DL199" s="6"/>
      <c r="DM199" s="6"/>
      <c r="DN199" s="6"/>
      <c r="DO199" s="6"/>
      <c r="DP199" s="6"/>
      <c r="DQ199" s="52"/>
      <c r="DS199" s="328"/>
      <c r="DT199" s="41" t="s">
        <v>60</v>
      </c>
      <c r="DU199" s="6"/>
      <c r="DV199" s="6"/>
      <c r="DW199" s="6"/>
      <c r="DX199" s="6"/>
      <c r="DY199" s="6"/>
      <c r="DZ199" s="6"/>
      <c r="EA199" s="52"/>
      <c r="EC199" s="328"/>
      <c r="ED199" s="41" t="s">
        <v>60</v>
      </c>
      <c r="EE199" s="6"/>
      <c r="EF199" s="6"/>
      <c r="EG199" s="6"/>
      <c r="EH199" s="6"/>
      <c r="EI199" s="6"/>
      <c r="EJ199" s="6"/>
      <c r="EK199" s="52"/>
      <c r="EL199" s="328"/>
      <c r="EM199" s="41" t="s">
        <v>60</v>
      </c>
      <c r="EN199" s="6">
        <v>8</v>
      </c>
      <c r="EO199" s="6">
        <v>8</v>
      </c>
      <c r="EP199" s="6">
        <v>8</v>
      </c>
      <c r="EQ199" s="6">
        <v>8</v>
      </c>
      <c r="ER199" s="6"/>
      <c r="ES199" s="6">
        <v>8</v>
      </c>
      <c r="ET199" s="52"/>
      <c r="EU199" s="52"/>
      <c r="EW199" s="367"/>
      <c r="EX199" s="41" t="s">
        <v>60</v>
      </c>
      <c r="EY199" s="6"/>
      <c r="EZ199" s="6"/>
      <c r="FA199" s="6"/>
      <c r="FB199" s="6"/>
      <c r="FC199" s="6"/>
      <c r="FD199" s="6"/>
      <c r="FE199" s="52"/>
      <c r="FG199" s="367"/>
      <c r="FH199" s="41" t="s">
        <v>60</v>
      </c>
      <c r="FI199" s="6"/>
      <c r="FJ199" s="6"/>
      <c r="FK199" s="6"/>
      <c r="FL199" s="6"/>
      <c r="FM199" s="6"/>
      <c r="FN199" s="6"/>
      <c r="FO199" s="52"/>
      <c r="FQ199" s="367"/>
      <c r="FR199" s="41" t="s">
        <v>60</v>
      </c>
      <c r="FS199" s="6"/>
      <c r="FT199" s="6"/>
      <c r="FU199" s="6"/>
      <c r="FV199" s="6"/>
      <c r="FW199" s="6"/>
      <c r="FX199" s="6"/>
      <c r="FY199" s="52"/>
      <c r="GA199" s="367"/>
      <c r="GB199" s="41" t="s">
        <v>60</v>
      </c>
      <c r="GC199" s="6"/>
      <c r="GD199" s="6"/>
      <c r="GE199" s="6"/>
      <c r="GF199" s="6"/>
      <c r="GG199" s="6"/>
      <c r="GH199" s="6"/>
      <c r="GI199" s="52"/>
      <c r="GK199" s="367"/>
      <c r="GL199" s="41" t="s">
        <v>60</v>
      </c>
      <c r="GM199" s="6"/>
      <c r="GN199" s="6"/>
      <c r="GO199" s="6"/>
      <c r="GP199" s="6"/>
      <c r="GQ199" s="6"/>
      <c r="GR199" s="6"/>
      <c r="GS199" s="52"/>
      <c r="GU199" s="367"/>
      <c r="GV199" s="41" t="s">
        <v>60</v>
      </c>
      <c r="GW199" s="6"/>
      <c r="GX199" s="6"/>
      <c r="GY199" s="6"/>
      <c r="GZ199" s="6"/>
      <c r="HA199" s="6"/>
      <c r="HB199" s="6"/>
      <c r="HC199" s="52"/>
      <c r="HE199" s="367"/>
      <c r="HF199" s="41" t="s">
        <v>60</v>
      </c>
      <c r="HG199" s="6"/>
      <c r="HH199" s="6"/>
      <c r="HI199" s="6"/>
      <c r="HJ199" s="6"/>
      <c r="HK199" s="6"/>
      <c r="HL199" s="6"/>
      <c r="HM199" s="52"/>
      <c r="HO199" s="367"/>
      <c r="HP199" s="41" t="s">
        <v>60</v>
      </c>
      <c r="HQ199" s="6"/>
      <c r="HR199" s="6"/>
      <c r="HS199" s="6"/>
      <c r="HT199" s="6"/>
      <c r="HU199" s="6"/>
      <c r="HV199" s="6"/>
      <c r="HW199" s="52"/>
      <c r="HY199" s="367"/>
      <c r="HZ199" s="41" t="s">
        <v>60</v>
      </c>
      <c r="IA199" s="6"/>
      <c r="IB199" s="6"/>
      <c r="IC199" s="6"/>
      <c r="ID199" s="6"/>
      <c r="IE199" s="6"/>
      <c r="IF199" s="6"/>
      <c r="IG199" s="52"/>
      <c r="II199" s="367"/>
      <c r="IJ199" s="41" t="s">
        <v>60</v>
      </c>
      <c r="IK199" s="6"/>
      <c r="IL199" s="6"/>
      <c r="IM199" s="6"/>
      <c r="IN199" s="6"/>
      <c r="IO199" s="6"/>
      <c r="IP199" s="6"/>
      <c r="IQ199" s="52"/>
      <c r="IS199" s="367"/>
      <c r="IT199" s="41" t="s">
        <v>60</v>
      </c>
      <c r="IU199" s="6"/>
      <c r="IV199" s="6"/>
      <c r="IW199" s="6"/>
      <c r="IX199" s="6"/>
      <c r="IY199" s="6"/>
      <c r="IZ199" s="6"/>
      <c r="JA199" s="52"/>
    </row>
    <row r="200" spans="1:261" ht="12.75" customHeight="1" outlineLevel="2" x14ac:dyDescent="0.25">
      <c r="A200" s="99" t="s">
        <v>122</v>
      </c>
      <c r="B200" s="100">
        <f>IF(A200="Must Have",RQTMustHave,(IF(A200="Important",RQTImportant,(IF(A200="Standard",RQTStandard,RQTNiceToHave)))))</f>
        <v>1</v>
      </c>
      <c r="C200" s="358"/>
      <c r="D200" s="17" t="s">
        <v>1</v>
      </c>
      <c r="E200" s="417">
        <f>AVERAGE(O200,Y200,AI200,AS200,BC200,BM200,BW200,CG200,CQ200,DA200,DK200,DU200,EE200,EO200,EY200,FI200,FS200,GC200,GM200,GW200,HG200,HQ200,IA200,IK200,IU200)</f>
        <v>6.666666666666667</v>
      </c>
      <c r="F200" s="417">
        <f t="shared" ref="F200:J200" si="1019">AVERAGE(P200,Z200,AJ200,AT200,BD200,BN200,BX200,CH200,CR200,DB200,DL200,DV200,EF200,EP200,EZ200,FJ200,FT200,GD200,GN200,GX200,HH200,HR200,IB200,IL200,IV200)</f>
        <v>6.916666666666667</v>
      </c>
      <c r="G200" s="417">
        <f t="shared" si="1019"/>
        <v>5.666666666666667</v>
      </c>
      <c r="H200" s="417">
        <f t="shared" si="1019"/>
        <v>6.875</v>
      </c>
      <c r="I200" s="417">
        <f t="shared" si="1019"/>
        <v>6</v>
      </c>
      <c r="J200" s="417">
        <f t="shared" si="1019"/>
        <v>5</v>
      </c>
      <c r="K200" s="52"/>
      <c r="M200" s="48"/>
      <c r="N200" s="17" t="s">
        <v>1</v>
      </c>
      <c r="O200" s="36" t="str">
        <f>IF(COUNT(O196:O199)=0,"",AVERAGE(O196:O199))</f>
        <v/>
      </c>
      <c r="P200" s="36" t="str">
        <f>IF(COUNT(P196:P199)=0,"",AVERAGE(P196:P199))</f>
        <v/>
      </c>
      <c r="Q200" s="36" t="str">
        <f>IF(COUNT(Q196:Q199)=0,"",AVERAGE(Q196:Q199))</f>
        <v/>
      </c>
      <c r="R200" s="36" t="str">
        <f>IF(COUNT(R196:R199)=0,"",AVERAGE(R196:R199))</f>
        <v/>
      </c>
      <c r="S200" s="36"/>
      <c r="T200" s="36" t="str">
        <f>IF(COUNT(T196:T199)=0,"",AVERAGE(T196:T199))</f>
        <v/>
      </c>
      <c r="U200" s="52"/>
      <c r="W200" s="48"/>
      <c r="X200" s="17" t="s">
        <v>1</v>
      </c>
      <c r="Y200" s="36" t="str">
        <f>IF(COUNT(Y196:Y199)=0,"",AVERAGE(Y196:Y199))</f>
        <v/>
      </c>
      <c r="Z200" s="36" t="str">
        <f>IF(COUNT(Z196:Z199)=0,"",AVERAGE(Z196:Z199))</f>
        <v/>
      </c>
      <c r="AA200" s="36" t="str">
        <f>IF(COUNT(AA196:AA199)=0,"",AVERAGE(AA196:AA199))</f>
        <v/>
      </c>
      <c r="AB200" s="36" t="str">
        <f>IF(COUNT(AB196:AB199)=0,"",AVERAGE(AB196:AB199))</f>
        <v/>
      </c>
      <c r="AC200" s="36"/>
      <c r="AD200" s="36" t="str">
        <f>IF(COUNT(AD196:AD199)=0,"",AVERAGE(AD196:AD199))</f>
        <v/>
      </c>
      <c r="AE200" s="52"/>
      <c r="AG200" s="48"/>
      <c r="AH200" s="17" t="s">
        <v>1</v>
      </c>
      <c r="AI200" s="36" t="str">
        <f>IF(COUNT(AI196:AI199)=0,"",AVERAGE(AI196:AI199))</f>
        <v/>
      </c>
      <c r="AJ200" s="36" t="str">
        <f>IF(COUNT(AJ196:AJ199)=0,"",AVERAGE(AJ196:AJ199))</f>
        <v/>
      </c>
      <c r="AK200" s="36" t="str">
        <f>IF(COUNT(AK196:AK199)=0,"",AVERAGE(AK196:AK199))</f>
        <v/>
      </c>
      <c r="AL200" s="36" t="str">
        <f>IF(COUNT(AL196:AL199)=0,"",AVERAGE(AL196:AL199))</f>
        <v/>
      </c>
      <c r="AM200" s="36"/>
      <c r="AN200" s="36" t="str">
        <f>IF(COUNT(AN196:AN199)=0,"",AVERAGE(AN196:AN199))</f>
        <v/>
      </c>
      <c r="AO200" s="52"/>
      <c r="AQ200" s="48"/>
      <c r="AR200" s="17" t="s">
        <v>1</v>
      </c>
      <c r="AS200" s="36">
        <f t="shared" ref="AS200:AX200" si="1020">IF(COUNT(AS196:AS199)=0,"",AVERAGE(AS196:AS199))</f>
        <v>4.75</v>
      </c>
      <c r="AT200" s="36">
        <f t="shared" si="1020"/>
        <v>5.75</v>
      </c>
      <c r="AU200" s="36">
        <f t="shared" si="1020"/>
        <v>3.75</v>
      </c>
      <c r="AV200" s="36">
        <f t="shared" si="1020"/>
        <v>6.5</v>
      </c>
      <c r="AW200" s="36">
        <f t="shared" si="1020"/>
        <v>6</v>
      </c>
      <c r="AX200" s="36">
        <f t="shared" si="1020"/>
        <v>4</v>
      </c>
      <c r="AY200" s="52"/>
      <c r="BA200" s="48"/>
      <c r="BB200" s="17" t="s">
        <v>1</v>
      </c>
      <c r="BC200" s="36"/>
      <c r="BD200" s="36" t="str">
        <f>IF(COUNT(BD196:BD199)=0,"",AVERAGE(BD196:BD199))</f>
        <v/>
      </c>
      <c r="BE200" s="36" t="str">
        <f>IF(COUNT(BE196:BE199)=0,"",AVERAGE(BE196:BE199))</f>
        <v/>
      </c>
      <c r="BF200" s="36" t="str">
        <f>IF(COUNT(BF196:BF199)=0,"",AVERAGE(BF196:BF199))</f>
        <v/>
      </c>
      <c r="BG200" s="36" t="str">
        <f>IF(COUNT(BG196:BG199)=0,"",AVERAGE(BG196:BG199))</f>
        <v/>
      </c>
      <c r="BH200" s="36" t="str">
        <f>IF(COUNT(BH196:BH199)=0,"",AVERAGE(BH196:BH199))</f>
        <v/>
      </c>
      <c r="BI200" s="52"/>
      <c r="BK200" s="48"/>
      <c r="BL200" s="17" t="s">
        <v>1</v>
      </c>
      <c r="BM200" s="6"/>
      <c r="BN200" s="6"/>
      <c r="BO200" s="6"/>
      <c r="BP200" s="6"/>
      <c r="BQ200" s="6"/>
      <c r="BR200" s="6"/>
      <c r="BS200" s="52"/>
      <c r="BU200" s="48"/>
      <c r="BV200" s="17" t="s">
        <v>1</v>
      </c>
      <c r="BW200" s="36" t="str">
        <f>IF(COUNT(BW196:BW199)=0,"",AVERAGE(BW196:BW199))</f>
        <v/>
      </c>
      <c r="BX200" s="36" t="str">
        <f>IF(COUNT(BX196:BX199)=0,"",AVERAGE(BX196:BX199))</f>
        <v/>
      </c>
      <c r="BY200" s="36" t="str">
        <f>IF(COUNT(BY196:BY199)=0,"",AVERAGE(BY196:BY199))</f>
        <v/>
      </c>
      <c r="BZ200" s="36" t="str">
        <f>IF(COUNT(BZ196:BZ199)=0,"",AVERAGE(BZ196:BZ199))</f>
        <v/>
      </c>
      <c r="CA200" s="36"/>
      <c r="CB200" s="36" t="str">
        <f>IF(COUNT(CB196:CB199)=0,"",AVERAGE(CB196:CB199))</f>
        <v/>
      </c>
      <c r="CC200" s="52"/>
      <c r="CE200" s="48"/>
      <c r="CF200" s="17" t="s">
        <v>1</v>
      </c>
      <c r="CG200" s="36" t="str">
        <f>IF(COUNT(CG196:CG199)=0,"",AVERAGE(CG196:CG199))</f>
        <v/>
      </c>
      <c r="CH200" s="36" t="str">
        <f>IF(COUNT(CH196:CH199)=0,"",AVERAGE(CH196:CH199))</f>
        <v/>
      </c>
      <c r="CI200" s="36" t="str">
        <f>IF(COUNT(CI196:CI199)=0,"",AVERAGE(CI196:CI199))</f>
        <v/>
      </c>
      <c r="CJ200" s="36" t="str">
        <f>IF(COUNT(CJ196:CJ199)=0,"",AVERAGE(CJ196:CJ199))</f>
        <v/>
      </c>
      <c r="CK200" s="36"/>
      <c r="CL200" s="36" t="str">
        <f>IF(COUNT(CL196:CL199)=0,"",AVERAGE(CL196:CL199))</f>
        <v/>
      </c>
      <c r="CM200" s="52"/>
      <c r="CO200" s="48"/>
      <c r="CP200" s="17" t="s">
        <v>1</v>
      </c>
      <c r="CQ200" s="36" t="str">
        <f>IF(COUNT(CQ196:CQ199)=0,"",AVERAGE(CQ196:CQ199))</f>
        <v/>
      </c>
      <c r="CR200" s="36" t="str">
        <f>IF(COUNT(CR196:CR199)=0,"",AVERAGE(CR196:CR199))</f>
        <v/>
      </c>
      <c r="CS200" s="36" t="str">
        <f>IF(COUNT(CS196:CS199)=0,"",AVERAGE(CS196:CS199))</f>
        <v/>
      </c>
      <c r="CT200" s="36" t="str">
        <f>IF(COUNT(CT196:CT199)=0,"",AVERAGE(CT196:CT199))</f>
        <v/>
      </c>
      <c r="CU200" s="36"/>
      <c r="CV200" s="36" t="str">
        <f>IF(COUNT(CV196:CV199)=0,"",AVERAGE(CV196:CV199))</f>
        <v/>
      </c>
      <c r="CW200" s="52"/>
      <c r="CY200" s="48"/>
      <c r="CZ200" s="17" t="s">
        <v>1</v>
      </c>
      <c r="DA200" s="36">
        <f>IF(COUNT(DA196:DA199)=0,"",AVERAGE(DA196:DA199))</f>
        <v>6.25</v>
      </c>
      <c r="DB200" s="36">
        <f>IF(COUNT(DB196:DB199)=0,"",AVERAGE(DB196:DB199))</f>
        <v>9</v>
      </c>
      <c r="DC200" s="36">
        <f>IF(COUNT(DC196:DC199)=0,"",AVERAGE(DC196:DC199))</f>
        <v>6</v>
      </c>
      <c r="DD200" s="36">
        <f>IF(COUNT(DD196:DD199)=0,"",AVERAGE(DD196:DD199))</f>
        <v>7.25</v>
      </c>
      <c r="DE200" s="36"/>
      <c r="DF200" s="36">
        <f>IF(COUNT(DF196:DF199)=0,"",AVERAGE(DF196:DF199))</f>
        <v>6</v>
      </c>
      <c r="DG200" s="52"/>
      <c r="DI200" s="48"/>
      <c r="DJ200" s="17" t="s">
        <v>1</v>
      </c>
      <c r="DK200" s="36" t="str">
        <f>IF(COUNT(DK196:DK199)=0,"",AVERAGE(DK196:DK199))</f>
        <v/>
      </c>
      <c r="DL200" s="36" t="str">
        <f>IF(COUNT(DL196:DL199)=0,"",AVERAGE(DL196:DL199))</f>
        <v/>
      </c>
      <c r="DM200" s="36" t="str">
        <f>IF(COUNT(DM196:DM199)=0,"",AVERAGE(DM196:DM199))</f>
        <v/>
      </c>
      <c r="DN200" s="36" t="str">
        <f>IF(COUNT(DN196:DN199)=0,"",AVERAGE(DN196:DN199))</f>
        <v/>
      </c>
      <c r="DO200" s="36"/>
      <c r="DP200" s="36" t="str">
        <f>IF(COUNT(DP196:DP199)=0,"",AVERAGE(DP196:DP199))</f>
        <v/>
      </c>
      <c r="DQ200" s="52"/>
      <c r="DS200" s="48"/>
      <c r="DT200" s="17" t="s">
        <v>1</v>
      </c>
      <c r="DU200" s="36" t="str">
        <f>IF(COUNT(DU196:DU199)=0,"",AVERAGE(DU196:DU199))</f>
        <v/>
      </c>
      <c r="DV200" s="36" t="str">
        <f>IF(COUNT(DV196:DV199)=0,"",AVERAGE(DV196:DV199))</f>
        <v/>
      </c>
      <c r="DW200" s="36" t="str">
        <f>IF(COUNT(DW196:DW199)=0,"",AVERAGE(DW196:DW199))</f>
        <v/>
      </c>
      <c r="DX200" s="36" t="str">
        <f>IF(COUNT(DX196:DX199)=0,"",AVERAGE(DX196:DX199))</f>
        <v/>
      </c>
      <c r="DY200" s="36"/>
      <c r="DZ200" s="36" t="str">
        <f>IF(COUNT(DZ196:DZ199)=0,"",AVERAGE(DZ196:DZ199))</f>
        <v/>
      </c>
      <c r="EA200" s="52"/>
      <c r="EC200" s="48"/>
      <c r="ED200" s="17" t="s">
        <v>1</v>
      </c>
      <c r="EE200" s="36" t="str">
        <f>IF(COUNT(EE196:EE199)=0,"",AVERAGE(EE196:EE199))</f>
        <v/>
      </c>
      <c r="EF200" s="36" t="str">
        <f>IF(COUNT(EF196:EF199)=0,"",AVERAGE(EF196:EF199))</f>
        <v/>
      </c>
      <c r="EG200" s="36" t="str">
        <f>IF(COUNT(EG196:EG199)=0,"",AVERAGE(EG196:EG199))</f>
        <v/>
      </c>
      <c r="EH200" s="36" t="str">
        <f>IF(COUNT(EH196:EH199)=0,"",AVERAGE(EH196:EH199))</f>
        <v/>
      </c>
      <c r="EI200" s="36"/>
      <c r="EJ200" s="36" t="str">
        <f>IF(COUNT(EJ196:EJ199)=0,"",AVERAGE(EJ196:EJ199))</f>
        <v/>
      </c>
      <c r="EK200" s="52"/>
      <c r="EL200" s="48"/>
      <c r="EM200" s="17" t="s">
        <v>1</v>
      </c>
      <c r="EN200" s="36">
        <f>IF(COUNT(EN196:EN199)=0,"",AVERAGE(EN196:EN199))</f>
        <v>6.25</v>
      </c>
      <c r="EO200" s="36">
        <f>IF(COUNT(EO196:EO199)=0,"",AVERAGE(EO196:EO199))</f>
        <v>9</v>
      </c>
      <c r="EP200" s="36">
        <f>IF(COUNT(EP196:EP199)=0,"",AVERAGE(EP196:EP199))</f>
        <v>6</v>
      </c>
      <c r="EQ200" s="36">
        <f>IF(COUNT(EQ196:EQ199)=0,"",AVERAGE(EQ196:EQ199))</f>
        <v>7.25</v>
      </c>
      <c r="ER200" s="36"/>
      <c r="ES200" s="36">
        <f>IF(COUNT(ES196:ES199)=0,"",AVERAGE(ES196:ES199))</f>
        <v>6</v>
      </c>
      <c r="ET200" s="52"/>
      <c r="EU200" s="52"/>
      <c r="EW200" s="369"/>
      <c r="EX200" s="17" t="s">
        <v>1</v>
      </c>
      <c r="EY200" s="36" t="str">
        <f t="shared" ref="EY200:FD200" si="1021">IF(COUNT(EY196:EY199)=0,"",AVERAGE(EY196:EY199))</f>
        <v/>
      </c>
      <c r="EZ200" s="36" t="str">
        <f t="shared" si="1021"/>
        <v/>
      </c>
      <c r="FA200" s="36" t="str">
        <f t="shared" si="1021"/>
        <v/>
      </c>
      <c r="FB200" s="36" t="str">
        <f t="shared" si="1021"/>
        <v/>
      </c>
      <c r="FC200" s="36" t="str">
        <f t="shared" si="1021"/>
        <v/>
      </c>
      <c r="FD200" s="36" t="str">
        <f t="shared" si="1021"/>
        <v/>
      </c>
      <c r="FE200" s="52"/>
      <c r="FG200" s="369"/>
      <c r="FH200" s="17" t="s">
        <v>1</v>
      </c>
      <c r="FI200" s="36" t="str">
        <f t="shared" ref="FI200:FN200" si="1022">IF(COUNT(FI196:FI199)=0,"",AVERAGE(FI196:FI199))</f>
        <v/>
      </c>
      <c r="FJ200" s="36" t="str">
        <f t="shared" si="1022"/>
        <v/>
      </c>
      <c r="FK200" s="36" t="str">
        <f t="shared" si="1022"/>
        <v/>
      </c>
      <c r="FL200" s="36" t="str">
        <f t="shared" si="1022"/>
        <v/>
      </c>
      <c r="FM200" s="36" t="str">
        <f t="shared" si="1022"/>
        <v/>
      </c>
      <c r="FN200" s="36" t="str">
        <f t="shared" si="1022"/>
        <v/>
      </c>
      <c r="FO200" s="52"/>
      <c r="FQ200" s="369"/>
      <c r="FR200" s="17" t="s">
        <v>1</v>
      </c>
      <c r="FS200" s="36" t="str">
        <f t="shared" ref="FS200:FX200" si="1023">IF(COUNT(FS196:FS199)=0,"",AVERAGE(FS196:FS199))</f>
        <v/>
      </c>
      <c r="FT200" s="36" t="str">
        <f t="shared" si="1023"/>
        <v/>
      </c>
      <c r="FU200" s="36" t="str">
        <f t="shared" si="1023"/>
        <v/>
      </c>
      <c r="FV200" s="36" t="str">
        <f t="shared" si="1023"/>
        <v/>
      </c>
      <c r="FW200" s="36" t="str">
        <f t="shared" si="1023"/>
        <v/>
      </c>
      <c r="FX200" s="36" t="str">
        <f t="shared" si="1023"/>
        <v/>
      </c>
      <c r="FY200" s="52"/>
      <c r="GA200" s="369"/>
      <c r="GB200" s="17" t="s">
        <v>1</v>
      </c>
      <c r="GC200" s="36" t="str">
        <f t="shared" ref="GC200:GH200" si="1024">IF(COUNT(GC196:GC199)=0,"",AVERAGE(GC196:GC199))</f>
        <v/>
      </c>
      <c r="GD200" s="36" t="str">
        <f t="shared" si="1024"/>
        <v/>
      </c>
      <c r="GE200" s="36" t="str">
        <f t="shared" si="1024"/>
        <v/>
      </c>
      <c r="GF200" s="36" t="str">
        <f t="shared" si="1024"/>
        <v/>
      </c>
      <c r="GG200" s="36" t="str">
        <f t="shared" si="1024"/>
        <v/>
      </c>
      <c r="GH200" s="36" t="str">
        <f t="shared" si="1024"/>
        <v/>
      </c>
      <c r="GI200" s="52"/>
      <c r="GK200" s="369"/>
      <c r="GL200" s="17" t="s">
        <v>1</v>
      </c>
      <c r="GM200" s="36" t="str">
        <f t="shared" ref="GM200:GR200" si="1025">IF(COUNT(GM196:GM199)=0,"",AVERAGE(GM196:GM199))</f>
        <v/>
      </c>
      <c r="GN200" s="36" t="str">
        <f t="shared" si="1025"/>
        <v/>
      </c>
      <c r="GO200" s="36" t="str">
        <f t="shared" si="1025"/>
        <v/>
      </c>
      <c r="GP200" s="36" t="str">
        <f t="shared" si="1025"/>
        <v/>
      </c>
      <c r="GQ200" s="36" t="str">
        <f t="shared" si="1025"/>
        <v/>
      </c>
      <c r="GR200" s="36" t="str">
        <f t="shared" si="1025"/>
        <v/>
      </c>
      <c r="GS200" s="52"/>
      <c r="GU200" s="369"/>
      <c r="GV200" s="17" t="s">
        <v>1</v>
      </c>
      <c r="GW200" s="36" t="str">
        <f t="shared" ref="GW200:HB200" si="1026">IF(COUNT(GW196:GW199)=0,"",AVERAGE(GW196:GW199))</f>
        <v/>
      </c>
      <c r="GX200" s="36" t="str">
        <f t="shared" si="1026"/>
        <v/>
      </c>
      <c r="GY200" s="36" t="str">
        <f t="shared" si="1026"/>
        <v/>
      </c>
      <c r="GZ200" s="36" t="str">
        <f t="shared" si="1026"/>
        <v/>
      </c>
      <c r="HA200" s="36" t="str">
        <f t="shared" si="1026"/>
        <v/>
      </c>
      <c r="HB200" s="36" t="str">
        <f t="shared" si="1026"/>
        <v/>
      </c>
      <c r="HC200" s="52"/>
      <c r="HE200" s="369"/>
      <c r="HF200" s="17" t="s">
        <v>1</v>
      </c>
      <c r="HG200" s="36" t="str">
        <f t="shared" ref="HG200:HL200" si="1027">IF(COUNT(HG196:HG199)=0,"",AVERAGE(HG196:HG199))</f>
        <v/>
      </c>
      <c r="HH200" s="36" t="str">
        <f t="shared" si="1027"/>
        <v/>
      </c>
      <c r="HI200" s="36" t="str">
        <f t="shared" si="1027"/>
        <v/>
      </c>
      <c r="HJ200" s="36" t="str">
        <f t="shared" si="1027"/>
        <v/>
      </c>
      <c r="HK200" s="36" t="str">
        <f t="shared" si="1027"/>
        <v/>
      </c>
      <c r="HL200" s="36" t="str">
        <f t="shared" si="1027"/>
        <v/>
      </c>
      <c r="HM200" s="52"/>
      <c r="HO200" s="369"/>
      <c r="HP200" s="17" t="s">
        <v>1</v>
      </c>
      <c r="HQ200" s="36" t="str">
        <f t="shared" ref="HQ200:HV200" si="1028">IF(COUNT(HQ196:HQ199)=0,"",AVERAGE(HQ196:HQ199))</f>
        <v/>
      </c>
      <c r="HR200" s="36" t="str">
        <f t="shared" si="1028"/>
        <v/>
      </c>
      <c r="HS200" s="36" t="str">
        <f t="shared" si="1028"/>
        <v/>
      </c>
      <c r="HT200" s="36" t="str">
        <f t="shared" si="1028"/>
        <v/>
      </c>
      <c r="HU200" s="36" t="str">
        <f t="shared" si="1028"/>
        <v/>
      </c>
      <c r="HV200" s="36" t="str">
        <f t="shared" si="1028"/>
        <v/>
      </c>
      <c r="HW200" s="52"/>
      <c r="HY200" s="369"/>
      <c r="HZ200" s="17" t="s">
        <v>1</v>
      </c>
      <c r="IA200" s="36" t="str">
        <f t="shared" ref="IA200:IF200" si="1029">IF(COUNT(IA196:IA199)=0,"",AVERAGE(IA196:IA199))</f>
        <v/>
      </c>
      <c r="IB200" s="36" t="str">
        <f t="shared" si="1029"/>
        <v/>
      </c>
      <c r="IC200" s="36" t="str">
        <f t="shared" si="1029"/>
        <v/>
      </c>
      <c r="ID200" s="36" t="str">
        <f t="shared" si="1029"/>
        <v/>
      </c>
      <c r="IE200" s="36" t="str">
        <f t="shared" si="1029"/>
        <v/>
      </c>
      <c r="IF200" s="36" t="str">
        <f t="shared" si="1029"/>
        <v/>
      </c>
      <c r="IG200" s="52"/>
      <c r="II200" s="369"/>
      <c r="IJ200" s="17" t="s">
        <v>1</v>
      </c>
      <c r="IK200" s="36" t="str">
        <f t="shared" ref="IK200:IP200" si="1030">IF(COUNT(IK196:IK199)=0,"",AVERAGE(IK196:IK199))</f>
        <v/>
      </c>
      <c r="IL200" s="36" t="str">
        <f t="shared" si="1030"/>
        <v/>
      </c>
      <c r="IM200" s="36" t="str">
        <f t="shared" si="1030"/>
        <v/>
      </c>
      <c r="IN200" s="36" t="str">
        <f t="shared" si="1030"/>
        <v/>
      </c>
      <c r="IO200" s="36" t="str">
        <f t="shared" si="1030"/>
        <v/>
      </c>
      <c r="IP200" s="36" t="str">
        <f t="shared" si="1030"/>
        <v/>
      </c>
      <c r="IQ200" s="52"/>
      <c r="IS200" s="369"/>
      <c r="IT200" s="17" t="s">
        <v>1</v>
      </c>
      <c r="IU200" s="36" t="str">
        <f t="shared" ref="IU200:IZ200" si="1031">IF(COUNT(IU196:IU199)=0,"",AVERAGE(IU196:IU199))</f>
        <v/>
      </c>
      <c r="IV200" s="36" t="str">
        <f t="shared" si="1031"/>
        <v/>
      </c>
      <c r="IW200" s="36" t="str">
        <f t="shared" si="1031"/>
        <v/>
      </c>
      <c r="IX200" s="36" t="str">
        <f t="shared" si="1031"/>
        <v/>
      </c>
      <c r="IY200" s="36" t="str">
        <f t="shared" si="1031"/>
        <v/>
      </c>
      <c r="IZ200" s="36" t="str">
        <f t="shared" si="1031"/>
        <v/>
      </c>
      <c r="JA200" s="52"/>
    </row>
    <row r="201" spans="1:261" ht="12.75" customHeight="1" outlineLevel="2" x14ac:dyDescent="0.25">
      <c r="C201" s="102" t="s">
        <v>40</v>
      </c>
      <c r="D201" s="103" t="s">
        <v>267</v>
      </c>
      <c r="E201" s="419"/>
      <c r="F201" s="419"/>
      <c r="G201" s="419"/>
      <c r="H201" s="419"/>
      <c r="I201" s="419"/>
      <c r="J201" s="419"/>
      <c r="K201" s="52"/>
      <c r="M201" s="102" t="s">
        <v>40</v>
      </c>
      <c r="N201" s="103" t="s">
        <v>267</v>
      </c>
      <c r="O201" s="103"/>
      <c r="P201" s="103"/>
      <c r="Q201" s="103"/>
      <c r="R201" s="103"/>
      <c r="S201" s="103"/>
      <c r="T201" s="103"/>
      <c r="U201" s="52"/>
      <c r="W201" s="102" t="s">
        <v>40</v>
      </c>
      <c r="X201" s="103" t="s">
        <v>267</v>
      </c>
      <c r="Y201" s="103"/>
      <c r="Z201" s="103"/>
      <c r="AA201" s="103"/>
      <c r="AB201" s="103"/>
      <c r="AC201" s="103"/>
      <c r="AD201" s="103"/>
      <c r="AE201" s="52"/>
      <c r="AG201" s="102" t="s">
        <v>40</v>
      </c>
      <c r="AH201" s="103" t="s">
        <v>267</v>
      </c>
      <c r="AI201" s="103"/>
      <c r="AJ201" s="103"/>
      <c r="AK201" s="103"/>
      <c r="AL201" s="103"/>
      <c r="AM201" s="103"/>
      <c r="AN201" s="103"/>
      <c r="AO201" s="52"/>
      <c r="AQ201" s="102" t="s">
        <v>40</v>
      </c>
      <c r="AR201" s="103" t="s">
        <v>267</v>
      </c>
      <c r="AS201" s="103"/>
      <c r="AT201" s="103"/>
      <c r="AU201" s="103"/>
      <c r="AV201" s="103"/>
      <c r="AW201" s="103"/>
      <c r="AX201" s="103"/>
      <c r="AY201" s="52"/>
      <c r="BA201" s="102" t="s">
        <v>40</v>
      </c>
      <c r="BB201" s="103" t="s">
        <v>267</v>
      </c>
      <c r="BC201" s="103"/>
      <c r="BD201" s="103"/>
      <c r="BE201" s="103"/>
      <c r="BF201" s="103"/>
      <c r="BG201" s="103"/>
      <c r="BH201" s="103"/>
      <c r="BI201" s="52"/>
      <c r="BK201" s="102" t="s">
        <v>40</v>
      </c>
      <c r="BL201" s="103" t="s">
        <v>267</v>
      </c>
      <c r="BM201" s="36"/>
      <c r="BN201" s="36" t="str">
        <f>IF(COUNT(BN197:BN200)=0,"",AVERAGE(BN197:BN200))</f>
        <v/>
      </c>
      <c r="BO201" s="36" t="str">
        <f>IF(COUNT(BO197:BO200)=0,"",AVERAGE(BO197:BO200))</f>
        <v/>
      </c>
      <c r="BP201" s="36" t="str">
        <f>IF(COUNT(BP197:BP200)=0,"",AVERAGE(BP197:BP200))</f>
        <v/>
      </c>
      <c r="BQ201" s="36" t="str">
        <f>IF(COUNT(BQ197:BQ200)=0,"",AVERAGE(BQ197:BQ200))</f>
        <v/>
      </c>
      <c r="BR201" s="36" t="str">
        <f>IF(COUNT(BR197:BR200)=0,"",AVERAGE(BR197:BR200))</f>
        <v/>
      </c>
      <c r="BS201" s="52"/>
      <c r="BU201" s="102" t="s">
        <v>40</v>
      </c>
      <c r="BV201" s="103" t="s">
        <v>267</v>
      </c>
      <c r="BW201" s="103"/>
      <c r="BX201" s="103"/>
      <c r="BY201" s="103"/>
      <c r="BZ201" s="103"/>
      <c r="CA201" s="103"/>
      <c r="CB201" s="103"/>
      <c r="CC201" s="52"/>
      <c r="CE201" s="102" t="s">
        <v>40</v>
      </c>
      <c r="CF201" s="103" t="s">
        <v>267</v>
      </c>
      <c r="CG201" s="103"/>
      <c r="CH201" s="103"/>
      <c r="CI201" s="103"/>
      <c r="CJ201" s="103"/>
      <c r="CK201" s="103"/>
      <c r="CL201" s="103"/>
      <c r="CM201" s="52"/>
      <c r="CO201" s="102" t="s">
        <v>40</v>
      </c>
      <c r="CP201" s="103" t="s">
        <v>267</v>
      </c>
      <c r="CQ201" s="103"/>
      <c r="CR201" s="103"/>
      <c r="CS201" s="103"/>
      <c r="CT201" s="103"/>
      <c r="CU201" s="103"/>
      <c r="CV201" s="103"/>
      <c r="CW201" s="52"/>
      <c r="CY201" s="102" t="s">
        <v>40</v>
      </c>
      <c r="CZ201" s="103" t="s">
        <v>267</v>
      </c>
      <c r="DA201" s="103"/>
      <c r="DB201" s="103"/>
      <c r="DC201" s="103"/>
      <c r="DD201" s="103"/>
      <c r="DE201" s="103"/>
      <c r="DF201" s="103"/>
      <c r="DG201" s="52"/>
      <c r="DI201" s="102" t="s">
        <v>40</v>
      </c>
      <c r="DJ201" s="103" t="s">
        <v>267</v>
      </c>
      <c r="DK201" s="103"/>
      <c r="DL201" s="103"/>
      <c r="DM201" s="103"/>
      <c r="DN201" s="103"/>
      <c r="DO201" s="103"/>
      <c r="DP201" s="103"/>
      <c r="DQ201" s="52"/>
      <c r="DS201" s="102" t="s">
        <v>40</v>
      </c>
      <c r="DT201" s="103" t="s">
        <v>267</v>
      </c>
      <c r="DU201" s="103"/>
      <c r="DV201" s="103"/>
      <c r="DW201" s="103"/>
      <c r="DX201" s="103"/>
      <c r="DY201" s="103"/>
      <c r="DZ201" s="103"/>
      <c r="EA201" s="52"/>
      <c r="EC201" s="102" t="s">
        <v>40</v>
      </c>
      <c r="ED201" s="103" t="s">
        <v>267</v>
      </c>
      <c r="EE201" s="103"/>
      <c r="EF201" s="103"/>
      <c r="EG201" s="103"/>
      <c r="EH201" s="103"/>
      <c r="EI201" s="103"/>
      <c r="EJ201" s="103"/>
      <c r="EK201" s="52"/>
      <c r="EL201" s="102" t="s">
        <v>40</v>
      </c>
      <c r="EM201" s="103" t="s">
        <v>267</v>
      </c>
      <c r="EN201" s="103"/>
      <c r="EO201" s="103"/>
      <c r="EP201" s="103"/>
      <c r="EQ201" s="103"/>
      <c r="ER201" s="103"/>
      <c r="ES201" s="103"/>
      <c r="ET201" s="52"/>
      <c r="EU201" s="52"/>
      <c r="EW201" s="370" t="s">
        <v>40</v>
      </c>
      <c r="EX201" s="103" t="s">
        <v>267</v>
      </c>
      <c r="EY201" s="103"/>
      <c r="EZ201" s="103"/>
      <c r="FA201" s="103"/>
      <c r="FB201" s="103"/>
      <c r="FC201" s="103"/>
      <c r="FD201" s="103"/>
      <c r="FE201" s="52"/>
      <c r="FG201" s="370" t="s">
        <v>40</v>
      </c>
      <c r="FH201" s="103" t="s">
        <v>267</v>
      </c>
      <c r="FI201" s="103"/>
      <c r="FJ201" s="103"/>
      <c r="FK201" s="103"/>
      <c r="FL201" s="103"/>
      <c r="FM201" s="103"/>
      <c r="FN201" s="103"/>
      <c r="FO201" s="52"/>
      <c r="FQ201" s="370" t="s">
        <v>40</v>
      </c>
      <c r="FR201" s="103" t="s">
        <v>267</v>
      </c>
      <c r="FS201" s="103"/>
      <c r="FT201" s="103"/>
      <c r="FU201" s="103"/>
      <c r="FV201" s="103"/>
      <c r="FW201" s="103"/>
      <c r="FX201" s="103"/>
      <c r="FY201" s="52"/>
      <c r="GA201" s="370" t="s">
        <v>40</v>
      </c>
      <c r="GB201" s="103" t="s">
        <v>267</v>
      </c>
      <c r="GC201" s="103"/>
      <c r="GD201" s="103"/>
      <c r="GE201" s="103"/>
      <c r="GF201" s="103"/>
      <c r="GG201" s="103"/>
      <c r="GH201" s="103"/>
      <c r="GI201" s="52"/>
      <c r="GK201" s="370" t="s">
        <v>40</v>
      </c>
      <c r="GL201" s="103" t="s">
        <v>267</v>
      </c>
      <c r="GM201" s="103"/>
      <c r="GN201" s="103"/>
      <c r="GO201" s="103"/>
      <c r="GP201" s="103"/>
      <c r="GQ201" s="103"/>
      <c r="GR201" s="103"/>
      <c r="GS201" s="52"/>
      <c r="GU201" s="370" t="s">
        <v>40</v>
      </c>
      <c r="GV201" s="103" t="s">
        <v>267</v>
      </c>
      <c r="GW201" s="103"/>
      <c r="GX201" s="103"/>
      <c r="GY201" s="103"/>
      <c r="GZ201" s="103"/>
      <c r="HA201" s="103"/>
      <c r="HB201" s="103"/>
      <c r="HC201" s="52"/>
      <c r="HE201" s="370" t="s">
        <v>40</v>
      </c>
      <c r="HF201" s="103" t="s">
        <v>267</v>
      </c>
      <c r="HG201" s="103"/>
      <c r="HH201" s="103"/>
      <c r="HI201" s="103"/>
      <c r="HJ201" s="103"/>
      <c r="HK201" s="103"/>
      <c r="HL201" s="103"/>
      <c r="HM201" s="52"/>
      <c r="HO201" s="370" t="s">
        <v>40</v>
      </c>
      <c r="HP201" s="103" t="s">
        <v>267</v>
      </c>
      <c r="HQ201" s="103"/>
      <c r="HR201" s="103"/>
      <c r="HS201" s="103"/>
      <c r="HT201" s="103"/>
      <c r="HU201" s="103"/>
      <c r="HV201" s="103"/>
      <c r="HW201" s="52"/>
      <c r="HY201" s="370" t="s">
        <v>40</v>
      </c>
      <c r="HZ201" s="103" t="s">
        <v>267</v>
      </c>
      <c r="IA201" s="103"/>
      <c r="IB201" s="103"/>
      <c r="IC201" s="103"/>
      <c r="ID201" s="103"/>
      <c r="IE201" s="103"/>
      <c r="IF201" s="103"/>
      <c r="IG201" s="52"/>
      <c r="II201" s="370" t="s">
        <v>40</v>
      </c>
      <c r="IJ201" s="103" t="s">
        <v>267</v>
      </c>
      <c r="IK201" s="103"/>
      <c r="IL201" s="103"/>
      <c r="IM201" s="103"/>
      <c r="IN201" s="103"/>
      <c r="IO201" s="103"/>
      <c r="IP201" s="103"/>
      <c r="IQ201" s="52"/>
      <c r="IS201" s="370" t="s">
        <v>40</v>
      </c>
      <c r="IT201" s="103" t="s">
        <v>267</v>
      </c>
      <c r="IU201" s="103"/>
      <c r="IV201" s="103"/>
      <c r="IW201" s="103"/>
      <c r="IX201" s="103"/>
      <c r="IY201" s="103"/>
      <c r="IZ201" s="103"/>
      <c r="JA201" s="52"/>
    </row>
    <row r="202" spans="1:261" ht="12.75" customHeight="1" outlineLevel="2" x14ac:dyDescent="0.25">
      <c r="C202" s="356"/>
      <c r="D202" s="41">
        <v>1</v>
      </c>
      <c r="E202" s="416">
        <f t="shared" ref="E202" si="1032">AVERAGE(O202,Y202,AI202,AS202,BC202,BM202,BW202,CG202,CQ202,DA202,DK202,DU202,EE202,EO202,EY202,FI202,FS202,GC202,GM202,GW202,HG202,HQ202,IA202,IK202,IU202)</f>
        <v>6</v>
      </c>
      <c r="F202" s="416">
        <f t="shared" ref="F202" si="1033">AVERAGE(P202,Z202,AJ202,AT202,BD202,BN202,BX202,CH202,CR202,DB202,DL202,DV202,EF202,EP202,EZ202,FJ202,FT202,GD202,GN202,GX202,HH202,HR202,IB202,IL202,IV202)</f>
        <v>9</v>
      </c>
      <c r="G202" s="416">
        <f t="shared" ref="G202" si="1034">AVERAGE(Q202,AA202,AK202,AU202,BE202,BO202,BY202,CI202,CS202,DC202,DM202,DW202,EG202,EQ202,FA202,FK202,FU202,GE202,GO202,GY202,HI202,HS202,IC202,IM202,IW202)</f>
        <v>5.666666666666667</v>
      </c>
      <c r="H202" s="416">
        <f t="shared" ref="H202" si="1035">AVERAGE(R202,AB202,AL202,AV202,BF202,BP202,BZ202,CJ202,CT202,DD202,DN202,DX202,EH202,ER202,FB202,FL202,FV202,GF202,GP202,GZ202,HJ202,HT202,ID202,IN202,IX202)</f>
        <v>8.5</v>
      </c>
      <c r="I202" s="416">
        <f t="shared" ref="I202" si="1036">AVERAGE(S202,AC202,AM202,AW202,BG202,BQ202,CA202,CK202,CU202,DE202,DO202,DY202,EI202,ES202,FC202,FM202,FW202,GG202,GQ202,HA202,HK202,HU202,IE202,IO202,IY202)</f>
        <v>7</v>
      </c>
      <c r="J202" s="416">
        <f t="shared" ref="J202" si="1037">AVERAGE(T202,AD202,AN202,AX202,BH202,BR202,CB202,CL202,CV202,DF202,DP202,DZ202,EJ202,ET202,FD202,FN202,FX202,GH202,GR202,HB202,HL202,HV202,IF202,IP202,IZ202)</f>
        <v>9</v>
      </c>
      <c r="K202" s="52"/>
      <c r="M202" s="328"/>
      <c r="N202" s="41">
        <v>1</v>
      </c>
      <c r="O202" s="6"/>
      <c r="P202" s="6"/>
      <c r="Q202" s="6"/>
      <c r="R202" s="6"/>
      <c r="S202" s="6"/>
      <c r="T202" s="6"/>
      <c r="U202" s="52"/>
      <c r="W202" s="328"/>
      <c r="X202" s="41">
        <v>1</v>
      </c>
      <c r="Y202" s="6"/>
      <c r="Z202" s="6"/>
      <c r="AA202" s="6"/>
      <c r="AB202" s="6"/>
      <c r="AC202" s="6"/>
      <c r="AD202" s="6"/>
      <c r="AE202" s="52"/>
      <c r="AG202" s="328"/>
      <c r="AH202" s="41">
        <v>1</v>
      </c>
      <c r="AI202" s="6"/>
      <c r="AJ202" s="6"/>
      <c r="AK202" s="6"/>
      <c r="AL202" s="6"/>
      <c r="AM202" s="6"/>
      <c r="AN202" s="6"/>
      <c r="AO202" s="52"/>
      <c r="AQ202" s="328"/>
      <c r="AR202" s="41">
        <v>1</v>
      </c>
      <c r="AS202" s="6">
        <v>0</v>
      </c>
      <c r="AT202" s="6">
        <v>9</v>
      </c>
      <c r="AU202" s="6">
        <v>0</v>
      </c>
      <c r="AV202" s="6">
        <v>8</v>
      </c>
      <c r="AW202" s="6">
        <v>5</v>
      </c>
      <c r="AX202" s="6">
        <v>9</v>
      </c>
      <c r="AY202" s="52"/>
      <c r="BA202" s="328"/>
      <c r="BB202" s="41">
        <v>1</v>
      </c>
      <c r="BC202" s="6"/>
      <c r="BD202" s="6"/>
      <c r="BE202" s="6"/>
      <c r="BF202" s="6"/>
      <c r="BG202" s="6"/>
      <c r="BH202" s="6"/>
      <c r="BI202" s="52"/>
      <c r="BK202" s="328"/>
      <c r="BL202" s="41">
        <v>1</v>
      </c>
      <c r="BM202" s="103"/>
      <c r="BN202" s="103"/>
      <c r="BO202" s="103"/>
      <c r="BP202" s="103"/>
      <c r="BQ202" s="103"/>
      <c r="BR202" s="103"/>
      <c r="BS202" s="52"/>
      <c r="BU202" s="328"/>
      <c r="BV202" s="41">
        <v>1</v>
      </c>
      <c r="BW202" s="6"/>
      <c r="BX202" s="6"/>
      <c r="BY202" s="6"/>
      <c r="BZ202" s="6"/>
      <c r="CA202" s="6"/>
      <c r="CB202" s="6"/>
      <c r="CC202" s="52"/>
      <c r="CE202" s="328"/>
      <c r="CF202" s="41">
        <v>1</v>
      </c>
      <c r="CG202" s="6"/>
      <c r="CH202" s="6"/>
      <c r="CI202" s="6"/>
      <c r="CJ202" s="6"/>
      <c r="CK202" s="6"/>
      <c r="CL202" s="6"/>
      <c r="CM202" s="52"/>
      <c r="CO202" s="328"/>
      <c r="CP202" s="41">
        <v>1</v>
      </c>
      <c r="CQ202" s="6"/>
      <c r="CR202" s="6"/>
      <c r="CS202" s="6"/>
      <c r="CT202" s="6"/>
      <c r="CU202" s="6"/>
      <c r="CV202" s="6"/>
      <c r="CW202" s="52"/>
      <c r="CY202" s="328"/>
      <c r="CZ202" s="41">
        <v>1</v>
      </c>
      <c r="DA202" s="6">
        <v>8</v>
      </c>
      <c r="DB202" s="6">
        <v>10</v>
      </c>
      <c r="DC202" s="6">
        <v>8</v>
      </c>
      <c r="DD202" s="6">
        <v>9</v>
      </c>
      <c r="DE202" s="6"/>
      <c r="DF202" s="6">
        <v>9</v>
      </c>
      <c r="DG202" s="52"/>
      <c r="DI202" s="328"/>
      <c r="DJ202" s="41">
        <v>1</v>
      </c>
      <c r="DK202" s="6"/>
      <c r="DL202" s="6"/>
      <c r="DM202" s="6"/>
      <c r="DN202" s="6"/>
      <c r="DO202" s="6"/>
      <c r="DP202" s="6"/>
      <c r="DQ202" s="52"/>
      <c r="DS202" s="328"/>
      <c r="DT202" s="41">
        <v>1</v>
      </c>
      <c r="DU202" s="6"/>
      <c r="DV202" s="6"/>
      <c r="DW202" s="6"/>
      <c r="DX202" s="6"/>
      <c r="DY202" s="6"/>
      <c r="DZ202" s="6"/>
      <c r="EA202" s="52"/>
      <c r="EC202" s="328"/>
      <c r="ED202" s="41">
        <v>1</v>
      </c>
      <c r="EE202" s="6"/>
      <c r="EF202" s="6"/>
      <c r="EG202" s="6"/>
      <c r="EH202" s="6"/>
      <c r="EI202" s="6"/>
      <c r="EJ202" s="6"/>
      <c r="EK202" s="52"/>
      <c r="EL202" s="328"/>
      <c r="EM202" s="41">
        <v>1</v>
      </c>
      <c r="EN202" s="6">
        <v>8</v>
      </c>
      <c r="EO202" s="6">
        <v>10</v>
      </c>
      <c r="EP202" s="6">
        <v>8</v>
      </c>
      <c r="EQ202" s="6">
        <v>9</v>
      </c>
      <c r="ER202" s="6"/>
      <c r="ES202" s="6">
        <v>9</v>
      </c>
      <c r="ET202" s="52"/>
      <c r="EU202" s="52"/>
      <c r="EW202" s="367"/>
      <c r="EX202" s="41">
        <v>1</v>
      </c>
      <c r="EY202" s="6"/>
      <c r="EZ202" s="6"/>
      <c r="FA202" s="6"/>
      <c r="FB202" s="6"/>
      <c r="FC202" s="6"/>
      <c r="FD202" s="6"/>
      <c r="FE202" s="52"/>
      <c r="FG202" s="367"/>
      <c r="FH202" s="41">
        <v>1</v>
      </c>
      <c r="FI202" s="6"/>
      <c r="FJ202" s="6"/>
      <c r="FK202" s="6"/>
      <c r="FL202" s="6"/>
      <c r="FM202" s="6"/>
      <c r="FN202" s="6"/>
      <c r="FO202" s="52"/>
      <c r="FQ202" s="367"/>
      <c r="FR202" s="41">
        <v>1</v>
      </c>
      <c r="FS202" s="6"/>
      <c r="FT202" s="6"/>
      <c r="FU202" s="6"/>
      <c r="FV202" s="6"/>
      <c r="FW202" s="6"/>
      <c r="FX202" s="6"/>
      <c r="FY202" s="52"/>
      <c r="GA202" s="367"/>
      <c r="GB202" s="41">
        <v>1</v>
      </c>
      <c r="GC202" s="6"/>
      <c r="GD202" s="6"/>
      <c r="GE202" s="6"/>
      <c r="GF202" s="6"/>
      <c r="GG202" s="6"/>
      <c r="GH202" s="6"/>
      <c r="GI202" s="52"/>
      <c r="GK202" s="367"/>
      <c r="GL202" s="41">
        <v>1</v>
      </c>
      <c r="GM202" s="6"/>
      <c r="GN202" s="6"/>
      <c r="GO202" s="6"/>
      <c r="GP202" s="6"/>
      <c r="GQ202" s="6"/>
      <c r="GR202" s="6"/>
      <c r="GS202" s="52"/>
      <c r="GU202" s="367"/>
      <c r="GV202" s="41">
        <v>1</v>
      </c>
      <c r="GW202" s="6"/>
      <c r="GX202" s="6"/>
      <c r="GY202" s="6"/>
      <c r="GZ202" s="6"/>
      <c r="HA202" s="6"/>
      <c r="HB202" s="6"/>
      <c r="HC202" s="52"/>
      <c r="HE202" s="367"/>
      <c r="HF202" s="41">
        <v>1</v>
      </c>
      <c r="HG202" s="6"/>
      <c r="HH202" s="6"/>
      <c r="HI202" s="6"/>
      <c r="HJ202" s="6"/>
      <c r="HK202" s="6"/>
      <c r="HL202" s="6"/>
      <c r="HM202" s="52"/>
      <c r="HO202" s="367"/>
      <c r="HP202" s="41">
        <v>1</v>
      </c>
      <c r="HQ202" s="6"/>
      <c r="HR202" s="6"/>
      <c r="HS202" s="6"/>
      <c r="HT202" s="6"/>
      <c r="HU202" s="6"/>
      <c r="HV202" s="6"/>
      <c r="HW202" s="52"/>
      <c r="HY202" s="367"/>
      <c r="HZ202" s="41">
        <v>1</v>
      </c>
      <c r="IA202" s="6"/>
      <c r="IB202" s="6"/>
      <c r="IC202" s="6"/>
      <c r="ID202" s="6"/>
      <c r="IE202" s="6"/>
      <c r="IF202" s="6"/>
      <c r="IG202" s="52"/>
      <c r="II202" s="367"/>
      <c r="IJ202" s="41">
        <v>1</v>
      </c>
      <c r="IK202" s="6"/>
      <c r="IL202" s="6"/>
      <c r="IM202" s="6"/>
      <c r="IN202" s="6"/>
      <c r="IO202" s="6"/>
      <c r="IP202" s="6"/>
      <c r="IQ202" s="52"/>
      <c r="IS202" s="367"/>
      <c r="IT202" s="41">
        <v>1</v>
      </c>
      <c r="IU202" s="6"/>
      <c r="IV202" s="6"/>
      <c r="IW202" s="6"/>
      <c r="IX202" s="6"/>
      <c r="IY202" s="6"/>
      <c r="IZ202" s="6"/>
      <c r="JA202" s="52"/>
    </row>
    <row r="203" spans="1:261" ht="12.75" customHeight="1" outlineLevel="2" x14ac:dyDescent="0.25">
      <c r="A203" s="99" t="s">
        <v>122</v>
      </c>
      <c r="B203" s="100">
        <f>IF(A203="Must Have",RQTMustHave,(IF(A203="Important",RQTImportant,(IF(A203="Standard",RQTStandard,RQTNiceToHave)))))</f>
        <v>1</v>
      </c>
      <c r="C203" s="358"/>
      <c r="D203" s="17" t="s">
        <v>1</v>
      </c>
      <c r="E203" s="417">
        <f>AVERAGE(O203,Y203,AI203,AS203,BC203,BM203,BW203,CG203,CQ203,DA203,DK203,DU203,EE203,EO203,EY203,FI203,FS203,GC203,GM203,GW203,HG203,HQ203,IA203,IK203,IU203)</f>
        <v>6</v>
      </c>
      <c r="F203" s="417">
        <f t="shared" ref="F203:J203" si="1038">AVERAGE(P203,Z203,AJ203,AT203,BD203,BN203,BX203,CH203,CR203,DB203,DL203,DV203,EF203,EP203,EZ203,FJ203,FT203,GD203,GN203,GX203,HH203,HR203,IB203,IL203,IV203)</f>
        <v>9</v>
      </c>
      <c r="G203" s="417">
        <f t="shared" si="1038"/>
        <v>5.666666666666667</v>
      </c>
      <c r="H203" s="417">
        <f t="shared" si="1038"/>
        <v>8.5</v>
      </c>
      <c r="I203" s="417">
        <f t="shared" si="1038"/>
        <v>7</v>
      </c>
      <c r="J203" s="417">
        <f t="shared" si="1038"/>
        <v>9</v>
      </c>
      <c r="K203" s="52"/>
      <c r="M203" s="48"/>
      <c r="N203" s="17" t="s">
        <v>1</v>
      </c>
      <c r="O203" s="36" t="str">
        <f>IF(COUNT(O202:O202)=0,"",AVERAGE(O202:O202))</f>
        <v/>
      </c>
      <c r="P203" s="36" t="str">
        <f>IF(COUNT(P202:P202)=0,"",AVERAGE(P202:P202))</f>
        <v/>
      </c>
      <c r="Q203" s="36" t="str">
        <f>IF(COUNT(Q202:Q202)=0,"",AVERAGE(Q202:Q202))</f>
        <v/>
      </c>
      <c r="R203" s="36" t="str">
        <f>IF(COUNT(R202:R202)=0,"",AVERAGE(R202:R202))</f>
        <v/>
      </c>
      <c r="S203" s="36"/>
      <c r="T203" s="36" t="str">
        <f>IF(COUNT(T202:T202)=0,"",AVERAGE(T202:T202))</f>
        <v/>
      </c>
      <c r="U203" s="52"/>
      <c r="W203" s="48"/>
      <c r="X203" s="17" t="s">
        <v>1</v>
      </c>
      <c r="Y203" s="36" t="str">
        <f>IF(COUNT(Y202:Y202)=0,"",AVERAGE(Y202:Y202))</f>
        <v/>
      </c>
      <c r="Z203" s="36" t="str">
        <f>IF(COUNT(Z202:Z202)=0,"",AVERAGE(Z202:Z202))</f>
        <v/>
      </c>
      <c r="AA203" s="36" t="str">
        <f>IF(COUNT(AA202:AA202)=0,"",AVERAGE(AA202:AA202))</f>
        <v/>
      </c>
      <c r="AB203" s="36" t="str">
        <f>IF(COUNT(AB202:AB202)=0,"",AVERAGE(AB202:AB202))</f>
        <v/>
      </c>
      <c r="AC203" s="36"/>
      <c r="AD203" s="36" t="str">
        <f>IF(COUNT(AD202:AD202)=0,"",AVERAGE(AD202:AD202))</f>
        <v/>
      </c>
      <c r="AE203" s="52"/>
      <c r="AG203" s="48"/>
      <c r="AH203" s="17" t="s">
        <v>1</v>
      </c>
      <c r="AI203" s="36" t="str">
        <f>IF(COUNT(AI202:AI202)=0,"",AVERAGE(AI202:AI202))</f>
        <v/>
      </c>
      <c r="AJ203" s="36" t="str">
        <f>IF(COUNT(AJ202:AJ202)=0,"",AVERAGE(AJ202:AJ202))</f>
        <v/>
      </c>
      <c r="AK203" s="36" t="str">
        <f>IF(COUNT(AK202:AK202)=0,"",AVERAGE(AK202:AK202))</f>
        <v/>
      </c>
      <c r="AL203" s="36" t="str">
        <f>IF(COUNT(AL202:AL202)=0,"",AVERAGE(AL202:AL202))</f>
        <v/>
      </c>
      <c r="AM203" s="36"/>
      <c r="AN203" s="36" t="str">
        <f>IF(COUNT(AN202:AN202)=0,"",AVERAGE(AN202:AN202))</f>
        <v/>
      </c>
      <c r="AO203" s="52"/>
      <c r="AQ203" s="48"/>
      <c r="AR203" s="17" t="s">
        <v>1</v>
      </c>
      <c r="AS203" s="36">
        <f t="shared" ref="AS203:AX203" si="1039">IF(COUNT(AS202:AS202)=0,"",AVERAGE(AS202:AS202))</f>
        <v>0</v>
      </c>
      <c r="AT203" s="36">
        <f t="shared" si="1039"/>
        <v>9</v>
      </c>
      <c r="AU203" s="36">
        <f t="shared" si="1039"/>
        <v>0</v>
      </c>
      <c r="AV203" s="36">
        <f t="shared" si="1039"/>
        <v>8</v>
      </c>
      <c r="AW203" s="36">
        <f t="shared" si="1039"/>
        <v>5</v>
      </c>
      <c r="AX203" s="36">
        <f t="shared" si="1039"/>
        <v>9</v>
      </c>
      <c r="AY203" s="52"/>
      <c r="BA203" s="48"/>
      <c r="BB203" s="17" t="s">
        <v>1</v>
      </c>
      <c r="BC203" s="36"/>
      <c r="BD203" s="36" t="str">
        <f>IF(COUNT(BD202:BD202)=0,"",AVERAGE(BD202:BD202))</f>
        <v/>
      </c>
      <c r="BE203" s="36" t="str">
        <f>IF(COUNT(BE202:BE202)=0,"",AVERAGE(BE202:BE202))</f>
        <v/>
      </c>
      <c r="BF203" s="36" t="str">
        <f>IF(COUNT(BF202:BF202)=0,"",AVERAGE(BF202:BF202))</f>
        <v/>
      </c>
      <c r="BG203" s="36" t="str">
        <f>IF(COUNT(BG202:BG202)=0,"",AVERAGE(BG202:BG202))</f>
        <v/>
      </c>
      <c r="BH203" s="36" t="str">
        <f>IF(COUNT(BH202:BH202)=0,"",AVERAGE(BH202:BH202))</f>
        <v/>
      </c>
      <c r="BI203" s="52"/>
      <c r="BK203" s="48"/>
      <c r="BL203" s="17" t="s">
        <v>1</v>
      </c>
      <c r="BM203" s="6"/>
      <c r="BN203" s="6"/>
      <c r="BO203" s="6"/>
      <c r="BP203" s="6"/>
      <c r="BQ203" s="6"/>
      <c r="BR203" s="6"/>
      <c r="BS203" s="52"/>
      <c r="BU203" s="48"/>
      <c r="BV203" s="17" t="s">
        <v>1</v>
      </c>
      <c r="BW203" s="36" t="str">
        <f>IF(COUNT(BW202:BW202)=0,"",AVERAGE(BW202:BW202))</f>
        <v/>
      </c>
      <c r="BX203" s="36" t="str">
        <f>IF(COUNT(BX202:BX202)=0,"",AVERAGE(BX202:BX202))</f>
        <v/>
      </c>
      <c r="BY203" s="36" t="str">
        <f>IF(COUNT(BY202:BY202)=0,"",AVERAGE(BY202:BY202))</f>
        <v/>
      </c>
      <c r="BZ203" s="36" t="str">
        <f>IF(COUNT(BZ202:BZ202)=0,"",AVERAGE(BZ202:BZ202))</f>
        <v/>
      </c>
      <c r="CA203" s="36"/>
      <c r="CB203" s="36" t="str">
        <f>IF(COUNT(CB202:CB202)=0,"",AVERAGE(CB202:CB202))</f>
        <v/>
      </c>
      <c r="CC203" s="52"/>
      <c r="CE203" s="48"/>
      <c r="CF203" s="17" t="s">
        <v>1</v>
      </c>
      <c r="CG203" s="36" t="str">
        <f>IF(COUNT(CG202:CG202)=0,"",AVERAGE(CG202:CG202))</f>
        <v/>
      </c>
      <c r="CH203" s="36" t="str">
        <f>IF(COUNT(CH202:CH202)=0,"",AVERAGE(CH202:CH202))</f>
        <v/>
      </c>
      <c r="CI203" s="36" t="str">
        <f>IF(COUNT(CI202:CI202)=0,"",AVERAGE(CI202:CI202))</f>
        <v/>
      </c>
      <c r="CJ203" s="36" t="str">
        <f>IF(COUNT(CJ202:CJ202)=0,"",AVERAGE(CJ202:CJ202))</f>
        <v/>
      </c>
      <c r="CK203" s="36"/>
      <c r="CL203" s="36" t="str">
        <f>IF(COUNT(CL202:CL202)=0,"",AVERAGE(CL202:CL202))</f>
        <v/>
      </c>
      <c r="CM203" s="52"/>
      <c r="CO203" s="48"/>
      <c r="CP203" s="17" t="s">
        <v>1</v>
      </c>
      <c r="CQ203" s="36" t="str">
        <f>IF(COUNT(CQ202:CQ202)=0,"",AVERAGE(CQ202:CQ202))</f>
        <v/>
      </c>
      <c r="CR203" s="36" t="str">
        <f>IF(COUNT(CR202:CR202)=0,"",AVERAGE(CR202:CR202))</f>
        <v/>
      </c>
      <c r="CS203" s="36" t="str">
        <f>IF(COUNT(CS202:CS202)=0,"",AVERAGE(CS202:CS202))</f>
        <v/>
      </c>
      <c r="CT203" s="36" t="str">
        <f>IF(COUNT(CT202:CT202)=0,"",AVERAGE(CT202:CT202))</f>
        <v/>
      </c>
      <c r="CU203" s="36"/>
      <c r="CV203" s="36" t="str">
        <f>IF(COUNT(CV202:CV202)=0,"",AVERAGE(CV202:CV202))</f>
        <v/>
      </c>
      <c r="CW203" s="52"/>
      <c r="CY203" s="48"/>
      <c r="CZ203" s="17" t="s">
        <v>1</v>
      </c>
      <c r="DA203" s="36">
        <f>IF(COUNT(DA202:DA202)=0,"",AVERAGE(DA202:DA202))</f>
        <v>8</v>
      </c>
      <c r="DB203" s="36">
        <f>IF(COUNT(DB202:DB202)=0,"",AVERAGE(DB202:DB202))</f>
        <v>10</v>
      </c>
      <c r="DC203" s="36">
        <f>IF(COUNT(DC202:DC202)=0,"",AVERAGE(DC202:DC202))</f>
        <v>8</v>
      </c>
      <c r="DD203" s="36">
        <f>IF(COUNT(DD202:DD202)=0,"",AVERAGE(DD202:DD202))</f>
        <v>9</v>
      </c>
      <c r="DE203" s="36"/>
      <c r="DF203" s="36">
        <f>IF(COUNT(DF202:DF202)=0,"",AVERAGE(DF202:DF202))</f>
        <v>9</v>
      </c>
      <c r="DG203" s="52"/>
      <c r="DI203" s="48"/>
      <c r="DJ203" s="17" t="s">
        <v>1</v>
      </c>
      <c r="DK203" s="36" t="str">
        <f>IF(COUNT(DK202:DK202)=0,"",AVERAGE(DK202:DK202))</f>
        <v/>
      </c>
      <c r="DL203" s="36" t="str">
        <f>IF(COUNT(DL202:DL202)=0,"",AVERAGE(DL202:DL202))</f>
        <v/>
      </c>
      <c r="DM203" s="36" t="str">
        <f>IF(COUNT(DM202:DM202)=0,"",AVERAGE(DM202:DM202))</f>
        <v/>
      </c>
      <c r="DN203" s="36" t="str">
        <f>IF(COUNT(DN202:DN202)=0,"",AVERAGE(DN202:DN202))</f>
        <v/>
      </c>
      <c r="DO203" s="36"/>
      <c r="DP203" s="36" t="str">
        <f>IF(COUNT(DP202:DP202)=0,"",AVERAGE(DP202:DP202))</f>
        <v/>
      </c>
      <c r="DQ203" s="52"/>
      <c r="DS203" s="48"/>
      <c r="DT203" s="17" t="s">
        <v>1</v>
      </c>
      <c r="DU203" s="36" t="str">
        <f>IF(COUNT(DU202:DU202)=0,"",AVERAGE(DU202:DU202))</f>
        <v/>
      </c>
      <c r="DV203" s="36" t="str">
        <f>IF(COUNT(DV202:DV202)=0,"",AVERAGE(DV202:DV202))</f>
        <v/>
      </c>
      <c r="DW203" s="36" t="str">
        <f>IF(COUNT(DW202:DW202)=0,"",AVERAGE(DW202:DW202))</f>
        <v/>
      </c>
      <c r="DX203" s="36" t="str">
        <f>IF(COUNT(DX202:DX202)=0,"",AVERAGE(DX202:DX202))</f>
        <v/>
      </c>
      <c r="DY203" s="36"/>
      <c r="DZ203" s="36" t="str">
        <f>IF(COUNT(DZ202:DZ202)=0,"",AVERAGE(DZ202:DZ202))</f>
        <v/>
      </c>
      <c r="EA203" s="52"/>
      <c r="EC203" s="48"/>
      <c r="ED203" s="17" t="s">
        <v>1</v>
      </c>
      <c r="EE203" s="36" t="str">
        <f>IF(COUNT(EE202:EE202)=0,"",AVERAGE(EE202:EE202))</f>
        <v/>
      </c>
      <c r="EF203" s="36" t="str">
        <f>IF(COUNT(EF202:EF202)=0,"",AVERAGE(EF202:EF202))</f>
        <v/>
      </c>
      <c r="EG203" s="36" t="str">
        <f>IF(COUNT(EG202:EG202)=0,"",AVERAGE(EG202:EG202))</f>
        <v/>
      </c>
      <c r="EH203" s="36" t="str">
        <f>IF(COUNT(EH202:EH202)=0,"",AVERAGE(EH202:EH202))</f>
        <v/>
      </c>
      <c r="EI203" s="36"/>
      <c r="EJ203" s="36" t="str">
        <f>IF(COUNT(EJ202:EJ202)=0,"",AVERAGE(EJ202:EJ202))</f>
        <v/>
      </c>
      <c r="EK203" s="52"/>
      <c r="EL203" s="48"/>
      <c r="EM203" s="17" t="s">
        <v>1</v>
      </c>
      <c r="EN203" s="36">
        <f>IF(COUNT(EN202:EN202)=0,"",AVERAGE(EN202:EN202))</f>
        <v>8</v>
      </c>
      <c r="EO203" s="36">
        <f>IF(COUNT(EO202:EO202)=0,"",AVERAGE(EO202:EO202))</f>
        <v>10</v>
      </c>
      <c r="EP203" s="36">
        <f>IF(COUNT(EP202:EP202)=0,"",AVERAGE(EP202:EP202))</f>
        <v>8</v>
      </c>
      <c r="EQ203" s="36">
        <f>IF(COUNT(EQ202:EQ202)=0,"",AVERAGE(EQ202:EQ202))</f>
        <v>9</v>
      </c>
      <c r="ER203" s="36"/>
      <c r="ES203" s="36">
        <f>IF(COUNT(ES202:ES202)=0,"",AVERAGE(ES202:ES202))</f>
        <v>9</v>
      </c>
      <c r="ET203" s="52"/>
      <c r="EU203" s="52"/>
      <c r="EW203" s="369"/>
      <c r="EX203" s="17" t="s">
        <v>1</v>
      </c>
      <c r="EY203" s="36" t="str">
        <f t="shared" ref="EY203:FD203" si="1040">IF(COUNT(EY202:EY202)=0,"",AVERAGE(EY202:EY202))</f>
        <v/>
      </c>
      <c r="EZ203" s="36" t="str">
        <f t="shared" si="1040"/>
        <v/>
      </c>
      <c r="FA203" s="36" t="str">
        <f t="shared" si="1040"/>
        <v/>
      </c>
      <c r="FB203" s="36" t="str">
        <f t="shared" si="1040"/>
        <v/>
      </c>
      <c r="FC203" s="36" t="str">
        <f t="shared" si="1040"/>
        <v/>
      </c>
      <c r="FD203" s="36" t="str">
        <f t="shared" si="1040"/>
        <v/>
      </c>
      <c r="FE203" s="52"/>
      <c r="FG203" s="369"/>
      <c r="FH203" s="17" t="s">
        <v>1</v>
      </c>
      <c r="FI203" s="36" t="str">
        <f t="shared" ref="FI203:FN203" si="1041">IF(COUNT(FI202:FI202)=0,"",AVERAGE(FI202:FI202))</f>
        <v/>
      </c>
      <c r="FJ203" s="36" t="str">
        <f t="shared" si="1041"/>
        <v/>
      </c>
      <c r="FK203" s="36" t="str">
        <f t="shared" si="1041"/>
        <v/>
      </c>
      <c r="FL203" s="36" t="str">
        <f t="shared" si="1041"/>
        <v/>
      </c>
      <c r="FM203" s="36" t="str">
        <f t="shared" si="1041"/>
        <v/>
      </c>
      <c r="FN203" s="36" t="str">
        <f t="shared" si="1041"/>
        <v/>
      </c>
      <c r="FO203" s="52"/>
      <c r="FQ203" s="369"/>
      <c r="FR203" s="17" t="s">
        <v>1</v>
      </c>
      <c r="FS203" s="36" t="str">
        <f t="shared" ref="FS203:FX203" si="1042">IF(COUNT(FS202:FS202)=0,"",AVERAGE(FS202:FS202))</f>
        <v/>
      </c>
      <c r="FT203" s="36" t="str">
        <f t="shared" si="1042"/>
        <v/>
      </c>
      <c r="FU203" s="36" t="str">
        <f t="shared" si="1042"/>
        <v/>
      </c>
      <c r="FV203" s="36" t="str">
        <f t="shared" si="1042"/>
        <v/>
      </c>
      <c r="FW203" s="36" t="str">
        <f t="shared" si="1042"/>
        <v/>
      </c>
      <c r="FX203" s="36" t="str">
        <f t="shared" si="1042"/>
        <v/>
      </c>
      <c r="FY203" s="52"/>
      <c r="GA203" s="369"/>
      <c r="GB203" s="17" t="s">
        <v>1</v>
      </c>
      <c r="GC203" s="36" t="str">
        <f t="shared" ref="GC203:GH203" si="1043">IF(COUNT(GC202:GC202)=0,"",AVERAGE(GC202:GC202))</f>
        <v/>
      </c>
      <c r="GD203" s="36" t="str">
        <f t="shared" si="1043"/>
        <v/>
      </c>
      <c r="GE203" s="36" t="str">
        <f t="shared" si="1043"/>
        <v/>
      </c>
      <c r="GF203" s="36" t="str">
        <f t="shared" si="1043"/>
        <v/>
      </c>
      <c r="GG203" s="36" t="str">
        <f t="shared" si="1043"/>
        <v/>
      </c>
      <c r="GH203" s="36" t="str">
        <f t="shared" si="1043"/>
        <v/>
      </c>
      <c r="GI203" s="52"/>
      <c r="GK203" s="369"/>
      <c r="GL203" s="17" t="s">
        <v>1</v>
      </c>
      <c r="GM203" s="36" t="str">
        <f t="shared" ref="GM203:GR203" si="1044">IF(COUNT(GM202:GM202)=0,"",AVERAGE(GM202:GM202))</f>
        <v/>
      </c>
      <c r="GN203" s="36" t="str">
        <f t="shared" si="1044"/>
        <v/>
      </c>
      <c r="GO203" s="36" t="str">
        <f t="shared" si="1044"/>
        <v/>
      </c>
      <c r="GP203" s="36" t="str">
        <f t="shared" si="1044"/>
        <v/>
      </c>
      <c r="GQ203" s="36" t="str">
        <f t="shared" si="1044"/>
        <v/>
      </c>
      <c r="GR203" s="36" t="str">
        <f t="shared" si="1044"/>
        <v/>
      </c>
      <c r="GS203" s="52"/>
      <c r="GU203" s="369"/>
      <c r="GV203" s="17" t="s">
        <v>1</v>
      </c>
      <c r="GW203" s="36" t="str">
        <f t="shared" ref="GW203:HB203" si="1045">IF(COUNT(GW202:GW202)=0,"",AVERAGE(GW202:GW202))</f>
        <v/>
      </c>
      <c r="GX203" s="36" t="str">
        <f t="shared" si="1045"/>
        <v/>
      </c>
      <c r="GY203" s="36" t="str">
        <f t="shared" si="1045"/>
        <v/>
      </c>
      <c r="GZ203" s="36" t="str">
        <f t="shared" si="1045"/>
        <v/>
      </c>
      <c r="HA203" s="36" t="str">
        <f t="shared" si="1045"/>
        <v/>
      </c>
      <c r="HB203" s="36" t="str">
        <f t="shared" si="1045"/>
        <v/>
      </c>
      <c r="HC203" s="52"/>
      <c r="HE203" s="369"/>
      <c r="HF203" s="17" t="s">
        <v>1</v>
      </c>
      <c r="HG203" s="36" t="str">
        <f t="shared" ref="HG203:HL203" si="1046">IF(COUNT(HG202:HG202)=0,"",AVERAGE(HG202:HG202))</f>
        <v/>
      </c>
      <c r="HH203" s="36" t="str">
        <f t="shared" si="1046"/>
        <v/>
      </c>
      <c r="HI203" s="36" t="str">
        <f t="shared" si="1046"/>
        <v/>
      </c>
      <c r="HJ203" s="36" t="str">
        <f t="shared" si="1046"/>
        <v/>
      </c>
      <c r="HK203" s="36" t="str">
        <f t="shared" si="1046"/>
        <v/>
      </c>
      <c r="HL203" s="36" t="str">
        <f t="shared" si="1046"/>
        <v/>
      </c>
      <c r="HM203" s="52"/>
      <c r="HO203" s="369"/>
      <c r="HP203" s="17" t="s">
        <v>1</v>
      </c>
      <c r="HQ203" s="36" t="str">
        <f t="shared" ref="HQ203:HV203" si="1047">IF(COUNT(HQ202:HQ202)=0,"",AVERAGE(HQ202:HQ202))</f>
        <v/>
      </c>
      <c r="HR203" s="36" t="str">
        <f t="shared" si="1047"/>
        <v/>
      </c>
      <c r="HS203" s="36" t="str">
        <f t="shared" si="1047"/>
        <v/>
      </c>
      <c r="HT203" s="36" t="str">
        <f t="shared" si="1047"/>
        <v/>
      </c>
      <c r="HU203" s="36" t="str">
        <f t="shared" si="1047"/>
        <v/>
      </c>
      <c r="HV203" s="36" t="str">
        <f t="shared" si="1047"/>
        <v/>
      </c>
      <c r="HW203" s="52"/>
      <c r="HY203" s="369"/>
      <c r="HZ203" s="17" t="s">
        <v>1</v>
      </c>
      <c r="IA203" s="36" t="str">
        <f t="shared" ref="IA203:IF203" si="1048">IF(COUNT(IA202:IA202)=0,"",AVERAGE(IA202:IA202))</f>
        <v/>
      </c>
      <c r="IB203" s="36" t="str">
        <f t="shared" si="1048"/>
        <v/>
      </c>
      <c r="IC203" s="36" t="str">
        <f t="shared" si="1048"/>
        <v/>
      </c>
      <c r="ID203" s="36" t="str">
        <f t="shared" si="1048"/>
        <v/>
      </c>
      <c r="IE203" s="36" t="str">
        <f t="shared" si="1048"/>
        <v/>
      </c>
      <c r="IF203" s="36" t="str">
        <f t="shared" si="1048"/>
        <v/>
      </c>
      <c r="IG203" s="52"/>
      <c r="II203" s="369"/>
      <c r="IJ203" s="17" t="s">
        <v>1</v>
      </c>
      <c r="IK203" s="36" t="str">
        <f t="shared" ref="IK203:IP203" si="1049">IF(COUNT(IK202:IK202)=0,"",AVERAGE(IK202:IK202))</f>
        <v/>
      </c>
      <c r="IL203" s="36" t="str">
        <f t="shared" si="1049"/>
        <v/>
      </c>
      <c r="IM203" s="36" t="str">
        <f t="shared" si="1049"/>
        <v/>
      </c>
      <c r="IN203" s="36" t="str">
        <f t="shared" si="1049"/>
        <v/>
      </c>
      <c r="IO203" s="36" t="str">
        <f t="shared" si="1049"/>
        <v/>
      </c>
      <c r="IP203" s="36" t="str">
        <f t="shared" si="1049"/>
        <v/>
      </c>
      <c r="IQ203" s="52"/>
      <c r="IS203" s="369"/>
      <c r="IT203" s="17" t="s">
        <v>1</v>
      </c>
      <c r="IU203" s="36" t="str">
        <f t="shared" ref="IU203:IZ203" si="1050">IF(COUNT(IU202:IU202)=0,"",AVERAGE(IU202:IU202))</f>
        <v/>
      </c>
      <c r="IV203" s="36" t="str">
        <f t="shared" si="1050"/>
        <v/>
      </c>
      <c r="IW203" s="36" t="str">
        <f t="shared" si="1050"/>
        <v/>
      </c>
      <c r="IX203" s="36" t="str">
        <f t="shared" si="1050"/>
        <v/>
      </c>
      <c r="IY203" s="36" t="str">
        <f t="shared" si="1050"/>
        <v/>
      </c>
      <c r="IZ203" s="36" t="str">
        <f t="shared" si="1050"/>
        <v/>
      </c>
      <c r="JA203" s="52"/>
    </row>
    <row r="204" spans="1:261" ht="12.75" customHeight="1" outlineLevel="2" x14ac:dyDescent="0.25">
      <c r="C204" s="102" t="s">
        <v>268</v>
      </c>
      <c r="D204" s="103" t="s">
        <v>269</v>
      </c>
      <c r="E204" s="419"/>
      <c r="F204" s="419"/>
      <c r="G204" s="419"/>
      <c r="H204" s="419"/>
      <c r="I204" s="419"/>
      <c r="J204" s="419"/>
      <c r="K204" s="52"/>
      <c r="M204" s="102" t="s">
        <v>268</v>
      </c>
      <c r="N204" s="103" t="s">
        <v>269</v>
      </c>
      <c r="O204" s="103"/>
      <c r="P204" s="103"/>
      <c r="Q204" s="103"/>
      <c r="R204" s="103"/>
      <c r="S204" s="103"/>
      <c r="T204" s="103"/>
      <c r="U204" s="52"/>
      <c r="W204" s="102" t="s">
        <v>268</v>
      </c>
      <c r="X204" s="103" t="s">
        <v>269</v>
      </c>
      <c r="Y204" s="103"/>
      <c r="Z204" s="103"/>
      <c r="AA204" s="103"/>
      <c r="AB204" s="103"/>
      <c r="AC204" s="103"/>
      <c r="AD204" s="103"/>
      <c r="AE204" s="52"/>
      <c r="AG204" s="102" t="s">
        <v>268</v>
      </c>
      <c r="AH204" s="103" t="s">
        <v>269</v>
      </c>
      <c r="AI204" s="103"/>
      <c r="AJ204" s="103"/>
      <c r="AK204" s="103"/>
      <c r="AL204" s="103"/>
      <c r="AM204" s="103"/>
      <c r="AN204" s="103"/>
      <c r="AO204" s="52"/>
      <c r="AQ204" s="102" t="s">
        <v>268</v>
      </c>
      <c r="AR204" s="103" t="s">
        <v>269</v>
      </c>
      <c r="AS204" s="103"/>
      <c r="AT204" s="103"/>
      <c r="AU204" s="103"/>
      <c r="AV204" s="103"/>
      <c r="AW204" s="103"/>
      <c r="AX204" s="103"/>
      <c r="AY204" s="52"/>
      <c r="BA204" s="102" t="s">
        <v>268</v>
      </c>
      <c r="BB204" s="103" t="s">
        <v>269</v>
      </c>
      <c r="BC204" s="103"/>
      <c r="BD204" s="103"/>
      <c r="BE204" s="103"/>
      <c r="BF204" s="103"/>
      <c r="BG204" s="103"/>
      <c r="BH204" s="103"/>
      <c r="BI204" s="52"/>
      <c r="BK204" s="102" t="s">
        <v>268</v>
      </c>
      <c r="BL204" s="103" t="s">
        <v>269</v>
      </c>
      <c r="BM204" s="36"/>
      <c r="BN204" s="36" t="str">
        <f>IF(COUNT(BN203:BN203)=0,"",AVERAGE(BN203:BN203))</f>
        <v/>
      </c>
      <c r="BO204" s="36" t="str">
        <f>IF(COUNT(BO203:BO203)=0,"",AVERAGE(BO203:BO203))</f>
        <v/>
      </c>
      <c r="BP204" s="36" t="str">
        <f>IF(COUNT(BP203:BP203)=0,"",AVERAGE(BP203:BP203))</f>
        <v/>
      </c>
      <c r="BQ204" s="36" t="str">
        <f>IF(COUNT(BQ203:BQ203)=0,"",AVERAGE(BQ203:BQ203))</f>
        <v/>
      </c>
      <c r="BR204" s="36" t="str">
        <f>IF(COUNT(BR203:BR203)=0,"",AVERAGE(BR203:BR203))</f>
        <v/>
      </c>
      <c r="BS204" s="52"/>
      <c r="BU204" s="102" t="s">
        <v>268</v>
      </c>
      <c r="BV204" s="103" t="s">
        <v>269</v>
      </c>
      <c r="BW204" s="103"/>
      <c r="BX204" s="103"/>
      <c r="BY204" s="103"/>
      <c r="BZ204" s="103"/>
      <c r="CA204" s="103"/>
      <c r="CB204" s="103"/>
      <c r="CC204" s="52"/>
      <c r="CE204" s="102" t="s">
        <v>268</v>
      </c>
      <c r="CF204" s="103" t="s">
        <v>269</v>
      </c>
      <c r="CG204" s="103"/>
      <c r="CH204" s="103"/>
      <c r="CI204" s="103"/>
      <c r="CJ204" s="103"/>
      <c r="CK204" s="103"/>
      <c r="CL204" s="103"/>
      <c r="CM204" s="52"/>
      <c r="CO204" s="102" t="s">
        <v>268</v>
      </c>
      <c r="CP204" s="103" t="s">
        <v>269</v>
      </c>
      <c r="CQ204" s="103"/>
      <c r="CR204" s="103"/>
      <c r="CS204" s="103"/>
      <c r="CT204" s="103"/>
      <c r="CU204" s="103"/>
      <c r="CV204" s="103"/>
      <c r="CW204" s="52"/>
      <c r="CY204" s="102" t="s">
        <v>268</v>
      </c>
      <c r="CZ204" s="103" t="s">
        <v>269</v>
      </c>
      <c r="DA204" s="103"/>
      <c r="DB204" s="103"/>
      <c r="DC204" s="103"/>
      <c r="DD204" s="103"/>
      <c r="DE204" s="103"/>
      <c r="DF204" s="103"/>
      <c r="DG204" s="52"/>
      <c r="DI204" s="102" t="s">
        <v>268</v>
      </c>
      <c r="DJ204" s="103" t="s">
        <v>269</v>
      </c>
      <c r="DK204" s="103"/>
      <c r="DL204" s="103"/>
      <c r="DM204" s="103"/>
      <c r="DN204" s="103"/>
      <c r="DO204" s="103"/>
      <c r="DP204" s="103"/>
      <c r="DQ204" s="52"/>
      <c r="DS204" s="102" t="s">
        <v>268</v>
      </c>
      <c r="DT204" s="103" t="s">
        <v>269</v>
      </c>
      <c r="DU204" s="103"/>
      <c r="DV204" s="103"/>
      <c r="DW204" s="103"/>
      <c r="DX204" s="103"/>
      <c r="DY204" s="103"/>
      <c r="DZ204" s="103"/>
      <c r="EA204" s="52"/>
      <c r="EC204" s="102" t="s">
        <v>268</v>
      </c>
      <c r="ED204" s="103" t="s">
        <v>269</v>
      </c>
      <c r="EE204" s="103"/>
      <c r="EF204" s="103"/>
      <c r="EG204" s="103"/>
      <c r="EH204" s="103"/>
      <c r="EI204" s="103"/>
      <c r="EJ204" s="103"/>
      <c r="EK204" s="52"/>
      <c r="EL204" s="102" t="s">
        <v>268</v>
      </c>
      <c r="EM204" s="103" t="s">
        <v>269</v>
      </c>
      <c r="EN204" s="103"/>
      <c r="EO204" s="103"/>
      <c r="EP204" s="103"/>
      <c r="EQ204" s="103"/>
      <c r="ER204" s="103"/>
      <c r="ES204" s="103"/>
      <c r="ET204" s="52"/>
      <c r="EU204" s="52"/>
      <c r="EW204" s="370" t="s">
        <v>268</v>
      </c>
      <c r="EX204" s="103" t="s">
        <v>269</v>
      </c>
      <c r="EY204" s="103"/>
      <c r="EZ204" s="103"/>
      <c r="FA204" s="103"/>
      <c r="FB204" s="103"/>
      <c r="FC204" s="103"/>
      <c r="FD204" s="103"/>
      <c r="FE204" s="52"/>
      <c r="FG204" s="370" t="s">
        <v>268</v>
      </c>
      <c r="FH204" s="103" t="s">
        <v>269</v>
      </c>
      <c r="FI204" s="103"/>
      <c r="FJ204" s="103"/>
      <c r="FK204" s="103"/>
      <c r="FL204" s="103"/>
      <c r="FM204" s="103"/>
      <c r="FN204" s="103"/>
      <c r="FO204" s="52"/>
      <c r="FQ204" s="370" t="s">
        <v>268</v>
      </c>
      <c r="FR204" s="103" t="s">
        <v>269</v>
      </c>
      <c r="FS204" s="103"/>
      <c r="FT204" s="103"/>
      <c r="FU204" s="103"/>
      <c r="FV204" s="103"/>
      <c r="FW204" s="103"/>
      <c r="FX204" s="103"/>
      <c r="FY204" s="52"/>
      <c r="GA204" s="370" t="s">
        <v>268</v>
      </c>
      <c r="GB204" s="103" t="s">
        <v>269</v>
      </c>
      <c r="GC204" s="103"/>
      <c r="GD204" s="103"/>
      <c r="GE204" s="103"/>
      <c r="GF204" s="103"/>
      <c r="GG204" s="103"/>
      <c r="GH204" s="103"/>
      <c r="GI204" s="52"/>
      <c r="GK204" s="370" t="s">
        <v>268</v>
      </c>
      <c r="GL204" s="103" t="s">
        <v>269</v>
      </c>
      <c r="GM204" s="103"/>
      <c r="GN204" s="103"/>
      <c r="GO204" s="103"/>
      <c r="GP204" s="103"/>
      <c r="GQ204" s="103"/>
      <c r="GR204" s="103"/>
      <c r="GS204" s="52"/>
      <c r="GU204" s="370" t="s">
        <v>268</v>
      </c>
      <c r="GV204" s="103" t="s">
        <v>269</v>
      </c>
      <c r="GW204" s="103"/>
      <c r="GX204" s="103"/>
      <c r="GY204" s="103"/>
      <c r="GZ204" s="103"/>
      <c r="HA204" s="103"/>
      <c r="HB204" s="103"/>
      <c r="HC204" s="52"/>
      <c r="HE204" s="370" t="s">
        <v>268</v>
      </c>
      <c r="HF204" s="103" t="s">
        <v>269</v>
      </c>
      <c r="HG204" s="103"/>
      <c r="HH204" s="103"/>
      <c r="HI204" s="103"/>
      <c r="HJ204" s="103"/>
      <c r="HK204" s="103"/>
      <c r="HL204" s="103"/>
      <c r="HM204" s="52"/>
      <c r="HO204" s="370" t="s">
        <v>268</v>
      </c>
      <c r="HP204" s="103" t="s">
        <v>269</v>
      </c>
      <c r="HQ204" s="103"/>
      <c r="HR204" s="103"/>
      <c r="HS204" s="103"/>
      <c r="HT204" s="103"/>
      <c r="HU204" s="103"/>
      <c r="HV204" s="103"/>
      <c r="HW204" s="52"/>
      <c r="HY204" s="370" t="s">
        <v>268</v>
      </c>
      <c r="HZ204" s="103" t="s">
        <v>269</v>
      </c>
      <c r="IA204" s="103"/>
      <c r="IB204" s="103"/>
      <c r="IC204" s="103"/>
      <c r="ID204" s="103"/>
      <c r="IE204" s="103"/>
      <c r="IF204" s="103"/>
      <c r="IG204" s="52"/>
      <c r="II204" s="370" t="s">
        <v>268</v>
      </c>
      <c r="IJ204" s="103" t="s">
        <v>269</v>
      </c>
      <c r="IK204" s="103"/>
      <c r="IL204" s="103"/>
      <c r="IM204" s="103"/>
      <c r="IN204" s="103"/>
      <c r="IO204" s="103"/>
      <c r="IP204" s="103"/>
      <c r="IQ204" s="52"/>
      <c r="IS204" s="370" t="s">
        <v>268</v>
      </c>
      <c r="IT204" s="103" t="s">
        <v>269</v>
      </c>
      <c r="IU204" s="103"/>
      <c r="IV204" s="103"/>
      <c r="IW204" s="103"/>
      <c r="IX204" s="103"/>
      <c r="IY204" s="103"/>
      <c r="IZ204" s="103"/>
      <c r="JA204" s="52"/>
    </row>
    <row r="205" spans="1:261" ht="12.75" customHeight="1" outlineLevel="2" x14ac:dyDescent="0.25">
      <c r="C205" s="356"/>
      <c r="D205" s="41">
        <v>1</v>
      </c>
      <c r="E205" s="416">
        <f t="shared" ref="E205:E206" si="1051">AVERAGE(O205,Y205,AI205,AS205,BC205,BM205,BW205,CG205,CQ205,DA205,DK205,DU205,EE205,EO205,EY205,FI205,FS205,GC205,GM205,GW205,HG205,HQ205,IA205,IK205,IU205)</f>
        <v>9.6666666666666661</v>
      </c>
      <c r="F205" s="416">
        <f t="shared" ref="F205:F206" si="1052">AVERAGE(P205,Z205,AJ205,AT205,BD205,BN205,BX205,CH205,CR205,DB205,DL205,DV205,EF205,EP205,EZ205,FJ205,FT205,GD205,GN205,GX205,HH205,HR205,IB205,IL205,IV205)</f>
        <v>7.666666666666667</v>
      </c>
      <c r="G205" s="416">
        <f t="shared" ref="G205:G206" si="1053">AVERAGE(Q205,AA205,AK205,AU205,BE205,BO205,BY205,CI205,CS205,DC205,DM205,DW205,EG205,EQ205,FA205,FK205,FU205,GE205,GO205,GY205,HI205,HS205,IC205,IM205,IW205)</f>
        <v>4.666666666666667</v>
      </c>
      <c r="H205" s="416">
        <f t="shared" ref="H205:H206" si="1054">AVERAGE(R205,AB205,AL205,AV205,BF205,BP205,BZ205,CJ205,CT205,DD205,DN205,DX205,EH205,ER205,FB205,FL205,FV205,GF205,GP205,GZ205,HJ205,HT205,ID205,IN205,IX205)</f>
        <v>9</v>
      </c>
      <c r="I205" s="416">
        <f t="shared" ref="I205:I206" si="1055">AVERAGE(S205,AC205,AM205,AW205,BG205,BQ205,CA205,CK205,CU205,DE205,DO205,DY205,EI205,ES205,FC205,FM205,FW205,GG205,GQ205,HA205,HK205,HU205,IE205,IO205,IY205)</f>
        <v>5</v>
      </c>
      <c r="J205" s="416">
        <f t="shared" ref="J205:J206" si="1056">AVERAGE(T205,AD205,AN205,AX205,BH205,BR205,CB205,CL205,CV205,DF205,DP205,DZ205,EJ205,ET205,FD205,FN205,FX205,GH205,GR205,HB205,HL205,HV205,IF205,IP205,IZ205)</f>
        <v>9</v>
      </c>
      <c r="K205" s="52"/>
      <c r="M205" s="328"/>
      <c r="N205" s="41">
        <v>1</v>
      </c>
      <c r="O205" s="6"/>
      <c r="P205" s="6"/>
      <c r="Q205" s="6"/>
      <c r="R205" s="6"/>
      <c r="S205" s="6"/>
      <c r="T205" s="6"/>
      <c r="U205" s="52"/>
      <c r="W205" s="328"/>
      <c r="X205" s="41">
        <v>1</v>
      </c>
      <c r="Y205" s="6"/>
      <c r="Z205" s="6"/>
      <c r="AA205" s="6"/>
      <c r="AB205" s="6"/>
      <c r="AC205" s="6"/>
      <c r="AD205" s="6"/>
      <c r="AE205" s="52"/>
      <c r="AG205" s="328"/>
      <c r="AH205" s="41">
        <v>1</v>
      </c>
      <c r="AI205" s="6"/>
      <c r="AJ205" s="6"/>
      <c r="AK205" s="6"/>
      <c r="AL205" s="6"/>
      <c r="AM205" s="6"/>
      <c r="AN205" s="6"/>
      <c r="AO205" s="52"/>
      <c r="AQ205" s="328"/>
      <c r="AR205" s="41">
        <v>1</v>
      </c>
      <c r="AS205" s="6">
        <v>9</v>
      </c>
      <c r="AT205" s="6">
        <v>9</v>
      </c>
      <c r="AU205" s="6">
        <v>0</v>
      </c>
      <c r="AV205" s="6">
        <v>8</v>
      </c>
      <c r="AW205" s="6">
        <v>0</v>
      </c>
      <c r="AX205" s="6">
        <v>8</v>
      </c>
      <c r="AY205" s="52"/>
      <c r="BA205" s="328"/>
      <c r="BB205" s="41">
        <v>1</v>
      </c>
      <c r="BC205" s="6"/>
      <c r="BD205" s="6"/>
      <c r="BE205" s="6"/>
      <c r="BF205" s="6"/>
      <c r="BG205" s="6"/>
      <c r="BH205" s="6"/>
      <c r="BI205" s="52"/>
      <c r="BK205" s="328"/>
      <c r="BL205" s="41">
        <v>1</v>
      </c>
      <c r="BM205" s="103"/>
      <c r="BN205" s="103"/>
      <c r="BO205" s="103"/>
      <c r="BP205" s="103"/>
      <c r="BQ205" s="103"/>
      <c r="BR205" s="103"/>
      <c r="BS205" s="52"/>
      <c r="BU205" s="328"/>
      <c r="BV205" s="41">
        <v>1</v>
      </c>
      <c r="BW205" s="6"/>
      <c r="BX205" s="6"/>
      <c r="BY205" s="6"/>
      <c r="BZ205" s="6"/>
      <c r="CA205" s="6"/>
      <c r="CB205" s="6"/>
      <c r="CC205" s="52"/>
      <c r="CE205" s="328"/>
      <c r="CF205" s="41">
        <v>1</v>
      </c>
      <c r="CG205" s="6"/>
      <c r="CH205" s="6"/>
      <c r="CI205" s="6"/>
      <c r="CJ205" s="6"/>
      <c r="CK205" s="6"/>
      <c r="CL205" s="6"/>
      <c r="CM205" s="52"/>
      <c r="CO205" s="328"/>
      <c r="CP205" s="41">
        <v>1</v>
      </c>
      <c r="CQ205" s="6"/>
      <c r="CR205" s="6"/>
      <c r="CS205" s="6"/>
      <c r="CT205" s="6"/>
      <c r="CU205" s="6"/>
      <c r="CV205" s="6"/>
      <c r="CW205" s="52"/>
      <c r="CY205" s="328"/>
      <c r="CZ205" s="41">
        <v>1</v>
      </c>
      <c r="DA205" s="6">
        <v>10</v>
      </c>
      <c r="DB205" s="6">
        <v>10</v>
      </c>
      <c r="DC205" s="6">
        <v>4</v>
      </c>
      <c r="DD205" s="6">
        <v>10</v>
      </c>
      <c r="DE205" s="6"/>
      <c r="DF205" s="6">
        <v>10</v>
      </c>
      <c r="DG205" s="52"/>
      <c r="DI205" s="328"/>
      <c r="DJ205" s="41">
        <v>1</v>
      </c>
      <c r="DK205" s="6"/>
      <c r="DL205" s="6"/>
      <c r="DM205" s="6"/>
      <c r="DN205" s="6"/>
      <c r="DO205" s="6"/>
      <c r="DP205" s="6"/>
      <c r="DQ205" s="52"/>
      <c r="DS205" s="328"/>
      <c r="DT205" s="41">
        <v>1</v>
      </c>
      <c r="DU205" s="6"/>
      <c r="DV205" s="6"/>
      <c r="DW205" s="6"/>
      <c r="DX205" s="6"/>
      <c r="DY205" s="6"/>
      <c r="DZ205" s="6"/>
      <c r="EA205" s="52"/>
      <c r="EC205" s="328"/>
      <c r="ED205" s="41">
        <v>1</v>
      </c>
      <c r="EE205" s="6"/>
      <c r="EF205" s="6"/>
      <c r="EG205" s="6"/>
      <c r="EH205" s="6"/>
      <c r="EI205" s="6"/>
      <c r="EJ205" s="6"/>
      <c r="EK205" s="52"/>
      <c r="EL205" s="328"/>
      <c r="EM205" s="41">
        <v>1</v>
      </c>
      <c r="EN205" s="6">
        <v>10</v>
      </c>
      <c r="EO205" s="6">
        <v>10</v>
      </c>
      <c r="EP205" s="6">
        <v>4</v>
      </c>
      <c r="EQ205" s="6">
        <v>10</v>
      </c>
      <c r="ER205" s="6"/>
      <c r="ES205" s="6">
        <v>10</v>
      </c>
      <c r="ET205" s="52"/>
      <c r="EU205" s="52"/>
      <c r="EW205" s="367"/>
      <c r="EX205" s="41">
        <v>1</v>
      </c>
      <c r="EY205" s="6"/>
      <c r="EZ205" s="6"/>
      <c r="FA205" s="6"/>
      <c r="FB205" s="6"/>
      <c r="FC205" s="6"/>
      <c r="FD205" s="6"/>
      <c r="FE205" s="52"/>
      <c r="FG205" s="367"/>
      <c r="FH205" s="41">
        <v>1</v>
      </c>
      <c r="FI205" s="6"/>
      <c r="FJ205" s="6"/>
      <c r="FK205" s="6"/>
      <c r="FL205" s="6"/>
      <c r="FM205" s="6"/>
      <c r="FN205" s="6"/>
      <c r="FO205" s="52"/>
      <c r="FQ205" s="367"/>
      <c r="FR205" s="41">
        <v>1</v>
      </c>
      <c r="FS205" s="6"/>
      <c r="FT205" s="6"/>
      <c r="FU205" s="6"/>
      <c r="FV205" s="6"/>
      <c r="FW205" s="6"/>
      <c r="FX205" s="6"/>
      <c r="FY205" s="52"/>
      <c r="GA205" s="367"/>
      <c r="GB205" s="41">
        <v>1</v>
      </c>
      <c r="GC205" s="6"/>
      <c r="GD205" s="6"/>
      <c r="GE205" s="6"/>
      <c r="GF205" s="6"/>
      <c r="GG205" s="6"/>
      <c r="GH205" s="6"/>
      <c r="GI205" s="52"/>
      <c r="GK205" s="367"/>
      <c r="GL205" s="41">
        <v>1</v>
      </c>
      <c r="GM205" s="6"/>
      <c r="GN205" s="6"/>
      <c r="GO205" s="6"/>
      <c r="GP205" s="6"/>
      <c r="GQ205" s="6"/>
      <c r="GR205" s="6"/>
      <c r="GS205" s="52"/>
      <c r="GU205" s="367"/>
      <c r="GV205" s="41">
        <v>1</v>
      </c>
      <c r="GW205" s="6"/>
      <c r="GX205" s="6"/>
      <c r="GY205" s="6"/>
      <c r="GZ205" s="6"/>
      <c r="HA205" s="6"/>
      <c r="HB205" s="6"/>
      <c r="HC205" s="52"/>
      <c r="HE205" s="367"/>
      <c r="HF205" s="41">
        <v>1</v>
      </c>
      <c r="HG205" s="6"/>
      <c r="HH205" s="6"/>
      <c r="HI205" s="6"/>
      <c r="HJ205" s="6"/>
      <c r="HK205" s="6"/>
      <c r="HL205" s="6"/>
      <c r="HM205" s="52"/>
      <c r="HO205" s="367"/>
      <c r="HP205" s="41">
        <v>1</v>
      </c>
      <c r="HQ205" s="6"/>
      <c r="HR205" s="6"/>
      <c r="HS205" s="6"/>
      <c r="HT205" s="6"/>
      <c r="HU205" s="6"/>
      <c r="HV205" s="6"/>
      <c r="HW205" s="52"/>
      <c r="HY205" s="367"/>
      <c r="HZ205" s="41">
        <v>1</v>
      </c>
      <c r="IA205" s="6"/>
      <c r="IB205" s="6"/>
      <c r="IC205" s="6"/>
      <c r="ID205" s="6"/>
      <c r="IE205" s="6"/>
      <c r="IF205" s="6"/>
      <c r="IG205" s="52"/>
      <c r="II205" s="367"/>
      <c r="IJ205" s="41">
        <v>1</v>
      </c>
      <c r="IK205" s="6"/>
      <c r="IL205" s="6"/>
      <c r="IM205" s="6"/>
      <c r="IN205" s="6"/>
      <c r="IO205" s="6"/>
      <c r="IP205" s="6"/>
      <c r="IQ205" s="52"/>
      <c r="IS205" s="367"/>
      <c r="IT205" s="41">
        <v>1</v>
      </c>
      <c r="IU205" s="6"/>
      <c r="IV205" s="6"/>
      <c r="IW205" s="6"/>
      <c r="IX205" s="6"/>
      <c r="IY205" s="6"/>
      <c r="IZ205" s="6"/>
      <c r="JA205" s="52"/>
    </row>
    <row r="206" spans="1:261" ht="12.75" customHeight="1" outlineLevel="2" x14ac:dyDescent="0.25">
      <c r="C206" s="356"/>
      <c r="D206" s="41">
        <v>2</v>
      </c>
      <c r="E206" s="416">
        <f t="shared" si="1051"/>
        <v>8.3333333333333339</v>
      </c>
      <c r="F206" s="416">
        <f t="shared" si="1052"/>
        <v>8</v>
      </c>
      <c r="G206" s="416">
        <f t="shared" si="1053"/>
        <v>4</v>
      </c>
      <c r="H206" s="416">
        <f t="shared" si="1054"/>
        <v>7</v>
      </c>
      <c r="I206" s="416">
        <f t="shared" si="1055"/>
        <v>5</v>
      </c>
      <c r="J206" s="416">
        <f t="shared" si="1056"/>
        <v>7.5</v>
      </c>
      <c r="K206" s="52"/>
      <c r="M206" s="328"/>
      <c r="N206" s="41">
        <v>2</v>
      </c>
      <c r="O206" s="6"/>
      <c r="P206" s="6"/>
      <c r="Q206" s="6"/>
      <c r="R206" s="6"/>
      <c r="S206" s="6"/>
      <c r="T206" s="6"/>
      <c r="U206" s="52"/>
      <c r="W206" s="328"/>
      <c r="X206" s="41">
        <v>2</v>
      </c>
      <c r="Y206" s="6"/>
      <c r="Z206" s="6"/>
      <c r="AA206" s="6"/>
      <c r="AB206" s="6"/>
      <c r="AC206" s="6"/>
      <c r="AD206" s="6"/>
      <c r="AE206" s="52"/>
      <c r="AG206" s="328"/>
      <c r="AH206" s="41">
        <v>2</v>
      </c>
      <c r="AI206" s="6"/>
      <c r="AJ206" s="6"/>
      <c r="AK206" s="6"/>
      <c r="AL206" s="6"/>
      <c r="AM206" s="6"/>
      <c r="AN206" s="6"/>
      <c r="AO206" s="52"/>
      <c r="AQ206" s="328"/>
      <c r="AR206" s="41">
        <v>2</v>
      </c>
      <c r="AS206" s="6">
        <v>7</v>
      </c>
      <c r="AT206" s="6">
        <v>10</v>
      </c>
      <c r="AU206" s="6">
        <v>0</v>
      </c>
      <c r="AV206" s="6">
        <v>7</v>
      </c>
      <c r="AW206" s="6">
        <v>0</v>
      </c>
      <c r="AX206" s="6">
        <v>5</v>
      </c>
      <c r="AY206" s="52" t="s">
        <v>524</v>
      </c>
      <c r="BA206" s="328"/>
      <c r="BB206" s="41">
        <v>2</v>
      </c>
      <c r="BC206" s="6"/>
      <c r="BD206" s="6"/>
      <c r="BE206" s="6"/>
      <c r="BF206" s="6"/>
      <c r="BG206" s="6"/>
      <c r="BH206" s="6"/>
      <c r="BI206" s="52"/>
      <c r="BK206" s="328"/>
      <c r="BL206" s="41">
        <v>2</v>
      </c>
      <c r="BM206" s="6"/>
      <c r="BN206" s="6"/>
      <c r="BO206" s="6"/>
      <c r="BP206" s="6"/>
      <c r="BQ206" s="6"/>
      <c r="BR206" s="6"/>
      <c r="BS206" s="52"/>
      <c r="BU206" s="328"/>
      <c r="BV206" s="41">
        <v>2</v>
      </c>
      <c r="BW206" s="6"/>
      <c r="BX206" s="6"/>
      <c r="BY206" s="6"/>
      <c r="BZ206" s="6"/>
      <c r="CA206" s="6"/>
      <c r="CB206" s="6"/>
      <c r="CC206" s="52"/>
      <c r="CE206" s="328"/>
      <c r="CF206" s="41">
        <v>2</v>
      </c>
      <c r="CG206" s="6"/>
      <c r="CH206" s="6"/>
      <c r="CI206" s="6"/>
      <c r="CJ206" s="6"/>
      <c r="CK206" s="6"/>
      <c r="CL206" s="6"/>
      <c r="CM206" s="52"/>
      <c r="CO206" s="328"/>
      <c r="CP206" s="41">
        <v>2</v>
      </c>
      <c r="CQ206" s="6"/>
      <c r="CR206" s="6"/>
      <c r="CS206" s="6"/>
      <c r="CT206" s="6"/>
      <c r="CU206" s="6"/>
      <c r="CV206" s="6"/>
      <c r="CW206" s="52"/>
      <c r="CY206" s="328"/>
      <c r="CZ206" s="41">
        <v>2</v>
      </c>
      <c r="DA206" s="6">
        <v>9</v>
      </c>
      <c r="DB206" s="6">
        <v>9</v>
      </c>
      <c r="DC206" s="6">
        <v>5</v>
      </c>
      <c r="DD206" s="6">
        <v>7</v>
      </c>
      <c r="DE206" s="6"/>
      <c r="DF206" s="6">
        <v>10</v>
      </c>
      <c r="DG206" s="52"/>
      <c r="DI206" s="328"/>
      <c r="DJ206" s="41">
        <v>2</v>
      </c>
      <c r="DK206" s="6"/>
      <c r="DL206" s="6"/>
      <c r="DM206" s="6"/>
      <c r="DN206" s="6"/>
      <c r="DO206" s="6"/>
      <c r="DP206" s="6"/>
      <c r="DQ206" s="52"/>
      <c r="DS206" s="328"/>
      <c r="DT206" s="41">
        <v>2</v>
      </c>
      <c r="DU206" s="6"/>
      <c r="DV206" s="6"/>
      <c r="DW206" s="6"/>
      <c r="DX206" s="6"/>
      <c r="DY206" s="6"/>
      <c r="DZ206" s="6"/>
      <c r="EA206" s="52"/>
      <c r="EC206" s="328"/>
      <c r="ED206" s="41">
        <v>2</v>
      </c>
      <c r="EE206" s="6"/>
      <c r="EF206" s="6"/>
      <c r="EG206" s="6"/>
      <c r="EH206" s="6"/>
      <c r="EI206" s="6"/>
      <c r="EJ206" s="6"/>
      <c r="EK206" s="52"/>
      <c r="EL206" s="328"/>
      <c r="EM206" s="41">
        <v>2</v>
      </c>
      <c r="EN206" s="6">
        <v>9</v>
      </c>
      <c r="EO206" s="6">
        <v>9</v>
      </c>
      <c r="EP206" s="6">
        <v>5</v>
      </c>
      <c r="EQ206" s="6">
        <v>7</v>
      </c>
      <c r="ER206" s="6"/>
      <c r="ES206" s="6">
        <v>10</v>
      </c>
      <c r="ET206" s="52"/>
      <c r="EU206" s="52"/>
      <c r="EW206" s="367"/>
      <c r="EX206" s="41">
        <v>2</v>
      </c>
      <c r="EY206" s="6"/>
      <c r="EZ206" s="6"/>
      <c r="FA206" s="6"/>
      <c r="FB206" s="6"/>
      <c r="FC206" s="6"/>
      <c r="FD206" s="6"/>
      <c r="FE206" s="52"/>
      <c r="FG206" s="367"/>
      <c r="FH206" s="41">
        <v>2</v>
      </c>
      <c r="FI206" s="6"/>
      <c r="FJ206" s="6"/>
      <c r="FK206" s="6"/>
      <c r="FL206" s="6"/>
      <c r="FM206" s="6"/>
      <c r="FN206" s="6"/>
      <c r="FO206" s="52"/>
      <c r="FQ206" s="367"/>
      <c r="FR206" s="41">
        <v>2</v>
      </c>
      <c r="FS206" s="6"/>
      <c r="FT206" s="6"/>
      <c r="FU206" s="6"/>
      <c r="FV206" s="6"/>
      <c r="FW206" s="6"/>
      <c r="FX206" s="6"/>
      <c r="FY206" s="52"/>
      <c r="GA206" s="367"/>
      <c r="GB206" s="41">
        <v>2</v>
      </c>
      <c r="GC206" s="6"/>
      <c r="GD206" s="6"/>
      <c r="GE206" s="6"/>
      <c r="GF206" s="6"/>
      <c r="GG206" s="6"/>
      <c r="GH206" s="6"/>
      <c r="GI206" s="52"/>
      <c r="GK206" s="367"/>
      <c r="GL206" s="41">
        <v>2</v>
      </c>
      <c r="GM206" s="6"/>
      <c r="GN206" s="6"/>
      <c r="GO206" s="6"/>
      <c r="GP206" s="6"/>
      <c r="GQ206" s="6"/>
      <c r="GR206" s="6"/>
      <c r="GS206" s="52"/>
      <c r="GU206" s="367"/>
      <c r="GV206" s="41">
        <v>2</v>
      </c>
      <c r="GW206" s="6"/>
      <c r="GX206" s="6"/>
      <c r="GY206" s="6"/>
      <c r="GZ206" s="6"/>
      <c r="HA206" s="6"/>
      <c r="HB206" s="6"/>
      <c r="HC206" s="52"/>
      <c r="HE206" s="367"/>
      <c r="HF206" s="41">
        <v>2</v>
      </c>
      <c r="HG206" s="6"/>
      <c r="HH206" s="6"/>
      <c r="HI206" s="6"/>
      <c r="HJ206" s="6"/>
      <c r="HK206" s="6"/>
      <c r="HL206" s="6"/>
      <c r="HM206" s="52"/>
      <c r="HO206" s="367"/>
      <c r="HP206" s="41">
        <v>2</v>
      </c>
      <c r="HQ206" s="6"/>
      <c r="HR206" s="6"/>
      <c r="HS206" s="6"/>
      <c r="HT206" s="6"/>
      <c r="HU206" s="6"/>
      <c r="HV206" s="6"/>
      <c r="HW206" s="52"/>
      <c r="HY206" s="367"/>
      <c r="HZ206" s="41">
        <v>2</v>
      </c>
      <c r="IA206" s="6"/>
      <c r="IB206" s="6"/>
      <c r="IC206" s="6"/>
      <c r="ID206" s="6"/>
      <c r="IE206" s="6"/>
      <c r="IF206" s="6"/>
      <c r="IG206" s="52"/>
      <c r="II206" s="367"/>
      <c r="IJ206" s="41">
        <v>2</v>
      </c>
      <c r="IK206" s="6"/>
      <c r="IL206" s="6"/>
      <c r="IM206" s="6"/>
      <c r="IN206" s="6"/>
      <c r="IO206" s="6"/>
      <c r="IP206" s="6"/>
      <c r="IQ206" s="52"/>
      <c r="IS206" s="367"/>
      <c r="IT206" s="41">
        <v>2</v>
      </c>
      <c r="IU206" s="6"/>
      <c r="IV206" s="6"/>
      <c r="IW206" s="6"/>
      <c r="IX206" s="6"/>
      <c r="IY206" s="6"/>
      <c r="IZ206" s="6"/>
      <c r="JA206" s="52"/>
    </row>
    <row r="207" spans="1:261" ht="12.75" customHeight="1" outlineLevel="2" x14ac:dyDescent="0.25">
      <c r="A207" s="99" t="s">
        <v>122</v>
      </c>
      <c r="B207" s="100">
        <f>IF(A207="Must Have",RQTMustHave,(IF(A207="Important",RQTImportant,(IF(A207="Standard",RQTStandard,RQTNiceToHave)))))</f>
        <v>1</v>
      </c>
      <c r="C207" s="358"/>
      <c r="D207" s="17" t="s">
        <v>1</v>
      </c>
      <c r="E207" s="417">
        <f>AVERAGE(O207,Y207,AI207,AS207,BC207,BM207,BW207,CG207,CQ207,DA207,DK207,DU207,EE207,EO207,EY207,FI207,FS207,GC207,GM207,GW207,HG207,HQ207,IA207,IK207,IU207)</f>
        <v>9</v>
      </c>
      <c r="F207" s="417">
        <f t="shared" ref="F207:J207" si="1057">AVERAGE(P207,Z207,AJ207,AT207,BD207,BN207,BX207,CH207,CR207,DB207,DL207,DV207,EF207,EP207,EZ207,FJ207,FT207,GD207,GN207,GX207,HH207,HR207,IB207,IL207,IV207)</f>
        <v>7.833333333333333</v>
      </c>
      <c r="G207" s="417">
        <f t="shared" si="1057"/>
        <v>4.333333333333333</v>
      </c>
      <c r="H207" s="417">
        <f t="shared" si="1057"/>
        <v>8</v>
      </c>
      <c r="I207" s="417">
        <f t="shared" si="1057"/>
        <v>5</v>
      </c>
      <c r="J207" s="417">
        <f t="shared" si="1057"/>
        <v>8.25</v>
      </c>
      <c r="K207" s="52"/>
      <c r="M207" s="48"/>
      <c r="N207" s="17" t="s">
        <v>1</v>
      </c>
      <c r="O207" s="36" t="str">
        <f>IF(COUNT(O205:O206)=0,"",AVERAGE(O205:O206))</f>
        <v/>
      </c>
      <c r="P207" s="36" t="str">
        <f>IF(COUNT(P205:P206)=0,"",AVERAGE(P205:P206))</f>
        <v/>
      </c>
      <c r="Q207" s="36" t="str">
        <f>IF(COUNT(Q205:Q206)=0,"",AVERAGE(Q205:Q206))</f>
        <v/>
      </c>
      <c r="R207" s="36" t="str">
        <f>IF(COUNT(R205:R206)=0,"",AVERAGE(R205:R206))</f>
        <v/>
      </c>
      <c r="S207" s="36"/>
      <c r="T207" s="36" t="str">
        <f>IF(COUNT(T205:T206)=0,"",AVERAGE(T205:T206))</f>
        <v/>
      </c>
      <c r="U207" s="52"/>
      <c r="W207" s="48"/>
      <c r="X207" s="17" t="s">
        <v>1</v>
      </c>
      <c r="Y207" s="36" t="str">
        <f>IF(COUNT(Y205:Y206)=0,"",AVERAGE(Y205:Y206))</f>
        <v/>
      </c>
      <c r="Z207" s="36" t="str">
        <f>IF(COUNT(Z205:Z206)=0,"",AVERAGE(Z205:Z206))</f>
        <v/>
      </c>
      <c r="AA207" s="36" t="str">
        <f>IF(COUNT(AA205:AA206)=0,"",AVERAGE(AA205:AA206))</f>
        <v/>
      </c>
      <c r="AB207" s="36" t="str">
        <f>IF(COUNT(AB205:AB206)=0,"",AVERAGE(AB205:AB206))</f>
        <v/>
      </c>
      <c r="AC207" s="36"/>
      <c r="AD207" s="36" t="str">
        <f>IF(COUNT(AD205:AD206)=0,"",AVERAGE(AD205:AD206))</f>
        <v/>
      </c>
      <c r="AE207" s="52"/>
      <c r="AG207" s="48"/>
      <c r="AH207" s="17" t="s">
        <v>1</v>
      </c>
      <c r="AI207" s="36" t="str">
        <f>IF(COUNT(AI205:AI206)=0,"",AVERAGE(AI205:AI206))</f>
        <v/>
      </c>
      <c r="AJ207" s="36" t="str">
        <f>IF(COUNT(AJ205:AJ206)=0,"",AVERAGE(AJ205:AJ206))</f>
        <v/>
      </c>
      <c r="AK207" s="36" t="str">
        <f>IF(COUNT(AK205:AK206)=0,"",AVERAGE(AK205:AK206))</f>
        <v/>
      </c>
      <c r="AL207" s="36" t="str">
        <f>IF(COUNT(AL205:AL206)=0,"",AVERAGE(AL205:AL206))</f>
        <v/>
      </c>
      <c r="AM207" s="36"/>
      <c r="AN207" s="36" t="str">
        <f>IF(COUNT(AN205:AN206)=0,"",AVERAGE(AN205:AN206))</f>
        <v/>
      </c>
      <c r="AO207" s="52"/>
      <c r="AQ207" s="48"/>
      <c r="AR207" s="17" t="s">
        <v>1</v>
      </c>
      <c r="AS207" s="36">
        <f t="shared" ref="AS207:AX207" si="1058">IF(COUNT(AS205:AS206)=0,"",AVERAGE(AS205:AS206))</f>
        <v>8</v>
      </c>
      <c r="AT207" s="36">
        <f t="shared" si="1058"/>
        <v>9.5</v>
      </c>
      <c r="AU207" s="36">
        <f t="shared" si="1058"/>
        <v>0</v>
      </c>
      <c r="AV207" s="36">
        <f t="shared" si="1058"/>
        <v>7.5</v>
      </c>
      <c r="AW207" s="36">
        <f t="shared" si="1058"/>
        <v>0</v>
      </c>
      <c r="AX207" s="36">
        <f t="shared" si="1058"/>
        <v>6.5</v>
      </c>
      <c r="AY207" s="52"/>
      <c r="BA207" s="48"/>
      <c r="BB207" s="17" t="s">
        <v>1</v>
      </c>
      <c r="BC207" s="36"/>
      <c r="BD207" s="36" t="str">
        <f>IF(COUNT(BD205:BD206)=0,"",AVERAGE(BD205:BD206))</f>
        <v/>
      </c>
      <c r="BE207" s="36" t="str">
        <f>IF(COUNT(BE205:BE206)=0,"",AVERAGE(BE205:BE206))</f>
        <v/>
      </c>
      <c r="BF207" s="36" t="str">
        <f>IF(COUNT(BF205:BF206)=0,"",AVERAGE(BF205:BF206))</f>
        <v/>
      </c>
      <c r="BG207" s="36" t="str">
        <f>IF(COUNT(BG205:BG206)=0,"",AVERAGE(BG205:BG206))</f>
        <v/>
      </c>
      <c r="BH207" s="36" t="str">
        <f>IF(COUNT(BH205:BH206)=0,"",AVERAGE(BH205:BH206))</f>
        <v/>
      </c>
      <c r="BI207" s="52"/>
      <c r="BK207" s="48"/>
      <c r="BL207" s="17" t="s">
        <v>1</v>
      </c>
      <c r="BM207" s="6"/>
      <c r="BN207" s="6"/>
      <c r="BO207" s="6"/>
      <c r="BP207" s="6"/>
      <c r="BQ207" s="6"/>
      <c r="BR207" s="6"/>
      <c r="BS207" s="52"/>
      <c r="BU207" s="48"/>
      <c r="BV207" s="17" t="s">
        <v>1</v>
      </c>
      <c r="BW207" s="36" t="str">
        <f>IF(COUNT(BW205:BW206)=0,"",AVERAGE(BW205:BW206))</f>
        <v/>
      </c>
      <c r="BX207" s="36" t="str">
        <f>IF(COUNT(BX205:BX206)=0,"",AVERAGE(BX205:BX206))</f>
        <v/>
      </c>
      <c r="BY207" s="36" t="str">
        <f>IF(COUNT(BY205:BY206)=0,"",AVERAGE(BY205:BY206))</f>
        <v/>
      </c>
      <c r="BZ207" s="36" t="str">
        <f>IF(COUNT(BZ205:BZ206)=0,"",AVERAGE(BZ205:BZ206))</f>
        <v/>
      </c>
      <c r="CA207" s="36"/>
      <c r="CB207" s="36" t="str">
        <f>IF(COUNT(CB205:CB206)=0,"",AVERAGE(CB205:CB206))</f>
        <v/>
      </c>
      <c r="CC207" s="52"/>
      <c r="CE207" s="48"/>
      <c r="CF207" s="17" t="s">
        <v>1</v>
      </c>
      <c r="CG207" s="36" t="str">
        <f>IF(COUNT(CG205:CG206)=0,"",AVERAGE(CG205:CG206))</f>
        <v/>
      </c>
      <c r="CH207" s="36" t="str">
        <f>IF(COUNT(CH205:CH206)=0,"",AVERAGE(CH205:CH206))</f>
        <v/>
      </c>
      <c r="CI207" s="36" t="str">
        <f>IF(COUNT(CI205:CI206)=0,"",AVERAGE(CI205:CI206))</f>
        <v/>
      </c>
      <c r="CJ207" s="36" t="str">
        <f>IF(COUNT(CJ205:CJ206)=0,"",AVERAGE(CJ205:CJ206))</f>
        <v/>
      </c>
      <c r="CK207" s="36"/>
      <c r="CL207" s="36" t="str">
        <f>IF(COUNT(CL205:CL206)=0,"",AVERAGE(CL205:CL206))</f>
        <v/>
      </c>
      <c r="CM207" s="52"/>
      <c r="CO207" s="48"/>
      <c r="CP207" s="17" t="s">
        <v>1</v>
      </c>
      <c r="CQ207" s="36" t="str">
        <f>IF(COUNT(CQ205:CQ206)=0,"",AVERAGE(CQ205:CQ206))</f>
        <v/>
      </c>
      <c r="CR207" s="36" t="str">
        <f>IF(COUNT(CR205:CR206)=0,"",AVERAGE(CR205:CR206))</f>
        <v/>
      </c>
      <c r="CS207" s="36" t="str">
        <f>IF(COUNT(CS205:CS206)=0,"",AVERAGE(CS205:CS206))</f>
        <v/>
      </c>
      <c r="CT207" s="36" t="str">
        <f>IF(COUNT(CT205:CT206)=0,"",AVERAGE(CT205:CT206))</f>
        <v/>
      </c>
      <c r="CU207" s="36"/>
      <c r="CV207" s="36" t="str">
        <f>IF(COUNT(CV205:CV206)=0,"",AVERAGE(CV205:CV206))</f>
        <v/>
      </c>
      <c r="CW207" s="52"/>
      <c r="CY207" s="48"/>
      <c r="CZ207" s="17" t="s">
        <v>1</v>
      </c>
      <c r="DA207" s="36">
        <f>IF(COUNT(DA205:DA206)=0,"",AVERAGE(DA205:DA206))</f>
        <v>9.5</v>
      </c>
      <c r="DB207" s="36">
        <f>IF(COUNT(DB205:DB206)=0,"",AVERAGE(DB205:DB206))</f>
        <v>9.5</v>
      </c>
      <c r="DC207" s="36">
        <f>IF(COUNT(DC205:DC206)=0,"",AVERAGE(DC205:DC206))</f>
        <v>4.5</v>
      </c>
      <c r="DD207" s="36">
        <f>IF(COUNT(DD205:DD206)=0,"",AVERAGE(DD205:DD206))</f>
        <v>8.5</v>
      </c>
      <c r="DE207" s="36"/>
      <c r="DF207" s="36">
        <f>IF(COUNT(DF205:DF206)=0,"",AVERAGE(DF205:DF206))</f>
        <v>10</v>
      </c>
      <c r="DG207" s="52"/>
      <c r="DI207" s="48"/>
      <c r="DJ207" s="17" t="s">
        <v>1</v>
      </c>
      <c r="DK207" s="36" t="str">
        <f>IF(COUNT(DK205:DK206)=0,"",AVERAGE(DK205:DK206))</f>
        <v/>
      </c>
      <c r="DL207" s="36" t="str">
        <f>IF(COUNT(DL205:DL206)=0,"",AVERAGE(DL205:DL206))</f>
        <v/>
      </c>
      <c r="DM207" s="36" t="str">
        <f>IF(COUNT(DM205:DM206)=0,"",AVERAGE(DM205:DM206))</f>
        <v/>
      </c>
      <c r="DN207" s="36" t="str">
        <f>IF(COUNT(DN205:DN206)=0,"",AVERAGE(DN205:DN206))</f>
        <v/>
      </c>
      <c r="DO207" s="36"/>
      <c r="DP207" s="36" t="str">
        <f>IF(COUNT(DP205:DP206)=0,"",AVERAGE(DP205:DP206))</f>
        <v/>
      </c>
      <c r="DQ207" s="52"/>
      <c r="DS207" s="48"/>
      <c r="DT207" s="17" t="s">
        <v>1</v>
      </c>
      <c r="DU207" s="36" t="str">
        <f>IF(COUNT(DU205:DU206)=0,"",AVERAGE(DU205:DU206))</f>
        <v/>
      </c>
      <c r="DV207" s="36" t="str">
        <f>IF(COUNT(DV205:DV206)=0,"",AVERAGE(DV205:DV206))</f>
        <v/>
      </c>
      <c r="DW207" s="36" t="str">
        <f>IF(COUNT(DW205:DW206)=0,"",AVERAGE(DW205:DW206))</f>
        <v/>
      </c>
      <c r="DX207" s="36" t="str">
        <f>IF(COUNT(DX205:DX206)=0,"",AVERAGE(DX205:DX206))</f>
        <v/>
      </c>
      <c r="DY207" s="36"/>
      <c r="DZ207" s="36" t="str">
        <f>IF(COUNT(DZ205:DZ206)=0,"",AVERAGE(DZ205:DZ206))</f>
        <v/>
      </c>
      <c r="EA207" s="52"/>
      <c r="EC207" s="48"/>
      <c r="ED207" s="17" t="s">
        <v>1</v>
      </c>
      <c r="EE207" s="36" t="str">
        <f>IF(COUNT(EE205:EE206)=0,"",AVERAGE(EE205:EE206))</f>
        <v/>
      </c>
      <c r="EF207" s="36" t="str">
        <f>IF(COUNT(EF205:EF206)=0,"",AVERAGE(EF205:EF206))</f>
        <v/>
      </c>
      <c r="EG207" s="36" t="str">
        <f>IF(COUNT(EG205:EG206)=0,"",AVERAGE(EG205:EG206))</f>
        <v/>
      </c>
      <c r="EH207" s="36" t="str">
        <f>IF(COUNT(EH205:EH206)=0,"",AVERAGE(EH205:EH206))</f>
        <v/>
      </c>
      <c r="EI207" s="36"/>
      <c r="EJ207" s="36" t="str">
        <f>IF(COUNT(EJ205:EJ206)=0,"",AVERAGE(EJ205:EJ206))</f>
        <v/>
      </c>
      <c r="EK207" s="52"/>
      <c r="EL207" s="48"/>
      <c r="EM207" s="17" t="s">
        <v>1</v>
      </c>
      <c r="EN207" s="36">
        <f>IF(COUNT(EN205:EN206)=0,"",AVERAGE(EN205:EN206))</f>
        <v>9.5</v>
      </c>
      <c r="EO207" s="36">
        <f>IF(COUNT(EO205:EO206)=0,"",AVERAGE(EO205:EO206))</f>
        <v>9.5</v>
      </c>
      <c r="EP207" s="36">
        <f>IF(COUNT(EP205:EP206)=0,"",AVERAGE(EP205:EP206))</f>
        <v>4.5</v>
      </c>
      <c r="EQ207" s="36">
        <f>IF(COUNT(EQ205:EQ206)=0,"",AVERAGE(EQ205:EQ206))</f>
        <v>8.5</v>
      </c>
      <c r="ER207" s="36"/>
      <c r="ES207" s="36">
        <f>IF(COUNT(ES205:ES206)=0,"",AVERAGE(ES205:ES206))</f>
        <v>10</v>
      </c>
      <c r="ET207" s="52"/>
      <c r="EU207" s="52"/>
      <c r="EW207" s="369"/>
      <c r="EX207" s="17" t="s">
        <v>1</v>
      </c>
      <c r="EY207" s="36" t="str">
        <f t="shared" ref="EY207:FD207" si="1059">IF(COUNT(EY205:EY206)=0,"",AVERAGE(EY205:EY206))</f>
        <v/>
      </c>
      <c r="EZ207" s="36" t="str">
        <f t="shared" si="1059"/>
        <v/>
      </c>
      <c r="FA207" s="36" t="str">
        <f t="shared" si="1059"/>
        <v/>
      </c>
      <c r="FB207" s="36" t="str">
        <f t="shared" si="1059"/>
        <v/>
      </c>
      <c r="FC207" s="36" t="str">
        <f t="shared" si="1059"/>
        <v/>
      </c>
      <c r="FD207" s="36" t="str">
        <f t="shared" si="1059"/>
        <v/>
      </c>
      <c r="FE207" s="52"/>
      <c r="FG207" s="369"/>
      <c r="FH207" s="17" t="s">
        <v>1</v>
      </c>
      <c r="FI207" s="36" t="str">
        <f t="shared" ref="FI207:FN207" si="1060">IF(COUNT(FI205:FI206)=0,"",AVERAGE(FI205:FI206))</f>
        <v/>
      </c>
      <c r="FJ207" s="36" t="str">
        <f t="shared" si="1060"/>
        <v/>
      </c>
      <c r="FK207" s="36" t="str">
        <f t="shared" si="1060"/>
        <v/>
      </c>
      <c r="FL207" s="36" t="str">
        <f t="shared" si="1060"/>
        <v/>
      </c>
      <c r="FM207" s="36" t="str">
        <f t="shared" si="1060"/>
        <v/>
      </c>
      <c r="FN207" s="36" t="str">
        <f t="shared" si="1060"/>
        <v/>
      </c>
      <c r="FO207" s="52"/>
      <c r="FQ207" s="369"/>
      <c r="FR207" s="17" t="s">
        <v>1</v>
      </c>
      <c r="FS207" s="36" t="str">
        <f t="shared" ref="FS207:FX207" si="1061">IF(COUNT(FS205:FS206)=0,"",AVERAGE(FS205:FS206))</f>
        <v/>
      </c>
      <c r="FT207" s="36" t="str">
        <f t="shared" si="1061"/>
        <v/>
      </c>
      <c r="FU207" s="36" t="str">
        <f t="shared" si="1061"/>
        <v/>
      </c>
      <c r="FV207" s="36" t="str">
        <f t="shared" si="1061"/>
        <v/>
      </c>
      <c r="FW207" s="36" t="str">
        <f t="shared" si="1061"/>
        <v/>
      </c>
      <c r="FX207" s="36" t="str">
        <f t="shared" si="1061"/>
        <v/>
      </c>
      <c r="FY207" s="52"/>
      <c r="GA207" s="369"/>
      <c r="GB207" s="17" t="s">
        <v>1</v>
      </c>
      <c r="GC207" s="36" t="str">
        <f t="shared" ref="GC207:GH207" si="1062">IF(COUNT(GC205:GC206)=0,"",AVERAGE(GC205:GC206))</f>
        <v/>
      </c>
      <c r="GD207" s="36" t="str">
        <f t="shared" si="1062"/>
        <v/>
      </c>
      <c r="GE207" s="36" t="str">
        <f t="shared" si="1062"/>
        <v/>
      </c>
      <c r="GF207" s="36" t="str">
        <f t="shared" si="1062"/>
        <v/>
      </c>
      <c r="GG207" s="36" t="str">
        <f t="shared" si="1062"/>
        <v/>
      </c>
      <c r="GH207" s="36" t="str">
        <f t="shared" si="1062"/>
        <v/>
      </c>
      <c r="GI207" s="52"/>
      <c r="GK207" s="369"/>
      <c r="GL207" s="17" t="s">
        <v>1</v>
      </c>
      <c r="GM207" s="36" t="str">
        <f t="shared" ref="GM207:GR207" si="1063">IF(COUNT(GM205:GM206)=0,"",AVERAGE(GM205:GM206))</f>
        <v/>
      </c>
      <c r="GN207" s="36" t="str">
        <f t="shared" si="1063"/>
        <v/>
      </c>
      <c r="GO207" s="36" t="str">
        <f t="shared" si="1063"/>
        <v/>
      </c>
      <c r="GP207" s="36" t="str">
        <f t="shared" si="1063"/>
        <v/>
      </c>
      <c r="GQ207" s="36" t="str">
        <f t="shared" si="1063"/>
        <v/>
      </c>
      <c r="GR207" s="36" t="str">
        <f t="shared" si="1063"/>
        <v/>
      </c>
      <c r="GS207" s="52"/>
      <c r="GU207" s="369"/>
      <c r="GV207" s="17" t="s">
        <v>1</v>
      </c>
      <c r="GW207" s="36" t="str">
        <f t="shared" ref="GW207:HB207" si="1064">IF(COUNT(GW205:GW206)=0,"",AVERAGE(GW205:GW206))</f>
        <v/>
      </c>
      <c r="GX207" s="36" t="str">
        <f t="shared" si="1064"/>
        <v/>
      </c>
      <c r="GY207" s="36" t="str">
        <f t="shared" si="1064"/>
        <v/>
      </c>
      <c r="GZ207" s="36" t="str">
        <f t="shared" si="1064"/>
        <v/>
      </c>
      <c r="HA207" s="36" t="str">
        <f t="shared" si="1064"/>
        <v/>
      </c>
      <c r="HB207" s="36" t="str">
        <f t="shared" si="1064"/>
        <v/>
      </c>
      <c r="HC207" s="52"/>
      <c r="HE207" s="369"/>
      <c r="HF207" s="17" t="s">
        <v>1</v>
      </c>
      <c r="HG207" s="36" t="str">
        <f t="shared" ref="HG207:HL207" si="1065">IF(COUNT(HG205:HG206)=0,"",AVERAGE(HG205:HG206))</f>
        <v/>
      </c>
      <c r="HH207" s="36" t="str">
        <f t="shared" si="1065"/>
        <v/>
      </c>
      <c r="HI207" s="36" t="str">
        <f t="shared" si="1065"/>
        <v/>
      </c>
      <c r="HJ207" s="36" t="str">
        <f t="shared" si="1065"/>
        <v/>
      </c>
      <c r="HK207" s="36" t="str">
        <f t="shared" si="1065"/>
        <v/>
      </c>
      <c r="HL207" s="36" t="str">
        <f t="shared" si="1065"/>
        <v/>
      </c>
      <c r="HM207" s="52"/>
      <c r="HO207" s="369"/>
      <c r="HP207" s="17" t="s">
        <v>1</v>
      </c>
      <c r="HQ207" s="36" t="str">
        <f t="shared" ref="HQ207:HV207" si="1066">IF(COUNT(HQ205:HQ206)=0,"",AVERAGE(HQ205:HQ206))</f>
        <v/>
      </c>
      <c r="HR207" s="36" t="str">
        <f t="shared" si="1066"/>
        <v/>
      </c>
      <c r="HS207" s="36" t="str">
        <f t="shared" si="1066"/>
        <v/>
      </c>
      <c r="HT207" s="36" t="str">
        <f t="shared" si="1066"/>
        <v/>
      </c>
      <c r="HU207" s="36" t="str">
        <f t="shared" si="1066"/>
        <v/>
      </c>
      <c r="HV207" s="36" t="str">
        <f t="shared" si="1066"/>
        <v/>
      </c>
      <c r="HW207" s="52"/>
      <c r="HY207" s="369"/>
      <c r="HZ207" s="17" t="s">
        <v>1</v>
      </c>
      <c r="IA207" s="36" t="str">
        <f t="shared" ref="IA207:IF207" si="1067">IF(COUNT(IA205:IA206)=0,"",AVERAGE(IA205:IA206))</f>
        <v/>
      </c>
      <c r="IB207" s="36" t="str">
        <f t="shared" si="1067"/>
        <v/>
      </c>
      <c r="IC207" s="36" t="str">
        <f t="shared" si="1067"/>
        <v/>
      </c>
      <c r="ID207" s="36" t="str">
        <f t="shared" si="1067"/>
        <v/>
      </c>
      <c r="IE207" s="36" t="str">
        <f t="shared" si="1067"/>
        <v/>
      </c>
      <c r="IF207" s="36" t="str">
        <f t="shared" si="1067"/>
        <v/>
      </c>
      <c r="IG207" s="52"/>
      <c r="II207" s="369"/>
      <c r="IJ207" s="17" t="s">
        <v>1</v>
      </c>
      <c r="IK207" s="36" t="str">
        <f t="shared" ref="IK207:IP207" si="1068">IF(COUNT(IK205:IK206)=0,"",AVERAGE(IK205:IK206))</f>
        <v/>
      </c>
      <c r="IL207" s="36" t="str">
        <f t="shared" si="1068"/>
        <v/>
      </c>
      <c r="IM207" s="36" t="str">
        <f t="shared" si="1068"/>
        <v/>
      </c>
      <c r="IN207" s="36" t="str">
        <f t="shared" si="1068"/>
        <v/>
      </c>
      <c r="IO207" s="36" t="str">
        <f t="shared" si="1068"/>
        <v/>
      </c>
      <c r="IP207" s="36" t="str">
        <f t="shared" si="1068"/>
        <v/>
      </c>
      <c r="IQ207" s="52"/>
      <c r="IS207" s="369"/>
      <c r="IT207" s="17" t="s">
        <v>1</v>
      </c>
      <c r="IU207" s="36" t="str">
        <f t="shared" ref="IU207:IZ207" si="1069">IF(COUNT(IU205:IU206)=0,"",AVERAGE(IU205:IU206))</f>
        <v/>
      </c>
      <c r="IV207" s="36" t="str">
        <f t="shared" si="1069"/>
        <v/>
      </c>
      <c r="IW207" s="36" t="str">
        <f t="shared" si="1069"/>
        <v/>
      </c>
      <c r="IX207" s="36" t="str">
        <f t="shared" si="1069"/>
        <v/>
      </c>
      <c r="IY207" s="36" t="str">
        <f t="shared" si="1069"/>
        <v/>
      </c>
      <c r="IZ207" s="36" t="str">
        <f t="shared" si="1069"/>
        <v/>
      </c>
      <c r="JA207" s="52"/>
    </row>
    <row r="208" spans="1:261" ht="25.5" customHeight="1" outlineLevel="2" x14ac:dyDescent="0.25">
      <c r="C208" s="102" t="s">
        <v>270</v>
      </c>
      <c r="D208" s="103" t="s">
        <v>271</v>
      </c>
      <c r="E208" s="419"/>
      <c r="F208" s="419"/>
      <c r="G208" s="419"/>
      <c r="H208" s="419"/>
      <c r="I208" s="419"/>
      <c r="J208" s="419"/>
      <c r="K208" s="52"/>
      <c r="M208" s="102" t="s">
        <v>270</v>
      </c>
      <c r="N208" s="103" t="s">
        <v>271</v>
      </c>
      <c r="O208" s="103"/>
      <c r="P208" s="103"/>
      <c r="Q208" s="103"/>
      <c r="R208" s="103"/>
      <c r="S208" s="103"/>
      <c r="T208" s="103"/>
      <c r="U208" s="52"/>
      <c r="W208" s="102" t="s">
        <v>270</v>
      </c>
      <c r="X208" s="103" t="s">
        <v>271</v>
      </c>
      <c r="Y208" s="103"/>
      <c r="Z208" s="103"/>
      <c r="AA208" s="103"/>
      <c r="AB208" s="103"/>
      <c r="AC208" s="103"/>
      <c r="AD208" s="103"/>
      <c r="AE208" s="52"/>
      <c r="AG208" s="102" t="s">
        <v>270</v>
      </c>
      <c r="AH208" s="103" t="s">
        <v>271</v>
      </c>
      <c r="AI208" s="103"/>
      <c r="AJ208" s="103"/>
      <c r="AK208" s="103"/>
      <c r="AL208" s="103"/>
      <c r="AM208" s="103"/>
      <c r="AN208" s="103"/>
      <c r="AO208" s="52"/>
      <c r="AQ208" s="102" t="s">
        <v>270</v>
      </c>
      <c r="AR208" s="103" t="s">
        <v>271</v>
      </c>
      <c r="AS208" s="103"/>
      <c r="AT208" s="103"/>
      <c r="AU208" s="103"/>
      <c r="AV208" s="103"/>
      <c r="AW208" s="103"/>
      <c r="AX208" s="103"/>
      <c r="AY208" s="52"/>
      <c r="BA208" s="102" t="s">
        <v>270</v>
      </c>
      <c r="BB208" s="103" t="s">
        <v>271</v>
      </c>
      <c r="BC208" s="103"/>
      <c r="BD208" s="103"/>
      <c r="BE208" s="103"/>
      <c r="BF208" s="103"/>
      <c r="BG208" s="103"/>
      <c r="BH208" s="103"/>
      <c r="BI208" s="52"/>
      <c r="BK208" s="102" t="s">
        <v>270</v>
      </c>
      <c r="BL208" s="103" t="s">
        <v>271</v>
      </c>
      <c r="BM208" s="36"/>
      <c r="BN208" s="36" t="str">
        <f>IF(COUNT(BN206:BN207)=0,"",AVERAGE(BN206:BN207))</f>
        <v/>
      </c>
      <c r="BO208" s="36" t="str">
        <f>IF(COUNT(BO206:BO207)=0,"",AVERAGE(BO206:BO207))</f>
        <v/>
      </c>
      <c r="BP208" s="36" t="str">
        <f>IF(COUNT(BP206:BP207)=0,"",AVERAGE(BP206:BP207))</f>
        <v/>
      </c>
      <c r="BQ208" s="36" t="str">
        <f>IF(COUNT(BQ206:BQ207)=0,"",AVERAGE(BQ206:BQ207))</f>
        <v/>
      </c>
      <c r="BR208" s="36" t="str">
        <f>IF(COUNT(BR206:BR207)=0,"",AVERAGE(BR206:BR207))</f>
        <v/>
      </c>
      <c r="BS208" s="52"/>
      <c r="BU208" s="102" t="s">
        <v>270</v>
      </c>
      <c r="BV208" s="103" t="s">
        <v>271</v>
      </c>
      <c r="BW208" s="103"/>
      <c r="BX208" s="103"/>
      <c r="BY208" s="103"/>
      <c r="BZ208" s="103"/>
      <c r="CA208" s="103"/>
      <c r="CB208" s="103"/>
      <c r="CC208" s="52"/>
      <c r="CE208" s="102" t="s">
        <v>270</v>
      </c>
      <c r="CF208" s="103" t="s">
        <v>271</v>
      </c>
      <c r="CG208" s="103"/>
      <c r="CH208" s="103"/>
      <c r="CI208" s="103"/>
      <c r="CJ208" s="103"/>
      <c r="CK208" s="103"/>
      <c r="CL208" s="103"/>
      <c r="CM208" s="52"/>
      <c r="CO208" s="102" t="s">
        <v>270</v>
      </c>
      <c r="CP208" s="103" t="s">
        <v>271</v>
      </c>
      <c r="CQ208" s="103"/>
      <c r="CR208" s="103"/>
      <c r="CS208" s="103"/>
      <c r="CT208" s="103"/>
      <c r="CU208" s="103"/>
      <c r="CV208" s="103"/>
      <c r="CW208" s="52"/>
      <c r="CY208" s="102" t="s">
        <v>270</v>
      </c>
      <c r="CZ208" s="103" t="s">
        <v>271</v>
      </c>
      <c r="DA208" s="103"/>
      <c r="DB208" s="103"/>
      <c r="DC208" s="103"/>
      <c r="DD208" s="103"/>
      <c r="DE208" s="103"/>
      <c r="DF208" s="103"/>
      <c r="DG208" s="52"/>
      <c r="DI208" s="102" t="s">
        <v>270</v>
      </c>
      <c r="DJ208" s="103" t="s">
        <v>271</v>
      </c>
      <c r="DK208" s="103"/>
      <c r="DL208" s="103"/>
      <c r="DM208" s="103"/>
      <c r="DN208" s="103"/>
      <c r="DO208" s="103"/>
      <c r="DP208" s="103"/>
      <c r="DQ208" s="52"/>
      <c r="DS208" s="102" t="s">
        <v>270</v>
      </c>
      <c r="DT208" s="103" t="s">
        <v>271</v>
      </c>
      <c r="DU208" s="103"/>
      <c r="DV208" s="103"/>
      <c r="DW208" s="103"/>
      <c r="DX208" s="103"/>
      <c r="DY208" s="103"/>
      <c r="DZ208" s="103"/>
      <c r="EA208" s="52"/>
      <c r="EC208" s="102" t="s">
        <v>270</v>
      </c>
      <c r="ED208" s="103" t="s">
        <v>271</v>
      </c>
      <c r="EE208" s="103"/>
      <c r="EF208" s="103"/>
      <c r="EG208" s="103"/>
      <c r="EH208" s="103"/>
      <c r="EI208" s="103"/>
      <c r="EJ208" s="103"/>
      <c r="EK208" s="52"/>
      <c r="EL208" s="102" t="s">
        <v>270</v>
      </c>
      <c r="EM208" s="103" t="s">
        <v>271</v>
      </c>
      <c r="EN208" s="103"/>
      <c r="EO208" s="103"/>
      <c r="EP208" s="103"/>
      <c r="EQ208" s="103"/>
      <c r="ER208" s="103"/>
      <c r="ES208" s="103"/>
      <c r="ET208" s="52"/>
      <c r="EU208" s="52"/>
      <c r="EW208" s="370" t="s">
        <v>270</v>
      </c>
      <c r="EX208" s="103" t="s">
        <v>271</v>
      </c>
      <c r="EY208" s="103"/>
      <c r="EZ208" s="103"/>
      <c r="FA208" s="103"/>
      <c r="FB208" s="103"/>
      <c r="FC208" s="103"/>
      <c r="FD208" s="103"/>
      <c r="FE208" s="52"/>
      <c r="FG208" s="370" t="s">
        <v>270</v>
      </c>
      <c r="FH208" s="103" t="s">
        <v>271</v>
      </c>
      <c r="FI208" s="103"/>
      <c r="FJ208" s="103"/>
      <c r="FK208" s="103"/>
      <c r="FL208" s="103"/>
      <c r="FM208" s="103"/>
      <c r="FN208" s="103"/>
      <c r="FO208" s="52"/>
      <c r="FQ208" s="370" t="s">
        <v>270</v>
      </c>
      <c r="FR208" s="103" t="s">
        <v>271</v>
      </c>
      <c r="FS208" s="103"/>
      <c r="FT208" s="103"/>
      <c r="FU208" s="103"/>
      <c r="FV208" s="103"/>
      <c r="FW208" s="103"/>
      <c r="FX208" s="103"/>
      <c r="FY208" s="52"/>
      <c r="GA208" s="370" t="s">
        <v>270</v>
      </c>
      <c r="GB208" s="103" t="s">
        <v>271</v>
      </c>
      <c r="GC208" s="103"/>
      <c r="GD208" s="103"/>
      <c r="GE208" s="103"/>
      <c r="GF208" s="103"/>
      <c r="GG208" s="103"/>
      <c r="GH208" s="103"/>
      <c r="GI208" s="52"/>
      <c r="GK208" s="370" t="s">
        <v>270</v>
      </c>
      <c r="GL208" s="103" t="s">
        <v>271</v>
      </c>
      <c r="GM208" s="103"/>
      <c r="GN208" s="103"/>
      <c r="GO208" s="103"/>
      <c r="GP208" s="103"/>
      <c r="GQ208" s="103"/>
      <c r="GR208" s="103"/>
      <c r="GS208" s="52"/>
      <c r="GU208" s="370" t="s">
        <v>270</v>
      </c>
      <c r="GV208" s="103" t="s">
        <v>271</v>
      </c>
      <c r="GW208" s="103"/>
      <c r="GX208" s="103"/>
      <c r="GY208" s="103"/>
      <c r="GZ208" s="103"/>
      <c r="HA208" s="103"/>
      <c r="HB208" s="103"/>
      <c r="HC208" s="52"/>
      <c r="HE208" s="370" t="s">
        <v>270</v>
      </c>
      <c r="HF208" s="103" t="s">
        <v>271</v>
      </c>
      <c r="HG208" s="103"/>
      <c r="HH208" s="103"/>
      <c r="HI208" s="103"/>
      <c r="HJ208" s="103"/>
      <c r="HK208" s="103"/>
      <c r="HL208" s="103"/>
      <c r="HM208" s="52"/>
      <c r="HO208" s="370" t="s">
        <v>270</v>
      </c>
      <c r="HP208" s="103" t="s">
        <v>271</v>
      </c>
      <c r="HQ208" s="103"/>
      <c r="HR208" s="103"/>
      <c r="HS208" s="103"/>
      <c r="HT208" s="103"/>
      <c r="HU208" s="103"/>
      <c r="HV208" s="103"/>
      <c r="HW208" s="52"/>
      <c r="HY208" s="370" t="s">
        <v>270</v>
      </c>
      <c r="HZ208" s="103" t="s">
        <v>271</v>
      </c>
      <c r="IA208" s="103"/>
      <c r="IB208" s="103"/>
      <c r="IC208" s="103"/>
      <c r="ID208" s="103"/>
      <c r="IE208" s="103"/>
      <c r="IF208" s="103"/>
      <c r="IG208" s="52"/>
      <c r="II208" s="370" t="s">
        <v>270</v>
      </c>
      <c r="IJ208" s="103" t="s">
        <v>271</v>
      </c>
      <c r="IK208" s="103"/>
      <c r="IL208" s="103"/>
      <c r="IM208" s="103"/>
      <c r="IN208" s="103"/>
      <c r="IO208" s="103"/>
      <c r="IP208" s="103"/>
      <c r="IQ208" s="52"/>
      <c r="IS208" s="370" t="s">
        <v>270</v>
      </c>
      <c r="IT208" s="103" t="s">
        <v>271</v>
      </c>
      <c r="IU208" s="103"/>
      <c r="IV208" s="103"/>
      <c r="IW208" s="103"/>
      <c r="IX208" s="103"/>
      <c r="IY208" s="103"/>
      <c r="IZ208" s="103"/>
      <c r="JA208" s="52"/>
    </row>
    <row r="209" spans="1:261" ht="12.75" customHeight="1" outlineLevel="2" x14ac:dyDescent="0.25">
      <c r="C209" s="356"/>
      <c r="D209" s="41">
        <v>1</v>
      </c>
      <c r="E209" s="416">
        <f t="shared" ref="E209:E210" si="1070">AVERAGE(O209,Y209,AI209,AS209,BC209,BM209,BW209,CG209,CQ209,DA209,DK209,DU209,EE209,EO209,EY209,FI209,FS209,GC209,GM209,GW209,HG209,HQ209,IA209,IK209,IU209)</f>
        <v>9</v>
      </c>
      <c r="F209" s="416">
        <f t="shared" ref="F209:F210" si="1071">AVERAGE(P209,Z209,AJ209,AT209,BD209,BN209,BX209,CH209,CR209,DB209,DL209,DV209,EF209,EP209,EZ209,FJ209,FT209,GD209,GN209,GX209,HH209,HR209,IB209,IL209,IV209)</f>
        <v>9</v>
      </c>
      <c r="G209" s="416">
        <f t="shared" ref="G209:G210" si="1072">AVERAGE(Q209,AA209,AK209,AU209,BE209,BO209,BY209,CI209,CS209,DC209,DM209,DW209,EG209,EQ209,FA209,FK209,FU209,GE209,GO209,GY209,HI209,HS209,IC209,IM209,IW209)</f>
        <v>8.3333333333333339</v>
      </c>
      <c r="H209" s="416">
        <f t="shared" ref="H209:H210" si="1073">AVERAGE(R209,AB209,AL209,AV209,BF209,BP209,BZ209,CJ209,CT209,DD209,DN209,DX209,EH209,ER209,FB209,FL209,FV209,GF209,GP209,GZ209,HJ209,HT209,ID209,IN209,IX209)</f>
        <v>9</v>
      </c>
      <c r="I209" s="416">
        <f t="shared" ref="I209:I210" si="1074">AVERAGE(S209,AC209,AM209,AW209,BG209,BQ209,CA209,CK209,CU209,DE209,DO209,DY209,EI209,ES209,FC209,FM209,FW209,GG209,GQ209,HA209,HK209,HU209,IE209,IO209,IY209)</f>
        <v>8.5</v>
      </c>
      <c r="J209" s="416">
        <f t="shared" ref="J209:J210" si="1075">AVERAGE(T209,AD209,AN209,AX209,BH209,BR209,CB209,CL209,CV209,DF209,DP209,DZ209,EJ209,ET209,FD209,FN209,FX209,GH209,GR209,HB209,HL209,HV209,IF209,IP209,IZ209)</f>
        <v>8</v>
      </c>
      <c r="K209" s="52"/>
      <c r="M209" s="328"/>
      <c r="N209" s="41">
        <v>1</v>
      </c>
      <c r="O209" s="6"/>
      <c r="P209" s="6"/>
      <c r="Q209" s="6"/>
      <c r="R209" s="6"/>
      <c r="S209" s="6"/>
      <c r="T209" s="6"/>
      <c r="U209" s="52"/>
      <c r="W209" s="328"/>
      <c r="X209" s="41">
        <v>1</v>
      </c>
      <c r="Y209" s="6"/>
      <c r="Z209" s="6"/>
      <c r="AA209" s="6"/>
      <c r="AB209" s="6"/>
      <c r="AC209" s="6"/>
      <c r="AD209" s="6"/>
      <c r="AE209" s="52"/>
      <c r="AG209" s="328"/>
      <c r="AH209" s="41">
        <v>1</v>
      </c>
      <c r="AI209" s="6"/>
      <c r="AJ209" s="6"/>
      <c r="AK209" s="6"/>
      <c r="AL209" s="6"/>
      <c r="AM209" s="6"/>
      <c r="AN209" s="6"/>
      <c r="AO209" s="52"/>
      <c r="AQ209" s="328"/>
      <c r="AR209" s="41">
        <v>1</v>
      </c>
      <c r="AS209" s="6">
        <v>9</v>
      </c>
      <c r="AT209" s="6">
        <v>9</v>
      </c>
      <c r="AU209" s="6">
        <v>9</v>
      </c>
      <c r="AV209" s="6">
        <v>10</v>
      </c>
      <c r="AW209" s="6">
        <v>9</v>
      </c>
      <c r="AX209" s="6">
        <v>8</v>
      </c>
      <c r="AY209" s="52"/>
      <c r="BA209" s="328"/>
      <c r="BB209" s="41">
        <v>1</v>
      </c>
      <c r="BC209" s="6"/>
      <c r="BD209" s="6"/>
      <c r="BE209" s="6"/>
      <c r="BF209" s="6"/>
      <c r="BG209" s="6"/>
      <c r="BH209" s="6"/>
      <c r="BI209" s="52"/>
      <c r="BK209" s="328"/>
      <c r="BL209" s="41">
        <v>1</v>
      </c>
      <c r="BM209" s="103"/>
      <c r="BN209" s="103"/>
      <c r="BO209" s="103"/>
      <c r="BP209" s="103"/>
      <c r="BQ209" s="103"/>
      <c r="BR209" s="103"/>
      <c r="BS209" s="52"/>
      <c r="BU209" s="328"/>
      <c r="BV209" s="41">
        <v>1</v>
      </c>
      <c r="BW209" s="6"/>
      <c r="BX209" s="6"/>
      <c r="BY209" s="6"/>
      <c r="BZ209" s="6"/>
      <c r="CA209" s="6"/>
      <c r="CB209" s="6"/>
      <c r="CC209" s="52"/>
      <c r="CE209" s="328"/>
      <c r="CF209" s="41">
        <v>1</v>
      </c>
      <c r="CG209" s="6"/>
      <c r="CH209" s="6"/>
      <c r="CI209" s="6"/>
      <c r="CJ209" s="6"/>
      <c r="CK209" s="6"/>
      <c r="CL209" s="6"/>
      <c r="CM209" s="52"/>
      <c r="CO209" s="328"/>
      <c r="CP209" s="41">
        <v>1</v>
      </c>
      <c r="CQ209" s="6"/>
      <c r="CR209" s="6"/>
      <c r="CS209" s="6"/>
      <c r="CT209" s="6"/>
      <c r="CU209" s="6"/>
      <c r="CV209" s="6"/>
      <c r="CW209" s="52"/>
      <c r="CY209" s="328"/>
      <c r="CZ209" s="41">
        <v>1</v>
      </c>
      <c r="DA209" s="6">
        <v>8</v>
      </c>
      <c r="DB209" s="6">
        <v>10</v>
      </c>
      <c r="DC209" s="6">
        <v>8</v>
      </c>
      <c r="DD209" s="6">
        <v>8</v>
      </c>
      <c r="DE209" s="6"/>
      <c r="DF209" s="6">
        <v>8</v>
      </c>
      <c r="DG209" s="52"/>
      <c r="DI209" s="328"/>
      <c r="DJ209" s="41">
        <v>1</v>
      </c>
      <c r="DK209" s="6"/>
      <c r="DL209" s="6"/>
      <c r="DM209" s="6"/>
      <c r="DN209" s="6"/>
      <c r="DO209" s="6"/>
      <c r="DP209" s="6"/>
      <c r="DQ209" s="52"/>
      <c r="DS209" s="328"/>
      <c r="DT209" s="41">
        <v>1</v>
      </c>
      <c r="DU209" s="6"/>
      <c r="DV209" s="6"/>
      <c r="DW209" s="6"/>
      <c r="DX209" s="6"/>
      <c r="DY209" s="6"/>
      <c r="DZ209" s="6"/>
      <c r="EA209" s="52"/>
      <c r="EC209" s="328"/>
      <c r="ED209" s="41">
        <v>1</v>
      </c>
      <c r="EE209" s="6"/>
      <c r="EF209" s="6"/>
      <c r="EG209" s="6"/>
      <c r="EH209" s="6"/>
      <c r="EI209" s="6"/>
      <c r="EJ209" s="6"/>
      <c r="EK209" s="52"/>
      <c r="EL209" s="328"/>
      <c r="EM209" s="41">
        <v>1</v>
      </c>
      <c r="EN209" s="6">
        <v>8</v>
      </c>
      <c r="EO209" s="6">
        <v>10</v>
      </c>
      <c r="EP209" s="6">
        <v>8</v>
      </c>
      <c r="EQ209" s="6">
        <v>8</v>
      </c>
      <c r="ER209" s="6"/>
      <c r="ES209" s="6">
        <v>8</v>
      </c>
      <c r="ET209" s="52"/>
      <c r="EU209" s="52"/>
      <c r="EW209" s="367"/>
      <c r="EX209" s="41">
        <v>1</v>
      </c>
      <c r="EY209" s="6"/>
      <c r="EZ209" s="6"/>
      <c r="FA209" s="6"/>
      <c r="FB209" s="6"/>
      <c r="FC209" s="6"/>
      <c r="FD209" s="6"/>
      <c r="FE209" s="52"/>
      <c r="FG209" s="367"/>
      <c r="FH209" s="41">
        <v>1</v>
      </c>
      <c r="FI209" s="6"/>
      <c r="FJ209" s="6"/>
      <c r="FK209" s="6"/>
      <c r="FL209" s="6"/>
      <c r="FM209" s="6"/>
      <c r="FN209" s="6"/>
      <c r="FO209" s="52"/>
      <c r="FQ209" s="367"/>
      <c r="FR209" s="41">
        <v>1</v>
      </c>
      <c r="FS209" s="6"/>
      <c r="FT209" s="6"/>
      <c r="FU209" s="6"/>
      <c r="FV209" s="6"/>
      <c r="FW209" s="6"/>
      <c r="FX209" s="6"/>
      <c r="FY209" s="52"/>
      <c r="GA209" s="367"/>
      <c r="GB209" s="41">
        <v>1</v>
      </c>
      <c r="GC209" s="6"/>
      <c r="GD209" s="6"/>
      <c r="GE209" s="6"/>
      <c r="GF209" s="6"/>
      <c r="GG209" s="6"/>
      <c r="GH209" s="6"/>
      <c r="GI209" s="52"/>
      <c r="GK209" s="367"/>
      <c r="GL209" s="41">
        <v>1</v>
      </c>
      <c r="GM209" s="6"/>
      <c r="GN209" s="6"/>
      <c r="GO209" s="6"/>
      <c r="GP209" s="6"/>
      <c r="GQ209" s="6"/>
      <c r="GR209" s="6"/>
      <c r="GS209" s="52"/>
      <c r="GU209" s="367"/>
      <c r="GV209" s="41">
        <v>1</v>
      </c>
      <c r="GW209" s="6"/>
      <c r="GX209" s="6"/>
      <c r="GY209" s="6"/>
      <c r="GZ209" s="6"/>
      <c r="HA209" s="6"/>
      <c r="HB209" s="6"/>
      <c r="HC209" s="52"/>
      <c r="HE209" s="367"/>
      <c r="HF209" s="41">
        <v>1</v>
      </c>
      <c r="HG209" s="6"/>
      <c r="HH209" s="6"/>
      <c r="HI209" s="6"/>
      <c r="HJ209" s="6"/>
      <c r="HK209" s="6"/>
      <c r="HL209" s="6"/>
      <c r="HM209" s="52"/>
      <c r="HO209" s="367"/>
      <c r="HP209" s="41">
        <v>1</v>
      </c>
      <c r="HQ209" s="6"/>
      <c r="HR209" s="6"/>
      <c r="HS209" s="6"/>
      <c r="HT209" s="6"/>
      <c r="HU209" s="6"/>
      <c r="HV209" s="6"/>
      <c r="HW209" s="52"/>
      <c r="HY209" s="367"/>
      <c r="HZ209" s="41">
        <v>1</v>
      </c>
      <c r="IA209" s="6"/>
      <c r="IB209" s="6"/>
      <c r="IC209" s="6"/>
      <c r="ID209" s="6"/>
      <c r="IE209" s="6"/>
      <c r="IF209" s="6"/>
      <c r="IG209" s="52"/>
      <c r="II209" s="367"/>
      <c r="IJ209" s="41">
        <v>1</v>
      </c>
      <c r="IK209" s="6"/>
      <c r="IL209" s="6"/>
      <c r="IM209" s="6"/>
      <c r="IN209" s="6"/>
      <c r="IO209" s="6"/>
      <c r="IP209" s="6"/>
      <c r="IQ209" s="52"/>
      <c r="IS209" s="367"/>
      <c r="IT209" s="41">
        <v>1</v>
      </c>
      <c r="IU209" s="6"/>
      <c r="IV209" s="6"/>
      <c r="IW209" s="6"/>
      <c r="IX209" s="6"/>
      <c r="IY209" s="6"/>
      <c r="IZ209" s="6"/>
      <c r="JA209" s="52"/>
    </row>
    <row r="210" spans="1:261" ht="12.75" customHeight="1" outlineLevel="2" x14ac:dyDescent="0.25">
      <c r="C210" s="356"/>
      <c r="D210" s="41">
        <v>2</v>
      </c>
      <c r="E210" s="416">
        <f t="shared" si="1070"/>
        <v>9.6666666666666661</v>
      </c>
      <c r="F210" s="416">
        <f t="shared" si="1071"/>
        <v>9.6666666666666661</v>
      </c>
      <c r="G210" s="416">
        <f t="shared" si="1072"/>
        <v>9.6666666666666661</v>
      </c>
      <c r="H210" s="416">
        <f t="shared" si="1073"/>
        <v>9.5</v>
      </c>
      <c r="I210" s="416">
        <f t="shared" si="1074"/>
        <v>9.5</v>
      </c>
      <c r="J210" s="416">
        <f t="shared" si="1075"/>
        <v>9.5</v>
      </c>
      <c r="K210" s="52"/>
      <c r="M210" s="328"/>
      <c r="N210" s="41">
        <v>2</v>
      </c>
      <c r="O210" s="6"/>
      <c r="P210" s="6"/>
      <c r="Q210" s="6"/>
      <c r="R210" s="6"/>
      <c r="S210" s="6"/>
      <c r="T210" s="6"/>
      <c r="U210" s="52"/>
      <c r="W210" s="328"/>
      <c r="X210" s="41">
        <v>2</v>
      </c>
      <c r="Y210" s="6"/>
      <c r="Z210" s="6"/>
      <c r="AA210" s="6"/>
      <c r="AB210" s="6"/>
      <c r="AC210" s="6"/>
      <c r="AD210" s="6"/>
      <c r="AE210" s="52"/>
      <c r="AG210" s="328"/>
      <c r="AH210" s="41">
        <v>2</v>
      </c>
      <c r="AI210" s="6"/>
      <c r="AJ210" s="6"/>
      <c r="AK210" s="6"/>
      <c r="AL210" s="6"/>
      <c r="AM210" s="6"/>
      <c r="AN210" s="6"/>
      <c r="AO210" s="52"/>
      <c r="AQ210" s="328"/>
      <c r="AR210" s="41">
        <v>2</v>
      </c>
      <c r="AS210" s="6">
        <v>9</v>
      </c>
      <c r="AT210" s="6">
        <v>9</v>
      </c>
      <c r="AU210" s="6">
        <v>9</v>
      </c>
      <c r="AV210" s="6">
        <v>9</v>
      </c>
      <c r="AW210" s="6">
        <v>9</v>
      </c>
      <c r="AX210" s="6">
        <v>9</v>
      </c>
      <c r="AY210" s="52"/>
      <c r="BA210" s="328"/>
      <c r="BB210" s="41">
        <v>2</v>
      </c>
      <c r="BC210" s="6"/>
      <c r="BD210" s="6"/>
      <c r="BE210" s="6"/>
      <c r="BF210" s="6"/>
      <c r="BG210" s="6"/>
      <c r="BH210" s="6"/>
      <c r="BI210" s="52"/>
      <c r="BK210" s="328"/>
      <c r="BL210" s="41">
        <v>2</v>
      </c>
      <c r="BM210" s="6"/>
      <c r="BN210" s="6"/>
      <c r="BO210" s="6"/>
      <c r="BP210" s="6"/>
      <c r="BQ210" s="6"/>
      <c r="BR210" s="6"/>
      <c r="BS210" s="52"/>
      <c r="BU210" s="328"/>
      <c r="BV210" s="41">
        <v>2</v>
      </c>
      <c r="BW210" s="6"/>
      <c r="BX210" s="6"/>
      <c r="BY210" s="6"/>
      <c r="BZ210" s="6"/>
      <c r="CA210" s="6"/>
      <c r="CB210" s="6"/>
      <c r="CC210" s="52"/>
      <c r="CE210" s="328"/>
      <c r="CF210" s="41">
        <v>2</v>
      </c>
      <c r="CG210" s="6"/>
      <c r="CH210" s="6"/>
      <c r="CI210" s="6"/>
      <c r="CJ210" s="6"/>
      <c r="CK210" s="6"/>
      <c r="CL210" s="6"/>
      <c r="CM210" s="52"/>
      <c r="CO210" s="328"/>
      <c r="CP210" s="41">
        <v>2</v>
      </c>
      <c r="CQ210" s="6"/>
      <c r="CR210" s="6"/>
      <c r="CS210" s="6"/>
      <c r="CT210" s="6"/>
      <c r="CU210" s="6"/>
      <c r="CV210" s="6"/>
      <c r="CW210" s="52"/>
      <c r="CY210" s="328"/>
      <c r="CZ210" s="41">
        <v>2</v>
      </c>
      <c r="DA210" s="6">
        <v>10</v>
      </c>
      <c r="DB210" s="6">
        <v>10</v>
      </c>
      <c r="DC210" s="6">
        <v>10</v>
      </c>
      <c r="DD210" s="6">
        <v>10</v>
      </c>
      <c r="DE210" s="6"/>
      <c r="DF210" s="6">
        <v>10</v>
      </c>
      <c r="DG210" s="52"/>
      <c r="DI210" s="328"/>
      <c r="DJ210" s="41">
        <v>2</v>
      </c>
      <c r="DK210" s="6"/>
      <c r="DL210" s="6"/>
      <c r="DM210" s="6"/>
      <c r="DN210" s="6"/>
      <c r="DO210" s="6"/>
      <c r="DP210" s="6"/>
      <c r="DQ210" s="52"/>
      <c r="DS210" s="328"/>
      <c r="DT210" s="41">
        <v>2</v>
      </c>
      <c r="DU210" s="6"/>
      <c r="DV210" s="6"/>
      <c r="DW210" s="6"/>
      <c r="DX210" s="6"/>
      <c r="DY210" s="6"/>
      <c r="DZ210" s="6"/>
      <c r="EA210" s="52"/>
      <c r="EC210" s="328"/>
      <c r="ED210" s="41">
        <v>2</v>
      </c>
      <c r="EE210" s="6"/>
      <c r="EF210" s="6"/>
      <c r="EG210" s="6"/>
      <c r="EH210" s="6"/>
      <c r="EI210" s="6"/>
      <c r="EJ210" s="6"/>
      <c r="EK210" s="52"/>
      <c r="EL210" s="328"/>
      <c r="EM210" s="41">
        <v>2</v>
      </c>
      <c r="EN210" s="6">
        <v>10</v>
      </c>
      <c r="EO210" s="6">
        <v>10</v>
      </c>
      <c r="EP210" s="6">
        <v>10</v>
      </c>
      <c r="EQ210" s="6">
        <v>10</v>
      </c>
      <c r="ER210" s="6"/>
      <c r="ES210" s="6">
        <v>10</v>
      </c>
      <c r="ET210" s="52"/>
      <c r="EU210" s="52"/>
      <c r="EW210" s="367"/>
      <c r="EX210" s="41">
        <v>2</v>
      </c>
      <c r="EY210" s="6"/>
      <c r="EZ210" s="6"/>
      <c r="FA210" s="6"/>
      <c r="FB210" s="6"/>
      <c r="FC210" s="6"/>
      <c r="FD210" s="6"/>
      <c r="FE210" s="52"/>
      <c r="FG210" s="367"/>
      <c r="FH210" s="41">
        <v>2</v>
      </c>
      <c r="FI210" s="6"/>
      <c r="FJ210" s="6"/>
      <c r="FK210" s="6"/>
      <c r="FL210" s="6"/>
      <c r="FM210" s="6"/>
      <c r="FN210" s="6"/>
      <c r="FO210" s="52"/>
      <c r="FQ210" s="367"/>
      <c r="FR210" s="41">
        <v>2</v>
      </c>
      <c r="FS210" s="6"/>
      <c r="FT210" s="6"/>
      <c r="FU210" s="6"/>
      <c r="FV210" s="6"/>
      <c r="FW210" s="6"/>
      <c r="FX210" s="6"/>
      <c r="FY210" s="52"/>
      <c r="GA210" s="367"/>
      <c r="GB210" s="41">
        <v>2</v>
      </c>
      <c r="GC210" s="6"/>
      <c r="GD210" s="6"/>
      <c r="GE210" s="6"/>
      <c r="GF210" s="6"/>
      <c r="GG210" s="6"/>
      <c r="GH210" s="6"/>
      <c r="GI210" s="52"/>
      <c r="GK210" s="367"/>
      <c r="GL210" s="41">
        <v>2</v>
      </c>
      <c r="GM210" s="6"/>
      <c r="GN210" s="6"/>
      <c r="GO210" s="6"/>
      <c r="GP210" s="6"/>
      <c r="GQ210" s="6"/>
      <c r="GR210" s="6"/>
      <c r="GS210" s="52"/>
      <c r="GU210" s="367"/>
      <c r="GV210" s="41">
        <v>2</v>
      </c>
      <c r="GW210" s="6"/>
      <c r="GX210" s="6"/>
      <c r="GY210" s="6"/>
      <c r="GZ210" s="6"/>
      <c r="HA210" s="6"/>
      <c r="HB210" s="6"/>
      <c r="HC210" s="52"/>
      <c r="HE210" s="367"/>
      <c r="HF210" s="41">
        <v>2</v>
      </c>
      <c r="HG210" s="6"/>
      <c r="HH210" s="6"/>
      <c r="HI210" s="6"/>
      <c r="HJ210" s="6"/>
      <c r="HK210" s="6"/>
      <c r="HL210" s="6"/>
      <c r="HM210" s="52"/>
      <c r="HO210" s="367"/>
      <c r="HP210" s="41">
        <v>2</v>
      </c>
      <c r="HQ210" s="6"/>
      <c r="HR210" s="6"/>
      <c r="HS210" s="6"/>
      <c r="HT210" s="6"/>
      <c r="HU210" s="6"/>
      <c r="HV210" s="6"/>
      <c r="HW210" s="52"/>
      <c r="HY210" s="367"/>
      <c r="HZ210" s="41">
        <v>2</v>
      </c>
      <c r="IA210" s="6"/>
      <c r="IB210" s="6"/>
      <c r="IC210" s="6"/>
      <c r="ID210" s="6"/>
      <c r="IE210" s="6"/>
      <c r="IF210" s="6"/>
      <c r="IG210" s="52"/>
      <c r="II210" s="367"/>
      <c r="IJ210" s="41">
        <v>2</v>
      </c>
      <c r="IK210" s="6"/>
      <c r="IL210" s="6"/>
      <c r="IM210" s="6"/>
      <c r="IN210" s="6"/>
      <c r="IO210" s="6"/>
      <c r="IP210" s="6"/>
      <c r="IQ210" s="52"/>
      <c r="IS210" s="367"/>
      <c r="IT210" s="41">
        <v>2</v>
      </c>
      <c r="IU210" s="6"/>
      <c r="IV210" s="6"/>
      <c r="IW210" s="6"/>
      <c r="IX210" s="6"/>
      <c r="IY210" s="6"/>
      <c r="IZ210" s="6"/>
      <c r="JA210" s="52"/>
    </row>
    <row r="211" spans="1:261" ht="12.75" customHeight="1" outlineLevel="2" x14ac:dyDescent="0.25">
      <c r="A211" s="99" t="s">
        <v>122</v>
      </c>
      <c r="B211" s="100">
        <f>IF(A211="Must Have",RQTMustHave,(IF(A211="Important",RQTImportant,(IF(A211="Standard",RQTStandard,RQTNiceToHave)))))</f>
        <v>1</v>
      </c>
      <c r="C211" s="358"/>
      <c r="D211" s="17" t="s">
        <v>1</v>
      </c>
      <c r="E211" s="417">
        <f>AVERAGE(O211,Y211,AI211,AS211,BC211,BM211,BW211,CG211,CQ211,DA211,DK211,DU211,EE211,EO211,EY211,FI211,FS211,GC211,GM211,GW211,HG211,HQ211,IA211,IK211,IU211)</f>
        <v>9.3333333333333339</v>
      </c>
      <c r="F211" s="417">
        <f t="shared" ref="F211:J211" si="1076">AVERAGE(P211,Z211,AJ211,AT211,BD211,BN211,BX211,CH211,CR211,DB211,DL211,DV211,EF211,EP211,EZ211,FJ211,FT211,GD211,GN211,GX211,HH211,HR211,IB211,IL211,IV211)</f>
        <v>9.3333333333333339</v>
      </c>
      <c r="G211" s="417">
        <f t="shared" si="1076"/>
        <v>9</v>
      </c>
      <c r="H211" s="417">
        <f t="shared" si="1076"/>
        <v>9.25</v>
      </c>
      <c r="I211" s="417">
        <f t="shared" si="1076"/>
        <v>9</v>
      </c>
      <c r="J211" s="417">
        <f t="shared" si="1076"/>
        <v>8.75</v>
      </c>
      <c r="K211" s="52"/>
      <c r="M211" s="48"/>
      <c r="N211" s="17" t="s">
        <v>1</v>
      </c>
      <c r="O211" s="36" t="str">
        <f>IF(COUNT(O209:O210)=0,"",AVERAGE(O209:O210))</f>
        <v/>
      </c>
      <c r="P211" s="36" t="str">
        <f>IF(COUNT(P209:P210)=0,"",AVERAGE(P209:P210))</f>
        <v/>
      </c>
      <c r="Q211" s="36" t="str">
        <f>IF(COUNT(Q209:Q210)=0,"",AVERAGE(Q209:Q210))</f>
        <v/>
      </c>
      <c r="R211" s="36" t="str">
        <f>IF(COUNT(R209:R210)=0,"",AVERAGE(R209:R210))</f>
        <v/>
      </c>
      <c r="S211" s="36"/>
      <c r="T211" s="36" t="str">
        <f>IF(COUNT(T209:T210)=0,"",AVERAGE(T209:T210))</f>
        <v/>
      </c>
      <c r="U211" s="52"/>
      <c r="W211" s="48"/>
      <c r="X211" s="17" t="s">
        <v>1</v>
      </c>
      <c r="Y211" s="36" t="str">
        <f>IF(COUNT(Y209:Y210)=0,"",AVERAGE(Y209:Y210))</f>
        <v/>
      </c>
      <c r="Z211" s="36" t="str">
        <f>IF(COUNT(Z209:Z210)=0,"",AVERAGE(Z209:Z210))</f>
        <v/>
      </c>
      <c r="AA211" s="36" t="str">
        <f>IF(COUNT(AA209:AA210)=0,"",AVERAGE(AA209:AA210))</f>
        <v/>
      </c>
      <c r="AB211" s="36" t="str">
        <f>IF(COUNT(AB209:AB210)=0,"",AVERAGE(AB209:AB210))</f>
        <v/>
      </c>
      <c r="AC211" s="36"/>
      <c r="AD211" s="36" t="str">
        <f>IF(COUNT(AD209:AD210)=0,"",AVERAGE(AD209:AD210))</f>
        <v/>
      </c>
      <c r="AE211" s="52"/>
      <c r="AG211" s="48"/>
      <c r="AH211" s="17" t="s">
        <v>1</v>
      </c>
      <c r="AI211" s="36" t="str">
        <f>IF(COUNT(AI209:AI210)=0,"",AVERAGE(AI209:AI210))</f>
        <v/>
      </c>
      <c r="AJ211" s="36" t="str">
        <f>IF(COUNT(AJ209:AJ210)=0,"",AVERAGE(AJ209:AJ210))</f>
        <v/>
      </c>
      <c r="AK211" s="36" t="str">
        <f>IF(COUNT(AK209:AK210)=0,"",AVERAGE(AK209:AK210))</f>
        <v/>
      </c>
      <c r="AL211" s="36" t="str">
        <f>IF(COUNT(AL209:AL210)=0,"",AVERAGE(AL209:AL210))</f>
        <v/>
      </c>
      <c r="AM211" s="36"/>
      <c r="AN211" s="36" t="str">
        <f>IF(COUNT(AN209:AN210)=0,"",AVERAGE(AN209:AN210))</f>
        <v/>
      </c>
      <c r="AO211" s="52"/>
      <c r="AQ211" s="48"/>
      <c r="AR211" s="17" t="s">
        <v>1</v>
      </c>
      <c r="AS211" s="36">
        <f t="shared" ref="AS211:AX211" si="1077">IF(COUNT(AS209:AS210)=0,"",AVERAGE(AS209:AS210))</f>
        <v>9</v>
      </c>
      <c r="AT211" s="36">
        <f t="shared" si="1077"/>
        <v>9</v>
      </c>
      <c r="AU211" s="36">
        <f t="shared" si="1077"/>
        <v>9</v>
      </c>
      <c r="AV211" s="36">
        <f t="shared" si="1077"/>
        <v>9.5</v>
      </c>
      <c r="AW211" s="36">
        <f t="shared" si="1077"/>
        <v>9</v>
      </c>
      <c r="AX211" s="36">
        <f t="shared" si="1077"/>
        <v>8.5</v>
      </c>
      <c r="AY211" s="52"/>
      <c r="BA211" s="48"/>
      <c r="BB211" s="17" t="s">
        <v>1</v>
      </c>
      <c r="BC211" s="36"/>
      <c r="BD211" s="36" t="str">
        <f>IF(COUNT(BD209:BD210)=0,"",AVERAGE(BD209:BD210))</f>
        <v/>
      </c>
      <c r="BE211" s="36" t="str">
        <f>IF(COUNT(BE209:BE210)=0,"",AVERAGE(BE209:BE210))</f>
        <v/>
      </c>
      <c r="BF211" s="36" t="str">
        <f>IF(COUNT(BF209:BF210)=0,"",AVERAGE(BF209:BF210))</f>
        <v/>
      </c>
      <c r="BG211" s="36" t="str">
        <f>IF(COUNT(BG209:BG210)=0,"",AVERAGE(BG209:BG210))</f>
        <v/>
      </c>
      <c r="BH211" s="36" t="str">
        <f>IF(COUNT(BH209:BH210)=0,"",AVERAGE(BH209:BH210))</f>
        <v/>
      </c>
      <c r="BI211" s="52"/>
      <c r="BK211" s="48"/>
      <c r="BL211" s="17" t="s">
        <v>1</v>
      </c>
      <c r="BM211" s="6"/>
      <c r="BN211" s="6"/>
      <c r="BO211" s="6"/>
      <c r="BP211" s="6"/>
      <c r="BQ211" s="6"/>
      <c r="BR211" s="6"/>
      <c r="BS211" s="52"/>
      <c r="BU211" s="48"/>
      <c r="BV211" s="17" t="s">
        <v>1</v>
      </c>
      <c r="BW211" s="36" t="str">
        <f>IF(COUNT(BW209:BW210)=0,"",AVERAGE(BW209:BW210))</f>
        <v/>
      </c>
      <c r="BX211" s="36" t="str">
        <f>IF(COUNT(BX209:BX210)=0,"",AVERAGE(BX209:BX210))</f>
        <v/>
      </c>
      <c r="BY211" s="36" t="str">
        <f>IF(COUNT(BY209:BY210)=0,"",AVERAGE(BY209:BY210))</f>
        <v/>
      </c>
      <c r="BZ211" s="36" t="str">
        <f>IF(COUNT(BZ209:BZ210)=0,"",AVERAGE(BZ209:BZ210))</f>
        <v/>
      </c>
      <c r="CA211" s="36"/>
      <c r="CB211" s="36" t="str">
        <f>IF(COUNT(CB209:CB210)=0,"",AVERAGE(CB209:CB210))</f>
        <v/>
      </c>
      <c r="CC211" s="52"/>
      <c r="CE211" s="48"/>
      <c r="CF211" s="17" t="s">
        <v>1</v>
      </c>
      <c r="CG211" s="36" t="str">
        <f>IF(COUNT(CG209:CG210)=0,"",AVERAGE(CG209:CG210))</f>
        <v/>
      </c>
      <c r="CH211" s="36" t="str">
        <f>IF(COUNT(CH209:CH210)=0,"",AVERAGE(CH209:CH210))</f>
        <v/>
      </c>
      <c r="CI211" s="36" t="str">
        <f>IF(COUNT(CI209:CI210)=0,"",AVERAGE(CI209:CI210))</f>
        <v/>
      </c>
      <c r="CJ211" s="36" t="str">
        <f>IF(COUNT(CJ209:CJ210)=0,"",AVERAGE(CJ209:CJ210))</f>
        <v/>
      </c>
      <c r="CK211" s="36"/>
      <c r="CL211" s="36" t="str">
        <f>IF(COUNT(CL209:CL210)=0,"",AVERAGE(CL209:CL210))</f>
        <v/>
      </c>
      <c r="CM211" s="52"/>
      <c r="CO211" s="48"/>
      <c r="CP211" s="17" t="s">
        <v>1</v>
      </c>
      <c r="CQ211" s="36" t="str">
        <f>IF(COUNT(CQ209:CQ210)=0,"",AVERAGE(CQ209:CQ210))</f>
        <v/>
      </c>
      <c r="CR211" s="36" t="str">
        <f>IF(COUNT(CR209:CR210)=0,"",AVERAGE(CR209:CR210))</f>
        <v/>
      </c>
      <c r="CS211" s="36" t="str">
        <f>IF(COUNT(CS209:CS210)=0,"",AVERAGE(CS209:CS210))</f>
        <v/>
      </c>
      <c r="CT211" s="36" t="str">
        <f>IF(COUNT(CT209:CT210)=0,"",AVERAGE(CT209:CT210))</f>
        <v/>
      </c>
      <c r="CU211" s="36"/>
      <c r="CV211" s="36" t="str">
        <f>IF(COUNT(CV209:CV210)=0,"",AVERAGE(CV209:CV210))</f>
        <v/>
      </c>
      <c r="CW211" s="52"/>
      <c r="CY211" s="48"/>
      <c r="CZ211" s="17" t="s">
        <v>1</v>
      </c>
      <c r="DA211" s="36">
        <f>IF(COUNT(DA209:DA210)=0,"",AVERAGE(DA209:DA210))</f>
        <v>9</v>
      </c>
      <c r="DB211" s="36">
        <f>IF(COUNT(DB209:DB210)=0,"",AVERAGE(DB209:DB210))</f>
        <v>10</v>
      </c>
      <c r="DC211" s="36">
        <f>IF(COUNT(DC209:DC210)=0,"",AVERAGE(DC209:DC210))</f>
        <v>9</v>
      </c>
      <c r="DD211" s="36">
        <f>IF(COUNT(DD209:DD210)=0,"",AVERAGE(DD209:DD210))</f>
        <v>9</v>
      </c>
      <c r="DE211" s="36"/>
      <c r="DF211" s="36">
        <f>IF(COUNT(DF209:DF210)=0,"",AVERAGE(DF209:DF210))</f>
        <v>9</v>
      </c>
      <c r="DG211" s="52"/>
      <c r="DI211" s="48"/>
      <c r="DJ211" s="17" t="s">
        <v>1</v>
      </c>
      <c r="DK211" s="36" t="str">
        <f>IF(COUNT(DK209:DK210)=0,"",AVERAGE(DK209:DK210))</f>
        <v/>
      </c>
      <c r="DL211" s="36" t="str">
        <f>IF(COUNT(DL209:DL210)=0,"",AVERAGE(DL209:DL210))</f>
        <v/>
      </c>
      <c r="DM211" s="36" t="str">
        <f>IF(COUNT(DM209:DM210)=0,"",AVERAGE(DM209:DM210))</f>
        <v/>
      </c>
      <c r="DN211" s="36" t="str">
        <f>IF(COUNT(DN209:DN210)=0,"",AVERAGE(DN209:DN210))</f>
        <v/>
      </c>
      <c r="DO211" s="36"/>
      <c r="DP211" s="36" t="str">
        <f>IF(COUNT(DP209:DP210)=0,"",AVERAGE(DP209:DP210))</f>
        <v/>
      </c>
      <c r="DQ211" s="52"/>
      <c r="DS211" s="48"/>
      <c r="DT211" s="17" t="s">
        <v>1</v>
      </c>
      <c r="DU211" s="36" t="str">
        <f>IF(COUNT(DU209:DU210)=0,"",AVERAGE(DU209:DU210))</f>
        <v/>
      </c>
      <c r="DV211" s="36" t="str">
        <f>IF(COUNT(DV209:DV210)=0,"",AVERAGE(DV209:DV210))</f>
        <v/>
      </c>
      <c r="DW211" s="36" t="str">
        <f>IF(COUNT(DW209:DW210)=0,"",AVERAGE(DW209:DW210))</f>
        <v/>
      </c>
      <c r="DX211" s="36" t="str">
        <f>IF(COUNT(DX209:DX210)=0,"",AVERAGE(DX209:DX210))</f>
        <v/>
      </c>
      <c r="DY211" s="36"/>
      <c r="DZ211" s="36" t="str">
        <f>IF(COUNT(DZ209:DZ210)=0,"",AVERAGE(DZ209:DZ210))</f>
        <v/>
      </c>
      <c r="EA211" s="52"/>
      <c r="EC211" s="48"/>
      <c r="ED211" s="17" t="s">
        <v>1</v>
      </c>
      <c r="EE211" s="36" t="str">
        <f>IF(COUNT(EE209:EE210)=0,"",AVERAGE(EE209:EE210))</f>
        <v/>
      </c>
      <c r="EF211" s="36" t="str">
        <f>IF(COUNT(EF209:EF210)=0,"",AVERAGE(EF209:EF210))</f>
        <v/>
      </c>
      <c r="EG211" s="36" t="str">
        <f>IF(COUNT(EG209:EG210)=0,"",AVERAGE(EG209:EG210))</f>
        <v/>
      </c>
      <c r="EH211" s="36" t="str">
        <f>IF(COUNT(EH209:EH210)=0,"",AVERAGE(EH209:EH210))</f>
        <v/>
      </c>
      <c r="EI211" s="36"/>
      <c r="EJ211" s="36" t="str">
        <f>IF(COUNT(EJ209:EJ210)=0,"",AVERAGE(EJ209:EJ210))</f>
        <v/>
      </c>
      <c r="EK211" s="52"/>
      <c r="EL211" s="48"/>
      <c r="EM211" s="17" t="s">
        <v>1</v>
      </c>
      <c r="EN211" s="36">
        <f>IF(COUNT(EN209:EN210)=0,"",AVERAGE(EN209:EN210))</f>
        <v>9</v>
      </c>
      <c r="EO211" s="36">
        <f>IF(COUNT(EO209:EO210)=0,"",AVERAGE(EO209:EO210))</f>
        <v>10</v>
      </c>
      <c r="EP211" s="36">
        <f>IF(COUNT(EP209:EP210)=0,"",AVERAGE(EP209:EP210))</f>
        <v>9</v>
      </c>
      <c r="EQ211" s="36">
        <f>IF(COUNT(EQ209:EQ210)=0,"",AVERAGE(EQ209:EQ210))</f>
        <v>9</v>
      </c>
      <c r="ER211" s="36"/>
      <c r="ES211" s="36">
        <f>IF(COUNT(ES209:ES210)=0,"",AVERAGE(ES209:ES210))</f>
        <v>9</v>
      </c>
      <c r="ET211" s="52"/>
      <c r="EU211" s="52"/>
      <c r="EW211" s="369"/>
      <c r="EX211" s="17" t="s">
        <v>1</v>
      </c>
      <c r="EY211" s="36" t="str">
        <f t="shared" ref="EY211:FD211" si="1078">IF(COUNT(EY209:EY210)=0,"",AVERAGE(EY209:EY210))</f>
        <v/>
      </c>
      <c r="EZ211" s="36" t="str">
        <f t="shared" si="1078"/>
        <v/>
      </c>
      <c r="FA211" s="36" t="str">
        <f t="shared" si="1078"/>
        <v/>
      </c>
      <c r="FB211" s="36" t="str">
        <f t="shared" si="1078"/>
        <v/>
      </c>
      <c r="FC211" s="36" t="str">
        <f t="shared" si="1078"/>
        <v/>
      </c>
      <c r="FD211" s="36" t="str">
        <f t="shared" si="1078"/>
        <v/>
      </c>
      <c r="FE211" s="52"/>
      <c r="FG211" s="369"/>
      <c r="FH211" s="17" t="s">
        <v>1</v>
      </c>
      <c r="FI211" s="36" t="str">
        <f t="shared" ref="FI211:FN211" si="1079">IF(COUNT(FI209:FI210)=0,"",AVERAGE(FI209:FI210))</f>
        <v/>
      </c>
      <c r="FJ211" s="36" t="str">
        <f t="shared" si="1079"/>
        <v/>
      </c>
      <c r="FK211" s="36" t="str">
        <f t="shared" si="1079"/>
        <v/>
      </c>
      <c r="FL211" s="36" t="str">
        <f t="shared" si="1079"/>
        <v/>
      </c>
      <c r="FM211" s="36" t="str">
        <f t="shared" si="1079"/>
        <v/>
      </c>
      <c r="FN211" s="36" t="str">
        <f t="shared" si="1079"/>
        <v/>
      </c>
      <c r="FO211" s="52"/>
      <c r="FQ211" s="369"/>
      <c r="FR211" s="17" t="s">
        <v>1</v>
      </c>
      <c r="FS211" s="36" t="str">
        <f t="shared" ref="FS211:FX211" si="1080">IF(COUNT(FS209:FS210)=0,"",AVERAGE(FS209:FS210))</f>
        <v/>
      </c>
      <c r="FT211" s="36" t="str">
        <f t="shared" si="1080"/>
        <v/>
      </c>
      <c r="FU211" s="36" t="str">
        <f t="shared" si="1080"/>
        <v/>
      </c>
      <c r="FV211" s="36" t="str">
        <f t="shared" si="1080"/>
        <v/>
      </c>
      <c r="FW211" s="36" t="str">
        <f t="shared" si="1080"/>
        <v/>
      </c>
      <c r="FX211" s="36" t="str">
        <f t="shared" si="1080"/>
        <v/>
      </c>
      <c r="FY211" s="52"/>
      <c r="GA211" s="369"/>
      <c r="GB211" s="17" t="s">
        <v>1</v>
      </c>
      <c r="GC211" s="36" t="str">
        <f t="shared" ref="GC211:GH211" si="1081">IF(COUNT(GC209:GC210)=0,"",AVERAGE(GC209:GC210))</f>
        <v/>
      </c>
      <c r="GD211" s="36" t="str">
        <f t="shared" si="1081"/>
        <v/>
      </c>
      <c r="GE211" s="36" t="str">
        <f t="shared" si="1081"/>
        <v/>
      </c>
      <c r="GF211" s="36" t="str">
        <f t="shared" si="1081"/>
        <v/>
      </c>
      <c r="GG211" s="36" t="str">
        <f t="shared" si="1081"/>
        <v/>
      </c>
      <c r="GH211" s="36" t="str">
        <f t="shared" si="1081"/>
        <v/>
      </c>
      <c r="GI211" s="52"/>
      <c r="GK211" s="369"/>
      <c r="GL211" s="17" t="s">
        <v>1</v>
      </c>
      <c r="GM211" s="36" t="str">
        <f t="shared" ref="GM211:GR211" si="1082">IF(COUNT(GM209:GM210)=0,"",AVERAGE(GM209:GM210))</f>
        <v/>
      </c>
      <c r="GN211" s="36" t="str">
        <f t="shared" si="1082"/>
        <v/>
      </c>
      <c r="GO211" s="36" t="str">
        <f t="shared" si="1082"/>
        <v/>
      </c>
      <c r="GP211" s="36" t="str">
        <f t="shared" si="1082"/>
        <v/>
      </c>
      <c r="GQ211" s="36" t="str">
        <f t="shared" si="1082"/>
        <v/>
      </c>
      <c r="GR211" s="36" t="str">
        <f t="shared" si="1082"/>
        <v/>
      </c>
      <c r="GS211" s="52"/>
      <c r="GU211" s="369"/>
      <c r="GV211" s="17" t="s">
        <v>1</v>
      </c>
      <c r="GW211" s="36" t="str">
        <f t="shared" ref="GW211:HB211" si="1083">IF(COUNT(GW209:GW210)=0,"",AVERAGE(GW209:GW210))</f>
        <v/>
      </c>
      <c r="GX211" s="36" t="str">
        <f t="shared" si="1083"/>
        <v/>
      </c>
      <c r="GY211" s="36" t="str">
        <f t="shared" si="1083"/>
        <v/>
      </c>
      <c r="GZ211" s="36" t="str">
        <f t="shared" si="1083"/>
        <v/>
      </c>
      <c r="HA211" s="36" t="str">
        <f t="shared" si="1083"/>
        <v/>
      </c>
      <c r="HB211" s="36" t="str">
        <f t="shared" si="1083"/>
        <v/>
      </c>
      <c r="HC211" s="52"/>
      <c r="HE211" s="369"/>
      <c r="HF211" s="17" t="s">
        <v>1</v>
      </c>
      <c r="HG211" s="36" t="str">
        <f t="shared" ref="HG211:HL211" si="1084">IF(COUNT(HG209:HG210)=0,"",AVERAGE(HG209:HG210))</f>
        <v/>
      </c>
      <c r="HH211" s="36" t="str">
        <f t="shared" si="1084"/>
        <v/>
      </c>
      <c r="HI211" s="36" t="str">
        <f t="shared" si="1084"/>
        <v/>
      </c>
      <c r="HJ211" s="36" t="str">
        <f t="shared" si="1084"/>
        <v/>
      </c>
      <c r="HK211" s="36" t="str">
        <f t="shared" si="1084"/>
        <v/>
      </c>
      <c r="HL211" s="36" t="str">
        <f t="shared" si="1084"/>
        <v/>
      </c>
      <c r="HM211" s="52"/>
      <c r="HO211" s="369"/>
      <c r="HP211" s="17" t="s">
        <v>1</v>
      </c>
      <c r="HQ211" s="36" t="str">
        <f t="shared" ref="HQ211:HV211" si="1085">IF(COUNT(HQ209:HQ210)=0,"",AVERAGE(HQ209:HQ210))</f>
        <v/>
      </c>
      <c r="HR211" s="36" t="str">
        <f t="shared" si="1085"/>
        <v/>
      </c>
      <c r="HS211" s="36" t="str">
        <f t="shared" si="1085"/>
        <v/>
      </c>
      <c r="HT211" s="36" t="str">
        <f t="shared" si="1085"/>
        <v/>
      </c>
      <c r="HU211" s="36" t="str">
        <f t="shared" si="1085"/>
        <v/>
      </c>
      <c r="HV211" s="36" t="str">
        <f t="shared" si="1085"/>
        <v/>
      </c>
      <c r="HW211" s="52"/>
      <c r="HY211" s="369"/>
      <c r="HZ211" s="17" t="s">
        <v>1</v>
      </c>
      <c r="IA211" s="36" t="str">
        <f t="shared" ref="IA211:IF211" si="1086">IF(COUNT(IA209:IA210)=0,"",AVERAGE(IA209:IA210))</f>
        <v/>
      </c>
      <c r="IB211" s="36" t="str">
        <f t="shared" si="1086"/>
        <v/>
      </c>
      <c r="IC211" s="36" t="str">
        <f t="shared" si="1086"/>
        <v/>
      </c>
      <c r="ID211" s="36" t="str">
        <f t="shared" si="1086"/>
        <v/>
      </c>
      <c r="IE211" s="36" t="str">
        <f t="shared" si="1086"/>
        <v/>
      </c>
      <c r="IF211" s="36" t="str">
        <f t="shared" si="1086"/>
        <v/>
      </c>
      <c r="IG211" s="52"/>
      <c r="II211" s="369"/>
      <c r="IJ211" s="17" t="s">
        <v>1</v>
      </c>
      <c r="IK211" s="36" t="str">
        <f t="shared" ref="IK211:IP211" si="1087">IF(COUNT(IK209:IK210)=0,"",AVERAGE(IK209:IK210))</f>
        <v/>
      </c>
      <c r="IL211" s="36" t="str">
        <f t="shared" si="1087"/>
        <v/>
      </c>
      <c r="IM211" s="36" t="str">
        <f t="shared" si="1087"/>
        <v/>
      </c>
      <c r="IN211" s="36" t="str">
        <f t="shared" si="1087"/>
        <v/>
      </c>
      <c r="IO211" s="36" t="str">
        <f t="shared" si="1087"/>
        <v/>
      </c>
      <c r="IP211" s="36" t="str">
        <f t="shared" si="1087"/>
        <v/>
      </c>
      <c r="IQ211" s="52"/>
      <c r="IS211" s="369"/>
      <c r="IT211" s="17" t="s">
        <v>1</v>
      </c>
      <c r="IU211" s="36" t="str">
        <f t="shared" ref="IU211:IZ211" si="1088">IF(COUNT(IU209:IU210)=0,"",AVERAGE(IU209:IU210))</f>
        <v/>
      </c>
      <c r="IV211" s="36" t="str">
        <f t="shared" si="1088"/>
        <v/>
      </c>
      <c r="IW211" s="36" t="str">
        <f t="shared" si="1088"/>
        <v/>
      </c>
      <c r="IX211" s="36" t="str">
        <f t="shared" si="1088"/>
        <v/>
      </c>
      <c r="IY211" s="36" t="str">
        <f t="shared" si="1088"/>
        <v/>
      </c>
      <c r="IZ211" s="36" t="str">
        <f t="shared" si="1088"/>
        <v/>
      </c>
      <c r="JA211" s="52"/>
    </row>
    <row r="212" spans="1:261" ht="12.75" customHeight="1" outlineLevel="2" x14ac:dyDescent="0.25">
      <c r="C212" s="102" t="s">
        <v>272</v>
      </c>
      <c r="D212" s="103" t="s">
        <v>273</v>
      </c>
      <c r="E212" s="419"/>
      <c r="F212" s="419"/>
      <c r="G212" s="419"/>
      <c r="H212" s="419"/>
      <c r="I212" s="419"/>
      <c r="J212" s="419"/>
      <c r="K212" s="52"/>
      <c r="M212" s="102" t="s">
        <v>272</v>
      </c>
      <c r="N212" s="103" t="s">
        <v>273</v>
      </c>
      <c r="O212" s="103"/>
      <c r="P212" s="103"/>
      <c r="Q212" s="103"/>
      <c r="R212" s="103"/>
      <c r="S212" s="103"/>
      <c r="T212" s="103"/>
      <c r="U212" s="52"/>
      <c r="W212" s="102" t="s">
        <v>272</v>
      </c>
      <c r="X212" s="103" t="s">
        <v>273</v>
      </c>
      <c r="Y212" s="103"/>
      <c r="Z212" s="103"/>
      <c r="AA212" s="103"/>
      <c r="AB212" s="103"/>
      <c r="AC212" s="103"/>
      <c r="AD212" s="103"/>
      <c r="AE212" s="52"/>
      <c r="AG212" s="102" t="s">
        <v>272</v>
      </c>
      <c r="AH212" s="103" t="s">
        <v>273</v>
      </c>
      <c r="AI212" s="103"/>
      <c r="AJ212" s="103"/>
      <c r="AK212" s="103"/>
      <c r="AL212" s="103"/>
      <c r="AM212" s="103"/>
      <c r="AN212" s="103"/>
      <c r="AO212" s="52"/>
      <c r="AQ212" s="102" t="s">
        <v>272</v>
      </c>
      <c r="AR212" s="103" t="s">
        <v>273</v>
      </c>
      <c r="AS212" s="103"/>
      <c r="AT212" s="103"/>
      <c r="AU212" s="103"/>
      <c r="AV212" s="103"/>
      <c r="AW212" s="103"/>
      <c r="AX212" s="103"/>
      <c r="AY212" s="52"/>
      <c r="BA212" s="102" t="s">
        <v>272</v>
      </c>
      <c r="BB212" s="103" t="s">
        <v>273</v>
      </c>
      <c r="BC212" s="103"/>
      <c r="BD212" s="103"/>
      <c r="BE212" s="103"/>
      <c r="BF212" s="103"/>
      <c r="BG212" s="103"/>
      <c r="BH212" s="103"/>
      <c r="BI212" s="52"/>
      <c r="BK212" s="102" t="s">
        <v>272</v>
      </c>
      <c r="BL212" s="103" t="s">
        <v>273</v>
      </c>
      <c r="BM212" s="36"/>
      <c r="BN212" s="36" t="str">
        <f>IF(COUNT(BN210:BN211)=0,"",AVERAGE(BN210:BN211))</f>
        <v/>
      </c>
      <c r="BO212" s="36" t="str">
        <f>IF(COUNT(BO210:BO211)=0,"",AVERAGE(BO210:BO211))</f>
        <v/>
      </c>
      <c r="BP212" s="36" t="str">
        <f>IF(COUNT(BP210:BP211)=0,"",AVERAGE(BP210:BP211))</f>
        <v/>
      </c>
      <c r="BQ212" s="36" t="str">
        <f>IF(COUNT(BQ210:BQ211)=0,"",AVERAGE(BQ210:BQ211))</f>
        <v/>
      </c>
      <c r="BR212" s="36" t="str">
        <f>IF(COUNT(BR210:BR211)=0,"",AVERAGE(BR210:BR211))</f>
        <v/>
      </c>
      <c r="BS212" s="52"/>
      <c r="BU212" s="102" t="s">
        <v>272</v>
      </c>
      <c r="BV212" s="103" t="s">
        <v>273</v>
      </c>
      <c r="BW212" s="103"/>
      <c r="BX212" s="103"/>
      <c r="BY212" s="103"/>
      <c r="BZ212" s="103"/>
      <c r="CA212" s="103"/>
      <c r="CB212" s="103"/>
      <c r="CC212" s="52"/>
      <c r="CE212" s="102" t="s">
        <v>272</v>
      </c>
      <c r="CF212" s="103" t="s">
        <v>273</v>
      </c>
      <c r="CG212" s="103"/>
      <c r="CH212" s="103"/>
      <c r="CI212" s="103"/>
      <c r="CJ212" s="103"/>
      <c r="CK212" s="103"/>
      <c r="CL212" s="103"/>
      <c r="CM212" s="52"/>
      <c r="CO212" s="102" t="s">
        <v>272</v>
      </c>
      <c r="CP212" s="103" t="s">
        <v>273</v>
      </c>
      <c r="CQ212" s="103"/>
      <c r="CR212" s="103"/>
      <c r="CS212" s="103"/>
      <c r="CT212" s="103"/>
      <c r="CU212" s="103"/>
      <c r="CV212" s="103"/>
      <c r="CW212" s="52"/>
      <c r="CY212" s="102" t="s">
        <v>272</v>
      </c>
      <c r="CZ212" s="103" t="s">
        <v>273</v>
      </c>
      <c r="DA212" s="103"/>
      <c r="DB212" s="103"/>
      <c r="DC212" s="103"/>
      <c r="DD212" s="103"/>
      <c r="DE212" s="103"/>
      <c r="DF212" s="103"/>
      <c r="DG212" s="52"/>
      <c r="DI212" s="102" t="s">
        <v>272</v>
      </c>
      <c r="DJ212" s="103" t="s">
        <v>273</v>
      </c>
      <c r="DK212" s="103"/>
      <c r="DL212" s="103"/>
      <c r="DM212" s="103"/>
      <c r="DN212" s="103"/>
      <c r="DO212" s="103"/>
      <c r="DP212" s="103"/>
      <c r="DQ212" s="52"/>
      <c r="DS212" s="102" t="s">
        <v>272</v>
      </c>
      <c r="DT212" s="103" t="s">
        <v>273</v>
      </c>
      <c r="DU212" s="103"/>
      <c r="DV212" s="103"/>
      <c r="DW212" s="103"/>
      <c r="DX212" s="103"/>
      <c r="DY212" s="103"/>
      <c r="DZ212" s="103"/>
      <c r="EA212" s="52"/>
      <c r="EC212" s="102" t="s">
        <v>272</v>
      </c>
      <c r="ED212" s="103" t="s">
        <v>273</v>
      </c>
      <c r="EE212" s="103"/>
      <c r="EF212" s="103"/>
      <c r="EG212" s="103"/>
      <c r="EH212" s="103"/>
      <c r="EI212" s="103"/>
      <c r="EJ212" s="103"/>
      <c r="EK212" s="52"/>
      <c r="EL212" s="102" t="s">
        <v>272</v>
      </c>
      <c r="EM212" s="103" t="s">
        <v>273</v>
      </c>
      <c r="EN212" s="103"/>
      <c r="EO212" s="103"/>
      <c r="EP212" s="103"/>
      <c r="EQ212" s="103"/>
      <c r="ER212" s="103"/>
      <c r="ES212" s="103"/>
      <c r="ET212" s="52"/>
      <c r="EU212" s="52"/>
      <c r="EW212" s="370" t="s">
        <v>272</v>
      </c>
      <c r="EX212" s="103" t="s">
        <v>273</v>
      </c>
      <c r="EY212" s="103"/>
      <c r="EZ212" s="103"/>
      <c r="FA212" s="103"/>
      <c r="FB212" s="103"/>
      <c r="FC212" s="103"/>
      <c r="FD212" s="103"/>
      <c r="FE212" s="52"/>
      <c r="FG212" s="370" t="s">
        <v>272</v>
      </c>
      <c r="FH212" s="103" t="s">
        <v>273</v>
      </c>
      <c r="FI212" s="103"/>
      <c r="FJ212" s="103"/>
      <c r="FK212" s="103"/>
      <c r="FL212" s="103"/>
      <c r="FM212" s="103"/>
      <c r="FN212" s="103"/>
      <c r="FO212" s="52"/>
      <c r="FQ212" s="370" t="s">
        <v>272</v>
      </c>
      <c r="FR212" s="103" t="s">
        <v>273</v>
      </c>
      <c r="FS212" s="103"/>
      <c r="FT212" s="103"/>
      <c r="FU212" s="103"/>
      <c r="FV212" s="103"/>
      <c r="FW212" s="103"/>
      <c r="FX212" s="103"/>
      <c r="FY212" s="52"/>
      <c r="GA212" s="370" t="s">
        <v>272</v>
      </c>
      <c r="GB212" s="103" t="s">
        <v>273</v>
      </c>
      <c r="GC212" s="103"/>
      <c r="GD212" s="103"/>
      <c r="GE212" s="103"/>
      <c r="GF212" s="103"/>
      <c r="GG212" s="103"/>
      <c r="GH212" s="103"/>
      <c r="GI212" s="52"/>
      <c r="GK212" s="370" t="s">
        <v>272</v>
      </c>
      <c r="GL212" s="103" t="s">
        <v>273</v>
      </c>
      <c r="GM212" s="103"/>
      <c r="GN212" s="103"/>
      <c r="GO212" s="103"/>
      <c r="GP212" s="103"/>
      <c r="GQ212" s="103"/>
      <c r="GR212" s="103"/>
      <c r="GS212" s="52"/>
      <c r="GU212" s="370" t="s">
        <v>272</v>
      </c>
      <c r="GV212" s="103" t="s">
        <v>273</v>
      </c>
      <c r="GW212" s="103"/>
      <c r="GX212" s="103"/>
      <c r="GY212" s="103"/>
      <c r="GZ212" s="103"/>
      <c r="HA212" s="103"/>
      <c r="HB212" s="103"/>
      <c r="HC212" s="52"/>
      <c r="HE212" s="370" t="s">
        <v>272</v>
      </c>
      <c r="HF212" s="103" t="s">
        <v>273</v>
      </c>
      <c r="HG212" s="103"/>
      <c r="HH212" s="103"/>
      <c r="HI212" s="103"/>
      <c r="HJ212" s="103"/>
      <c r="HK212" s="103"/>
      <c r="HL212" s="103"/>
      <c r="HM212" s="52"/>
      <c r="HO212" s="370" t="s">
        <v>272</v>
      </c>
      <c r="HP212" s="103" t="s">
        <v>273</v>
      </c>
      <c r="HQ212" s="103"/>
      <c r="HR212" s="103"/>
      <c r="HS212" s="103"/>
      <c r="HT212" s="103"/>
      <c r="HU212" s="103"/>
      <c r="HV212" s="103"/>
      <c r="HW212" s="52"/>
      <c r="HY212" s="370" t="s">
        <v>272</v>
      </c>
      <c r="HZ212" s="103" t="s">
        <v>273</v>
      </c>
      <c r="IA212" s="103"/>
      <c r="IB212" s="103"/>
      <c r="IC212" s="103"/>
      <c r="ID212" s="103"/>
      <c r="IE212" s="103"/>
      <c r="IF212" s="103"/>
      <c r="IG212" s="52"/>
      <c r="II212" s="370" t="s">
        <v>272</v>
      </c>
      <c r="IJ212" s="103" t="s">
        <v>273</v>
      </c>
      <c r="IK212" s="103"/>
      <c r="IL212" s="103"/>
      <c r="IM212" s="103"/>
      <c r="IN212" s="103"/>
      <c r="IO212" s="103"/>
      <c r="IP212" s="103"/>
      <c r="IQ212" s="52"/>
      <c r="IS212" s="370" t="s">
        <v>272</v>
      </c>
      <c r="IT212" s="103" t="s">
        <v>273</v>
      </c>
      <c r="IU212" s="103"/>
      <c r="IV212" s="103"/>
      <c r="IW212" s="103"/>
      <c r="IX212" s="103"/>
      <c r="IY212" s="103"/>
      <c r="IZ212" s="103"/>
      <c r="JA212" s="52"/>
    </row>
    <row r="213" spans="1:261" ht="12.75" customHeight="1" outlineLevel="2" x14ac:dyDescent="0.25">
      <c r="C213" s="356"/>
      <c r="D213" s="41">
        <v>1</v>
      </c>
      <c r="E213" s="416">
        <f t="shared" ref="E213" si="1089">AVERAGE(O213,Y213,AI213,AS213,BC213,BM213,BW213,CG213,CQ213,DA213,DK213,DU213,EE213,EO213,EY213,FI213,FS213,GC213,GM213,GW213,HG213,HQ213,IA213,IK213,IU213)</f>
        <v>8.3333333333333339</v>
      </c>
      <c r="F213" s="416">
        <f t="shared" ref="F213" si="1090">AVERAGE(P213,Z213,AJ213,AT213,BD213,BN213,BX213,CH213,CR213,DB213,DL213,DV213,EF213,EP213,EZ213,FJ213,FT213,GD213,GN213,GX213,HH213,HR213,IB213,IL213,IV213)</f>
        <v>6.333333333333333</v>
      </c>
      <c r="G213" s="416">
        <f t="shared" ref="G213" si="1091">AVERAGE(Q213,AA213,AK213,AU213,BE213,BO213,BY213,CI213,CS213,DC213,DM213,DW213,EG213,EQ213,FA213,FK213,FU213,GE213,GO213,GY213,HI213,HS213,IC213,IM213,IW213)</f>
        <v>6</v>
      </c>
      <c r="H213" s="416">
        <f t="shared" ref="H213" si="1092">AVERAGE(R213,AB213,AL213,AV213,BF213,BP213,BZ213,CJ213,CT213,DD213,DN213,DX213,EH213,ER213,FB213,FL213,FV213,GF213,GP213,GZ213,HJ213,HT213,ID213,IN213,IX213)</f>
        <v>8.5</v>
      </c>
      <c r="I213" s="416">
        <f t="shared" ref="I213" si="1093">AVERAGE(S213,AC213,AM213,AW213,BG213,BQ213,CA213,CK213,CU213,DE213,DO213,DY213,EI213,ES213,FC213,FM213,FW213,GG213,GQ213,HA213,HK213,HU213,IE213,IO213,IY213)</f>
        <v>6</v>
      </c>
      <c r="J213" s="416">
        <f t="shared" ref="J213" si="1094">AVERAGE(T213,AD213,AN213,AX213,BH213,BR213,CB213,CL213,CV213,DF213,DP213,DZ213,EJ213,ET213,FD213,FN213,FX213,GH213,GR213,HB213,HL213,HV213,IF213,IP213,IZ213)</f>
        <v>6</v>
      </c>
      <c r="K213" s="52"/>
      <c r="M213" s="328"/>
      <c r="N213" s="41">
        <v>1</v>
      </c>
      <c r="O213" s="6"/>
      <c r="P213" s="6"/>
      <c r="Q213" s="6"/>
      <c r="R213" s="6"/>
      <c r="S213" s="6"/>
      <c r="T213" s="6"/>
      <c r="U213" s="52"/>
      <c r="W213" s="328"/>
      <c r="X213" s="41">
        <v>1</v>
      </c>
      <c r="Y213" s="6"/>
      <c r="Z213" s="6"/>
      <c r="AA213" s="6"/>
      <c r="AB213" s="6"/>
      <c r="AC213" s="6"/>
      <c r="AD213" s="6"/>
      <c r="AE213" s="52"/>
      <c r="AG213" s="328"/>
      <c r="AH213" s="41">
        <v>1</v>
      </c>
      <c r="AI213" s="6"/>
      <c r="AJ213" s="6"/>
      <c r="AK213" s="6"/>
      <c r="AL213" s="6"/>
      <c r="AM213" s="6"/>
      <c r="AN213" s="6"/>
      <c r="AO213" s="52"/>
      <c r="AQ213" s="328"/>
      <c r="AR213" s="41">
        <v>1</v>
      </c>
      <c r="AS213" s="6">
        <v>6</v>
      </c>
      <c r="AT213" s="6">
        <v>4</v>
      </c>
      <c r="AU213" s="6">
        <v>5</v>
      </c>
      <c r="AV213" s="6">
        <v>10</v>
      </c>
      <c r="AW213" s="6">
        <v>5</v>
      </c>
      <c r="AX213" s="6">
        <v>5</v>
      </c>
      <c r="AY213" s="52"/>
      <c r="BA213" s="328"/>
      <c r="BB213" s="41">
        <v>1</v>
      </c>
      <c r="BC213" s="6"/>
      <c r="BD213" s="6"/>
      <c r="BE213" s="6"/>
      <c r="BF213" s="6"/>
      <c r="BG213" s="6"/>
      <c r="BH213" s="6"/>
      <c r="BI213" s="52"/>
      <c r="BK213" s="328"/>
      <c r="BL213" s="41">
        <v>1</v>
      </c>
      <c r="BM213" s="103"/>
      <c r="BN213" s="103"/>
      <c r="BO213" s="103"/>
      <c r="BP213" s="103"/>
      <c r="BQ213" s="103"/>
      <c r="BR213" s="103"/>
      <c r="BS213" s="52"/>
      <c r="BU213" s="328"/>
      <c r="BV213" s="41">
        <v>1</v>
      </c>
      <c r="BW213" s="6"/>
      <c r="BX213" s="6"/>
      <c r="BY213" s="6"/>
      <c r="BZ213" s="6"/>
      <c r="CA213" s="6"/>
      <c r="CB213" s="6"/>
      <c r="CC213" s="52"/>
      <c r="CE213" s="328"/>
      <c r="CF213" s="41">
        <v>1</v>
      </c>
      <c r="CG213" s="6"/>
      <c r="CH213" s="6"/>
      <c r="CI213" s="6"/>
      <c r="CJ213" s="6"/>
      <c r="CK213" s="6"/>
      <c r="CL213" s="6"/>
      <c r="CM213" s="52"/>
      <c r="CO213" s="328"/>
      <c r="CP213" s="41">
        <v>1</v>
      </c>
      <c r="CQ213" s="6"/>
      <c r="CR213" s="6"/>
      <c r="CS213" s="6"/>
      <c r="CT213" s="6"/>
      <c r="CU213" s="6"/>
      <c r="CV213" s="6"/>
      <c r="CW213" s="52"/>
      <c r="CY213" s="328"/>
      <c r="CZ213" s="41">
        <v>1</v>
      </c>
      <c r="DA213" s="6">
        <v>10</v>
      </c>
      <c r="DB213" s="6">
        <v>9</v>
      </c>
      <c r="DC213" s="6">
        <v>6</v>
      </c>
      <c r="DD213" s="6">
        <v>7</v>
      </c>
      <c r="DE213" s="6"/>
      <c r="DF213" s="6">
        <v>7</v>
      </c>
      <c r="DG213" s="52"/>
      <c r="DI213" s="328"/>
      <c r="DJ213" s="41">
        <v>1</v>
      </c>
      <c r="DK213" s="6"/>
      <c r="DL213" s="6"/>
      <c r="DM213" s="6"/>
      <c r="DN213" s="6"/>
      <c r="DO213" s="6"/>
      <c r="DP213" s="6"/>
      <c r="DQ213" s="52"/>
      <c r="DS213" s="328"/>
      <c r="DT213" s="41">
        <v>1</v>
      </c>
      <c r="DU213" s="6"/>
      <c r="DV213" s="6"/>
      <c r="DW213" s="6"/>
      <c r="DX213" s="6"/>
      <c r="DY213" s="6"/>
      <c r="DZ213" s="6"/>
      <c r="EA213" s="52"/>
      <c r="EC213" s="328"/>
      <c r="ED213" s="41">
        <v>1</v>
      </c>
      <c r="EE213" s="6"/>
      <c r="EF213" s="6"/>
      <c r="EG213" s="6"/>
      <c r="EH213" s="6"/>
      <c r="EI213" s="6"/>
      <c r="EJ213" s="6"/>
      <c r="EK213" s="52"/>
      <c r="EL213" s="328"/>
      <c r="EM213" s="41">
        <v>1</v>
      </c>
      <c r="EN213" s="6">
        <v>10</v>
      </c>
      <c r="EO213" s="6">
        <v>9</v>
      </c>
      <c r="EP213" s="6">
        <v>6</v>
      </c>
      <c r="EQ213" s="6">
        <v>7</v>
      </c>
      <c r="ER213" s="6"/>
      <c r="ES213" s="6">
        <v>7</v>
      </c>
      <c r="ET213" s="52"/>
      <c r="EU213" s="52"/>
      <c r="EW213" s="367"/>
      <c r="EX213" s="41">
        <v>1</v>
      </c>
      <c r="EY213" s="6"/>
      <c r="EZ213" s="6"/>
      <c r="FA213" s="6"/>
      <c r="FB213" s="6"/>
      <c r="FC213" s="6"/>
      <c r="FD213" s="6"/>
      <c r="FE213" s="52"/>
      <c r="FG213" s="367"/>
      <c r="FH213" s="41">
        <v>1</v>
      </c>
      <c r="FI213" s="6"/>
      <c r="FJ213" s="6"/>
      <c r="FK213" s="6"/>
      <c r="FL213" s="6"/>
      <c r="FM213" s="6"/>
      <c r="FN213" s="6"/>
      <c r="FO213" s="52"/>
      <c r="FQ213" s="367"/>
      <c r="FR213" s="41">
        <v>1</v>
      </c>
      <c r="FS213" s="6"/>
      <c r="FT213" s="6"/>
      <c r="FU213" s="6"/>
      <c r="FV213" s="6"/>
      <c r="FW213" s="6"/>
      <c r="FX213" s="6"/>
      <c r="FY213" s="52"/>
      <c r="GA213" s="367"/>
      <c r="GB213" s="41">
        <v>1</v>
      </c>
      <c r="GC213" s="6"/>
      <c r="GD213" s="6"/>
      <c r="GE213" s="6"/>
      <c r="GF213" s="6"/>
      <c r="GG213" s="6"/>
      <c r="GH213" s="6"/>
      <c r="GI213" s="52"/>
      <c r="GK213" s="367"/>
      <c r="GL213" s="41">
        <v>1</v>
      </c>
      <c r="GM213" s="6"/>
      <c r="GN213" s="6"/>
      <c r="GO213" s="6"/>
      <c r="GP213" s="6"/>
      <c r="GQ213" s="6"/>
      <c r="GR213" s="6"/>
      <c r="GS213" s="52"/>
      <c r="GU213" s="367"/>
      <c r="GV213" s="41">
        <v>1</v>
      </c>
      <c r="GW213" s="6"/>
      <c r="GX213" s="6"/>
      <c r="GY213" s="6"/>
      <c r="GZ213" s="6"/>
      <c r="HA213" s="6"/>
      <c r="HB213" s="6"/>
      <c r="HC213" s="52"/>
      <c r="HE213" s="367"/>
      <c r="HF213" s="41">
        <v>1</v>
      </c>
      <c r="HG213" s="6"/>
      <c r="HH213" s="6"/>
      <c r="HI213" s="6"/>
      <c r="HJ213" s="6"/>
      <c r="HK213" s="6"/>
      <c r="HL213" s="6"/>
      <c r="HM213" s="52"/>
      <c r="HO213" s="367"/>
      <c r="HP213" s="41">
        <v>1</v>
      </c>
      <c r="HQ213" s="6"/>
      <c r="HR213" s="6"/>
      <c r="HS213" s="6"/>
      <c r="HT213" s="6"/>
      <c r="HU213" s="6"/>
      <c r="HV213" s="6"/>
      <c r="HW213" s="52"/>
      <c r="HY213" s="367"/>
      <c r="HZ213" s="41">
        <v>1</v>
      </c>
      <c r="IA213" s="6"/>
      <c r="IB213" s="6"/>
      <c r="IC213" s="6"/>
      <c r="ID213" s="6"/>
      <c r="IE213" s="6"/>
      <c r="IF213" s="6"/>
      <c r="IG213" s="52"/>
      <c r="II213" s="367"/>
      <c r="IJ213" s="41">
        <v>1</v>
      </c>
      <c r="IK213" s="6"/>
      <c r="IL213" s="6"/>
      <c r="IM213" s="6"/>
      <c r="IN213" s="6"/>
      <c r="IO213" s="6"/>
      <c r="IP213" s="6"/>
      <c r="IQ213" s="52"/>
      <c r="IS213" s="367"/>
      <c r="IT213" s="41">
        <v>1</v>
      </c>
      <c r="IU213" s="6"/>
      <c r="IV213" s="6"/>
      <c r="IW213" s="6"/>
      <c r="IX213" s="6"/>
      <c r="IY213" s="6"/>
      <c r="IZ213" s="6"/>
      <c r="JA213" s="52"/>
    </row>
    <row r="214" spans="1:261" ht="12.75" customHeight="1" outlineLevel="2" x14ac:dyDescent="0.25">
      <c r="A214" s="99" t="s">
        <v>122</v>
      </c>
      <c r="B214" s="100">
        <f>IF(A214="Must Have",RQTMustHave,(IF(A214="Important",RQTImportant,(IF(A214="Standard",RQTStandard,RQTNiceToHave)))))</f>
        <v>1</v>
      </c>
      <c r="C214" s="358"/>
      <c r="D214" s="17" t="s">
        <v>1</v>
      </c>
      <c r="E214" s="417">
        <f>AVERAGE(O214,Y214,AI214,AS214,BC214,BM214,BW214,CG214,CQ214,DA214,DK214,DU214,EE214,EO214,EY214,FI214,FS214,GC214,GM214,GW214,HG214,HQ214,IA214,IK214,IU214)</f>
        <v>8.3333333333333339</v>
      </c>
      <c r="F214" s="417">
        <f t="shared" ref="F214:J214" si="1095">AVERAGE(P214,Z214,AJ214,AT214,BD214,BN214,BX214,CH214,CR214,DB214,DL214,DV214,EF214,EP214,EZ214,FJ214,FT214,GD214,GN214,GX214,HH214,HR214,IB214,IL214,IV214)</f>
        <v>6.333333333333333</v>
      </c>
      <c r="G214" s="417">
        <f t="shared" si="1095"/>
        <v>6</v>
      </c>
      <c r="H214" s="417">
        <f t="shared" si="1095"/>
        <v>8.5</v>
      </c>
      <c r="I214" s="417">
        <f t="shared" si="1095"/>
        <v>6</v>
      </c>
      <c r="J214" s="417">
        <f t="shared" si="1095"/>
        <v>6</v>
      </c>
      <c r="K214" s="52"/>
      <c r="M214" s="48"/>
      <c r="N214" s="17" t="s">
        <v>1</v>
      </c>
      <c r="O214" s="36" t="str">
        <f>IF(COUNT(O213:O213)=0,"",AVERAGE(O213:O213))</f>
        <v/>
      </c>
      <c r="P214" s="36" t="str">
        <f>IF(COUNT(P213:P213)=0,"",AVERAGE(P213:P213))</f>
        <v/>
      </c>
      <c r="Q214" s="36" t="str">
        <f>IF(COUNT(Q213:Q213)=0,"",AVERAGE(Q213:Q213))</f>
        <v/>
      </c>
      <c r="R214" s="36" t="str">
        <f>IF(COUNT(R213:R213)=0,"",AVERAGE(R213:R213))</f>
        <v/>
      </c>
      <c r="S214" s="36"/>
      <c r="T214" s="36" t="str">
        <f>IF(COUNT(T213:T213)=0,"",AVERAGE(T213:T213))</f>
        <v/>
      </c>
      <c r="U214" s="52"/>
      <c r="W214" s="48"/>
      <c r="X214" s="17" t="s">
        <v>1</v>
      </c>
      <c r="Y214" s="36" t="str">
        <f>IF(COUNT(Y213:Y213)=0,"",AVERAGE(Y213:Y213))</f>
        <v/>
      </c>
      <c r="Z214" s="36" t="str">
        <f>IF(COUNT(Z213:Z213)=0,"",AVERAGE(Z213:Z213))</f>
        <v/>
      </c>
      <c r="AA214" s="36" t="str">
        <f>IF(COUNT(AA213:AA213)=0,"",AVERAGE(AA213:AA213))</f>
        <v/>
      </c>
      <c r="AB214" s="36" t="str">
        <f>IF(COUNT(AB213:AB213)=0,"",AVERAGE(AB213:AB213))</f>
        <v/>
      </c>
      <c r="AC214" s="36"/>
      <c r="AD214" s="36" t="str">
        <f>IF(COUNT(AD213:AD213)=0,"",AVERAGE(AD213:AD213))</f>
        <v/>
      </c>
      <c r="AE214" s="52"/>
      <c r="AG214" s="48"/>
      <c r="AH214" s="17" t="s">
        <v>1</v>
      </c>
      <c r="AI214" s="36" t="str">
        <f>IF(COUNT(AI213:AI213)=0,"",AVERAGE(AI213:AI213))</f>
        <v/>
      </c>
      <c r="AJ214" s="36" t="str">
        <f>IF(COUNT(AJ213:AJ213)=0,"",AVERAGE(AJ213:AJ213))</f>
        <v/>
      </c>
      <c r="AK214" s="36" t="str">
        <f>IF(COUNT(AK213:AK213)=0,"",AVERAGE(AK213:AK213))</f>
        <v/>
      </c>
      <c r="AL214" s="36" t="str">
        <f>IF(COUNT(AL213:AL213)=0,"",AVERAGE(AL213:AL213))</f>
        <v/>
      </c>
      <c r="AM214" s="36"/>
      <c r="AN214" s="36" t="str">
        <f>IF(COUNT(AN213:AN213)=0,"",AVERAGE(AN213:AN213))</f>
        <v/>
      </c>
      <c r="AO214" s="52"/>
      <c r="AQ214" s="48"/>
      <c r="AR214" s="17" t="s">
        <v>1</v>
      </c>
      <c r="AS214" s="36">
        <f t="shared" ref="AS214:AX214" si="1096">IF(COUNT(AS213:AS213)=0,"",AVERAGE(AS213:AS213))</f>
        <v>6</v>
      </c>
      <c r="AT214" s="36">
        <f t="shared" si="1096"/>
        <v>4</v>
      </c>
      <c r="AU214" s="36">
        <f t="shared" si="1096"/>
        <v>5</v>
      </c>
      <c r="AV214" s="36">
        <f t="shared" si="1096"/>
        <v>10</v>
      </c>
      <c r="AW214" s="36">
        <f t="shared" si="1096"/>
        <v>5</v>
      </c>
      <c r="AX214" s="36">
        <f t="shared" si="1096"/>
        <v>5</v>
      </c>
      <c r="AY214" s="52"/>
      <c r="BA214" s="48"/>
      <c r="BB214" s="17" t="s">
        <v>1</v>
      </c>
      <c r="BC214" s="36"/>
      <c r="BD214" s="36" t="str">
        <f>IF(COUNT(BD213:BD213)=0,"",AVERAGE(BD213:BD213))</f>
        <v/>
      </c>
      <c r="BE214" s="36" t="str">
        <f>IF(COUNT(BE213:BE213)=0,"",AVERAGE(BE213:BE213))</f>
        <v/>
      </c>
      <c r="BF214" s="36" t="str">
        <f>IF(COUNT(BF213:BF213)=0,"",AVERAGE(BF213:BF213))</f>
        <v/>
      </c>
      <c r="BG214" s="36" t="str">
        <f>IF(COUNT(BG213:BG213)=0,"",AVERAGE(BG213:BG213))</f>
        <v/>
      </c>
      <c r="BH214" s="36" t="str">
        <f>IF(COUNT(BH213:BH213)=0,"",AVERAGE(BH213:BH213))</f>
        <v/>
      </c>
      <c r="BI214" s="52"/>
      <c r="BK214" s="48"/>
      <c r="BL214" s="17" t="s">
        <v>1</v>
      </c>
      <c r="BM214" s="6"/>
      <c r="BN214" s="6"/>
      <c r="BO214" s="6"/>
      <c r="BP214" s="6"/>
      <c r="BQ214" s="6"/>
      <c r="BR214" s="6"/>
      <c r="BS214" s="52"/>
      <c r="BU214" s="48"/>
      <c r="BV214" s="17" t="s">
        <v>1</v>
      </c>
      <c r="BW214" s="36" t="str">
        <f>IF(COUNT(BW213:BW213)=0,"",AVERAGE(BW213:BW213))</f>
        <v/>
      </c>
      <c r="BX214" s="36" t="str">
        <f>IF(COUNT(BX213:BX213)=0,"",AVERAGE(BX213:BX213))</f>
        <v/>
      </c>
      <c r="BY214" s="36" t="str">
        <f>IF(COUNT(BY213:BY213)=0,"",AVERAGE(BY213:BY213))</f>
        <v/>
      </c>
      <c r="BZ214" s="36" t="str">
        <f>IF(COUNT(BZ213:BZ213)=0,"",AVERAGE(BZ213:BZ213))</f>
        <v/>
      </c>
      <c r="CA214" s="36"/>
      <c r="CB214" s="36" t="str">
        <f>IF(COUNT(CB213:CB213)=0,"",AVERAGE(CB213:CB213))</f>
        <v/>
      </c>
      <c r="CC214" s="52"/>
      <c r="CE214" s="48"/>
      <c r="CF214" s="17" t="s">
        <v>1</v>
      </c>
      <c r="CG214" s="36" t="str">
        <f>IF(COUNT(CG213:CG213)=0,"",AVERAGE(CG213:CG213))</f>
        <v/>
      </c>
      <c r="CH214" s="36" t="str">
        <f>IF(COUNT(CH213:CH213)=0,"",AVERAGE(CH213:CH213))</f>
        <v/>
      </c>
      <c r="CI214" s="36" t="str">
        <f>IF(COUNT(CI213:CI213)=0,"",AVERAGE(CI213:CI213))</f>
        <v/>
      </c>
      <c r="CJ214" s="36" t="str">
        <f>IF(COUNT(CJ213:CJ213)=0,"",AVERAGE(CJ213:CJ213))</f>
        <v/>
      </c>
      <c r="CK214" s="36"/>
      <c r="CL214" s="36" t="str">
        <f>IF(COUNT(CL213:CL213)=0,"",AVERAGE(CL213:CL213))</f>
        <v/>
      </c>
      <c r="CM214" s="52"/>
      <c r="CO214" s="48"/>
      <c r="CP214" s="17" t="s">
        <v>1</v>
      </c>
      <c r="CQ214" s="36" t="str">
        <f>IF(COUNT(CQ213:CQ213)=0,"",AVERAGE(CQ213:CQ213))</f>
        <v/>
      </c>
      <c r="CR214" s="36" t="str">
        <f>IF(COUNT(CR213:CR213)=0,"",AVERAGE(CR213:CR213))</f>
        <v/>
      </c>
      <c r="CS214" s="36" t="str">
        <f>IF(COUNT(CS213:CS213)=0,"",AVERAGE(CS213:CS213))</f>
        <v/>
      </c>
      <c r="CT214" s="36" t="str">
        <f>IF(COUNT(CT213:CT213)=0,"",AVERAGE(CT213:CT213))</f>
        <v/>
      </c>
      <c r="CU214" s="36"/>
      <c r="CV214" s="36" t="str">
        <f>IF(COUNT(CV213:CV213)=0,"",AVERAGE(CV213:CV213))</f>
        <v/>
      </c>
      <c r="CW214" s="52"/>
      <c r="CY214" s="48"/>
      <c r="CZ214" s="17" t="s">
        <v>1</v>
      </c>
      <c r="DA214" s="36">
        <f>IF(COUNT(DA213:DA213)=0,"",AVERAGE(DA213:DA213))</f>
        <v>10</v>
      </c>
      <c r="DB214" s="36">
        <f>IF(COUNT(DB213:DB213)=0,"",AVERAGE(DB213:DB213))</f>
        <v>9</v>
      </c>
      <c r="DC214" s="36">
        <f>IF(COUNT(DC213:DC213)=0,"",AVERAGE(DC213:DC213))</f>
        <v>6</v>
      </c>
      <c r="DD214" s="36">
        <f>IF(COUNT(DD213:DD213)=0,"",AVERAGE(DD213:DD213))</f>
        <v>7</v>
      </c>
      <c r="DE214" s="36"/>
      <c r="DF214" s="36">
        <f>IF(COUNT(DF213:DF213)=0,"",AVERAGE(DF213:DF213))</f>
        <v>7</v>
      </c>
      <c r="DG214" s="52"/>
      <c r="DI214" s="48"/>
      <c r="DJ214" s="17" t="s">
        <v>1</v>
      </c>
      <c r="DK214" s="36" t="str">
        <f>IF(COUNT(DK213:DK213)=0,"",AVERAGE(DK213:DK213))</f>
        <v/>
      </c>
      <c r="DL214" s="36" t="str">
        <f>IF(COUNT(DL213:DL213)=0,"",AVERAGE(DL213:DL213))</f>
        <v/>
      </c>
      <c r="DM214" s="36" t="str">
        <f>IF(COUNT(DM213:DM213)=0,"",AVERAGE(DM213:DM213))</f>
        <v/>
      </c>
      <c r="DN214" s="36" t="str">
        <f>IF(COUNT(DN213:DN213)=0,"",AVERAGE(DN213:DN213))</f>
        <v/>
      </c>
      <c r="DO214" s="36"/>
      <c r="DP214" s="36" t="str">
        <f>IF(COUNT(DP213:DP213)=0,"",AVERAGE(DP213:DP213))</f>
        <v/>
      </c>
      <c r="DQ214" s="52"/>
      <c r="DS214" s="48"/>
      <c r="DT214" s="17" t="s">
        <v>1</v>
      </c>
      <c r="DU214" s="36" t="str">
        <f>IF(COUNT(DU213:DU213)=0,"",AVERAGE(DU213:DU213))</f>
        <v/>
      </c>
      <c r="DV214" s="36" t="str">
        <f>IF(COUNT(DV213:DV213)=0,"",AVERAGE(DV213:DV213))</f>
        <v/>
      </c>
      <c r="DW214" s="36" t="str">
        <f>IF(COUNT(DW213:DW213)=0,"",AVERAGE(DW213:DW213))</f>
        <v/>
      </c>
      <c r="DX214" s="36" t="str">
        <f>IF(COUNT(DX213:DX213)=0,"",AVERAGE(DX213:DX213))</f>
        <v/>
      </c>
      <c r="DY214" s="36"/>
      <c r="DZ214" s="36" t="str">
        <f>IF(COUNT(DZ213:DZ213)=0,"",AVERAGE(DZ213:DZ213))</f>
        <v/>
      </c>
      <c r="EA214" s="52"/>
      <c r="EC214" s="48"/>
      <c r="ED214" s="17" t="s">
        <v>1</v>
      </c>
      <c r="EE214" s="36" t="str">
        <f>IF(COUNT(EE213:EE213)=0,"",AVERAGE(EE213:EE213))</f>
        <v/>
      </c>
      <c r="EF214" s="36" t="str">
        <f>IF(COUNT(EF213:EF213)=0,"",AVERAGE(EF213:EF213))</f>
        <v/>
      </c>
      <c r="EG214" s="36" t="str">
        <f>IF(COUNT(EG213:EG213)=0,"",AVERAGE(EG213:EG213))</f>
        <v/>
      </c>
      <c r="EH214" s="36" t="str">
        <f>IF(COUNT(EH213:EH213)=0,"",AVERAGE(EH213:EH213))</f>
        <v/>
      </c>
      <c r="EI214" s="36"/>
      <c r="EJ214" s="36" t="str">
        <f>IF(COUNT(EJ213:EJ213)=0,"",AVERAGE(EJ213:EJ213))</f>
        <v/>
      </c>
      <c r="EK214" s="52"/>
      <c r="EL214" s="48"/>
      <c r="EM214" s="17" t="s">
        <v>1</v>
      </c>
      <c r="EN214" s="36">
        <f>IF(COUNT(EN213:EN213)=0,"",AVERAGE(EN213:EN213))</f>
        <v>10</v>
      </c>
      <c r="EO214" s="36">
        <f>IF(COUNT(EO213:EO213)=0,"",AVERAGE(EO213:EO213))</f>
        <v>9</v>
      </c>
      <c r="EP214" s="36">
        <f>IF(COUNT(EP213:EP213)=0,"",AVERAGE(EP213:EP213))</f>
        <v>6</v>
      </c>
      <c r="EQ214" s="36">
        <f>IF(COUNT(EQ213:EQ213)=0,"",AVERAGE(EQ213:EQ213))</f>
        <v>7</v>
      </c>
      <c r="ER214" s="36"/>
      <c r="ES214" s="36">
        <f>IF(COUNT(ES213:ES213)=0,"",AVERAGE(ES213:ES213))</f>
        <v>7</v>
      </c>
      <c r="ET214" s="52"/>
      <c r="EU214" s="52"/>
      <c r="EW214" s="369"/>
      <c r="EX214" s="17" t="s">
        <v>1</v>
      </c>
      <c r="EY214" s="36" t="str">
        <f t="shared" ref="EY214:FD214" si="1097">IF(COUNT(EY213:EY213)=0,"",AVERAGE(EY213:EY213))</f>
        <v/>
      </c>
      <c r="EZ214" s="36" t="str">
        <f t="shared" si="1097"/>
        <v/>
      </c>
      <c r="FA214" s="36" t="str">
        <f t="shared" si="1097"/>
        <v/>
      </c>
      <c r="FB214" s="36" t="str">
        <f t="shared" si="1097"/>
        <v/>
      </c>
      <c r="FC214" s="36" t="str">
        <f t="shared" si="1097"/>
        <v/>
      </c>
      <c r="FD214" s="36" t="str">
        <f t="shared" si="1097"/>
        <v/>
      </c>
      <c r="FE214" s="52"/>
      <c r="FG214" s="369"/>
      <c r="FH214" s="17" t="s">
        <v>1</v>
      </c>
      <c r="FI214" s="36" t="str">
        <f t="shared" ref="FI214:FN214" si="1098">IF(COUNT(FI213:FI213)=0,"",AVERAGE(FI213:FI213))</f>
        <v/>
      </c>
      <c r="FJ214" s="36" t="str">
        <f t="shared" si="1098"/>
        <v/>
      </c>
      <c r="FK214" s="36" t="str">
        <f t="shared" si="1098"/>
        <v/>
      </c>
      <c r="FL214" s="36" t="str">
        <f t="shared" si="1098"/>
        <v/>
      </c>
      <c r="FM214" s="36" t="str">
        <f t="shared" si="1098"/>
        <v/>
      </c>
      <c r="FN214" s="36" t="str">
        <f t="shared" si="1098"/>
        <v/>
      </c>
      <c r="FO214" s="52"/>
      <c r="FQ214" s="369"/>
      <c r="FR214" s="17" t="s">
        <v>1</v>
      </c>
      <c r="FS214" s="36" t="str">
        <f t="shared" ref="FS214:FX214" si="1099">IF(COUNT(FS213:FS213)=0,"",AVERAGE(FS213:FS213))</f>
        <v/>
      </c>
      <c r="FT214" s="36" t="str">
        <f t="shared" si="1099"/>
        <v/>
      </c>
      <c r="FU214" s="36" t="str">
        <f t="shared" si="1099"/>
        <v/>
      </c>
      <c r="FV214" s="36" t="str">
        <f t="shared" si="1099"/>
        <v/>
      </c>
      <c r="FW214" s="36" t="str">
        <f t="shared" si="1099"/>
        <v/>
      </c>
      <c r="FX214" s="36" t="str">
        <f t="shared" si="1099"/>
        <v/>
      </c>
      <c r="FY214" s="52"/>
      <c r="GA214" s="369"/>
      <c r="GB214" s="17" t="s">
        <v>1</v>
      </c>
      <c r="GC214" s="36" t="str">
        <f t="shared" ref="GC214:GH214" si="1100">IF(COUNT(GC213:GC213)=0,"",AVERAGE(GC213:GC213))</f>
        <v/>
      </c>
      <c r="GD214" s="36" t="str">
        <f t="shared" si="1100"/>
        <v/>
      </c>
      <c r="GE214" s="36" t="str">
        <f t="shared" si="1100"/>
        <v/>
      </c>
      <c r="GF214" s="36" t="str">
        <f t="shared" si="1100"/>
        <v/>
      </c>
      <c r="GG214" s="36" t="str">
        <f t="shared" si="1100"/>
        <v/>
      </c>
      <c r="GH214" s="36" t="str">
        <f t="shared" si="1100"/>
        <v/>
      </c>
      <c r="GI214" s="52"/>
      <c r="GK214" s="369"/>
      <c r="GL214" s="17" t="s">
        <v>1</v>
      </c>
      <c r="GM214" s="36" t="str">
        <f t="shared" ref="GM214:GR214" si="1101">IF(COUNT(GM213:GM213)=0,"",AVERAGE(GM213:GM213))</f>
        <v/>
      </c>
      <c r="GN214" s="36" t="str">
        <f t="shared" si="1101"/>
        <v/>
      </c>
      <c r="GO214" s="36" t="str">
        <f t="shared" si="1101"/>
        <v/>
      </c>
      <c r="GP214" s="36" t="str">
        <f t="shared" si="1101"/>
        <v/>
      </c>
      <c r="GQ214" s="36" t="str">
        <f t="shared" si="1101"/>
        <v/>
      </c>
      <c r="GR214" s="36" t="str">
        <f t="shared" si="1101"/>
        <v/>
      </c>
      <c r="GS214" s="52"/>
      <c r="GU214" s="369"/>
      <c r="GV214" s="17" t="s">
        <v>1</v>
      </c>
      <c r="GW214" s="36" t="str">
        <f t="shared" ref="GW214:HB214" si="1102">IF(COUNT(GW213:GW213)=0,"",AVERAGE(GW213:GW213))</f>
        <v/>
      </c>
      <c r="GX214" s="36" t="str">
        <f t="shared" si="1102"/>
        <v/>
      </c>
      <c r="GY214" s="36" t="str">
        <f t="shared" si="1102"/>
        <v/>
      </c>
      <c r="GZ214" s="36" t="str">
        <f t="shared" si="1102"/>
        <v/>
      </c>
      <c r="HA214" s="36" t="str">
        <f t="shared" si="1102"/>
        <v/>
      </c>
      <c r="HB214" s="36" t="str">
        <f t="shared" si="1102"/>
        <v/>
      </c>
      <c r="HC214" s="52"/>
      <c r="HE214" s="369"/>
      <c r="HF214" s="17" t="s">
        <v>1</v>
      </c>
      <c r="HG214" s="36" t="str">
        <f t="shared" ref="HG214:HL214" si="1103">IF(COUNT(HG213:HG213)=0,"",AVERAGE(HG213:HG213))</f>
        <v/>
      </c>
      <c r="HH214" s="36" t="str">
        <f t="shared" si="1103"/>
        <v/>
      </c>
      <c r="HI214" s="36" t="str">
        <f t="shared" si="1103"/>
        <v/>
      </c>
      <c r="HJ214" s="36" t="str">
        <f t="shared" si="1103"/>
        <v/>
      </c>
      <c r="HK214" s="36" t="str">
        <f t="shared" si="1103"/>
        <v/>
      </c>
      <c r="HL214" s="36" t="str">
        <f t="shared" si="1103"/>
        <v/>
      </c>
      <c r="HM214" s="52"/>
      <c r="HO214" s="369"/>
      <c r="HP214" s="17" t="s">
        <v>1</v>
      </c>
      <c r="HQ214" s="36" t="str">
        <f t="shared" ref="HQ214:HV214" si="1104">IF(COUNT(HQ213:HQ213)=0,"",AVERAGE(HQ213:HQ213))</f>
        <v/>
      </c>
      <c r="HR214" s="36" t="str">
        <f t="shared" si="1104"/>
        <v/>
      </c>
      <c r="HS214" s="36" t="str">
        <f t="shared" si="1104"/>
        <v/>
      </c>
      <c r="HT214" s="36" t="str">
        <f t="shared" si="1104"/>
        <v/>
      </c>
      <c r="HU214" s="36" t="str">
        <f t="shared" si="1104"/>
        <v/>
      </c>
      <c r="HV214" s="36" t="str">
        <f t="shared" si="1104"/>
        <v/>
      </c>
      <c r="HW214" s="52"/>
      <c r="HY214" s="369"/>
      <c r="HZ214" s="17" t="s">
        <v>1</v>
      </c>
      <c r="IA214" s="36" t="str">
        <f t="shared" ref="IA214:IF214" si="1105">IF(COUNT(IA213:IA213)=0,"",AVERAGE(IA213:IA213))</f>
        <v/>
      </c>
      <c r="IB214" s="36" t="str">
        <f t="shared" si="1105"/>
        <v/>
      </c>
      <c r="IC214" s="36" t="str">
        <f t="shared" si="1105"/>
        <v/>
      </c>
      <c r="ID214" s="36" t="str">
        <f t="shared" si="1105"/>
        <v/>
      </c>
      <c r="IE214" s="36" t="str">
        <f t="shared" si="1105"/>
        <v/>
      </c>
      <c r="IF214" s="36" t="str">
        <f t="shared" si="1105"/>
        <v/>
      </c>
      <c r="IG214" s="52"/>
      <c r="II214" s="369"/>
      <c r="IJ214" s="17" t="s">
        <v>1</v>
      </c>
      <c r="IK214" s="36" t="str">
        <f t="shared" ref="IK214:IP214" si="1106">IF(COUNT(IK213:IK213)=0,"",AVERAGE(IK213:IK213))</f>
        <v/>
      </c>
      <c r="IL214" s="36" t="str">
        <f t="shared" si="1106"/>
        <v/>
      </c>
      <c r="IM214" s="36" t="str">
        <f t="shared" si="1106"/>
        <v/>
      </c>
      <c r="IN214" s="36" t="str">
        <f t="shared" si="1106"/>
        <v/>
      </c>
      <c r="IO214" s="36" t="str">
        <f t="shared" si="1106"/>
        <v/>
      </c>
      <c r="IP214" s="36" t="str">
        <f t="shared" si="1106"/>
        <v/>
      </c>
      <c r="IQ214" s="52"/>
      <c r="IS214" s="369"/>
      <c r="IT214" s="17" t="s">
        <v>1</v>
      </c>
      <c r="IU214" s="36" t="str">
        <f t="shared" ref="IU214:IZ214" si="1107">IF(COUNT(IU213:IU213)=0,"",AVERAGE(IU213:IU213))</f>
        <v/>
      </c>
      <c r="IV214" s="36" t="str">
        <f t="shared" si="1107"/>
        <v/>
      </c>
      <c r="IW214" s="36" t="str">
        <f t="shared" si="1107"/>
        <v/>
      </c>
      <c r="IX214" s="36" t="str">
        <f t="shared" si="1107"/>
        <v/>
      </c>
      <c r="IY214" s="36" t="str">
        <f t="shared" si="1107"/>
        <v/>
      </c>
      <c r="IZ214" s="36" t="str">
        <f t="shared" si="1107"/>
        <v/>
      </c>
      <c r="JA214" s="52"/>
    </row>
    <row r="215" spans="1:261" ht="13.8" outlineLevel="1" x14ac:dyDescent="0.25">
      <c r="A215" s="97"/>
      <c r="B215" s="98">
        <f>SUM(B216:B218)*10</f>
        <v>10</v>
      </c>
      <c r="C215" s="37">
        <v>4.2</v>
      </c>
      <c r="D215" s="38" t="s">
        <v>274</v>
      </c>
      <c r="E215" s="428">
        <f>($B$224*E224)/$B$219</f>
        <v>0.95</v>
      </c>
      <c r="F215" s="428">
        <f t="shared" ref="F215:J215" si="1108">($B$224*F224)/$B$219</f>
        <v>0.91666666666666663</v>
      </c>
      <c r="G215" s="428">
        <f t="shared" si="1108"/>
        <v>0.83333333333333337</v>
      </c>
      <c r="H215" s="428">
        <f t="shared" si="1108"/>
        <v>0.875</v>
      </c>
      <c r="I215" s="428">
        <f t="shared" si="1108"/>
        <v>0.9</v>
      </c>
      <c r="J215" s="428">
        <f t="shared" si="1108"/>
        <v>0.875</v>
      </c>
      <c r="K215" s="52"/>
      <c r="M215" s="37">
        <v>4.2</v>
      </c>
      <c r="N215" s="38" t="s">
        <v>274</v>
      </c>
      <c r="O215" s="38"/>
      <c r="P215" s="38"/>
      <c r="Q215" s="38"/>
      <c r="R215" s="38"/>
      <c r="S215" s="38"/>
      <c r="T215" s="38"/>
      <c r="U215" s="52"/>
      <c r="W215" s="37">
        <v>4.2</v>
      </c>
      <c r="X215" s="38" t="s">
        <v>274</v>
      </c>
      <c r="Y215" s="38"/>
      <c r="Z215" s="38"/>
      <c r="AA215" s="38"/>
      <c r="AB215" s="38"/>
      <c r="AC215" s="38"/>
      <c r="AD215" s="38"/>
      <c r="AE215" s="52"/>
      <c r="AG215" s="37">
        <v>4.2</v>
      </c>
      <c r="AH215" s="38" t="s">
        <v>274</v>
      </c>
      <c r="AI215" s="38"/>
      <c r="AJ215" s="38"/>
      <c r="AK215" s="38"/>
      <c r="AL215" s="38"/>
      <c r="AM215" s="38"/>
      <c r="AN215" s="38"/>
      <c r="AO215" s="52"/>
      <c r="AQ215" s="37">
        <v>4.2</v>
      </c>
      <c r="AR215" s="38" t="s">
        <v>274</v>
      </c>
      <c r="AS215" s="38"/>
      <c r="AT215" s="38"/>
      <c r="AU215" s="38"/>
      <c r="AV215" s="38"/>
      <c r="AW215" s="38"/>
      <c r="AX215" s="38"/>
      <c r="AY215" s="52"/>
      <c r="BA215" s="37">
        <v>4.2</v>
      </c>
      <c r="BB215" s="38" t="s">
        <v>274</v>
      </c>
      <c r="BC215" s="38"/>
      <c r="BD215" s="38"/>
      <c r="BE215" s="38"/>
      <c r="BF215" s="38"/>
      <c r="BG215" s="38"/>
      <c r="BH215" s="38"/>
      <c r="BI215" s="52"/>
      <c r="BK215" s="37">
        <v>4.2</v>
      </c>
      <c r="BL215" s="38" t="s">
        <v>274</v>
      </c>
      <c r="BM215" s="36"/>
      <c r="BN215" s="36" t="str">
        <f>IF(COUNT(BN214:BN214)=0,"",AVERAGE(BN214:BN214))</f>
        <v/>
      </c>
      <c r="BO215" s="36" t="str">
        <f>IF(COUNT(BO214:BO214)=0,"",AVERAGE(BO214:BO214))</f>
        <v/>
      </c>
      <c r="BP215" s="36" t="str">
        <f>IF(COUNT(BP214:BP214)=0,"",AVERAGE(BP214:BP214))</f>
        <v/>
      </c>
      <c r="BQ215" s="36" t="str">
        <f>IF(COUNT(BQ214:BQ214)=0,"",AVERAGE(BQ214:BQ214))</f>
        <v/>
      </c>
      <c r="BR215" s="36" t="str">
        <f>IF(COUNT(BR214:BR214)=0,"",AVERAGE(BR214:BR214))</f>
        <v/>
      </c>
      <c r="BS215" s="52"/>
      <c r="BU215" s="37">
        <v>4.2</v>
      </c>
      <c r="BV215" s="38" t="s">
        <v>274</v>
      </c>
      <c r="BW215" s="38"/>
      <c r="BX215" s="38"/>
      <c r="BY215" s="38"/>
      <c r="BZ215" s="38"/>
      <c r="CA215" s="38"/>
      <c r="CB215" s="38"/>
      <c r="CC215" s="52"/>
      <c r="CE215" s="37">
        <v>4.2</v>
      </c>
      <c r="CF215" s="38" t="s">
        <v>274</v>
      </c>
      <c r="CG215" s="38"/>
      <c r="CH215" s="38"/>
      <c r="CI215" s="38"/>
      <c r="CJ215" s="38"/>
      <c r="CK215" s="38"/>
      <c r="CL215" s="38"/>
      <c r="CM215" s="52"/>
      <c r="CO215" s="37">
        <v>4.2</v>
      </c>
      <c r="CP215" s="38" t="s">
        <v>274</v>
      </c>
      <c r="CQ215" s="38"/>
      <c r="CR215" s="38"/>
      <c r="CS215" s="38"/>
      <c r="CT215" s="38"/>
      <c r="CU215" s="38"/>
      <c r="CV215" s="38"/>
      <c r="CW215" s="52"/>
      <c r="CY215" s="37">
        <v>4.2</v>
      </c>
      <c r="CZ215" s="38" t="s">
        <v>274</v>
      </c>
      <c r="DA215" s="38"/>
      <c r="DB215" s="38"/>
      <c r="DC215" s="38"/>
      <c r="DD215" s="38"/>
      <c r="DE215" s="38"/>
      <c r="DF215" s="38"/>
      <c r="DG215" s="52"/>
      <c r="DI215" s="37">
        <v>4.2</v>
      </c>
      <c r="DJ215" s="38" t="s">
        <v>274</v>
      </c>
      <c r="DK215" s="38"/>
      <c r="DL215" s="38"/>
      <c r="DM215" s="38"/>
      <c r="DN215" s="38"/>
      <c r="DO215" s="38"/>
      <c r="DP215" s="38"/>
      <c r="DQ215" s="52"/>
      <c r="DS215" s="37">
        <v>4.2</v>
      </c>
      <c r="DT215" s="38" t="s">
        <v>274</v>
      </c>
      <c r="DU215" s="38"/>
      <c r="DV215" s="38"/>
      <c r="DW215" s="38"/>
      <c r="DX215" s="38"/>
      <c r="DY215" s="38"/>
      <c r="DZ215" s="38"/>
      <c r="EA215" s="52"/>
      <c r="EC215" s="37">
        <v>4.2</v>
      </c>
      <c r="ED215" s="38" t="s">
        <v>274</v>
      </c>
      <c r="EE215" s="38"/>
      <c r="EF215" s="38"/>
      <c r="EG215" s="38"/>
      <c r="EH215" s="38"/>
      <c r="EI215" s="38"/>
      <c r="EJ215" s="38"/>
      <c r="EK215" s="52"/>
      <c r="EL215" s="37">
        <v>4.2</v>
      </c>
      <c r="EM215" s="38" t="s">
        <v>274</v>
      </c>
      <c r="EN215" s="38"/>
      <c r="EO215" s="38"/>
      <c r="EP215" s="38"/>
      <c r="EQ215" s="38"/>
      <c r="ER215" s="38"/>
      <c r="ES215" s="38"/>
      <c r="ET215" s="52"/>
      <c r="EU215" s="52"/>
      <c r="EW215" s="364">
        <v>4.2</v>
      </c>
      <c r="EX215" s="38" t="s">
        <v>274</v>
      </c>
      <c r="EY215" s="38"/>
      <c r="EZ215" s="38"/>
      <c r="FA215" s="38"/>
      <c r="FB215" s="38"/>
      <c r="FC215" s="38"/>
      <c r="FD215" s="38"/>
      <c r="FE215" s="52"/>
      <c r="FG215" s="364">
        <v>4.2</v>
      </c>
      <c r="FH215" s="38" t="s">
        <v>274</v>
      </c>
      <c r="FI215" s="38"/>
      <c r="FJ215" s="38"/>
      <c r="FK215" s="38"/>
      <c r="FL215" s="38"/>
      <c r="FM215" s="38"/>
      <c r="FN215" s="38"/>
      <c r="FO215" s="52"/>
      <c r="FQ215" s="364">
        <v>4.2</v>
      </c>
      <c r="FR215" s="38" t="s">
        <v>274</v>
      </c>
      <c r="FS215" s="38"/>
      <c r="FT215" s="38"/>
      <c r="FU215" s="38"/>
      <c r="FV215" s="38"/>
      <c r="FW215" s="38"/>
      <c r="FX215" s="38"/>
      <c r="FY215" s="52"/>
      <c r="GA215" s="364">
        <v>4.2</v>
      </c>
      <c r="GB215" s="38" t="s">
        <v>274</v>
      </c>
      <c r="GC215" s="38"/>
      <c r="GD215" s="38"/>
      <c r="GE215" s="38"/>
      <c r="GF215" s="38"/>
      <c r="GG215" s="38"/>
      <c r="GH215" s="38"/>
      <c r="GI215" s="52"/>
      <c r="GK215" s="364">
        <v>4.2</v>
      </c>
      <c r="GL215" s="38" t="s">
        <v>274</v>
      </c>
      <c r="GM215" s="38"/>
      <c r="GN215" s="38"/>
      <c r="GO215" s="38"/>
      <c r="GP215" s="38"/>
      <c r="GQ215" s="38"/>
      <c r="GR215" s="38"/>
      <c r="GS215" s="52"/>
      <c r="GU215" s="364">
        <v>4.2</v>
      </c>
      <c r="GV215" s="38" t="s">
        <v>274</v>
      </c>
      <c r="GW215" s="38"/>
      <c r="GX215" s="38"/>
      <c r="GY215" s="38"/>
      <c r="GZ215" s="38"/>
      <c r="HA215" s="38"/>
      <c r="HB215" s="38"/>
      <c r="HC215" s="52"/>
      <c r="HE215" s="364">
        <v>4.2</v>
      </c>
      <c r="HF215" s="38" t="s">
        <v>274</v>
      </c>
      <c r="HG215" s="38"/>
      <c r="HH215" s="38"/>
      <c r="HI215" s="38"/>
      <c r="HJ215" s="38"/>
      <c r="HK215" s="38"/>
      <c r="HL215" s="38"/>
      <c r="HM215" s="52"/>
      <c r="HO215" s="364">
        <v>4.2</v>
      </c>
      <c r="HP215" s="38" t="s">
        <v>274</v>
      </c>
      <c r="HQ215" s="38"/>
      <c r="HR215" s="38"/>
      <c r="HS215" s="38"/>
      <c r="HT215" s="38"/>
      <c r="HU215" s="38"/>
      <c r="HV215" s="38"/>
      <c r="HW215" s="52"/>
      <c r="HY215" s="364">
        <v>4.2</v>
      </c>
      <c r="HZ215" s="38" t="s">
        <v>274</v>
      </c>
      <c r="IA215" s="38"/>
      <c r="IB215" s="38"/>
      <c r="IC215" s="38"/>
      <c r="ID215" s="38"/>
      <c r="IE215" s="38"/>
      <c r="IF215" s="38"/>
      <c r="IG215" s="52"/>
      <c r="II215" s="364">
        <v>4.2</v>
      </c>
      <c r="IJ215" s="38" t="s">
        <v>274</v>
      </c>
      <c r="IK215" s="38"/>
      <c r="IL215" s="38"/>
      <c r="IM215" s="38"/>
      <c r="IN215" s="38"/>
      <c r="IO215" s="38"/>
      <c r="IP215" s="38"/>
      <c r="IQ215" s="52"/>
      <c r="IS215" s="364">
        <v>4.2</v>
      </c>
      <c r="IT215" s="38" t="s">
        <v>274</v>
      </c>
      <c r="IU215" s="38"/>
      <c r="IV215" s="38"/>
      <c r="IW215" s="38"/>
      <c r="IX215" s="38"/>
      <c r="IY215" s="38"/>
      <c r="IZ215" s="38"/>
      <c r="JA215" s="52"/>
    </row>
    <row r="216" spans="1:261" ht="12.75" customHeight="1" outlineLevel="2" x14ac:dyDescent="0.25">
      <c r="C216" s="356"/>
      <c r="D216" s="41">
        <v>1</v>
      </c>
      <c r="E216" s="416">
        <f t="shared" ref="E216:E217" si="1109">AVERAGE(O216,Y216,AI216,AS216,BC216,BM216,BW216,CG216,CQ216,DA216,DK216,DU216,EE216,EO216,EY216,FI216,FS216,GC216,GM216,GW216,HG216,HQ216,IA216,IK216,IU216)</f>
        <v>5.666666666666667</v>
      </c>
      <c r="F216" s="416">
        <f t="shared" ref="F216:F217" si="1110">AVERAGE(P216,Z216,AJ216,AT216,BD216,BN216,BX216,CH216,CR216,DB216,DL216,DV216,EF216,EP216,EZ216,FJ216,FT216,GD216,GN216,GX216,HH216,HR216,IB216,IL216,IV216)</f>
        <v>6.333333333333333</v>
      </c>
      <c r="G216" s="416">
        <f t="shared" ref="G216:G217" si="1111">AVERAGE(Q216,AA216,AK216,AU216,BE216,BO216,BY216,CI216,CS216,DC216,DM216,DW216,EG216,EQ216,FA216,FK216,FU216,GE216,GO216,GY216,HI216,HS216,IC216,IM216,IW216)</f>
        <v>5.333333333333333</v>
      </c>
      <c r="H216" s="416">
        <f t="shared" ref="H216:H217" si="1112">AVERAGE(R216,AB216,AL216,AV216,BF216,BP216,BZ216,CJ216,CT216,DD216,DN216,DX216,EH216,ER216,FB216,FL216,FV216,GF216,GP216,GZ216,HJ216,HT216,ID216,IN216,IX216)</f>
        <v>7.5</v>
      </c>
      <c r="I216" s="416">
        <f t="shared" ref="I216:I217" si="1113">AVERAGE(S216,AC216,AM216,AW216,BG216,BQ216,CA216,CK216,CU216,DE216,DO216,DY216,EI216,ES216,FC216,FM216,FW216,GG216,GQ216,HA216,HK216,HU216,IE216,IO216,IY216)</f>
        <v>7.5</v>
      </c>
      <c r="J216" s="416">
        <f t="shared" ref="J216:J217" si="1114">AVERAGE(T216,AD216,AN216,AX216,BH216,BR216,CB216,CL216,CV216,DF216,DP216,DZ216,EJ216,ET216,FD216,FN216,FX216,GH216,GR216,HB216,HL216,HV216,IF216,IP216,IZ216)</f>
        <v>9</v>
      </c>
      <c r="K216" s="52"/>
      <c r="M216" s="328"/>
      <c r="N216" s="41">
        <v>1</v>
      </c>
      <c r="O216" s="6"/>
      <c r="P216" s="6"/>
      <c r="Q216" s="6"/>
      <c r="R216" s="6"/>
      <c r="S216" s="6"/>
      <c r="T216" s="6"/>
      <c r="U216" s="52"/>
      <c r="W216" s="328"/>
      <c r="X216" s="41">
        <v>1</v>
      </c>
      <c r="Y216" s="6"/>
      <c r="Z216" s="6"/>
      <c r="AA216" s="6"/>
      <c r="AB216" s="6"/>
      <c r="AC216" s="6"/>
      <c r="AD216" s="6"/>
      <c r="AE216" s="52"/>
      <c r="AG216" s="328"/>
      <c r="AH216" s="41">
        <v>1</v>
      </c>
      <c r="AI216" s="6"/>
      <c r="AJ216" s="6"/>
      <c r="AK216" s="6"/>
      <c r="AL216" s="6"/>
      <c r="AM216" s="6"/>
      <c r="AN216" s="6"/>
      <c r="AO216" s="52"/>
      <c r="AQ216" s="328"/>
      <c r="AR216" s="41">
        <v>1</v>
      </c>
      <c r="AS216" s="6">
        <v>0</v>
      </c>
      <c r="AT216" s="6">
        <v>4</v>
      </c>
      <c r="AU216" s="6">
        <v>4</v>
      </c>
      <c r="AV216" s="6">
        <v>9</v>
      </c>
      <c r="AW216" s="6">
        <v>5</v>
      </c>
      <c r="AX216" s="6">
        <v>8</v>
      </c>
      <c r="AY216" s="52"/>
      <c r="BA216" s="328"/>
      <c r="BB216" s="41">
        <v>1</v>
      </c>
      <c r="BC216" s="6"/>
      <c r="BD216" s="6"/>
      <c r="BE216" s="6"/>
      <c r="BF216" s="6"/>
      <c r="BG216" s="6"/>
      <c r="BH216" s="6"/>
      <c r="BI216" s="52"/>
      <c r="BK216" s="328"/>
      <c r="BL216" s="41">
        <v>1</v>
      </c>
      <c r="BM216" s="38"/>
      <c r="BN216" s="38"/>
      <c r="BO216" s="38"/>
      <c r="BP216" s="38"/>
      <c r="BQ216" s="38"/>
      <c r="BR216" s="38"/>
      <c r="BS216" s="52"/>
      <c r="BU216" s="328"/>
      <c r="BV216" s="41">
        <v>1</v>
      </c>
      <c r="BW216" s="6"/>
      <c r="BX216" s="6"/>
      <c r="BY216" s="6"/>
      <c r="BZ216" s="6"/>
      <c r="CA216" s="6"/>
      <c r="CB216" s="6"/>
      <c r="CC216" s="52"/>
      <c r="CE216" s="328"/>
      <c r="CF216" s="41">
        <v>1</v>
      </c>
      <c r="CG216" s="6"/>
      <c r="CH216" s="6"/>
      <c r="CI216" s="6"/>
      <c r="CJ216" s="6"/>
      <c r="CK216" s="6"/>
      <c r="CL216" s="6"/>
      <c r="CM216" s="52"/>
      <c r="CO216" s="328"/>
      <c r="CP216" s="41">
        <v>1</v>
      </c>
      <c r="CQ216" s="6"/>
      <c r="CR216" s="6"/>
      <c r="CS216" s="6"/>
      <c r="CT216" s="6"/>
      <c r="CU216" s="6"/>
      <c r="CV216" s="6"/>
      <c r="CW216" s="52"/>
      <c r="CY216" s="328"/>
      <c r="CZ216" s="41">
        <v>1</v>
      </c>
      <c r="DA216" s="6">
        <v>8</v>
      </c>
      <c r="DB216" s="6">
        <v>9</v>
      </c>
      <c r="DC216" s="6">
        <v>6</v>
      </c>
      <c r="DD216" s="6">
        <v>6</v>
      </c>
      <c r="DE216" s="6"/>
      <c r="DF216" s="6">
        <v>10</v>
      </c>
      <c r="DG216" s="52"/>
      <c r="DI216" s="328"/>
      <c r="DJ216" s="41">
        <v>1</v>
      </c>
      <c r="DK216" s="6"/>
      <c r="DL216" s="6"/>
      <c r="DM216" s="6"/>
      <c r="DN216" s="6"/>
      <c r="DO216" s="6"/>
      <c r="DP216" s="6"/>
      <c r="DQ216" s="52"/>
      <c r="DS216" s="328"/>
      <c r="DT216" s="41">
        <v>1</v>
      </c>
      <c r="DU216" s="6"/>
      <c r="DV216" s="6"/>
      <c r="DW216" s="6"/>
      <c r="DX216" s="6"/>
      <c r="DY216" s="6"/>
      <c r="DZ216" s="6"/>
      <c r="EA216" s="52"/>
      <c r="EC216" s="328"/>
      <c r="ED216" s="41">
        <v>1</v>
      </c>
      <c r="EE216" s="6"/>
      <c r="EF216" s="6"/>
      <c r="EG216" s="6"/>
      <c r="EH216" s="6"/>
      <c r="EI216" s="6"/>
      <c r="EJ216" s="6"/>
      <c r="EK216" s="52"/>
      <c r="EL216" s="328"/>
      <c r="EM216" s="41">
        <v>1</v>
      </c>
      <c r="EN216" s="6">
        <v>8</v>
      </c>
      <c r="EO216" s="6">
        <v>9</v>
      </c>
      <c r="EP216" s="6">
        <v>6</v>
      </c>
      <c r="EQ216" s="6">
        <v>6</v>
      </c>
      <c r="ER216" s="6"/>
      <c r="ES216" s="6">
        <v>10</v>
      </c>
      <c r="ET216" s="52"/>
      <c r="EU216" s="52"/>
      <c r="EW216" s="367"/>
      <c r="EX216" s="41">
        <v>1</v>
      </c>
      <c r="EY216" s="6"/>
      <c r="EZ216" s="6"/>
      <c r="FA216" s="6"/>
      <c r="FB216" s="6"/>
      <c r="FC216" s="6"/>
      <c r="FD216" s="6"/>
      <c r="FE216" s="52"/>
      <c r="FG216" s="367"/>
      <c r="FH216" s="41">
        <v>1</v>
      </c>
      <c r="FI216" s="6"/>
      <c r="FJ216" s="6"/>
      <c r="FK216" s="6"/>
      <c r="FL216" s="6"/>
      <c r="FM216" s="6"/>
      <c r="FN216" s="6"/>
      <c r="FO216" s="52"/>
      <c r="FQ216" s="367"/>
      <c r="FR216" s="41">
        <v>1</v>
      </c>
      <c r="FS216" s="6"/>
      <c r="FT216" s="6"/>
      <c r="FU216" s="6"/>
      <c r="FV216" s="6"/>
      <c r="FW216" s="6"/>
      <c r="FX216" s="6"/>
      <c r="FY216" s="52"/>
      <c r="GA216" s="367"/>
      <c r="GB216" s="41">
        <v>1</v>
      </c>
      <c r="GC216" s="6"/>
      <c r="GD216" s="6"/>
      <c r="GE216" s="6"/>
      <c r="GF216" s="6"/>
      <c r="GG216" s="6"/>
      <c r="GH216" s="6"/>
      <c r="GI216" s="52"/>
      <c r="GK216" s="367"/>
      <c r="GL216" s="41">
        <v>1</v>
      </c>
      <c r="GM216" s="6"/>
      <c r="GN216" s="6"/>
      <c r="GO216" s="6"/>
      <c r="GP216" s="6"/>
      <c r="GQ216" s="6"/>
      <c r="GR216" s="6"/>
      <c r="GS216" s="52"/>
      <c r="GU216" s="367"/>
      <c r="GV216" s="41">
        <v>1</v>
      </c>
      <c r="GW216" s="6"/>
      <c r="GX216" s="6"/>
      <c r="GY216" s="6"/>
      <c r="GZ216" s="6"/>
      <c r="HA216" s="6"/>
      <c r="HB216" s="6"/>
      <c r="HC216" s="52"/>
      <c r="HE216" s="367"/>
      <c r="HF216" s="41">
        <v>1</v>
      </c>
      <c r="HG216" s="6"/>
      <c r="HH216" s="6"/>
      <c r="HI216" s="6"/>
      <c r="HJ216" s="6"/>
      <c r="HK216" s="6"/>
      <c r="HL216" s="6"/>
      <c r="HM216" s="52"/>
      <c r="HO216" s="367"/>
      <c r="HP216" s="41">
        <v>1</v>
      </c>
      <c r="HQ216" s="6"/>
      <c r="HR216" s="6"/>
      <c r="HS216" s="6"/>
      <c r="HT216" s="6"/>
      <c r="HU216" s="6"/>
      <c r="HV216" s="6"/>
      <c r="HW216" s="52"/>
      <c r="HY216" s="367"/>
      <c r="HZ216" s="41">
        <v>1</v>
      </c>
      <c r="IA216" s="6"/>
      <c r="IB216" s="6"/>
      <c r="IC216" s="6"/>
      <c r="ID216" s="6"/>
      <c r="IE216" s="6"/>
      <c r="IF216" s="6"/>
      <c r="IG216" s="52"/>
      <c r="II216" s="367"/>
      <c r="IJ216" s="41">
        <v>1</v>
      </c>
      <c r="IK216" s="6"/>
      <c r="IL216" s="6"/>
      <c r="IM216" s="6"/>
      <c r="IN216" s="6"/>
      <c r="IO216" s="6"/>
      <c r="IP216" s="6"/>
      <c r="IQ216" s="52"/>
      <c r="IS216" s="367"/>
      <c r="IT216" s="41">
        <v>1</v>
      </c>
      <c r="IU216" s="6"/>
      <c r="IV216" s="6"/>
      <c r="IW216" s="6"/>
      <c r="IX216" s="6"/>
      <c r="IY216" s="6"/>
      <c r="IZ216" s="6"/>
      <c r="JA216" s="52"/>
    </row>
    <row r="217" spans="1:261" ht="12.75" customHeight="1" outlineLevel="2" x14ac:dyDescent="0.25">
      <c r="C217" s="356"/>
      <c r="D217" s="41">
        <v>2</v>
      </c>
      <c r="E217" s="416">
        <f t="shared" si="1109"/>
        <v>5.666666666666667</v>
      </c>
      <c r="F217" s="416">
        <f t="shared" si="1110"/>
        <v>8</v>
      </c>
      <c r="G217" s="416">
        <f t="shared" si="1111"/>
        <v>7</v>
      </c>
      <c r="H217" s="416">
        <f t="shared" si="1112"/>
        <v>7</v>
      </c>
      <c r="I217" s="416">
        <f t="shared" si="1113"/>
        <v>9.5</v>
      </c>
      <c r="J217" s="416">
        <f t="shared" si="1114"/>
        <v>9.5</v>
      </c>
      <c r="K217" s="52"/>
      <c r="M217" s="328"/>
      <c r="N217" s="41">
        <v>2</v>
      </c>
      <c r="O217" s="6"/>
      <c r="P217" s="6"/>
      <c r="Q217" s="6"/>
      <c r="R217" s="6"/>
      <c r="S217" s="6"/>
      <c r="T217" s="6"/>
      <c r="U217" s="52"/>
      <c r="W217" s="328"/>
      <c r="X217" s="41">
        <v>2</v>
      </c>
      <c r="Y217" s="6"/>
      <c r="Z217" s="6"/>
      <c r="AA217" s="6"/>
      <c r="AB217" s="6"/>
      <c r="AC217" s="6"/>
      <c r="AD217" s="6"/>
      <c r="AE217" s="52"/>
      <c r="AG217" s="328"/>
      <c r="AH217" s="41">
        <v>2</v>
      </c>
      <c r="AI217" s="6"/>
      <c r="AJ217" s="6"/>
      <c r="AK217" s="6"/>
      <c r="AL217" s="6"/>
      <c r="AM217" s="6"/>
      <c r="AN217" s="6"/>
      <c r="AO217" s="52"/>
      <c r="AQ217" s="328"/>
      <c r="AR217" s="41">
        <v>2</v>
      </c>
      <c r="AS217" s="6">
        <v>0</v>
      </c>
      <c r="AT217" s="6">
        <v>9</v>
      </c>
      <c r="AU217" s="6">
        <v>9</v>
      </c>
      <c r="AV217" s="6">
        <v>8</v>
      </c>
      <c r="AW217" s="6">
        <v>9</v>
      </c>
      <c r="AX217" s="6">
        <v>9</v>
      </c>
      <c r="AY217" s="52"/>
      <c r="BA217" s="328"/>
      <c r="BB217" s="41">
        <v>2</v>
      </c>
      <c r="BC217" s="6"/>
      <c r="BD217" s="6"/>
      <c r="BE217" s="6"/>
      <c r="BF217" s="6"/>
      <c r="BG217" s="6"/>
      <c r="BH217" s="6"/>
      <c r="BI217" s="52"/>
      <c r="BK217" s="328"/>
      <c r="BL217" s="41">
        <v>2</v>
      </c>
      <c r="BM217" s="6"/>
      <c r="BN217" s="6"/>
      <c r="BO217" s="6"/>
      <c r="BP217" s="6"/>
      <c r="BQ217" s="6"/>
      <c r="BR217" s="6"/>
      <c r="BS217" s="52"/>
      <c r="BU217" s="328"/>
      <c r="BV217" s="41">
        <v>2</v>
      </c>
      <c r="BW217" s="6"/>
      <c r="BX217" s="6"/>
      <c r="BY217" s="6"/>
      <c r="BZ217" s="6"/>
      <c r="CA217" s="6"/>
      <c r="CB217" s="6"/>
      <c r="CC217" s="52"/>
      <c r="CE217" s="328"/>
      <c r="CF217" s="41">
        <v>2</v>
      </c>
      <c r="CG217" s="6"/>
      <c r="CH217" s="6"/>
      <c r="CI217" s="6"/>
      <c r="CJ217" s="6"/>
      <c r="CK217" s="6"/>
      <c r="CL217" s="6"/>
      <c r="CM217" s="52"/>
      <c r="CO217" s="328"/>
      <c r="CP217" s="41">
        <v>2</v>
      </c>
      <c r="CQ217" s="6"/>
      <c r="CR217" s="6"/>
      <c r="CS217" s="6"/>
      <c r="CT217" s="6"/>
      <c r="CU217" s="6"/>
      <c r="CV217" s="6"/>
      <c r="CW217" s="52"/>
      <c r="CY217" s="328"/>
      <c r="CZ217" s="41">
        <v>2</v>
      </c>
      <c r="DA217" s="6">
        <v>8</v>
      </c>
      <c r="DB217" s="6">
        <v>9</v>
      </c>
      <c r="DC217" s="6">
        <v>6</v>
      </c>
      <c r="DD217" s="6">
        <v>6</v>
      </c>
      <c r="DE217" s="6"/>
      <c r="DF217" s="6">
        <v>10</v>
      </c>
      <c r="DG217" s="52"/>
      <c r="DI217" s="328"/>
      <c r="DJ217" s="41">
        <v>2</v>
      </c>
      <c r="DK217" s="6"/>
      <c r="DL217" s="6"/>
      <c r="DM217" s="6"/>
      <c r="DN217" s="6"/>
      <c r="DO217" s="6"/>
      <c r="DP217" s="6"/>
      <c r="DQ217" s="52"/>
      <c r="DS217" s="328"/>
      <c r="DT217" s="41">
        <v>2</v>
      </c>
      <c r="DU217" s="6"/>
      <c r="DV217" s="6"/>
      <c r="DW217" s="6"/>
      <c r="DX217" s="6"/>
      <c r="DY217" s="6"/>
      <c r="DZ217" s="6"/>
      <c r="EA217" s="52"/>
      <c r="EC217" s="328"/>
      <c r="ED217" s="41">
        <v>2</v>
      </c>
      <c r="EE217" s="6"/>
      <c r="EF217" s="6"/>
      <c r="EG217" s="6"/>
      <c r="EH217" s="6"/>
      <c r="EI217" s="6"/>
      <c r="EJ217" s="6"/>
      <c r="EK217" s="52"/>
      <c r="EL217" s="328"/>
      <c r="EM217" s="41">
        <v>2</v>
      </c>
      <c r="EN217" s="6">
        <v>8</v>
      </c>
      <c r="EO217" s="6">
        <v>9</v>
      </c>
      <c r="EP217" s="6">
        <v>6</v>
      </c>
      <c r="EQ217" s="6">
        <v>6</v>
      </c>
      <c r="ER217" s="6"/>
      <c r="ES217" s="6">
        <v>10</v>
      </c>
      <c r="ET217" s="52"/>
      <c r="EU217" s="52"/>
      <c r="EW217" s="367"/>
      <c r="EX217" s="41">
        <v>2</v>
      </c>
      <c r="EY217" s="6"/>
      <c r="EZ217" s="6"/>
      <c r="FA217" s="6"/>
      <c r="FB217" s="6"/>
      <c r="FC217" s="6"/>
      <c r="FD217" s="6"/>
      <c r="FE217" s="52"/>
      <c r="FG217" s="367"/>
      <c r="FH217" s="41">
        <v>2</v>
      </c>
      <c r="FI217" s="6"/>
      <c r="FJ217" s="6"/>
      <c r="FK217" s="6"/>
      <c r="FL217" s="6"/>
      <c r="FM217" s="6"/>
      <c r="FN217" s="6"/>
      <c r="FO217" s="52"/>
      <c r="FQ217" s="367"/>
      <c r="FR217" s="41">
        <v>2</v>
      </c>
      <c r="FS217" s="6"/>
      <c r="FT217" s="6"/>
      <c r="FU217" s="6"/>
      <c r="FV217" s="6"/>
      <c r="FW217" s="6"/>
      <c r="FX217" s="6"/>
      <c r="FY217" s="52"/>
      <c r="GA217" s="367"/>
      <c r="GB217" s="41">
        <v>2</v>
      </c>
      <c r="GC217" s="6"/>
      <c r="GD217" s="6"/>
      <c r="GE217" s="6"/>
      <c r="GF217" s="6"/>
      <c r="GG217" s="6"/>
      <c r="GH217" s="6"/>
      <c r="GI217" s="52"/>
      <c r="GK217" s="367"/>
      <c r="GL217" s="41">
        <v>2</v>
      </c>
      <c r="GM217" s="6"/>
      <c r="GN217" s="6"/>
      <c r="GO217" s="6"/>
      <c r="GP217" s="6"/>
      <c r="GQ217" s="6"/>
      <c r="GR217" s="6"/>
      <c r="GS217" s="52"/>
      <c r="GU217" s="367"/>
      <c r="GV217" s="41">
        <v>2</v>
      </c>
      <c r="GW217" s="6"/>
      <c r="GX217" s="6"/>
      <c r="GY217" s="6"/>
      <c r="GZ217" s="6"/>
      <c r="HA217" s="6"/>
      <c r="HB217" s="6"/>
      <c r="HC217" s="52"/>
      <c r="HE217" s="367"/>
      <c r="HF217" s="41">
        <v>2</v>
      </c>
      <c r="HG217" s="6"/>
      <c r="HH217" s="6"/>
      <c r="HI217" s="6"/>
      <c r="HJ217" s="6"/>
      <c r="HK217" s="6"/>
      <c r="HL217" s="6"/>
      <c r="HM217" s="52"/>
      <c r="HO217" s="367"/>
      <c r="HP217" s="41">
        <v>2</v>
      </c>
      <c r="HQ217" s="6"/>
      <c r="HR217" s="6"/>
      <c r="HS217" s="6"/>
      <c r="HT217" s="6"/>
      <c r="HU217" s="6"/>
      <c r="HV217" s="6"/>
      <c r="HW217" s="52"/>
      <c r="HY217" s="367"/>
      <c r="HZ217" s="41">
        <v>2</v>
      </c>
      <c r="IA217" s="6"/>
      <c r="IB217" s="6"/>
      <c r="IC217" s="6"/>
      <c r="ID217" s="6"/>
      <c r="IE217" s="6"/>
      <c r="IF217" s="6"/>
      <c r="IG217" s="52"/>
      <c r="II217" s="367"/>
      <c r="IJ217" s="41">
        <v>2</v>
      </c>
      <c r="IK217" s="6"/>
      <c r="IL217" s="6"/>
      <c r="IM217" s="6"/>
      <c r="IN217" s="6"/>
      <c r="IO217" s="6"/>
      <c r="IP217" s="6"/>
      <c r="IQ217" s="52"/>
      <c r="IS217" s="367"/>
      <c r="IT217" s="41">
        <v>2</v>
      </c>
      <c r="IU217" s="6"/>
      <c r="IV217" s="6"/>
      <c r="IW217" s="6"/>
      <c r="IX217" s="6"/>
      <c r="IY217" s="6"/>
      <c r="IZ217" s="6"/>
      <c r="JA217" s="52"/>
    </row>
    <row r="218" spans="1:261" ht="12.75" customHeight="1" outlineLevel="2" x14ac:dyDescent="0.25">
      <c r="A218" s="99" t="s">
        <v>122</v>
      </c>
      <c r="B218" s="100">
        <f>IF(A218="Must Have",RQTMustHave,(IF(A218="Important",RQTImportant,(IF(A218="Standard",RQTStandard,RQTNiceToHave)))))</f>
        <v>1</v>
      </c>
      <c r="C218" s="358"/>
      <c r="D218" s="17" t="s">
        <v>1</v>
      </c>
      <c r="E218" s="417">
        <f>AVERAGE(O218,Y218,AI218,AS218,BC218,BM218,BW218,CG218,CQ218,DA218,DK218,DU218,EE218,EO218,EY218,FI218,FS218,GC218,GM218,GW218,HG218,HQ218,IA218,IK218,IU218)</f>
        <v>5.666666666666667</v>
      </c>
      <c r="F218" s="417">
        <f t="shared" ref="F218:J218" si="1115">AVERAGE(P218,Z218,AJ218,AT218,BD218,BN218,BX218,CH218,CR218,DB218,DL218,DV218,EF218,EP218,EZ218,FJ218,FT218,GD218,GN218,GX218,HH218,HR218,IB218,IL218,IV218)</f>
        <v>7.166666666666667</v>
      </c>
      <c r="G218" s="417">
        <f t="shared" si="1115"/>
        <v>6.166666666666667</v>
      </c>
      <c r="H218" s="417">
        <f t="shared" si="1115"/>
        <v>7.25</v>
      </c>
      <c r="I218" s="417">
        <f t="shared" si="1115"/>
        <v>8.5</v>
      </c>
      <c r="J218" s="417">
        <f t="shared" si="1115"/>
        <v>9.25</v>
      </c>
      <c r="K218" s="52"/>
      <c r="M218" s="48"/>
      <c r="N218" s="17" t="s">
        <v>1</v>
      </c>
      <c r="O218" s="36" t="str">
        <f>IF(COUNT(O216:O217)=0,"",AVERAGE(O216:O217))</f>
        <v/>
      </c>
      <c r="P218" s="36" t="str">
        <f>IF(COUNT(P216:P217)=0,"",AVERAGE(P216:P217))</f>
        <v/>
      </c>
      <c r="Q218" s="36" t="str">
        <f>IF(COUNT(Q216:Q217)=0,"",AVERAGE(Q216:Q217))</f>
        <v/>
      </c>
      <c r="R218" s="36" t="str">
        <f>IF(COUNT(R216:R217)=0,"",AVERAGE(R216:R217))</f>
        <v/>
      </c>
      <c r="S218" s="36"/>
      <c r="T218" s="36" t="str">
        <f>IF(COUNT(T216:T217)=0,"",AVERAGE(T216:T217))</f>
        <v/>
      </c>
      <c r="U218" s="52"/>
      <c r="W218" s="48"/>
      <c r="X218" s="17" t="s">
        <v>1</v>
      </c>
      <c r="Y218" s="36" t="str">
        <f>IF(COUNT(Y216:Y217)=0,"",AVERAGE(Y216:Y217))</f>
        <v/>
      </c>
      <c r="Z218" s="36" t="str">
        <f>IF(COUNT(Z216:Z217)=0,"",AVERAGE(Z216:Z217))</f>
        <v/>
      </c>
      <c r="AA218" s="36" t="str">
        <f>IF(COUNT(AA216:AA217)=0,"",AVERAGE(AA216:AA217))</f>
        <v/>
      </c>
      <c r="AB218" s="36" t="str">
        <f>IF(COUNT(AB216:AB217)=0,"",AVERAGE(AB216:AB217))</f>
        <v/>
      </c>
      <c r="AC218" s="36"/>
      <c r="AD218" s="36" t="str">
        <f>IF(COUNT(AD216:AD217)=0,"",AVERAGE(AD216:AD217))</f>
        <v/>
      </c>
      <c r="AE218" s="52"/>
      <c r="AG218" s="48"/>
      <c r="AH218" s="17" t="s">
        <v>1</v>
      </c>
      <c r="AI218" s="36" t="str">
        <f>IF(COUNT(AI216:AI217)=0,"",AVERAGE(AI216:AI217))</f>
        <v/>
      </c>
      <c r="AJ218" s="36" t="str">
        <f>IF(COUNT(AJ216:AJ217)=0,"",AVERAGE(AJ216:AJ217))</f>
        <v/>
      </c>
      <c r="AK218" s="36" t="str">
        <f>IF(COUNT(AK216:AK217)=0,"",AVERAGE(AK216:AK217))</f>
        <v/>
      </c>
      <c r="AL218" s="36" t="str">
        <f>IF(COUNT(AL216:AL217)=0,"",AVERAGE(AL216:AL217))</f>
        <v/>
      </c>
      <c r="AM218" s="36"/>
      <c r="AN218" s="36" t="str">
        <f>IF(COUNT(AN216:AN217)=0,"",AVERAGE(AN216:AN217))</f>
        <v/>
      </c>
      <c r="AO218" s="52"/>
      <c r="AQ218" s="48"/>
      <c r="AR218" s="17" t="s">
        <v>1</v>
      </c>
      <c r="AS218" s="36">
        <f t="shared" ref="AS218:AX218" si="1116">IF(COUNT(AS216:AS217)=0,"",AVERAGE(AS216:AS217))</f>
        <v>0</v>
      </c>
      <c r="AT218" s="36">
        <f t="shared" si="1116"/>
        <v>6.5</v>
      </c>
      <c r="AU218" s="36">
        <f t="shared" si="1116"/>
        <v>6.5</v>
      </c>
      <c r="AV218" s="36">
        <f t="shared" si="1116"/>
        <v>8.5</v>
      </c>
      <c r="AW218" s="36">
        <f t="shared" si="1116"/>
        <v>7</v>
      </c>
      <c r="AX218" s="36">
        <f t="shared" si="1116"/>
        <v>8.5</v>
      </c>
      <c r="AY218" s="52"/>
      <c r="BA218" s="48"/>
      <c r="BB218" s="17" t="s">
        <v>1</v>
      </c>
      <c r="BC218" s="36"/>
      <c r="BD218" s="36" t="str">
        <f>IF(COUNT(BD216:BD217)=0,"",AVERAGE(BD216:BD217))</f>
        <v/>
      </c>
      <c r="BE218" s="36" t="str">
        <f>IF(COUNT(BE216:BE217)=0,"",AVERAGE(BE216:BE217))</f>
        <v/>
      </c>
      <c r="BF218" s="36" t="str">
        <f>IF(COUNT(BF216:BF217)=0,"",AVERAGE(BF216:BF217))</f>
        <v/>
      </c>
      <c r="BG218" s="36" t="str">
        <f>IF(COUNT(BG216:BG217)=0,"",AVERAGE(BG216:BG217))</f>
        <v/>
      </c>
      <c r="BH218" s="36" t="str">
        <f>IF(COUNT(BH216:BH217)=0,"",AVERAGE(BH216:BH217))</f>
        <v/>
      </c>
      <c r="BI218" s="52"/>
      <c r="BK218" s="48"/>
      <c r="BL218" s="17" t="s">
        <v>1</v>
      </c>
      <c r="BM218" s="6"/>
      <c r="BN218" s="6"/>
      <c r="BO218" s="6"/>
      <c r="BP218" s="6"/>
      <c r="BQ218" s="6"/>
      <c r="BR218" s="6"/>
      <c r="BS218" s="52"/>
      <c r="BU218" s="48"/>
      <c r="BV218" s="17" t="s">
        <v>1</v>
      </c>
      <c r="BW218" s="36" t="str">
        <f>IF(COUNT(BW216:BW217)=0,"",AVERAGE(BW216:BW217))</f>
        <v/>
      </c>
      <c r="BX218" s="36" t="str">
        <f>IF(COUNT(BX216:BX217)=0,"",AVERAGE(BX216:BX217))</f>
        <v/>
      </c>
      <c r="BY218" s="36" t="str">
        <f>IF(COUNT(BY216:BY217)=0,"",AVERAGE(BY216:BY217))</f>
        <v/>
      </c>
      <c r="BZ218" s="36" t="str">
        <f>IF(COUNT(BZ216:BZ217)=0,"",AVERAGE(BZ216:BZ217))</f>
        <v/>
      </c>
      <c r="CA218" s="36"/>
      <c r="CB218" s="36" t="str">
        <f>IF(COUNT(CB216:CB217)=0,"",AVERAGE(CB216:CB217))</f>
        <v/>
      </c>
      <c r="CC218" s="52"/>
      <c r="CE218" s="48"/>
      <c r="CF218" s="17" t="s">
        <v>1</v>
      </c>
      <c r="CG218" s="36" t="str">
        <f>IF(COUNT(CG216:CG217)=0,"",AVERAGE(CG216:CG217))</f>
        <v/>
      </c>
      <c r="CH218" s="36" t="str">
        <f>IF(COUNT(CH216:CH217)=0,"",AVERAGE(CH216:CH217))</f>
        <v/>
      </c>
      <c r="CI218" s="36" t="str">
        <f>IF(COUNT(CI216:CI217)=0,"",AVERAGE(CI216:CI217))</f>
        <v/>
      </c>
      <c r="CJ218" s="36" t="str">
        <f>IF(COUNT(CJ216:CJ217)=0,"",AVERAGE(CJ216:CJ217))</f>
        <v/>
      </c>
      <c r="CK218" s="36"/>
      <c r="CL218" s="36" t="str">
        <f>IF(COUNT(CL216:CL217)=0,"",AVERAGE(CL216:CL217))</f>
        <v/>
      </c>
      <c r="CM218" s="52"/>
      <c r="CO218" s="48"/>
      <c r="CP218" s="17" t="s">
        <v>1</v>
      </c>
      <c r="CQ218" s="36" t="str">
        <f>IF(COUNT(CQ216:CQ217)=0,"",AVERAGE(CQ216:CQ217))</f>
        <v/>
      </c>
      <c r="CR218" s="36" t="str">
        <f>IF(COUNT(CR216:CR217)=0,"",AVERAGE(CR216:CR217))</f>
        <v/>
      </c>
      <c r="CS218" s="36" t="str">
        <f>IF(COUNT(CS216:CS217)=0,"",AVERAGE(CS216:CS217))</f>
        <v/>
      </c>
      <c r="CT218" s="36" t="str">
        <f>IF(COUNT(CT216:CT217)=0,"",AVERAGE(CT216:CT217))</f>
        <v/>
      </c>
      <c r="CU218" s="36"/>
      <c r="CV218" s="36" t="str">
        <f>IF(COUNT(CV216:CV217)=0,"",AVERAGE(CV216:CV217))</f>
        <v/>
      </c>
      <c r="CW218" s="52"/>
      <c r="CY218" s="48"/>
      <c r="CZ218" s="17" t="s">
        <v>1</v>
      </c>
      <c r="DA218" s="36">
        <f>IF(COUNT(DA216:DA217)=0,"",AVERAGE(DA216:DA217))</f>
        <v>8</v>
      </c>
      <c r="DB218" s="36">
        <f>IF(COUNT(DB216:DB217)=0,"",AVERAGE(DB216:DB217))</f>
        <v>9</v>
      </c>
      <c r="DC218" s="36">
        <f>IF(COUNT(DC216:DC217)=0,"",AVERAGE(DC216:DC217))</f>
        <v>6</v>
      </c>
      <c r="DD218" s="36">
        <f>IF(COUNT(DD216:DD217)=0,"",AVERAGE(DD216:DD217))</f>
        <v>6</v>
      </c>
      <c r="DE218" s="36"/>
      <c r="DF218" s="36">
        <f>IF(COUNT(DF216:DF217)=0,"",AVERAGE(DF216:DF217))</f>
        <v>10</v>
      </c>
      <c r="DG218" s="52"/>
      <c r="DI218" s="48"/>
      <c r="DJ218" s="17" t="s">
        <v>1</v>
      </c>
      <c r="DK218" s="36" t="str">
        <f>IF(COUNT(DK216:DK217)=0,"",AVERAGE(DK216:DK217))</f>
        <v/>
      </c>
      <c r="DL218" s="36" t="str">
        <f>IF(COUNT(DL216:DL217)=0,"",AVERAGE(DL216:DL217))</f>
        <v/>
      </c>
      <c r="DM218" s="36" t="str">
        <f>IF(COUNT(DM216:DM217)=0,"",AVERAGE(DM216:DM217))</f>
        <v/>
      </c>
      <c r="DN218" s="36" t="str">
        <f>IF(COUNT(DN216:DN217)=0,"",AVERAGE(DN216:DN217))</f>
        <v/>
      </c>
      <c r="DO218" s="36"/>
      <c r="DP218" s="36" t="str">
        <f>IF(COUNT(DP216:DP217)=0,"",AVERAGE(DP216:DP217))</f>
        <v/>
      </c>
      <c r="DQ218" s="52"/>
      <c r="DS218" s="48"/>
      <c r="DT218" s="17" t="s">
        <v>1</v>
      </c>
      <c r="DU218" s="36" t="str">
        <f>IF(COUNT(DU216:DU217)=0,"",AVERAGE(DU216:DU217))</f>
        <v/>
      </c>
      <c r="DV218" s="36" t="str">
        <f>IF(COUNT(DV216:DV217)=0,"",AVERAGE(DV216:DV217))</f>
        <v/>
      </c>
      <c r="DW218" s="36" t="str">
        <f>IF(COUNT(DW216:DW217)=0,"",AVERAGE(DW216:DW217))</f>
        <v/>
      </c>
      <c r="DX218" s="36" t="str">
        <f>IF(COUNT(DX216:DX217)=0,"",AVERAGE(DX216:DX217))</f>
        <v/>
      </c>
      <c r="DY218" s="36"/>
      <c r="DZ218" s="36" t="str">
        <f>IF(COUNT(DZ216:DZ217)=0,"",AVERAGE(DZ216:DZ217))</f>
        <v/>
      </c>
      <c r="EA218" s="52"/>
      <c r="EC218" s="48"/>
      <c r="ED218" s="17" t="s">
        <v>1</v>
      </c>
      <c r="EE218" s="36" t="str">
        <f>IF(COUNT(EE216:EE217)=0,"",AVERAGE(EE216:EE217))</f>
        <v/>
      </c>
      <c r="EF218" s="36" t="str">
        <f>IF(COUNT(EF216:EF217)=0,"",AVERAGE(EF216:EF217))</f>
        <v/>
      </c>
      <c r="EG218" s="36" t="str">
        <f>IF(COUNT(EG216:EG217)=0,"",AVERAGE(EG216:EG217))</f>
        <v/>
      </c>
      <c r="EH218" s="36" t="str">
        <f>IF(COUNT(EH216:EH217)=0,"",AVERAGE(EH216:EH217))</f>
        <v/>
      </c>
      <c r="EI218" s="36"/>
      <c r="EJ218" s="36" t="str">
        <f>IF(COUNT(EJ216:EJ217)=0,"",AVERAGE(EJ216:EJ217))</f>
        <v/>
      </c>
      <c r="EK218" s="52"/>
      <c r="EL218" s="48"/>
      <c r="EM218" s="17" t="s">
        <v>1</v>
      </c>
      <c r="EN218" s="36">
        <f>IF(COUNT(EN216:EN217)=0,"",AVERAGE(EN216:EN217))</f>
        <v>8</v>
      </c>
      <c r="EO218" s="36">
        <f>IF(COUNT(EO216:EO217)=0,"",AVERAGE(EO216:EO217))</f>
        <v>9</v>
      </c>
      <c r="EP218" s="36">
        <f>IF(COUNT(EP216:EP217)=0,"",AVERAGE(EP216:EP217))</f>
        <v>6</v>
      </c>
      <c r="EQ218" s="36">
        <f>IF(COUNT(EQ216:EQ217)=0,"",AVERAGE(EQ216:EQ217))</f>
        <v>6</v>
      </c>
      <c r="ER218" s="36"/>
      <c r="ES218" s="36">
        <f>IF(COUNT(ES216:ES217)=0,"",AVERAGE(ES216:ES217))</f>
        <v>10</v>
      </c>
      <c r="ET218" s="52"/>
      <c r="EU218" s="52"/>
      <c r="EW218" s="369"/>
      <c r="EX218" s="17" t="s">
        <v>1</v>
      </c>
      <c r="EY218" s="36" t="str">
        <f t="shared" ref="EY218:FD218" si="1117">IF(COUNT(EY216:EY217)=0,"",AVERAGE(EY216:EY217))</f>
        <v/>
      </c>
      <c r="EZ218" s="36" t="str">
        <f t="shared" si="1117"/>
        <v/>
      </c>
      <c r="FA218" s="36" t="str">
        <f t="shared" si="1117"/>
        <v/>
      </c>
      <c r="FB218" s="36" t="str">
        <f t="shared" si="1117"/>
        <v/>
      </c>
      <c r="FC218" s="36" t="str">
        <f t="shared" si="1117"/>
        <v/>
      </c>
      <c r="FD218" s="36" t="str">
        <f t="shared" si="1117"/>
        <v/>
      </c>
      <c r="FE218" s="52"/>
      <c r="FG218" s="369"/>
      <c r="FH218" s="17" t="s">
        <v>1</v>
      </c>
      <c r="FI218" s="36" t="str">
        <f t="shared" ref="FI218:FN218" si="1118">IF(COUNT(FI216:FI217)=0,"",AVERAGE(FI216:FI217))</f>
        <v/>
      </c>
      <c r="FJ218" s="36" t="str">
        <f t="shared" si="1118"/>
        <v/>
      </c>
      <c r="FK218" s="36" t="str">
        <f t="shared" si="1118"/>
        <v/>
      </c>
      <c r="FL218" s="36" t="str">
        <f t="shared" si="1118"/>
        <v/>
      </c>
      <c r="FM218" s="36" t="str">
        <f t="shared" si="1118"/>
        <v/>
      </c>
      <c r="FN218" s="36" t="str">
        <f t="shared" si="1118"/>
        <v/>
      </c>
      <c r="FO218" s="52"/>
      <c r="FQ218" s="369"/>
      <c r="FR218" s="17" t="s">
        <v>1</v>
      </c>
      <c r="FS218" s="36" t="str">
        <f t="shared" ref="FS218:FX218" si="1119">IF(COUNT(FS216:FS217)=0,"",AVERAGE(FS216:FS217))</f>
        <v/>
      </c>
      <c r="FT218" s="36" t="str">
        <f t="shared" si="1119"/>
        <v/>
      </c>
      <c r="FU218" s="36" t="str">
        <f t="shared" si="1119"/>
        <v/>
      </c>
      <c r="FV218" s="36" t="str">
        <f t="shared" si="1119"/>
        <v/>
      </c>
      <c r="FW218" s="36" t="str">
        <f t="shared" si="1119"/>
        <v/>
      </c>
      <c r="FX218" s="36" t="str">
        <f t="shared" si="1119"/>
        <v/>
      </c>
      <c r="FY218" s="52"/>
      <c r="GA218" s="369"/>
      <c r="GB218" s="17" t="s">
        <v>1</v>
      </c>
      <c r="GC218" s="36" t="str">
        <f t="shared" ref="GC218:GH218" si="1120">IF(COUNT(GC216:GC217)=0,"",AVERAGE(GC216:GC217))</f>
        <v/>
      </c>
      <c r="GD218" s="36" t="str">
        <f t="shared" si="1120"/>
        <v/>
      </c>
      <c r="GE218" s="36" t="str">
        <f t="shared" si="1120"/>
        <v/>
      </c>
      <c r="GF218" s="36" t="str">
        <f t="shared" si="1120"/>
        <v/>
      </c>
      <c r="GG218" s="36" t="str">
        <f t="shared" si="1120"/>
        <v/>
      </c>
      <c r="GH218" s="36" t="str">
        <f t="shared" si="1120"/>
        <v/>
      </c>
      <c r="GI218" s="52"/>
      <c r="GK218" s="369"/>
      <c r="GL218" s="17" t="s">
        <v>1</v>
      </c>
      <c r="GM218" s="36" t="str">
        <f t="shared" ref="GM218:GR218" si="1121">IF(COUNT(GM216:GM217)=0,"",AVERAGE(GM216:GM217))</f>
        <v/>
      </c>
      <c r="GN218" s="36" t="str">
        <f t="shared" si="1121"/>
        <v/>
      </c>
      <c r="GO218" s="36" t="str">
        <f t="shared" si="1121"/>
        <v/>
      </c>
      <c r="GP218" s="36" t="str">
        <f t="shared" si="1121"/>
        <v/>
      </c>
      <c r="GQ218" s="36" t="str">
        <f t="shared" si="1121"/>
        <v/>
      </c>
      <c r="GR218" s="36" t="str">
        <f t="shared" si="1121"/>
        <v/>
      </c>
      <c r="GS218" s="52"/>
      <c r="GU218" s="369"/>
      <c r="GV218" s="17" t="s">
        <v>1</v>
      </c>
      <c r="GW218" s="36" t="str">
        <f t="shared" ref="GW218:HB218" si="1122">IF(COUNT(GW216:GW217)=0,"",AVERAGE(GW216:GW217))</f>
        <v/>
      </c>
      <c r="GX218" s="36" t="str">
        <f t="shared" si="1122"/>
        <v/>
      </c>
      <c r="GY218" s="36" t="str">
        <f t="shared" si="1122"/>
        <v/>
      </c>
      <c r="GZ218" s="36" t="str">
        <f t="shared" si="1122"/>
        <v/>
      </c>
      <c r="HA218" s="36" t="str">
        <f t="shared" si="1122"/>
        <v/>
      </c>
      <c r="HB218" s="36" t="str">
        <f t="shared" si="1122"/>
        <v/>
      </c>
      <c r="HC218" s="52"/>
      <c r="HE218" s="369"/>
      <c r="HF218" s="17" t="s">
        <v>1</v>
      </c>
      <c r="HG218" s="36" t="str">
        <f t="shared" ref="HG218:HL218" si="1123">IF(COUNT(HG216:HG217)=0,"",AVERAGE(HG216:HG217))</f>
        <v/>
      </c>
      <c r="HH218" s="36" t="str">
        <f t="shared" si="1123"/>
        <v/>
      </c>
      <c r="HI218" s="36" t="str">
        <f t="shared" si="1123"/>
        <v/>
      </c>
      <c r="HJ218" s="36" t="str">
        <f t="shared" si="1123"/>
        <v/>
      </c>
      <c r="HK218" s="36" t="str">
        <f t="shared" si="1123"/>
        <v/>
      </c>
      <c r="HL218" s="36" t="str">
        <f t="shared" si="1123"/>
        <v/>
      </c>
      <c r="HM218" s="52"/>
      <c r="HO218" s="369"/>
      <c r="HP218" s="17" t="s">
        <v>1</v>
      </c>
      <c r="HQ218" s="36" t="str">
        <f t="shared" ref="HQ218:HV218" si="1124">IF(COUNT(HQ216:HQ217)=0,"",AVERAGE(HQ216:HQ217))</f>
        <v/>
      </c>
      <c r="HR218" s="36" t="str">
        <f t="shared" si="1124"/>
        <v/>
      </c>
      <c r="HS218" s="36" t="str">
        <f t="shared" si="1124"/>
        <v/>
      </c>
      <c r="HT218" s="36" t="str">
        <f t="shared" si="1124"/>
        <v/>
      </c>
      <c r="HU218" s="36" t="str">
        <f t="shared" si="1124"/>
        <v/>
      </c>
      <c r="HV218" s="36" t="str">
        <f t="shared" si="1124"/>
        <v/>
      </c>
      <c r="HW218" s="52"/>
      <c r="HY218" s="369"/>
      <c r="HZ218" s="17" t="s">
        <v>1</v>
      </c>
      <c r="IA218" s="36" t="str">
        <f t="shared" ref="IA218:IF218" si="1125">IF(COUNT(IA216:IA217)=0,"",AVERAGE(IA216:IA217))</f>
        <v/>
      </c>
      <c r="IB218" s="36" t="str">
        <f t="shared" si="1125"/>
        <v/>
      </c>
      <c r="IC218" s="36" t="str">
        <f t="shared" si="1125"/>
        <v/>
      </c>
      <c r="ID218" s="36" t="str">
        <f t="shared" si="1125"/>
        <v/>
      </c>
      <c r="IE218" s="36" t="str">
        <f t="shared" si="1125"/>
        <v/>
      </c>
      <c r="IF218" s="36" t="str">
        <f t="shared" si="1125"/>
        <v/>
      </c>
      <c r="IG218" s="52"/>
      <c r="II218" s="369"/>
      <c r="IJ218" s="17" t="s">
        <v>1</v>
      </c>
      <c r="IK218" s="36" t="str">
        <f t="shared" ref="IK218:IP218" si="1126">IF(COUNT(IK216:IK217)=0,"",AVERAGE(IK216:IK217))</f>
        <v/>
      </c>
      <c r="IL218" s="36" t="str">
        <f t="shared" si="1126"/>
        <v/>
      </c>
      <c r="IM218" s="36" t="str">
        <f t="shared" si="1126"/>
        <v/>
      </c>
      <c r="IN218" s="36" t="str">
        <f t="shared" si="1126"/>
        <v/>
      </c>
      <c r="IO218" s="36" t="str">
        <f t="shared" si="1126"/>
        <v/>
      </c>
      <c r="IP218" s="36" t="str">
        <f t="shared" si="1126"/>
        <v/>
      </c>
      <c r="IQ218" s="52"/>
      <c r="IS218" s="369"/>
      <c r="IT218" s="17" t="s">
        <v>1</v>
      </c>
      <c r="IU218" s="36" t="str">
        <f t="shared" ref="IU218:IZ218" si="1127">IF(COUNT(IU216:IU217)=0,"",AVERAGE(IU216:IU217))</f>
        <v/>
      </c>
      <c r="IV218" s="36" t="str">
        <f t="shared" si="1127"/>
        <v/>
      </c>
      <c r="IW218" s="36" t="str">
        <f t="shared" si="1127"/>
        <v/>
      </c>
      <c r="IX218" s="36" t="str">
        <f t="shared" si="1127"/>
        <v/>
      </c>
      <c r="IY218" s="36" t="str">
        <f t="shared" si="1127"/>
        <v/>
      </c>
      <c r="IZ218" s="36" t="str">
        <f t="shared" si="1127"/>
        <v/>
      </c>
      <c r="JA218" s="52"/>
    </row>
    <row r="219" spans="1:261" ht="13.8" outlineLevel="1" x14ac:dyDescent="0.25">
      <c r="A219" s="97"/>
      <c r="B219" s="98">
        <f>SUM(B220:B224)*10</f>
        <v>10</v>
      </c>
      <c r="C219" s="37">
        <v>4.3</v>
      </c>
      <c r="D219" s="38" t="s">
        <v>275</v>
      </c>
      <c r="E219" s="428">
        <f>($B$224*E224)/$B$219</f>
        <v>0.95</v>
      </c>
      <c r="F219" s="428">
        <f t="shared" ref="F219:J219" si="1128">($B$224*F224)/$B$219</f>
        <v>0.91666666666666663</v>
      </c>
      <c r="G219" s="428">
        <f t="shared" si="1128"/>
        <v>0.83333333333333337</v>
      </c>
      <c r="H219" s="428">
        <f t="shared" si="1128"/>
        <v>0.875</v>
      </c>
      <c r="I219" s="428">
        <f t="shared" si="1128"/>
        <v>0.9</v>
      </c>
      <c r="J219" s="428">
        <f t="shared" si="1128"/>
        <v>0.875</v>
      </c>
      <c r="K219" s="52"/>
      <c r="M219" s="37">
        <v>4.3</v>
      </c>
      <c r="N219" s="38" t="s">
        <v>275</v>
      </c>
      <c r="O219" s="38"/>
      <c r="P219" s="38"/>
      <c r="Q219" s="38"/>
      <c r="R219" s="38"/>
      <c r="S219" s="38"/>
      <c r="T219" s="38"/>
      <c r="U219" s="52"/>
      <c r="W219" s="37">
        <v>4.3</v>
      </c>
      <c r="X219" s="38" t="s">
        <v>275</v>
      </c>
      <c r="Y219" s="38"/>
      <c r="Z219" s="38"/>
      <c r="AA219" s="38"/>
      <c r="AB219" s="38"/>
      <c r="AC219" s="38"/>
      <c r="AD219" s="38"/>
      <c r="AE219" s="52"/>
      <c r="AG219" s="37">
        <v>4.3</v>
      </c>
      <c r="AH219" s="38" t="s">
        <v>275</v>
      </c>
      <c r="AI219" s="38"/>
      <c r="AJ219" s="38"/>
      <c r="AK219" s="38"/>
      <c r="AL219" s="38"/>
      <c r="AM219" s="38"/>
      <c r="AN219" s="38"/>
      <c r="AO219" s="52"/>
      <c r="AQ219" s="37">
        <v>4.3</v>
      </c>
      <c r="AR219" s="38" t="s">
        <v>275</v>
      </c>
      <c r="AS219" s="38"/>
      <c r="AT219" s="38"/>
      <c r="AU219" s="38"/>
      <c r="AV219" s="38"/>
      <c r="AW219" s="38"/>
      <c r="AX219" s="38"/>
      <c r="AY219" s="52"/>
      <c r="BA219" s="37">
        <v>4.3</v>
      </c>
      <c r="BB219" s="38" t="s">
        <v>275</v>
      </c>
      <c r="BC219" s="38"/>
      <c r="BD219" s="38"/>
      <c r="BE219" s="38"/>
      <c r="BF219" s="38"/>
      <c r="BG219" s="38"/>
      <c r="BH219" s="38"/>
      <c r="BI219" s="52"/>
      <c r="BK219" s="37">
        <v>4.3</v>
      </c>
      <c r="BL219" s="38" t="s">
        <v>275</v>
      </c>
      <c r="BM219" s="36"/>
      <c r="BN219" s="36" t="str">
        <f>IF(COUNT(BN217:BN218)=0,"",AVERAGE(BN217:BN218))</f>
        <v/>
      </c>
      <c r="BO219" s="36" t="str">
        <f>IF(COUNT(BO217:BO218)=0,"",AVERAGE(BO217:BO218))</f>
        <v/>
      </c>
      <c r="BP219" s="36" t="str">
        <f>IF(COUNT(BP217:BP218)=0,"",AVERAGE(BP217:BP218))</f>
        <v/>
      </c>
      <c r="BQ219" s="36" t="str">
        <f>IF(COUNT(BQ217:BQ218)=0,"",AVERAGE(BQ217:BQ218))</f>
        <v/>
      </c>
      <c r="BR219" s="36" t="str">
        <f>IF(COUNT(BR217:BR218)=0,"",AVERAGE(BR217:BR218))</f>
        <v/>
      </c>
      <c r="BS219" s="52"/>
      <c r="BU219" s="37">
        <v>4.3</v>
      </c>
      <c r="BV219" s="38" t="s">
        <v>275</v>
      </c>
      <c r="BW219" s="38"/>
      <c r="BX219" s="38"/>
      <c r="BY219" s="38"/>
      <c r="BZ219" s="38"/>
      <c r="CA219" s="38"/>
      <c r="CB219" s="38"/>
      <c r="CC219" s="52"/>
      <c r="CE219" s="37">
        <v>4.3</v>
      </c>
      <c r="CF219" s="38" t="s">
        <v>275</v>
      </c>
      <c r="CG219" s="38"/>
      <c r="CH219" s="38"/>
      <c r="CI219" s="38"/>
      <c r="CJ219" s="38"/>
      <c r="CK219" s="38"/>
      <c r="CL219" s="38"/>
      <c r="CM219" s="52"/>
      <c r="CO219" s="37">
        <v>4.3</v>
      </c>
      <c r="CP219" s="38" t="s">
        <v>275</v>
      </c>
      <c r="CQ219" s="38"/>
      <c r="CR219" s="38"/>
      <c r="CS219" s="38"/>
      <c r="CT219" s="38"/>
      <c r="CU219" s="38"/>
      <c r="CV219" s="38"/>
      <c r="CW219" s="52"/>
      <c r="CY219" s="37">
        <v>4.3</v>
      </c>
      <c r="CZ219" s="38" t="s">
        <v>275</v>
      </c>
      <c r="DA219" s="38"/>
      <c r="DB219" s="38"/>
      <c r="DC219" s="38"/>
      <c r="DD219" s="38"/>
      <c r="DE219" s="38"/>
      <c r="DF219" s="38"/>
      <c r="DG219" s="52"/>
      <c r="DI219" s="37">
        <v>4.3</v>
      </c>
      <c r="DJ219" s="38" t="s">
        <v>275</v>
      </c>
      <c r="DK219" s="38"/>
      <c r="DL219" s="38"/>
      <c r="DM219" s="38"/>
      <c r="DN219" s="38"/>
      <c r="DO219" s="38"/>
      <c r="DP219" s="38"/>
      <c r="DQ219" s="52"/>
      <c r="DS219" s="37">
        <v>4.3</v>
      </c>
      <c r="DT219" s="38" t="s">
        <v>275</v>
      </c>
      <c r="DU219" s="38"/>
      <c r="DV219" s="38"/>
      <c r="DW219" s="38"/>
      <c r="DX219" s="38"/>
      <c r="DY219" s="38"/>
      <c r="DZ219" s="38"/>
      <c r="EA219" s="52"/>
      <c r="EC219" s="37">
        <v>4.3</v>
      </c>
      <c r="ED219" s="38" t="s">
        <v>275</v>
      </c>
      <c r="EE219" s="38"/>
      <c r="EF219" s="38"/>
      <c r="EG219" s="38"/>
      <c r="EH219" s="38"/>
      <c r="EI219" s="38"/>
      <c r="EJ219" s="38"/>
      <c r="EK219" s="52"/>
      <c r="EL219" s="37">
        <v>4.3</v>
      </c>
      <c r="EM219" s="38" t="s">
        <v>275</v>
      </c>
      <c r="EN219" s="38"/>
      <c r="EO219" s="38"/>
      <c r="EP219" s="38"/>
      <c r="EQ219" s="38"/>
      <c r="ER219" s="38"/>
      <c r="ES219" s="38"/>
      <c r="ET219" s="52"/>
      <c r="EU219" s="52"/>
      <c r="EW219" s="364">
        <v>4.3</v>
      </c>
      <c r="EX219" s="38" t="s">
        <v>275</v>
      </c>
      <c r="EY219" s="38"/>
      <c r="EZ219" s="38"/>
      <c r="FA219" s="38"/>
      <c r="FB219" s="38"/>
      <c r="FC219" s="38"/>
      <c r="FD219" s="38"/>
      <c r="FE219" s="52"/>
      <c r="FG219" s="364">
        <v>4.3</v>
      </c>
      <c r="FH219" s="38" t="s">
        <v>275</v>
      </c>
      <c r="FI219" s="38"/>
      <c r="FJ219" s="38"/>
      <c r="FK219" s="38"/>
      <c r="FL219" s="38"/>
      <c r="FM219" s="38"/>
      <c r="FN219" s="38"/>
      <c r="FO219" s="52"/>
      <c r="FQ219" s="364">
        <v>4.3</v>
      </c>
      <c r="FR219" s="38" t="s">
        <v>275</v>
      </c>
      <c r="FS219" s="38"/>
      <c r="FT219" s="38"/>
      <c r="FU219" s="38"/>
      <c r="FV219" s="38"/>
      <c r="FW219" s="38"/>
      <c r="FX219" s="38"/>
      <c r="FY219" s="52"/>
      <c r="GA219" s="364">
        <v>4.3</v>
      </c>
      <c r="GB219" s="38" t="s">
        <v>275</v>
      </c>
      <c r="GC219" s="38"/>
      <c r="GD219" s="38"/>
      <c r="GE219" s="38"/>
      <c r="GF219" s="38"/>
      <c r="GG219" s="38"/>
      <c r="GH219" s="38"/>
      <c r="GI219" s="52"/>
      <c r="GK219" s="364">
        <v>4.3</v>
      </c>
      <c r="GL219" s="38" t="s">
        <v>275</v>
      </c>
      <c r="GM219" s="38"/>
      <c r="GN219" s="38"/>
      <c r="GO219" s="38"/>
      <c r="GP219" s="38"/>
      <c r="GQ219" s="38"/>
      <c r="GR219" s="38"/>
      <c r="GS219" s="52"/>
      <c r="GU219" s="364">
        <v>4.3</v>
      </c>
      <c r="GV219" s="38" t="s">
        <v>275</v>
      </c>
      <c r="GW219" s="38"/>
      <c r="GX219" s="38"/>
      <c r="GY219" s="38"/>
      <c r="GZ219" s="38"/>
      <c r="HA219" s="38"/>
      <c r="HB219" s="38"/>
      <c r="HC219" s="52"/>
      <c r="HE219" s="364">
        <v>4.3</v>
      </c>
      <c r="HF219" s="38" t="s">
        <v>275</v>
      </c>
      <c r="HG219" s="38"/>
      <c r="HH219" s="38"/>
      <c r="HI219" s="38"/>
      <c r="HJ219" s="38"/>
      <c r="HK219" s="38"/>
      <c r="HL219" s="38"/>
      <c r="HM219" s="52"/>
      <c r="HO219" s="364">
        <v>4.3</v>
      </c>
      <c r="HP219" s="38" t="s">
        <v>275</v>
      </c>
      <c r="HQ219" s="38"/>
      <c r="HR219" s="38"/>
      <c r="HS219" s="38"/>
      <c r="HT219" s="38"/>
      <c r="HU219" s="38"/>
      <c r="HV219" s="38"/>
      <c r="HW219" s="52"/>
      <c r="HY219" s="364">
        <v>4.3</v>
      </c>
      <c r="HZ219" s="38" t="s">
        <v>275</v>
      </c>
      <c r="IA219" s="38"/>
      <c r="IB219" s="38"/>
      <c r="IC219" s="38"/>
      <c r="ID219" s="38"/>
      <c r="IE219" s="38"/>
      <c r="IF219" s="38"/>
      <c r="IG219" s="52"/>
      <c r="II219" s="364">
        <v>4.3</v>
      </c>
      <c r="IJ219" s="38" t="s">
        <v>275</v>
      </c>
      <c r="IK219" s="38"/>
      <c r="IL219" s="38"/>
      <c r="IM219" s="38"/>
      <c r="IN219" s="38"/>
      <c r="IO219" s="38"/>
      <c r="IP219" s="38"/>
      <c r="IQ219" s="52"/>
      <c r="IS219" s="364">
        <v>4.3</v>
      </c>
      <c r="IT219" s="38" t="s">
        <v>275</v>
      </c>
      <c r="IU219" s="38"/>
      <c r="IV219" s="38"/>
      <c r="IW219" s="38"/>
      <c r="IX219" s="38"/>
      <c r="IY219" s="38"/>
      <c r="IZ219" s="38"/>
      <c r="JA219" s="52"/>
    </row>
    <row r="220" spans="1:261" ht="12.75" customHeight="1" outlineLevel="2" x14ac:dyDescent="0.25">
      <c r="C220" s="356"/>
      <c r="D220" s="41">
        <v>1</v>
      </c>
      <c r="E220" s="416">
        <f t="shared" ref="E220:E223" si="1129">AVERAGE(O220,Y220,AI220,AS220,BC220,BM220,BW220,CG220,CQ220,DA220,DK220,DU220,EE220,EO220,EY220,FI220,FS220,GC220,GM220,GW220,HG220,HQ220,IA220,IK220,IU220)</f>
        <v>9.6666666666666661</v>
      </c>
      <c r="F220" s="416">
        <f t="shared" ref="F220:F223" si="1130">AVERAGE(P220,Z220,AJ220,AT220,BD220,BN220,BX220,CH220,CR220,DB220,DL220,DV220,EF220,EP220,EZ220,FJ220,FT220,GD220,GN220,GX220,HH220,HR220,IB220,IL220,IV220)</f>
        <v>9.6666666666666661</v>
      </c>
      <c r="G220" s="416">
        <f t="shared" ref="G220:G223" si="1131">AVERAGE(Q220,AA220,AK220,AU220,BE220,BO220,BY220,CI220,CS220,DC220,DM220,DW220,EG220,EQ220,FA220,FK220,FU220,GE220,GO220,GY220,HI220,HS220,IC220,IM220,IW220)</f>
        <v>9</v>
      </c>
      <c r="H220" s="416">
        <f t="shared" ref="H220:H223" si="1132">AVERAGE(R220,AB220,AL220,AV220,BF220,BP220,BZ220,CJ220,CT220,DD220,DN220,DX220,EH220,ER220,FB220,FL220,FV220,GF220,GP220,GZ220,HJ220,HT220,ID220,IN220,IX220)</f>
        <v>9</v>
      </c>
      <c r="I220" s="416">
        <f t="shared" ref="I220:I223" si="1133">AVERAGE(S220,AC220,AM220,AW220,BG220,BQ220,CA220,CK220,CU220,DE220,DO220,DY220,EI220,ES220,FC220,FM220,FW220,GG220,GQ220,HA220,HK220,HU220,IE220,IO220,IY220)</f>
        <v>10</v>
      </c>
      <c r="J220" s="416">
        <f t="shared" ref="J220:J223" si="1134">AVERAGE(T220,AD220,AN220,AX220,BH220,BR220,CB220,CL220,CV220,DF220,DP220,DZ220,EJ220,ET220,FD220,FN220,FX220,GH220,GR220,HB220,HL220,HV220,IF220,IP220,IZ220)</f>
        <v>9.5</v>
      </c>
      <c r="K220" s="52"/>
      <c r="M220" s="328"/>
      <c r="N220" s="41">
        <v>1</v>
      </c>
      <c r="O220" s="6"/>
      <c r="P220" s="6"/>
      <c r="Q220" s="6"/>
      <c r="R220" s="6"/>
      <c r="S220" s="6"/>
      <c r="T220" s="6"/>
      <c r="U220" s="52"/>
      <c r="W220" s="328"/>
      <c r="X220" s="41">
        <v>1</v>
      </c>
      <c r="Y220" s="6"/>
      <c r="Z220" s="6"/>
      <c r="AA220" s="6"/>
      <c r="AB220" s="6"/>
      <c r="AC220" s="6"/>
      <c r="AD220" s="6"/>
      <c r="AE220" s="52"/>
      <c r="AG220" s="328"/>
      <c r="AH220" s="41">
        <v>1</v>
      </c>
      <c r="AI220" s="6"/>
      <c r="AJ220" s="6"/>
      <c r="AK220" s="6"/>
      <c r="AL220" s="6"/>
      <c r="AM220" s="6"/>
      <c r="AN220" s="6"/>
      <c r="AO220" s="52"/>
      <c r="AQ220" s="328"/>
      <c r="AR220" s="41">
        <v>1</v>
      </c>
      <c r="AS220" s="6">
        <v>9</v>
      </c>
      <c r="AT220" s="6">
        <v>9</v>
      </c>
      <c r="AU220" s="6">
        <v>9</v>
      </c>
      <c r="AV220" s="6">
        <v>10</v>
      </c>
      <c r="AW220" s="6">
        <v>10</v>
      </c>
      <c r="AX220" s="6">
        <v>9</v>
      </c>
      <c r="AY220" s="52"/>
      <c r="BA220" s="328"/>
      <c r="BB220" s="41">
        <v>1</v>
      </c>
      <c r="BC220" s="6"/>
      <c r="BD220" s="6"/>
      <c r="BE220" s="6"/>
      <c r="BF220" s="6"/>
      <c r="BG220" s="6"/>
      <c r="BH220" s="6"/>
      <c r="BI220" s="52"/>
      <c r="BK220" s="328"/>
      <c r="BL220" s="41">
        <v>1</v>
      </c>
      <c r="BM220" s="38"/>
      <c r="BN220" s="38"/>
      <c r="BO220" s="38"/>
      <c r="BP220" s="38"/>
      <c r="BQ220" s="38"/>
      <c r="BR220" s="38"/>
      <c r="BS220" s="52"/>
      <c r="BU220" s="328"/>
      <c r="BV220" s="41">
        <v>1</v>
      </c>
      <c r="BW220" s="6"/>
      <c r="BX220" s="6"/>
      <c r="BY220" s="6"/>
      <c r="BZ220" s="6"/>
      <c r="CA220" s="6"/>
      <c r="CB220" s="6"/>
      <c r="CC220" s="52"/>
      <c r="CE220" s="328"/>
      <c r="CF220" s="41">
        <v>1</v>
      </c>
      <c r="CG220" s="6"/>
      <c r="CH220" s="6"/>
      <c r="CI220" s="6"/>
      <c r="CJ220" s="6"/>
      <c r="CK220" s="6"/>
      <c r="CL220" s="6"/>
      <c r="CM220" s="52"/>
      <c r="CO220" s="328"/>
      <c r="CP220" s="41">
        <v>1</v>
      </c>
      <c r="CQ220" s="6"/>
      <c r="CR220" s="6"/>
      <c r="CS220" s="6"/>
      <c r="CT220" s="6"/>
      <c r="CU220" s="6"/>
      <c r="CV220" s="6"/>
      <c r="CW220" s="52"/>
      <c r="CY220" s="328"/>
      <c r="CZ220" s="41">
        <v>1</v>
      </c>
      <c r="DA220" s="6">
        <v>10</v>
      </c>
      <c r="DB220" s="6">
        <v>10</v>
      </c>
      <c r="DC220" s="6">
        <v>10</v>
      </c>
      <c r="DD220" s="6">
        <v>8</v>
      </c>
      <c r="DE220" s="6"/>
      <c r="DF220" s="6">
        <v>10</v>
      </c>
      <c r="DG220" s="52"/>
      <c r="DI220" s="328"/>
      <c r="DJ220" s="41">
        <v>1</v>
      </c>
      <c r="DK220" s="6"/>
      <c r="DL220" s="6"/>
      <c r="DM220" s="6"/>
      <c r="DN220" s="6"/>
      <c r="DO220" s="6"/>
      <c r="DP220" s="6"/>
      <c r="DQ220" s="52"/>
      <c r="DS220" s="328"/>
      <c r="DT220" s="41">
        <v>1</v>
      </c>
      <c r="DU220" s="6"/>
      <c r="DV220" s="6"/>
      <c r="DW220" s="6"/>
      <c r="DX220" s="6"/>
      <c r="DY220" s="6"/>
      <c r="DZ220" s="6"/>
      <c r="EA220" s="52"/>
      <c r="EC220" s="328"/>
      <c r="ED220" s="41">
        <v>1</v>
      </c>
      <c r="EE220" s="6"/>
      <c r="EF220" s="6"/>
      <c r="EG220" s="6"/>
      <c r="EH220" s="6"/>
      <c r="EI220" s="6"/>
      <c r="EJ220" s="6"/>
      <c r="EK220" s="52"/>
      <c r="EL220" s="328"/>
      <c r="EM220" s="41">
        <v>1</v>
      </c>
      <c r="EN220" s="6">
        <v>10</v>
      </c>
      <c r="EO220" s="6">
        <v>10</v>
      </c>
      <c r="EP220" s="6">
        <v>10</v>
      </c>
      <c r="EQ220" s="6">
        <v>8</v>
      </c>
      <c r="ER220" s="6"/>
      <c r="ES220" s="6">
        <v>10</v>
      </c>
      <c r="ET220" s="52"/>
      <c r="EU220" s="52"/>
      <c r="EW220" s="367"/>
      <c r="EX220" s="41">
        <v>1</v>
      </c>
      <c r="EY220" s="6"/>
      <c r="EZ220" s="6"/>
      <c r="FA220" s="6"/>
      <c r="FB220" s="6"/>
      <c r="FC220" s="6"/>
      <c r="FD220" s="6"/>
      <c r="FE220" s="52"/>
      <c r="FG220" s="367"/>
      <c r="FH220" s="41">
        <v>1</v>
      </c>
      <c r="FI220" s="6"/>
      <c r="FJ220" s="6"/>
      <c r="FK220" s="6"/>
      <c r="FL220" s="6"/>
      <c r="FM220" s="6"/>
      <c r="FN220" s="6"/>
      <c r="FO220" s="52"/>
      <c r="FQ220" s="367"/>
      <c r="FR220" s="41">
        <v>1</v>
      </c>
      <c r="FS220" s="6"/>
      <c r="FT220" s="6"/>
      <c r="FU220" s="6"/>
      <c r="FV220" s="6"/>
      <c r="FW220" s="6"/>
      <c r="FX220" s="6"/>
      <c r="FY220" s="52"/>
      <c r="GA220" s="367"/>
      <c r="GB220" s="41">
        <v>1</v>
      </c>
      <c r="GC220" s="6"/>
      <c r="GD220" s="6"/>
      <c r="GE220" s="6"/>
      <c r="GF220" s="6"/>
      <c r="GG220" s="6"/>
      <c r="GH220" s="6"/>
      <c r="GI220" s="52"/>
      <c r="GK220" s="367"/>
      <c r="GL220" s="41">
        <v>1</v>
      </c>
      <c r="GM220" s="6"/>
      <c r="GN220" s="6"/>
      <c r="GO220" s="6"/>
      <c r="GP220" s="6"/>
      <c r="GQ220" s="6"/>
      <c r="GR220" s="6"/>
      <c r="GS220" s="52"/>
      <c r="GU220" s="367"/>
      <c r="GV220" s="41">
        <v>1</v>
      </c>
      <c r="GW220" s="6"/>
      <c r="GX220" s="6"/>
      <c r="GY220" s="6"/>
      <c r="GZ220" s="6"/>
      <c r="HA220" s="6"/>
      <c r="HB220" s="6"/>
      <c r="HC220" s="52"/>
      <c r="HE220" s="367"/>
      <c r="HF220" s="41">
        <v>1</v>
      </c>
      <c r="HG220" s="6"/>
      <c r="HH220" s="6"/>
      <c r="HI220" s="6"/>
      <c r="HJ220" s="6"/>
      <c r="HK220" s="6"/>
      <c r="HL220" s="6"/>
      <c r="HM220" s="52"/>
      <c r="HO220" s="367"/>
      <c r="HP220" s="41">
        <v>1</v>
      </c>
      <c r="HQ220" s="6"/>
      <c r="HR220" s="6"/>
      <c r="HS220" s="6"/>
      <c r="HT220" s="6"/>
      <c r="HU220" s="6"/>
      <c r="HV220" s="6"/>
      <c r="HW220" s="52"/>
      <c r="HY220" s="367"/>
      <c r="HZ220" s="41">
        <v>1</v>
      </c>
      <c r="IA220" s="6"/>
      <c r="IB220" s="6"/>
      <c r="IC220" s="6"/>
      <c r="ID220" s="6"/>
      <c r="IE220" s="6"/>
      <c r="IF220" s="6"/>
      <c r="IG220" s="52"/>
      <c r="II220" s="367"/>
      <c r="IJ220" s="41">
        <v>1</v>
      </c>
      <c r="IK220" s="6"/>
      <c r="IL220" s="6"/>
      <c r="IM220" s="6"/>
      <c r="IN220" s="6"/>
      <c r="IO220" s="6"/>
      <c r="IP220" s="6"/>
      <c r="IQ220" s="52"/>
      <c r="IS220" s="367"/>
      <c r="IT220" s="41">
        <v>1</v>
      </c>
      <c r="IU220" s="6"/>
      <c r="IV220" s="6"/>
      <c r="IW220" s="6"/>
      <c r="IX220" s="6"/>
      <c r="IY220" s="6"/>
      <c r="IZ220" s="6"/>
      <c r="JA220" s="52"/>
    </row>
    <row r="221" spans="1:261" ht="12.75" customHeight="1" outlineLevel="2" x14ac:dyDescent="0.25">
      <c r="C221" s="356"/>
      <c r="D221" s="328" t="s">
        <v>14</v>
      </c>
      <c r="E221" s="416">
        <f t="shared" si="1129"/>
        <v>9.6666666666666661</v>
      </c>
      <c r="F221" s="416">
        <f t="shared" si="1130"/>
        <v>9</v>
      </c>
      <c r="G221" s="416">
        <f t="shared" si="1131"/>
        <v>8.3333333333333339</v>
      </c>
      <c r="H221" s="416">
        <f t="shared" si="1132"/>
        <v>8.5</v>
      </c>
      <c r="I221" s="416">
        <f t="shared" si="1133"/>
        <v>8.5</v>
      </c>
      <c r="J221" s="416">
        <f t="shared" si="1134"/>
        <v>8.5</v>
      </c>
      <c r="K221" s="52"/>
      <c r="M221" s="328"/>
      <c r="N221" s="328" t="s">
        <v>14</v>
      </c>
      <c r="O221" s="6"/>
      <c r="P221" s="6"/>
      <c r="Q221" s="6"/>
      <c r="R221" s="6"/>
      <c r="S221" s="6"/>
      <c r="T221" s="6"/>
      <c r="U221" s="52"/>
      <c r="W221" s="328"/>
      <c r="X221" s="328" t="s">
        <v>14</v>
      </c>
      <c r="Y221" s="6"/>
      <c r="Z221" s="6"/>
      <c r="AA221" s="6"/>
      <c r="AB221" s="6"/>
      <c r="AC221" s="6"/>
      <c r="AD221" s="6"/>
      <c r="AE221" s="52"/>
      <c r="AG221" s="328"/>
      <c r="AH221" s="328" t="s">
        <v>14</v>
      </c>
      <c r="AI221" s="6"/>
      <c r="AJ221" s="6"/>
      <c r="AK221" s="6"/>
      <c r="AL221" s="6"/>
      <c r="AM221" s="6"/>
      <c r="AN221" s="6"/>
      <c r="AO221" s="52"/>
      <c r="AQ221" s="328"/>
      <c r="AR221" s="328" t="s">
        <v>14</v>
      </c>
      <c r="AS221" s="6">
        <v>9</v>
      </c>
      <c r="AT221" s="6">
        <v>9</v>
      </c>
      <c r="AU221" s="6">
        <v>9</v>
      </c>
      <c r="AV221" s="6">
        <v>9</v>
      </c>
      <c r="AW221" s="6">
        <v>9</v>
      </c>
      <c r="AX221" s="6">
        <v>9</v>
      </c>
      <c r="AY221" s="52"/>
      <c r="BA221" s="328"/>
      <c r="BB221" s="328" t="s">
        <v>14</v>
      </c>
      <c r="BC221" s="6"/>
      <c r="BD221" s="6"/>
      <c r="BE221" s="6"/>
      <c r="BF221" s="6"/>
      <c r="BG221" s="6"/>
      <c r="BH221" s="6"/>
      <c r="BI221" s="52"/>
      <c r="BK221" s="328"/>
      <c r="BL221" s="328" t="s">
        <v>14</v>
      </c>
      <c r="BM221" s="6"/>
      <c r="BN221" s="6"/>
      <c r="BO221" s="6"/>
      <c r="BP221" s="6"/>
      <c r="BQ221" s="6"/>
      <c r="BR221" s="6"/>
      <c r="BS221" s="52"/>
      <c r="BU221" s="328"/>
      <c r="BV221" s="328" t="s">
        <v>14</v>
      </c>
      <c r="BW221" s="6"/>
      <c r="BX221" s="6"/>
      <c r="BY221" s="6"/>
      <c r="BZ221" s="6"/>
      <c r="CA221" s="6"/>
      <c r="CB221" s="6"/>
      <c r="CC221" s="52"/>
      <c r="CE221" s="328"/>
      <c r="CF221" s="328" t="s">
        <v>14</v>
      </c>
      <c r="CG221" s="6"/>
      <c r="CH221" s="6"/>
      <c r="CI221" s="6"/>
      <c r="CJ221" s="6"/>
      <c r="CK221" s="6"/>
      <c r="CL221" s="6"/>
      <c r="CM221" s="52"/>
      <c r="CO221" s="328"/>
      <c r="CP221" s="328" t="s">
        <v>14</v>
      </c>
      <c r="CQ221" s="6"/>
      <c r="CR221" s="6"/>
      <c r="CS221" s="6"/>
      <c r="CT221" s="6"/>
      <c r="CU221" s="6"/>
      <c r="CV221" s="6"/>
      <c r="CW221" s="52"/>
      <c r="CY221" s="328"/>
      <c r="CZ221" s="328" t="s">
        <v>14</v>
      </c>
      <c r="DA221" s="6">
        <v>10</v>
      </c>
      <c r="DB221" s="6">
        <v>10</v>
      </c>
      <c r="DC221" s="6">
        <v>8</v>
      </c>
      <c r="DD221" s="6">
        <v>8</v>
      </c>
      <c r="DE221" s="6"/>
      <c r="DF221" s="6">
        <v>8</v>
      </c>
      <c r="DG221" s="52"/>
      <c r="DI221" s="328"/>
      <c r="DJ221" s="328" t="s">
        <v>14</v>
      </c>
      <c r="DK221" s="6"/>
      <c r="DL221" s="6"/>
      <c r="DM221" s="6"/>
      <c r="DN221" s="6"/>
      <c r="DO221" s="6"/>
      <c r="DP221" s="6"/>
      <c r="DQ221" s="52"/>
      <c r="DS221" s="328"/>
      <c r="DT221" s="328" t="s">
        <v>14</v>
      </c>
      <c r="DU221" s="6"/>
      <c r="DV221" s="6"/>
      <c r="DW221" s="6"/>
      <c r="DX221" s="6"/>
      <c r="DY221" s="6"/>
      <c r="DZ221" s="6"/>
      <c r="EA221" s="52"/>
      <c r="EC221" s="328"/>
      <c r="ED221" s="328" t="s">
        <v>14</v>
      </c>
      <c r="EE221" s="6"/>
      <c r="EF221" s="6"/>
      <c r="EG221" s="6"/>
      <c r="EH221" s="6"/>
      <c r="EI221" s="6"/>
      <c r="EJ221" s="6"/>
      <c r="EK221" s="52"/>
      <c r="EL221" s="328"/>
      <c r="EM221" s="328" t="s">
        <v>14</v>
      </c>
      <c r="EN221" s="6">
        <v>10</v>
      </c>
      <c r="EO221" s="6">
        <v>10</v>
      </c>
      <c r="EP221" s="6">
        <v>8</v>
      </c>
      <c r="EQ221" s="6">
        <v>8</v>
      </c>
      <c r="ER221" s="6"/>
      <c r="ES221" s="6">
        <v>8</v>
      </c>
      <c r="ET221" s="52"/>
      <c r="EU221" s="52"/>
      <c r="EW221" s="367"/>
      <c r="EX221" s="328" t="s">
        <v>14</v>
      </c>
      <c r="EY221" s="6"/>
      <c r="EZ221" s="6"/>
      <c r="FA221" s="6"/>
      <c r="FB221" s="6"/>
      <c r="FC221" s="6"/>
      <c r="FD221" s="6"/>
      <c r="FE221" s="52"/>
      <c r="FG221" s="367"/>
      <c r="FH221" s="328" t="s">
        <v>14</v>
      </c>
      <c r="FI221" s="6"/>
      <c r="FJ221" s="6"/>
      <c r="FK221" s="6"/>
      <c r="FL221" s="6"/>
      <c r="FM221" s="6"/>
      <c r="FN221" s="6"/>
      <c r="FO221" s="52"/>
      <c r="FQ221" s="367"/>
      <c r="FR221" s="328" t="s">
        <v>14</v>
      </c>
      <c r="FS221" s="6"/>
      <c r="FT221" s="6"/>
      <c r="FU221" s="6"/>
      <c r="FV221" s="6"/>
      <c r="FW221" s="6"/>
      <c r="FX221" s="6"/>
      <c r="FY221" s="52"/>
      <c r="GA221" s="367"/>
      <c r="GB221" s="328" t="s">
        <v>14</v>
      </c>
      <c r="GC221" s="6"/>
      <c r="GD221" s="6"/>
      <c r="GE221" s="6"/>
      <c r="GF221" s="6"/>
      <c r="GG221" s="6"/>
      <c r="GH221" s="6"/>
      <c r="GI221" s="52"/>
      <c r="GK221" s="367"/>
      <c r="GL221" s="328" t="s">
        <v>14</v>
      </c>
      <c r="GM221" s="6"/>
      <c r="GN221" s="6"/>
      <c r="GO221" s="6"/>
      <c r="GP221" s="6"/>
      <c r="GQ221" s="6"/>
      <c r="GR221" s="6"/>
      <c r="GS221" s="52"/>
      <c r="GU221" s="367"/>
      <c r="GV221" s="328" t="s">
        <v>14</v>
      </c>
      <c r="GW221" s="6"/>
      <c r="GX221" s="6"/>
      <c r="GY221" s="6"/>
      <c r="GZ221" s="6"/>
      <c r="HA221" s="6"/>
      <c r="HB221" s="6"/>
      <c r="HC221" s="52"/>
      <c r="HE221" s="367"/>
      <c r="HF221" s="328" t="s">
        <v>14</v>
      </c>
      <c r="HG221" s="6"/>
      <c r="HH221" s="6"/>
      <c r="HI221" s="6"/>
      <c r="HJ221" s="6"/>
      <c r="HK221" s="6"/>
      <c r="HL221" s="6"/>
      <c r="HM221" s="52"/>
      <c r="HO221" s="367"/>
      <c r="HP221" s="328" t="s">
        <v>14</v>
      </c>
      <c r="HQ221" s="6"/>
      <c r="HR221" s="6"/>
      <c r="HS221" s="6"/>
      <c r="HT221" s="6"/>
      <c r="HU221" s="6"/>
      <c r="HV221" s="6"/>
      <c r="HW221" s="52"/>
      <c r="HY221" s="367"/>
      <c r="HZ221" s="328" t="s">
        <v>14</v>
      </c>
      <c r="IA221" s="6"/>
      <c r="IB221" s="6"/>
      <c r="IC221" s="6"/>
      <c r="ID221" s="6"/>
      <c r="IE221" s="6"/>
      <c r="IF221" s="6"/>
      <c r="IG221" s="52"/>
      <c r="II221" s="367"/>
      <c r="IJ221" s="328" t="s">
        <v>14</v>
      </c>
      <c r="IK221" s="6"/>
      <c r="IL221" s="6"/>
      <c r="IM221" s="6"/>
      <c r="IN221" s="6"/>
      <c r="IO221" s="6"/>
      <c r="IP221" s="6"/>
      <c r="IQ221" s="52"/>
      <c r="IS221" s="367"/>
      <c r="IT221" s="328" t="s">
        <v>14</v>
      </c>
      <c r="IU221" s="6"/>
      <c r="IV221" s="6"/>
      <c r="IW221" s="6"/>
      <c r="IX221" s="6"/>
      <c r="IY221" s="6"/>
      <c r="IZ221" s="6"/>
      <c r="JA221" s="52"/>
    </row>
    <row r="222" spans="1:261" ht="12.75" customHeight="1" outlineLevel="2" x14ac:dyDescent="0.25">
      <c r="C222" s="356"/>
      <c r="D222" s="41" t="s">
        <v>15</v>
      </c>
      <c r="E222" s="416">
        <f t="shared" si="1129"/>
        <v>9.3333333333333339</v>
      </c>
      <c r="F222" s="416">
        <f t="shared" si="1130"/>
        <v>9.3333333333333339</v>
      </c>
      <c r="G222" s="416">
        <f t="shared" si="1131"/>
        <v>8</v>
      </c>
      <c r="H222" s="416">
        <f t="shared" si="1132"/>
        <v>9</v>
      </c>
      <c r="I222" s="416">
        <f t="shared" si="1133"/>
        <v>9</v>
      </c>
      <c r="J222" s="416">
        <f t="shared" si="1134"/>
        <v>8.5</v>
      </c>
      <c r="K222" s="52"/>
      <c r="M222" s="328"/>
      <c r="N222" s="41" t="s">
        <v>15</v>
      </c>
      <c r="O222" s="6"/>
      <c r="P222" s="6"/>
      <c r="Q222" s="6"/>
      <c r="R222" s="6"/>
      <c r="S222" s="6"/>
      <c r="T222" s="6"/>
      <c r="U222" s="52"/>
      <c r="W222" s="328"/>
      <c r="X222" s="41" t="s">
        <v>15</v>
      </c>
      <c r="Y222" s="6"/>
      <c r="Z222" s="6"/>
      <c r="AA222" s="6"/>
      <c r="AB222" s="6"/>
      <c r="AC222" s="6"/>
      <c r="AD222" s="6"/>
      <c r="AE222" s="52"/>
      <c r="AG222" s="328"/>
      <c r="AH222" s="41" t="s">
        <v>15</v>
      </c>
      <c r="AI222" s="6"/>
      <c r="AJ222" s="6"/>
      <c r="AK222" s="6"/>
      <c r="AL222" s="6"/>
      <c r="AM222" s="6"/>
      <c r="AN222" s="6"/>
      <c r="AO222" s="52"/>
      <c r="AQ222" s="328"/>
      <c r="AR222" s="41" t="s">
        <v>15</v>
      </c>
      <c r="AS222" s="6">
        <v>8</v>
      </c>
      <c r="AT222" s="6">
        <v>10</v>
      </c>
      <c r="AU222" s="6">
        <v>8</v>
      </c>
      <c r="AV222" s="6">
        <v>10</v>
      </c>
      <c r="AW222" s="6">
        <v>10</v>
      </c>
      <c r="AX222" s="6">
        <v>9</v>
      </c>
      <c r="AY222" s="52"/>
      <c r="BA222" s="328"/>
      <c r="BB222" s="41" t="s">
        <v>15</v>
      </c>
      <c r="BC222" s="6"/>
      <c r="BD222" s="6"/>
      <c r="BE222" s="6"/>
      <c r="BF222" s="6"/>
      <c r="BG222" s="6"/>
      <c r="BH222" s="6"/>
      <c r="BI222" s="52"/>
      <c r="BK222" s="328"/>
      <c r="BL222" s="41" t="s">
        <v>15</v>
      </c>
      <c r="BM222" s="6"/>
      <c r="BN222" s="6"/>
      <c r="BO222" s="6"/>
      <c r="BP222" s="6"/>
      <c r="BQ222" s="6"/>
      <c r="BR222" s="6"/>
      <c r="BS222" s="52"/>
      <c r="BU222" s="328"/>
      <c r="BV222" s="41" t="s">
        <v>15</v>
      </c>
      <c r="BW222" s="6"/>
      <c r="BX222" s="6"/>
      <c r="BY222" s="6"/>
      <c r="BZ222" s="6"/>
      <c r="CA222" s="6"/>
      <c r="CB222" s="6"/>
      <c r="CC222" s="52"/>
      <c r="CE222" s="328"/>
      <c r="CF222" s="41" t="s">
        <v>15</v>
      </c>
      <c r="CG222" s="6"/>
      <c r="CH222" s="6"/>
      <c r="CI222" s="6"/>
      <c r="CJ222" s="6"/>
      <c r="CK222" s="6"/>
      <c r="CL222" s="6"/>
      <c r="CM222" s="52"/>
      <c r="CO222" s="328"/>
      <c r="CP222" s="41" t="s">
        <v>15</v>
      </c>
      <c r="CQ222" s="6"/>
      <c r="CR222" s="6"/>
      <c r="CS222" s="6"/>
      <c r="CT222" s="6"/>
      <c r="CU222" s="6"/>
      <c r="CV222" s="6"/>
      <c r="CW222" s="52"/>
      <c r="CY222" s="328"/>
      <c r="CZ222" s="41" t="s">
        <v>15</v>
      </c>
      <c r="DA222" s="6">
        <v>10</v>
      </c>
      <c r="DB222" s="6">
        <v>10</v>
      </c>
      <c r="DC222" s="6">
        <v>8</v>
      </c>
      <c r="DD222" s="6">
        <v>8</v>
      </c>
      <c r="DE222" s="6"/>
      <c r="DF222" s="6">
        <v>8</v>
      </c>
      <c r="DG222" s="52"/>
      <c r="DI222" s="328"/>
      <c r="DJ222" s="41" t="s">
        <v>15</v>
      </c>
      <c r="DK222" s="6"/>
      <c r="DL222" s="6"/>
      <c r="DM222" s="6"/>
      <c r="DN222" s="6"/>
      <c r="DO222" s="6"/>
      <c r="DP222" s="6"/>
      <c r="DQ222" s="52"/>
      <c r="DS222" s="328"/>
      <c r="DT222" s="41" t="s">
        <v>15</v>
      </c>
      <c r="DU222" s="6"/>
      <c r="DV222" s="6"/>
      <c r="DW222" s="6"/>
      <c r="DX222" s="6"/>
      <c r="DY222" s="6"/>
      <c r="DZ222" s="6"/>
      <c r="EA222" s="52"/>
      <c r="EC222" s="328"/>
      <c r="ED222" s="41" t="s">
        <v>15</v>
      </c>
      <c r="EE222" s="6"/>
      <c r="EF222" s="6"/>
      <c r="EG222" s="6"/>
      <c r="EH222" s="6"/>
      <c r="EI222" s="6"/>
      <c r="EJ222" s="6"/>
      <c r="EK222" s="52"/>
      <c r="EL222" s="328"/>
      <c r="EM222" s="41" t="s">
        <v>15</v>
      </c>
      <c r="EN222" s="6">
        <v>10</v>
      </c>
      <c r="EO222" s="6">
        <v>10</v>
      </c>
      <c r="EP222" s="6">
        <v>8</v>
      </c>
      <c r="EQ222" s="6">
        <v>8</v>
      </c>
      <c r="ER222" s="6"/>
      <c r="ES222" s="6">
        <v>8</v>
      </c>
      <c r="ET222" s="52"/>
      <c r="EU222" s="52"/>
      <c r="EW222" s="367"/>
      <c r="EX222" s="41" t="s">
        <v>15</v>
      </c>
      <c r="EY222" s="6"/>
      <c r="EZ222" s="6"/>
      <c r="FA222" s="6"/>
      <c r="FB222" s="6"/>
      <c r="FC222" s="6"/>
      <c r="FD222" s="6"/>
      <c r="FE222" s="52"/>
      <c r="FG222" s="367"/>
      <c r="FH222" s="41" t="s">
        <v>15</v>
      </c>
      <c r="FI222" s="6"/>
      <c r="FJ222" s="6"/>
      <c r="FK222" s="6"/>
      <c r="FL222" s="6"/>
      <c r="FM222" s="6"/>
      <c r="FN222" s="6"/>
      <c r="FO222" s="52"/>
      <c r="FQ222" s="367"/>
      <c r="FR222" s="41" t="s">
        <v>15</v>
      </c>
      <c r="FS222" s="6"/>
      <c r="FT222" s="6"/>
      <c r="FU222" s="6"/>
      <c r="FV222" s="6"/>
      <c r="FW222" s="6"/>
      <c r="FX222" s="6"/>
      <c r="FY222" s="52"/>
      <c r="GA222" s="367"/>
      <c r="GB222" s="41" t="s">
        <v>15</v>
      </c>
      <c r="GC222" s="6"/>
      <c r="GD222" s="6"/>
      <c r="GE222" s="6"/>
      <c r="GF222" s="6"/>
      <c r="GG222" s="6"/>
      <c r="GH222" s="6"/>
      <c r="GI222" s="52"/>
      <c r="GK222" s="367"/>
      <c r="GL222" s="41" t="s">
        <v>15</v>
      </c>
      <c r="GM222" s="6"/>
      <c r="GN222" s="6"/>
      <c r="GO222" s="6"/>
      <c r="GP222" s="6"/>
      <c r="GQ222" s="6"/>
      <c r="GR222" s="6"/>
      <c r="GS222" s="52"/>
      <c r="GU222" s="367"/>
      <c r="GV222" s="41" t="s">
        <v>15</v>
      </c>
      <c r="GW222" s="6"/>
      <c r="GX222" s="6"/>
      <c r="GY222" s="6"/>
      <c r="GZ222" s="6"/>
      <c r="HA222" s="6"/>
      <c r="HB222" s="6"/>
      <c r="HC222" s="52"/>
      <c r="HE222" s="367"/>
      <c r="HF222" s="41" t="s">
        <v>15</v>
      </c>
      <c r="HG222" s="6"/>
      <c r="HH222" s="6"/>
      <c r="HI222" s="6"/>
      <c r="HJ222" s="6"/>
      <c r="HK222" s="6"/>
      <c r="HL222" s="6"/>
      <c r="HM222" s="52"/>
      <c r="HO222" s="367"/>
      <c r="HP222" s="41" t="s">
        <v>15</v>
      </c>
      <c r="HQ222" s="6"/>
      <c r="HR222" s="6"/>
      <c r="HS222" s="6"/>
      <c r="HT222" s="6"/>
      <c r="HU222" s="6"/>
      <c r="HV222" s="6"/>
      <c r="HW222" s="52"/>
      <c r="HY222" s="367"/>
      <c r="HZ222" s="41" t="s">
        <v>15</v>
      </c>
      <c r="IA222" s="6"/>
      <c r="IB222" s="6"/>
      <c r="IC222" s="6"/>
      <c r="ID222" s="6"/>
      <c r="IE222" s="6"/>
      <c r="IF222" s="6"/>
      <c r="IG222" s="52"/>
      <c r="II222" s="367"/>
      <c r="IJ222" s="41" t="s">
        <v>15</v>
      </c>
      <c r="IK222" s="6"/>
      <c r="IL222" s="6"/>
      <c r="IM222" s="6"/>
      <c r="IN222" s="6"/>
      <c r="IO222" s="6"/>
      <c r="IP222" s="6"/>
      <c r="IQ222" s="52"/>
      <c r="IS222" s="367"/>
      <c r="IT222" s="41" t="s">
        <v>15</v>
      </c>
      <c r="IU222" s="6"/>
      <c r="IV222" s="6"/>
      <c r="IW222" s="6"/>
      <c r="IX222" s="6"/>
      <c r="IY222" s="6"/>
      <c r="IZ222" s="6"/>
      <c r="JA222" s="52"/>
    </row>
    <row r="223" spans="1:261" ht="12.75" customHeight="1" outlineLevel="2" x14ac:dyDescent="0.25">
      <c r="C223" s="356"/>
      <c r="D223" s="41" t="s">
        <v>83</v>
      </c>
      <c r="E223" s="416">
        <f t="shared" si="1129"/>
        <v>9.6666666666666661</v>
      </c>
      <c r="F223" s="416">
        <f t="shared" si="1130"/>
        <v>8.6666666666666661</v>
      </c>
      <c r="G223" s="416">
        <f t="shared" si="1131"/>
        <v>8</v>
      </c>
      <c r="H223" s="416">
        <f t="shared" si="1132"/>
        <v>8.5</v>
      </c>
      <c r="I223" s="416">
        <f t="shared" si="1133"/>
        <v>8.5</v>
      </c>
      <c r="J223" s="416">
        <f t="shared" si="1134"/>
        <v>8.5</v>
      </c>
      <c r="K223" s="52"/>
      <c r="M223" s="328"/>
      <c r="N223" s="41" t="s">
        <v>83</v>
      </c>
      <c r="O223" s="6"/>
      <c r="P223" s="6"/>
      <c r="Q223" s="6"/>
      <c r="R223" s="6"/>
      <c r="S223" s="6"/>
      <c r="T223" s="6"/>
      <c r="U223" s="52"/>
      <c r="W223" s="328"/>
      <c r="X223" s="41" t="s">
        <v>83</v>
      </c>
      <c r="Y223" s="6"/>
      <c r="Z223" s="6"/>
      <c r="AA223" s="6"/>
      <c r="AB223" s="6"/>
      <c r="AC223" s="6"/>
      <c r="AD223" s="6"/>
      <c r="AE223" s="52"/>
      <c r="AG223" s="328"/>
      <c r="AH223" s="41" t="s">
        <v>83</v>
      </c>
      <c r="AI223" s="6"/>
      <c r="AJ223" s="6"/>
      <c r="AK223" s="6"/>
      <c r="AL223" s="6"/>
      <c r="AM223" s="6"/>
      <c r="AN223" s="6"/>
      <c r="AO223" s="52"/>
      <c r="AQ223" s="328"/>
      <c r="AR223" s="41" t="s">
        <v>83</v>
      </c>
      <c r="AS223" s="6">
        <v>9</v>
      </c>
      <c r="AT223" s="6">
        <v>8</v>
      </c>
      <c r="AU223" s="6">
        <v>8</v>
      </c>
      <c r="AV223" s="6">
        <v>9</v>
      </c>
      <c r="AW223" s="6">
        <v>9</v>
      </c>
      <c r="AX223" s="6">
        <v>9</v>
      </c>
      <c r="AY223" s="52"/>
      <c r="BA223" s="328"/>
      <c r="BB223" s="41" t="s">
        <v>83</v>
      </c>
      <c r="BC223" s="6"/>
      <c r="BD223" s="6"/>
      <c r="BE223" s="6"/>
      <c r="BF223" s="6"/>
      <c r="BG223" s="6"/>
      <c r="BH223" s="6"/>
      <c r="BI223" s="52"/>
      <c r="BK223" s="328"/>
      <c r="BL223" s="41" t="s">
        <v>83</v>
      </c>
      <c r="BM223" s="6"/>
      <c r="BN223" s="6"/>
      <c r="BO223" s="6"/>
      <c r="BP223" s="6"/>
      <c r="BQ223" s="6"/>
      <c r="BR223" s="6"/>
      <c r="BS223" s="52"/>
      <c r="BU223" s="328"/>
      <c r="BV223" s="41" t="s">
        <v>83</v>
      </c>
      <c r="BW223" s="6"/>
      <c r="BX223" s="6"/>
      <c r="BY223" s="6"/>
      <c r="BZ223" s="6"/>
      <c r="CA223" s="6"/>
      <c r="CB223" s="6"/>
      <c r="CC223" s="52"/>
      <c r="CE223" s="328"/>
      <c r="CF223" s="41" t="s">
        <v>83</v>
      </c>
      <c r="CG223" s="6"/>
      <c r="CH223" s="6"/>
      <c r="CI223" s="6"/>
      <c r="CJ223" s="6"/>
      <c r="CK223" s="6"/>
      <c r="CL223" s="6"/>
      <c r="CM223" s="52"/>
      <c r="CO223" s="328"/>
      <c r="CP223" s="41" t="s">
        <v>83</v>
      </c>
      <c r="CQ223" s="6"/>
      <c r="CR223" s="6"/>
      <c r="CS223" s="6"/>
      <c r="CT223" s="6"/>
      <c r="CU223" s="6"/>
      <c r="CV223" s="6"/>
      <c r="CW223" s="52"/>
      <c r="CY223" s="328"/>
      <c r="CZ223" s="41" t="s">
        <v>83</v>
      </c>
      <c r="DA223" s="6">
        <v>10</v>
      </c>
      <c r="DB223" s="6">
        <v>10</v>
      </c>
      <c r="DC223" s="6">
        <v>8</v>
      </c>
      <c r="DD223" s="6">
        <v>8</v>
      </c>
      <c r="DE223" s="6"/>
      <c r="DF223" s="6">
        <v>8</v>
      </c>
      <c r="DG223" s="52"/>
      <c r="DI223" s="328"/>
      <c r="DJ223" s="41" t="s">
        <v>83</v>
      </c>
      <c r="DK223" s="6"/>
      <c r="DL223" s="6"/>
      <c r="DM223" s="6"/>
      <c r="DN223" s="6"/>
      <c r="DO223" s="6"/>
      <c r="DP223" s="6"/>
      <c r="DQ223" s="52"/>
      <c r="DS223" s="328"/>
      <c r="DT223" s="41" t="s">
        <v>83</v>
      </c>
      <c r="DU223" s="6"/>
      <c r="DV223" s="6"/>
      <c r="DW223" s="6"/>
      <c r="DX223" s="6"/>
      <c r="DY223" s="6"/>
      <c r="DZ223" s="6"/>
      <c r="EA223" s="52"/>
      <c r="EC223" s="328"/>
      <c r="ED223" s="41" t="s">
        <v>83</v>
      </c>
      <c r="EE223" s="6"/>
      <c r="EF223" s="6"/>
      <c r="EG223" s="6"/>
      <c r="EH223" s="6"/>
      <c r="EI223" s="6"/>
      <c r="EJ223" s="6"/>
      <c r="EK223" s="52"/>
      <c r="EL223" s="328"/>
      <c r="EM223" s="41" t="s">
        <v>83</v>
      </c>
      <c r="EN223" s="6">
        <v>10</v>
      </c>
      <c r="EO223" s="6">
        <v>10</v>
      </c>
      <c r="EP223" s="6">
        <v>8</v>
      </c>
      <c r="EQ223" s="6">
        <v>8</v>
      </c>
      <c r="ER223" s="6"/>
      <c r="ES223" s="6">
        <v>8</v>
      </c>
      <c r="ET223" s="52"/>
      <c r="EU223" s="52"/>
      <c r="EW223" s="367"/>
      <c r="EX223" s="41" t="s">
        <v>83</v>
      </c>
      <c r="EY223" s="6"/>
      <c r="EZ223" s="6"/>
      <c r="FA223" s="6"/>
      <c r="FB223" s="6"/>
      <c r="FC223" s="6"/>
      <c r="FD223" s="6"/>
      <c r="FE223" s="52"/>
      <c r="FG223" s="367"/>
      <c r="FH223" s="41" t="s">
        <v>83</v>
      </c>
      <c r="FI223" s="6"/>
      <c r="FJ223" s="6"/>
      <c r="FK223" s="6"/>
      <c r="FL223" s="6"/>
      <c r="FM223" s="6"/>
      <c r="FN223" s="6"/>
      <c r="FO223" s="52"/>
      <c r="FQ223" s="367"/>
      <c r="FR223" s="41" t="s">
        <v>83</v>
      </c>
      <c r="FS223" s="6"/>
      <c r="FT223" s="6"/>
      <c r="FU223" s="6"/>
      <c r="FV223" s="6"/>
      <c r="FW223" s="6"/>
      <c r="FX223" s="6"/>
      <c r="FY223" s="52"/>
      <c r="GA223" s="367"/>
      <c r="GB223" s="41" t="s">
        <v>83</v>
      </c>
      <c r="GC223" s="6"/>
      <c r="GD223" s="6"/>
      <c r="GE223" s="6"/>
      <c r="GF223" s="6"/>
      <c r="GG223" s="6"/>
      <c r="GH223" s="6"/>
      <c r="GI223" s="52"/>
      <c r="GK223" s="367"/>
      <c r="GL223" s="41" t="s">
        <v>83</v>
      </c>
      <c r="GM223" s="6"/>
      <c r="GN223" s="6"/>
      <c r="GO223" s="6"/>
      <c r="GP223" s="6"/>
      <c r="GQ223" s="6"/>
      <c r="GR223" s="6"/>
      <c r="GS223" s="52"/>
      <c r="GU223" s="367"/>
      <c r="GV223" s="41" t="s">
        <v>83</v>
      </c>
      <c r="GW223" s="6"/>
      <c r="GX223" s="6"/>
      <c r="GY223" s="6"/>
      <c r="GZ223" s="6"/>
      <c r="HA223" s="6"/>
      <c r="HB223" s="6"/>
      <c r="HC223" s="52"/>
      <c r="HE223" s="367"/>
      <c r="HF223" s="41" t="s">
        <v>83</v>
      </c>
      <c r="HG223" s="6"/>
      <c r="HH223" s="6"/>
      <c r="HI223" s="6"/>
      <c r="HJ223" s="6"/>
      <c r="HK223" s="6"/>
      <c r="HL223" s="6"/>
      <c r="HM223" s="52"/>
      <c r="HO223" s="367"/>
      <c r="HP223" s="41" t="s">
        <v>83</v>
      </c>
      <c r="HQ223" s="6"/>
      <c r="HR223" s="6"/>
      <c r="HS223" s="6"/>
      <c r="HT223" s="6"/>
      <c r="HU223" s="6"/>
      <c r="HV223" s="6"/>
      <c r="HW223" s="52"/>
      <c r="HY223" s="367"/>
      <c r="HZ223" s="41" t="s">
        <v>83</v>
      </c>
      <c r="IA223" s="6"/>
      <c r="IB223" s="6"/>
      <c r="IC223" s="6"/>
      <c r="ID223" s="6"/>
      <c r="IE223" s="6"/>
      <c r="IF223" s="6"/>
      <c r="IG223" s="52"/>
      <c r="II223" s="367"/>
      <c r="IJ223" s="41" t="s">
        <v>83</v>
      </c>
      <c r="IK223" s="6"/>
      <c r="IL223" s="6"/>
      <c r="IM223" s="6"/>
      <c r="IN223" s="6"/>
      <c r="IO223" s="6"/>
      <c r="IP223" s="6"/>
      <c r="IQ223" s="52"/>
      <c r="IS223" s="367"/>
      <c r="IT223" s="41" t="s">
        <v>83</v>
      </c>
      <c r="IU223" s="6"/>
      <c r="IV223" s="6"/>
      <c r="IW223" s="6"/>
      <c r="IX223" s="6"/>
      <c r="IY223" s="6"/>
      <c r="IZ223" s="6"/>
      <c r="JA223" s="52"/>
    </row>
    <row r="224" spans="1:261" ht="12.75" customHeight="1" outlineLevel="2" x14ac:dyDescent="0.25">
      <c r="A224" s="99" t="s">
        <v>122</v>
      </c>
      <c r="B224" s="100">
        <f>IF(A224="Must Have",RQTMustHave,(IF(A224="Important",RQTImportant,(IF(A224="Standard",RQTStandard,RQTNiceToHave)))))</f>
        <v>1</v>
      </c>
      <c r="C224" s="358"/>
      <c r="D224" s="17" t="s">
        <v>1</v>
      </c>
      <c r="E224" s="417">
        <f>AVERAGE(O224,Y224,AI224,AS224,BC224,BM224,BW224,CG224,CQ224,DA224,DK224,DU224,EE224,EO224,EY224,FI224,FS224,GC224,GM224,GW224,HG224,HQ224,IA224,IK224,IU224)</f>
        <v>9.5</v>
      </c>
      <c r="F224" s="417">
        <f t="shared" ref="F224:J224" si="1135">AVERAGE(P224,Z224,AJ224,AT224,BD224,BN224,BX224,CH224,CR224,DB224,DL224,DV224,EF224,EP224,EZ224,FJ224,FT224,GD224,GN224,GX224,HH224,HR224,IB224,IL224,IV224)</f>
        <v>9.1666666666666661</v>
      </c>
      <c r="G224" s="417">
        <f t="shared" si="1135"/>
        <v>8.3333333333333339</v>
      </c>
      <c r="H224" s="417">
        <f t="shared" si="1135"/>
        <v>8.75</v>
      </c>
      <c r="I224" s="417">
        <f t="shared" si="1135"/>
        <v>9</v>
      </c>
      <c r="J224" s="417">
        <f t="shared" si="1135"/>
        <v>8.75</v>
      </c>
      <c r="K224" s="52"/>
      <c r="M224" s="48"/>
      <c r="N224" s="17" t="s">
        <v>1</v>
      </c>
      <c r="O224" s="36" t="str">
        <f>IF(COUNT(O220:O223)=0,"",AVERAGE(O220:O223))</f>
        <v/>
      </c>
      <c r="P224" s="36" t="str">
        <f>IF(COUNT(P220:P223)=0,"",AVERAGE(P220:P223))</f>
        <v/>
      </c>
      <c r="Q224" s="36" t="str">
        <f>IF(COUNT(Q220:Q223)=0,"",AVERAGE(Q220:Q223))</f>
        <v/>
      </c>
      <c r="R224" s="36" t="str">
        <f>IF(COUNT(R220:R223)=0,"",AVERAGE(R220:R223))</f>
        <v/>
      </c>
      <c r="S224" s="36"/>
      <c r="T224" s="36" t="str">
        <f>IF(COUNT(T220:T223)=0,"",AVERAGE(T220:T223))</f>
        <v/>
      </c>
      <c r="U224" s="52"/>
      <c r="W224" s="48"/>
      <c r="X224" s="17" t="s">
        <v>1</v>
      </c>
      <c r="Y224" s="36" t="str">
        <f>IF(COUNT(Y220:Y223)=0,"",AVERAGE(Y220:Y223))</f>
        <v/>
      </c>
      <c r="Z224" s="36" t="str">
        <f>IF(COUNT(Z220:Z223)=0,"",AVERAGE(Z220:Z223))</f>
        <v/>
      </c>
      <c r="AA224" s="36" t="str">
        <f>IF(COUNT(AA220:AA223)=0,"",AVERAGE(AA220:AA223))</f>
        <v/>
      </c>
      <c r="AB224" s="36" t="str">
        <f>IF(COUNT(AB220:AB223)=0,"",AVERAGE(AB220:AB223))</f>
        <v/>
      </c>
      <c r="AC224" s="36"/>
      <c r="AD224" s="36" t="str">
        <f>IF(COUNT(AD220:AD223)=0,"",AVERAGE(AD220:AD223))</f>
        <v/>
      </c>
      <c r="AE224" s="52"/>
      <c r="AG224" s="48"/>
      <c r="AH224" s="17" t="s">
        <v>1</v>
      </c>
      <c r="AI224" s="36" t="str">
        <f>IF(COUNT(AI220:AI223)=0,"",AVERAGE(AI220:AI223))</f>
        <v/>
      </c>
      <c r="AJ224" s="36" t="str">
        <f>IF(COUNT(AJ220:AJ223)=0,"",AVERAGE(AJ220:AJ223))</f>
        <v/>
      </c>
      <c r="AK224" s="36" t="str">
        <f>IF(COUNT(AK220:AK223)=0,"",AVERAGE(AK220:AK223))</f>
        <v/>
      </c>
      <c r="AL224" s="36" t="str">
        <f>IF(COUNT(AL220:AL223)=0,"",AVERAGE(AL220:AL223))</f>
        <v/>
      </c>
      <c r="AM224" s="36"/>
      <c r="AN224" s="36" t="str">
        <f>IF(COUNT(AN220:AN223)=0,"",AVERAGE(AN220:AN223))</f>
        <v/>
      </c>
      <c r="AO224" s="52"/>
      <c r="AQ224" s="48"/>
      <c r="AR224" s="17" t="s">
        <v>1</v>
      </c>
      <c r="AS224" s="36">
        <f>IF(COUNT(AS222:AS223)=0,"",AVERAGE(AS222:AS223))</f>
        <v>8.5</v>
      </c>
      <c r="AT224" s="36">
        <f>IF(COUNT(AT220:AT223)=0,"",AVERAGE(AT220:AT223))</f>
        <v>9</v>
      </c>
      <c r="AU224" s="36">
        <f>IF(COUNT(AU220:AU223)=0,"",AVERAGE(AU220:AU223))</f>
        <v>8.5</v>
      </c>
      <c r="AV224" s="36">
        <f>IF(COUNT(AV220:AV223)=0,"",AVERAGE(AV220:AV223))</f>
        <v>9.5</v>
      </c>
      <c r="AW224" s="36">
        <f>IF(COUNT(AW222:AW223)=0,"",AVERAGE(AW222:AW223))</f>
        <v>9.5</v>
      </c>
      <c r="AX224" s="36">
        <f>IF(COUNT(AX220:AX223)=0,"",AVERAGE(AX220:AX223))</f>
        <v>9</v>
      </c>
      <c r="AY224" s="52"/>
      <c r="BA224" s="48"/>
      <c r="BB224" s="17" t="s">
        <v>1</v>
      </c>
      <c r="BC224" s="36"/>
      <c r="BD224" s="36" t="str">
        <f>IF(COUNT(BD220:BD223)=0,"",AVERAGE(BD220:BD223))</f>
        <v/>
      </c>
      <c r="BE224" s="36" t="str">
        <f>IF(COUNT(BE220:BE223)=0,"",AVERAGE(BE220:BE223))</f>
        <v/>
      </c>
      <c r="BF224" s="36" t="str">
        <f>IF(COUNT(BF220:BF223)=0,"",AVERAGE(BF220:BF223))</f>
        <v/>
      </c>
      <c r="BG224" s="36" t="str">
        <f>IF(COUNT(BG220:BG223)=0,"",AVERAGE(BG220:BG223))</f>
        <v/>
      </c>
      <c r="BH224" s="36" t="str">
        <f>IF(COUNT(BH220:BH223)=0,"",AVERAGE(BH220:BH223))</f>
        <v/>
      </c>
      <c r="BI224" s="52"/>
      <c r="BK224" s="48"/>
      <c r="BL224" s="17" t="s">
        <v>1</v>
      </c>
      <c r="BM224" s="6"/>
      <c r="BN224" s="6"/>
      <c r="BO224" s="6"/>
      <c r="BP224" s="6"/>
      <c r="BQ224" s="6"/>
      <c r="BR224" s="6"/>
      <c r="BS224" s="52"/>
      <c r="BU224" s="48"/>
      <c r="BV224" s="17" t="s">
        <v>1</v>
      </c>
      <c r="BW224" s="36" t="str">
        <f>IF(COUNT(BW220:BW223)=0,"",AVERAGE(BW220:BW223))</f>
        <v/>
      </c>
      <c r="BX224" s="36" t="str">
        <f>IF(COUNT(BX220:BX223)=0,"",AVERAGE(BX220:BX223))</f>
        <v/>
      </c>
      <c r="BY224" s="36" t="str">
        <f>IF(COUNT(BY220:BY223)=0,"",AVERAGE(BY220:BY223))</f>
        <v/>
      </c>
      <c r="BZ224" s="36" t="str">
        <f>IF(COUNT(BZ220:BZ223)=0,"",AVERAGE(BZ220:BZ223))</f>
        <v/>
      </c>
      <c r="CA224" s="36"/>
      <c r="CB224" s="36" t="str">
        <f>IF(COUNT(CB220:CB223)=0,"",AVERAGE(CB220:CB223))</f>
        <v/>
      </c>
      <c r="CC224" s="52"/>
      <c r="CE224" s="48"/>
      <c r="CF224" s="17" t="s">
        <v>1</v>
      </c>
      <c r="CG224" s="36" t="str">
        <f>IF(COUNT(CG220:CG223)=0,"",AVERAGE(CG220:CG223))</f>
        <v/>
      </c>
      <c r="CH224" s="36" t="str">
        <f>IF(COUNT(CH220:CH223)=0,"",AVERAGE(CH220:CH223))</f>
        <v/>
      </c>
      <c r="CI224" s="36" t="str">
        <f>IF(COUNT(CI220:CI223)=0,"",AVERAGE(CI220:CI223))</f>
        <v/>
      </c>
      <c r="CJ224" s="36" t="str">
        <f>IF(COUNT(CJ220:CJ223)=0,"",AVERAGE(CJ220:CJ223))</f>
        <v/>
      </c>
      <c r="CK224" s="36"/>
      <c r="CL224" s="36" t="str">
        <f>IF(COUNT(CL220:CL223)=0,"",AVERAGE(CL220:CL223))</f>
        <v/>
      </c>
      <c r="CM224" s="52"/>
      <c r="CO224" s="48"/>
      <c r="CP224" s="17" t="s">
        <v>1</v>
      </c>
      <c r="CQ224" s="36" t="str">
        <f>IF(COUNT(CQ220:CQ223)=0,"",AVERAGE(CQ220:CQ223))</f>
        <v/>
      </c>
      <c r="CR224" s="36" t="str">
        <f>IF(COUNT(CR220:CR223)=0,"",AVERAGE(CR220:CR223))</f>
        <v/>
      </c>
      <c r="CS224" s="36" t="str">
        <f>IF(COUNT(CS220:CS223)=0,"",AVERAGE(CS220:CS223))</f>
        <v/>
      </c>
      <c r="CT224" s="36" t="str">
        <f>IF(COUNT(CT220:CT223)=0,"",AVERAGE(CT220:CT223))</f>
        <v/>
      </c>
      <c r="CU224" s="36"/>
      <c r="CV224" s="36" t="str">
        <f>IF(COUNT(CV220:CV223)=0,"",AVERAGE(CV220:CV223))</f>
        <v/>
      </c>
      <c r="CW224" s="52"/>
      <c r="CY224" s="48"/>
      <c r="CZ224" s="17" t="s">
        <v>1</v>
      </c>
      <c r="DA224" s="36">
        <f>IF(COUNT(DA220:DA223)=0,"",AVERAGE(DA220:DA223))</f>
        <v>10</v>
      </c>
      <c r="DB224" s="36">
        <f>IF(COUNT(DB220:DB223)=0,"",AVERAGE(DB220:DB223))</f>
        <v>10</v>
      </c>
      <c r="DC224" s="36">
        <f>IF(COUNT(DC220:DC223)=0,"",AVERAGE(DC220:DC223))</f>
        <v>8.5</v>
      </c>
      <c r="DD224" s="36">
        <f>IF(COUNT(DD220:DD223)=0,"",AVERAGE(DD220:DD223))</f>
        <v>8</v>
      </c>
      <c r="DE224" s="36"/>
      <c r="DF224" s="36">
        <f>IF(COUNT(DF220:DF223)=0,"",AVERAGE(DF220:DF223))</f>
        <v>8.5</v>
      </c>
      <c r="DG224" s="52"/>
      <c r="DI224" s="48"/>
      <c r="DJ224" s="17" t="s">
        <v>1</v>
      </c>
      <c r="DK224" s="36" t="str">
        <f>IF(COUNT(DK220:DK223)=0,"",AVERAGE(DK220:DK223))</f>
        <v/>
      </c>
      <c r="DL224" s="36" t="str">
        <f>IF(COUNT(DL220:DL223)=0,"",AVERAGE(DL220:DL223))</f>
        <v/>
      </c>
      <c r="DM224" s="36" t="str">
        <f>IF(COUNT(DM220:DM223)=0,"",AVERAGE(DM220:DM223))</f>
        <v/>
      </c>
      <c r="DN224" s="36" t="str">
        <f>IF(COUNT(DN220:DN223)=0,"",AVERAGE(DN220:DN223))</f>
        <v/>
      </c>
      <c r="DO224" s="36"/>
      <c r="DP224" s="36" t="str">
        <f>IF(COUNT(DP220:DP223)=0,"",AVERAGE(DP220:DP223))</f>
        <v/>
      </c>
      <c r="DQ224" s="52"/>
      <c r="DS224" s="48"/>
      <c r="DT224" s="17" t="s">
        <v>1</v>
      </c>
      <c r="DU224" s="36" t="str">
        <f>IF(COUNT(DU220:DU223)=0,"",AVERAGE(DU220:DU223))</f>
        <v/>
      </c>
      <c r="DV224" s="36" t="str">
        <f>IF(COUNT(DV220:DV223)=0,"",AVERAGE(DV220:DV223))</f>
        <v/>
      </c>
      <c r="DW224" s="36" t="str">
        <f>IF(COUNT(DW220:DW223)=0,"",AVERAGE(DW220:DW223))</f>
        <v/>
      </c>
      <c r="DX224" s="36" t="str">
        <f>IF(COUNT(DX220:DX223)=0,"",AVERAGE(DX220:DX223))</f>
        <v/>
      </c>
      <c r="DY224" s="36"/>
      <c r="DZ224" s="36" t="str">
        <f>IF(COUNT(DZ220:DZ223)=0,"",AVERAGE(DZ220:DZ223))</f>
        <v/>
      </c>
      <c r="EA224" s="52"/>
      <c r="EC224" s="48"/>
      <c r="ED224" s="17" t="s">
        <v>1</v>
      </c>
      <c r="EE224" s="36" t="str">
        <f>IF(COUNT(EE220:EE223)=0,"",AVERAGE(EE220:EE223))</f>
        <v/>
      </c>
      <c r="EF224" s="36" t="str">
        <f>IF(COUNT(EF220:EF223)=0,"",AVERAGE(EF220:EF223))</f>
        <v/>
      </c>
      <c r="EG224" s="36" t="str">
        <f>IF(COUNT(EG220:EG223)=0,"",AVERAGE(EG220:EG223))</f>
        <v/>
      </c>
      <c r="EH224" s="36" t="str">
        <f>IF(COUNT(EH220:EH223)=0,"",AVERAGE(EH220:EH223))</f>
        <v/>
      </c>
      <c r="EI224" s="36"/>
      <c r="EJ224" s="36" t="str">
        <f>IF(COUNT(EJ220:EJ223)=0,"",AVERAGE(EJ220:EJ223))</f>
        <v/>
      </c>
      <c r="EK224" s="52"/>
      <c r="EL224" s="48"/>
      <c r="EM224" s="17" t="s">
        <v>1</v>
      </c>
      <c r="EN224" s="36">
        <f>IF(COUNT(EN220:EN223)=0,"",AVERAGE(EN220:EN223))</f>
        <v>10</v>
      </c>
      <c r="EO224" s="36">
        <f>IF(COUNT(EO220:EO223)=0,"",AVERAGE(EO220:EO223))</f>
        <v>10</v>
      </c>
      <c r="EP224" s="36">
        <f>IF(COUNT(EP220:EP223)=0,"",AVERAGE(EP220:EP223))</f>
        <v>8.5</v>
      </c>
      <c r="EQ224" s="36">
        <f>IF(COUNT(EQ220:EQ223)=0,"",AVERAGE(EQ220:EQ223))</f>
        <v>8</v>
      </c>
      <c r="ER224" s="36"/>
      <c r="ES224" s="36">
        <f>IF(COUNT(ES220:ES223)=0,"",AVERAGE(ES220:ES223))</f>
        <v>8.5</v>
      </c>
      <c r="ET224" s="52"/>
      <c r="EU224" s="52"/>
      <c r="EW224" s="369"/>
      <c r="EX224" s="17" t="s">
        <v>1</v>
      </c>
      <c r="EY224" s="36" t="str">
        <f t="shared" ref="EY224:FD224" si="1136">IF(COUNT(EY220:EY223)=0,"",AVERAGE(EY220:EY223))</f>
        <v/>
      </c>
      <c r="EZ224" s="36" t="str">
        <f t="shared" si="1136"/>
        <v/>
      </c>
      <c r="FA224" s="36" t="str">
        <f t="shared" si="1136"/>
        <v/>
      </c>
      <c r="FB224" s="36" t="str">
        <f t="shared" si="1136"/>
        <v/>
      </c>
      <c r="FC224" s="36" t="str">
        <f t="shared" si="1136"/>
        <v/>
      </c>
      <c r="FD224" s="36" t="str">
        <f t="shared" si="1136"/>
        <v/>
      </c>
      <c r="FE224" s="52"/>
      <c r="FG224" s="369"/>
      <c r="FH224" s="17" t="s">
        <v>1</v>
      </c>
      <c r="FI224" s="36" t="str">
        <f t="shared" ref="FI224:FN224" si="1137">IF(COUNT(FI220:FI223)=0,"",AVERAGE(FI220:FI223))</f>
        <v/>
      </c>
      <c r="FJ224" s="36" t="str">
        <f t="shared" si="1137"/>
        <v/>
      </c>
      <c r="FK224" s="36" t="str">
        <f t="shared" si="1137"/>
        <v/>
      </c>
      <c r="FL224" s="36" t="str">
        <f t="shared" si="1137"/>
        <v/>
      </c>
      <c r="FM224" s="36" t="str">
        <f t="shared" si="1137"/>
        <v/>
      </c>
      <c r="FN224" s="36" t="str">
        <f t="shared" si="1137"/>
        <v/>
      </c>
      <c r="FO224" s="52"/>
      <c r="FQ224" s="369"/>
      <c r="FR224" s="17" t="s">
        <v>1</v>
      </c>
      <c r="FS224" s="36" t="str">
        <f t="shared" ref="FS224:FX224" si="1138">IF(COUNT(FS220:FS223)=0,"",AVERAGE(FS220:FS223))</f>
        <v/>
      </c>
      <c r="FT224" s="36" t="str">
        <f t="shared" si="1138"/>
        <v/>
      </c>
      <c r="FU224" s="36" t="str">
        <f t="shared" si="1138"/>
        <v/>
      </c>
      <c r="FV224" s="36" t="str">
        <f t="shared" si="1138"/>
        <v/>
      </c>
      <c r="FW224" s="36" t="str">
        <f t="shared" si="1138"/>
        <v/>
      </c>
      <c r="FX224" s="36" t="str">
        <f t="shared" si="1138"/>
        <v/>
      </c>
      <c r="FY224" s="52"/>
      <c r="GA224" s="369"/>
      <c r="GB224" s="17" t="s">
        <v>1</v>
      </c>
      <c r="GC224" s="36" t="str">
        <f t="shared" ref="GC224:GH224" si="1139">IF(COUNT(GC220:GC223)=0,"",AVERAGE(GC220:GC223))</f>
        <v/>
      </c>
      <c r="GD224" s="36" t="str">
        <f t="shared" si="1139"/>
        <v/>
      </c>
      <c r="GE224" s="36" t="str">
        <f t="shared" si="1139"/>
        <v/>
      </c>
      <c r="GF224" s="36" t="str">
        <f t="shared" si="1139"/>
        <v/>
      </c>
      <c r="GG224" s="36" t="str">
        <f t="shared" si="1139"/>
        <v/>
      </c>
      <c r="GH224" s="36" t="str">
        <f t="shared" si="1139"/>
        <v/>
      </c>
      <c r="GI224" s="52"/>
      <c r="GK224" s="369"/>
      <c r="GL224" s="17" t="s">
        <v>1</v>
      </c>
      <c r="GM224" s="36" t="str">
        <f t="shared" ref="GM224:GR224" si="1140">IF(COUNT(GM220:GM223)=0,"",AVERAGE(GM220:GM223))</f>
        <v/>
      </c>
      <c r="GN224" s="36" t="str">
        <f t="shared" si="1140"/>
        <v/>
      </c>
      <c r="GO224" s="36" t="str">
        <f t="shared" si="1140"/>
        <v/>
      </c>
      <c r="GP224" s="36" t="str">
        <f t="shared" si="1140"/>
        <v/>
      </c>
      <c r="GQ224" s="36" t="str">
        <f t="shared" si="1140"/>
        <v/>
      </c>
      <c r="GR224" s="36" t="str">
        <f t="shared" si="1140"/>
        <v/>
      </c>
      <c r="GS224" s="52"/>
      <c r="GU224" s="369"/>
      <c r="GV224" s="17" t="s">
        <v>1</v>
      </c>
      <c r="GW224" s="36" t="str">
        <f t="shared" ref="GW224:HB224" si="1141">IF(COUNT(GW220:GW223)=0,"",AVERAGE(GW220:GW223))</f>
        <v/>
      </c>
      <c r="GX224" s="36" t="str">
        <f t="shared" si="1141"/>
        <v/>
      </c>
      <c r="GY224" s="36" t="str">
        <f t="shared" si="1141"/>
        <v/>
      </c>
      <c r="GZ224" s="36" t="str">
        <f t="shared" si="1141"/>
        <v/>
      </c>
      <c r="HA224" s="36" t="str">
        <f t="shared" si="1141"/>
        <v/>
      </c>
      <c r="HB224" s="36" t="str">
        <f t="shared" si="1141"/>
        <v/>
      </c>
      <c r="HC224" s="52"/>
      <c r="HE224" s="369"/>
      <c r="HF224" s="17" t="s">
        <v>1</v>
      </c>
      <c r="HG224" s="36" t="str">
        <f t="shared" ref="HG224:HL224" si="1142">IF(COUNT(HG220:HG223)=0,"",AVERAGE(HG220:HG223))</f>
        <v/>
      </c>
      <c r="HH224" s="36" t="str">
        <f t="shared" si="1142"/>
        <v/>
      </c>
      <c r="HI224" s="36" t="str">
        <f t="shared" si="1142"/>
        <v/>
      </c>
      <c r="HJ224" s="36" t="str">
        <f t="shared" si="1142"/>
        <v/>
      </c>
      <c r="HK224" s="36" t="str">
        <f t="shared" si="1142"/>
        <v/>
      </c>
      <c r="HL224" s="36" t="str">
        <f t="shared" si="1142"/>
        <v/>
      </c>
      <c r="HM224" s="52"/>
      <c r="HO224" s="369"/>
      <c r="HP224" s="17" t="s">
        <v>1</v>
      </c>
      <c r="HQ224" s="36" t="str">
        <f t="shared" ref="HQ224:HV224" si="1143">IF(COUNT(HQ220:HQ223)=0,"",AVERAGE(HQ220:HQ223))</f>
        <v/>
      </c>
      <c r="HR224" s="36" t="str">
        <f t="shared" si="1143"/>
        <v/>
      </c>
      <c r="HS224" s="36" t="str">
        <f t="shared" si="1143"/>
        <v/>
      </c>
      <c r="HT224" s="36" t="str">
        <f t="shared" si="1143"/>
        <v/>
      </c>
      <c r="HU224" s="36" t="str">
        <f t="shared" si="1143"/>
        <v/>
      </c>
      <c r="HV224" s="36" t="str">
        <f t="shared" si="1143"/>
        <v/>
      </c>
      <c r="HW224" s="52"/>
      <c r="HY224" s="369"/>
      <c r="HZ224" s="17" t="s">
        <v>1</v>
      </c>
      <c r="IA224" s="36" t="str">
        <f t="shared" ref="IA224:IF224" si="1144">IF(COUNT(IA220:IA223)=0,"",AVERAGE(IA220:IA223))</f>
        <v/>
      </c>
      <c r="IB224" s="36" t="str">
        <f t="shared" si="1144"/>
        <v/>
      </c>
      <c r="IC224" s="36" t="str">
        <f t="shared" si="1144"/>
        <v/>
      </c>
      <c r="ID224" s="36" t="str">
        <f t="shared" si="1144"/>
        <v/>
      </c>
      <c r="IE224" s="36" t="str">
        <f t="shared" si="1144"/>
        <v/>
      </c>
      <c r="IF224" s="36" t="str">
        <f t="shared" si="1144"/>
        <v/>
      </c>
      <c r="IG224" s="52"/>
      <c r="II224" s="369"/>
      <c r="IJ224" s="17" t="s">
        <v>1</v>
      </c>
      <c r="IK224" s="36" t="str">
        <f t="shared" ref="IK224:IP224" si="1145">IF(COUNT(IK220:IK223)=0,"",AVERAGE(IK220:IK223))</f>
        <v/>
      </c>
      <c r="IL224" s="36" t="str">
        <f t="shared" si="1145"/>
        <v/>
      </c>
      <c r="IM224" s="36" t="str">
        <f t="shared" si="1145"/>
        <v/>
      </c>
      <c r="IN224" s="36" t="str">
        <f t="shared" si="1145"/>
        <v/>
      </c>
      <c r="IO224" s="36" t="str">
        <f t="shared" si="1145"/>
        <v/>
      </c>
      <c r="IP224" s="36" t="str">
        <f t="shared" si="1145"/>
        <v/>
      </c>
      <c r="IQ224" s="52"/>
      <c r="IS224" s="369"/>
      <c r="IT224" s="17" t="s">
        <v>1</v>
      </c>
      <c r="IU224" s="36" t="str">
        <f t="shared" ref="IU224:IZ224" si="1146">IF(COUNT(IU220:IU223)=0,"",AVERAGE(IU220:IU223))</f>
        <v/>
      </c>
      <c r="IV224" s="36" t="str">
        <f t="shared" si="1146"/>
        <v/>
      </c>
      <c r="IW224" s="36" t="str">
        <f t="shared" si="1146"/>
        <v/>
      </c>
      <c r="IX224" s="36" t="str">
        <f t="shared" si="1146"/>
        <v/>
      </c>
      <c r="IY224" s="36" t="str">
        <f t="shared" si="1146"/>
        <v/>
      </c>
      <c r="IZ224" s="36" t="str">
        <f t="shared" si="1146"/>
        <v/>
      </c>
      <c r="JA224" s="52"/>
    </row>
    <row r="225" spans="1:261" ht="13.8" outlineLevel="1" x14ac:dyDescent="0.25">
      <c r="A225" s="97"/>
      <c r="B225" s="98">
        <f>SUM(B226:B230)*10</f>
        <v>10</v>
      </c>
      <c r="C225" s="37">
        <v>4.4000000000000004</v>
      </c>
      <c r="D225" s="38" t="s">
        <v>276</v>
      </c>
      <c r="E225" s="428">
        <f>($B$230*E230)/$B$225</f>
        <v>0.85</v>
      </c>
      <c r="F225" s="428">
        <f t="shared" ref="F225:J225" si="1147">($B$230*F230)/$B$225</f>
        <v>0.9</v>
      </c>
      <c r="G225" s="428">
        <f t="shared" si="1147"/>
        <v>0.7416666666666667</v>
      </c>
      <c r="H225" s="428">
        <f t="shared" si="1147"/>
        <v>0.85</v>
      </c>
      <c r="I225" s="428">
        <f t="shared" si="1147"/>
        <v>0.95</v>
      </c>
      <c r="J225" s="428">
        <f t="shared" si="1147"/>
        <v>0.95</v>
      </c>
      <c r="K225" s="52"/>
      <c r="M225" s="37">
        <v>4.4000000000000004</v>
      </c>
      <c r="N225" s="38" t="s">
        <v>276</v>
      </c>
      <c r="O225" s="38"/>
      <c r="P225" s="38"/>
      <c r="Q225" s="38"/>
      <c r="R225" s="38"/>
      <c r="S225" s="38"/>
      <c r="T225" s="38"/>
      <c r="U225" s="52"/>
      <c r="W225" s="37">
        <v>4.4000000000000004</v>
      </c>
      <c r="X225" s="38" t="s">
        <v>276</v>
      </c>
      <c r="Y225" s="38"/>
      <c r="Z225" s="38"/>
      <c r="AA225" s="38"/>
      <c r="AB225" s="38"/>
      <c r="AC225" s="38"/>
      <c r="AD225" s="38"/>
      <c r="AE225" s="52"/>
      <c r="AG225" s="37">
        <v>4.4000000000000004</v>
      </c>
      <c r="AH225" s="38" t="s">
        <v>276</v>
      </c>
      <c r="AI225" s="38"/>
      <c r="AJ225" s="38"/>
      <c r="AK225" s="38"/>
      <c r="AL225" s="38"/>
      <c r="AM225" s="38"/>
      <c r="AN225" s="38"/>
      <c r="AO225" s="52"/>
      <c r="AQ225" s="37">
        <v>4.4000000000000004</v>
      </c>
      <c r="AR225" s="38" t="s">
        <v>276</v>
      </c>
      <c r="AS225" s="38"/>
      <c r="AT225" s="38"/>
      <c r="AU225" s="38"/>
      <c r="AV225" s="38"/>
      <c r="AW225" s="38"/>
      <c r="AX225" s="38"/>
      <c r="AY225" s="52"/>
      <c r="BA225" s="37">
        <v>4.4000000000000004</v>
      </c>
      <c r="BB225" s="38" t="s">
        <v>276</v>
      </c>
      <c r="BC225" s="38"/>
      <c r="BD225" s="38"/>
      <c r="BE225" s="38"/>
      <c r="BF225" s="38"/>
      <c r="BG225" s="38"/>
      <c r="BH225" s="38"/>
      <c r="BI225" s="52"/>
      <c r="BK225" s="37">
        <v>4.4000000000000004</v>
      </c>
      <c r="BL225" s="38" t="s">
        <v>276</v>
      </c>
      <c r="BM225" s="36"/>
      <c r="BN225" s="36" t="str">
        <f>IF(COUNT(BN221:BN224)=0,"",AVERAGE(BN221:BN224))</f>
        <v/>
      </c>
      <c r="BO225" s="36" t="str">
        <f>IF(COUNT(BO221:BO224)=0,"",AVERAGE(BO221:BO224))</f>
        <v/>
      </c>
      <c r="BP225" s="36" t="str">
        <f>IF(COUNT(BP221:BP224)=0,"",AVERAGE(BP221:BP224))</f>
        <v/>
      </c>
      <c r="BQ225" s="36" t="str">
        <f>IF(COUNT(BQ221:BQ224)=0,"",AVERAGE(BQ221:BQ224))</f>
        <v/>
      </c>
      <c r="BR225" s="36" t="str">
        <f>IF(COUNT(BR221:BR224)=0,"",AVERAGE(BR221:BR224))</f>
        <v/>
      </c>
      <c r="BS225" s="52"/>
      <c r="BU225" s="37">
        <v>4.4000000000000004</v>
      </c>
      <c r="BV225" s="38" t="s">
        <v>276</v>
      </c>
      <c r="BW225" s="38"/>
      <c r="BX225" s="38"/>
      <c r="BY225" s="38"/>
      <c r="BZ225" s="38"/>
      <c r="CA225" s="38"/>
      <c r="CB225" s="38"/>
      <c r="CC225" s="52"/>
      <c r="CE225" s="37">
        <v>4.4000000000000004</v>
      </c>
      <c r="CF225" s="38" t="s">
        <v>276</v>
      </c>
      <c r="CG225" s="38"/>
      <c r="CH225" s="38"/>
      <c r="CI225" s="38"/>
      <c r="CJ225" s="38"/>
      <c r="CK225" s="38"/>
      <c r="CL225" s="38"/>
      <c r="CM225" s="52"/>
      <c r="CO225" s="37">
        <v>4.4000000000000004</v>
      </c>
      <c r="CP225" s="38" t="s">
        <v>276</v>
      </c>
      <c r="CQ225" s="38"/>
      <c r="CR225" s="38"/>
      <c r="CS225" s="38"/>
      <c r="CT225" s="38"/>
      <c r="CU225" s="38"/>
      <c r="CV225" s="38"/>
      <c r="CW225" s="52"/>
      <c r="CY225" s="37">
        <v>4.4000000000000004</v>
      </c>
      <c r="CZ225" s="38" t="s">
        <v>276</v>
      </c>
      <c r="DA225" s="38"/>
      <c r="DB225" s="38"/>
      <c r="DC225" s="38"/>
      <c r="DD225" s="38"/>
      <c r="DE225" s="38"/>
      <c r="DF225" s="38"/>
      <c r="DG225" s="52"/>
      <c r="DI225" s="37">
        <v>4.4000000000000004</v>
      </c>
      <c r="DJ225" s="38" t="s">
        <v>276</v>
      </c>
      <c r="DK225" s="38"/>
      <c r="DL225" s="38"/>
      <c r="DM225" s="38"/>
      <c r="DN225" s="38"/>
      <c r="DO225" s="38"/>
      <c r="DP225" s="38"/>
      <c r="DQ225" s="52"/>
      <c r="DS225" s="37">
        <v>4.4000000000000004</v>
      </c>
      <c r="DT225" s="38" t="s">
        <v>276</v>
      </c>
      <c r="DU225" s="38"/>
      <c r="DV225" s="38"/>
      <c r="DW225" s="38"/>
      <c r="DX225" s="38"/>
      <c r="DY225" s="38"/>
      <c r="DZ225" s="38"/>
      <c r="EA225" s="52"/>
      <c r="EC225" s="37">
        <v>4.4000000000000004</v>
      </c>
      <c r="ED225" s="38" t="s">
        <v>276</v>
      </c>
      <c r="EE225" s="38"/>
      <c r="EF225" s="38"/>
      <c r="EG225" s="38"/>
      <c r="EH225" s="38"/>
      <c r="EI225" s="38"/>
      <c r="EJ225" s="38"/>
      <c r="EK225" s="52"/>
      <c r="EL225" s="37">
        <v>4.4000000000000004</v>
      </c>
      <c r="EM225" s="38" t="s">
        <v>276</v>
      </c>
      <c r="EN225" s="38"/>
      <c r="EO225" s="38"/>
      <c r="EP225" s="38"/>
      <c r="EQ225" s="38"/>
      <c r="ER225" s="38"/>
      <c r="ES225" s="38"/>
      <c r="ET225" s="52"/>
      <c r="EU225" s="52"/>
      <c r="EW225" s="364">
        <v>4.4000000000000004</v>
      </c>
      <c r="EX225" s="38" t="s">
        <v>276</v>
      </c>
      <c r="EY225" s="38"/>
      <c r="EZ225" s="38"/>
      <c r="FA225" s="38"/>
      <c r="FB225" s="38"/>
      <c r="FC225" s="38"/>
      <c r="FD225" s="38"/>
      <c r="FE225" s="52"/>
      <c r="FG225" s="364">
        <v>4.4000000000000004</v>
      </c>
      <c r="FH225" s="38" t="s">
        <v>276</v>
      </c>
      <c r="FI225" s="38"/>
      <c r="FJ225" s="38"/>
      <c r="FK225" s="38"/>
      <c r="FL225" s="38"/>
      <c r="FM225" s="38"/>
      <c r="FN225" s="38"/>
      <c r="FO225" s="52"/>
      <c r="FQ225" s="364">
        <v>4.4000000000000004</v>
      </c>
      <c r="FR225" s="38" t="s">
        <v>276</v>
      </c>
      <c r="FS225" s="38"/>
      <c r="FT225" s="38"/>
      <c r="FU225" s="38"/>
      <c r="FV225" s="38"/>
      <c r="FW225" s="38"/>
      <c r="FX225" s="38"/>
      <c r="FY225" s="52"/>
      <c r="GA225" s="364">
        <v>4.4000000000000004</v>
      </c>
      <c r="GB225" s="38" t="s">
        <v>276</v>
      </c>
      <c r="GC225" s="38"/>
      <c r="GD225" s="38"/>
      <c r="GE225" s="38"/>
      <c r="GF225" s="38"/>
      <c r="GG225" s="38"/>
      <c r="GH225" s="38"/>
      <c r="GI225" s="52"/>
      <c r="GK225" s="364">
        <v>4.4000000000000004</v>
      </c>
      <c r="GL225" s="38" t="s">
        <v>276</v>
      </c>
      <c r="GM225" s="38"/>
      <c r="GN225" s="38"/>
      <c r="GO225" s="38"/>
      <c r="GP225" s="38"/>
      <c r="GQ225" s="38"/>
      <c r="GR225" s="38"/>
      <c r="GS225" s="52"/>
      <c r="GU225" s="364">
        <v>4.4000000000000004</v>
      </c>
      <c r="GV225" s="38" t="s">
        <v>276</v>
      </c>
      <c r="GW225" s="38"/>
      <c r="GX225" s="38"/>
      <c r="GY225" s="38"/>
      <c r="GZ225" s="38"/>
      <c r="HA225" s="38"/>
      <c r="HB225" s="38"/>
      <c r="HC225" s="52"/>
      <c r="HE225" s="364">
        <v>4.4000000000000004</v>
      </c>
      <c r="HF225" s="38" t="s">
        <v>276</v>
      </c>
      <c r="HG225" s="38"/>
      <c r="HH225" s="38"/>
      <c r="HI225" s="38"/>
      <c r="HJ225" s="38"/>
      <c r="HK225" s="38"/>
      <c r="HL225" s="38"/>
      <c r="HM225" s="52"/>
      <c r="HO225" s="364">
        <v>4.4000000000000004</v>
      </c>
      <c r="HP225" s="38" t="s">
        <v>276</v>
      </c>
      <c r="HQ225" s="38"/>
      <c r="HR225" s="38"/>
      <c r="HS225" s="38"/>
      <c r="HT225" s="38"/>
      <c r="HU225" s="38"/>
      <c r="HV225" s="38"/>
      <c r="HW225" s="52"/>
      <c r="HY225" s="364">
        <v>4.4000000000000004</v>
      </c>
      <c r="HZ225" s="38" t="s">
        <v>276</v>
      </c>
      <c r="IA225" s="38"/>
      <c r="IB225" s="38"/>
      <c r="IC225" s="38"/>
      <c r="ID225" s="38"/>
      <c r="IE225" s="38"/>
      <c r="IF225" s="38"/>
      <c r="IG225" s="52"/>
      <c r="II225" s="364">
        <v>4.4000000000000004</v>
      </c>
      <c r="IJ225" s="38" t="s">
        <v>276</v>
      </c>
      <c r="IK225" s="38"/>
      <c r="IL225" s="38"/>
      <c r="IM225" s="38"/>
      <c r="IN225" s="38"/>
      <c r="IO225" s="38"/>
      <c r="IP225" s="38"/>
      <c r="IQ225" s="52"/>
      <c r="IS225" s="364">
        <v>4.4000000000000004</v>
      </c>
      <c r="IT225" s="38" t="s">
        <v>276</v>
      </c>
      <c r="IU225" s="38"/>
      <c r="IV225" s="38"/>
      <c r="IW225" s="38"/>
      <c r="IX225" s="38"/>
      <c r="IY225" s="38"/>
      <c r="IZ225" s="38"/>
      <c r="JA225" s="52"/>
    </row>
    <row r="226" spans="1:261" ht="12.75" customHeight="1" outlineLevel="2" x14ac:dyDescent="0.25">
      <c r="C226" s="356"/>
      <c r="D226" s="41">
        <v>1</v>
      </c>
      <c r="E226" s="416">
        <f t="shared" ref="E226:E229" si="1148">AVERAGE(O226,Y226,AI226,AS226,BC226,BM226,BW226,CG226,CQ226,DA226,DK226,DU226,EE226,EO226,EY226,FI226,FS226,GC226,GM226,GW226,HG226,HQ226,IA226,IK226,IU226)</f>
        <v>8.3333333333333339</v>
      </c>
      <c r="F226" s="416">
        <f t="shared" ref="F226:F229" si="1149">AVERAGE(P226,Z226,AJ226,AT226,BD226,BN226,BX226,CH226,CR226,DB226,DL226,DV226,EF226,EP226,EZ226,FJ226,FT226,GD226,GN226,GX226,HH226,HR226,IB226,IL226,IV226)</f>
        <v>8.3333333333333339</v>
      </c>
      <c r="G226" s="416">
        <f t="shared" ref="G226:G229" si="1150">AVERAGE(Q226,AA226,AK226,AU226,BE226,BO226,BY226,CI226,CS226,DC226,DM226,DW226,EG226,EQ226,FA226,FK226,FU226,GE226,GO226,GY226,HI226,HS226,IC226,IM226,IW226)</f>
        <v>6.666666666666667</v>
      </c>
      <c r="H226" s="416">
        <f t="shared" ref="H226:H229" si="1151">AVERAGE(R226,AB226,AL226,AV226,BF226,BP226,BZ226,CJ226,CT226,DD226,DN226,DX226,EH226,ER226,FB226,FL226,FV226,GF226,GP226,GZ226,HJ226,HT226,ID226,IN226,IX226)</f>
        <v>8.5</v>
      </c>
      <c r="I226" s="416">
        <f t="shared" ref="I226:I229" si="1152">AVERAGE(S226,AC226,AM226,AW226,BG226,BQ226,CA226,CK226,CU226,DE226,DO226,DY226,EI226,ES226,FC226,FM226,FW226,GG226,GQ226,HA226,HK226,HU226,IE226,IO226,IY226)</f>
        <v>9.5</v>
      </c>
      <c r="J226" s="416">
        <f t="shared" ref="J226:J229" si="1153">AVERAGE(T226,AD226,AN226,AX226,BH226,BR226,CB226,CL226,CV226,DF226,DP226,DZ226,EJ226,ET226,FD226,FN226,FX226,GH226,GR226,HB226,HL226,HV226,IF226,IP226,IZ226)</f>
        <v>9.5</v>
      </c>
      <c r="K226" s="52"/>
      <c r="M226" s="328"/>
      <c r="N226" s="41">
        <v>1</v>
      </c>
      <c r="O226" s="6"/>
      <c r="P226" s="6"/>
      <c r="Q226" s="6"/>
      <c r="R226" s="6"/>
      <c r="S226" s="6"/>
      <c r="T226" s="6"/>
      <c r="U226" s="52"/>
      <c r="W226" s="328"/>
      <c r="X226" s="41">
        <v>1</v>
      </c>
      <c r="Y226" s="6"/>
      <c r="Z226" s="6"/>
      <c r="AA226" s="6"/>
      <c r="AB226" s="6"/>
      <c r="AC226" s="6"/>
      <c r="AD226" s="6"/>
      <c r="AE226" s="52"/>
      <c r="AG226" s="328"/>
      <c r="AH226" s="41">
        <v>1</v>
      </c>
      <c r="AI226" s="6"/>
      <c r="AJ226" s="6"/>
      <c r="AK226" s="6"/>
      <c r="AL226" s="6"/>
      <c r="AM226" s="6"/>
      <c r="AN226" s="6"/>
      <c r="AO226" s="52"/>
      <c r="AQ226" s="328"/>
      <c r="AR226" s="41">
        <v>1</v>
      </c>
      <c r="AS226" s="6">
        <v>7</v>
      </c>
      <c r="AT226" s="6">
        <v>9</v>
      </c>
      <c r="AU226" s="6">
        <v>6</v>
      </c>
      <c r="AV226" s="6">
        <v>9</v>
      </c>
      <c r="AW226" s="6">
        <v>9</v>
      </c>
      <c r="AX226" s="6">
        <v>9</v>
      </c>
      <c r="AY226" s="52"/>
      <c r="BA226" s="328"/>
      <c r="BB226" s="41">
        <v>1</v>
      </c>
      <c r="BC226" s="6"/>
      <c r="BD226" s="6"/>
      <c r="BE226" s="6"/>
      <c r="BF226" s="6"/>
      <c r="BG226" s="6"/>
      <c r="BH226" s="6"/>
      <c r="BI226" s="52"/>
      <c r="BK226" s="328"/>
      <c r="BL226" s="41">
        <v>1</v>
      </c>
      <c r="BM226" s="38"/>
      <c r="BN226" s="38"/>
      <c r="BO226" s="38"/>
      <c r="BP226" s="38"/>
      <c r="BQ226" s="38"/>
      <c r="BR226" s="38"/>
      <c r="BS226" s="52"/>
      <c r="BU226" s="328"/>
      <c r="BV226" s="41">
        <v>1</v>
      </c>
      <c r="BW226" s="6"/>
      <c r="BX226" s="6"/>
      <c r="BY226" s="6"/>
      <c r="BZ226" s="6"/>
      <c r="CA226" s="6"/>
      <c r="CB226" s="6"/>
      <c r="CC226" s="52"/>
      <c r="CE226" s="328"/>
      <c r="CF226" s="41">
        <v>1</v>
      </c>
      <c r="CG226" s="6"/>
      <c r="CH226" s="6"/>
      <c r="CI226" s="6"/>
      <c r="CJ226" s="6"/>
      <c r="CK226" s="6"/>
      <c r="CL226" s="6"/>
      <c r="CM226" s="52"/>
      <c r="CO226" s="328"/>
      <c r="CP226" s="41">
        <v>1</v>
      </c>
      <c r="CQ226" s="6"/>
      <c r="CR226" s="6"/>
      <c r="CS226" s="6"/>
      <c r="CT226" s="6"/>
      <c r="CU226" s="6"/>
      <c r="CV226" s="6"/>
      <c r="CW226" s="52"/>
      <c r="CY226" s="328"/>
      <c r="CZ226" s="41">
        <v>1</v>
      </c>
      <c r="DA226" s="6">
        <v>8</v>
      </c>
      <c r="DB226" s="6">
        <v>10</v>
      </c>
      <c r="DC226" s="6">
        <v>6</v>
      </c>
      <c r="DD226" s="6">
        <v>8</v>
      </c>
      <c r="DE226" s="6"/>
      <c r="DF226" s="6">
        <v>10</v>
      </c>
      <c r="DG226" s="52"/>
      <c r="DI226" s="328"/>
      <c r="DJ226" s="41">
        <v>1</v>
      </c>
      <c r="DK226" s="6"/>
      <c r="DL226" s="6"/>
      <c r="DM226" s="6"/>
      <c r="DN226" s="6"/>
      <c r="DO226" s="6"/>
      <c r="DP226" s="6"/>
      <c r="DQ226" s="52"/>
      <c r="DS226" s="328"/>
      <c r="DT226" s="41">
        <v>1</v>
      </c>
      <c r="DU226" s="6"/>
      <c r="DV226" s="6"/>
      <c r="DW226" s="6"/>
      <c r="DX226" s="6"/>
      <c r="DY226" s="6"/>
      <c r="DZ226" s="6"/>
      <c r="EA226" s="52"/>
      <c r="EC226" s="328"/>
      <c r="ED226" s="41">
        <v>1</v>
      </c>
      <c r="EE226" s="6"/>
      <c r="EF226" s="6"/>
      <c r="EG226" s="6"/>
      <c r="EH226" s="6"/>
      <c r="EI226" s="6"/>
      <c r="EJ226" s="6"/>
      <c r="EK226" s="52"/>
      <c r="EL226" s="328"/>
      <c r="EM226" s="41">
        <v>1</v>
      </c>
      <c r="EN226" s="6">
        <v>8</v>
      </c>
      <c r="EO226" s="6">
        <v>10</v>
      </c>
      <c r="EP226" s="6">
        <v>6</v>
      </c>
      <c r="EQ226" s="6">
        <v>8</v>
      </c>
      <c r="ER226" s="6"/>
      <c r="ES226" s="6">
        <v>10</v>
      </c>
      <c r="ET226" s="52"/>
      <c r="EU226" s="52"/>
      <c r="EW226" s="367"/>
      <c r="EX226" s="41">
        <v>1</v>
      </c>
      <c r="EY226" s="6"/>
      <c r="EZ226" s="6"/>
      <c r="FA226" s="6"/>
      <c r="FB226" s="6"/>
      <c r="FC226" s="6"/>
      <c r="FD226" s="6"/>
      <c r="FE226" s="52"/>
      <c r="FG226" s="367"/>
      <c r="FH226" s="41">
        <v>1</v>
      </c>
      <c r="FI226" s="6"/>
      <c r="FJ226" s="6"/>
      <c r="FK226" s="6"/>
      <c r="FL226" s="6"/>
      <c r="FM226" s="6"/>
      <c r="FN226" s="6"/>
      <c r="FO226" s="52"/>
      <c r="FQ226" s="367"/>
      <c r="FR226" s="41">
        <v>1</v>
      </c>
      <c r="FS226" s="6"/>
      <c r="FT226" s="6"/>
      <c r="FU226" s="6"/>
      <c r="FV226" s="6"/>
      <c r="FW226" s="6"/>
      <c r="FX226" s="6"/>
      <c r="FY226" s="52"/>
      <c r="GA226" s="367"/>
      <c r="GB226" s="41">
        <v>1</v>
      </c>
      <c r="GC226" s="6"/>
      <c r="GD226" s="6"/>
      <c r="GE226" s="6"/>
      <c r="GF226" s="6"/>
      <c r="GG226" s="6"/>
      <c r="GH226" s="6"/>
      <c r="GI226" s="52"/>
      <c r="GK226" s="367"/>
      <c r="GL226" s="41">
        <v>1</v>
      </c>
      <c r="GM226" s="6"/>
      <c r="GN226" s="6"/>
      <c r="GO226" s="6"/>
      <c r="GP226" s="6"/>
      <c r="GQ226" s="6"/>
      <c r="GR226" s="6"/>
      <c r="GS226" s="52"/>
      <c r="GU226" s="367"/>
      <c r="GV226" s="41">
        <v>1</v>
      </c>
      <c r="GW226" s="6"/>
      <c r="GX226" s="6"/>
      <c r="GY226" s="6"/>
      <c r="GZ226" s="6"/>
      <c r="HA226" s="6"/>
      <c r="HB226" s="6"/>
      <c r="HC226" s="52"/>
      <c r="HE226" s="367"/>
      <c r="HF226" s="41">
        <v>1</v>
      </c>
      <c r="HG226" s="6"/>
      <c r="HH226" s="6"/>
      <c r="HI226" s="6"/>
      <c r="HJ226" s="6"/>
      <c r="HK226" s="6"/>
      <c r="HL226" s="6"/>
      <c r="HM226" s="52"/>
      <c r="HO226" s="367"/>
      <c r="HP226" s="41">
        <v>1</v>
      </c>
      <c r="HQ226" s="6"/>
      <c r="HR226" s="6"/>
      <c r="HS226" s="6"/>
      <c r="HT226" s="6"/>
      <c r="HU226" s="6"/>
      <c r="HV226" s="6"/>
      <c r="HW226" s="52"/>
      <c r="HY226" s="367"/>
      <c r="HZ226" s="41">
        <v>1</v>
      </c>
      <c r="IA226" s="6"/>
      <c r="IB226" s="6"/>
      <c r="IC226" s="6"/>
      <c r="ID226" s="6"/>
      <c r="IE226" s="6"/>
      <c r="IF226" s="6"/>
      <c r="IG226" s="52"/>
      <c r="II226" s="367"/>
      <c r="IJ226" s="41">
        <v>1</v>
      </c>
      <c r="IK226" s="6"/>
      <c r="IL226" s="6"/>
      <c r="IM226" s="6"/>
      <c r="IN226" s="6"/>
      <c r="IO226" s="6"/>
      <c r="IP226" s="6"/>
      <c r="IQ226" s="52"/>
      <c r="IS226" s="367"/>
      <c r="IT226" s="41">
        <v>1</v>
      </c>
      <c r="IU226" s="6"/>
      <c r="IV226" s="6"/>
      <c r="IW226" s="6"/>
      <c r="IX226" s="6"/>
      <c r="IY226" s="6"/>
      <c r="IZ226" s="6"/>
      <c r="JA226" s="52"/>
    </row>
    <row r="227" spans="1:261" ht="12.75" customHeight="1" outlineLevel="2" x14ac:dyDescent="0.25">
      <c r="C227" s="356"/>
      <c r="D227" s="41">
        <v>2</v>
      </c>
      <c r="E227" s="416">
        <f t="shared" si="1148"/>
        <v>9.6666666666666661</v>
      </c>
      <c r="F227" s="416">
        <f t="shared" si="1149"/>
        <v>9.3333333333333339</v>
      </c>
      <c r="G227" s="416">
        <f t="shared" si="1150"/>
        <v>7.666666666666667</v>
      </c>
      <c r="H227" s="416">
        <f t="shared" si="1151"/>
        <v>8.5</v>
      </c>
      <c r="I227" s="416">
        <f t="shared" si="1152"/>
        <v>9.5</v>
      </c>
      <c r="J227" s="416">
        <f t="shared" si="1153"/>
        <v>9.5</v>
      </c>
      <c r="K227" s="52"/>
      <c r="M227" s="328"/>
      <c r="N227" s="41">
        <v>2</v>
      </c>
      <c r="O227" s="6"/>
      <c r="P227" s="6"/>
      <c r="Q227" s="6"/>
      <c r="R227" s="6"/>
      <c r="S227" s="6"/>
      <c r="T227" s="6"/>
      <c r="U227" s="52"/>
      <c r="W227" s="328"/>
      <c r="X227" s="41">
        <v>2</v>
      </c>
      <c r="Y227" s="6"/>
      <c r="Z227" s="6"/>
      <c r="AA227" s="6"/>
      <c r="AB227" s="6"/>
      <c r="AC227" s="6"/>
      <c r="AD227" s="6"/>
      <c r="AE227" s="52"/>
      <c r="AG227" s="328"/>
      <c r="AH227" s="41">
        <v>2</v>
      </c>
      <c r="AI227" s="6"/>
      <c r="AJ227" s="6"/>
      <c r="AK227" s="6"/>
      <c r="AL227" s="6"/>
      <c r="AM227" s="6"/>
      <c r="AN227" s="6"/>
      <c r="AO227" s="52"/>
      <c r="AQ227" s="328"/>
      <c r="AR227" s="41">
        <v>2</v>
      </c>
      <c r="AS227" s="6">
        <v>9</v>
      </c>
      <c r="AT227" s="6">
        <v>9</v>
      </c>
      <c r="AU227" s="6">
        <v>6</v>
      </c>
      <c r="AV227" s="6">
        <v>9</v>
      </c>
      <c r="AW227" s="6">
        <v>9</v>
      </c>
      <c r="AX227" s="6">
        <v>9</v>
      </c>
      <c r="AY227" s="52"/>
      <c r="BA227" s="328"/>
      <c r="BB227" s="41">
        <v>2</v>
      </c>
      <c r="BC227" s="6"/>
      <c r="BD227" s="6"/>
      <c r="BE227" s="6"/>
      <c r="BF227" s="6"/>
      <c r="BG227" s="6"/>
      <c r="BH227" s="6"/>
      <c r="BI227" s="52"/>
      <c r="BK227" s="328"/>
      <c r="BL227" s="41">
        <v>2</v>
      </c>
      <c r="BM227" s="6"/>
      <c r="BN227" s="6"/>
      <c r="BO227" s="6"/>
      <c r="BP227" s="6"/>
      <c r="BQ227" s="6"/>
      <c r="BR227" s="6"/>
      <c r="BS227" s="52"/>
      <c r="BU227" s="328"/>
      <c r="BV227" s="41">
        <v>2</v>
      </c>
      <c r="BW227" s="6"/>
      <c r="BX227" s="6"/>
      <c r="BY227" s="6"/>
      <c r="BZ227" s="6"/>
      <c r="CA227" s="6"/>
      <c r="CB227" s="6"/>
      <c r="CC227" s="52"/>
      <c r="CE227" s="328"/>
      <c r="CF227" s="41">
        <v>2</v>
      </c>
      <c r="CG227" s="6"/>
      <c r="CH227" s="6"/>
      <c r="CI227" s="6"/>
      <c r="CJ227" s="6"/>
      <c r="CK227" s="6"/>
      <c r="CL227" s="6"/>
      <c r="CM227" s="52"/>
      <c r="CO227" s="328"/>
      <c r="CP227" s="41">
        <v>2</v>
      </c>
      <c r="CQ227" s="6"/>
      <c r="CR227" s="6"/>
      <c r="CS227" s="6"/>
      <c r="CT227" s="6"/>
      <c r="CU227" s="6"/>
      <c r="CV227" s="6"/>
      <c r="CW227" s="52"/>
      <c r="CY227" s="328"/>
      <c r="CZ227" s="41">
        <v>2</v>
      </c>
      <c r="DA227" s="6">
        <v>10</v>
      </c>
      <c r="DB227" s="6">
        <v>10</v>
      </c>
      <c r="DC227" s="6">
        <v>9</v>
      </c>
      <c r="DD227" s="6">
        <v>8</v>
      </c>
      <c r="DE227" s="6"/>
      <c r="DF227" s="6">
        <v>10</v>
      </c>
      <c r="DG227" s="52"/>
      <c r="DI227" s="328"/>
      <c r="DJ227" s="41">
        <v>2</v>
      </c>
      <c r="DK227" s="6"/>
      <c r="DL227" s="6"/>
      <c r="DM227" s="6"/>
      <c r="DN227" s="6"/>
      <c r="DO227" s="6"/>
      <c r="DP227" s="6"/>
      <c r="DQ227" s="52"/>
      <c r="DS227" s="328"/>
      <c r="DT227" s="41">
        <v>2</v>
      </c>
      <c r="DU227" s="6"/>
      <c r="DV227" s="6"/>
      <c r="DW227" s="6"/>
      <c r="DX227" s="6"/>
      <c r="DY227" s="6"/>
      <c r="DZ227" s="6"/>
      <c r="EA227" s="52"/>
      <c r="EC227" s="328"/>
      <c r="ED227" s="41">
        <v>2</v>
      </c>
      <c r="EE227" s="6"/>
      <c r="EF227" s="6"/>
      <c r="EG227" s="6"/>
      <c r="EH227" s="6"/>
      <c r="EI227" s="6"/>
      <c r="EJ227" s="6"/>
      <c r="EK227" s="52"/>
      <c r="EL227" s="328"/>
      <c r="EM227" s="41">
        <v>2</v>
      </c>
      <c r="EN227" s="6">
        <v>10</v>
      </c>
      <c r="EO227" s="6">
        <v>10</v>
      </c>
      <c r="EP227" s="6">
        <v>9</v>
      </c>
      <c r="EQ227" s="6">
        <v>8</v>
      </c>
      <c r="ER227" s="6"/>
      <c r="ES227" s="6">
        <v>10</v>
      </c>
      <c r="ET227" s="52"/>
      <c r="EU227" s="52"/>
      <c r="EW227" s="367"/>
      <c r="EX227" s="41">
        <v>2</v>
      </c>
      <c r="EY227" s="6"/>
      <c r="EZ227" s="6"/>
      <c r="FA227" s="6"/>
      <c r="FB227" s="6"/>
      <c r="FC227" s="6"/>
      <c r="FD227" s="6"/>
      <c r="FE227" s="52"/>
      <c r="FG227" s="367"/>
      <c r="FH227" s="41">
        <v>2</v>
      </c>
      <c r="FI227" s="6"/>
      <c r="FJ227" s="6"/>
      <c r="FK227" s="6"/>
      <c r="FL227" s="6"/>
      <c r="FM227" s="6"/>
      <c r="FN227" s="6"/>
      <c r="FO227" s="52"/>
      <c r="FQ227" s="367"/>
      <c r="FR227" s="41">
        <v>2</v>
      </c>
      <c r="FS227" s="6"/>
      <c r="FT227" s="6"/>
      <c r="FU227" s="6"/>
      <c r="FV227" s="6"/>
      <c r="FW227" s="6"/>
      <c r="FX227" s="6"/>
      <c r="FY227" s="52"/>
      <c r="GA227" s="367"/>
      <c r="GB227" s="41">
        <v>2</v>
      </c>
      <c r="GC227" s="6"/>
      <c r="GD227" s="6"/>
      <c r="GE227" s="6"/>
      <c r="GF227" s="6"/>
      <c r="GG227" s="6"/>
      <c r="GH227" s="6"/>
      <c r="GI227" s="52"/>
      <c r="GK227" s="367"/>
      <c r="GL227" s="41">
        <v>2</v>
      </c>
      <c r="GM227" s="6"/>
      <c r="GN227" s="6"/>
      <c r="GO227" s="6"/>
      <c r="GP227" s="6"/>
      <c r="GQ227" s="6"/>
      <c r="GR227" s="6"/>
      <c r="GS227" s="52"/>
      <c r="GU227" s="367"/>
      <c r="GV227" s="41">
        <v>2</v>
      </c>
      <c r="GW227" s="6"/>
      <c r="GX227" s="6"/>
      <c r="GY227" s="6"/>
      <c r="GZ227" s="6"/>
      <c r="HA227" s="6"/>
      <c r="HB227" s="6"/>
      <c r="HC227" s="52"/>
      <c r="HE227" s="367"/>
      <c r="HF227" s="41">
        <v>2</v>
      </c>
      <c r="HG227" s="6"/>
      <c r="HH227" s="6"/>
      <c r="HI227" s="6"/>
      <c r="HJ227" s="6"/>
      <c r="HK227" s="6"/>
      <c r="HL227" s="6"/>
      <c r="HM227" s="52"/>
      <c r="HO227" s="367"/>
      <c r="HP227" s="41">
        <v>2</v>
      </c>
      <c r="HQ227" s="6"/>
      <c r="HR227" s="6"/>
      <c r="HS227" s="6"/>
      <c r="HT227" s="6"/>
      <c r="HU227" s="6"/>
      <c r="HV227" s="6"/>
      <c r="HW227" s="52"/>
      <c r="HY227" s="367"/>
      <c r="HZ227" s="41">
        <v>2</v>
      </c>
      <c r="IA227" s="6"/>
      <c r="IB227" s="6"/>
      <c r="IC227" s="6"/>
      <c r="ID227" s="6"/>
      <c r="IE227" s="6"/>
      <c r="IF227" s="6"/>
      <c r="IG227" s="52"/>
      <c r="II227" s="367"/>
      <c r="IJ227" s="41">
        <v>2</v>
      </c>
      <c r="IK227" s="6"/>
      <c r="IL227" s="6"/>
      <c r="IM227" s="6"/>
      <c r="IN227" s="6"/>
      <c r="IO227" s="6"/>
      <c r="IP227" s="6"/>
      <c r="IQ227" s="52"/>
      <c r="IS227" s="367"/>
      <c r="IT227" s="41">
        <v>2</v>
      </c>
      <c r="IU227" s="6"/>
      <c r="IV227" s="6"/>
      <c r="IW227" s="6"/>
      <c r="IX227" s="6"/>
      <c r="IY227" s="6"/>
      <c r="IZ227" s="6"/>
      <c r="JA227" s="52"/>
    </row>
    <row r="228" spans="1:261" ht="12.75" customHeight="1" outlineLevel="2" x14ac:dyDescent="0.25">
      <c r="C228" s="356"/>
      <c r="D228" s="41" t="s">
        <v>59</v>
      </c>
      <c r="E228" s="416">
        <f t="shared" si="1148"/>
        <v>8</v>
      </c>
      <c r="F228" s="416">
        <f t="shared" si="1149"/>
        <v>9.3333333333333339</v>
      </c>
      <c r="G228" s="416">
        <f t="shared" si="1150"/>
        <v>7.333333333333333</v>
      </c>
      <c r="H228" s="416">
        <f t="shared" si="1151"/>
        <v>8.5</v>
      </c>
      <c r="I228" s="416">
        <f t="shared" si="1152"/>
        <v>9.5</v>
      </c>
      <c r="J228" s="416">
        <f t="shared" si="1153"/>
        <v>9.5</v>
      </c>
      <c r="K228" s="52"/>
      <c r="M228" s="328"/>
      <c r="N228" s="41" t="s">
        <v>59</v>
      </c>
      <c r="O228" s="6"/>
      <c r="P228" s="6"/>
      <c r="Q228" s="6"/>
      <c r="R228" s="6"/>
      <c r="S228" s="6"/>
      <c r="T228" s="6"/>
      <c r="U228" s="52"/>
      <c r="W228" s="328"/>
      <c r="X228" s="41" t="s">
        <v>59</v>
      </c>
      <c r="Y228" s="6"/>
      <c r="Z228" s="6"/>
      <c r="AA228" s="6"/>
      <c r="AB228" s="6"/>
      <c r="AC228" s="6"/>
      <c r="AD228" s="6"/>
      <c r="AE228" s="52"/>
      <c r="AG228" s="328"/>
      <c r="AH228" s="41" t="s">
        <v>59</v>
      </c>
      <c r="AI228" s="6"/>
      <c r="AJ228" s="6"/>
      <c r="AK228" s="6"/>
      <c r="AL228" s="6"/>
      <c r="AM228" s="6"/>
      <c r="AN228" s="6"/>
      <c r="AO228" s="52"/>
      <c r="AQ228" s="328"/>
      <c r="AR228" s="41" t="s">
        <v>59</v>
      </c>
      <c r="AS228" s="6">
        <v>5</v>
      </c>
      <c r="AT228" s="6">
        <v>9</v>
      </c>
      <c r="AU228" s="6">
        <v>5</v>
      </c>
      <c r="AV228" s="6">
        <v>9</v>
      </c>
      <c r="AW228" s="6">
        <v>9</v>
      </c>
      <c r="AX228" s="6">
        <v>9</v>
      </c>
      <c r="AY228" s="52"/>
      <c r="BA228" s="328"/>
      <c r="BB228" s="41" t="s">
        <v>59</v>
      </c>
      <c r="BC228" s="6"/>
      <c r="BD228" s="6"/>
      <c r="BE228" s="6"/>
      <c r="BF228" s="6"/>
      <c r="BG228" s="6"/>
      <c r="BH228" s="6"/>
      <c r="BI228" s="52"/>
      <c r="BK228" s="328"/>
      <c r="BL228" s="41" t="s">
        <v>59</v>
      </c>
      <c r="BM228" s="6"/>
      <c r="BN228" s="6"/>
      <c r="BO228" s="6"/>
      <c r="BP228" s="6"/>
      <c r="BQ228" s="6"/>
      <c r="BR228" s="6"/>
      <c r="BS228" s="52"/>
      <c r="BU228" s="328"/>
      <c r="BV228" s="41" t="s">
        <v>59</v>
      </c>
      <c r="BW228" s="6"/>
      <c r="BX228" s="6"/>
      <c r="BY228" s="6"/>
      <c r="BZ228" s="6"/>
      <c r="CA228" s="6"/>
      <c r="CB228" s="6"/>
      <c r="CC228" s="52"/>
      <c r="CE228" s="328"/>
      <c r="CF228" s="41" t="s">
        <v>59</v>
      </c>
      <c r="CG228" s="6"/>
      <c r="CH228" s="6"/>
      <c r="CI228" s="6"/>
      <c r="CJ228" s="6"/>
      <c r="CK228" s="6"/>
      <c r="CL228" s="6"/>
      <c r="CM228" s="52"/>
      <c r="CO228" s="328"/>
      <c r="CP228" s="41" t="s">
        <v>59</v>
      </c>
      <c r="CQ228" s="6"/>
      <c r="CR228" s="6"/>
      <c r="CS228" s="6"/>
      <c r="CT228" s="6"/>
      <c r="CU228" s="6"/>
      <c r="CV228" s="6"/>
      <c r="CW228" s="52"/>
      <c r="CY228" s="328"/>
      <c r="CZ228" s="41" t="s">
        <v>59</v>
      </c>
      <c r="DA228" s="6">
        <v>9</v>
      </c>
      <c r="DB228" s="6">
        <v>10</v>
      </c>
      <c r="DC228" s="6">
        <v>9</v>
      </c>
      <c r="DD228" s="6">
        <v>8</v>
      </c>
      <c r="DE228" s="6"/>
      <c r="DF228" s="6">
        <v>10</v>
      </c>
      <c r="DG228" s="52"/>
      <c r="DI228" s="328"/>
      <c r="DJ228" s="41" t="s">
        <v>59</v>
      </c>
      <c r="DK228" s="6"/>
      <c r="DL228" s="6"/>
      <c r="DM228" s="6"/>
      <c r="DN228" s="6"/>
      <c r="DO228" s="6"/>
      <c r="DP228" s="6"/>
      <c r="DQ228" s="52"/>
      <c r="DS228" s="328"/>
      <c r="DT228" s="41" t="s">
        <v>59</v>
      </c>
      <c r="DU228" s="6"/>
      <c r="DV228" s="6"/>
      <c r="DW228" s="6"/>
      <c r="DX228" s="6"/>
      <c r="DY228" s="6"/>
      <c r="DZ228" s="6"/>
      <c r="EA228" s="52"/>
      <c r="EC228" s="328"/>
      <c r="ED228" s="41" t="s">
        <v>59</v>
      </c>
      <c r="EE228" s="6"/>
      <c r="EF228" s="6"/>
      <c r="EG228" s="6"/>
      <c r="EH228" s="6"/>
      <c r="EI228" s="6"/>
      <c r="EJ228" s="6"/>
      <c r="EK228" s="52"/>
      <c r="EL228" s="328"/>
      <c r="EM228" s="41" t="s">
        <v>59</v>
      </c>
      <c r="EN228" s="6">
        <v>9</v>
      </c>
      <c r="EO228" s="6">
        <v>10</v>
      </c>
      <c r="EP228" s="6">
        <v>9</v>
      </c>
      <c r="EQ228" s="6">
        <v>8</v>
      </c>
      <c r="ER228" s="6"/>
      <c r="ES228" s="6">
        <v>10</v>
      </c>
      <c r="ET228" s="52"/>
      <c r="EU228" s="52"/>
      <c r="EW228" s="367"/>
      <c r="EX228" s="41" t="s">
        <v>59</v>
      </c>
      <c r="EY228" s="6"/>
      <c r="EZ228" s="6"/>
      <c r="FA228" s="6"/>
      <c r="FB228" s="6"/>
      <c r="FC228" s="6"/>
      <c r="FD228" s="6"/>
      <c r="FE228" s="52"/>
      <c r="FG228" s="367"/>
      <c r="FH228" s="41" t="s">
        <v>59</v>
      </c>
      <c r="FI228" s="6"/>
      <c r="FJ228" s="6"/>
      <c r="FK228" s="6"/>
      <c r="FL228" s="6"/>
      <c r="FM228" s="6"/>
      <c r="FN228" s="6"/>
      <c r="FO228" s="52"/>
      <c r="FQ228" s="367"/>
      <c r="FR228" s="41" t="s">
        <v>59</v>
      </c>
      <c r="FS228" s="6"/>
      <c r="FT228" s="6"/>
      <c r="FU228" s="6"/>
      <c r="FV228" s="6"/>
      <c r="FW228" s="6"/>
      <c r="FX228" s="6"/>
      <c r="FY228" s="52"/>
      <c r="GA228" s="367"/>
      <c r="GB228" s="41" t="s">
        <v>59</v>
      </c>
      <c r="GC228" s="6"/>
      <c r="GD228" s="6"/>
      <c r="GE228" s="6"/>
      <c r="GF228" s="6"/>
      <c r="GG228" s="6"/>
      <c r="GH228" s="6"/>
      <c r="GI228" s="52"/>
      <c r="GK228" s="367"/>
      <c r="GL228" s="41" t="s">
        <v>59</v>
      </c>
      <c r="GM228" s="6"/>
      <c r="GN228" s="6"/>
      <c r="GO228" s="6"/>
      <c r="GP228" s="6"/>
      <c r="GQ228" s="6"/>
      <c r="GR228" s="6"/>
      <c r="GS228" s="52"/>
      <c r="GU228" s="367"/>
      <c r="GV228" s="41" t="s">
        <v>59</v>
      </c>
      <c r="GW228" s="6"/>
      <c r="GX228" s="6"/>
      <c r="GY228" s="6"/>
      <c r="GZ228" s="6"/>
      <c r="HA228" s="6"/>
      <c r="HB228" s="6"/>
      <c r="HC228" s="52"/>
      <c r="HE228" s="367"/>
      <c r="HF228" s="41" t="s">
        <v>59</v>
      </c>
      <c r="HG228" s="6"/>
      <c r="HH228" s="6"/>
      <c r="HI228" s="6"/>
      <c r="HJ228" s="6"/>
      <c r="HK228" s="6"/>
      <c r="HL228" s="6"/>
      <c r="HM228" s="52"/>
      <c r="HO228" s="367"/>
      <c r="HP228" s="41" t="s">
        <v>59</v>
      </c>
      <c r="HQ228" s="6"/>
      <c r="HR228" s="6"/>
      <c r="HS228" s="6"/>
      <c r="HT228" s="6"/>
      <c r="HU228" s="6"/>
      <c r="HV228" s="6"/>
      <c r="HW228" s="52"/>
      <c r="HY228" s="367"/>
      <c r="HZ228" s="41" t="s">
        <v>59</v>
      </c>
      <c r="IA228" s="6"/>
      <c r="IB228" s="6"/>
      <c r="IC228" s="6"/>
      <c r="ID228" s="6"/>
      <c r="IE228" s="6"/>
      <c r="IF228" s="6"/>
      <c r="IG228" s="52"/>
      <c r="II228" s="367"/>
      <c r="IJ228" s="41" t="s">
        <v>59</v>
      </c>
      <c r="IK228" s="6"/>
      <c r="IL228" s="6"/>
      <c r="IM228" s="6"/>
      <c r="IN228" s="6"/>
      <c r="IO228" s="6"/>
      <c r="IP228" s="6"/>
      <c r="IQ228" s="52"/>
      <c r="IS228" s="367"/>
      <c r="IT228" s="41" t="s">
        <v>59</v>
      </c>
      <c r="IU228" s="6"/>
      <c r="IV228" s="6"/>
      <c r="IW228" s="6"/>
      <c r="IX228" s="6"/>
      <c r="IY228" s="6"/>
      <c r="IZ228" s="6"/>
      <c r="JA228" s="52"/>
    </row>
    <row r="229" spans="1:261" ht="12.75" customHeight="1" outlineLevel="2" x14ac:dyDescent="0.25">
      <c r="C229" s="356"/>
      <c r="D229" s="41" t="s">
        <v>60</v>
      </c>
      <c r="E229" s="416">
        <f t="shared" si="1148"/>
        <v>8</v>
      </c>
      <c r="F229" s="416">
        <f t="shared" si="1149"/>
        <v>9</v>
      </c>
      <c r="G229" s="416">
        <f t="shared" si="1150"/>
        <v>8</v>
      </c>
      <c r="H229" s="416">
        <f t="shared" si="1151"/>
        <v>8.5</v>
      </c>
      <c r="I229" s="416">
        <f t="shared" si="1152"/>
        <v>9.5</v>
      </c>
      <c r="J229" s="416">
        <f t="shared" si="1153"/>
        <v>9.5</v>
      </c>
      <c r="K229" s="52"/>
      <c r="M229" s="328"/>
      <c r="N229" s="41" t="s">
        <v>60</v>
      </c>
      <c r="O229" s="6"/>
      <c r="P229" s="6"/>
      <c r="Q229" s="6"/>
      <c r="R229" s="6"/>
      <c r="S229" s="6"/>
      <c r="T229" s="6"/>
      <c r="U229" s="52"/>
      <c r="W229" s="328"/>
      <c r="X229" s="41" t="s">
        <v>60</v>
      </c>
      <c r="Y229" s="6"/>
      <c r="Z229" s="6"/>
      <c r="AA229" s="6"/>
      <c r="AB229" s="6"/>
      <c r="AC229" s="6"/>
      <c r="AD229" s="6"/>
      <c r="AE229" s="52"/>
      <c r="AG229" s="328"/>
      <c r="AH229" s="41" t="s">
        <v>60</v>
      </c>
      <c r="AI229" s="6"/>
      <c r="AJ229" s="6"/>
      <c r="AK229" s="6"/>
      <c r="AL229" s="6"/>
      <c r="AM229" s="6"/>
      <c r="AN229" s="6"/>
      <c r="AO229" s="52"/>
      <c r="AQ229" s="328"/>
      <c r="AR229" s="41" t="s">
        <v>60</v>
      </c>
      <c r="AS229" s="6">
        <v>5</v>
      </c>
      <c r="AT229" s="6">
        <v>8</v>
      </c>
      <c r="AU229" s="6">
        <v>7</v>
      </c>
      <c r="AV229" s="6">
        <v>9</v>
      </c>
      <c r="AW229" s="6">
        <v>9</v>
      </c>
      <c r="AX229" s="6">
        <v>9</v>
      </c>
      <c r="AY229" s="52"/>
      <c r="BA229" s="328"/>
      <c r="BB229" s="41" t="s">
        <v>60</v>
      </c>
      <c r="BC229" s="6"/>
      <c r="BD229" s="6"/>
      <c r="BE229" s="6"/>
      <c r="BF229" s="6"/>
      <c r="BG229" s="6"/>
      <c r="BH229" s="6"/>
      <c r="BI229" s="52"/>
      <c r="BK229" s="328"/>
      <c r="BL229" s="41" t="s">
        <v>60</v>
      </c>
      <c r="BM229" s="6"/>
      <c r="BN229" s="6"/>
      <c r="BO229" s="6"/>
      <c r="BP229" s="6"/>
      <c r="BQ229" s="6"/>
      <c r="BR229" s="6"/>
      <c r="BS229" s="52"/>
      <c r="BU229" s="328"/>
      <c r="BV229" s="41" t="s">
        <v>60</v>
      </c>
      <c r="BW229" s="6"/>
      <c r="BX229" s="6"/>
      <c r="BY229" s="6"/>
      <c r="BZ229" s="6"/>
      <c r="CA229" s="6"/>
      <c r="CB229" s="6"/>
      <c r="CC229" s="52"/>
      <c r="CE229" s="328"/>
      <c r="CF229" s="41" t="s">
        <v>60</v>
      </c>
      <c r="CG229" s="6"/>
      <c r="CH229" s="6"/>
      <c r="CI229" s="6"/>
      <c r="CJ229" s="6"/>
      <c r="CK229" s="6"/>
      <c r="CL229" s="6"/>
      <c r="CM229" s="52"/>
      <c r="CO229" s="328"/>
      <c r="CP229" s="41" t="s">
        <v>60</v>
      </c>
      <c r="CQ229" s="6"/>
      <c r="CR229" s="6"/>
      <c r="CS229" s="6"/>
      <c r="CT229" s="6"/>
      <c r="CU229" s="6"/>
      <c r="CV229" s="6"/>
      <c r="CW229" s="52"/>
      <c r="CY229" s="328"/>
      <c r="CZ229" s="41" t="s">
        <v>60</v>
      </c>
      <c r="DA229" s="6">
        <v>9</v>
      </c>
      <c r="DB229" s="6">
        <v>10</v>
      </c>
      <c r="DC229" s="6">
        <v>9</v>
      </c>
      <c r="DD229" s="6">
        <v>8</v>
      </c>
      <c r="DE229" s="6"/>
      <c r="DF229" s="6">
        <v>10</v>
      </c>
      <c r="DG229" s="52"/>
      <c r="DI229" s="328"/>
      <c r="DJ229" s="41" t="s">
        <v>60</v>
      </c>
      <c r="DK229" s="6"/>
      <c r="DL229" s="6"/>
      <c r="DM229" s="6"/>
      <c r="DN229" s="6"/>
      <c r="DO229" s="6"/>
      <c r="DP229" s="6"/>
      <c r="DQ229" s="52"/>
      <c r="DS229" s="328"/>
      <c r="DT229" s="41" t="s">
        <v>60</v>
      </c>
      <c r="DU229" s="6"/>
      <c r="DV229" s="6"/>
      <c r="DW229" s="6"/>
      <c r="DX229" s="6"/>
      <c r="DY229" s="6"/>
      <c r="DZ229" s="6"/>
      <c r="EA229" s="52"/>
      <c r="EC229" s="328"/>
      <c r="ED229" s="41" t="s">
        <v>60</v>
      </c>
      <c r="EE229" s="6"/>
      <c r="EF229" s="6"/>
      <c r="EG229" s="6"/>
      <c r="EH229" s="6"/>
      <c r="EI229" s="6"/>
      <c r="EJ229" s="6"/>
      <c r="EK229" s="52"/>
      <c r="EL229" s="328"/>
      <c r="EM229" s="41" t="s">
        <v>60</v>
      </c>
      <c r="EN229" s="6">
        <v>9</v>
      </c>
      <c r="EO229" s="6">
        <v>10</v>
      </c>
      <c r="EP229" s="6">
        <v>9</v>
      </c>
      <c r="EQ229" s="6">
        <v>8</v>
      </c>
      <c r="ER229" s="6"/>
      <c r="ES229" s="6">
        <v>10</v>
      </c>
      <c r="ET229" s="52"/>
      <c r="EU229" s="52"/>
      <c r="EW229" s="367"/>
      <c r="EX229" s="41" t="s">
        <v>60</v>
      </c>
      <c r="EY229" s="6"/>
      <c r="EZ229" s="6"/>
      <c r="FA229" s="6"/>
      <c r="FB229" s="6"/>
      <c r="FC229" s="6"/>
      <c r="FD229" s="6"/>
      <c r="FE229" s="52"/>
      <c r="FG229" s="367"/>
      <c r="FH229" s="41" t="s">
        <v>60</v>
      </c>
      <c r="FI229" s="6"/>
      <c r="FJ229" s="6"/>
      <c r="FK229" s="6"/>
      <c r="FL229" s="6"/>
      <c r="FM229" s="6"/>
      <c r="FN229" s="6"/>
      <c r="FO229" s="52"/>
      <c r="FQ229" s="367"/>
      <c r="FR229" s="41" t="s">
        <v>60</v>
      </c>
      <c r="FS229" s="6"/>
      <c r="FT229" s="6"/>
      <c r="FU229" s="6"/>
      <c r="FV229" s="6"/>
      <c r="FW229" s="6"/>
      <c r="FX229" s="6"/>
      <c r="FY229" s="52"/>
      <c r="GA229" s="367"/>
      <c r="GB229" s="41" t="s">
        <v>60</v>
      </c>
      <c r="GC229" s="6"/>
      <c r="GD229" s="6"/>
      <c r="GE229" s="6"/>
      <c r="GF229" s="6"/>
      <c r="GG229" s="6"/>
      <c r="GH229" s="6"/>
      <c r="GI229" s="52"/>
      <c r="GK229" s="367"/>
      <c r="GL229" s="41" t="s">
        <v>60</v>
      </c>
      <c r="GM229" s="6"/>
      <c r="GN229" s="6"/>
      <c r="GO229" s="6"/>
      <c r="GP229" s="6"/>
      <c r="GQ229" s="6"/>
      <c r="GR229" s="6"/>
      <c r="GS229" s="52"/>
      <c r="GU229" s="367"/>
      <c r="GV229" s="41" t="s">
        <v>60</v>
      </c>
      <c r="GW229" s="6"/>
      <c r="GX229" s="6"/>
      <c r="GY229" s="6"/>
      <c r="GZ229" s="6"/>
      <c r="HA229" s="6"/>
      <c r="HB229" s="6"/>
      <c r="HC229" s="52"/>
      <c r="HE229" s="367"/>
      <c r="HF229" s="41" t="s">
        <v>60</v>
      </c>
      <c r="HG229" s="6"/>
      <c r="HH229" s="6"/>
      <c r="HI229" s="6"/>
      <c r="HJ229" s="6"/>
      <c r="HK229" s="6"/>
      <c r="HL229" s="6"/>
      <c r="HM229" s="52"/>
      <c r="HO229" s="367"/>
      <c r="HP229" s="41" t="s">
        <v>60</v>
      </c>
      <c r="HQ229" s="6"/>
      <c r="HR229" s="6"/>
      <c r="HS229" s="6"/>
      <c r="HT229" s="6"/>
      <c r="HU229" s="6"/>
      <c r="HV229" s="6"/>
      <c r="HW229" s="52"/>
      <c r="HY229" s="367"/>
      <c r="HZ229" s="41" t="s">
        <v>60</v>
      </c>
      <c r="IA229" s="6"/>
      <c r="IB229" s="6"/>
      <c r="IC229" s="6"/>
      <c r="ID229" s="6"/>
      <c r="IE229" s="6"/>
      <c r="IF229" s="6"/>
      <c r="IG229" s="52"/>
      <c r="II229" s="367"/>
      <c r="IJ229" s="41" t="s">
        <v>60</v>
      </c>
      <c r="IK229" s="6"/>
      <c r="IL229" s="6"/>
      <c r="IM229" s="6"/>
      <c r="IN229" s="6"/>
      <c r="IO229" s="6"/>
      <c r="IP229" s="6"/>
      <c r="IQ229" s="52"/>
      <c r="IS229" s="367"/>
      <c r="IT229" s="41" t="s">
        <v>60</v>
      </c>
      <c r="IU229" s="6"/>
      <c r="IV229" s="6"/>
      <c r="IW229" s="6"/>
      <c r="IX229" s="6"/>
      <c r="IY229" s="6"/>
      <c r="IZ229" s="6"/>
      <c r="JA229" s="52"/>
    </row>
    <row r="230" spans="1:261" ht="12.75" customHeight="1" outlineLevel="2" x14ac:dyDescent="0.25">
      <c r="A230" s="99" t="s">
        <v>122</v>
      </c>
      <c r="B230" s="100">
        <f>IF(A230="Must Have",RQTMustHave,(IF(A230="Important",RQTImportant,(IF(A230="Standard",RQTStandard,RQTNiceToHave)))))</f>
        <v>1</v>
      </c>
      <c r="C230" s="358"/>
      <c r="D230" s="17" t="s">
        <v>1</v>
      </c>
      <c r="E230" s="417">
        <f>AVERAGE(O230,Y230,AI230,AS230,BC230,BM230,BW230,CG230,CQ230,DA230,DK230,DU230,EE230,EO230,EY230,FI230,FS230,GC230,GM230,GW230,HG230,HQ230,IA230,IK230,IU230)</f>
        <v>8.5</v>
      </c>
      <c r="F230" s="417">
        <f t="shared" ref="F230:J230" si="1154">AVERAGE(P230,Z230,AJ230,AT230,BD230,BN230,BX230,CH230,CR230,DB230,DL230,DV230,EF230,EP230,EZ230,FJ230,FT230,GD230,GN230,GX230,HH230,HR230,IB230,IL230,IV230)</f>
        <v>9</v>
      </c>
      <c r="G230" s="417">
        <f t="shared" si="1154"/>
        <v>7.416666666666667</v>
      </c>
      <c r="H230" s="417">
        <f t="shared" si="1154"/>
        <v>8.5</v>
      </c>
      <c r="I230" s="417">
        <f t="shared" si="1154"/>
        <v>9.5</v>
      </c>
      <c r="J230" s="417">
        <f t="shared" si="1154"/>
        <v>9.5</v>
      </c>
      <c r="K230" s="52"/>
      <c r="M230" s="48"/>
      <c r="N230" s="17" t="s">
        <v>1</v>
      </c>
      <c r="O230" s="36" t="str">
        <f>IF(COUNT(O226:O229)=0,"",AVERAGE(O226:O229))</f>
        <v/>
      </c>
      <c r="P230" s="36" t="str">
        <f>IF(COUNT(P226:P229)=0,"",AVERAGE(P226:P229))</f>
        <v/>
      </c>
      <c r="Q230" s="36" t="str">
        <f>IF(COUNT(Q226:Q229)=0,"",AVERAGE(Q226:Q229))</f>
        <v/>
      </c>
      <c r="R230" s="36" t="str">
        <f>IF(COUNT(R226:R229)=0,"",AVERAGE(R226:R229))</f>
        <v/>
      </c>
      <c r="S230" s="36"/>
      <c r="T230" s="36" t="str">
        <f>IF(COUNT(T226:T229)=0,"",AVERAGE(T226:T229))</f>
        <v/>
      </c>
      <c r="U230" s="52"/>
      <c r="W230" s="48"/>
      <c r="X230" s="17" t="s">
        <v>1</v>
      </c>
      <c r="Y230" s="36" t="str">
        <f>IF(COUNT(Y226:Y229)=0,"",AVERAGE(Y226:Y229))</f>
        <v/>
      </c>
      <c r="Z230" s="36" t="str">
        <f>IF(COUNT(Z226:Z229)=0,"",AVERAGE(Z226:Z229))</f>
        <v/>
      </c>
      <c r="AA230" s="36" t="str">
        <f>IF(COUNT(AA226:AA229)=0,"",AVERAGE(AA226:AA229))</f>
        <v/>
      </c>
      <c r="AB230" s="36" t="str">
        <f>IF(COUNT(AB226:AB229)=0,"",AVERAGE(AB226:AB229))</f>
        <v/>
      </c>
      <c r="AC230" s="36"/>
      <c r="AD230" s="36" t="str">
        <f>IF(COUNT(AD226:AD229)=0,"",AVERAGE(AD226:AD229))</f>
        <v/>
      </c>
      <c r="AE230" s="52"/>
      <c r="AG230" s="48"/>
      <c r="AH230" s="17" t="s">
        <v>1</v>
      </c>
      <c r="AI230" s="36" t="str">
        <f>IF(COUNT(AI226:AI229)=0,"",AVERAGE(AI226:AI229))</f>
        <v/>
      </c>
      <c r="AJ230" s="36" t="str">
        <f>IF(COUNT(AJ226:AJ229)=0,"",AVERAGE(AJ226:AJ229))</f>
        <v/>
      </c>
      <c r="AK230" s="36" t="str">
        <f>IF(COUNT(AK226:AK229)=0,"",AVERAGE(AK226:AK229))</f>
        <v/>
      </c>
      <c r="AL230" s="36" t="str">
        <f>IF(COUNT(AL226:AL229)=0,"",AVERAGE(AL226:AL229))</f>
        <v/>
      </c>
      <c r="AM230" s="36"/>
      <c r="AN230" s="36" t="str">
        <f>IF(COUNT(AN226:AN229)=0,"",AVERAGE(AN226:AN229))</f>
        <v/>
      </c>
      <c r="AO230" s="52"/>
      <c r="AQ230" s="48"/>
      <c r="AR230" s="17" t="s">
        <v>1</v>
      </c>
      <c r="AS230" s="36">
        <f t="shared" ref="AS230:AX230" si="1155">IF(COUNT(AS226:AS229)=0,"",AVERAGE(AS226:AS229))</f>
        <v>6.5</v>
      </c>
      <c r="AT230" s="36">
        <f t="shared" si="1155"/>
        <v>8.75</v>
      </c>
      <c r="AU230" s="36">
        <f t="shared" si="1155"/>
        <v>6</v>
      </c>
      <c r="AV230" s="36">
        <f t="shared" si="1155"/>
        <v>9</v>
      </c>
      <c r="AW230" s="36">
        <f t="shared" si="1155"/>
        <v>9</v>
      </c>
      <c r="AX230" s="36">
        <f t="shared" si="1155"/>
        <v>9</v>
      </c>
      <c r="AY230" s="52"/>
      <c r="BA230" s="48"/>
      <c r="BB230" s="17" t="s">
        <v>1</v>
      </c>
      <c r="BC230" s="36"/>
      <c r="BD230" s="36" t="str">
        <f>IF(COUNT(BD226:BD229)=0,"",AVERAGE(BD226:BD229))</f>
        <v/>
      </c>
      <c r="BE230" s="36" t="str">
        <f>IF(COUNT(BE226:BE229)=0,"",AVERAGE(BE226:BE229))</f>
        <v/>
      </c>
      <c r="BF230" s="36" t="str">
        <f>IF(COUNT(BF226:BF229)=0,"",AVERAGE(BF226:BF229))</f>
        <v/>
      </c>
      <c r="BG230" s="36" t="str">
        <f>IF(COUNT(BG226:BG229)=0,"",AVERAGE(BG226:BG229))</f>
        <v/>
      </c>
      <c r="BH230" s="36" t="str">
        <f>IF(COUNT(BH226:BH229)=0,"",AVERAGE(BH226:BH229))</f>
        <v/>
      </c>
      <c r="BI230" s="52"/>
      <c r="BK230" s="48"/>
      <c r="BL230" s="17" t="s">
        <v>1</v>
      </c>
      <c r="BM230" s="6"/>
      <c r="BN230" s="6"/>
      <c r="BO230" s="6"/>
      <c r="BP230" s="6"/>
      <c r="BQ230" s="6"/>
      <c r="BR230" s="6"/>
      <c r="BS230" s="52"/>
      <c r="BU230" s="48"/>
      <c r="BV230" s="17" t="s">
        <v>1</v>
      </c>
      <c r="BW230" s="36" t="str">
        <f>IF(COUNT(BW226:BW229)=0,"",AVERAGE(BW226:BW229))</f>
        <v/>
      </c>
      <c r="BX230" s="36" t="str">
        <f>IF(COUNT(BX226:BX229)=0,"",AVERAGE(BX226:BX229))</f>
        <v/>
      </c>
      <c r="BY230" s="36" t="str">
        <f>IF(COUNT(BY226:BY229)=0,"",AVERAGE(BY226:BY229))</f>
        <v/>
      </c>
      <c r="BZ230" s="36" t="str">
        <f>IF(COUNT(BZ226:BZ229)=0,"",AVERAGE(BZ226:BZ229))</f>
        <v/>
      </c>
      <c r="CA230" s="36"/>
      <c r="CB230" s="36" t="str">
        <f>IF(COUNT(CB226:CB229)=0,"",AVERAGE(CB226:CB229))</f>
        <v/>
      </c>
      <c r="CC230" s="52"/>
      <c r="CE230" s="48"/>
      <c r="CF230" s="17" t="s">
        <v>1</v>
      </c>
      <c r="CG230" s="36" t="str">
        <f>IF(COUNT(CG226:CG229)=0,"",AVERAGE(CG226:CG229))</f>
        <v/>
      </c>
      <c r="CH230" s="36" t="str">
        <f>IF(COUNT(CH226:CH229)=0,"",AVERAGE(CH226:CH229))</f>
        <v/>
      </c>
      <c r="CI230" s="36" t="str">
        <f>IF(COUNT(CI226:CI229)=0,"",AVERAGE(CI226:CI229))</f>
        <v/>
      </c>
      <c r="CJ230" s="36" t="str">
        <f>IF(COUNT(CJ226:CJ229)=0,"",AVERAGE(CJ226:CJ229))</f>
        <v/>
      </c>
      <c r="CK230" s="36"/>
      <c r="CL230" s="36" t="str">
        <f>IF(COUNT(CL226:CL229)=0,"",AVERAGE(CL226:CL229))</f>
        <v/>
      </c>
      <c r="CM230" s="52"/>
      <c r="CO230" s="48"/>
      <c r="CP230" s="17" t="s">
        <v>1</v>
      </c>
      <c r="CQ230" s="36" t="str">
        <f>IF(COUNT(CQ226:CQ229)=0,"",AVERAGE(CQ226:CQ229))</f>
        <v/>
      </c>
      <c r="CR230" s="36" t="str">
        <f>IF(COUNT(CR226:CR229)=0,"",AVERAGE(CR226:CR229))</f>
        <v/>
      </c>
      <c r="CS230" s="36" t="str">
        <f>IF(COUNT(CS226:CS229)=0,"",AVERAGE(CS226:CS229))</f>
        <v/>
      </c>
      <c r="CT230" s="36" t="str">
        <f>IF(COUNT(CT226:CT229)=0,"",AVERAGE(CT226:CT229))</f>
        <v/>
      </c>
      <c r="CU230" s="36"/>
      <c r="CV230" s="36" t="str">
        <f>IF(COUNT(CV226:CV229)=0,"",AVERAGE(CV226:CV229))</f>
        <v/>
      </c>
      <c r="CW230" s="52"/>
      <c r="CY230" s="48"/>
      <c r="CZ230" s="17" t="s">
        <v>1</v>
      </c>
      <c r="DA230" s="36">
        <f>IF(COUNT(DA226:DA229)=0,"",AVERAGE(DA226:DA229))</f>
        <v>9</v>
      </c>
      <c r="DB230" s="36">
        <f>IF(COUNT(DB226:DB229)=0,"",AVERAGE(DB226:DB229))</f>
        <v>10</v>
      </c>
      <c r="DC230" s="36">
        <f>IF(COUNT(DC226:DC229)=0,"",AVERAGE(DC226:DC229))</f>
        <v>8.25</v>
      </c>
      <c r="DD230" s="36">
        <f>IF(COUNT(DD226:DD229)=0,"",AVERAGE(DD226:DD229))</f>
        <v>8</v>
      </c>
      <c r="DE230" s="36"/>
      <c r="DF230" s="36">
        <f>IF(COUNT(DF226:DF229)=0,"",AVERAGE(DF226:DF229))</f>
        <v>10</v>
      </c>
      <c r="DG230" s="52"/>
      <c r="DI230" s="48"/>
      <c r="DJ230" s="17" t="s">
        <v>1</v>
      </c>
      <c r="DK230" s="36" t="str">
        <f>IF(COUNT(DK226:DK229)=0,"",AVERAGE(DK226:DK229))</f>
        <v/>
      </c>
      <c r="DL230" s="36" t="str">
        <f>IF(COUNT(DL226:DL229)=0,"",AVERAGE(DL226:DL229))</f>
        <v/>
      </c>
      <c r="DM230" s="36" t="str">
        <f>IF(COUNT(DM226:DM229)=0,"",AVERAGE(DM226:DM229))</f>
        <v/>
      </c>
      <c r="DN230" s="36" t="str">
        <f>IF(COUNT(DN226:DN229)=0,"",AVERAGE(DN226:DN229))</f>
        <v/>
      </c>
      <c r="DO230" s="36"/>
      <c r="DP230" s="36" t="str">
        <f>IF(COUNT(DP226:DP229)=0,"",AVERAGE(DP226:DP229))</f>
        <v/>
      </c>
      <c r="DQ230" s="52"/>
      <c r="DS230" s="48"/>
      <c r="DT230" s="17" t="s">
        <v>1</v>
      </c>
      <c r="DU230" s="36" t="str">
        <f>IF(COUNT(DU226:DU229)=0,"",AVERAGE(DU226:DU229))</f>
        <v/>
      </c>
      <c r="DV230" s="36" t="str">
        <f>IF(COUNT(DV226:DV229)=0,"",AVERAGE(DV226:DV229))</f>
        <v/>
      </c>
      <c r="DW230" s="36" t="str">
        <f>IF(COUNT(DW226:DW229)=0,"",AVERAGE(DW226:DW229))</f>
        <v/>
      </c>
      <c r="DX230" s="36" t="str">
        <f>IF(COUNT(DX226:DX229)=0,"",AVERAGE(DX226:DX229))</f>
        <v/>
      </c>
      <c r="DY230" s="36"/>
      <c r="DZ230" s="36" t="str">
        <f>IF(COUNT(DZ226:DZ229)=0,"",AVERAGE(DZ226:DZ229))</f>
        <v/>
      </c>
      <c r="EA230" s="52"/>
      <c r="EC230" s="48"/>
      <c r="ED230" s="17" t="s">
        <v>1</v>
      </c>
      <c r="EE230" s="36" t="str">
        <f>IF(COUNT(EE226:EE229)=0,"",AVERAGE(EE226:EE229))</f>
        <v/>
      </c>
      <c r="EF230" s="36" t="str">
        <f>IF(COUNT(EF226:EF229)=0,"",AVERAGE(EF226:EF229))</f>
        <v/>
      </c>
      <c r="EG230" s="36" t="str">
        <f>IF(COUNT(EG226:EG229)=0,"",AVERAGE(EG226:EG229))</f>
        <v/>
      </c>
      <c r="EH230" s="36" t="str">
        <f>IF(COUNT(EH226:EH229)=0,"",AVERAGE(EH226:EH229))</f>
        <v/>
      </c>
      <c r="EI230" s="36"/>
      <c r="EJ230" s="36" t="str">
        <f>IF(COUNT(EJ226:EJ229)=0,"",AVERAGE(EJ226:EJ229))</f>
        <v/>
      </c>
      <c r="EK230" s="52"/>
      <c r="EL230" s="48"/>
      <c r="EM230" s="17" t="s">
        <v>1</v>
      </c>
      <c r="EN230" s="36">
        <f>IF(COUNT(EN226:EN229)=0,"",AVERAGE(EN226:EN229))</f>
        <v>9</v>
      </c>
      <c r="EO230" s="36">
        <f>IF(COUNT(EO226:EO229)=0,"",AVERAGE(EO226:EO229))</f>
        <v>10</v>
      </c>
      <c r="EP230" s="36">
        <f>IF(COUNT(EP226:EP229)=0,"",AVERAGE(EP226:EP229))</f>
        <v>8.25</v>
      </c>
      <c r="EQ230" s="36">
        <f>IF(COUNT(EQ226:EQ229)=0,"",AVERAGE(EQ226:EQ229))</f>
        <v>8</v>
      </c>
      <c r="ER230" s="36"/>
      <c r="ES230" s="36">
        <f>IF(COUNT(ES226:ES229)=0,"",AVERAGE(ES226:ES229))</f>
        <v>10</v>
      </c>
      <c r="ET230" s="52"/>
      <c r="EU230" s="52"/>
      <c r="EW230" s="369"/>
      <c r="EX230" s="17" t="s">
        <v>1</v>
      </c>
      <c r="EY230" s="36" t="str">
        <f t="shared" ref="EY230:FD230" si="1156">IF(COUNT(EY226:EY229)=0,"",AVERAGE(EY226:EY229))</f>
        <v/>
      </c>
      <c r="EZ230" s="36" t="str">
        <f t="shared" si="1156"/>
        <v/>
      </c>
      <c r="FA230" s="36" t="str">
        <f t="shared" si="1156"/>
        <v/>
      </c>
      <c r="FB230" s="36" t="str">
        <f t="shared" si="1156"/>
        <v/>
      </c>
      <c r="FC230" s="36" t="str">
        <f t="shared" si="1156"/>
        <v/>
      </c>
      <c r="FD230" s="36" t="str">
        <f t="shared" si="1156"/>
        <v/>
      </c>
      <c r="FE230" s="52"/>
      <c r="FG230" s="369"/>
      <c r="FH230" s="17" t="s">
        <v>1</v>
      </c>
      <c r="FI230" s="36" t="str">
        <f t="shared" ref="FI230:FN230" si="1157">IF(COUNT(FI226:FI229)=0,"",AVERAGE(FI226:FI229))</f>
        <v/>
      </c>
      <c r="FJ230" s="36" t="str">
        <f t="shared" si="1157"/>
        <v/>
      </c>
      <c r="FK230" s="36" t="str">
        <f t="shared" si="1157"/>
        <v/>
      </c>
      <c r="FL230" s="36" t="str">
        <f t="shared" si="1157"/>
        <v/>
      </c>
      <c r="FM230" s="36" t="str">
        <f t="shared" si="1157"/>
        <v/>
      </c>
      <c r="FN230" s="36" t="str">
        <f t="shared" si="1157"/>
        <v/>
      </c>
      <c r="FO230" s="52"/>
      <c r="FQ230" s="369"/>
      <c r="FR230" s="17" t="s">
        <v>1</v>
      </c>
      <c r="FS230" s="36" t="str">
        <f t="shared" ref="FS230:FX230" si="1158">IF(COUNT(FS226:FS229)=0,"",AVERAGE(FS226:FS229))</f>
        <v/>
      </c>
      <c r="FT230" s="36" t="str">
        <f t="shared" si="1158"/>
        <v/>
      </c>
      <c r="FU230" s="36" t="str">
        <f t="shared" si="1158"/>
        <v/>
      </c>
      <c r="FV230" s="36" t="str">
        <f t="shared" si="1158"/>
        <v/>
      </c>
      <c r="FW230" s="36" t="str">
        <f t="shared" si="1158"/>
        <v/>
      </c>
      <c r="FX230" s="36" t="str">
        <f t="shared" si="1158"/>
        <v/>
      </c>
      <c r="FY230" s="52"/>
      <c r="GA230" s="369"/>
      <c r="GB230" s="17" t="s">
        <v>1</v>
      </c>
      <c r="GC230" s="36" t="str">
        <f t="shared" ref="GC230:GH230" si="1159">IF(COUNT(GC226:GC229)=0,"",AVERAGE(GC226:GC229))</f>
        <v/>
      </c>
      <c r="GD230" s="36" t="str">
        <f t="shared" si="1159"/>
        <v/>
      </c>
      <c r="GE230" s="36" t="str">
        <f t="shared" si="1159"/>
        <v/>
      </c>
      <c r="GF230" s="36" t="str">
        <f t="shared" si="1159"/>
        <v/>
      </c>
      <c r="GG230" s="36" t="str">
        <f t="shared" si="1159"/>
        <v/>
      </c>
      <c r="GH230" s="36" t="str">
        <f t="shared" si="1159"/>
        <v/>
      </c>
      <c r="GI230" s="52"/>
      <c r="GK230" s="369"/>
      <c r="GL230" s="17" t="s">
        <v>1</v>
      </c>
      <c r="GM230" s="36" t="str">
        <f t="shared" ref="GM230:GR230" si="1160">IF(COUNT(GM226:GM229)=0,"",AVERAGE(GM226:GM229))</f>
        <v/>
      </c>
      <c r="GN230" s="36" t="str">
        <f t="shared" si="1160"/>
        <v/>
      </c>
      <c r="GO230" s="36" t="str">
        <f t="shared" si="1160"/>
        <v/>
      </c>
      <c r="GP230" s="36" t="str">
        <f t="shared" si="1160"/>
        <v/>
      </c>
      <c r="GQ230" s="36" t="str">
        <f t="shared" si="1160"/>
        <v/>
      </c>
      <c r="GR230" s="36" t="str">
        <f t="shared" si="1160"/>
        <v/>
      </c>
      <c r="GS230" s="52"/>
      <c r="GU230" s="369"/>
      <c r="GV230" s="17" t="s">
        <v>1</v>
      </c>
      <c r="GW230" s="36" t="str">
        <f t="shared" ref="GW230:HB230" si="1161">IF(COUNT(GW226:GW229)=0,"",AVERAGE(GW226:GW229))</f>
        <v/>
      </c>
      <c r="GX230" s="36" t="str">
        <f t="shared" si="1161"/>
        <v/>
      </c>
      <c r="GY230" s="36" t="str">
        <f t="shared" si="1161"/>
        <v/>
      </c>
      <c r="GZ230" s="36" t="str">
        <f t="shared" si="1161"/>
        <v/>
      </c>
      <c r="HA230" s="36" t="str">
        <f t="shared" si="1161"/>
        <v/>
      </c>
      <c r="HB230" s="36" t="str">
        <f t="shared" si="1161"/>
        <v/>
      </c>
      <c r="HC230" s="52"/>
      <c r="HE230" s="369"/>
      <c r="HF230" s="17" t="s">
        <v>1</v>
      </c>
      <c r="HG230" s="36" t="str">
        <f t="shared" ref="HG230:HL230" si="1162">IF(COUNT(HG226:HG229)=0,"",AVERAGE(HG226:HG229))</f>
        <v/>
      </c>
      <c r="HH230" s="36" t="str">
        <f t="shared" si="1162"/>
        <v/>
      </c>
      <c r="HI230" s="36" t="str">
        <f t="shared" si="1162"/>
        <v/>
      </c>
      <c r="HJ230" s="36" t="str">
        <f t="shared" si="1162"/>
        <v/>
      </c>
      <c r="HK230" s="36" t="str">
        <f t="shared" si="1162"/>
        <v/>
      </c>
      <c r="HL230" s="36" t="str">
        <f t="shared" si="1162"/>
        <v/>
      </c>
      <c r="HM230" s="52"/>
      <c r="HO230" s="369"/>
      <c r="HP230" s="17" t="s">
        <v>1</v>
      </c>
      <c r="HQ230" s="36" t="str">
        <f t="shared" ref="HQ230:HV230" si="1163">IF(COUNT(HQ226:HQ229)=0,"",AVERAGE(HQ226:HQ229))</f>
        <v/>
      </c>
      <c r="HR230" s="36" t="str">
        <f t="shared" si="1163"/>
        <v/>
      </c>
      <c r="HS230" s="36" t="str">
        <f t="shared" si="1163"/>
        <v/>
      </c>
      <c r="HT230" s="36" t="str">
        <f t="shared" si="1163"/>
        <v/>
      </c>
      <c r="HU230" s="36" t="str">
        <f t="shared" si="1163"/>
        <v/>
      </c>
      <c r="HV230" s="36" t="str">
        <f t="shared" si="1163"/>
        <v/>
      </c>
      <c r="HW230" s="52"/>
      <c r="HY230" s="369"/>
      <c r="HZ230" s="17" t="s">
        <v>1</v>
      </c>
      <c r="IA230" s="36" t="str">
        <f t="shared" ref="IA230:IF230" si="1164">IF(COUNT(IA226:IA229)=0,"",AVERAGE(IA226:IA229))</f>
        <v/>
      </c>
      <c r="IB230" s="36" t="str">
        <f t="shared" si="1164"/>
        <v/>
      </c>
      <c r="IC230" s="36" t="str">
        <f t="shared" si="1164"/>
        <v/>
      </c>
      <c r="ID230" s="36" t="str">
        <f t="shared" si="1164"/>
        <v/>
      </c>
      <c r="IE230" s="36" t="str">
        <f t="shared" si="1164"/>
        <v/>
      </c>
      <c r="IF230" s="36" t="str">
        <f t="shared" si="1164"/>
        <v/>
      </c>
      <c r="IG230" s="52"/>
      <c r="II230" s="369"/>
      <c r="IJ230" s="17" t="s">
        <v>1</v>
      </c>
      <c r="IK230" s="36" t="str">
        <f t="shared" ref="IK230:IP230" si="1165">IF(COUNT(IK226:IK229)=0,"",AVERAGE(IK226:IK229))</f>
        <v/>
      </c>
      <c r="IL230" s="36" t="str">
        <f t="shared" si="1165"/>
        <v/>
      </c>
      <c r="IM230" s="36" t="str">
        <f t="shared" si="1165"/>
        <v/>
      </c>
      <c r="IN230" s="36" t="str">
        <f t="shared" si="1165"/>
        <v/>
      </c>
      <c r="IO230" s="36" t="str">
        <f t="shared" si="1165"/>
        <v/>
      </c>
      <c r="IP230" s="36" t="str">
        <f t="shared" si="1165"/>
        <v/>
      </c>
      <c r="IQ230" s="52"/>
      <c r="IS230" s="369"/>
      <c r="IT230" s="17" t="s">
        <v>1</v>
      </c>
      <c r="IU230" s="36" t="str">
        <f t="shared" ref="IU230:IZ230" si="1166">IF(COUNT(IU226:IU229)=0,"",AVERAGE(IU226:IU229))</f>
        <v/>
      </c>
      <c r="IV230" s="36" t="str">
        <f t="shared" si="1166"/>
        <v/>
      </c>
      <c r="IW230" s="36" t="str">
        <f t="shared" si="1166"/>
        <v/>
      </c>
      <c r="IX230" s="36" t="str">
        <f t="shared" si="1166"/>
        <v/>
      </c>
      <c r="IY230" s="36" t="str">
        <f t="shared" si="1166"/>
        <v/>
      </c>
      <c r="IZ230" s="36" t="str">
        <f t="shared" si="1166"/>
        <v/>
      </c>
      <c r="JA230" s="52"/>
    </row>
    <row r="231" spans="1:261" x14ac:dyDescent="0.25">
      <c r="C231" s="39">
        <v>5</v>
      </c>
      <c r="D231" s="40" t="s">
        <v>277</v>
      </c>
      <c r="E231" s="427">
        <f>(($B$232*E232)+($B$259*E259)+($B$299*E299)+($B$328*E328)+($B$357*E357)+($B$371*E371)+($B$374*E374))/($B$232+$B$259+$B$299+$B$328+$B$357+$B$371+$B$374)</f>
        <v>0.82300925925925927</v>
      </c>
      <c r="F231" s="427">
        <f t="shared" ref="F231:J231" si="1167">(($B$232*F232)+($B$259*F259)+($B$299*F299)+($B$328*F328)+($B$357*F357)+($B$371*F371)+($B$374*F374))/($B$232+$B$259+$B$299+$B$328+$B$357+$B$371+$B$374)</f>
        <v>0.82902777777777781</v>
      </c>
      <c r="G231" s="427">
        <f t="shared" si="1167"/>
        <v>0.68879629629629624</v>
      </c>
      <c r="H231" s="427">
        <f t="shared" si="1167"/>
        <v>0.68444444444444452</v>
      </c>
      <c r="I231" s="427">
        <f t="shared" si="1167"/>
        <v>0.63210648148148152</v>
      </c>
      <c r="J231" s="427">
        <f t="shared" si="1167"/>
        <v>0.65710648148148165</v>
      </c>
      <c r="K231" s="52"/>
      <c r="M231" s="39">
        <v>5</v>
      </c>
      <c r="N231" s="40" t="s">
        <v>277</v>
      </c>
      <c r="O231" s="40"/>
      <c r="P231" s="40"/>
      <c r="Q231" s="40"/>
      <c r="R231" s="40"/>
      <c r="S231" s="40"/>
      <c r="T231" s="40"/>
      <c r="U231" s="52"/>
      <c r="W231" s="39">
        <v>5</v>
      </c>
      <c r="X231" s="40" t="s">
        <v>277</v>
      </c>
      <c r="Y231" s="40"/>
      <c r="Z231" s="40"/>
      <c r="AA231" s="40"/>
      <c r="AB231" s="40"/>
      <c r="AC231" s="40"/>
      <c r="AD231" s="40"/>
      <c r="AE231" s="52"/>
      <c r="AG231" s="39">
        <v>5</v>
      </c>
      <c r="AH231" s="40" t="s">
        <v>277</v>
      </c>
      <c r="AI231" s="40"/>
      <c r="AJ231" s="40"/>
      <c r="AK231" s="40"/>
      <c r="AL231" s="40"/>
      <c r="AM231" s="40"/>
      <c r="AN231" s="40"/>
      <c r="AO231" s="52"/>
      <c r="AQ231" s="39">
        <v>5</v>
      </c>
      <c r="AR231" s="40" t="s">
        <v>277</v>
      </c>
      <c r="AS231" s="40"/>
      <c r="AT231" s="40"/>
      <c r="AU231" s="40"/>
      <c r="AV231" s="40"/>
      <c r="AW231" s="40"/>
      <c r="AX231" s="40"/>
      <c r="AY231" s="52"/>
      <c r="BA231" s="39">
        <v>5</v>
      </c>
      <c r="BB231" s="40" t="s">
        <v>277</v>
      </c>
      <c r="BC231" s="40"/>
      <c r="BD231" s="40"/>
      <c r="BE231" s="40"/>
      <c r="BF231" s="40"/>
      <c r="BG231" s="40"/>
      <c r="BH231" s="40"/>
      <c r="BI231" s="52"/>
      <c r="BK231" s="39">
        <v>5</v>
      </c>
      <c r="BL231" s="40" t="s">
        <v>277</v>
      </c>
      <c r="BM231" s="36"/>
      <c r="BN231" s="36" t="str">
        <f>IF(COUNT(BN227:BN230)=0,"",AVERAGE(BN227:BN230))</f>
        <v/>
      </c>
      <c r="BO231" s="36" t="str">
        <f>IF(COUNT(BO227:BO230)=0,"",AVERAGE(BO227:BO230))</f>
        <v/>
      </c>
      <c r="BP231" s="36" t="str">
        <f>IF(COUNT(BP227:BP230)=0,"",AVERAGE(BP227:BP230))</f>
        <v/>
      </c>
      <c r="BQ231" s="36" t="str">
        <f>IF(COUNT(BQ227:BQ230)=0,"",AVERAGE(BQ227:BQ230))</f>
        <v/>
      </c>
      <c r="BR231" s="36" t="str">
        <f>IF(COUNT(BR227:BR230)=0,"",AVERAGE(BR227:BR230))</f>
        <v/>
      </c>
      <c r="BS231" s="52"/>
      <c r="BU231" s="39">
        <v>5</v>
      </c>
      <c r="BV231" s="40" t="s">
        <v>277</v>
      </c>
      <c r="BW231" s="40"/>
      <c r="BX231" s="40"/>
      <c r="BY231" s="40"/>
      <c r="BZ231" s="40"/>
      <c r="CA231" s="40"/>
      <c r="CB231" s="40"/>
      <c r="CC231" s="52"/>
      <c r="CE231" s="39">
        <v>5</v>
      </c>
      <c r="CF231" s="40" t="s">
        <v>277</v>
      </c>
      <c r="CG231" s="40"/>
      <c r="CH231" s="40"/>
      <c r="CI231" s="40"/>
      <c r="CJ231" s="40"/>
      <c r="CK231" s="40"/>
      <c r="CL231" s="40"/>
      <c r="CM231" s="52"/>
      <c r="CO231" s="39">
        <v>5</v>
      </c>
      <c r="CP231" s="40" t="s">
        <v>277</v>
      </c>
      <c r="CQ231" s="40"/>
      <c r="CR231" s="40"/>
      <c r="CS231" s="40"/>
      <c r="CT231" s="40"/>
      <c r="CU231" s="40"/>
      <c r="CV231" s="40"/>
      <c r="CW231" s="52"/>
      <c r="CY231" s="39">
        <v>5</v>
      </c>
      <c r="CZ231" s="40" t="s">
        <v>277</v>
      </c>
      <c r="DA231" s="40"/>
      <c r="DB231" s="40"/>
      <c r="DC231" s="40"/>
      <c r="DD231" s="40"/>
      <c r="DE231" s="40"/>
      <c r="DF231" s="40"/>
      <c r="DG231" s="52"/>
      <c r="DI231" s="39">
        <v>5</v>
      </c>
      <c r="DJ231" s="40" t="s">
        <v>277</v>
      </c>
      <c r="DK231" s="40"/>
      <c r="DL231" s="40"/>
      <c r="DM231" s="40"/>
      <c r="DN231" s="40"/>
      <c r="DO231" s="40"/>
      <c r="DP231" s="40"/>
      <c r="DQ231" s="52"/>
      <c r="DS231" s="39">
        <v>5</v>
      </c>
      <c r="DT231" s="40" t="s">
        <v>277</v>
      </c>
      <c r="DU231" s="40"/>
      <c r="DV231" s="40"/>
      <c r="DW231" s="40"/>
      <c r="DX231" s="40"/>
      <c r="DY231" s="40"/>
      <c r="DZ231" s="40"/>
      <c r="EA231" s="52"/>
      <c r="EC231" s="39">
        <v>5</v>
      </c>
      <c r="ED231" s="40" t="s">
        <v>277</v>
      </c>
      <c r="EE231" s="40"/>
      <c r="EF231" s="40"/>
      <c r="EG231" s="40"/>
      <c r="EH231" s="40"/>
      <c r="EI231" s="40"/>
      <c r="EJ231" s="40"/>
      <c r="EK231" s="52"/>
      <c r="EL231" s="39">
        <v>5</v>
      </c>
      <c r="EM231" s="40" t="s">
        <v>277</v>
      </c>
      <c r="EN231" s="40"/>
      <c r="EO231" s="40"/>
      <c r="EP231" s="40"/>
      <c r="EQ231" s="40"/>
      <c r="ER231" s="40"/>
      <c r="ES231" s="40"/>
      <c r="ET231" s="52"/>
      <c r="EU231" s="52"/>
      <c r="EW231" s="40">
        <v>5</v>
      </c>
      <c r="EX231" s="40" t="s">
        <v>277</v>
      </c>
      <c r="EY231" s="40"/>
      <c r="EZ231" s="40"/>
      <c r="FA231" s="40"/>
      <c r="FB231" s="40"/>
      <c r="FC231" s="40"/>
      <c r="FD231" s="40"/>
      <c r="FE231" s="52"/>
      <c r="FG231" s="40">
        <v>5</v>
      </c>
      <c r="FH231" s="40" t="s">
        <v>277</v>
      </c>
      <c r="FI231" s="40"/>
      <c r="FJ231" s="40"/>
      <c r="FK231" s="40"/>
      <c r="FL231" s="40"/>
      <c r="FM231" s="40"/>
      <c r="FN231" s="40"/>
      <c r="FO231" s="52"/>
      <c r="FQ231" s="40">
        <v>5</v>
      </c>
      <c r="FR231" s="40" t="s">
        <v>277</v>
      </c>
      <c r="FS231" s="40"/>
      <c r="FT231" s="40"/>
      <c r="FU231" s="40"/>
      <c r="FV231" s="40"/>
      <c r="FW231" s="40"/>
      <c r="FX231" s="40"/>
      <c r="FY231" s="52"/>
      <c r="GA231" s="40">
        <v>5</v>
      </c>
      <c r="GB231" s="40" t="s">
        <v>277</v>
      </c>
      <c r="GC231" s="40"/>
      <c r="GD231" s="40"/>
      <c r="GE231" s="40"/>
      <c r="GF231" s="40"/>
      <c r="GG231" s="40"/>
      <c r="GH231" s="40"/>
      <c r="GI231" s="52"/>
      <c r="GK231" s="40">
        <v>5</v>
      </c>
      <c r="GL231" s="40" t="s">
        <v>277</v>
      </c>
      <c r="GM231" s="40"/>
      <c r="GN231" s="40"/>
      <c r="GO231" s="40"/>
      <c r="GP231" s="40"/>
      <c r="GQ231" s="40"/>
      <c r="GR231" s="40"/>
      <c r="GS231" s="52"/>
      <c r="GU231" s="40">
        <v>5</v>
      </c>
      <c r="GV231" s="40" t="s">
        <v>277</v>
      </c>
      <c r="GW231" s="40"/>
      <c r="GX231" s="40"/>
      <c r="GY231" s="40"/>
      <c r="GZ231" s="40"/>
      <c r="HA231" s="40"/>
      <c r="HB231" s="40"/>
      <c r="HC231" s="52"/>
      <c r="HE231" s="40">
        <v>5</v>
      </c>
      <c r="HF231" s="40" t="s">
        <v>277</v>
      </c>
      <c r="HG231" s="40"/>
      <c r="HH231" s="40"/>
      <c r="HI231" s="40"/>
      <c r="HJ231" s="40"/>
      <c r="HK231" s="40"/>
      <c r="HL231" s="40"/>
      <c r="HM231" s="52"/>
      <c r="HO231" s="40">
        <v>5</v>
      </c>
      <c r="HP231" s="40" t="s">
        <v>277</v>
      </c>
      <c r="HQ231" s="40"/>
      <c r="HR231" s="40"/>
      <c r="HS231" s="40"/>
      <c r="HT231" s="40"/>
      <c r="HU231" s="40"/>
      <c r="HV231" s="40"/>
      <c r="HW231" s="52"/>
      <c r="HY231" s="40">
        <v>5</v>
      </c>
      <c r="HZ231" s="40" t="s">
        <v>277</v>
      </c>
      <c r="IA231" s="40"/>
      <c r="IB231" s="40"/>
      <c r="IC231" s="40"/>
      <c r="ID231" s="40"/>
      <c r="IE231" s="40"/>
      <c r="IF231" s="40"/>
      <c r="IG231" s="52"/>
      <c r="II231" s="40">
        <v>5</v>
      </c>
      <c r="IJ231" s="40" t="s">
        <v>277</v>
      </c>
      <c r="IK231" s="40"/>
      <c r="IL231" s="40"/>
      <c r="IM231" s="40"/>
      <c r="IN231" s="40"/>
      <c r="IO231" s="40"/>
      <c r="IP231" s="40"/>
      <c r="IQ231" s="52"/>
      <c r="IS231" s="40">
        <v>5</v>
      </c>
      <c r="IT231" s="40" t="s">
        <v>277</v>
      </c>
      <c r="IU231" s="40"/>
      <c r="IV231" s="40"/>
      <c r="IW231" s="40"/>
      <c r="IX231" s="40"/>
      <c r="IY231" s="40"/>
      <c r="IZ231" s="40"/>
      <c r="JA231" s="52"/>
    </row>
    <row r="232" spans="1:261" ht="13.8" outlineLevel="1" x14ac:dyDescent="0.25">
      <c r="A232" s="97"/>
      <c r="B232" s="98">
        <f>SUM(B233:B258)*10</f>
        <v>60</v>
      </c>
      <c r="C232" s="37">
        <v>5.0999999999999996</v>
      </c>
      <c r="D232" s="38" t="s">
        <v>278</v>
      </c>
      <c r="E232" s="428">
        <f>(($B$239*E239)+($B$243*E243)+($B$246*E246)+($B$250*E250)+($B$253*E253)+($B$258*E258))/$B$232</f>
        <v>0.89722222222222214</v>
      </c>
      <c r="F232" s="428">
        <f t="shared" ref="F232:J232" si="1168">(($B$239*F239)+($B$243*F243)+($B$246*F246)+($B$250*F250)+($B$253*F253)+($B$258*F258))/$B$232</f>
        <v>0.97777777777777775</v>
      </c>
      <c r="G232" s="428">
        <f t="shared" si="1168"/>
        <v>0.95277777777777772</v>
      </c>
      <c r="H232" s="428">
        <f t="shared" si="1168"/>
        <v>0.95833333333333337</v>
      </c>
      <c r="I232" s="428">
        <f t="shared" si="1168"/>
        <v>0.69166666666666665</v>
      </c>
      <c r="J232" s="428">
        <f t="shared" si="1168"/>
        <v>0.69166666666666665</v>
      </c>
      <c r="K232" s="52"/>
      <c r="M232" s="37">
        <v>5.0999999999999996</v>
      </c>
      <c r="N232" s="38" t="s">
        <v>278</v>
      </c>
      <c r="O232" s="38"/>
      <c r="P232" s="38"/>
      <c r="Q232" s="38"/>
      <c r="R232" s="38"/>
      <c r="S232" s="38"/>
      <c r="T232" s="38"/>
      <c r="U232" s="52"/>
      <c r="W232" s="37">
        <v>5.0999999999999996</v>
      </c>
      <c r="X232" s="38" t="s">
        <v>278</v>
      </c>
      <c r="Y232" s="38"/>
      <c r="Z232" s="38"/>
      <c r="AA232" s="38"/>
      <c r="AB232" s="38"/>
      <c r="AC232" s="38"/>
      <c r="AD232" s="38"/>
      <c r="AE232" s="52"/>
      <c r="AG232" s="37">
        <v>5.0999999999999996</v>
      </c>
      <c r="AH232" s="38" t="s">
        <v>278</v>
      </c>
      <c r="AI232" s="38"/>
      <c r="AJ232" s="38"/>
      <c r="AK232" s="38"/>
      <c r="AL232" s="38"/>
      <c r="AM232" s="38"/>
      <c r="AN232" s="38"/>
      <c r="AO232" s="52"/>
      <c r="AQ232" s="37">
        <v>5.0999999999999996</v>
      </c>
      <c r="AR232" s="38" t="s">
        <v>278</v>
      </c>
      <c r="AS232" s="38"/>
      <c r="AT232" s="38"/>
      <c r="AU232" s="38"/>
      <c r="AV232" s="38"/>
      <c r="AW232" s="38"/>
      <c r="AX232" s="38"/>
      <c r="AY232" s="52"/>
      <c r="BA232" s="37">
        <v>5.0999999999999996</v>
      </c>
      <c r="BB232" s="38" t="s">
        <v>278</v>
      </c>
      <c r="BC232" s="38"/>
      <c r="BD232" s="38"/>
      <c r="BE232" s="38"/>
      <c r="BF232" s="38"/>
      <c r="BG232" s="38"/>
      <c r="BH232" s="38"/>
      <c r="BI232" s="52"/>
      <c r="BK232" s="37">
        <v>5.0999999999999996</v>
      </c>
      <c r="BL232" s="38" t="s">
        <v>278</v>
      </c>
      <c r="BM232" s="40"/>
      <c r="BN232" s="40"/>
      <c r="BO232" s="40"/>
      <c r="BP232" s="40"/>
      <c r="BQ232" s="40"/>
      <c r="BR232" s="40"/>
      <c r="BS232" s="52"/>
      <c r="BU232" s="37">
        <v>5.0999999999999996</v>
      </c>
      <c r="BV232" s="38" t="s">
        <v>278</v>
      </c>
      <c r="BW232" s="38"/>
      <c r="BX232" s="38"/>
      <c r="BY232" s="38"/>
      <c r="BZ232" s="38"/>
      <c r="CA232" s="38"/>
      <c r="CB232" s="38"/>
      <c r="CC232" s="52"/>
      <c r="CE232" s="37">
        <v>5.0999999999999996</v>
      </c>
      <c r="CF232" s="38" t="s">
        <v>278</v>
      </c>
      <c r="CG232" s="38"/>
      <c r="CH232" s="38"/>
      <c r="CI232" s="38"/>
      <c r="CJ232" s="38"/>
      <c r="CK232" s="38"/>
      <c r="CL232" s="38"/>
      <c r="CM232" s="52"/>
      <c r="CO232" s="37">
        <v>5.0999999999999996</v>
      </c>
      <c r="CP232" s="38" t="s">
        <v>278</v>
      </c>
      <c r="CQ232" s="38"/>
      <c r="CR232" s="38"/>
      <c r="CS232" s="38"/>
      <c r="CT232" s="38"/>
      <c r="CU232" s="38"/>
      <c r="CV232" s="38"/>
      <c r="CW232" s="52"/>
      <c r="CY232" s="37">
        <v>5.0999999999999996</v>
      </c>
      <c r="CZ232" s="38" t="s">
        <v>278</v>
      </c>
      <c r="DA232" s="38"/>
      <c r="DB232" s="38"/>
      <c r="DC232" s="38"/>
      <c r="DD232" s="38"/>
      <c r="DE232" s="38"/>
      <c r="DF232" s="38"/>
      <c r="DG232" s="52"/>
      <c r="DI232" s="37">
        <v>5.0999999999999996</v>
      </c>
      <c r="DJ232" s="38" t="s">
        <v>278</v>
      </c>
      <c r="DK232" s="38"/>
      <c r="DL232" s="38"/>
      <c r="DM232" s="38"/>
      <c r="DN232" s="38"/>
      <c r="DO232" s="38"/>
      <c r="DP232" s="38"/>
      <c r="DQ232" s="52"/>
      <c r="DS232" s="37">
        <v>5.0999999999999996</v>
      </c>
      <c r="DT232" s="38" t="s">
        <v>278</v>
      </c>
      <c r="DU232" s="38"/>
      <c r="DV232" s="38"/>
      <c r="DW232" s="38"/>
      <c r="DX232" s="38"/>
      <c r="DY232" s="38"/>
      <c r="DZ232" s="38"/>
      <c r="EA232" s="52"/>
      <c r="EC232" s="37">
        <v>5.0999999999999996</v>
      </c>
      <c r="ED232" s="38" t="s">
        <v>278</v>
      </c>
      <c r="EE232" s="38"/>
      <c r="EF232" s="38"/>
      <c r="EG232" s="38"/>
      <c r="EH232" s="38"/>
      <c r="EI232" s="38"/>
      <c r="EJ232" s="38"/>
      <c r="EK232" s="52"/>
      <c r="EL232" s="37">
        <v>5.0999999999999996</v>
      </c>
      <c r="EM232" s="38" t="s">
        <v>278</v>
      </c>
      <c r="EN232" s="38"/>
      <c r="EO232" s="38"/>
      <c r="EP232" s="38"/>
      <c r="EQ232" s="38"/>
      <c r="ER232" s="38"/>
      <c r="ES232" s="38"/>
      <c r="ET232" s="52"/>
      <c r="EU232" s="52"/>
      <c r="EW232" s="364">
        <v>5.0999999999999996</v>
      </c>
      <c r="EX232" s="38" t="s">
        <v>278</v>
      </c>
      <c r="EY232" s="38"/>
      <c r="EZ232" s="38"/>
      <c r="FA232" s="38"/>
      <c r="FB232" s="38"/>
      <c r="FC232" s="38"/>
      <c r="FD232" s="38"/>
      <c r="FE232" s="52"/>
      <c r="FG232" s="364">
        <v>5.0999999999999996</v>
      </c>
      <c r="FH232" s="38" t="s">
        <v>278</v>
      </c>
      <c r="FI232" s="38"/>
      <c r="FJ232" s="38"/>
      <c r="FK232" s="38"/>
      <c r="FL232" s="38"/>
      <c r="FM232" s="38"/>
      <c r="FN232" s="38"/>
      <c r="FO232" s="52"/>
      <c r="FQ232" s="364">
        <v>5.0999999999999996</v>
      </c>
      <c r="FR232" s="38" t="s">
        <v>278</v>
      </c>
      <c r="FS232" s="38"/>
      <c r="FT232" s="38"/>
      <c r="FU232" s="38"/>
      <c r="FV232" s="38"/>
      <c r="FW232" s="38"/>
      <c r="FX232" s="38"/>
      <c r="FY232" s="52"/>
      <c r="GA232" s="364">
        <v>5.0999999999999996</v>
      </c>
      <c r="GB232" s="38" t="s">
        <v>278</v>
      </c>
      <c r="GC232" s="38"/>
      <c r="GD232" s="38"/>
      <c r="GE232" s="38"/>
      <c r="GF232" s="38"/>
      <c r="GG232" s="38"/>
      <c r="GH232" s="38"/>
      <c r="GI232" s="52"/>
      <c r="GK232" s="364">
        <v>5.0999999999999996</v>
      </c>
      <c r="GL232" s="38" t="s">
        <v>278</v>
      </c>
      <c r="GM232" s="38"/>
      <c r="GN232" s="38"/>
      <c r="GO232" s="38"/>
      <c r="GP232" s="38"/>
      <c r="GQ232" s="38"/>
      <c r="GR232" s="38"/>
      <c r="GS232" s="52"/>
      <c r="GU232" s="364">
        <v>5.0999999999999996</v>
      </c>
      <c r="GV232" s="38" t="s">
        <v>278</v>
      </c>
      <c r="GW232" s="38"/>
      <c r="GX232" s="38"/>
      <c r="GY232" s="38"/>
      <c r="GZ232" s="38"/>
      <c r="HA232" s="38"/>
      <c r="HB232" s="38"/>
      <c r="HC232" s="52"/>
      <c r="HE232" s="364">
        <v>5.0999999999999996</v>
      </c>
      <c r="HF232" s="38" t="s">
        <v>278</v>
      </c>
      <c r="HG232" s="38"/>
      <c r="HH232" s="38"/>
      <c r="HI232" s="38"/>
      <c r="HJ232" s="38"/>
      <c r="HK232" s="38"/>
      <c r="HL232" s="38"/>
      <c r="HM232" s="52"/>
      <c r="HO232" s="364">
        <v>5.0999999999999996</v>
      </c>
      <c r="HP232" s="38" t="s">
        <v>278</v>
      </c>
      <c r="HQ232" s="38"/>
      <c r="HR232" s="38"/>
      <c r="HS232" s="38"/>
      <c r="HT232" s="38"/>
      <c r="HU232" s="38"/>
      <c r="HV232" s="38"/>
      <c r="HW232" s="52"/>
      <c r="HY232" s="364">
        <v>5.0999999999999996</v>
      </c>
      <c r="HZ232" s="38" t="s">
        <v>278</v>
      </c>
      <c r="IA232" s="38"/>
      <c r="IB232" s="38"/>
      <c r="IC232" s="38"/>
      <c r="ID232" s="38"/>
      <c r="IE232" s="38"/>
      <c r="IF232" s="38"/>
      <c r="IG232" s="52"/>
      <c r="II232" s="364">
        <v>5.0999999999999996</v>
      </c>
      <c r="IJ232" s="38" t="s">
        <v>278</v>
      </c>
      <c r="IK232" s="38"/>
      <c r="IL232" s="38"/>
      <c r="IM232" s="38"/>
      <c r="IN232" s="38"/>
      <c r="IO232" s="38"/>
      <c r="IP232" s="38"/>
      <c r="IQ232" s="52"/>
      <c r="IS232" s="364">
        <v>5.0999999999999996</v>
      </c>
      <c r="IT232" s="38" t="s">
        <v>278</v>
      </c>
      <c r="IU232" s="38"/>
      <c r="IV232" s="38"/>
      <c r="IW232" s="38"/>
      <c r="IX232" s="38"/>
      <c r="IY232" s="38"/>
      <c r="IZ232" s="38"/>
      <c r="JA232" s="52"/>
    </row>
    <row r="233" spans="1:261" ht="12.75" customHeight="1" outlineLevel="2" x14ac:dyDescent="0.25">
      <c r="C233" s="360"/>
      <c r="D233" s="50" t="s">
        <v>17</v>
      </c>
      <c r="E233" s="418"/>
      <c r="F233" s="418"/>
      <c r="G233" s="418"/>
      <c r="H233" s="418"/>
      <c r="I233" s="418"/>
      <c r="J233" s="418"/>
      <c r="K233" s="52"/>
      <c r="M233" s="49"/>
      <c r="N233" s="50" t="s">
        <v>17</v>
      </c>
      <c r="O233" s="9"/>
      <c r="P233" s="9"/>
      <c r="Q233" s="9"/>
      <c r="R233" s="9"/>
      <c r="S233" s="9"/>
      <c r="T233" s="9"/>
      <c r="U233" s="52"/>
      <c r="W233" s="49"/>
      <c r="X233" s="50" t="s">
        <v>17</v>
      </c>
      <c r="Y233" s="9"/>
      <c r="Z233" s="9"/>
      <c r="AA233" s="9"/>
      <c r="AB233" s="9"/>
      <c r="AC233" s="9"/>
      <c r="AD233" s="9"/>
      <c r="AE233" s="52"/>
      <c r="AG233" s="49"/>
      <c r="AH233" s="50" t="s">
        <v>17</v>
      </c>
      <c r="AI233" s="9"/>
      <c r="AJ233" s="9"/>
      <c r="AK233" s="9"/>
      <c r="AL233" s="9"/>
      <c r="AM233" s="9"/>
      <c r="AN233" s="9"/>
      <c r="AO233" s="52"/>
      <c r="AQ233" s="49"/>
      <c r="AR233" s="50" t="s">
        <v>17</v>
      </c>
      <c r="AS233" s="9"/>
      <c r="AT233" s="9"/>
      <c r="AU233" s="9"/>
      <c r="AV233" s="9"/>
      <c r="AW233" s="9"/>
      <c r="AX233" s="9"/>
      <c r="AY233" s="52"/>
      <c r="BA233" s="49"/>
      <c r="BB233" s="50" t="s">
        <v>17</v>
      </c>
      <c r="BC233" s="9"/>
      <c r="BD233" s="9"/>
      <c r="BE233" s="9"/>
      <c r="BF233" s="9"/>
      <c r="BG233" s="9"/>
      <c r="BH233" s="9"/>
      <c r="BI233" s="52"/>
      <c r="BK233" s="49"/>
      <c r="BL233" s="50" t="s">
        <v>17</v>
      </c>
      <c r="BM233" s="38"/>
      <c r="BN233" s="38"/>
      <c r="BO233" s="38"/>
      <c r="BP233" s="38"/>
      <c r="BQ233" s="38"/>
      <c r="BR233" s="38"/>
      <c r="BS233" s="52"/>
      <c r="BU233" s="49"/>
      <c r="BV233" s="50" t="s">
        <v>17</v>
      </c>
      <c r="BW233" s="9"/>
      <c r="BX233" s="9"/>
      <c r="BY233" s="9"/>
      <c r="BZ233" s="9"/>
      <c r="CA233" s="9"/>
      <c r="CB233" s="9"/>
      <c r="CC233" s="52"/>
      <c r="CE233" s="49"/>
      <c r="CF233" s="50" t="s">
        <v>17</v>
      </c>
      <c r="CG233" s="9"/>
      <c r="CH233" s="9"/>
      <c r="CI233" s="9"/>
      <c r="CJ233" s="9"/>
      <c r="CK233" s="9"/>
      <c r="CL233" s="9"/>
      <c r="CM233" s="52"/>
      <c r="CO233" s="49"/>
      <c r="CP233" s="50" t="s">
        <v>17</v>
      </c>
      <c r="CQ233" s="9"/>
      <c r="CR233" s="9"/>
      <c r="CS233" s="9"/>
      <c r="CT233" s="9"/>
      <c r="CU233" s="9"/>
      <c r="CV233" s="9"/>
      <c r="CW233" s="52"/>
      <c r="CY233" s="49"/>
      <c r="CZ233" s="50" t="s">
        <v>17</v>
      </c>
      <c r="DA233" s="9"/>
      <c r="DB233" s="9"/>
      <c r="DC233" s="9"/>
      <c r="DD233" s="9"/>
      <c r="DE233" s="9"/>
      <c r="DF233" s="9"/>
      <c r="DG233" s="52"/>
      <c r="DI233" s="49"/>
      <c r="DJ233" s="50" t="s">
        <v>17</v>
      </c>
      <c r="DK233" s="9"/>
      <c r="DL233" s="9"/>
      <c r="DM233" s="9"/>
      <c r="DN233" s="9"/>
      <c r="DO233" s="9"/>
      <c r="DP233" s="9"/>
      <c r="DQ233" s="52"/>
      <c r="DS233" s="49"/>
      <c r="DT233" s="50" t="s">
        <v>17</v>
      </c>
      <c r="DU233" s="9"/>
      <c r="DV233" s="9"/>
      <c r="DW233" s="9"/>
      <c r="DX233" s="9"/>
      <c r="DY233" s="9"/>
      <c r="DZ233" s="9"/>
      <c r="EA233" s="52"/>
      <c r="EC233" s="49"/>
      <c r="ED233" s="50" t="s">
        <v>17</v>
      </c>
      <c r="EE233" s="9"/>
      <c r="EF233" s="9"/>
      <c r="EG233" s="9"/>
      <c r="EH233" s="9"/>
      <c r="EI233" s="9"/>
      <c r="EJ233" s="9"/>
      <c r="EK233" s="52"/>
      <c r="EL233" s="49"/>
      <c r="EM233" s="50" t="s">
        <v>17</v>
      </c>
      <c r="EN233" s="9"/>
      <c r="EO233" s="9"/>
      <c r="EP233" s="9"/>
      <c r="EQ233" s="9"/>
      <c r="ER233" s="9"/>
      <c r="ES233" s="9"/>
      <c r="ET233" s="52"/>
      <c r="EU233" s="52"/>
      <c r="EW233" s="365"/>
      <c r="EX233" s="50" t="s">
        <v>17</v>
      </c>
      <c r="EY233" s="9"/>
      <c r="EZ233" s="9"/>
      <c r="FA233" s="9"/>
      <c r="FB233" s="9"/>
      <c r="FC233" s="9"/>
      <c r="FD233" s="9"/>
      <c r="FE233" s="52"/>
      <c r="FG233" s="365"/>
      <c r="FH233" s="50" t="s">
        <v>17</v>
      </c>
      <c r="FI233" s="9"/>
      <c r="FJ233" s="9"/>
      <c r="FK233" s="9"/>
      <c r="FL233" s="9"/>
      <c r="FM233" s="9"/>
      <c r="FN233" s="9"/>
      <c r="FO233" s="52"/>
      <c r="FQ233" s="365"/>
      <c r="FR233" s="50" t="s">
        <v>17</v>
      </c>
      <c r="FS233" s="9"/>
      <c r="FT233" s="9"/>
      <c r="FU233" s="9"/>
      <c r="FV233" s="9"/>
      <c r="FW233" s="9"/>
      <c r="FX233" s="9"/>
      <c r="FY233" s="52"/>
      <c r="GA233" s="365"/>
      <c r="GB233" s="50" t="s">
        <v>17</v>
      </c>
      <c r="GC233" s="9"/>
      <c r="GD233" s="9"/>
      <c r="GE233" s="9"/>
      <c r="GF233" s="9"/>
      <c r="GG233" s="9"/>
      <c r="GH233" s="9"/>
      <c r="GI233" s="52"/>
      <c r="GK233" s="365"/>
      <c r="GL233" s="50" t="s">
        <v>17</v>
      </c>
      <c r="GM233" s="9"/>
      <c r="GN233" s="9"/>
      <c r="GO233" s="9"/>
      <c r="GP233" s="9"/>
      <c r="GQ233" s="9"/>
      <c r="GR233" s="9"/>
      <c r="GS233" s="52"/>
      <c r="GU233" s="365"/>
      <c r="GV233" s="50" t="s">
        <v>17</v>
      </c>
      <c r="GW233" s="9"/>
      <c r="GX233" s="9"/>
      <c r="GY233" s="9"/>
      <c r="GZ233" s="9"/>
      <c r="HA233" s="9"/>
      <c r="HB233" s="9"/>
      <c r="HC233" s="52"/>
      <c r="HE233" s="365"/>
      <c r="HF233" s="50" t="s">
        <v>17</v>
      </c>
      <c r="HG233" s="9"/>
      <c r="HH233" s="9"/>
      <c r="HI233" s="9"/>
      <c r="HJ233" s="9"/>
      <c r="HK233" s="9"/>
      <c r="HL233" s="9"/>
      <c r="HM233" s="52"/>
      <c r="HO233" s="365"/>
      <c r="HP233" s="50" t="s">
        <v>17</v>
      </c>
      <c r="HQ233" s="9"/>
      <c r="HR233" s="9"/>
      <c r="HS233" s="9"/>
      <c r="HT233" s="9"/>
      <c r="HU233" s="9"/>
      <c r="HV233" s="9"/>
      <c r="HW233" s="52"/>
      <c r="HY233" s="365"/>
      <c r="HZ233" s="50" t="s">
        <v>17</v>
      </c>
      <c r="IA233" s="9"/>
      <c r="IB233" s="9"/>
      <c r="IC233" s="9"/>
      <c r="ID233" s="9"/>
      <c r="IE233" s="9"/>
      <c r="IF233" s="9"/>
      <c r="IG233" s="52"/>
      <c r="II233" s="365"/>
      <c r="IJ233" s="50" t="s">
        <v>17</v>
      </c>
      <c r="IK233" s="9"/>
      <c r="IL233" s="9"/>
      <c r="IM233" s="9"/>
      <c r="IN233" s="9"/>
      <c r="IO233" s="9"/>
      <c r="IP233" s="9"/>
      <c r="IQ233" s="52"/>
      <c r="IS233" s="365"/>
      <c r="IT233" s="50" t="s">
        <v>17</v>
      </c>
      <c r="IU233" s="9"/>
      <c r="IV233" s="9"/>
      <c r="IW233" s="9"/>
      <c r="IX233" s="9"/>
      <c r="IY233" s="9"/>
      <c r="IZ233" s="9"/>
      <c r="JA233" s="52"/>
    </row>
    <row r="234" spans="1:261" ht="12.75" customHeight="1" outlineLevel="2" x14ac:dyDescent="0.25">
      <c r="C234" s="102" t="s">
        <v>45</v>
      </c>
      <c r="D234" s="103" t="s">
        <v>279</v>
      </c>
      <c r="E234" s="419"/>
      <c r="F234" s="419"/>
      <c r="G234" s="419"/>
      <c r="H234" s="419"/>
      <c r="I234" s="419"/>
      <c r="J234" s="419"/>
      <c r="K234" s="52"/>
      <c r="M234" s="102" t="s">
        <v>45</v>
      </c>
      <c r="N234" s="103" t="s">
        <v>279</v>
      </c>
      <c r="O234" s="103"/>
      <c r="P234" s="103"/>
      <c r="Q234" s="103"/>
      <c r="R234" s="103"/>
      <c r="S234" s="103"/>
      <c r="T234" s="103"/>
      <c r="U234" s="52"/>
      <c r="W234" s="102" t="s">
        <v>45</v>
      </c>
      <c r="X234" s="103" t="s">
        <v>279</v>
      </c>
      <c r="Y234" s="103"/>
      <c r="Z234" s="103"/>
      <c r="AA234" s="103"/>
      <c r="AB234" s="103"/>
      <c r="AC234" s="103"/>
      <c r="AD234" s="103"/>
      <c r="AE234" s="52"/>
      <c r="AG234" s="102" t="s">
        <v>45</v>
      </c>
      <c r="AH234" s="103" t="s">
        <v>279</v>
      </c>
      <c r="AI234" s="103"/>
      <c r="AJ234" s="103"/>
      <c r="AK234" s="103"/>
      <c r="AL234" s="103"/>
      <c r="AM234" s="103"/>
      <c r="AN234" s="103"/>
      <c r="AO234" s="52"/>
      <c r="AQ234" s="102" t="s">
        <v>45</v>
      </c>
      <c r="AR234" s="103" t="s">
        <v>279</v>
      </c>
      <c r="AS234" s="103"/>
      <c r="AT234" s="103"/>
      <c r="AU234" s="103"/>
      <c r="AV234" s="103"/>
      <c r="AW234" s="103"/>
      <c r="AX234" s="103"/>
      <c r="AY234" s="52"/>
      <c r="BA234" s="102" t="s">
        <v>45</v>
      </c>
      <c r="BB234" s="103" t="s">
        <v>279</v>
      </c>
      <c r="BC234" s="103"/>
      <c r="BD234" s="103"/>
      <c r="BE234" s="103"/>
      <c r="BF234" s="103"/>
      <c r="BG234" s="103"/>
      <c r="BH234" s="103"/>
      <c r="BI234" s="52"/>
      <c r="BK234" s="102" t="s">
        <v>45</v>
      </c>
      <c r="BL234" s="103" t="s">
        <v>279</v>
      </c>
      <c r="BM234" s="9"/>
      <c r="BN234" s="9"/>
      <c r="BO234" s="9"/>
      <c r="BP234" s="9"/>
      <c r="BQ234" s="9"/>
      <c r="BR234" s="9"/>
      <c r="BS234" s="52"/>
      <c r="BU234" s="102" t="s">
        <v>45</v>
      </c>
      <c r="BV234" s="103" t="s">
        <v>279</v>
      </c>
      <c r="BW234" s="103"/>
      <c r="BX234" s="103"/>
      <c r="BY234" s="103"/>
      <c r="BZ234" s="103"/>
      <c r="CA234" s="103"/>
      <c r="CB234" s="103"/>
      <c r="CC234" s="52"/>
      <c r="CE234" s="102" t="s">
        <v>45</v>
      </c>
      <c r="CF234" s="103" t="s">
        <v>279</v>
      </c>
      <c r="CG234" s="103"/>
      <c r="CH234" s="103"/>
      <c r="CI234" s="103"/>
      <c r="CJ234" s="103"/>
      <c r="CK234" s="103"/>
      <c r="CL234" s="103"/>
      <c r="CM234" s="52"/>
      <c r="CO234" s="102" t="s">
        <v>45</v>
      </c>
      <c r="CP234" s="103" t="s">
        <v>279</v>
      </c>
      <c r="CQ234" s="103"/>
      <c r="CR234" s="103"/>
      <c r="CS234" s="103"/>
      <c r="CT234" s="103"/>
      <c r="CU234" s="103"/>
      <c r="CV234" s="103"/>
      <c r="CW234" s="52"/>
      <c r="CY234" s="102" t="s">
        <v>45</v>
      </c>
      <c r="CZ234" s="103" t="s">
        <v>279</v>
      </c>
      <c r="DA234" s="103"/>
      <c r="DB234" s="103"/>
      <c r="DC234" s="103"/>
      <c r="DD234" s="103"/>
      <c r="DE234" s="103"/>
      <c r="DF234" s="103"/>
      <c r="DG234" s="52"/>
      <c r="DI234" s="102" t="s">
        <v>45</v>
      </c>
      <c r="DJ234" s="103" t="s">
        <v>279</v>
      </c>
      <c r="DK234" s="103"/>
      <c r="DL234" s="103"/>
      <c r="DM234" s="103"/>
      <c r="DN234" s="103"/>
      <c r="DO234" s="103"/>
      <c r="DP234" s="103"/>
      <c r="DQ234" s="52"/>
      <c r="DS234" s="102" t="s">
        <v>45</v>
      </c>
      <c r="DT234" s="103" t="s">
        <v>279</v>
      </c>
      <c r="DU234" s="103"/>
      <c r="DV234" s="103"/>
      <c r="DW234" s="103"/>
      <c r="DX234" s="103"/>
      <c r="DY234" s="103"/>
      <c r="DZ234" s="103"/>
      <c r="EA234" s="52"/>
      <c r="EC234" s="102" t="s">
        <v>45</v>
      </c>
      <c r="ED234" s="103" t="s">
        <v>279</v>
      </c>
      <c r="EE234" s="103"/>
      <c r="EF234" s="103"/>
      <c r="EG234" s="103"/>
      <c r="EH234" s="103"/>
      <c r="EI234" s="103"/>
      <c r="EJ234" s="103"/>
      <c r="EK234" s="52"/>
      <c r="EL234" s="102" t="s">
        <v>45</v>
      </c>
      <c r="EM234" s="103" t="s">
        <v>279</v>
      </c>
      <c r="EN234" s="103"/>
      <c r="EO234" s="103"/>
      <c r="EP234" s="103"/>
      <c r="EQ234" s="103"/>
      <c r="ER234" s="103"/>
      <c r="ES234" s="103"/>
      <c r="ET234" s="52"/>
      <c r="EU234" s="52"/>
      <c r="EW234" s="370" t="s">
        <v>45</v>
      </c>
      <c r="EX234" s="103" t="s">
        <v>279</v>
      </c>
      <c r="EY234" s="103"/>
      <c r="EZ234" s="103"/>
      <c r="FA234" s="103"/>
      <c r="FB234" s="103"/>
      <c r="FC234" s="103"/>
      <c r="FD234" s="103"/>
      <c r="FE234" s="52"/>
      <c r="FG234" s="370" t="s">
        <v>45</v>
      </c>
      <c r="FH234" s="103" t="s">
        <v>279</v>
      </c>
      <c r="FI234" s="103"/>
      <c r="FJ234" s="103"/>
      <c r="FK234" s="103"/>
      <c r="FL234" s="103"/>
      <c r="FM234" s="103"/>
      <c r="FN234" s="103"/>
      <c r="FO234" s="52"/>
      <c r="FQ234" s="370" t="s">
        <v>45</v>
      </c>
      <c r="FR234" s="103" t="s">
        <v>279</v>
      </c>
      <c r="FS234" s="103"/>
      <c r="FT234" s="103"/>
      <c r="FU234" s="103"/>
      <c r="FV234" s="103"/>
      <c r="FW234" s="103"/>
      <c r="FX234" s="103"/>
      <c r="FY234" s="52"/>
      <c r="GA234" s="370" t="s">
        <v>45</v>
      </c>
      <c r="GB234" s="103" t="s">
        <v>279</v>
      </c>
      <c r="GC234" s="103"/>
      <c r="GD234" s="103"/>
      <c r="GE234" s="103"/>
      <c r="GF234" s="103"/>
      <c r="GG234" s="103"/>
      <c r="GH234" s="103"/>
      <c r="GI234" s="52"/>
      <c r="GK234" s="370" t="s">
        <v>45</v>
      </c>
      <c r="GL234" s="103" t="s">
        <v>279</v>
      </c>
      <c r="GM234" s="103"/>
      <c r="GN234" s="103"/>
      <c r="GO234" s="103"/>
      <c r="GP234" s="103"/>
      <c r="GQ234" s="103"/>
      <c r="GR234" s="103"/>
      <c r="GS234" s="52"/>
      <c r="GU234" s="370" t="s">
        <v>45</v>
      </c>
      <c r="GV234" s="103" t="s">
        <v>279</v>
      </c>
      <c r="GW234" s="103"/>
      <c r="GX234" s="103"/>
      <c r="GY234" s="103"/>
      <c r="GZ234" s="103"/>
      <c r="HA234" s="103"/>
      <c r="HB234" s="103"/>
      <c r="HC234" s="52"/>
      <c r="HE234" s="370" t="s">
        <v>45</v>
      </c>
      <c r="HF234" s="103" t="s">
        <v>279</v>
      </c>
      <c r="HG234" s="103"/>
      <c r="HH234" s="103"/>
      <c r="HI234" s="103"/>
      <c r="HJ234" s="103"/>
      <c r="HK234" s="103"/>
      <c r="HL234" s="103"/>
      <c r="HM234" s="52"/>
      <c r="HO234" s="370" t="s">
        <v>45</v>
      </c>
      <c r="HP234" s="103" t="s">
        <v>279</v>
      </c>
      <c r="HQ234" s="103"/>
      <c r="HR234" s="103"/>
      <c r="HS234" s="103"/>
      <c r="HT234" s="103"/>
      <c r="HU234" s="103"/>
      <c r="HV234" s="103"/>
      <c r="HW234" s="52"/>
      <c r="HY234" s="370" t="s">
        <v>45</v>
      </c>
      <c r="HZ234" s="103" t="s">
        <v>279</v>
      </c>
      <c r="IA234" s="103"/>
      <c r="IB234" s="103"/>
      <c r="IC234" s="103"/>
      <c r="ID234" s="103"/>
      <c r="IE234" s="103"/>
      <c r="IF234" s="103"/>
      <c r="IG234" s="52"/>
      <c r="II234" s="370" t="s">
        <v>45</v>
      </c>
      <c r="IJ234" s="103" t="s">
        <v>279</v>
      </c>
      <c r="IK234" s="103"/>
      <c r="IL234" s="103"/>
      <c r="IM234" s="103"/>
      <c r="IN234" s="103"/>
      <c r="IO234" s="103"/>
      <c r="IP234" s="103"/>
      <c r="IQ234" s="52"/>
      <c r="IS234" s="370" t="s">
        <v>45</v>
      </c>
      <c r="IT234" s="103" t="s">
        <v>279</v>
      </c>
      <c r="IU234" s="103"/>
      <c r="IV234" s="103"/>
      <c r="IW234" s="103"/>
      <c r="IX234" s="103"/>
      <c r="IY234" s="103"/>
      <c r="IZ234" s="103"/>
      <c r="JA234" s="52"/>
    </row>
    <row r="235" spans="1:261" ht="13.95" customHeight="1" outlineLevel="2" x14ac:dyDescent="0.25">
      <c r="C235" s="360"/>
      <c r="D235" s="50" t="s">
        <v>17</v>
      </c>
      <c r="E235" s="418"/>
      <c r="F235" s="418"/>
      <c r="G235" s="418"/>
      <c r="H235" s="418"/>
      <c r="I235" s="418"/>
      <c r="J235" s="418"/>
      <c r="K235" s="52"/>
      <c r="M235" s="49"/>
      <c r="N235" s="50" t="s">
        <v>17</v>
      </c>
      <c r="O235" s="9"/>
      <c r="P235" s="9"/>
      <c r="Q235" s="9"/>
      <c r="R235" s="9"/>
      <c r="S235" s="9"/>
      <c r="T235" s="9"/>
      <c r="U235" s="52"/>
      <c r="W235" s="49"/>
      <c r="X235" s="50" t="s">
        <v>17</v>
      </c>
      <c r="Y235" s="9"/>
      <c r="Z235" s="9"/>
      <c r="AA235" s="9"/>
      <c r="AB235" s="9"/>
      <c r="AC235" s="9"/>
      <c r="AD235" s="9"/>
      <c r="AE235" s="52"/>
      <c r="AG235" s="49"/>
      <c r="AH235" s="50" t="s">
        <v>17</v>
      </c>
      <c r="AI235" s="9"/>
      <c r="AJ235" s="9"/>
      <c r="AK235" s="9"/>
      <c r="AL235" s="9"/>
      <c r="AM235" s="9"/>
      <c r="AN235" s="9"/>
      <c r="AO235" s="52"/>
      <c r="AQ235" s="49"/>
      <c r="AR235" s="50" t="s">
        <v>17</v>
      </c>
      <c r="AS235" s="9"/>
      <c r="AT235" s="9"/>
      <c r="AU235" s="9"/>
      <c r="AV235" s="9"/>
      <c r="AW235" s="9"/>
      <c r="AX235" s="9"/>
      <c r="AY235" s="52"/>
      <c r="BA235" s="49"/>
      <c r="BB235" s="50" t="s">
        <v>17</v>
      </c>
      <c r="BC235" s="9"/>
      <c r="BD235" s="9"/>
      <c r="BE235" s="9"/>
      <c r="BF235" s="9"/>
      <c r="BG235" s="9"/>
      <c r="BH235" s="9"/>
      <c r="BI235" s="52"/>
      <c r="BK235" s="49"/>
      <c r="BL235" s="50" t="s">
        <v>17</v>
      </c>
      <c r="BM235" s="103"/>
      <c r="BN235" s="103"/>
      <c r="BO235" s="103"/>
      <c r="BP235" s="103"/>
      <c r="BQ235" s="103"/>
      <c r="BR235" s="103"/>
      <c r="BS235" s="52"/>
      <c r="BU235" s="49"/>
      <c r="BV235" s="50" t="s">
        <v>17</v>
      </c>
      <c r="BW235" s="9"/>
      <c r="BX235" s="9"/>
      <c r="BY235" s="9"/>
      <c r="BZ235" s="9"/>
      <c r="CA235" s="9"/>
      <c r="CB235" s="9"/>
      <c r="CC235" s="52"/>
      <c r="CE235" s="49"/>
      <c r="CF235" s="50" t="s">
        <v>17</v>
      </c>
      <c r="CG235" s="9"/>
      <c r="CH235" s="9"/>
      <c r="CI235" s="9"/>
      <c r="CJ235" s="9"/>
      <c r="CK235" s="9"/>
      <c r="CL235" s="9"/>
      <c r="CM235" s="52"/>
      <c r="CO235" s="49"/>
      <c r="CP235" s="50" t="s">
        <v>17</v>
      </c>
      <c r="CQ235" s="9"/>
      <c r="CR235" s="9"/>
      <c r="CS235" s="9"/>
      <c r="CT235" s="9"/>
      <c r="CU235" s="9"/>
      <c r="CV235" s="9"/>
      <c r="CW235" s="52"/>
      <c r="CY235" s="49"/>
      <c r="CZ235" s="50" t="s">
        <v>17</v>
      </c>
      <c r="DA235" s="9"/>
      <c r="DB235" s="9"/>
      <c r="DC235" s="9"/>
      <c r="DD235" s="9"/>
      <c r="DE235" s="9"/>
      <c r="DF235" s="9"/>
      <c r="DG235" s="52"/>
      <c r="DI235" s="49"/>
      <c r="DJ235" s="50" t="s">
        <v>17</v>
      </c>
      <c r="DK235" s="9"/>
      <c r="DL235" s="9"/>
      <c r="DM235" s="9"/>
      <c r="DN235" s="9"/>
      <c r="DO235" s="9"/>
      <c r="DP235" s="9"/>
      <c r="DQ235" s="52"/>
      <c r="DS235" s="49"/>
      <c r="DT235" s="50" t="s">
        <v>17</v>
      </c>
      <c r="DU235" s="9"/>
      <c r="DV235" s="9"/>
      <c r="DW235" s="9"/>
      <c r="DX235" s="9"/>
      <c r="DY235" s="9"/>
      <c r="DZ235" s="9"/>
      <c r="EA235" s="52"/>
      <c r="EC235" s="49"/>
      <c r="ED235" s="50" t="s">
        <v>17</v>
      </c>
      <c r="EE235" s="9"/>
      <c r="EF235" s="9"/>
      <c r="EG235" s="9"/>
      <c r="EH235" s="9"/>
      <c r="EI235" s="9"/>
      <c r="EJ235" s="9"/>
      <c r="EK235" s="52"/>
      <c r="EL235" s="49"/>
      <c r="EM235" s="50" t="s">
        <v>17</v>
      </c>
      <c r="EN235" s="9"/>
      <c r="EO235" s="9"/>
      <c r="EP235" s="9"/>
      <c r="EQ235" s="9"/>
      <c r="ER235" s="9"/>
      <c r="ES235" s="9"/>
      <c r="ET235" s="52"/>
      <c r="EU235" s="52"/>
      <c r="EW235" s="365"/>
      <c r="EX235" s="50" t="s">
        <v>17</v>
      </c>
      <c r="EY235" s="9"/>
      <c r="EZ235" s="9"/>
      <c r="FA235" s="9"/>
      <c r="FB235" s="9"/>
      <c r="FC235" s="9"/>
      <c r="FD235" s="9"/>
      <c r="FE235" s="52"/>
      <c r="FG235" s="365"/>
      <c r="FH235" s="50" t="s">
        <v>17</v>
      </c>
      <c r="FI235" s="9"/>
      <c r="FJ235" s="9"/>
      <c r="FK235" s="9"/>
      <c r="FL235" s="9"/>
      <c r="FM235" s="9"/>
      <c r="FN235" s="9"/>
      <c r="FO235" s="52"/>
      <c r="FQ235" s="365"/>
      <c r="FR235" s="50" t="s">
        <v>17</v>
      </c>
      <c r="FS235" s="9"/>
      <c r="FT235" s="9"/>
      <c r="FU235" s="9"/>
      <c r="FV235" s="9"/>
      <c r="FW235" s="9"/>
      <c r="FX235" s="9"/>
      <c r="FY235" s="52"/>
      <c r="GA235" s="365"/>
      <c r="GB235" s="50" t="s">
        <v>17</v>
      </c>
      <c r="GC235" s="9"/>
      <c r="GD235" s="9"/>
      <c r="GE235" s="9"/>
      <c r="GF235" s="9"/>
      <c r="GG235" s="9"/>
      <c r="GH235" s="9"/>
      <c r="GI235" s="52"/>
      <c r="GK235" s="365"/>
      <c r="GL235" s="50" t="s">
        <v>17</v>
      </c>
      <c r="GM235" s="9"/>
      <c r="GN235" s="9"/>
      <c r="GO235" s="9"/>
      <c r="GP235" s="9"/>
      <c r="GQ235" s="9"/>
      <c r="GR235" s="9"/>
      <c r="GS235" s="52"/>
      <c r="GU235" s="365"/>
      <c r="GV235" s="50" t="s">
        <v>17</v>
      </c>
      <c r="GW235" s="9"/>
      <c r="GX235" s="9"/>
      <c r="GY235" s="9"/>
      <c r="GZ235" s="9"/>
      <c r="HA235" s="9"/>
      <c r="HB235" s="9"/>
      <c r="HC235" s="52"/>
      <c r="HE235" s="365"/>
      <c r="HF235" s="50" t="s">
        <v>17</v>
      </c>
      <c r="HG235" s="9"/>
      <c r="HH235" s="9"/>
      <c r="HI235" s="9"/>
      <c r="HJ235" s="9"/>
      <c r="HK235" s="9"/>
      <c r="HL235" s="9"/>
      <c r="HM235" s="52"/>
      <c r="HO235" s="365"/>
      <c r="HP235" s="50" t="s">
        <v>17</v>
      </c>
      <c r="HQ235" s="9"/>
      <c r="HR235" s="9"/>
      <c r="HS235" s="9"/>
      <c r="HT235" s="9"/>
      <c r="HU235" s="9"/>
      <c r="HV235" s="9"/>
      <c r="HW235" s="52"/>
      <c r="HY235" s="365"/>
      <c r="HZ235" s="50" t="s">
        <v>17</v>
      </c>
      <c r="IA235" s="9"/>
      <c r="IB235" s="9"/>
      <c r="IC235" s="9"/>
      <c r="ID235" s="9"/>
      <c r="IE235" s="9"/>
      <c r="IF235" s="9"/>
      <c r="IG235" s="52"/>
      <c r="II235" s="365"/>
      <c r="IJ235" s="50" t="s">
        <v>17</v>
      </c>
      <c r="IK235" s="9"/>
      <c r="IL235" s="9"/>
      <c r="IM235" s="9"/>
      <c r="IN235" s="9"/>
      <c r="IO235" s="9"/>
      <c r="IP235" s="9"/>
      <c r="IQ235" s="52"/>
      <c r="IS235" s="365"/>
      <c r="IT235" s="50" t="s">
        <v>17</v>
      </c>
      <c r="IU235" s="9"/>
      <c r="IV235" s="9"/>
      <c r="IW235" s="9"/>
      <c r="IX235" s="9"/>
      <c r="IY235" s="9"/>
      <c r="IZ235" s="9"/>
      <c r="JA235" s="52"/>
    </row>
    <row r="236" spans="1:261" ht="12.75" customHeight="1" outlineLevel="2" x14ac:dyDescent="0.25">
      <c r="C236" s="102" t="s">
        <v>46</v>
      </c>
      <c r="D236" s="103" t="s">
        <v>280</v>
      </c>
      <c r="E236" s="419"/>
      <c r="F236" s="419"/>
      <c r="G236" s="419"/>
      <c r="H236" s="419"/>
      <c r="I236" s="419"/>
      <c r="J236" s="419"/>
      <c r="K236" s="52"/>
      <c r="M236" s="102" t="s">
        <v>46</v>
      </c>
      <c r="N236" s="103" t="s">
        <v>280</v>
      </c>
      <c r="O236" s="103"/>
      <c r="P236" s="103"/>
      <c r="Q236" s="103"/>
      <c r="R236" s="103"/>
      <c r="S236" s="103"/>
      <c r="T236" s="103"/>
      <c r="U236" s="52"/>
      <c r="W236" s="102" t="s">
        <v>46</v>
      </c>
      <c r="X236" s="103" t="s">
        <v>280</v>
      </c>
      <c r="Y236" s="103"/>
      <c r="Z236" s="103"/>
      <c r="AA236" s="103"/>
      <c r="AB236" s="103"/>
      <c r="AC236" s="103"/>
      <c r="AD236" s="103"/>
      <c r="AE236" s="52"/>
      <c r="AG236" s="102" t="s">
        <v>46</v>
      </c>
      <c r="AH236" s="103" t="s">
        <v>280</v>
      </c>
      <c r="AI236" s="103"/>
      <c r="AJ236" s="103"/>
      <c r="AK236" s="103"/>
      <c r="AL236" s="103"/>
      <c r="AM236" s="103"/>
      <c r="AN236" s="103"/>
      <c r="AO236" s="52"/>
      <c r="AQ236" s="102" t="s">
        <v>46</v>
      </c>
      <c r="AR236" s="103" t="s">
        <v>280</v>
      </c>
      <c r="AS236" s="103"/>
      <c r="AT236" s="103"/>
      <c r="AU236" s="103"/>
      <c r="AV236" s="103"/>
      <c r="AW236" s="103"/>
      <c r="AX236" s="103"/>
      <c r="AY236" s="52"/>
      <c r="BA236" s="102" t="s">
        <v>46</v>
      </c>
      <c r="BB236" s="103" t="s">
        <v>280</v>
      </c>
      <c r="BC236" s="103"/>
      <c r="BD236" s="103"/>
      <c r="BE236" s="103"/>
      <c r="BF236" s="103"/>
      <c r="BG236" s="103"/>
      <c r="BH236" s="103"/>
      <c r="BI236" s="52"/>
      <c r="BK236" s="102" t="s">
        <v>46</v>
      </c>
      <c r="BL236" s="103" t="s">
        <v>280</v>
      </c>
      <c r="BM236" s="9"/>
      <c r="BN236" s="9"/>
      <c r="BO236" s="9"/>
      <c r="BP236" s="9"/>
      <c r="BQ236" s="9"/>
      <c r="BR236" s="9"/>
      <c r="BS236" s="52"/>
      <c r="BU236" s="102" t="s">
        <v>46</v>
      </c>
      <c r="BV236" s="103" t="s">
        <v>280</v>
      </c>
      <c r="BW236" s="103"/>
      <c r="BX236" s="103"/>
      <c r="BY236" s="103"/>
      <c r="BZ236" s="103"/>
      <c r="CA236" s="103"/>
      <c r="CB236" s="103"/>
      <c r="CC236" s="52"/>
      <c r="CE236" s="102" t="s">
        <v>46</v>
      </c>
      <c r="CF236" s="103" t="s">
        <v>280</v>
      </c>
      <c r="CG236" s="103"/>
      <c r="CH236" s="103"/>
      <c r="CI236" s="103"/>
      <c r="CJ236" s="103"/>
      <c r="CK236" s="103"/>
      <c r="CL236" s="103"/>
      <c r="CM236" s="52"/>
      <c r="CO236" s="102" t="s">
        <v>46</v>
      </c>
      <c r="CP236" s="103" t="s">
        <v>280</v>
      </c>
      <c r="CQ236" s="103"/>
      <c r="CR236" s="103"/>
      <c r="CS236" s="103"/>
      <c r="CT236" s="103"/>
      <c r="CU236" s="103"/>
      <c r="CV236" s="103"/>
      <c r="CW236" s="52"/>
      <c r="CY236" s="102" t="s">
        <v>46</v>
      </c>
      <c r="CZ236" s="103" t="s">
        <v>280</v>
      </c>
      <c r="DA236" s="103"/>
      <c r="DB236" s="103"/>
      <c r="DC236" s="103"/>
      <c r="DD236" s="103"/>
      <c r="DE236" s="103"/>
      <c r="DF236" s="103"/>
      <c r="DG236" s="52"/>
      <c r="DI236" s="102" t="s">
        <v>46</v>
      </c>
      <c r="DJ236" s="103" t="s">
        <v>280</v>
      </c>
      <c r="DK236" s="103"/>
      <c r="DL236" s="103"/>
      <c r="DM236" s="103"/>
      <c r="DN236" s="103"/>
      <c r="DO236" s="103"/>
      <c r="DP236" s="103"/>
      <c r="DQ236" s="52"/>
      <c r="DS236" s="102" t="s">
        <v>46</v>
      </c>
      <c r="DT236" s="103" t="s">
        <v>280</v>
      </c>
      <c r="DU236" s="103"/>
      <c r="DV236" s="103"/>
      <c r="DW236" s="103"/>
      <c r="DX236" s="103"/>
      <c r="DY236" s="103"/>
      <c r="DZ236" s="103"/>
      <c r="EA236" s="52"/>
      <c r="EC236" s="102" t="s">
        <v>46</v>
      </c>
      <c r="ED236" s="103" t="s">
        <v>280</v>
      </c>
      <c r="EE236" s="103"/>
      <c r="EF236" s="103"/>
      <c r="EG236" s="103"/>
      <c r="EH236" s="103"/>
      <c r="EI236" s="103"/>
      <c r="EJ236" s="103"/>
      <c r="EK236" s="52"/>
      <c r="EL236" s="102" t="s">
        <v>46</v>
      </c>
      <c r="EM236" s="103" t="s">
        <v>280</v>
      </c>
      <c r="EN236" s="103"/>
      <c r="EO236" s="103"/>
      <c r="EP236" s="103"/>
      <c r="EQ236" s="103"/>
      <c r="ER236" s="103"/>
      <c r="ES236" s="103"/>
      <c r="ET236" s="52"/>
      <c r="EU236" s="52"/>
      <c r="EW236" s="370" t="s">
        <v>46</v>
      </c>
      <c r="EX236" s="103" t="s">
        <v>280</v>
      </c>
      <c r="EY236" s="103"/>
      <c r="EZ236" s="103"/>
      <c r="FA236" s="103"/>
      <c r="FB236" s="103"/>
      <c r="FC236" s="103"/>
      <c r="FD236" s="103"/>
      <c r="FE236" s="52"/>
      <c r="FG236" s="370" t="s">
        <v>46</v>
      </c>
      <c r="FH236" s="103" t="s">
        <v>280</v>
      </c>
      <c r="FI236" s="103"/>
      <c r="FJ236" s="103"/>
      <c r="FK236" s="103"/>
      <c r="FL236" s="103"/>
      <c r="FM236" s="103"/>
      <c r="FN236" s="103"/>
      <c r="FO236" s="52"/>
      <c r="FQ236" s="370" t="s">
        <v>46</v>
      </c>
      <c r="FR236" s="103" t="s">
        <v>280</v>
      </c>
      <c r="FS236" s="103"/>
      <c r="FT236" s="103"/>
      <c r="FU236" s="103"/>
      <c r="FV236" s="103"/>
      <c r="FW236" s="103"/>
      <c r="FX236" s="103"/>
      <c r="FY236" s="52"/>
      <c r="GA236" s="370" t="s">
        <v>46</v>
      </c>
      <c r="GB236" s="103" t="s">
        <v>280</v>
      </c>
      <c r="GC236" s="103"/>
      <c r="GD236" s="103"/>
      <c r="GE236" s="103"/>
      <c r="GF236" s="103"/>
      <c r="GG236" s="103"/>
      <c r="GH236" s="103"/>
      <c r="GI236" s="52"/>
      <c r="GK236" s="370" t="s">
        <v>46</v>
      </c>
      <c r="GL236" s="103" t="s">
        <v>280</v>
      </c>
      <c r="GM236" s="103"/>
      <c r="GN236" s="103"/>
      <c r="GO236" s="103"/>
      <c r="GP236" s="103"/>
      <c r="GQ236" s="103"/>
      <c r="GR236" s="103"/>
      <c r="GS236" s="52"/>
      <c r="GU236" s="370" t="s">
        <v>46</v>
      </c>
      <c r="GV236" s="103" t="s">
        <v>280</v>
      </c>
      <c r="GW236" s="103"/>
      <c r="GX236" s="103"/>
      <c r="GY236" s="103"/>
      <c r="GZ236" s="103"/>
      <c r="HA236" s="103"/>
      <c r="HB236" s="103"/>
      <c r="HC236" s="52"/>
      <c r="HE236" s="370" t="s">
        <v>46</v>
      </c>
      <c r="HF236" s="103" t="s">
        <v>280</v>
      </c>
      <c r="HG236" s="103"/>
      <c r="HH236" s="103"/>
      <c r="HI236" s="103"/>
      <c r="HJ236" s="103"/>
      <c r="HK236" s="103"/>
      <c r="HL236" s="103"/>
      <c r="HM236" s="52"/>
      <c r="HO236" s="370" t="s">
        <v>46</v>
      </c>
      <c r="HP236" s="103" t="s">
        <v>280</v>
      </c>
      <c r="HQ236" s="103"/>
      <c r="HR236" s="103"/>
      <c r="HS236" s="103"/>
      <c r="HT236" s="103"/>
      <c r="HU236" s="103"/>
      <c r="HV236" s="103"/>
      <c r="HW236" s="52"/>
      <c r="HY236" s="370" t="s">
        <v>46</v>
      </c>
      <c r="HZ236" s="103" t="s">
        <v>280</v>
      </c>
      <c r="IA236" s="103"/>
      <c r="IB236" s="103"/>
      <c r="IC236" s="103"/>
      <c r="ID236" s="103"/>
      <c r="IE236" s="103"/>
      <c r="IF236" s="103"/>
      <c r="IG236" s="52"/>
      <c r="II236" s="370" t="s">
        <v>46</v>
      </c>
      <c r="IJ236" s="103" t="s">
        <v>280</v>
      </c>
      <c r="IK236" s="103"/>
      <c r="IL236" s="103"/>
      <c r="IM236" s="103"/>
      <c r="IN236" s="103"/>
      <c r="IO236" s="103"/>
      <c r="IP236" s="103"/>
      <c r="IQ236" s="52"/>
      <c r="IS236" s="370" t="s">
        <v>46</v>
      </c>
      <c r="IT236" s="103" t="s">
        <v>280</v>
      </c>
      <c r="IU236" s="103"/>
      <c r="IV236" s="103"/>
      <c r="IW236" s="103"/>
      <c r="IX236" s="103"/>
      <c r="IY236" s="103"/>
      <c r="IZ236" s="103"/>
      <c r="JA236" s="52"/>
    </row>
    <row r="237" spans="1:261" ht="12.75" customHeight="1" outlineLevel="2" x14ac:dyDescent="0.25">
      <c r="C237" s="356"/>
      <c r="D237" s="41">
        <v>1</v>
      </c>
      <c r="E237" s="416">
        <f t="shared" ref="E237:E238" si="1169">AVERAGE(O237,Y237,AI237,AS237,BC237,BM237,BW237,CG237,CQ237,DA237,DK237,DU237,EE237,EO237,EY237,FI237,FS237,GC237,GM237,GW237,HG237,HQ237,IA237,IK237,IU237)</f>
        <v>9.5</v>
      </c>
      <c r="F237" s="416">
        <f t="shared" ref="F237:F238" si="1170">AVERAGE(P237,Z237,AJ237,AT237,BD237,BN237,BX237,CH237,CR237,DB237,DL237,DV237,EF237,EP237,EZ237,FJ237,FT237,GD237,GN237,GX237,HH237,HR237,IB237,IL237,IV237)</f>
        <v>8.5</v>
      </c>
      <c r="G237" s="416">
        <f t="shared" ref="G237:G238" si="1171">AVERAGE(Q237,AA237,AK237,AU237,BE237,BO237,BY237,CI237,CS237,DC237,DM237,DW237,EG237,EQ237,FA237,FK237,FU237,GE237,GO237,GY237,HI237,HS237,IC237,IM237,IW237)</f>
        <v>8.5</v>
      </c>
      <c r="H237" s="416">
        <f t="shared" ref="H237:H238" si="1172">AVERAGE(R237,AB237,AL237,AV237,BF237,BP237,BZ237,CJ237,CT237,DD237,DN237,DX237,EH237,ER237,FB237,FL237,FV237,GF237,GP237,GZ237,HJ237,HT237,ID237,IN237,IX237)</f>
        <v>9</v>
      </c>
      <c r="I237" s="416">
        <f t="shared" ref="I237:I238" si="1173">AVERAGE(S237,AC237,AM237,AW237,BG237,BQ237,CA237,CK237,CU237,DE237,DO237,DY237,EI237,ES237,FC237,FM237,FW237,GG237,GQ237,HA237,HK237,HU237,IE237,IO237,IY237)</f>
        <v>8</v>
      </c>
      <c r="J237" s="416">
        <f t="shared" ref="J237:J238" si="1174">AVERAGE(T237,AD237,AN237,AX237,BH237,BR237,CB237,CL237,CV237,DF237,DP237,DZ237,EJ237,ET237,FD237,FN237,FX237,GH237,GR237,HB237,HL237,HV237,IF237,IP237,IZ237)</f>
        <v>8</v>
      </c>
      <c r="K237" s="52"/>
      <c r="M237" s="328"/>
      <c r="N237" s="41">
        <v>1</v>
      </c>
      <c r="O237" s="6"/>
      <c r="P237" s="6"/>
      <c r="Q237" s="6"/>
      <c r="R237" s="6"/>
      <c r="S237" s="6"/>
      <c r="T237" s="6"/>
      <c r="U237" s="52"/>
      <c r="W237" s="328"/>
      <c r="X237" s="41">
        <v>1</v>
      </c>
      <c r="Y237" s="6"/>
      <c r="Z237" s="6"/>
      <c r="AA237" s="6"/>
      <c r="AB237" s="6"/>
      <c r="AC237" s="6"/>
      <c r="AD237" s="6"/>
      <c r="AE237" s="52"/>
      <c r="AG237" s="328"/>
      <c r="AH237" s="41">
        <v>1</v>
      </c>
      <c r="AI237" s="6"/>
      <c r="AJ237" s="6"/>
      <c r="AK237" s="6"/>
      <c r="AL237" s="6"/>
      <c r="AM237" s="6"/>
      <c r="AN237" s="6"/>
      <c r="AO237" s="52"/>
      <c r="AQ237" s="328"/>
      <c r="AR237" s="41">
        <v>1</v>
      </c>
      <c r="AS237" s="6"/>
      <c r="AT237" s="6"/>
      <c r="AU237" s="6"/>
      <c r="AV237" s="6"/>
      <c r="AW237" s="6"/>
      <c r="AX237" s="6"/>
      <c r="AY237" s="52"/>
      <c r="BA237" s="328"/>
      <c r="BB237" s="41">
        <v>1</v>
      </c>
      <c r="BC237" s="6"/>
      <c r="BD237" s="6"/>
      <c r="BE237" s="6"/>
      <c r="BF237" s="6"/>
      <c r="BG237" s="6"/>
      <c r="BH237" s="6"/>
      <c r="BI237" s="52"/>
      <c r="BK237" s="328"/>
      <c r="BL237" s="41">
        <v>1</v>
      </c>
      <c r="BM237" s="103"/>
      <c r="BN237" s="103"/>
      <c r="BO237" s="103"/>
      <c r="BP237" s="103"/>
      <c r="BQ237" s="103"/>
      <c r="BR237" s="103"/>
      <c r="BS237" s="52"/>
      <c r="BU237" s="328"/>
      <c r="BV237" s="41">
        <v>1</v>
      </c>
      <c r="BW237" s="6"/>
      <c r="BX237" s="6"/>
      <c r="BY237" s="6"/>
      <c r="BZ237" s="6"/>
      <c r="CA237" s="6"/>
      <c r="CB237" s="6"/>
      <c r="CC237" s="52"/>
      <c r="CE237" s="328"/>
      <c r="CF237" s="41">
        <v>1</v>
      </c>
      <c r="CG237" s="6"/>
      <c r="CH237" s="6"/>
      <c r="CI237" s="6"/>
      <c r="CJ237" s="6"/>
      <c r="CK237" s="6"/>
      <c r="CL237" s="6"/>
      <c r="CM237" s="52"/>
      <c r="CO237" s="328"/>
      <c r="CP237" s="41">
        <v>1</v>
      </c>
      <c r="CQ237" s="6"/>
      <c r="CR237" s="6"/>
      <c r="CS237" s="6"/>
      <c r="CT237" s="6"/>
      <c r="CU237" s="6"/>
      <c r="CV237" s="6"/>
      <c r="CW237" s="52"/>
      <c r="CY237" s="328"/>
      <c r="CZ237" s="41">
        <v>1</v>
      </c>
      <c r="DA237" s="6">
        <v>10</v>
      </c>
      <c r="DB237" s="6">
        <v>9</v>
      </c>
      <c r="DC237" s="6">
        <v>8</v>
      </c>
      <c r="DD237" s="6">
        <v>9</v>
      </c>
      <c r="DE237" s="6"/>
      <c r="DF237" s="6">
        <v>8</v>
      </c>
      <c r="DG237" s="52"/>
      <c r="DI237" s="328"/>
      <c r="DJ237" s="41">
        <v>1</v>
      </c>
      <c r="DK237" s="6"/>
      <c r="DL237" s="6"/>
      <c r="DM237" s="6"/>
      <c r="DN237" s="6"/>
      <c r="DO237" s="6"/>
      <c r="DP237" s="6"/>
      <c r="DQ237" s="52"/>
      <c r="DS237" s="328"/>
      <c r="DT237" s="41">
        <v>1</v>
      </c>
      <c r="DU237" s="6"/>
      <c r="DV237" s="6"/>
      <c r="DW237" s="6"/>
      <c r="DX237" s="6"/>
      <c r="DY237" s="6"/>
      <c r="DZ237" s="6"/>
      <c r="EA237" s="52"/>
      <c r="EC237" s="328"/>
      <c r="ED237" s="41">
        <v>1</v>
      </c>
      <c r="EE237" s="6"/>
      <c r="EF237" s="6"/>
      <c r="EG237" s="6"/>
      <c r="EH237" s="6"/>
      <c r="EI237" s="6"/>
      <c r="EJ237" s="6"/>
      <c r="EK237" s="52"/>
      <c r="EL237" s="328"/>
      <c r="EM237" s="41">
        <v>1</v>
      </c>
      <c r="EN237" s="6">
        <v>10</v>
      </c>
      <c r="EO237" s="6">
        <v>9</v>
      </c>
      <c r="EP237" s="6">
        <v>8</v>
      </c>
      <c r="EQ237" s="6">
        <v>9</v>
      </c>
      <c r="ER237" s="6"/>
      <c r="ES237" s="6">
        <v>8</v>
      </c>
      <c r="ET237" s="52"/>
      <c r="EU237" s="52"/>
      <c r="EW237" s="367"/>
      <c r="EX237" s="41">
        <v>1</v>
      </c>
      <c r="EY237" s="6"/>
      <c r="EZ237" s="6"/>
      <c r="FA237" s="6"/>
      <c r="FB237" s="6"/>
      <c r="FC237" s="6"/>
      <c r="FD237" s="6"/>
      <c r="FE237" s="52"/>
      <c r="FG237" s="367"/>
      <c r="FH237" s="41">
        <v>1</v>
      </c>
      <c r="FI237" s="6"/>
      <c r="FJ237" s="6"/>
      <c r="FK237" s="6"/>
      <c r="FL237" s="6"/>
      <c r="FM237" s="6"/>
      <c r="FN237" s="6"/>
      <c r="FO237" s="52"/>
      <c r="FQ237" s="367"/>
      <c r="FR237" s="41">
        <v>1</v>
      </c>
      <c r="FS237" s="6"/>
      <c r="FT237" s="6"/>
      <c r="FU237" s="6"/>
      <c r="FV237" s="6"/>
      <c r="FW237" s="6"/>
      <c r="FX237" s="6"/>
      <c r="FY237" s="52"/>
      <c r="GA237" s="367"/>
      <c r="GB237" s="41">
        <v>1</v>
      </c>
      <c r="GC237" s="6"/>
      <c r="GD237" s="6"/>
      <c r="GE237" s="6"/>
      <c r="GF237" s="6"/>
      <c r="GG237" s="6"/>
      <c r="GH237" s="6"/>
      <c r="GI237" s="52"/>
      <c r="GK237" s="367"/>
      <c r="GL237" s="41">
        <v>1</v>
      </c>
      <c r="GM237" s="6"/>
      <c r="GN237" s="6"/>
      <c r="GO237" s="6"/>
      <c r="GP237" s="6"/>
      <c r="GQ237" s="6"/>
      <c r="GR237" s="6"/>
      <c r="GS237" s="52"/>
      <c r="GU237" s="367"/>
      <c r="GV237" s="41">
        <v>1</v>
      </c>
      <c r="GW237" s="6"/>
      <c r="GX237" s="6"/>
      <c r="GY237" s="6"/>
      <c r="GZ237" s="6"/>
      <c r="HA237" s="6"/>
      <c r="HB237" s="6"/>
      <c r="HC237" s="52"/>
      <c r="HE237" s="367"/>
      <c r="HF237" s="41">
        <v>1</v>
      </c>
      <c r="HG237" s="6"/>
      <c r="HH237" s="6"/>
      <c r="HI237" s="6"/>
      <c r="HJ237" s="6"/>
      <c r="HK237" s="6"/>
      <c r="HL237" s="6"/>
      <c r="HM237" s="52"/>
      <c r="HO237" s="367"/>
      <c r="HP237" s="41">
        <v>1</v>
      </c>
      <c r="HQ237" s="6"/>
      <c r="HR237" s="6"/>
      <c r="HS237" s="6"/>
      <c r="HT237" s="6"/>
      <c r="HU237" s="6"/>
      <c r="HV237" s="6"/>
      <c r="HW237" s="52"/>
      <c r="HY237" s="367"/>
      <c r="HZ237" s="41">
        <v>1</v>
      </c>
      <c r="IA237" s="6"/>
      <c r="IB237" s="6"/>
      <c r="IC237" s="6"/>
      <c r="ID237" s="6"/>
      <c r="IE237" s="6"/>
      <c r="IF237" s="6"/>
      <c r="IG237" s="52"/>
      <c r="II237" s="367"/>
      <c r="IJ237" s="41">
        <v>1</v>
      </c>
      <c r="IK237" s="6"/>
      <c r="IL237" s="6"/>
      <c r="IM237" s="6"/>
      <c r="IN237" s="6"/>
      <c r="IO237" s="6"/>
      <c r="IP237" s="6"/>
      <c r="IQ237" s="52"/>
      <c r="IS237" s="367"/>
      <c r="IT237" s="41">
        <v>1</v>
      </c>
      <c r="IU237" s="6"/>
      <c r="IV237" s="6"/>
      <c r="IW237" s="6"/>
      <c r="IX237" s="6"/>
      <c r="IY237" s="6"/>
      <c r="IZ237" s="6"/>
      <c r="JA237" s="52"/>
    </row>
    <row r="238" spans="1:261" ht="12.75" customHeight="1" outlineLevel="2" x14ac:dyDescent="0.25">
      <c r="C238" s="356"/>
      <c r="D238" s="41">
        <v>2</v>
      </c>
      <c r="E238" s="416">
        <f t="shared" si="1169"/>
        <v>10</v>
      </c>
      <c r="F238" s="416">
        <f t="shared" si="1170"/>
        <v>9.6666666666666661</v>
      </c>
      <c r="G238" s="416">
        <f t="shared" si="1171"/>
        <v>9.3333333333333339</v>
      </c>
      <c r="H238" s="416">
        <f t="shared" si="1172"/>
        <v>9.5</v>
      </c>
      <c r="I238" s="416">
        <f t="shared" si="1173"/>
        <v>9.5</v>
      </c>
      <c r="J238" s="416">
        <f t="shared" si="1174"/>
        <v>9.5</v>
      </c>
      <c r="K238" s="52"/>
      <c r="M238" s="328"/>
      <c r="N238" s="41">
        <v>2</v>
      </c>
      <c r="O238" s="6"/>
      <c r="P238" s="6"/>
      <c r="Q238" s="6"/>
      <c r="R238" s="6"/>
      <c r="S238" s="6"/>
      <c r="T238" s="6"/>
      <c r="U238" s="52"/>
      <c r="W238" s="328"/>
      <c r="X238" s="41">
        <v>2</v>
      </c>
      <c r="Y238" s="6"/>
      <c r="Z238" s="6"/>
      <c r="AA238" s="6"/>
      <c r="AB238" s="6"/>
      <c r="AC238" s="6"/>
      <c r="AD238" s="6"/>
      <c r="AE238" s="52"/>
      <c r="AG238" s="328"/>
      <c r="AH238" s="41">
        <v>2</v>
      </c>
      <c r="AI238" s="6"/>
      <c r="AJ238" s="6"/>
      <c r="AK238" s="6"/>
      <c r="AL238" s="6"/>
      <c r="AM238" s="6"/>
      <c r="AN238" s="6"/>
      <c r="AO238" s="52"/>
      <c r="AQ238" s="328"/>
      <c r="AR238" s="41">
        <v>2</v>
      </c>
      <c r="AS238" s="6"/>
      <c r="AT238" s="6"/>
      <c r="AU238" s="6"/>
      <c r="AV238" s="6"/>
      <c r="AW238" s="6"/>
      <c r="AX238" s="6"/>
      <c r="AY238" s="52"/>
      <c r="BA238" s="328"/>
      <c r="BB238" s="41">
        <v>2</v>
      </c>
      <c r="BC238" s="6"/>
      <c r="BD238" s="6"/>
      <c r="BE238" s="6"/>
      <c r="BF238" s="6"/>
      <c r="BG238" s="6"/>
      <c r="BH238" s="6"/>
      <c r="BI238" s="52"/>
      <c r="BK238" s="328"/>
      <c r="BL238" s="41">
        <v>2</v>
      </c>
      <c r="BM238" s="6">
        <v>10</v>
      </c>
      <c r="BN238" s="6">
        <v>10</v>
      </c>
      <c r="BO238" s="6">
        <v>10</v>
      </c>
      <c r="BP238" s="6">
        <v>10</v>
      </c>
      <c r="BQ238" s="6">
        <v>10</v>
      </c>
      <c r="BR238" s="6">
        <v>10</v>
      </c>
      <c r="BS238" s="52"/>
      <c r="BU238" s="328"/>
      <c r="BV238" s="41">
        <v>2</v>
      </c>
      <c r="BW238" s="6"/>
      <c r="BX238" s="6"/>
      <c r="BY238" s="6"/>
      <c r="BZ238" s="6"/>
      <c r="CA238" s="6"/>
      <c r="CB238" s="6"/>
      <c r="CC238" s="52"/>
      <c r="CE238" s="328"/>
      <c r="CF238" s="41">
        <v>2</v>
      </c>
      <c r="CG238" s="6"/>
      <c r="CH238" s="6"/>
      <c r="CI238" s="6"/>
      <c r="CJ238" s="6"/>
      <c r="CK238" s="6"/>
      <c r="CL238" s="6"/>
      <c r="CM238" s="52"/>
      <c r="CO238" s="328"/>
      <c r="CP238" s="41">
        <v>2</v>
      </c>
      <c r="CQ238" s="6"/>
      <c r="CR238" s="6"/>
      <c r="CS238" s="6"/>
      <c r="CT238" s="6"/>
      <c r="CU238" s="6"/>
      <c r="CV238" s="6"/>
      <c r="CW238" s="52"/>
      <c r="CY238" s="328"/>
      <c r="CZ238" s="41">
        <v>2</v>
      </c>
      <c r="DA238" s="6">
        <v>10</v>
      </c>
      <c r="DB238" s="6">
        <v>10</v>
      </c>
      <c r="DC238" s="6">
        <v>9</v>
      </c>
      <c r="DD238" s="6">
        <v>9</v>
      </c>
      <c r="DE238" s="6"/>
      <c r="DF238" s="6">
        <v>9</v>
      </c>
      <c r="DG238" s="52"/>
      <c r="DI238" s="328"/>
      <c r="DJ238" s="41">
        <v>2</v>
      </c>
      <c r="DK238" s="6"/>
      <c r="DL238" s="6"/>
      <c r="DM238" s="6"/>
      <c r="DN238" s="6"/>
      <c r="DO238" s="6"/>
      <c r="DP238" s="6"/>
      <c r="DQ238" s="52"/>
      <c r="DS238" s="328"/>
      <c r="DT238" s="41">
        <v>2</v>
      </c>
      <c r="DU238" s="6"/>
      <c r="DV238" s="6"/>
      <c r="DW238" s="6"/>
      <c r="DX238" s="6"/>
      <c r="DY238" s="6"/>
      <c r="DZ238" s="6"/>
      <c r="EA238" s="52"/>
      <c r="EC238" s="328"/>
      <c r="ED238" s="41">
        <v>2</v>
      </c>
      <c r="EE238" s="6"/>
      <c r="EF238" s="6"/>
      <c r="EG238" s="6"/>
      <c r="EH238" s="6"/>
      <c r="EI238" s="6"/>
      <c r="EJ238" s="6"/>
      <c r="EK238" s="52"/>
      <c r="EL238" s="328"/>
      <c r="EM238" s="41">
        <v>2</v>
      </c>
      <c r="EN238" s="6">
        <v>10</v>
      </c>
      <c r="EO238" s="6">
        <v>10</v>
      </c>
      <c r="EP238" s="6">
        <v>9</v>
      </c>
      <c r="EQ238" s="6">
        <v>9</v>
      </c>
      <c r="ER238" s="6"/>
      <c r="ES238" s="6">
        <v>9</v>
      </c>
      <c r="ET238" s="52"/>
      <c r="EU238" s="52"/>
      <c r="EW238" s="367"/>
      <c r="EX238" s="41">
        <v>2</v>
      </c>
      <c r="EY238" s="6"/>
      <c r="EZ238" s="6"/>
      <c r="FA238" s="6"/>
      <c r="FB238" s="6"/>
      <c r="FC238" s="6"/>
      <c r="FD238" s="6"/>
      <c r="FE238" s="52"/>
      <c r="FG238" s="367"/>
      <c r="FH238" s="41">
        <v>2</v>
      </c>
      <c r="FI238" s="6"/>
      <c r="FJ238" s="6"/>
      <c r="FK238" s="6"/>
      <c r="FL238" s="6"/>
      <c r="FM238" s="6"/>
      <c r="FN238" s="6"/>
      <c r="FO238" s="52"/>
      <c r="FQ238" s="367"/>
      <c r="FR238" s="41">
        <v>2</v>
      </c>
      <c r="FS238" s="6"/>
      <c r="FT238" s="6"/>
      <c r="FU238" s="6"/>
      <c r="FV238" s="6"/>
      <c r="FW238" s="6"/>
      <c r="FX238" s="6"/>
      <c r="FY238" s="52"/>
      <c r="GA238" s="367"/>
      <c r="GB238" s="41">
        <v>2</v>
      </c>
      <c r="GC238" s="6"/>
      <c r="GD238" s="6"/>
      <c r="GE238" s="6"/>
      <c r="GF238" s="6"/>
      <c r="GG238" s="6"/>
      <c r="GH238" s="6"/>
      <c r="GI238" s="52"/>
      <c r="GK238" s="367"/>
      <c r="GL238" s="41">
        <v>2</v>
      </c>
      <c r="GM238" s="6"/>
      <c r="GN238" s="6"/>
      <c r="GO238" s="6"/>
      <c r="GP238" s="6"/>
      <c r="GQ238" s="6"/>
      <c r="GR238" s="6"/>
      <c r="GS238" s="52"/>
      <c r="GU238" s="367"/>
      <c r="GV238" s="41">
        <v>2</v>
      </c>
      <c r="GW238" s="6"/>
      <c r="GX238" s="6"/>
      <c r="GY238" s="6"/>
      <c r="GZ238" s="6"/>
      <c r="HA238" s="6"/>
      <c r="HB238" s="6"/>
      <c r="HC238" s="52"/>
      <c r="HE238" s="367"/>
      <c r="HF238" s="41">
        <v>2</v>
      </c>
      <c r="HG238" s="6"/>
      <c r="HH238" s="6"/>
      <c r="HI238" s="6"/>
      <c r="HJ238" s="6"/>
      <c r="HK238" s="6"/>
      <c r="HL238" s="6"/>
      <c r="HM238" s="52"/>
      <c r="HO238" s="367"/>
      <c r="HP238" s="41">
        <v>2</v>
      </c>
      <c r="HQ238" s="6"/>
      <c r="HR238" s="6"/>
      <c r="HS238" s="6"/>
      <c r="HT238" s="6"/>
      <c r="HU238" s="6"/>
      <c r="HV238" s="6"/>
      <c r="HW238" s="52"/>
      <c r="HY238" s="367"/>
      <c r="HZ238" s="41">
        <v>2</v>
      </c>
      <c r="IA238" s="6"/>
      <c r="IB238" s="6"/>
      <c r="IC238" s="6"/>
      <c r="ID238" s="6"/>
      <c r="IE238" s="6"/>
      <c r="IF238" s="6"/>
      <c r="IG238" s="52"/>
      <c r="II238" s="367"/>
      <c r="IJ238" s="41">
        <v>2</v>
      </c>
      <c r="IK238" s="6"/>
      <c r="IL238" s="6"/>
      <c r="IM238" s="6"/>
      <c r="IN238" s="6"/>
      <c r="IO238" s="6"/>
      <c r="IP238" s="6"/>
      <c r="IQ238" s="52"/>
      <c r="IS238" s="367"/>
      <c r="IT238" s="41">
        <v>2</v>
      </c>
      <c r="IU238" s="6"/>
      <c r="IV238" s="6"/>
      <c r="IW238" s="6"/>
      <c r="IX238" s="6"/>
      <c r="IY238" s="6"/>
      <c r="IZ238" s="6"/>
      <c r="JA238" s="52"/>
    </row>
    <row r="239" spans="1:261" ht="12.75" customHeight="1" outlineLevel="2" x14ac:dyDescent="0.25">
      <c r="A239" s="99" t="s">
        <v>122</v>
      </c>
      <c r="B239" s="100">
        <f>IF(A239="Must Have",RQTMustHave,(IF(A239="Important",RQTImportant,(IF(A239="Standard",RQTStandard,RQTNiceToHave)))))</f>
        <v>1</v>
      </c>
      <c r="C239" s="358"/>
      <c r="D239" s="17" t="s">
        <v>1</v>
      </c>
      <c r="E239" s="417">
        <f>AVERAGE(O239,Y239,AI239,AS239,BC239,BM239,BW239,CG239,CQ239,DA239,DK239,DU239,EE239,EO239,EY239,FI239,FS239,GC239,GM239,GW239,HG239,HQ239,IA239,IK239,IU239)</f>
        <v>9.8333333333333339</v>
      </c>
      <c r="F239" s="417">
        <f t="shared" ref="F239:J239" si="1175">AVERAGE(P239,Z239,AJ239,AT239,BD239,BN239,BX239,CH239,CR239,DB239,DL239,DV239,EF239,EP239,EZ239,FJ239,FT239,GD239,GN239,GX239,HH239,HR239,IB239,IL239,IV239)</f>
        <v>9.3333333333333339</v>
      </c>
      <c r="G239" s="417">
        <f t="shared" si="1175"/>
        <v>9.1666666666666661</v>
      </c>
      <c r="H239" s="417">
        <f t="shared" si="1175"/>
        <v>9.5</v>
      </c>
      <c r="I239" s="417">
        <f t="shared" si="1175"/>
        <v>9.25</v>
      </c>
      <c r="J239" s="417">
        <f t="shared" si="1175"/>
        <v>9.25</v>
      </c>
      <c r="K239" s="52"/>
      <c r="M239" s="48"/>
      <c r="N239" s="17" t="s">
        <v>1</v>
      </c>
      <c r="O239" s="36" t="str">
        <f>IF(COUNT(O237:O238)=0,"",AVERAGE(O237:O238))</f>
        <v/>
      </c>
      <c r="P239" s="36" t="str">
        <f>IF(COUNT(P237:P238)=0,"",AVERAGE(P237:P238))</f>
        <v/>
      </c>
      <c r="Q239" s="36" t="str">
        <f>IF(COUNT(Q237:Q238)=0,"",AVERAGE(Q237:Q238))</f>
        <v/>
      </c>
      <c r="R239" s="36" t="str">
        <f>IF(COUNT(R237:R238)=0,"",AVERAGE(R237:R238))</f>
        <v/>
      </c>
      <c r="S239" s="36"/>
      <c r="T239" s="36" t="str">
        <f>IF(COUNT(T237:T238)=0,"",AVERAGE(T237:T238))</f>
        <v/>
      </c>
      <c r="U239" s="52"/>
      <c r="W239" s="48"/>
      <c r="X239" s="17" t="s">
        <v>1</v>
      </c>
      <c r="Y239" s="36" t="str">
        <f>IF(COUNT(Y237:Y238)=0,"",AVERAGE(Y237:Y238))</f>
        <v/>
      </c>
      <c r="Z239" s="36" t="str">
        <f>IF(COUNT(Z237:Z238)=0,"",AVERAGE(Z237:Z238))</f>
        <v/>
      </c>
      <c r="AA239" s="36" t="str">
        <f>IF(COUNT(AA237:AA238)=0,"",AVERAGE(AA237:AA238))</f>
        <v/>
      </c>
      <c r="AB239" s="36" t="str">
        <f>IF(COUNT(AB237:AB238)=0,"",AVERAGE(AB237:AB238))</f>
        <v/>
      </c>
      <c r="AC239" s="36"/>
      <c r="AD239" s="36" t="str">
        <f>IF(COUNT(AD237:AD238)=0,"",AVERAGE(AD237:AD238))</f>
        <v/>
      </c>
      <c r="AE239" s="52"/>
      <c r="AG239" s="48"/>
      <c r="AH239" s="17" t="s">
        <v>1</v>
      </c>
      <c r="AI239" s="36" t="str">
        <f>IF(COUNT(AI237:AI238)=0,"",AVERAGE(AI237:AI238))</f>
        <v/>
      </c>
      <c r="AJ239" s="36" t="str">
        <f>IF(COUNT(AJ237:AJ238)=0,"",AVERAGE(AJ237:AJ238))</f>
        <v/>
      </c>
      <c r="AK239" s="36" t="str">
        <f>IF(COUNT(AK237:AK238)=0,"",AVERAGE(AK237:AK238))</f>
        <v/>
      </c>
      <c r="AL239" s="36" t="str">
        <f>IF(COUNT(AL237:AL238)=0,"",AVERAGE(AL237:AL238))</f>
        <v/>
      </c>
      <c r="AM239" s="36"/>
      <c r="AN239" s="36" t="str">
        <f>IF(COUNT(AN237:AN238)=0,"",AVERAGE(AN237:AN238))</f>
        <v/>
      </c>
      <c r="AO239" s="52"/>
      <c r="AQ239" s="48"/>
      <c r="AR239" s="17" t="s">
        <v>1</v>
      </c>
      <c r="AS239" s="36"/>
      <c r="AT239" s="36" t="str">
        <f>IF(COUNT(AT237:AT238)=0,"",AVERAGE(AT237:AT238))</f>
        <v/>
      </c>
      <c r="AU239" s="36" t="str">
        <f>IF(COUNT(AU237:AU238)=0,"",AVERAGE(AU237:AU238))</f>
        <v/>
      </c>
      <c r="AV239" s="36" t="str">
        <f>IF(COUNT(AV237:AV238)=0,"",AVERAGE(AV237:AV238))</f>
        <v/>
      </c>
      <c r="AW239" s="36" t="str">
        <f>IF(COUNT(AW237:AW238)=0,"",AVERAGE(AW237:AW238))</f>
        <v/>
      </c>
      <c r="AX239" s="36" t="str">
        <f>IF(COUNT(AX237:AX238)=0,"",AVERAGE(AX237:AX238))</f>
        <v/>
      </c>
      <c r="AY239" s="52"/>
      <c r="BA239" s="48"/>
      <c r="BB239" s="17" t="s">
        <v>1</v>
      </c>
      <c r="BC239" s="36"/>
      <c r="BD239" s="36" t="str">
        <f>IF(COUNT(BD237:BD238)=0,"",AVERAGE(BD237:BD238))</f>
        <v/>
      </c>
      <c r="BE239" s="36" t="str">
        <f>IF(COUNT(BE237:BE238)=0,"",AVERAGE(BE237:BE238))</f>
        <v/>
      </c>
      <c r="BF239" s="36" t="str">
        <f>IF(COUNT(BF237:BF238)=0,"",AVERAGE(BF237:BF238))</f>
        <v/>
      </c>
      <c r="BG239" s="36" t="str">
        <f>IF(COUNT(BG237:BG238)=0,"",AVERAGE(BG237:BG238))</f>
        <v/>
      </c>
      <c r="BH239" s="36" t="str">
        <f>IF(COUNT(BH237:BH238)=0,"",AVERAGE(BH237:BH238))</f>
        <v/>
      </c>
      <c r="BI239" s="52"/>
      <c r="BK239" s="48"/>
      <c r="BL239" s="17" t="s">
        <v>1</v>
      </c>
      <c r="BM239" s="6">
        <v>10</v>
      </c>
      <c r="BN239" s="6">
        <v>10</v>
      </c>
      <c r="BO239" s="6">
        <v>10</v>
      </c>
      <c r="BP239" s="6">
        <v>10</v>
      </c>
      <c r="BQ239" s="6">
        <v>10</v>
      </c>
      <c r="BR239" s="6">
        <v>10</v>
      </c>
      <c r="BS239" s="52"/>
      <c r="BU239" s="48"/>
      <c r="BV239" s="17" t="s">
        <v>1</v>
      </c>
      <c r="BW239" s="36" t="str">
        <f>IF(COUNT(BW237:BW238)=0,"",AVERAGE(BW237:BW238))</f>
        <v/>
      </c>
      <c r="BX239" s="36" t="str">
        <f>IF(COUNT(BX237:BX238)=0,"",AVERAGE(BX237:BX238))</f>
        <v/>
      </c>
      <c r="BY239" s="36" t="str">
        <f>IF(COUNT(BY237:BY238)=0,"",AVERAGE(BY237:BY238))</f>
        <v/>
      </c>
      <c r="BZ239" s="36" t="str">
        <f>IF(COUNT(BZ237:BZ238)=0,"",AVERAGE(BZ237:BZ238))</f>
        <v/>
      </c>
      <c r="CA239" s="36"/>
      <c r="CB239" s="36" t="str">
        <f>IF(COUNT(CB237:CB238)=0,"",AVERAGE(CB237:CB238))</f>
        <v/>
      </c>
      <c r="CC239" s="52"/>
      <c r="CE239" s="48"/>
      <c r="CF239" s="17" t="s">
        <v>1</v>
      </c>
      <c r="CG239" s="36" t="str">
        <f>IF(COUNT(CG237:CG238)=0,"",AVERAGE(CG237:CG238))</f>
        <v/>
      </c>
      <c r="CH239" s="36" t="str">
        <f>IF(COUNT(CH237:CH238)=0,"",AVERAGE(CH237:CH238))</f>
        <v/>
      </c>
      <c r="CI239" s="36" t="str">
        <f>IF(COUNT(CI237:CI238)=0,"",AVERAGE(CI237:CI238))</f>
        <v/>
      </c>
      <c r="CJ239" s="36" t="str">
        <f>IF(COUNT(CJ237:CJ238)=0,"",AVERAGE(CJ237:CJ238))</f>
        <v/>
      </c>
      <c r="CK239" s="36"/>
      <c r="CL239" s="36" t="str">
        <f>IF(COUNT(CL237:CL238)=0,"",AVERAGE(CL237:CL238))</f>
        <v/>
      </c>
      <c r="CM239" s="52"/>
      <c r="CO239" s="48"/>
      <c r="CP239" s="17" t="s">
        <v>1</v>
      </c>
      <c r="CQ239" s="36" t="str">
        <f>IF(COUNT(CQ237:CQ238)=0,"",AVERAGE(CQ237:CQ238))</f>
        <v/>
      </c>
      <c r="CR239" s="36" t="str">
        <f>IF(COUNT(CR237:CR238)=0,"",AVERAGE(CR237:CR238))</f>
        <v/>
      </c>
      <c r="CS239" s="36" t="str">
        <f>IF(COUNT(CS237:CS238)=0,"",AVERAGE(CS237:CS238))</f>
        <v/>
      </c>
      <c r="CT239" s="36" t="str">
        <f>IF(COUNT(CT237:CT238)=0,"",AVERAGE(CT237:CT238))</f>
        <v/>
      </c>
      <c r="CU239" s="36"/>
      <c r="CV239" s="36" t="str">
        <f>IF(COUNT(CV237:CV238)=0,"",AVERAGE(CV237:CV238))</f>
        <v/>
      </c>
      <c r="CW239" s="52"/>
      <c r="CY239" s="48"/>
      <c r="CZ239" s="17" t="s">
        <v>1</v>
      </c>
      <c r="DA239" s="36">
        <f>IF(COUNT(DA237:DA238)=0,"",AVERAGE(DA237:DA238))</f>
        <v>10</v>
      </c>
      <c r="DB239" s="36">
        <f>IF(COUNT(DB237:DB238)=0,"",AVERAGE(DB237:DB238))</f>
        <v>9.5</v>
      </c>
      <c r="DC239" s="36">
        <f>IF(COUNT(DC237:DC238)=0,"",AVERAGE(DC237:DC238))</f>
        <v>8.5</v>
      </c>
      <c r="DD239" s="36">
        <f>IF(COUNT(DD237:DD238)=0,"",AVERAGE(DD237:DD238))</f>
        <v>9</v>
      </c>
      <c r="DE239" s="36"/>
      <c r="DF239" s="36">
        <f>IF(COUNT(DF237:DF238)=0,"",AVERAGE(DF237:DF238))</f>
        <v>8.5</v>
      </c>
      <c r="DG239" s="52"/>
      <c r="DI239" s="48"/>
      <c r="DJ239" s="17" t="s">
        <v>1</v>
      </c>
      <c r="DK239" s="36" t="str">
        <f>IF(COUNT(DK237:DK238)=0,"",AVERAGE(DK237:DK238))</f>
        <v/>
      </c>
      <c r="DL239" s="36" t="str">
        <f>IF(COUNT(DL237:DL238)=0,"",AVERAGE(DL237:DL238))</f>
        <v/>
      </c>
      <c r="DM239" s="36" t="str">
        <f>IF(COUNT(DM237:DM238)=0,"",AVERAGE(DM237:DM238))</f>
        <v/>
      </c>
      <c r="DN239" s="36" t="str">
        <f>IF(COUNT(DN237:DN238)=0,"",AVERAGE(DN237:DN238))</f>
        <v/>
      </c>
      <c r="DO239" s="36"/>
      <c r="DP239" s="36" t="str">
        <f>IF(COUNT(DP237:DP238)=0,"",AVERAGE(DP237:DP238))</f>
        <v/>
      </c>
      <c r="DQ239" s="52"/>
      <c r="DS239" s="48"/>
      <c r="DT239" s="17" t="s">
        <v>1</v>
      </c>
      <c r="DU239" s="36" t="str">
        <f>IF(COUNT(DU237:DU238)=0,"",AVERAGE(DU237:DU238))</f>
        <v/>
      </c>
      <c r="DV239" s="36" t="str">
        <f>IF(COUNT(DV237:DV238)=0,"",AVERAGE(DV237:DV238))</f>
        <v/>
      </c>
      <c r="DW239" s="36" t="str">
        <f>IF(COUNT(DW237:DW238)=0,"",AVERAGE(DW237:DW238))</f>
        <v/>
      </c>
      <c r="DX239" s="36" t="str">
        <f>IF(COUNT(DX237:DX238)=0,"",AVERAGE(DX237:DX238))</f>
        <v/>
      </c>
      <c r="DY239" s="36"/>
      <c r="DZ239" s="36" t="str">
        <f>IF(COUNT(DZ237:DZ238)=0,"",AVERAGE(DZ237:DZ238))</f>
        <v/>
      </c>
      <c r="EA239" s="52"/>
      <c r="EC239" s="48"/>
      <c r="ED239" s="17" t="s">
        <v>1</v>
      </c>
      <c r="EE239" s="36" t="str">
        <f>IF(COUNT(EE237:EE238)=0,"",AVERAGE(EE237:EE238))</f>
        <v/>
      </c>
      <c r="EF239" s="36" t="str">
        <f>IF(COUNT(EF237:EF238)=0,"",AVERAGE(EF237:EF238))</f>
        <v/>
      </c>
      <c r="EG239" s="36" t="str">
        <f>IF(COUNT(EG237:EG238)=0,"",AVERAGE(EG237:EG238))</f>
        <v/>
      </c>
      <c r="EH239" s="36" t="str">
        <f>IF(COUNT(EH237:EH238)=0,"",AVERAGE(EH237:EH238))</f>
        <v/>
      </c>
      <c r="EI239" s="36"/>
      <c r="EJ239" s="36" t="str">
        <f>IF(COUNT(EJ237:EJ238)=0,"",AVERAGE(EJ237:EJ238))</f>
        <v/>
      </c>
      <c r="EK239" s="52"/>
      <c r="EL239" s="48"/>
      <c r="EM239" s="17" t="s">
        <v>1</v>
      </c>
      <c r="EN239" s="36">
        <f>IF(COUNT(EN237:EN238)=0,"",AVERAGE(EN237:EN238))</f>
        <v>10</v>
      </c>
      <c r="EO239" s="36">
        <f>IF(COUNT(EO237:EO238)=0,"",AVERAGE(EO237:EO238))</f>
        <v>9.5</v>
      </c>
      <c r="EP239" s="36">
        <f>IF(COUNT(EP237:EP238)=0,"",AVERAGE(EP237:EP238))</f>
        <v>8.5</v>
      </c>
      <c r="EQ239" s="36">
        <f>IF(COUNT(EQ237:EQ238)=0,"",AVERAGE(EQ237:EQ238))</f>
        <v>9</v>
      </c>
      <c r="ER239" s="36"/>
      <c r="ES239" s="36">
        <f>IF(COUNT(ES237:ES238)=0,"",AVERAGE(ES237:ES238))</f>
        <v>8.5</v>
      </c>
      <c r="ET239" s="52"/>
      <c r="EU239" s="52"/>
      <c r="EW239" s="369"/>
      <c r="EX239" s="17" t="s">
        <v>1</v>
      </c>
      <c r="EY239" s="36" t="str">
        <f t="shared" ref="EY239:FD239" si="1176">IF(COUNT(EY237:EY238)=0,"",AVERAGE(EY237:EY238))</f>
        <v/>
      </c>
      <c r="EZ239" s="36" t="str">
        <f t="shared" si="1176"/>
        <v/>
      </c>
      <c r="FA239" s="36" t="str">
        <f t="shared" si="1176"/>
        <v/>
      </c>
      <c r="FB239" s="36" t="str">
        <f t="shared" si="1176"/>
        <v/>
      </c>
      <c r="FC239" s="36" t="str">
        <f t="shared" si="1176"/>
        <v/>
      </c>
      <c r="FD239" s="36" t="str">
        <f t="shared" si="1176"/>
        <v/>
      </c>
      <c r="FE239" s="52"/>
      <c r="FG239" s="369"/>
      <c r="FH239" s="17" t="s">
        <v>1</v>
      </c>
      <c r="FI239" s="36" t="str">
        <f t="shared" ref="FI239:FN239" si="1177">IF(COUNT(FI237:FI238)=0,"",AVERAGE(FI237:FI238))</f>
        <v/>
      </c>
      <c r="FJ239" s="36" t="str">
        <f t="shared" si="1177"/>
        <v/>
      </c>
      <c r="FK239" s="36" t="str">
        <f t="shared" si="1177"/>
        <v/>
      </c>
      <c r="FL239" s="36" t="str">
        <f t="shared" si="1177"/>
        <v/>
      </c>
      <c r="FM239" s="36" t="str">
        <f t="shared" si="1177"/>
        <v/>
      </c>
      <c r="FN239" s="36" t="str">
        <f t="shared" si="1177"/>
        <v/>
      </c>
      <c r="FO239" s="52"/>
      <c r="FQ239" s="369"/>
      <c r="FR239" s="17" t="s">
        <v>1</v>
      </c>
      <c r="FS239" s="36" t="str">
        <f t="shared" ref="FS239:FX239" si="1178">IF(COUNT(FS237:FS238)=0,"",AVERAGE(FS237:FS238))</f>
        <v/>
      </c>
      <c r="FT239" s="36" t="str">
        <f t="shared" si="1178"/>
        <v/>
      </c>
      <c r="FU239" s="36" t="str">
        <f t="shared" si="1178"/>
        <v/>
      </c>
      <c r="FV239" s="36" t="str">
        <f t="shared" si="1178"/>
        <v/>
      </c>
      <c r="FW239" s="36" t="str">
        <f t="shared" si="1178"/>
        <v/>
      </c>
      <c r="FX239" s="36" t="str">
        <f t="shared" si="1178"/>
        <v/>
      </c>
      <c r="FY239" s="52"/>
      <c r="GA239" s="369"/>
      <c r="GB239" s="17" t="s">
        <v>1</v>
      </c>
      <c r="GC239" s="36" t="str">
        <f t="shared" ref="GC239:GH239" si="1179">IF(COUNT(GC237:GC238)=0,"",AVERAGE(GC237:GC238))</f>
        <v/>
      </c>
      <c r="GD239" s="36" t="str">
        <f t="shared" si="1179"/>
        <v/>
      </c>
      <c r="GE239" s="36" t="str">
        <f t="shared" si="1179"/>
        <v/>
      </c>
      <c r="GF239" s="36" t="str">
        <f t="shared" si="1179"/>
        <v/>
      </c>
      <c r="GG239" s="36" t="str">
        <f t="shared" si="1179"/>
        <v/>
      </c>
      <c r="GH239" s="36" t="str">
        <f t="shared" si="1179"/>
        <v/>
      </c>
      <c r="GI239" s="52"/>
      <c r="GK239" s="369"/>
      <c r="GL239" s="17" t="s">
        <v>1</v>
      </c>
      <c r="GM239" s="36" t="str">
        <f t="shared" ref="GM239:GR239" si="1180">IF(COUNT(GM237:GM238)=0,"",AVERAGE(GM237:GM238))</f>
        <v/>
      </c>
      <c r="GN239" s="36" t="str">
        <f t="shared" si="1180"/>
        <v/>
      </c>
      <c r="GO239" s="36" t="str">
        <f t="shared" si="1180"/>
        <v/>
      </c>
      <c r="GP239" s="36" t="str">
        <f t="shared" si="1180"/>
        <v/>
      </c>
      <c r="GQ239" s="36" t="str">
        <f t="shared" si="1180"/>
        <v/>
      </c>
      <c r="GR239" s="36" t="str">
        <f t="shared" si="1180"/>
        <v/>
      </c>
      <c r="GS239" s="52"/>
      <c r="GU239" s="369"/>
      <c r="GV239" s="17" t="s">
        <v>1</v>
      </c>
      <c r="GW239" s="36" t="str">
        <f t="shared" ref="GW239:HB239" si="1181">IF(COUNT(GW237:GW238)=0,"",AVERAGE(GW237:GW238))</f>
        <v/>
      </c>
      <c r="GX239" s="36" t="str">
        <f t="shared" si="1181"/>
        <v/>
      </c>
      <c r="GY239" s="36" t="str">
        <f t="shared" si="1181"/>
        <v/>
      </c>
      <c r="GZ239" s="36" t="str">
        <f t="shared" si="1181"/>
        <v/>
      </c>
      <c r="HA239" s="36" t="str">
        <f t="shared" si="1181"/>
        <v/>
      </c>
      <c r="HB239" s="36" t="str">
        <f t="shared" si="1181"/>
        <v/>
      </c>
      <c r="HC239" s="52"/>
      <c r="HE239" s="369"/>
      <c r="HF239" s="17" t="s">
        <v>1</v>
      </c>
      <c r="HG239" s="36" t="str">
        <f t="shared" ref="HG239:HL239" si="1182">IF(COUNT(HG237:HG238)=0,"",AVERAGE(HG237:HG238))</f>
        <v/>
      </c>
      <c r="HH239" s="36" t="str">
        <f t="shared" si="1182"/>
        <v/>
      </c>
      <c r="HI239" s="36" t="str">
        <f t="shared" si="1182"/>
        <v/>
      </c>
      <c r="HJ239" s="36" t="str">
        <f t="shared" si="1182"/>
        <v/>
      </c>
      <c r="HK239" s="36" t="str">
        <f t="shared" si="1182"/>
        <v/>
      </c>
      <c r="HL239" s="36" t="str">
        <f t="shared" si="1182"/>
        <v/>
      </c>
      <c r="HM239" s="52"/>
      <c r="HO239" s="369"/>
      <c r="HP239" s="17" t="s">
        <v>1</v>
      </c>
      <c r="HQ239" s="36" t="str">
        <f t="shared" ref="HQ239:HV239" si="1183">IF(COUNT(HQ237:HQ238)=0,"",AVERAGE(HQ237:HQ238))</f>
        <v/>
      </c>
      <c r="HR239" s="36" t="str">
        <f t="shared" si="1183"/>
        <v/>
      </c>
      <c r="HS239" s="36" t="str">
        <f t="shared" si="1183"/>
        <v/>
      </c>
      <c r="HT239" s="36" t="str">
        <f t="shared" si="1183"/>
        <v/>
      </c>
      <c r="HU239" s="36" t="str">
        <f t="shared" si="1183"/>
        <v/>
      </c>
      <c r="HV239" s="36" t="str">
        <f t="shared" si="1183"/>
        <v/>
      </c>
      <c r="HW239" s="52"/>
      <c r="HY239" s="369"/>
      <c r="HZ239" s="17" t="s">
        <v>1</v>
      </c>
      <c r="IA239" s="36" t="str">
        <f t="shared" ref="IA239:IF239" si="1184">IF(COUNT(IA237:IA238)=0,"",AVERAGE(IA237:IA238))</f>
        <v/>
      </c>
      <c r="IB239" s="36" t="str">
        <f t="shared" si="1184"/>
        <v/>
      </c>
      <c r="IC239" s="36" t="str">
        <f t="shared" si="1184"/>
        <v/>
      </c>
      <c r="ID239" s="36" t="str">
        <f t="shared" si="1184"/>
        <v/>
      </c>
      <c r="IE239" s="36" t="str">
        <f t="shared" si="1184"/>
        <v/>
      </c>
      <c r="IF239" s="36" t="str">
        <f t="shared" si="1184"/>
        <v/>
      </c>
      <c r="IG239" s="52"/>
      <c r="II239" s="369"/>
      <c r="IJ239" s="17" t="s">
        <v>1</v>
      </c>
      <c r="IK239" s="36" t="str">
        <f t="shared" ref="IK239:IP239" si="1185">IF(COUNT(IK237:IK238)=0,"",AVERAGE(IK237:IK238))</f>
        <v/>
      </c>
      <c r="IL239" s="36" t="str">
        <f t="shared" si="1185"/>
        <v/>
      </c>
      <c r="IM239" s="36" t="str">
        <f t="shared" si="1185"/>
        <v/>
      </c>
      <c r="IN239" s="36" t="str">
        <f t="shared" si="1185"/>
        <v/>
      </c>
      <c r="IO239" s="36" t="str">
        <f t="shared" si="1185"/>
        <v/>
      </c>
      <c r="IP239" s="36" t="str">
        <f t="shared" si="1185"/>
        <v/>
      </c>
      <c r="IQ239" s="52"/>
      <c r="IS239" s="369"/>
      <c r="IT239" s="17" t="s">
        <v>1</v>
      </c>
      <c r="IU239" s="36" t="str">
        <f t="shared" ref="IU239:IZ239" si="1186">IF(COUNT(IU237:IU238)=0,"",AVERAGE(IU237:IU238))</f>
        <v/>
      </c>
      <c r="IV239" s="36" t="str">
        <f t="shared" si="1186"/>
        <v/>
      </c>
      <c r="IW239" s="36" t="str">
        <f t="shared" si="1186"/>
        <v/>
      </c>
      <c r="IX239" s="36" t="str">
        <f t="shared" si="1186"/>
        <v/>
      </c>
      <c r="IY239" s="36" t="str">
        <f t="shared" si="1186"/>
        <v/>
      </c>
      <c r="IZ239" s="36" t="str">
        <f t="shared" si="1186"/>
        <v/>
      </c>
      <c r="JA239" s="52"/>
    </row>
    <row r="240" spans="1:261" ht="25.5" customHeight="1" outlineLevel="2" x14ac:dyDescent="0.25">
      <c r="C240" s="102" t="s">
        <v>47</v>
      </c>
      <c r="D240" s="103" t="s">
        <v>281</v>
      </c>
      <c r="E240" s="419"/>
      <c r="F240" s="419"/>
      <c r="G240" s="419"/>
      <c r="H240" s="419"/>
      <c r="I240" s="419"/>
      <c r="J240" s="419"/>
      <c r="K240" s="52"/>
      <c r="M240" s="102" t="s">
        <v>47</v>
      </c>
      <c r="N240" s="103" t="s">
        <v>281</v>
      </c>
      <c r="O240" s="103"/>
      <c r="P240" s="103"/>
      <c r="Q240" s="103"/>
      <c r="R240" s="103"/>
      <c r="S240" s="103"/>
      <c r="T240" s="103"/>
      <c r="U240" s="52"/>
      <c r="W240" s="102" t="s">
        <v>47</v>
      </c>
      <c r="X240" s="103" t="s">
        <v>281</v>
      </c>
      <c r="Y240" s="103"/>
      <c r="Z240" s="103"/>
      <c r="AA240" s="103"/>
      <c r="AB240" s="103"/>
      <c r="AC240" s="103"/>
      <c r="AD240" s="103"/>
      <c r="AE240" s="52"/>
      <c r="AG240" s="102" t="s">
        <v>47</v>
      </c>
      <c r="AH240" s="103" t="s">
        <v>281</v>
      </c>
      <c r="AI240" s="103"/>
      <c r="AJ240" s="103"/>
      <c r="AK240" s="103"/>
      <c r="AL240" s="103"/>
      <c r="AM240" s="103"/>
      <c r="AN240" s="103"/>
      <c r="AO240" s="52"/>
      <c r="AQ240" s="102" t="s">
        <v>47</v>
      </c>
      <c r="AR240" s="103" t="s">
        <v>281</v>
      </c>
      <c r="AS240" s="103"/>
      <c r="AT240" s="103"/>
      <c r="AU240" s="103"/>
      <c r="AV240" s="103"/>
      <c r="AW240" s="103"/>
      <c r="AX240" s="103"/>
      <c r="AY240" s="52"/>
      <c r="BA240" s="102" t="s">
        <v>47</v>
      </c>
      <c r="BB240" s="103" t="s">
        <v>281</v>
      </c>
      <c r="BC240" s="103"/>
      <c r="BD240" s="103"/>
      <c r="BE240" s="103"/>
      <c r="BF240" s="103"/>
      <c r="BG240" s="103"/>
      <c r="BH240" s="103"/>
      <c r="BI240" s="52"/>
      <c r="BK240" s="102" t="s">
        <v>47</v>
      </c>
      <c r="BL240" s="103" t="s">
        <v>281</v>
      </c>
      <c r="BM240" s="36"/>
      <c r="BN240" s="36">
        <f>IF(COUNT(BN238:BN239)=0,"",AVERAGE(BN238:BN239))</f>
        <v>10</v>
      </c>
      <c r="BO240" s="36">
        <f>IF(COUNT(BO238:BO239)=0,"",AVERAGE(BO238:BO239))</f>
        <v>10</v>
      </c>
      <c r="BP240" s="36">
        <f>IF(COUNT(BP238:BP239)=0,"",AVERAGE(BP238:BP239))</f>
        <v>10</v>
      </c>
      <c r="BQ240" s="36">
        <f>IF(COUNT(BQ238:BQ239)=0,"",AVERAGE(BQ238:BQ239))</f>
        <v>10</v>
      </c>
      <c r="BR240" s="36">
        <f>IF(COUNT(BR238:BR239)=0,"",AVERAGE(BR238:BR239))</f>
        <v>10</v>
      </c>
      <c r="BS240" s="52"/>
      <c r="BU240" s="102" t="s">
        <v>47</v>
      </c>
      <c r="BV240" s="103" t="s">
        <v>281</v>
      </c>
      <c r="BW240" s="103"/>
      <c r="BX240" s="103"/>
      <c r="BY240" s="103"/>
      <c r="BZ240" s="103"/>
      <c r="CA240" s="103"/>
      <c r="CB240" s="103"/>
      <c r="CC240" s="52"/>
      <c r="CE240" s="102" t="s">
        <v>47</v>
      </c>
      <c r="CF240" s="103" t="s">
        <v>281</v>
      </c>
      <c r="CG240" s="103"/>
      <c r="CH240" s="103"/>
      <c r="CI240" s="103"/>
      <c r="CJ240" s="103"/>
      <c r="CK240" s="103"/>
      <c r="CL240" s="103"/>
      <c r="CM240" s="52"/>
      <c r="CO240" s="102" t="s">
        <v>47</v>
      </c>
      <c r="CP240" s="103" t="s">
        <v>281</v>
      </c>
      <c r="CQ240" s="103"/>
      <c r="CR240" s="103"/>
      <c r="CS240" s="103"/>
      <c r="CT240" s="103"/>
      <c r="CU240" s="103"/>
      <c r="CV240" s="103"/>
      <c r="CW240" s="52"/>
      <c r="CY240" s="102" t="s">
        <v>47</v>
      </c>
      <c r="CZ240" s="103" t="s">
        <v>281</v>
      </c>
      <c r="DA240" s="103"/>
      <c r="DB240" s="103"/>
      <c r="DC240" s="103"/>
      <c r="DD240" s="103"/>
      <c r="DE240" s="103"/>
      <c r="DF240" s="103"/>
      <c r="DG240" s="52"/>
      <c r="DI240" s="102" t="s">
        <v>47</v>
      </c>
      <c r="DJ240" s="103" t="s">
        <v>281</v>
      </c>
      <c r="DK240" s="103"/>
      <c r="DL240" s="103"/>
      <c r="DM240" s="103"/>
      <c r="DN240" s="103"/>
      <c r="DO240" s="103"/>
      <c r="DP240" s="103"/>
      <c r="DQ240" s="52"/>
      <c r="DS240" s="102" t="s">
        <v>47</v>
      </c>
      <c r="DT240" s="103" t="s">
        <v>281</v>
      </c>
      <c r="DU240" s="103"/>
      <c r="DV240" s="103"/>
      <c r="DW240" s="103"/>
      <c r="DX240" s="103"/>
      <c r="DY240" s="103"/>
      <c r="DZ240" s="103"/>
      <c r="EA240" s="52"/>
      <c r="EC240" s="102" t="s">
        <v>47</v>
      </c>
      <c r="ED240" s="103" t="s">
        <v>281</v>
      </c>
      <c r="EE240" s="103"/>
      <c r="EF240" s="103"/>
      <c r="EG240" s="103"/>
      <c r="EH240" s="103"/>
      <c r="EI240" s="103"/>
      <c r="EJ240" s="103"/>
      <c r="EK240" s="52"/>
      <c r="EL240" s="102" t="s">
        <v>47</v>
      </c>
      <c r="EM240" s="103" t="s">
        <v>281</v>
      </c>
      <c r="EN240" s="103"/>
      <c r="EO240" s="103"/>
      <c r="EP240" s="103"/>
      <c r="EQ240" s="103"/>
      <c r="ER240" s="103"/>
      <c r="ES240" s="103"/>
      <c r="ET240" s="52"/>
      <c r="EU240" s="52"/>
      <c r="EW240" s="370" t="s">
        <v>47</v>
      </c>
      <c r="EX240" s="103" t="s">
        <v>281</v>
      </c>
      <c r="EY240" s="103"/>
      <c r="EZ240" s="103"/>
      <c r="FA240" s="103"/>
      <c r="FB240" s="103"/>
      <c r="FC240" s="103"/>
      <c r="FD240" s="103"/>
      <c r="FE240" s="52"/>
      <c r="FG240" s="370" t="s">
        <v>47</v>
      </c>
      <c r="FH240" s="103" t="s">
        <v>281</v>
      </c>
      <c r="FI240" s="103"/>
      <c r="FJ240" s="103"/>
      <c r="FK240" s="103"/>
      <c r="FL240" s="103"/>
      <c r="FM240" s="103"/>
      <c r="FN240" s="103"/>
      <c r="FO240" s="52"/>
      <c r="FQ240" s="370" t="s">
        <v>47</v>
      </c>
      <c r="FR240" s="103" t="s">
        <v>281</v>
      </c>
      <c r="FS240" s="103"/>
      <c r="FT240" s="103"/>
      <c r="FU240" s="103"/>
      <c r="FV240" s="103"/>
      <c r="FW240" s="103"/>
      <c r="FX240" s="103"/>
      <c r="FY240" s="52"/>
      <c r="GA240" s="370" t="s">
        <v>47</v>
      </c>
      <c r="GB240" s="103" t="s">
        <v>281</v>
      </c>
      <c r="GC240" s="103"/>
      <c r="GD240" s="103"/>
      <c r="GE240" s="103"/>
      <c r="GF240" s="103"/>
      <c r="GG240" s="103"/>
      <c r="GH240" s="103"/>
      <c r="GI240" s="52"/>
      <c r="GK240" s="370" t="s">
        <v>47</v>
      </c>
      <c r="GL240" s="103" t="s">
        <v>281</v>
      </c>
      <c r="GM240" s="103"/>
      <c r="GN240" s="103"/>
      <c r="GO240" s="103"/>
      <c r="GP240" s="103"/>
      <c r="GQ240" s="103"/>
      <c r="GR240" s="103"/>
      <c r="GS240" s="52"/>
      <c r="GU240" s="370" t="s">
        <v>47</v>
      </c>
      <c r="GV240" s="103" t="s">
        <v>281</v>
      </c>
      <c r="GW240" s="103"/>
      <c r="GX240" s="103"/>
      <c r="GY240" s="103"/>
      <c r="GZ240" s="103"/>
      <c r="HA240" s="103"/>
      <c r="HB240" s="103"/>
      <c r="HC240" s="52"/>
      <c r="HE240" s="370" t="s">
        <v>47</v>
      </c>
      <c r="HF240" s="103" t="s">
        <v>281</v>
      </c>
      <c r="HG240" s="103"/>
      <c r="HH240" s="103"/>
      <c r="HI240" s="103"/>
      <c r="HJ240" s="103"/>
      <c r="HK240" s="103"/>
      <c r="HL240" s="103"/>
      <c r="HM240" s="52"/>
      <c r="HO240" s="370" t="s">
        <v>47</v>
      </c>
      <c r="HP240" s="103" t="s">
        <v>281</v>
      </c>
      <c r="HQ240" s="103"/>
      <c r="HR240" s="103"/>
      <c r="HS240" s="103"/>
      <c r="HT240" s="103"/>
      <c r="HU240" s="103"/>
      <c r="HV240" s="103"/>
      <c r="HW240" s="52"/>
      <c r="HY240" s="370" t="s">
        <v>47</v>
      </c>
      <c r="HZ240" s="103" t="s">
        <v>281</v>
      </c>
      <c r="IA240" s="103"/>
      <c r="IB240" s="103"/>
      <c r="IC240" s="103"/>
      <c r="ID240" s="103"/>
      <c r="IE240" s="103"/>
      <c r="IF240" s="103"/>
      <c r="IG240" s="52"/>
      <c r="II240" s="370" t="s">
        <v>47</v>
      </c>
      <c r="IJ240" s="103" t="s">
        <v>281</v>
      </c>
      <c r="IK240" s="103"/>
      <c r="IL240" s="103"/>
      <c r="IM240" s="103"/>
      <c r="IN240" s="103"/>
      <c r="IO240" s="103"/>
      <c r="IP240" s="103"/>
      <c r="IQ240" s="52"/>
      <c r="IS240" s="370" t="s">
        <v>47</v>
      </c>
      <c r="IT240" s="103" t="s">
        <v>281</v>
      </c>
      <c r="IU240" s="103"/>
      <c r="IV240" s="103"/>
      <c r="IW240" s="103"/>
      <c r="IX240" s="103"/>
      <c r="IY240" s="103"/>
      <c r="IZ240" s="103"/>
      <c r="JA240" s="52"/>
    </row>
    <row r="241" spans="1:261" ht="12.75" customHeight="1" outlineLevel="2" x14ac:dyDescent="0.25">
      <c r="C241" s="356"/>
      <c r="D241" s="41">
        <v>1</v>
      </c>
      <c r="E241" s="416">
        <f t="shared" ref="E241:E242" si="1187">AVERAGE(O241,Y241,AI241,AS241,BC241,BM241,BW241,CG241,CQ241,DA241,DK241,DU241,EE241,EO241,EY241,FI241,FS241,GC241,GM241,GW241,HG241,HQ241,IA241,IK241,IU241)</f>
        <v>10</v>
      </c>
      <c r="F241" s="416">
        <f t="shared" ref="F241:F242" si="1188">AVERAGE(P241,Z241,AJ241,AT241,BD241,BN241,BX241,CH241,CR241,DB241,DL241,DV241,EF241,EP241,EZ241,FJ241,FT241,GD241,GN241,GX241,HH241,HR241,IB241,IL241,IV241)</f>
        <v>9.5</v>
      </c>
      <c r="G241" s="416">
        <f t="shared" ref="G241:G242" si="1189">AVERAGE(Q241,AA241,AK241,AU241,BE241,BO241,BY241,CI241,CS241,DC241,DM241,DW241,EG241,EQ241,FA241,FK241,FU241,GE241,GO241,GY241,HI241,HS241,IC241,IM241,IW241)</f>
        <v>9</v>
      </c>
      <c r="H241" s="416">
        <f t="shared" ref="H241:H242" si="1190">AVERAGE(R241,AB241,AL241,AV241,BF241,BP241,BZ241,CJ241,CT241,DD241,DN241,DX241,EH241,ER241,FB241,FL241,FV241,GF241,GP241,GZ241,HJ241,HT241,ID241,IN241,IX241)</f>
        <v>9</v>
      </c>
      <c r="I241" s="416">
        <f t="shared" ref="I241:I242" si="1191">AVERAGE(S241,AC241,AM241,AW241,BG241,BQ241,CA241,CK241,CU241,DE241,DO241,DY241,EI241,ES241,FC241,FM241,FW241,GG241,GQ241,HA241,HK241,HU241,IE241,IO241,IY241)</f>
        <v>3</v>
      </c>
      <c r="J241" s="416">
        <f t="shared" ref="J241:J242" si="1192">AVERAGE(T241,AD241,AN241,AX241,BH241,BR241,CB241,CL241,CV241,DF241,DP241,DZ241,EJ241,ET241,FD241,FN241,FX241,GH241,GR241,HB241,HL241,HV241,IF241,IP241,IZ241)</f>
        <v>3</v>
      </c>
      <c r="K241" s="52"/>
      <c r="M241" s="328"/>
      <c r="N241" s="41">
        <v>1</v>
      </c>
      <c r="O241" s="6"/>
      <c r="P241" s="6"/>
      <c r="Q241" s="6"/>
      <c r="R241" s="6"/>
      <c r="S241" s="6"/>
      <c r="T241" s="6"/>
      <c r="U241" s="52"/>
      <c r="W241" s="328"/>
      <c r="X241" s="41">
        <v>1</v>
      </c>
      <c r="Y241" s="6"/>
      <c r="Z241" s="6"/>
      <c r="AA241" s="6"/>
      <c r="AB241" s="6"/>
      <c r="AC241" s="6"/>
      <c r="AD241" s="6"/>
      <c r="AE241" s="52"/>
      <c r="AG241" s="328"/>
      <c r="AH241" s="41">
        <v>1</v>
      </c>
      <c r="AI241" s="6"/>
      <c r="AJ241" s="6"/>
      <c r="AK241" s="6"/>
      <c r="AL241" s="6"/>
      <c r="AM241" s="6"/>
      <c r="AN241" s="6"/>
      <c r="AO241" s="52"/>
      <c r="AQ241" s="328"/>
      <c r="AR241" s="41">
        <v>1</v>
      </c>
      <c r="AS241" s="6"/>
      <c r="AT241" s="6"/>
      <c r="AU241" s="6"/>
      <c r="AV241" s="6"/>
      <c r="AW241" s="6"/>
      <c r="AX241" s="6"/>
      <c r="AY241" s="52"/>
      <c r="BA241" s="328"/>
      <c r="BB241" s="41">
        <v>1</v>
      </c>
      <c r="BC241" s="6"/>
      <c r="BD241" s="6"/>
      <c r="BE241" s="6"/>
      <c r="BF241" s="6"/>
      <c r="BG241" s="6"/>
      <c r="BH241" s="6"/>
      <c r="BI241" s="52"/>
      <c r="BK241" s="328"/>
      <c r="BL241" s="41">
        <v>1</v>
      </c>
      <c r="BM241" s="103"/>
      <c r="BN241" s="103"/>
      <c r="BO241" s="103"/>
      <c r="BP241" s="103"/>
      <c r="BQ241" s="103"/>
      <c r="BR241" s="103"/>
      <c r="BS241" s="52"/>
      <c r="BU241" s="328"/>
      <c r="BV241" s="41">
        <v>1</v>
      </c>
      <c r="BW241" s="6"/>
      <c r="BX241" s="6"/>
      <c r="BY241" s="6"/>
      <c r="BZ241" s="6"/>
      <c r="CA241" s="6"/>
      <c r="CB241" s="6"/>
      <c r="CC241" s="52"/>
      <c r="CE241" s="328"/>
      <c r="CF241" s="41">
        <v>1</v>
      </c>
      <c r="CG241" s="6"/>
      <c r="CH241" s="6"/>
      <c r="CI241" s="6"/>
      <c r="CJ241" s="6"/>
      <c r="CK241" s="6"/>
      <c r="CL241" s="6"/>
      <c r="CM241" s="52"/>
      <c r="CO241" s="328"/>
      <c r="CP241" s="41">
        <v>1</v>
      </c>
      <c r="CQ241" s="6"/>
      <c r="CR241" s="6"/>
      <c r="CS241" s="6"/>
      <c r="CT241" s="6"/>
      <c r="CU241" s="6"/>
      <c r="CV241" s="6"/>
      <c r="CW241" s="52"/>
      <c r="CY241" s="328"/>
      <c r="CZ241" s="41">
        <v>1</v>
      </c>
      <c r="DA241" s="6">
        <v>10</v>
      </c>
      <c r="DB241" s="6">
        <v>10</v>
      </c>
      <c r="DC241" s="6">
        <v>9</v>
      </c>
      <c r="DD241" s="6">
        <v>9</v>
      </c>
      <c r="DE241" s="6"/>
      <c r="DF241" s="6">
        <v>3</v>
      </c>
      <c r="DG241" s="52"/>
      <c r="DI241" s="328"/>
      <c r="DJ241" s="41">
        <v>1</v>
      </c>
      <c r="DK241" s="6"/>
      <c r="DL241" s="6"/>
      <c r="DM241" s="6"/>
      <c r="DN241" s="6"/>
      <c r="DO241" s="6"/>
      <c r="DP241" s="6"/>
      <c r="DQ241" s="52"/>
      <c r="DS241" s="328"/>
      <c r="DT241" s="41">
        <v>1</v>
      </c>
      <c r="DU241" s="6"/>
      <c r="DV241" s="6"/>
      <c r="DW241" s="6"/>
      <c r="DX241" s="6"/>
      <c r="DY241" s="6"/>
      <c r="DZ241" s="6"/>
      <c r="EA241" s="52"/>
      <c r="EC241" s="328"/>
      <c r="ED241" s="41">
        <v>1</v>
      </c>
      <c r="EE241" s="6"/>
      <c r="EF241" s="6"/>
      <c r="EG241" s="6"/>
      <c r="EH241" s="6"/>
      <c r="EI241" s="6"/>
      <c r="EJ241" s="6"/>
      <c r="EK241" s="52"/>
      <c r="EL241" s="328"/>
      <c r="EM241" s="41">
        <v>1</v>
      </c>
      <c r="EN241" s="6">
        <v>10</v>
      </c>
      <c r="EO241" s="6">
        <v>10</v>
      </c>
      <c r="EP241" s="6">
        <v>9</v>
      </c>
      <c r="EQ241" s="6">
        <v>9</v>
      </c>
      <c r="ER241" s="6"/>
      <c r="ES241" s="6">
        <v>3</v>
      </c>
      <c r="ET241" s="52"/>
      <c r="EU241" s="52"/>
      <c r="EW241" s="367"/>
      <c r="EX241" s="41">
        <v>1</v>
      </c>
      <c r="EY241" s="6"/>
      <c r="EZ241" s="6"/>
      <c r="FA241" s="6"/>
      <c r="FB241" s="6"/>
      <c r="FC241" s="6"/>
      <c r="FD241" s="6"/>
      <c r="FE241" s="52"/>
      <c r="FG241" s="367"/>
      <c r="FH241" s="41">
        <v>1</v>
      </c>
      <c r="FI241" s="6"/>
      <c r="FJ241" s="6"/>
      <c r="FK241" s="6"/>
      <c r="FL241" s="6"/>
      <c r="FM241" s="6"/>
      <c r="FN241" s="6"/>
      <c r="FO241" s="52"/>
      <c r="FQ241" s="367"/>
      <c r="FR241" s="41">
        <v>1</v>
      </c>
      <c r="FS241" s="6"/>
      <c r="FT241" s="6"/>
      <c r="FU241" s="6"/>
      <c r="FV241" s="6"/>
      <c r="FW241" s="6"/>
      <c r="FX241" s="6"/>
      <c r="FY241" s="52"/>
      <c r="GA241" s="367"/>
      <c r="GB241" s="41">
        <v>1</v>
      </c>
      <c r="GC241" s="6"/>
      <c r="GD241" s="6"/>
      <c r="GE241" s="6"/>
      <c r="GF241" s="6"/>
      <c r="GG241" s="6"/>
      <c r="GH241" s="6"/>
      <c r="GI241" s="52"/>
      <c r="GK241" s="367"/>
      <c r="GL241" s="41">
        <v>1</v>
      </c>
      <c r="GM241" s="6"/>
      <c r="GN241" s="6"/>
      <c r="GO241" s="6"/>
      <c r="GP241" s="6"/>
      <c r="GQ241" s="6"/>
      <c r="GR241" s="6"/>
      <c r="GS241" s="52"/>
      <c r="GU241" s="367"/>
      <c r="GV241" s="41">
        <v>1</v>
      </c>
      <c r="GW241" s="6"/>
      <c r="GX241" s="6"/>
      <c r="GY241" s="6"/>
      <c r="GZ241" s="6"/>
      <c r="HA241" s="6"/>
      <c r="HB241" s="6"/>
      <c r="HC241" s="52"/>
      <c r="HE241" s="367"/>
      <c r="HF241" s="41">
        <v>1</v>
      </c>
      <c r="HG241" s="6"/>
      <c r="HH241" s="6"/>
      <c r="HI241" s="6"/>
      <c r="HJ241" s="6"/>
      <c r="HK241" s="6"/>
      <c r="HL241" s="6"/>
      <c r="HM241" s="52"/>
      <c r="HO241" s="367"/>
      <c r="HP241" s="41">
        <v>1</v>
      </c>
      <c r="HQ241" s="6"/>
      <c r="HR241" s="6"/>
      <c r="HS241" s="6"/>
      <c r="HT241" s="6"/>
      <c r="HU241" s="6"/>
      <c r="HV241" s="6"/>
      <c r="HW241" s="52"/>
      <c r="HY241" s="367"/>
      <c r="HZ241" s="41">
        <v>1</v>
      </c>
      <c r="IA241" s="6"/>
      <c r="IB241" s="6"/>
      <c r="IC241" s="6"/>
      <c r="ID241" s="6"/>
      <c r="IE241" s="6"/>
      <c r="IF241" s="6"/>
      <c r="IG241" s="52"/>
      <c r="II241" s="367"/>
      <c r="IJ241" s="41">
        <v>1</v>
      </c>
      <c r="IK241" s="6"/>
      <c r="IL241" s="6"/>
      <c r="IM241" s="6"/>
      <c r="IN241" s="6"/>
      <c r="IO241" s="6"/>
      <c r="IP241" s="6"/>
      <c r="IQ241" s="52"/>
      <c r="IS241" s="367"/>
      <c r="IT241" s="41">
        <v>1</v>
      </c>
      <c r="IU241" s="6"/>
      <c r="IV241" s="6"/>
      <c r="IW241" s="6"/>
      <c r="IX241" s="6"/>
      <c r="IY241" s="6"/>
      <c r="IZ241" s="6"/>
      <c r="JA241" s="52"/>
    </row>
    <row r="242" spans="1:261" ht="12.75" customHeight="1" outlineLevel="2" x14ac:dyDescent="0.25">
      <c r="C242" s="356"/>
      <c r="D242" s="41">
        <v>2</v>
      </c>
      <c r="E242" s="416">
        <f t="shared" si="1187"/>
        <v>10</v>
      </c>
      <c r="F242" s="416">
        <f t="shared" si="1188"/>
        <v>9.6666666666666661</v>
      </c>
      <c r="G242" s="416">
        <f t="shared" si="1189"/>
        <v>8.6666666666666661</v>
      </c>
      <c r="H242" s="416">
        <f t="shared" si="1190"/>
        <v>8.5</v>
      </c>
      <c r="I242" s="416">
        <f t="shared" si="1191"/>
        <v>6.5</v>
      </c>
      <c r="J242" s="416">
        <f t="shared" si="1192"/>
        <v>6.5</v>
      </c>
      <c r="K242" s="52"/>
      <c r="M242" s="328"/>
      <c r="N242" s="41">
        <v>2</v>
      </c>
      <c r="O242" s="6"/>
      <c r="P242" s="6"/>
      <c r="Q242" s="6"/>
      <c r="R242" s="6"/>
      <c r="S242" s="6"/>
      <c r="T242" s="6"/>
      <c r="U242" s="52"/>
      <c r="W242" s="328"/>
      <c r="X242" s="41">
        <v>2</v>
      </c>
      <c r="Y242" s="6"/>
      <c r="Z242" s="6"/>
      <c r="AA242" s="6"/>
      <c r="AB242" s="6"/>
      <c r="AC242" s="6"/>
      <c r="AD242" s="6"/>
      <c r="AE242" s="52"/>
      <c r="AG242" s="328"/>
      <c r="AH242" s="41">
        <v>2</v>
      </c>
      <c r="AI242" s="6"/>
      <c r="AJ242" s="6"/>
      <c r="AK242" s="6"/>
      <c r="AL242" s="6"/>
      <c r="AM242" s="6"/>
      <c r="AN242" s="6"/>
      <c r="AO242" s="52"/>
      <c r="AQ242" s="328"/>
      <c r="AR242" s="41">
        <v>2</v>
      </c>
      <c r="AS242" s="6"/>
      <c r="AT242" s="6"/>
      <c r="AU242" s="6"/>
      <c r="AV242" s="6"/>
      <c r="AW242" s="6"/>
      <c r="AX242" s="6"/>
      <c r="AY242" s="52"/>
      <c r="BA242" s="328"/>
      <c r="BB242" s="41">
        <v>2</v>
      </c>
      <c r="BC242" s="6"/>
      <c r="BD242" s="6"/>
      <c r="BE242" s="6"/>
      <c r="BF242" s="6"/>
      <c r="BG242" s="6"/>
      <c r="BH242" s="6"/>
      <c r="BI242" s="52"/>
      <c r="BK242" s="328"/>
      <c r="BL242" s="41">
        <v>2</v>
      </c>
      <c r="BM242" s="6">
        <v>10</v>
      </c>
      <c r="BN242" s="6">
        <v>10</v>
      </c>
      <c r="BO242" s="6">
        <v>10</v>
      </c>
      <c r="BP242" s="6">
        <v>10</v>
      </c>
      <c r="BQ242" s="6">
        <v>10</v>
      </c>
      <c r="BR242" s="6">
        <v>10</v>
      </c>
      <c r="BS242" s="52"/>
      <c r="BU242" s="328"/>
      <c r="BV242" s="41">
        <v>2</v>
      </c>
      <c r="BW242" s="6"/>
      <c r="BX242" s="6"/>
      <c r="BY242" s="6"/>
      <c r="BZ242" s="6"/>
      <c r="CA242" s="6"/>
      <c r="CB242" s="6"/>
      <c r="CC242" s="52"/>
      <c r="CE242" s="328"/>
      <c r="CF242" s="41">
        <v>2</v>
      </c>
      <c r="CG242" s="6"/>
      <c r="CH242" s="6"/>
      <c r="CI242" s="6"/>
      <c r="CJ242" s="6"/>
      <c r="CK242" s="6"/>
      <c r="CL242" s="6"/>
      <c r="CM242" s="52"/>
      <c r="CO242" s="328"/>
      <c r="CP242" s="41">
        <v>2</v>
      </c>
      <c r="CQ242" s="6"/>
      <c r="CR242" s="6"/>
      <c r="CS242" s="6"/>
      <c r="CT242" s="6"/>
      <c r="CU242" s="6"/>
      <c r="CV242" s="6"/>
      <c r="CW242" s="52"/>
      <c r="CY242" s="328"/>
      <c r="CZ242" s="41">
        <v>2</v>
      </c>
      <c r="DA242" s="6">
        <v>10</v>
      </c>
      <c r="DB242" s="6">
        <v>10</v>
      </c>
      <c r="DC242" s="6">
        <v>9</v>
      </c>
      <c r="DD242" s="6">
        <v>7</v>
      </c>
      <c r="DE242" s="6"/>
      <c r="DF242" s="6">
        <v>3</v>
      </c>
      <c r="DG242" s="52"/>
      <c r="DI242" s="328"/>
      <c r="DJ242" s="41">
        <v>2</v>
      </c>
      <c r="DK242" s="6"/>
      <c r="DL242" s="6"/>
      <c r="DM242" s="6"/>
      <c r="DN242" s="6"/>
      <c r="DO242" s="6"/>
      <c r="DP242" s="6"/>
      <c r="DQ242" s="52"/>
      <c r="DS242" s="328"/>
      <c r="DT242" s="41">
        <v>2</v>
      </c>
      <c r="DU242" s="6"/>
      <c r="DV242" s="6"/>
      <c r="DW242" s="6"/>
      <c r="DX242" s="6"/>
      <c r="DY242" s="6"/>
      <c r="DZ242" s="6"/>
      <c r="EA242" s="52"/>
      <c r="EC242" s="328"/>
      <c r="ED242" s="41">
        <v>2</v>
      </c>
      <c r="EE242" s="6"/>
      <c r="EF242" s="6"/>
      <c r="EG242" s="6"/>
      <c r="EH242" s="6"/>
      <c r="EI242" s="6"/>
      <c r="EJ242" s="6"/>
      <c r="EK242" s="52"/>
      <c r="EL242" s="328"/>
      <c r="EM242" s="41">
        <v>2</v>
      </c>
      <c r="EN242" s="6">
        <v>10</v>
      </c>
      <c r="EO242" s="6">
        <v>10</v>
      </c>
      <c r="EP242" s="6">
        <v>9</v>
      </c>
      <c r="EQ242" s="6">
        <v>7</v>
      </c>
      <c r="ER242" s="6"/>
      <c r="ES242" s="6">
        <v>3</v>
      </c>
      <c r="ET242" s="52"/>
      <c r="EU242" s="52"/>
      <c r="EW242" s="367"/>
      <c r="EX242" s="41">
        <v>2</v>
      </c>
      <c r="EY242" s="6"/>
      <c r="EZ242" s="6"/>
      <c r="FA242" s="6"/>
      <c r="FB242" s="6"/>
      <c r="FC242" s="6"/>
      <c r="FD242" s="6"/>
      <c r="FE242" s="52"/>
      <c r="FG242" s="367"/>
      <c r="FH242" s="41">
        <v>2</v>
      </c>
      <c r="FI242" s="6"/>
      <c r="FJ242" s="6"/>
      <c r="FK242" s="6"/>
      <c r="FL242" s="6"/>
      <c r="FM242" s="6"/>
      <c r="FN242" s="6"/>
      <c r="FO242" s="52"/>
      <c r="FQ242" s="367"/>
      <c r="FR242" s="41">
        <v>2</v>
      </c>
      <c r="FS242" s="6"/>
      <c r="FT242" s="6"/>
      <c r="FU242" s="6"/>
      <c r="FV242" s="6"/>
      <c r="FW242" s="6"/>
      <c r="FX242" s="6"/>
      <c r="FY242" s="52"/>
      <c r="GA242" s="367"/>
      <c r="GB242" s="41">
        <v>2</v>
      </c>
      <c r="GC242" s="6"/>
      <c r="GD242" s="6"/>
      <c r="GE242" s="6"/>
      <c r="GF242" s="6"/>
      <c r="GG242" s="6"/>
      <c r="GH242" s="6"/>
      <c r="GI242" s="52"/>
      <c r="GK242" s="367"/>
      <c r="GL242" s="41">
        <v>2</v>
      </c>
      <c r="GM242" s="6"/>
      <c r="GN242" s="6"/>
      <c r="GO242" s="6"/>
      <c r="GP242" s="6"/>
      <c r="GQ242" s="6"/>
      <c r="GR242" s="6"/>
      <c r="GS242" s="52"/>
      <c r="GU242" s="367"/>
      <c r="GV242" s="41">
        <v>2</v>
      </c>
      <c r="GW242" s="6"/>
      <c r="GX242" s="6"/>
      <c r="GY242" s="6"/>
      <c r="GZ242" s="6"/>
      <c r="HA242" s="6"/>
      <c r="HB242" s="6"/>
      <c r="HC242" s="52"/>
      <c r="HE242" s="367"/>
      <c r="HF242" s="41">
        <v>2</v>
      </c>
      <c r="HG242" s="6"/>
      <c r="HH242" s="6"/>
      <c r="HI242" s="6"/>
      <c r="HJ242" s="6"/>
      <c r="HK242" s="6"/>
      <c r="HL242" s="6"/>
      <c r="HM242" s="52"/>
      <c r="HO242" s="367"/>
      <c r="HP242" s="41">
        <v>2</v>
      </c>
      <c r="HQ242" s="6"/>
      <c r="HR242" s="6"/>
      <c r="HS242" s="6"/>
      <c r="HT242" s="6"/>
      <c r="HU242" s="6"/>
      <c r="HV242" s="6"/>
      <c r="HW242" s="52"/>
      <c r="HY242" s="367"/>
      <c r="HZ242" s="41">
        <v>2</v>
      </c>
      <c r="IA242" s="6"/>
      <c r="IB242" s="6"/>
      <c r="IC242" s="6"/>
      <c r="ID242" s="6"/>
      <c r="IE242" s="6"/>
      <c r="IF242" s="6"/>
      <c r="IG242" s="52"/>
      <c r="II242" s="367"/>
      <c r="IJ242" s="41">
        <v>2</v>
      </c>
      <c r="IK242" s="6"/>
      <c r="IL242" s="6"/>
      <c r="IM242" s="6"/>
      <c r="IN242" s="6"/>
      <c r="IO242" s="6"/>
      <c r="IP242" s="6"/>
      <c r="IQ242" s="52"/>
      <c r="IS242" s="367"/>
      <c r="IT242" s="41">
        <v>2</v>
      </c>
      <c r="IU242" s="6"/>
      <c r="IV242" s="6"/>
      <c r="IW242" s="6"/>
      <c r="IX242" s="6"/>
      <c r="IY242" s="6"/>
      <c r="IZ242" s="6"/>
      <c r="JA242" s="52"/>
    </row>
    <row r="243" spans="1:261" ht="12.75" customHeight="1" outlineLevel="2" x14ac:dyDescent="0.25">
      <c r="A243" s="99" t="s">
        <v>122</v>
      </c>
      <c r="B243" s="100">
        <f>IF(A243="Must Have",RQTMustHave,(IF(A243="Important",RQTImportant,(IF(A243="Standard",RQTStandard,RQTNiceToHave)))))</f>
        <v>1</v>
      </c>
      <c r="C243" s="358"/>
      <c r="D243" s="17" t="s">
        <v>1</v>
      </c>
      <c r="E243" s="417">
        <f>AVERAGE(O243,Y243,AI243,AS243,BC243,BM243,BW243,CG243,CQ243,DA243,DK243,DU243,EE243,EO243,EY243,FI243,FS243,GC243,GM243,GW243,HG243,HQ243,IA243,IK243,IU243)</f>
        <v>10</v>
      </c>
      <c r="F243" s="417">
        <f t="shared" ref="F243:J243" si="1193">AVERAGE(P243,Z243,AJ243,AT243,BD243,BN243,BX243,CH243,CR243,DB243,DL243,DV243,EF243,EP243,EZ243,FJ243,FT243,GD243,GN243,GX243,HH243,HR243,IB243,IL243,IV243)</f>
        <v>9.6666666666666661</v>
      </c>
      <c r="G243" s="417">
        <f t="shared" si="1193"/>
        <v>9</v>
      </c>
      <c r="H243" s="417">
        <f t="shared" si="1193"/>
        <v>9</v>
      </c>
      <c r="I243" s="417">
        <f t="shared" si="1193"/>
        <v>6.5</v>
      </c>
      <c r="J243" s="417">
        <f t="shared" si="1193"/>
        <v>6.5</v>
      </c>
      <c r="K243" s="52"/>
      <c r="M243" s="48"/>
      <c r="N243" s="17" t="s">
        <v>1</v>
      </c>
      <c r="O243" s="36" t="str">
        <f>IF(COUNT(O241:O242)=0,"",AVERAGE(O241:O242))</f>
        <v/>
      </c>
      <c r="P243" s="36" t="str">
        <f>IF(COUNT(P241:P242)=0,"",AVERAGE(P241:P242))</f>
        <v/>
      </c>
      <c r="Q243" s="36" t="str">
        <f>IF(COUNT(Q241:Q242)=0,"",AVERAGE(Q241:Q242))</f>
        <v/>
      </c>
      <c r="R243" s="36" t="str">
        <f>IF(COUNT(R241:R242)=0,"",AVERAGE(R241:R242))</f>
        <v/>
      </c>
      <c r="S243" s="36"/>
      <c r="T243" s="36" t="str">
        <f>IF(COUNT(T241:T242)=0,"",AVERAGE(T241:T242))</f>
        <v/>
      </c>
      <c r="U243" s="52"/>
      <c r="W243" s="48"/>
      <c r="X243" s="17" t="s">
        <v>1</v>
      </c>
      <c r="Y243" s="36" t="str">
        <f>IF(COUNT(Y241:Y242)=0,"",AVERAGE(Y241:Y242))</f>
        <v/>
      </c>
      <c r="Z243" s="36" t="str">
        <f>IF(COUNT(Z241:Z242)=0,"",AVERAGE(Z241:Z242))</f>
        <v/>
      </c>
      <c r="AA243" s="36" t="str">
        <f>IF(COUNT(AA241:AA242)=0,"",AVERAGE(AA241:AA242))</f>
        <v/>
      </c>
      <c r="AB243" s="36" t="str">
        <f>IF(COUNT(AB241:AB242)=0,"",AVERAGE(AB241:AB242))</f>
        <v/>
      </c>
      <c r="AC243" s="36"/>
      <c r="AD243" s="36" t="str">
        <f>IF(COUNT(AD241:AD242)=0,"",AVERAGE(AD241:AD242))</f>
        <v/>
      </c>
      <c r="AE243" s="52"/>
      <c r="AG243" s="48"/>
      <c r="AH243" s="17" t="s">
        <v>1</v>
      </c>
      <c r="AI243" s="36" t="str">
        <f>IF(COUNT(AI241:AI242)=0,"",AVERAGE(AI241:AI242))</f>
        <v/>
      </c>
      <c r="AJ243" s="36" t="str">
        <f>IF(COUNT(AJ241:AJ242)=0,"",AVERAGE(AJ241:AJ242))</f>
        <v/>
      </c>
      <c r="AK243" s="36" t="str">
        <f>IF(COUNT(AK241:AK242)=0,"",AVERAGE(AK241:AK242))</f>
        <v/>
      </c>
      <c r="AL243" s="36" t="str">
        <f>IF(COUNT(AL241:AL242)=0,"",AVERAGE(AL241:AL242))</f>
        <v/>
      </c>
      <c r="AM243" s="36"/>
      <c r="AN243" s="36" t="str">
        <f>IF(COUNT(AN241:AN242)=0,"",AVERAGE(AN241:AN242))</f>
        <v/>
      </c>
      <c r="AO243" s="52"/>
      <c r="AQ243" s="48"/>
      <c r="AR243" s="17" t="s">
        <v>1</v>
      </c>
      <c r="AS243" s="36"/>
      <c r="AT243" s="36" t="str">
        <f>IF(COUNT(AT241:AT242)=0,"",AVERAGE(AT241:AT242))</f>
        <v/>
      </c>
      <c r="AU243" s="36" t="str">
        <f>IF(COUNT(AU241:AU242)=0,"",AVERAGE(AU241:AU242))</f>
        <v/>
      </c>
      <c r="AV243" s="36" t="str">
        <f>IF(COUNT(AV241:AV242)=0,"",AVERAGE(AV241:AV242))</f>
        <v/>
      </c>
      <c r="AW243" s="36" t="str">
        <f>IF(COUNT(AW241:AW242)=0,"",AVERAGE(AW241:AW242))</f>
        <v/>
      </c>
      <c r="AX243" s="36" t="str">
        <f>IF(COUNT(AX241:AX242)=0,"",AVERAGE(AX241:AX242))</f>
        <v/>
      </c>
      <c r="AY243" s="52"/>
      <c r="BA243" s="48"/>
      <c r="BB243" s="17" t="s">
        <v>1</v>
      </c>
      <c r="BC243" s="36"/>
      <c r="BD243" s="36" t="str">
        <f>IF(COUNT(BD241:BD242)=0,"",AVERAGE(BD241:BD242))</f>
        <v/>
      </c>
      <c r="BE243" s="36" t="str">
        <f>IF(COUNT(BE241:BE242)=0,"",AVERAGE(BE241:BE242))</f>
        <v/>
      </c>
      <c r="BF243" s="36" t="str">
        <f>IF(COUNT(BF241:BF242)=0,"",AVERAGE(BF241:BF242))</f>
        <v/>
      </c>
      <c r="BG243" s="36" t="str">
        <f>IF(COUNT(BG241:BG242)=0,"",AVERAGE(BG241:BG242))</f>
        <v/>
      </c>
      <c r="BH243" s="36" t="str">
        <f>IF(COUNT(BH241:BH242)=0,"",AVERAGE(BH241:BH242))</f>
        <v/>
      </c>
      <c r="BI243" s="52"/>
      <c r="BK243" s="48"/>
      <c r="BL243" s="17" t="s">
        <v>1</v>
      </c>
      <c r="BM243" s="6">
        <v>10</v>
      </c>
      <c r="BN243" s="6">
        <v>10</v>
      </c>
      <c r="BO243" s="6">
        <v>10</v>
      </c>
      <c r="BP243" s="6">
        <v>10</v>
      </c>
      <c r="BQ243" s="6">
        <v>10</v>
      </c>
      <c r="BR243" s="6">
        <v>10</v>
      </c>
      <c r="BS243" s="52"/>
      <c r="BU243" s="48"/>
      <c r="BV243" s="17" t="s">
        <v>1</v>
      </c>
      <c r="BW243" s="36" t="str">
        <f>IF(COUNT(BW241:BW242)=0,"",AVERAGE(BW241:BW242))</f>
        <v/>
      </c>
      <c r="BX243" s="36" t="str">
        <f>IF(COUNT(BX241:BX242)=0,"",AVERAGE(BX241:BX242))</f>
        <v/>
      </c>
      <c r="BY243" s="36" t="str">
        <f>IF(COUNT(BY241:BY242)=0,"",AVERAGE(BY241:BY242))</f>
        <v/>
      </c>
      <c r="BZ243" s="36" t="str">
        <f>IF(COUNT(BZ241:BZ242)=0,"",AVERAGE(BZ241:BZ242))</f>
        <v/>
      </c>
      <c r="CA243" s="36"/>
      <c r="CB243" s="36" t="str">
        <f>IF(COUNT(CB241:CB242)=0,"",AVERAGE(CB241:CB242))</f>
        <v/>
      </c>
      <c r="CC243" s="52"/>
      <c r="CE243" s="48"/>
      <c r="CF243" s="17" t="s">
        <v>1</v>
      </c>
      <c r="CG243" s="36" t="str">
        <f>IF(COUNT(CG241:CG242)=0,"",AVERAGE(CG241:CG242))</f>
        <v/>
      </c>
      <c r="CH243" s="36" t="str">
        <f>IF(COUNT(CH241:CH242)=0,"",AVERAGE(CH241:CH242))</f>
        <v/>
      </c>
      <c r="CI243" s="36" t="str">
        <f>IF(COUNT(CI241:CI242)=0,"",AVERAGE(CI241:CI242))</f>
        <v/>
      </c>
      <c r="CJ243" s="36" t="str">
        <f>IF(COUNT(CJ241:CJ242)=0,"",AVERAGE(CJ241:CJ242))</f>
        <v/>
      </c>
      <c r="CK243" s="36"/>
      <c r="CL243" s="36" t="str">
        <f>IF(COUNT(CL241:CL242)=0,"",AVERAGE(CL241:CL242))</f>
        <v/>
      </c>
      <c r="CM243" s="52"/>
      <c r="CO243" s="48"/>
      <c r="CP243" s="17" t="s">
        <v>1</v>
      </c>
      <c r="CQ243" s="36" t="str">
        <f>IF(COUNT(CQ241:CQ242)=0,"",AVERAGE(CQ241:CQ242))</f>
        <v/>
      </c>
      <c r="CR243" s="36" t="str">
        <f>IF(COUNT(CR241:CR242)=0,"",AVERAGE(CR241:CR242))</f>
        <v/>
      </c>
      <c r="CS243" s="36" t="str">
        <f>IF(COUNT(CS241:CS242)=0,"",AVERAGE(CS241:CS242))</f>
        <v/>
      </c>
      <c r="CT243" s="36" t="str">
        <f>IF(COUNT(CT241:CT242)=0,"",AVERAGE(CT241:CT242))</f>
        <v/>
      </c>
      <c r="CU243" s="36"/>
      <c r="CV243" s="36" t="str">
        <f>IF(COUNT(CV241:CV242)=0,"",AVERAGE(CV241:CV242))</f>
        <v/>
      </c>
      <c r="CW243" s="52"/>
      <c r="CY243" s="48"/>
      <c r="CZ243" s="17" t="s">
        <v>1</v>
      </c>
      <c r="DA243" s="36">
        <f>IF(COUNT(DA241:DA242)=0,"",AVERAGE(DA241:DA242))</f>
        <v>10</v>
      </c>
      <c r="DB243" s="36">
        <f>IF(COUNT(DB241:DB242)=0,"",AVERAGE(DB241:DB242))</f>
        <v>10</v>
      </c>
      <c r="DC243" s="36">
        <f>IF(COUNT(DC241:DC242)=0,"",AVERAGE(DC241:DC242))</f>
        <v>9</v>
      </c>
      <c r="DD243" s="36">
        <f>IF(COUNT(DD241:DD242)=0,"",AVERAGE(DD241:DD242))</f>
        <v>8</v>
      </c>
      <c r="DE243" s="36"/>
      <c r="DF243" s="36">
        <f>IF(COUNT(DF241:DF242)=0,"",AVERAGE(DF241:DF242))</f>
        <v>3</v>
      </c>
      <c r="DG243" s="52"/>
      <c r="DI243" s="48"/>
      <c r="DJ243" s="17" t="s">
        <v>1</v>
      </c>
      <c r="DK243" s="36" t="str">
        <f>IF(COUNT(DK241:DK242)=0,"",AVERAGE(DK241:DK242))</f>
        <v/>
      </c>
      <c r="DL243" s="36" t="str">
        <f>IF(COUNT(DL241:DL242)=0,"",AVERAGE(DL241:DL242))</f>
        <v/>
      </c>
      <c r="DM243" s="36" t="str">
        <f>IF(COUNT(DM241:DM242)=0,"",AVERAGE(DM241:DM242))</f>
        <v/>
      </c>
      <c r="DN243" s="36" t="str">
        <f>IF(COUNT(DN241:DN242)=0,"",AVERAGE(DN241:DN242))</f>
        <v/>
      </c>
      <c r="DO243" s="36"/>
      <c r="DP243" s="36" t="str">
        <f>IF(COUNT(DP241:DP242)=0,"",AVERAGE(DP241:DP242))</f>
        <v/>
      </c>
      <c r="DQ243" s="52"/>
      <c r="DS243" s="48"/>
      <c r="DT243" s="17" t="s">
        <v>1</v>
      </c>
      <c r="DU243" s="36" t="str">
        <f>IF(COUNT(DU241:DU242)=0,"",AVERAGE(DU241:DU242))</f>
        <v/>
      </c>
      <c r="DV243" s="36" t="str">
        <f>IF(COUNT(DV241:DV242)=0,"",AVERAGE(DV241:DV242))</f>
        <v/>
      </c>
      <c r="DW243" s="36" t="str">
        <f>IF(COUNT(DW241:DW242)=0,"",AVERAGE(DW241:DW242))</f>
        <v/>
      </c>
      <c r="DX243" s="36" t="str">
        <f>IF(COUNT(DX241:DX242)=0,"",AVERAGE(DX241:DX242))</f>
        <v/>
      </c>
      <c r="DY243" s="36"/>
      <c r="DZ243" s="36" t="str">
        <f>IF(COUNT(DZ241:DZ242)=0,"",AVERAGE(DZ241:DZ242))</f>
        <v/>
      </c>
      <c r="EA243" s="52"/>
      <c r="EC243" s="48"/>
      <c r="ED243" s="17" t="s">
        <v>1</v>
      </c>
      <c r="EE243" s="36" t="str">
        <f>IF(COUNT(EE241:EE242)=0,"",AVERAGE(EE241:EE242))</f>
        <v/>
      </c>
      <c r="EF243" s="36" t="str">
        <f>IF(COUNT(EF241:EF242)=0,"",AVERAGE(EF241:EF242))</f>
        <v/>
      </c>
      <c r="EG243" s="36" t="str">
        <f>IF(COUNT(EG241:EG242)=0,"",AVERAGE(EG241:EG242))</f>
        <v/>
      </c>
      <c r="EH243" s="36" t="str">
        <f>IF(COUNT(EH241:EH242)=0,"",AVERAGE(EH241:EH242))</f>
        <v/>
      </c>
      <c r="EI243" s="36"/>
      <c r="EJ243" s="36" t="str">
        <f>IF(COUNT(EJ241:EJ242)=0,"",AVERAGE(EJ241:EJ242))</f>
        <v/>
      </c>
      <c r="EK243" s="52"/>
      <c r="EL243" s="48"/>
      <c r="EM243" s="17" t="s">
        <v>1</v>
      </c>
      <c r="EN243" s="36">
        <f>IF(COUNT(EN241:EN242)=0,"",AVERAGE(EN241:EN242))</f>
        <v>10</v>
      </c>
      <c r="EO243" s="36">
        <f>IF(COUNT(EO241:EO242)=0,"",AVERAGE(EO241:EO242))</f>
        <v>10</v>
      </c>
      <c r="EP243" s="36">
        <f>IF(COUNT(EP241:EP242)=0,"",AVERAGE(EP241:EP242))</f>
        <v>9</v>
      </c>
      <c r="EQ243" s="36">
        <f>IF(COUNT(EQ241:EQ242)=0,"",AVERAGE(EQ241:EQ242))</f>
        <v>8</v>
      </c>
      <c r="ER243" s="36"/>
      <c r="ES243" s="36">
        <f>IF(COUNT(ES241:ES242)=0,"",AVERAGE(ES241:ES242))</f>
        <v>3</v>
      </c>
      <c r="ET243" s="52"/>
      <c r="EU243" s="52"/>
      <c r="EW243" s="369"/>
      <c r="EX243" s="17" t="s">
        <v>1</v>
      </c>
      <c r="EY243" s="36" t="str">
        <f t="shared" ref="EY243:FD243" si="1194">IF(COUNT(EY241:EY242)=0,"",AVERAGE(EY241:EY242))</f>
        <v/>
      </c>
      <c r="EZ243" s="36" t="str">
        <f t="shared" si="1194"/>
        <v/>
      </c>
      <c r="FA243" s="36" t="str">
        <f t="shared" si="1194"/>
        <v/>
      </c>
      <c r="FB243" s="36" t="str">
        <f t="shared" si="1194"/>
        <v/>
      </c>
      <c r="FC243" s="36" t="str">
        <f t="shared" si="1194"/>
        <v/>
      </c>
      <c r="FD243" s="36" t="str">
        <f t="shared" si="1194"/>
        <v/>
      </c>
      <c r="FE243" s="52"/>
      <c r="FG243" s="369"/>
      <c r="FH243" s="17" t="s">
        <v>1</v>
      </c>
      <c r="FI243" s="36" t="str">
        <f t="shared" ref="FI243:FN243" si="1195">IF(COUNT(FI241:FI242)=0,"",AVERAGE(FI241:FI242))</f>
        <v/>
      </c>
      <c r="FJ243" s="36" t="str">
        <f t="shared" si="1195"/>
        <v/>
      </c>
      <c r="FK243" s="36" t="str">
        <f t="shared" si="1195"/>
        <v/>
      </c>
      <c r="FL243" s="36" t="str">
        <f t="shared" si="1195"/>
        <v/>
      </c>
      <c r="FM243" s="36" t="str">
        <f t="shared" si="1195"/>
        <v/>
      </c>
      <c r="FN243" s="36" t="str">
        <f t="shared" si="1195"/>
        <v/>
      </c>
      <c r="FO243" s="52"/>
      <c r="FQ243" s="369"/>
      <c r="FR243" s="17" t="s">
        <v>1</v>
      </c>
      <c r="FS243" s="36" t="str">
        <f t="shared" ref="FS243:FX243" si="1196">IF(COUNT(FS241:FS242)=0,"",AVERAGE(FS241:FS242))</f>
        <v/>
      </c>
      <c r="FT243" s="36" t="str">
        <f t="shared" si="1196"/>
        <v/>
      </c>
      <c r="FU243" s="36" t="str">
        <f t="shared" si="1196"/>
        <v/>
      </c>
      <c r="FV243" s="36" t="str">
        <f t="shared" si="1196"/>
        <v/>
      </c>
      <c r="FW243" s="36" t="str">
        <f t="shared" si="1196"/>
        <v/>
      </c>
      <c r="FX243" s="36" t="str">
        <f t="shared" si="1196"/>
        <v/>
      </c>
      <c r="FY243" s="52"/>
      <c r="GA243" s="369"/>
      <c r="GB243" s="17" t="s">
        <v>1</v>
      </c>
      <c r="GC243" s="36" t="str">
        <f t="shared" ref="GC243:GH243" si="1197">IF(COUNT(GC241:GC242)=0,"",AVERAGE(GC241:GC242))</f>
        <v/>
      </c>
      <c r="GD243" s="36" t="str">
        <f t="shared" si="1197"/>
        <v/>
      </c>
      <c r="GE243" s="36" t="str">
        <f t="shared" si="1197"/>
        <v/>
      </c>
      <c r="GF243" s="36" t="str">
        <f t="shared" si="1197"/>
        <v/>
      </c>
      <c r="GG243" s="36" t="str">
        <f t="shared" si="1197"/>
        <v/>
      </c>
      <c r="GH243" s="36" t="str">
        <f t="shared" si="1197"/>
        <v/>
      </c>
      <c r="GI243" s="52"/>
      <c r="GK243" s="369"/>
      <c r="GL243" s="17" t="s">
        <v>1</v>
      </c>
      <c r="GM243" s="36" t="str">
        <f t="shared" ref="GM243:GR243" si="1198">IF(COUNT(GM241:GM242)=0,"",AVERAGE(GM241:GM242))</f>
        <v/>
      </c>
      <c r="GN243" s="36" t="str">
        <f t="shared" si="1198"/>
        <v/>
      </c>
      <c r="GO243" s="36" t="str">
        <f t="shared" si="1198"/>
        <v/>
      </c>
      <c r="GP243" s="36" t="str">
        <f t="shared" si="1198"/>
        <v/>
      </c>
      <c r="GQ243" s="36" t="str">
        <f t="shared" si="1198"/>
        <v/>
      </c>
      <c r="GR243" s="36" t="str">
        <f t="shared" si="1198"/>
        <v/>
      </c>
      <c r="GS243" s="52"/>
      <c r="GU243" s="369"/>
      <c r="GV243" s="17" t="s">
        <v>1</v>
      </c>
      <c r="GW243" s="36" t="str">
        <f t="shared" ref="GW243:HB243" si="1199">IF(COUNT(GW241:GW242)=0,"",AVERAGE(GW241:GW242))</f>
        <v/>
      </c>
      <c r="GX243" s="36" t="str">
        <f t="shared" si="1199"/>
        <v/>
      </c>
      <c r="GY243" s="36" t="str">
        <f t="shared" si="1199"/>
        <v/>
      </c>
      <c r="GZ243" s="36" t="str">
        <f t="shared" si="1199"/>
        <v/>
      </c>
      <c r="HA243" s="36" t="str">
        <f t="shared" si="1199"/>
        <v/>
      </c>
      <c r="HB243" s="36" t="str">
        <f t="shared" si="1199"/>
        <v/>
      </c>
      <c r="HC243" s="52"/>
      <c r="HE243" s="369"/>
      <c r="HF243" s="17" t="s">
        <v>1</v>
      </c>
      <c r="HG243" s="36" t="str">
        <f t="shared" ref="HG243:HL243" si="1200">IF(COUNT(HG241:HG242)=0,"",AVERAGE(HG241:HG242))</f>
        <v/>
      </c>
      <c r="HH243" s="36" t="str">
        <f t="shared" si="1200"/>
        <v/>
      </c>
      <c r="HI243" s="36" t="str">
        <f t="shared" si="1200"/>
        <v/>
      </c>
      <c r="HJ243" s="36" t="str">
        <f t="shared" si="1200"/>
        <v/>
      </c>
      <c r="HK243" s="36" t="str">
        <f t="shared" si="1200"/>
        <v/>
      </c>
      <c r="HL243" s="36" t="str">
        <f t="shared" si="1200"/>
        <v/>
      </c>
      <c r="HM243" s="52"/>
      <c r="HO243" s="369"/>
      <c r="HP243" s="17" t="s">
        <v>1</v>
      </c>
      <c r="HQ243" s="36" t="str">
        <f t="shared" ref="HQ243:HV243" si="1201">IF(COUNT(HQ241:HQ242)=0,"",AVERAGE(HQ241:HQ242))</f>
        <v/>
      </c>
      <c r="HR243" s="36" t="str">
        <f t="shared" si="1201"/>
        <v/>
      </c>
      <c r="HS243" s="36" t="str">
        <f t="shared" si="1201"/>
        <v/>
      </c>
      <c r="HT243" s="36" t="str">
        <f t="shared" si="1201"/>
        <v/>
      </c>
      <c r="HU243" s="36" t="str">
        <f t="shared" si="1201"/>
        <v/>
      </c>
      <c r="HV243" s="36" t="str">
        <f t="shared" si="1201"/>
        <v/>
      </c>
      <c r="HW243" s="52"/>
      <c r="HY243" s="369"/>
      <c r="HZ243" s="17" t="s">
        <v>1</v>
      </c>
      <c r="IA243" s="36" t="str">
        <f t="shared" ref="IA243:IF243" si="1202">IF(COUNT(IA241:IA242)=0,"",AVERAGE(IA241:IA242))</f>
        <v/>
      </c>
      <c r="IB243" s="36" t="str">
        <f t="shared" si="1202"/>
        <v/>
      </c>
      <c r="IC243" s="36" t="str">
        <f t="shared" si="1202"/>
        <v/>
      </c>
      <c r="ID243" s="36" t="str">
        <f t="shared" si="1202"/>
        <v/>
      </c>
      <c r="IE243" s="36" t="str">
        <f t="shared" si="1202"/>
        <v/>
      </c>
      <c r="IF243" s="36" t="str">
        <f t="shared" si="1202"/>
        <v/>
      </c>
      <c r="IG243" s="52"/>
      <c r="II243" s="369"/>
      <c r="IJ243" s="17" t="s">
        <v>1</v>
      </c>
      <c r="IK243" s="36" t="str">
        <f t="shared" ref="IK243:IP243" si="1203">IF(COUNT(IK241:IK242)=0,"",AVERAGE(IK241:IK242))</f>
        <v/>
      </c>
      <c r="IL243" s="36" t="str">
        <f t="shared" si="1203"/>
        <v/>
      </c>
      <c r="IM243" s="36" t="str">
        <f t="shared" si="1203"/>
        <v/>
      </c>
      <c r="IN243" s="36" t="str">
        <f t="shared" si="1203"/>
        <v/>
      </c>
      <c r="IO243" s="36" t="str">
        <f t="shared" si="1203"/>
        <v/>
      </c>
      <c r="IP243" s="36" t="str">
        <f t="shared" si="1203"/>
        <v/>
      </c>
      <c r="IQ243" s="52"/>
      <c r="IS243" s="369"/>
      <c r="IT243" s="17" t="s">
        <v>1</v>
      </c>
      <c r="IU243" s="36" t="str">
        <f t="shared" ref="IU243:IZ243" si="1204">IF(COUNT(IU241:IU242)=0,"",AVERAGE(IU241:IU242))</f>
        <v/>
      </c>
      <c r="IV243" s="36" t="str">
        <f t="shared" si="1204"/>
        <v/>
      </c>
      <c r="IW243" s="36" t="str">
        <f t="shared" si="1204"/>
        <v/>
      </c>
      <c r="IX243" s="36" t="str">
        <f t="shared" si="1204"/>
        <v/>
      </c>
      <c r="IY243" s="36" t="str">
        <f t="shared" si="1204"/>
        <v/>
      </c>
      <c r="IZ243" s="36" t="str">
        <f t="shared" si="1204"/>
        <v/>
      </c>
      <c r="JA243" s="52"/>
    </row>
    <row r="244" spans="1:261" ht="25.5" customHeight="1" outlineLevel="2" x14ac:dyDescent="0.25">
      <c r="C244" s="102" t="s">
        <v>48</v>
      </c>
      <c r="D244" s="103" t="s">
        <v>282</v>
      </c>
      <c r="E244" s="419"/>
      <c r="F244" s="419"/>
      <c r="G244" s="419"/>
      <c r="H244" s="419"/>
      <c r="I244" s="419"/>
      <c r="J244" s="419"/>
      <c r="K244" s="52"/>
      <c r="M244" s="102" t="s">
        <v>48</v>
      </c>
      <c r="N244" s="103" t="s">
        <v>282</v>
      </c>
      <c r="O244" s="103"/>
      <c r="P244" s="103"/>
      <c r="Q244" s="103"/>
      <c r="R244" s="103"/>
      <c r="S244" s="103"/>
      <c r="T244" s="103"/>
      <c r="U244" s="52"/>
      <c r="W244" s="102" t="s">
        <v>48</v>
      </c>
      <c r="X244" s="103" t="s">
        <v>282</v>
      </c>
      <c r="Y244" s="103"/>
      <c r="Z244" s="103"/>
      <c r="AA244" s="103"/>
      <c r="AB244" s="103"/>
      <c r="AC244" s="103"/>
      <c r="AD244" s="103"/>
      <c r="AE244" s="52"/>
      <c r="AG244" s="102" t="s">
        <v>48</v>
      </c>
      <c r="AH244" s="103" t="s">
        <v>282</v>
      </c>
      <c r="AI244" s="103"/>
      <c r="AJ244" s="103"/>
      <c r="AK244" s="103"/>
      <c r="AL244" s="103"/>
      <c r="AM244" s="103"/>
      <c r="AN244" s="103"/>
      <c r="AO244" s="52"/>
      <c r="AQ244" s="102" t="s">
        <v>48</v>
      </c>
      <c r="AR244" s="103" t="s">
        <v>282</v>
      </c>
      <c r="AS244" s="103"/>
      <c r="AT244" s="103"/>
      <c r="AU244" s="103"/>
      <c r="AV244" s="103"/>
      <c r="AW244" s="103"/>
      <c r="AX244" s="103"/>
      <c r="AY244" s="52"/>
      <c r="BA244" s="102" t="s">
        <v>48</v>
      </c>
      <c r="BB244" s="103" t="s">
        <v>282</v>
      </c>
      <c r="BC244" s="103"/>
      <c r="BD244" s="103"/>
      <c r="BE244" s="103"/>
      <c r="BF244" s="103"/>
      <c r="BG244" s="103"/>
      <c r="BH244" s="103"/>
      <c r="BI244" s="52"/>
      <c r="BK244" s="102" t="s">
        <v>48</v>
      </c>
      <c r="BL244" s="103" t="s">
        <v>282</v>
      </c>
      <c r="BM244" s="36"/>
      <c r="BN244" s="36">
        <f>IF(COUNT(BN242:BN243)=0,"",AVERAGE(BN242:BN243))</f>
        <v>10</v>
      </c>
      <c r="BO244" s="36">
        <f>IF(COUNT(BO242:BO243)=0,"",AVERAGE(BO242:BO243))</f>
        <v>10</v>
      </c>
      <c r="BP244" s="36">
        <f>IF(COUNT(BP242:BP243)=0,"",AVERAGE(BP242:BP243))</f>
        <v>10</v>
      </c>
      <c r="BQ244" s="36">
        <f>IF(COUNT(BQ242:BQ243)=0,"",AVERAGE(BQ242:BQ243))</f>
        <v>10</v>
      </c>
      <c r="BR244" s="36">
        <f>IF(COUNT(BR242:BR243)=0,"",AVERAGE(BR242:BR243))</f>
        <v>10</v>
      </c>
      <c r="BS244" s="52"/>
      <c r="BU244" s="102" t="s">
        <v>48</v>
      </c>
      <c r="BV244" s="103" t="s">
        <v>282</v>
      </c>
      <c r="BW244" s="103"/>
      <c r="BX244" s="103"/>
      <c r="BY244" s="103"/>
      <c r="BZ244" s="103"/>
      <c r="CA244" s="103"/>
      <c r="CB244" s="103"/>
      <c r="CC244" s="52"/>
      <c r="CE244" s="102" t="s">
        <v>48</v>
      </c>
      <c r="CF244" s="103" t="s">
        <v>282</v>
      </c>
      <c r="CG244" s="103"/>
      <c r="CH244" s="103"/>
      <c r="CI244" s="103"/>
      <c r="CJ244" s="103"/>
      <c r="CK244" s="103"/>
      <c r="CL244" s="103"/>
      <c r="CM244" s="52"/>
      <c r="CO244" s="102" t="s">
        <v>48</v>
      </c>
      <c r="CP244" s="103" t="s">
        <v>282</v>
      </c>
      <c r="CQ244" s="103"/>
      <c r="CR244" s="103"/>
      <c r="CS244" s="103"/>
      <c r="CT244" s="103"/>
      <c r="CU244" s="103"/>
      <c r="CV244" s="103"/>
      <c r="CW244" s="52"/>
      <c r="CY244" s="102" t="s">
        <v>48</v>
      </c>
      <c r="CZ244" s="103" t="s">
        <v>282</v>
      </c>
      <c r="DA244" s="103"/>
      <c r="DB244" s="103"/>
      <c r="DC244" s="103"/>
      <c r="DD244" s="103"/>
      <c r="DE244" s="103"/>
      <c r="DF244" s="103"/>
      <c r="DG244" s="52"/>
      <c r="DI244" s="102" t="s">
        <v>48</v>
      </c>
      <c r="DJ244" s="103" t="s">
        <v>282</v>
      </c>
      <c r="DK244" s="103"/>
      <c r="DL244" s="103"/>
      <c r="DM244" s="103"/>
      <c r="DN244" s="103"/>
      <c r="DO244" s="103"/>
      <c r="DP244" s="103"/>
      <c r="DQ244" s="52"/>
      <c r="DS244" s="102" t="s">
        <v>48</v>
      </c>
      <c r="DT244" s="103" t="s">
        <v>282</v>
      </c>
      <c r="DU244" s="103"/>
      <c r="DV244" s="103"/>
      <c r="DW244" s="103"/>
      <c r="DX244" s="103"/>
      <c r="DY244" s="103"/>
      <c r="DZ244" s="103"/>
      <c r="EA244" s="52"/>
      <c r="EC244" s="102" t="s">
        <v>48</v>
      </c>
      <c r="ED244" s="103" t="s">
        <v>282</v>
      </c>
      <c r="EE244" s="103"/>
      <c r="EF244" s="103"/>
      <c r="EG244" s="103"/>
      <c r="EH244" s="103"/>
      <c r="EI244" s="103"/>
      <c r="EJ244" s="103"/>
      <c r="EK244" s="52"/>
      <c r="EL244" s="102" t="s">
        <v>48</v>
      </c>
      <c r="EM244" s="103" t="s">
        <v>282</v>
      </c>
      <c r="EN244" s="103"/>
      <c r="EO244" s="103"/>
      <c r="EP244" s="103"/>
      <c r="EQ244" s="103"/>
      <c r="ER244" s="103"/>
      <c r="ES244" s="103"/>
      <c r="ET244" s="52"/>
      <c r="EU244" s="52"/>
      <c r="EW244" s="370" t="s">
        <v>48</v>
      </c>
      <c r="EX244" s="103" t="s">
        <v>282</v>
      </c>
      <c r="EY244" s="103"/>
      <c r="EZ244" s="103"/>
      <c r="FA244" s="103"/>
      <c r="FB244" s="103"/>
      <c r="FC244" s="103"/>
      <c r="FD244" s="103"/>
      <c r="FE244" s="52"/>
      <c r="FG244" s="370" t="s">
        <v>48</v>
      </c>
      <c r="FH244" s="103" t="s">
        <v>282</v>
      </c>
      <c r="FI244" s="103"/>
      <c r="FJ244" s="103"/>
      <c r="FK244" s="103"/>
      <c r="FL244" s="103"/>
      <c r="FM244" s="103"/>
      <c r="FN244" s="103"/>
      <c r="FO244" s="52"/>
      <c r="FQ244" s="370" t="s">
        <v>48</v>
      </c>
      <c r="FR244" s="103" t="s">
        <v>282</v>
      </c>
      <c r="FS244" s="103"/>
      <c r="FT244" s="103"/>
      <c r="FU244" s="103"/>
      <c r="FV244" s="103"/>
      <c r="FW244" s="103"/>
      <c r="FX244" s="103"/>
      <c r="FY244" s="52"/>
      <c r="GA244" s="370" t="s">
        <v>48</v>
      </c>
      <c r="GB244" s="103" t="s">
        <v>282</v>
      </c>
      <c r="GC244" s="103"/>
      <c r="GD244" s="103"/>
      <c r="GE244" s="103"/>
      <c r="GF244" s="103"/>
      <c r="GG244" s="103"/>
      <c r="GH244" s="103"/>
      <c r="GI244" s="52"/>
      <c r="GK244" s="370" t="s">
        <v>48</v>
      </c>
      <c r="GL244" s="103" t="s">
        <v>282</v>
      </c>
      <c r="GM244" s="103"/>
      <c r="GN244" s="103"/>
      <c r="GO244" s="103"/>
      <c r="GP244" s="103"/>
      <c r="GQ244" s="103"/>
      <c r="GR244" s="103"/>
      <c r="GS244" s="52"/>
      <c r="GU244" s="370" t="s">
        <v>48</v>
      </c>
      <c r="GV244" s="103" t="s">
        <v>282</v>
      </c>
      <c r="GW244" s="103"/>
      <c r="GX244" s="103"/>
      <c r="GY244" s="103"/>
      <c r="GZ244" s="103"/>
      <c r="HA244" s="103"/>
      <c r="HB244" s="103"/>
      <c r="HC244" s="52"/>
      <c r="HE244" s="370" t="s">
        <v>48</v>
      </c>
      <c r="HF244" s="103" t="s">
        <v>282</v>
      </c>
      <c r="HG244" s="103"/>
      <c r="HH244" s="103"/>
      <c r="HI244" s="103"/>
      <c r="HJ244" s="103"/>
      <c r="HK244" s="103"/>
      <c r="HL244" s="103"/>
      <c r="HM244" s="52"/>
      <c r="HO244" s="370" t="s">
        <v>48</v>
      </c>
      <c r="HP244" s="103" t="s">
        <v>282</v>
      </c>
      <c r="HQ244" s="103"/>
      <c r="HR244" s="103"/>
      <c r="HS244" s="103"/>
      <c r="HT244" s="103"/>
      <c r="HU244" s="103"/>
      <c r="HV244" s="103"/>
      <c r="HW244" s="52"/>
      <c r="HY244" s="370" t="s">
        <v>48</v>
      </c>
      <c r="HZ244" s="103" t="s">
        <v>282</v>
      </c>
      <c r="IA244" s="103"/>
      <c r="IB244" s="103"/>
      <c r="IC244" s="103"/>
      <c r="ID244" s="103"/>
      <c r="IE244" s="103"/>
      <c r="IF244" s="103"/>
      <c r="IG244" s="52"/>
      <c r="II244" s="370" t="s">
        <v>48</v>
      </c>
      <c r="IJ244" s="103" t="s">
        <v>282</v>
      </c>
      <c r="IK244" s="103"/>
      <c r="IL244" s="103"/>
      <c r="IM244" s="103"/>
      <c r="IN244" s="103"/>
      <c r="IO244" s="103"/>
      <c r="IP244" s="103"/>
      <c r="IQ244" s="52"/>
      <c r="IS244" s="370" t="s">
        <v>48</v>
      </c>
      <c r="IT244" s="103" t="s">
        <v>282</v>
      </c>
      <c r="IU244" s="103"/>
      <c r="IV244" s="103"/>
      <c r="IW244" s="103"/>
      <c r="IX244" s="103"/>
      <c r="IY244" s="103"/>
      <c r="IZ244" s="103"/>
      <c r="JA244" s="52"/>
    </row>
    <row r="245" spans="1:261" ht="12.75" customHeight="1" outlineLevel="2" x14ac:dyDescent="0.25">
      <c r="C245" s="356"/>
      <c r="D245" s="41">
        <v>1</v>
      </c>
      <c r="E245" s="416">
        <f t="shared" ref="E245" si="1205">AVERAGE(O245,Y245,AI245,AS245,BC245,BM245,BW245,CG245,CQ245,DA245,DK245,DU245,EE245,EO245,EY245,FI245,FS245,GC245,GM245,GW245,HG245,HQ245,IA245,IK245,IU245)</f>
        <v>10</v>
      </c>
      <c r="F245" s="416">
        <f t="shared" ref="F245" si="1206">AVERAGE(P245,Z245,AJ245,AT245,BD245,BN245,BX245,CH245,CR245,DB245,DL245,DV245,EF245,EP245,EZ245,FJ245,FT245,GD245,GN245,GX245,HH245,HR245,IB245,IL245,IV245)</f>
        <v>10</v>
      </c>
      <c r="G245" s="416">
        <f t="shared" ref="G245" si="1207">AVERAGE(Q245,AA245,AK245,AU245,BE245,BO245,BY245,CI245,CS245,DC245,DM245,DW245,EG245,EQ245,FA245,FK245,FU245,GE245,GO245,GY245,HI245,HS245,IC245,IM245,IW245)</f>
        <v>10</v>
      </c>
      <c r="H245" s="416">
        <f t="shared" ref="H245" si="1208">AVERAGE(R245,AB245,AL245,AV245,BF245,BP245,BZ245,CJ245,CT245,DD245,DN245,DX245,EH245,ER245,FB245,FL245,FV245,GF245,GP245,GZ245,HJ245,HT245,ID245,IN245,IX245)</f>
        <v>10</v>
      </c>
      <c r="I245" s="416">
        <f t="shared" ref="I245" si="1209">AVERAGE(S245,AC245,AM245,AW245,BG245,BQ245,CA245,CK245,CU245,DE245,DO245,DY245,EI245,ES245,FC245,FM245,FW245,GG245,GQ245,HA245,HK245,HU245,IE245,IO245,IY245)</f>
        <v>10</v>
      </c>
      <c r="J245" s="416">
        <f t="shared" ref="J245" si="1210">AVERAGE(T245,AD245,AN245,AX245,BH245,BR245,CB245,CL245,CV245,DF245,DP245,DZ245,EJ245,ET245,FD245,FN245,FX245,GH245,GR245,HB245,HL245,HV245,IF245,IP245,IZ245)</f>
        <v>10</v>
      </c>
      <c r="K245" s="52"/>
      <c r="M245" s="328"/>
      <c r="N245" s="41">
        <v>1</v>
      </c>
      <c r="O245" s="6"/>
      <c r="P245" s="6"/>
      <c r="Q245" s="6"/>
      <c r="R245" s="6"/>
      <c r="S245" s="6"/>
      <c r="T245" s="6"/>
      <c r="U245" s="52"/>
      <c r="W245" s="328"/>
      <c r="X245" s="41">
        <v>1</v>
      </c>
      <c r="Y245" s="6"/>
      <c r="Z245" s="6"/>
      <c r="AA245" s="6"/>
      <c r="AB245" s="6"/>
      <c r="AC245" s="6"/>
      <c r="AD245" s="6"/>
      <c r="AE245" s="52"/>
      <c r="AG245" s="328"/>
      <c r="AH245" s="41">
        <v>1</v>
      </c>
      <c r="AI245" s="6"/>
      <c r="AJ245" s="6"/>
      <c r="AK245" s="6"/>
      <c r="AL245" s="6"/>
      <c r="AM245" s="6"/>
      <c r="AN245" s="6"/>
      <c r="AO245" s="52"/>
      <c r="AQ245" s="328"/>
      <c r="AR245" s="41">
        <v>1</v>
      </c>
      <c r="AS245" s="6"/>
      <c r="AT245" s="6"/>
      <c r="AU245" s="6"/>
      <c r="AV245" s="6"/>
      <c r="AW245" s="6"/>
      <c r="AX245" s="6"/>
      <c r="AY245" s="52"/>
      <c r="BA245" s="328"/>
      <c r="BB245" s="41">
        <v>1</v>
      </c>
      <c r="BC245" s="6"/>
      <c r="BD245" s="6"/>
      <c r="BE245" s="6"/>
      <c r="BF245" s="6"/>
      <c r="BG245" s="6"/>
      <c r="BH245" s="6"/>
      <c r="BI245" s="52"/>
      <c r="BK245" s="328"/>
      <c r="BL245" s="41">
        <v>1</v>
      </c>
      <c r="BM245" s="103"/>
      <c r="BN245" s="103"/>
      <c r="BO245" s="103"/>
      <c r="BP245" s="103"/>
      <c r="BQ245" s="103"/>
      <c r="BR245" s="103"/>
      <c r="BS245" s="52"/>
      <c r="BU245" s="328"/>
      <c r="BV245" s="41">
        <v>1</v>
      </c>
      <c r="BW245" s="6"/>
      <c r="BX245" s="6"/>
      <c r="BY245" s="6"/>
      <c r="BZ245" s="6"/>
      <c r="CA245" s="6"/>
      <c r="CB245" s="6"/>
      <c r="CC245" s="52"/>
      <c r="CE245" s="328"/>
      <c r="CF245" s="41">
        <v>1</v>
      </c>
      <c r="CG245" s="6"/>
      <c r="CH245" s="6"/>
      <c r="CI245" s="6"/>
      <c r="CJ245" s="6"/>
      <c r="CK245" s="6"/>
      <c r="CL245" s="6"/>
      <c r="CM245" s="52"/>
      <c r="CO245" s="328"/>
      <c r="CP245" s="41">
        <v>1</v>
      </c>
      <c r="CQ245" s="6"/>
      <c r="CR245" s="6"/>
      <c r="CS245" s="6"/>
      <c r="CT245" s="6"/>
      <c r="CU245" s="6"/>
      <c r="CV245" s="6"/>
      <c r="CW245" s="52"/>
      <c r="CY245" s="328"/>
      <c r="CZ245" s="41">
        <v>1</v>
      </c>
      <c r="DA245" s="6">
        <v>10</v>
      </c>
      <c r="DB245" s="6">
        <v>10</v>
      </c>
      <c r="DC245" s="6">
        <v>10</v>
      </c>
      <c r="DD245" s="6">
        <v>10</v>
      </c>
      <c r="DE245" s="6"/>
      <c r="DF245" s="6">
        <v>10</v>
      </c>
      <c r="DG245" s="52"/>
      <c r="DI245" s="328"/>
      <c r="DJ245" s="41">
        <v>1</v>
      </c>
      <c r="DK245" s="6"/>
      <c r="DL245" s="6"/>
      <c r="DM245" s="6"/>
      <c r="DN245" s="6"/>
      <c r="DO245" s="6"/>
      <c r="DP245" s="6"/>
      <c r="DQ245" s="52"/>
      <c r="DS245" s="328"/>
      <c r="DT245" s="41">
        <v>1</v>
      </c>
      <c r="DU245" s="6"/>
      <c r="DV245" s="6"/>
      <c r="DW245" s="6"/>
      <c r="DX245" s="6"/>
      <c r="DY245" s="6"/>
      <c r="DZ245" s="6"/>
      <c r="EA245" s="52"/>
      <c r="EC245" s="328"/>
      <c r="ED245" s="41">
        <v>1</v>
      </c>
      <c r="EE245" s="6"/>
      <c r="EF245" s="6"/>
      <c r="EG245" s="6"/>
      <c r="EH245" s="6"/>
      <c r="EI245" s="6"/>
      <c r="EJ245" s="6"/>
      <c r="EK245" s="52"/>
      <c r="EL245" s="328"/>
      <c r="EM245" s="41">
        <v>1</v>
      </c>
      <c r="EN245" s="6">
        <v>10</v>
      </c>
      <c r="EO245" s="6">
        <v>10</v>
      </c>
      <c r="EP245" s="6">
        <v>10</v>
      </c>
      <c r="EQ245" s="6">
        <v>10</v>
      </c>
      <c r="ER245" s="6"/>
      <c r="ES245" s="6">
        <v>10</v>
      </c>
      <c r="ET245" s="52"/>
      <c r="EU245" s="52"/>
      <c r="EW245" s="367"/>
      <c r="EX245" s="41">
        <v>1</v>
      </c>
      <c r="EY245" s="6"/>
      <c r="EZ245" s="6"/>
      <c r="FA245" s="6"/>
      <c r="FB245" s="6"/>
      <c r="FC245" s="6"/>
      <c r="FD245" s="6"/>
      <c r="FE245" s="52"/>
      <c r="FG245" s="367"/>
      <c r="FH245" s="41">
        <v>1</v>
      </c>
      <c r="FI245" s="6"/>
      <c r="FJ245" s="6"/>
      <c r="FK245" s="6"/>
      <c r="FL245" s="6"/>
      <c r="FM245" s="6"/>
      <c r="FN245" s="6"/>
      <c r="FO245" s="52"/>
      <c r="FQ245" s="367"/>
      <c r="FR245" s="41">
        <v>1</v>
      </c>
      <c r="FS245" s="6"/>
      <c r="FT245" s="6"/>
      <c r="FU245" s="6"/>
      <c r="FV245" s="6"/>
      <c r="FW245" s="6"/>
      <c r="FX245" s="6"/>
      <c r="FY245" s="52"/>
      <c r="GA245" s="367"/>
      <c r="GB245" s="41">
        <v>1</v>
      </c>
      <c r="GC245" s="6"/>
      <c r="GD245" s="6"/>
      <c r="GE245" s="6"/>
      <c r="GF245" s="6"/>
      <c r="GG245" s="6"/>
      <c r="GH245" s="6"/>
      <c r="GI245" s="52"/>
      <c r="GK245" s="367"/>
      <c r="GL245" s="41">
        <v>1</v>
      </c>
      <c r="GM245" s="6"/>
      <c r="GN245" s="6"/>
      <c r="GO245" s="6"/>
      <c r="GP245" s="6"/>
      <c r="GQ245" s="6"/>
      <c r="GR245" s="6"/>
      <c r="GS245" s="52"/>
      <c r="GU245" s="367"/>
      <c r="GV245" s="41">
        <v>1</v>
      </c>
      <c r="GW245" s="6"/>
      <c r="GX245" s="6"/>
      <c r="GY245" s="6"/>
      <c r="GZ245" s="6"/>
      <c r="HA245" s="6"/>
      <c r="HB245" s="6"/>
      <c r="HC245" s="52"/>
      <c r="HE245" s="367"/>
      <c r="HF245" s="41">
        <v>1</v>
      </c>
      <c r="HG245" s="6"/>
      <c r="HH245" s="6"/>
      <c r="HI245" s="6"/>
      <c r="HJ245" s="6"/>
      <c r="HK245" s="6"/>
      <c r="HL245" s="6"/>
      <c r="HM245" s="52"/>
      <c r="HO245" s="367"/>
      <c r="HP245" s="41">
        <v>1</v>
      </c>
      <c r="HQ245" s="6"/>
      <c r="HR245" s="6"/>
      <c r="HS245" s="6"/>
      <c r="HT245" s="6"/>
      <c r="HU245" s="6"/>
      <c r="HV245" s="6"/>
      <c r="HW245" s="52"/>
      <c r="HY245" s="367"/>
      <c r="HZ245" s="41">
        <v>1</v>
      </c>
      <c r="IA245" s="6"/>
      <c r="IB245" s="6"/>
      <c r="IC245" s="6"/>
      <c r="ID245" s="6"/>
      <c r="IE245" s="6"/>
      <c r="IF245" s="6"/>
      <c r="IG245" s="52"/>
      <c r="II245" s="367"/>
      <c r="IJ245" s="41">
        <v>1</v>
      </c>
      <c r="IK245" s="6"/>
      <c r="IL245" s="6"/>
      <c r="IM245" s="6"/>
      <c r="IN245" s="6"/>
      <c r="IO245" s="6"/>
      <c r="IP245" s="6"/>
      <c r="IQ245" s="52"/>
      <c r="IS245" s="367"/>
      <c r="IT245" s="41">
        <v>1</v>
      </c>
      <c r="IU245" s="6"/>
      <c r="IV245" s="6"/>
      <c r="IW245" s="6"/>
      <c r="IX245" s="6"/>
      <c r="IY245" s="6"/>
      <c r="IZ245" s="6"/>
      <c r="JA245" s="52"/>
    </row>
    <row r="246" spans="1:261" ht="12.75" customHeight="1" outlineLevel="2" x14ac:dyDescent="0.25">
      <c r="A246" s="99" t="s">
        <v>122</v>
      </c>
      <c r="B246" s="100">
        <f>IF(A246="Must Have",RQTMustHave,(IF(A246="Important",RQTImportant,(IF(A246="Standard",RQTStandard,RQTNiceToHave)))))</f>
        <v>1</v>
      </c>
      <c r="C246" s="358"/>
      <c r="D246" s="17" t="s">
        <v>1</v>
      </c>
      <c r="E246" s="417">
        <f>AVERAGE(O246,Y246,AI246,AS246,BC246,BM246,BW246,CG246,CQ246,DA246,DK246,DU246,EE246,EO246,EY246,FI246,FS246,GC246,GM246,GW246,HG246,HQ246,IA246,IK246,IU246)</f>
        <v>10</v>
      </c>
      <c r="F246" s="417">
        <f t="shared" ref="F246:J246" si="1211">AVERAGE(P246,Z246,AJ246,AT246,BD246,BN246,BX246,CH246,CR246,DB246,DL246,DV246,EF246,EP246,EZ246,FJ246,FT246,GD246,GN246,GX246,HH246,HR246,IB246,IL246,IV246)</f>
        <v>10</v>
      </c>
      <c r="G246" s="417">
        <f t="shared" si="1211"/>
        <v>10</v>
      </c>
      <c r="H246" s="417">
        <f t="shared" si="1211"/>
        <v>10</v>
      </c>
      <c r="I246" s="417">
        <f t="shared" si="1211"/>
        <v>5</v>
      </c>
      <c r="J246" s="417">
        <f t="shared" si="1211"/>
        <v>10</v>
      </c>
      <c r="K246" s="52"/>
      <c r="M246" s="48"/>
      <c r="N246" s="17" t="s">
        <v>1</v>
      </c>
      <c r="O246" s="36" t="str">
        <f>IF(COUNT(O245:O245)=0,"",AVERAGE(O245:O245))</f>
        <v/>
      </c>
      <c r="P246" s="36" t="str">
        <f>IF(COUNT(P245:P245)=0,"",AVERAGE(P245:P245))</f>
        <v/>
      </c>
      <c r="Q246" s="36" t="str">
        <f>IF(COUNT(Q245:Q245)=0,"",AVERAGE(Q245:Q245))</f>
        <v/>
      </c>
      <c r="R246" s="36" t="str">
        <f>IF(COUNT(R245:R245)=0,"",AVERAGE(R245:R245))</f>
        <v/>
      </c>
      <c r="S246" s="36"/>
      <c r="T246" s="36" t="str">
        <f>IF(COUNT(T245:T245)=0,"",AVERAGE(T245:T245))</f>
        <v/>
      </c>
      <c r="U246" s="52"/>
      <c r="W246" s="48"/>
      <c r="X246" s="17" t="s">
        <v>1</v>
      </c>
      <c r="Y246" s="36" t="str">
        <f>IF(COUNT(Y245:Y245)=0,"",AVERAGE(Y245:Y245))</f>
        <v/>
      </c>
      <c r="Z246" s="36" t="str">
        <f>IF(COUNT(Z245:Z245)=0,"",AVERAGE(Z245:Z245))</f>
        <v/>
      </c>
      <c r="AA246" s="36" t="str">
        <f>IF(COUNT(AA245:AA245)=0,"",AVERAGE(AA245:AA245))</f>
        <v/>
      </c>
      <c r="AB246" s="36" t="str">
        <f>IF(COUNT(AB245:AB245)=0,"",AVERAGE(AB245:AB245))</f>
        <v/>
      </c>
      <c r="AC246" s="36"/>
      <c r="AD246" s="36" t="str">
        <f>IF(COUNT(AD245:AD245)=0,"",AVERAGE(AD245:AD245))</f>
        <v/>
      </c>
      <c r="AE246" s="52"/>
      <c r="AG246" s="48"/>
      <c r="AH246" s="17" t="s">
        <v>1</v>
      </c>
      <c r="AI246" s="36" t="str">
        <f>IF(COUNT(AI245:AI245)=0,"",AVERAGE(AI245:AI245))</f>
        <v/>
      </c>
      <c r="AJ246" s="36" t="str">
        <f>IF(COUNT(AJ245:AJ245)=0,"",AVERAGE(AJ245:AJ245))</f>
        <v/>
      </c>
      <c r="AK246" s="36" t="str">
        <f>IF(COUNT(AK245:AK245)=0,"",AVERAGE(AK245:AK245))</f>
        <v/>
      </c>
      <c r="AL246" s="36" t="str">
        <f>IF(COUNT(AL245:AL245)=0,"",AVERAGE(AL245:AL245))</f>
        <v/>
      </c>
      <c r="AM246" s="36"/>
      <c r="AN246" s="36" t="str">
        <f>IF(COUNT(AN245:AN245)=0,"",AVERAGE(AN245:AN245))</f>
        <v/>
      </c>
      <c r="AO246" s="52"/>
      <c r="AQ246" s="48"/>
      <c r="AR246" s="17" t="s">
        <v>1</v>
      </c>
      <c r="AS246" s="36"/>
      <c r="AT246" s="36" t="str">
        <f>IF(COUNT(AT245:AT245)=0,"",AVERAGE(AT245:AT245))</f>
        <v/>
      </c>
      <c r="AU246" s="36" t="str">
        <f>IF(COUNT(AU245:AU245)=0,"",AVERAGE(AU245:AU245))</f>
        <v/>
      </c>
      <c r="AV246" s="36" t="str">
        <f>IF(COUNT(AV245:AV245)=0,"",AVERAGE(AV245:AV245))</f>
        <v/>
      </c>
      <c r="AW246" s="36" t="str">
        <f>IF(COUNT(AW245:AW245)=0,"",AVERAGE(AW245:AW245))</f>
        <v/>
      </c>
      <c r="AX246" s="36" t="str">
        <f>IF(COUNT(AX245:AX245)=0,"",AVERAGE(AX245:AX245))</f>
        <v/>
      </c>
      <c r="AY246" s="52"/>
      <c r="BA246" s="48"/>
      <c r="BB246" s="17" t="s">
        <v>1</v>
      </c>
      <c r="BC246" s="36"/>
      <c r="BD246" s="36" t="str">
        <f>IF(COUNT(BD245:BD245)=0,"",AVERAGE(BD245:BD245))</f>
        <v/>
      </c>
      <c r="BE246" s="36" t="str">
        <f>IF(COUNT(BE245:BE245)=0,"",AVERAGE(BE245:BE245))</f>
        <v/>
      </c>
      <c r="BF246" s="36" t="str">
        <f>IF(COUNT(BF245:BF245)=0,"",AVERAGE(BF245:BF245))</f>
        <v/>
      </c>
      <c r="BG246" s="36" t="str">
        <f>IF(COUNT(BG245:BG245)=0,"",AVERAGE(BG245:BG245))</f>
        <v/>
      </c>
      <c r="BH246" s="36" t="str">
        <f>IF(COUNT(BH245:BH245)=0,"",AVERAGE(BH245:BH245))</f>
        <v/>
      </c>
      <c r="BI246" s="52"/>
      <c r="BK246" s="48"/>
      <c r="BL246" s="17" t="s">
        <v>1</v>
      </c>
      <c r="BM246" s="6">
        <v>10</v>
      </c>
      <c r="BN246" s="6">
        <v>10</v>
      </c>
      <c r="BO246" s="6">
        <v>10</v>
      </c>
      <c r="BP246" s="6">
        <v>10</v>
      </c>
      <c r="BQ246" s="6">
        <v>0</v>
      </c>
      <c r="BR246" s="6">
        <v>10</v>
      </c>
      <c r="BS246" s="52"/>
      <c r="BU246" s="48"/>
      <c r="BV246" s="17" t="s">
        <v>1</v>
      </c>
      <c r="BW246" s="36" t="str">
        <f>IF(COUNT(BW245:BW245)=0,"",AVERAGE(BW245:BW245))</f>
        <v/>
      </c>
      <c r="BX246" s="36" t="str">
        <f>IF(COUNT(BX245:BX245)=0,"",AVERAGE(BX245:BX245))</f>
        <v/>
      </c>
      <c r="BY246" s="36" t="str">
        <f>IF(COUNT(BY245:BY245)=0,"",AVERAGE(BY245:BY245))</f>
        <v/>
      </c>
      <c r="BZ246" s="36" t="str">
        <f>IF(COUNT(BZ245:BZ245)=0,"",AVERAGE(BZ245:BZ245))</f>
        <v/>
      </c>
      <c r="CA246" s="36"/>
      <c r="CB246" s="36" t="str">
        <f>IF(COUNT(CB245:CB245)=0,"",AVERAGE(CB245:CB245))</f>
        <v/>
      </c>
      <c r="CC246" s="52"/>
      <c r="CE246" s="48"/>
      <c r="CF246" s="17" t="s">
        <v>1</v>
      </c>
      <c r="CG246" s="36" t="str">
        <f>IF(COUNT(CG245:CG245)=0,"",AVERAGE(CG245:CG245))</f>
        <v/>
      </c>
      <c r="CH246" s="36" t="str">
        <f>IF(COUNT(CH245:CH245)=0,"",AVERAGE(CH245:CH245))</f>
        <v/>
      </c>
      <c r="CI246" s="36" t="str">
        <f>IF(COUNT(CI245:CI245)=0,"",AVERAGE(CI245:CI245))</f>
        <v/>
      </c>
      <c r="CJ246" s="36" t="str">
        <f>IF(COUNT(CJ245:CJ245)=0,"",AVERAGE(CJ245:CJ245))</f>
        <v/>
      </c>
      <c r="CK246" s="36"/>
      <c r="CL246" s="36" t="str">
        <f>IF(COUNT(CL245:CL245)=0,"",AVERAGE(CL245:CL245))</f>
        <v/>
      </c>
      <c r="CM246" s="52"/>
      <c r="CO246" s="48"/>
      <c r="CP246" s="17" t="s">
        <v>1</v>
      </c>
      <c r="CQ246" s="36" t="str">
        <f>IF(COUNT(CQ245:CQ245)=0,"",AVERAGE(CQ245:CQ245))</f>
        <v/>
      </c>
      <c r="CR246" s="36" t="str">
        <f>IF(COUNT(CR245:CR245)=0,"",AVERAGE(CR245:CR245))</f>
        <v/>
      </c>
      <c r="CS246" s="36" t="str">
        <f>IF(COUNT(CS245:CS245)=0,"",AVERAGE(CS245:CS245))</f>
        <v/>
      </c>
      <c r="CT246" s="36" t="str">
        <f>IF(COUNT(CT245:CT245)=0,"",AVERAGE(CT245:CT245))</f>
        <v/>
      </c>
      <c r="CU246" s="36"/>
      <c r="CV246" s="36" t="str">
        <f>IF(COUNT(CV245:CV245)=0,"",AVERAGE(CV245:CV245))</f>
        <v/>
      </c>
      <c r="CW246" s="52"/>
      <c r="CY246" s="48"/>
      <c r="CZ246" s="17" t="s">
        <v>1</v>
      </c>
      <c r="DA246" s="36">
        <f>IF(COUNT(DA245:DA245)=0,"",AVERAGE(DA245:DA245))</f>
        <v>10</v>
      </c>
      <c r="DB246" s="36">
        <f>IF(COUNT(DB245:DB245)=0,"",AVERAGE(DB245:DB245))</f>
        <v>10</v>
      </c>
      <c r="DC246" s="36">
        <f>IF(COUNT(DC245:DC245)=0,"",AVERAGE(DC245:DC245))</f>
        <v>10</v>
      </c>
      <c r="DD246" s="36">
        <f>IF(COUNT(DD245:DD245)=0,"",AVERAGE(DD245:DD245))</f>
        <v>10</v>
      </c>
      <c r="DE246" s="36"/>
      <c r="DF246" s="36">
        <f>IF(COUNT(DF245:DF245)=0,"",AVERAGE(DF245:DF245))</f>
        <v>10</v>
      </c>
      <c r="DG246" s="52"/>
      <c r="DI246" s="48"/>
      <c r="DJ246" s="17" t="s">
        <v>1</v>
      </c>
      <c r="DK246" s="36" t="str">
        <f>IF(COUNT(DK245:DK245)=0,"",AVERAGE(DK245:DK245))</f>
        <v/>
      </c>
      <c r="DL246" s="36" t="str">
        <f>IF(COUNT(DL245:DL245)=0,"",AVERAGE(DL245:DL245))</f>
        <v/>
      </c>
      <c r="DM246" s="36" t="str">
        <f>IF(COUNT(DM245:DM245)=0,"",AVERAGE(DM245:DM245))</f>
        <v/>
      </c>
      <c r="DN246" s="36" t="str">
        <f>IF(COUNT(DN245:DN245)=0,"",AVERAGE(DN245:DN245))</f>
        <v/>
      </c>
      <c r="DO246" s="36"/>
      <c r="DP246" s="36" t="str">
        <f>IF(COUNT(DP245:DP245)=0,"",AVERAGE(DP245:DP245))</f>
        <v/>
      </c>
      <c r="DQ246" s="52"/>
      <c r="DS246" s="48"/>
      <c r="DT246" s="17" t="s">
        <v>1</v>
      </c>
      <c r="DU246" s="36" t="str">
        <f>IF(COUNT(DU245:DU245)=0,"",AVERAGE(DU245:DU245))</f>
        <v/>
      </c>
      <c r="DV246" s="36" t="str">
        <f>IF(COUNT(DV245:DV245)=0,"",AVERAGE(DV245:DV245))</f>
        <v/>
      </c>
      <c r="DW246" s="36" t="str">
        <f>IF(COUNT(DW245:DW245)=0,"",AVERAGE(DW245:DW245))</f>
        <v/>
      </c>
      <c r="DX246" s="36" t="str">
        <f>IF(COUNT(DX245:DX245)=0,"",AVERAGE(DX245:DX245))</f>
        <v/>
      </c>
      <c r="DY246" s="36"/>
      <c r="DZ246" s="36" t="str">
        <f>IF(COUNT(DZ245:DZ245)=0,"",AVERAGE(DZ245:DZ245))</f>
        <v/>
      </c>
      <c r="EA246" s="52"/>
      <c r="EC246" s="48"/>
      <c r="ED246" s="17" t="s">
        <v>1</v>
      </c>
      <c r="EE246" s="36" t="str">
        <f>IF(COUNT(EE245:EE245)=0,"",AVERAGE(EE245:EE245))</f>
        <v/>
      </c>
      <c r="EF246" s="36" t="str">
        <f>IF(COUNT(EF245:EF245)=0,"",AVERAGE(EF245:EF245))</f>
        <v/>
      </c>
      <c r="EG246" s="36" t="str">
        <f>IF(COUNT(EG245:EG245)=0,"",AVERAGE(EG245:EG245))</f>
        <v/>
      </c>
      <c r="EH246" s="36" t="str">
        <f>IF(COUNT(EH245:EH245)=0,"",AVERAGE(EH245:EH245))</f>
        <v/>
      </c>
      <c r="EI246" s="36"/>
      <c r="EJ246" s="36" t="str">
        <f>IF(COUNT(EJ245:EJ245)=0,"",AVERAGE(EJ245:EJ245))</f>
        <v/>
      </c>
      <c r="EK246" s="52"/>
      <c r="EL246" s="48"/>
      <c r="EM246" s="17" t="s">
        <v>1</v>
      </c>
      <c r="EN246" s="36">
        <f>IF(COUNT(EN245:EN245)=0,"",AVERAGE(EN245:EN245))</f>
        <v>10</v>
      </c>
      <c r="EO246" s="36">
        <f>IF(COUNT(EO245:EO245)=0,"",AVERAGE(EO245:EO245))</f>
        <v>10</v>
      </c>
      <c r="EP246" s="36">
        <f>IF(COUNT(EP245:EP245)=0,"",AVERAGE(EP245:EP245))</f>
        <v>10</v>
      </c>
      <c r="EQ246" s="36">
        <f>IF(COUNT(EQ245:EQ245)=0,"",AVERAGE(EQ245:EQ245))</f>
        <v>10</v>
      </c>
      <c r="ER246" s="36"/>
      <c r="ES246" s="36">
        <f>IF(COUNT(ES245:ES245)=0,"",AVERAGE(ES245:ES245))</f>
        <v>10</v>
      </c>
      <c r="ET246" s="52"/>
      <c r="EU246" s="52"/>
      <c r="EW246" s="369"/>
      <c r="EX246" s="17" t="s">
        <v>1</v>
      </c>
      <c r="EY246" s="36" t="str">
        <f t="shared" ref="EY246:FD246" si="1212">IF(COUNT(EY245:EY245)=0,"",AVERAGE(EY245:EY245))</f>
        <v/>
      </c>
      <c r="EZ246" s="36" t="str">
        <f t="shared" si="1212"/>
        <v/>
      </c>
      <c r="FA246" s="36" t="str">
        <f t="shared" si="1212"/>
        <v/>
      </c>
      <c r="FB246" s="36" t="str">
        <f t="shared" si="1212"/>
        <v/>
      </c>
      <c r="FC246" s="36" t="str">
        <f t="shared" si="1212"/>
        <v/>
      </c>
      <c r="FD246" s="36" t="str">
        <f t="shared" si="1212"/>
        <v/>
      </c>
      <c r="FE246" s="52"/>
      <c r="FG246" s="369"/>
      <c r="FH246" s="17" t="s">
        <v>1</v>
      </c>
      <c r="FI246" s="36" t="str">
        <f t="shared" ref="FI246:FN246" si="1213">IF(COUNT(FI245:FI245)=0,"",AVERAGE(FI245:FI245))</f>
        <v/>
      </c>
      <c r="FJ246" s="36" t="str">
        <f t="shared" si="1213"/>
        <v/>
      </c>
      <c r="FK246" s="36" t="str">
        <f t="shared" si="1213"/>
        <v/>
      </c>
      <c r="FL246" s="36" t="str">
        <f t="shared" si="1213"/>
        <v/>
      </c>
      <c r="FM246" s="36" t="str">
        <f t="shared" si="1213"/>
        <v/>
      </c>
      <c r="FN246" s="36" t="str">
        <f t="shared" si="1213"/>
        <v/>
      </c>
      <c r="FO246" s="52"/>
      <c r="FQ246" s="369"/>
      <c r="FR246" s="17" t="s">
        <v>1</v>
      </c>
      <c r="FS246" s="36" t="str">
        <f t="shared" ref="FS246:FX246" si="1214">IF(COUNT(FS245:FS245)=0,"",AVERAGE(FS245:FS245))</f>
        <v/>
      </c>
      <c r="FT246" s="36" t="str">
        <f t="shared" si="1214"/>
        <v/>
      </c>
      <c r="FU246" s="36" t="str">
        <f t="shared" si="1214"/>
        <v/>
      </c>
      <c r="FV246" s="36" t="str">
        <f t="shared" si="1214"/>
        <v/>
      </c>
      <c r="FW246" s="36" t="str">
        <f t="shared" si="1214"/>
        <v/>
      </c>
      <c r="FX246" s="36" t="str">
        <f t="shared" si="1214"/>
        <v/>
      </c>
      <c r="FY246" s="52"/>
      <c r="GA246" s="369"/>
      <c r="GB246" s="17" t="s">
        <v>1</v>
      </c>
      <c r="GC246" s="36" t="str">
        <f t="shared" ref="GC246:GH246" si="1215">IF(COUNT(GC245:GC245)=0,"",AVERAGE(GC245:GC245))</f>
        <v/>
      </c>
      <c r="GD246" s="36" t="str">
        <f t="shared" si="1215"/>
        <v/>
      </c>
      <c r="GE246" s="36" t="str">
        <f t="shared" si="1215"/>
        <v/>
      </c>
      <c r="GF246" s="36" t="str">
        <f t="shared" si="1215"/>
        <v/>
      </c>
      <c r="GG246" s="36" t="str">
        <f t="shared" si="1215"/>
        <v/>
      </c>
      <c r="GH246" s="36" t="str">
        <f t="shared" si="1215"/>
        <v/>
      </c>
      <c r="GI246" s="52"/>
      <c r="GK246" s="369"/>
      <c r="GL246" s="17" t="s">
        <v>1</v>
      </c>
      <c r="GM246" s="36" t="str">
        <f t="shared" ref="GM246:GR246" si="1216">IF(COUNT(GM245:GM245)=0,"",AVERAGE(GM245:GM245))</f>
        <v/>
      </c>
      <c r="GN246" s="36" t="str">
        <f t="shared" si="1216"/>
        <v/>
      </c>
      <c r="GO246" s="36" t="str">
        <f t="shared" si="1216"/>
        <v/>
      </c>
      <c r="GP246" s="36" t="str">
        <f t="shared" si="1216"/>
        <v/>
      </c>
      <c r="GQ246" s="36" t="str">
        <f t="shared" si="1216"/>
        <v/>
      </c>
      <c r="GR246" s="36" t="str">
        <f t="shared" si="1216"/>
        <v/>
      </c>
      <c r="GS246" s="52"/>
      <c r="GU246" s="369"/>
      <c r="GV246" s="17" t="s">
        <v>1</v>
      </c>
      <c r="GW246" s="36" t="str">
        <f t="shared" ref="GW246:HB246" si="1217">IF(COUNT(GW245:GW245)=0,"",AVERAGE(GW245:GW245))</f>
        <v/>
      </c>
      <c r="GX246" s="36" t="str">
        <f t="shared" si="1217"/>
        <v/>
      </c>
      <c r="GY246" s="36" t="str">
        <f t="shared" si="1217"/>
        <v/>
      </c>
      <c r="GZ246" s="36" t="str">
        <f t="shared" si="1217"/>
        <v/>
      </c>
      <c r="HA246" s="36" t="str">
        <f t="shared" si="1217"/>
        <v/>
      </c>
      <c r="HB246" s="36" t="str">
        <f t="shared" si="1217"/>
        <v/>
      </c>
      <c r="HC246" s="52"/>
      <c r="HE246" s="369"/>
      <c r="HF246" s="17" t="s">
        <v>1</v>
      </c>
      <c r="HG246" s="36" t="str">
        <f t="shared" ref="HG246:HL246" si="1218">IF(COUNT(HG245:HG245)=0,"",AVERAGE(HG245:HG245))</f>
        <v/>
      </c>
      <c r="HH246" s="36" t="str">
        <f t="shared" si="1218"/>
        <v/>
      </c>
      <c r="HI246" s="36" t="str">
        <f t="shared" si="1218"/>
        <v/>
      </c>
      <c r="HJ246" s="36" t="str">
        <f t="shared" si="1218"/>
        <v/>
      </c>
      <c r="HK246" s="36" t="str">
        <f t="shared" si="1218"/>
        <v/>
      </c>
      <c r="HL246" s="36" t="str">
        <f t="shared" si="1218"/>
        <v/>
      </c>
      <c r="HM246" s="52"/>
      <c r="HO246" s="369"/>
      <c r="HP246" s="17" t="s">
        <v>1</v>
      </c>
      <c r="HQ246" s="36" t="str">
        <f t="shared" ref="HQ246:HV246" si="1219">IF(COUNT(HQ245:HQ245)=0,"",AVERAGE(HQ245:HQ245))</f>
        <v/>
      </c>
      <c r="HR246" s="36" t="str">
        <f t="shared" si="1219"/>
        <v/>
      </c>
      <c r="HS246" s="36" t="str">
        <f t="shared" si="1219"/>
        <v/>
      </c>
      <c r="HT246" s="36" t="str">
        <f t="shared" si="1219"/>
        <v/>
      </c>
      <c r="HU246" s="36" t="str">
        <f t="shared" si="1219"/>
        <v/>
      </c>
      <c r="HV246" s="36" t="str">
        <f t="shared" si="1219"/>
        <v/>
      </c>
      <c r="HW246" s="52"/>
      <c r="HY246" s="369"/>
      <c r="HZ246" s="17" t="s">
        <v>1</v>
      </c>
      <c r="IA246" s="36" t="str">
        <f t="shared" ref="IA246:IF246" si="1220">IF(COUNT(IA245:IA245)=0,"",AVERAGE(IA245:IA245))</f>
        <v/>
      </c>
      <c r="IB246" s="36" t="str">
        <f t="shared" si="1220"/>
        <v/>
      </c>
      <c r="IC246" s="36" t="str">
        <f t="shared" si="1220"/>
        <v/>
      </c>
      <c r="ID246" s="36" t="str">
        <f t="shared" si="1220"/>
        <v/>
      </c>
      <c r="IE246" s="36" t="str">
        <f t="shared" si="1220"/>
        <v/>
      </c>
      <c r="IF246" s="36" t="str">
        <f t="shared" si="1220"/>
        <v/>
      </c>
      <c r="IG246" s="52"/>
      <c r="II246" s="369"/>
      <c r="IJ246" s="17" t="s">
        <v>1</v>
      </c>
      <c r="IK246" s="36" t="str">
        <f t="shared" ref="IK246:IP246" si="1221">IF(COUNT(IK245:IK245)=0,"",AVERAGE(IK245:IK245))</f>
        <v/>
      </c>
      <c r="IL246" s="36" t="str">
        <f t="shared" si="1221"/>
        <v/>
      </c>
      <c r="IM246" s="36" t="str">
        <f t="shared" si="1221"/>
        <v/>
      </c>
      <c r="IN246" s="36" t="str">
        <f t="shared" si="1221"/>
        <v/>
      </c>
      <c r="IO246" s="36" t="str">
        <f t="shared" si="1221"/>
        <v/>
      </c>
      <c r="IP246" s="36" t="str">
        <f t="shared" si="1221"/>
        <v/>
      </c>
      <c r="IQ246" s="52"/>
      <c r="IS246" s="369"/>
      <c r="IT246" s="17" t="s">
        <v>1</v>
      </c>
      <c r="IU246" s="36" t="str">
        <f t="shared" ref="IU246:IZ246" si="1222">IF(COUNT(IU245:IU245)=0,"",AVERAGE(IU245:IU245))</f>
        <v/>
      </c>
      <c r="IV246" s="36" t="str">
        <f t="shared" si="1222"/>
        <v/>
      </c>
      <c r="IW246" s="36" t="str">
        <f t="shared" si="1222"/>
        <v/>
      </c>
      <c r="IX246" s="36" t="str">
        <f t="shared" si="1222"/>
        <v/>
      </c>
      <c r="IY246" s="36" t="str">
        <f t="shared" si="1222"/>
        <v/>
      </c>
      <c r="IZ246" s="36" t="str">
        <f t="shared" si="1222"/>
        <v/>
      </c>
      <c r="JA246" s="52"/>
    </row>
    <row r="247" spans="1:261" ht="12.75" customHeight="1" outlineLevel="2" x14ac:dyDescent="0.25">
      <c r="C247" s="102" t="s">
        <v>49</v>
      </c>
      <c r="D247" s="103" t="s">
        <v>283</v>
      </c>
      <c r="E247" s="419"/>
      <c r="F247" s="419"/>
      <c r="G247" s="419"/>
      <c r="H247" s="419"/>
      <c r="I247" s="419"/>
      <c r="J247" s="419"/>
      <c r="K247" s="52"/>
      <c r="M247" s="102" t="s">
        <v>49</v>
      </c>
      <c r="N247" s="103" t="s">
        <v>283</v>
      </c>
      <c r="O247" s="103"/>
      <c r="P247" s="103"/>
      <c r="Q247" s="103"/>
      <c r="R247" s="103"/>
      <c r="S247" s="103"/>
      <c r="T247" s="103"/>
      <c r="U247" s="52"/>
      <c r="W247" s="102" t="s">
        <v>49</v>
      </c>
      <c r="X247" s="103" t="s">
        <v>283</v>
      </c>
      <c r="Y247" s="103"/>
      <c r="Z247" s="103"/>
      <c r="AA247" s="103"/>
      <c r="AB247" s="103"/>
      <c r="AC247" s="103"/>
      <c r="AD247" s="103"/>
      <c r="AE247" s="52"/>
      <c r="AG247" s="102" t="s">
        <v>49</v>
      </c>
      <c r="AH247" s="103" t="s">
        <v>283</v>
      </c>
      <c r="AI247" s="103"/>
      <c r="AJ247" s="103"/>
      <c r="AK247" s="103"/>
      <c r="AL247" s="103"/>
      <c r="AM247" s="103"/>
      <c r="AN247" s="103"/>
      <c r="AO247" s="52"/>
      <c r="AQ247" s="102" t="s">
        <v>49</v>
      </c>
      <c r="AR247" s="103" t="s">
        <v>283</v>
      </c>
      <c r="AS247" s="103"/>
      <c r="AT247" s="103"/>
      <c r="AU247" s="103"/>
      <c r="AV247" s="103"/>
      <c r="AW247" s="103"/>
      <c r="AX247" s="103"/>
      <c r="AY247" s="52"/>
      <c r="BA247" s="102" t="s">
        <v>49</v>
      </c>
      <c r="BB247" s="103" t="s">
        <v>283</v>
      </c>
      <c r="BC247" s="103"/>
      <c r="BD247" s="103"/>
      <c r="BE247" s="103"/>
      <c r="BF247" s="103"/>
      <c r="BG247" s="103"/>
      <c r="BH247" s="103"/>
      <c r="BI247" s="52"/>
      <c r="BK247" s="102" t="s">
        <v>49</v>
      </c>
      <c r="BL247" s="103" t="s">
        <v>283</v>
      </c>
      <c r="BM247" s="36"/>
      <c r="BN247" s="36">
        <f>IF(COUNT(BN246:BN246)=0,"",AVERAGE(BN246:BN246))</f>
        <v>10</v>
      </c>
      <c r="BO247" s="36">
        <f>IF(COUNT(BO246:BO246)=0,"",AVERAGE(BO246:BO246))</f>
        <v>10</v>
      </c>
      <c r="BP247" s="36">
        <f>IF(COUNT(BP246:BP246)=0,"",AVERAGE(BP246:BP246))</f>
        <v>10</v>
      </c>
      <c r="BQ247" s="36">
        <f>IF(COUNT(BQ246:BQ246)=0,"",AVERAGE(BQ246:BQ246))</f>
        <v>0</v>
      </c>
      <c r="BR247" s="36">
        <f>IF(COUNT(BR246:BR246)=0,"",AVERAGE(BR246:BR246))</f>
        <v>10</v>
      </c>
      <c r="BS247" s="52"/>
      <c r="BU247" s="102" t="s">
        <v>49</v>
      </c>
      <c r="BV247" s="103" t="s">
        <v>283</v>
      </c>
      <c r="BW247" s="103"/>
      <c r="BX247" s="103"/>
      <c r="BY247" s="103"/>
      <c r="BZ247" s="103"/>
      <c r="CA247" s="103"/>
      <c r="CB247" s="103"/>
      <c r="CC247" s="52"/>
      <c r="CE247" s="102" t="s">
        <v>49</v>
      </c>
      <c r="CF247" s="103" t="s">
        <v>283</v>
      </c>
      <c r="CG247" s="103"/>
      <c r="CH247" s="103"/>
      <c r="CI247" s="103"/>
      <c r="CJ247" s="103"/>
      <c r="CK247" s="103"/>
      <c r="CL247" s="103"/>
      <c r="CM247" s="52"/>
      <c r="CO247" s="102" t="s">
        <v>49</v>
      </c>
      <c r="CP247" s="103" t="s">
        <v>283</v>
      </c>
      <c r="CQ247" s="103"/>
      <c r="CR247" s="103"/>
      <c r="CS247" s="103"/>
      <c r="CT247" s="103"/>
      <c r="CU247" s="103"/>
      <c r="CV247" s="103"/>
      <c r="CW247" s="52"/>
      <c r="CY247" s="102" t="s">
        <v>49</v>
      </c>
      <c r="CZ247" s="103" t="s">
        <v>283</v>
      </c>
      <c r="DA247" s="103"/>
      <c r="DB247" s="103"/>
      <c r="DC247" s="103"/>
      <c r="DD247" s="103"/>
      <c r="DE247" s="103"/>
      <c r="DF247" s="103"/>
      <c r="DG247" s="52"/>
      <c r="DI247" s="102" t="s">
        <v>49</v>
      </c>
      <c r="DJ247" s="103" t="s">
        <v>283</v>
      </c>
      <c r="DK247" s="103"/>
      <c r="DL247" s="103"/>
      <c r="DM247" s="103"/>
      <c r="DN247" s="103"/>
      <c r="DO247" s="103"/>
      <c r="DP247" s="103"/>
      <c r="DQ247" s="52"/>
      <c r="DS247" s="102" t="s">
        <v>49</v>
      </c>
      <c r="DT247" s="103" t="s">
        <v>283</v>
      </c>
      <c r="DU247" s="103"/>
      <c r="DV247" s="103"/>
      <c r="DW247" s="103"/>
      <c r="DX247" s="103"/>
      <c r="DY247" s="103"/>
      <c r="DZ247" s="103"/>
      <c r="EA247" s="52"/>
      <c r="EC247" s="102" t="s">
        <v>49</v>
      </c>
      <c r="ED247" s="103" t="s">
        <v>283</v>
      </c>
      <c r="EE247" s="103"/>
      <c r="EF247" s="103"/>
      <c r="EG247" s="103"/>
      <c r="EH247" s="103"/>
      <c r="EI247" s="103"/>
      <c r="EJ247" s="103"/>
      <c r="EK247" s="52"/>
      <c r="EL247" s="102" t="s">
        <v>49</v>
      </c>
      <c r="EM247" s="103" t="s">
        <v>283</v>
      </c>
      <c r="EN247" s="103"/>
      <c r="EO247" s="103"/>
      <c r="EP247" s="103"/>
      <c r="EQ247" s="103"/>
      <c r="ER247" s="103"/>
      <c r="ES247" s="103"/>
      <c r="ET247" s="52"/>
      <c r="EU247" s="52"/>
      <c r="EW247" s="370" t="s">
        <v>49</v>
      </c>
      <c r="EX247" s="103" t="s">
        <v>283</v>
      </c>
      <c r="EY247" s="103"/>
      <c r="EZ247" s="103"/>
      <c r="FA247" s="103"/>
      <c r="FB247" s="103"/>
      <c r="FC247" s="103"/>
      <c r="FD247" s="103"/>
      <c r="FE247" s="52"/>
      <c r="FG247" s="370" t="s">
        <v>49</v>
      </c>
      <c r="FH247" s="103" t="s">
        <v>283</v>
      </c>
      <c r="FI247" s="103"/>
      <c r="FJ247" s="103"/>
      <c r="FK247" s="103"/>
      <c r="FL247" s="103"/>
      <c r="FM247" s="103"/>
      <c r="FN247" s="103"/>
      <c r="FO247" s="52"/>
      <c r="FQ247" s="370" t="s">
        <v>49</v>
      </c>
      <c r="FR247" s="103" t="s">
        <v>283</v>
      </c>
      <c r="FS247" s="103"/>
      <c r="FT247" s="103"/>
      <c r="FU247" s="103"/>
      <c r="FV247" s="103"/>
      <c r="FW247" s="103"/>
      <c r="FX247" s="103"/>
      <c r="FY247" s="52"/>
      <c r="GA247" s="370" t="s">
        <v>49</v>
      </c>
      <c r="GB247" s="103" t="s">
        <v>283</v>
      </c>
      <c r="GC247" s="103"/>
      <c r="GD247" s="103"/>
      <c r="GE247" s="103"/>
      <c r="GF247" s="103"/>
      <c r="GG247" s="103"/>
      <c r="GH247" s="103"/>
      <c r="GI247" s="52"/>
      <c r="GK247" s="370" t="s">
        <v>49</v>
      </c>
      <c r="GL247" s="103" t="s">
        <v>283</v>
      </c>
      <c r="GM247" s="103"/>
      <c r="GN247" s="103"/>
      <c r="GO247" s="103"/>
      <c r="GP247" s="103"/>
      <c r="GQ247" s="103"/>
      <c r="GR247" s="103"/>
      <c r="GS247" s="52"/>
      <c r="GU247" s="370" t="s">
        <v>49</v>
      </c>
      <c r="GV247" s="103" t="s">
        <v>283</v>
      </c>
      <c r="GW247" s="103"/>
      <c r="GX247" s="103"/>
      <c r="GY247" s="103"/>
      <c r="GZ247" s="103"/>
      <c r="HA247" s="103"/>
      <c r="HB247" s="103"/>
      <c r="HC247" s="52"/>
      <c r="HE247" s="370" t="s">
        <v>49</v>
      </c>
      <c r="HF247" s="103" t="s">
        <v>283</v>
      </c>
      <c r="HG247" s="103"/>
      <c r="HH247" s="103"/>
      <c r="HI247" s="103"/>
      <c r="HJ247" s="103"/>
      <c r="HK247" s="103"/>
      <c r="HL247" s="103"/>
      <c r="HM247" s="52"/>
      <c r="HO247" s="370" t="s">
        <v>49</v>
      </c>
      <c r="HP247" s="103" t="s">
        <v>283</v>
      </c>
      <c r="HQ247" s="103"/>
      <c r="HR247" s="103"/>
      <c r="HS247" s="103"/>
      <c r="HT247" s="103"/>
      <c r="HU247" s="103"/>
      <c r="HV247" s="103"/>
      <c r="HW247" s="52"/>
      <c r="HY247" s="370" t="s">
        <v>49</v>
      </c>
      <c r="HZ247" s="103" t="s">
        <v>283</v>
      </c>
      <c r="IA247" s="103"/>
      <c r="IB247" s="103"/>
      <c r="IC247" s="103"/>
      <c r="ID247" s="103"/>
      <c r="IE247" s="103"/>
      <c r="IF247" s="103"/>
      <c r="IG247" s="52"/>
      <c r="II247" s="370" t="s">
        <v>49</v>
      </c>
      <c r="IJ247" s="103" t="s">
        <v>283</v>
      </c>
      <c r="IK247" s="103"/>
      <c r="IL247" s="103"/>
      <c r="IM247" s="103"/>
      <c r="IN247" s="103"/>
      <c r="IO247" s="103"/>
      <c r="IP247" s="103"/>
      <c r="IQ247" s="52"/>
      <c r="IS247" s="370" t="s">
        <v>49</v>
      </c>
      <c r="IT247" s="103" t="s">
        <v>283</v>
      </c>
      <c r="IU247" s="103"/>
      <c r="IV247" s="103"/>
      <c r="IW247" s="103"/>
      <c r="IX247" s="103"/>
      <c r="IY247" s="103"/>
      <c r="IZ247" s="103"/>
      <c r="JA247" s="52"/>
    </row>
    <row r="248" spans="1:261" ht="12.75" customHeight="1" outlineLevel="2" x14ac:dyDescent="0.25">
      <c r="C248" s="356"/>
      <c r="D248" s="41">
        <v>1</v>
      </c>
      <c r="E248" s="416">
        <f t="shared" ref="E248:E249" si="1223">AVERAGE(O248,Y248,AI248,AS248,BC248,BM248,BW248,CG248,CQ248,DA248,DK248,DU248,EE248,EO248,EY248,FI248,FS248,GC248,GM248,GW248,HG248,HQ248,IA248,IK248,IU248)</f>
        <v>10</v>
      </c>
      <c r="F248" s="416">
        <f t="shared" ref="F248:F249" si="1224">AVERAGE(P248,Z248,AJ248,AT248,BD248,BN248,BX248,CH248,CR248,DB248,DL248,DV248,EF248,EP248,EZ248,FJ248,FT248,GD248,GN248,GX248,HH248,HR248,IB248,IL248,IV248)</f>
        <v>9</v>
      </c>
      <c r="G248" s="416">
        <f t="shared" ref="G248:G249" si="1225">AVERAGE(Q248,AA248,AK248,AU248,BE248,BO248,BY248,CI248,CS248,DC248,DM248,DW248,EG248,EQ248,FA248,FK248,FU248,GE248,GO248,GY248,HI248,HS248,IC248,IM248,IW248)</f>
        <v>9</v>
      </c>
      <c r="H248" s="416">
        <f t="shared" ref="H248:H249" si="1226">AVERAGE(R248,AB248,AL248,AV248,BF248,BP248,BZ248,CJ248,CT248,DD248,DN248,DX248,EH248,ER248,FB248,FL248,FV248,GF248,GP248,GZ248,HJ248,HT248,ID248,IN248,IX248)</f>
        <v>10</v>
      </c>
      <c r="I248" s="416">
        <f t="shared" ref="I248:I249" si="1227">AVERAGE(S248,AC248,AM248,AW248,BG248,BQ248,CA248,CK248,CU248,DE248,DO248,DY248,EI248,ES248,FC248,FM248,FW248,GG248,GQ248,HA248,HK248,HU248,IE248,IO248,IY248)</f>
        <v>3</v>
      </c>
      <c r="J248" s="416">
        <f t="shared" ref="J248:J249" si="1228">AVERAGE(T248,AD248,AN248,AX248,BH248,BR248,CB248,CL248,CV248,DF248,DP248,DZ248,EJ248,ET248,FD248,FN248,FX248,GH248,GR248,HB248,HL248,HV248,IF248,IP248,IZ248)</f>
        <v>3</v>
      </c>
      <c r="K248" s="52"/>
      <c r="M248" s="328"/>
      <c r="N248" s="41">
        <v>1</v>
      </c>
      <c r="O248" s="6"/>
      <c r="P248" s="6"/>
      <c r="Q248" s="6"/>
      <c r="R248" s="6"/>
      <c r="S248" s="6"/>
      <c r="T248" s="6"/>
      <c r="U248" s="52"/>
      <c r="W248" s="328"/>
      <c r="X248" s="41">
        <v>1</v>
      </c>
      <c r="Y248" s="6"/>
      <c r="Z248" s="6"/>
      <c r="AA248" s="6"/>
      <c r="AB248" s="6"/>
      <c r="AC248" s="6"/>
      <c r="AD248" s="6"/>
      <c r="AE248" s="52"/>
      <c r="AG248" s="328"/>
      <c r="AH248" s="41">
        <v>1</v>
      </c>
      <c r="AI248" s="6"/>
      <c r="AJ248" s="6"/>
      <c r="AK248" s="6"/>
      <c r="AL248" s="6"/>
      <c r="AM248" s="6"/>
      <c r="AN248" s="6"/>
      <c r="AO248" s="52"/>
      <c r="AQ248" s="328"/>
      <c r="AR248" s="41">
        <v>1</v>
      </c>
      <c r="AS248" s="6"/>
      <c r="AT248" s="6"/>
      <c r="AU248" s="6"/>
      <c r="AV248" s="6"/>
      <c r="AW248" s="6"/>
      <c r="AX248" s="6"/>
      <c r="AY248" s="52"/>
      <c r="BA248" s="328"/>
      <c r="BB248" s="41">
        <v>1</v>
      </c>
      <c r="BC248" s="6"/>
      <c r="BD248" s="6"/>
      <c r="BE248" s="6"/>
      <c r="BF248" s="6"/>
      <c r="BG248" s="6"/>
      <c r="BH248" s="6"/>
      <c r="BI248" s="52"/>
      <c r="BK248" s="328"/>
      <c r="BL248" s="41">
        <v>1</v>
      </c>
      <c r="BM248" s="103"/>
      <c r="BN248" s="103"/>
      <c r="BO248" s="103"/>
      <c r="BP248" s="103"/>
      <c r="BQ248" s="103"/>
      <c r="BR248" s="103"/>
      <c r="BS248" s="52"/>
      <c r="BU248" s="328"/>
      <c r="BV248" s="41">
        <v>1</v>
      </c>
      <c r="BW248" s="6"/>
      <c r="BX248" s="6"/>
      <c r="BY248" s="6"/>
      <c r="BZ248" s="6"/>
      <c r="CA248" s="6"/>
      <c r="CB248" s="6"/>
      <c r="CC248" s="52"/>
      <c r="CE248" s="328"/>
      <c r="CF248" s="41">
        <v>1</v>
      </c>
      <c r="CG248" s="6"/>
      <c r="CH248" s="6"/>
      <c r="CI248" s="6"/>
      <c r="CJ248" s="6"/>
      <c r="CK248" s="6"/>
      <c r="CL248" s="6"/>
      <c r="CM248" s="52"/>
      <c r="CO248" s="328"/>
      <c r="CP248" s="41">
        <v>1</v>
      </c>
      <c r="CQ248" s="6"/>
      <c r="CR248" s="6"/>
      <c r="CS248" s="6"/>
      <c r="CT248" s="6"/>
      <c r="CU248" s="6"/>
      <c r="CV248" s="6"/>
      <c r="CW248" s="52"/>
      <c r="CY248" s="328"/>
      <c r="CZ248" s="41">
        <v>1</v>
      </c>
      <c r="DA248" s="6">
        <v>10</v>
      </c>
      <c r="DB248" s="6">
        <v>10</v>
      </c>
      <c r="DC248" s="6">
        <v>8</v>
      </c>
      <c r="DD248" s="6">
        <v>10</v>
      </c>
      <c r="DE248" s="6"/>
      <c r="DF248" s="6">
        <v>3</v>
      </c>
      <c r="DG248" s="52"/>
      <c r="DI248" s="328"/>
      <c r="DJ248" s="41">
        <v>1</v>
      </c>
      <c r="DK248" s="6"/>
      <c r="DL248" s="6"/>
      <c r="DM248" s="6"/>
      <c r="DN248" s="6"/>
      <c r="DO248" s="6"/>
      <c r="DP248" s="6"/>
      <c r="DQ248" s="52"/>
      <c r="DS248" s="328"/>
      <c r="DT248" s="41">
        <v>1</v>
      </c>
      <c r="DU248" s="6"/>
      <c r="DV248" s="6"/>
      <c r="DW248" s="6"/>
      <c r="DX248" s="6"/>
      <c r="DY248" s="6"/>
      <c r="DZ248" s="6"/>
      <c r="EA248" s="52"/>
      <c r="EC248" s="328"/>
      <c r="ED248" s="41">
        <v>1</v>
      </c>
      <c r="EE248" s="6"/>
      <c r="EF248" s="6"/>
      <c r="EG248" s="6"/>
      <c r="EH248" s="6"/>
      <c r="EI248" s="6"/>
      <c r="EJ248" s="6"/>
      <c r="EK248" s="52"/>
      <c r="EL248" s="328"/>
      <c r="EM248" s="41">
        <v>1</v>
      </c>
      <c r="EN248" s="6">
        <v>10</v>
      </c>
      <c r="EO248" s="6">
        <v>10</v>
      </c>
      <c r="EP248" s="6">
        <v>8</v>
      </c>
      <c r="EQ248" s="6">
        <v>10</v>
      </c>
      <c r="ER248" s="6"/>
      <c r="ES248" s="6">
        <v>3</v>
      </c>
      <c r="ET248" s="52"/>
      <c r="EU248" s="52"/>
      <c r="EW248" s="367"/>
      <c r="EX248" s="41">
        <v>1</v>
      </c>
      <c r="EY248" s="6"/>
      <c r="EZ248" s="6"/>
      <c r="FA248" s="6"/>
      <c r="FB248" s="6"/>
      <c r="FC248" s="6"/>
      <c r="FD248" s="6"/>
      <c r="FE248" s="52"/>
      <c r="FG248" s="367"/>
      <c r="FH248" s="41">
        <v>1</v>
      </c>
      <c r="FI248" s="6"/>
      <c r="FJ248" s="6"/>
      <c r="FK248" s="6"/>
      <c r="FL248" s="6"/>
      <c r="FM248" s="6"/>
      <c r="FN248" s="6"/>
      <c r="FO248" s="52"/>
      <c r="FQ248" s="367"/>
      <c r="FR248" s="41">
        <v>1</v>
      </c>
      <c r="FS248" s="6"/>
      <c r="FT248" s="6"/>
      <c r="FU248" s="6"/>
      <c r="FV248" s="6"/>
      <c r="FW248" s="6"/>
      <c r="FX248" s="6"/>
      <c r="FY248" s="52"/>
      <c r="GA248" s="367"/>
      <c r="GB248" s="41">
        <v>1</v>
      </c>
      <c r="GC248" s="6"/>
      <c r="GD248" s="6"/>
      <c r="GE248" s="6"/>
      <c r="GF248" s="6"/>
      <c r="GG248" s="6"/>
      <c r="GH248" s="6"/>
      <c r="GI248" s="52"/>
      <c r="GK248" s="367"/>
      <c r="GL248" s="41">
        <v>1</v>
      </c>
      <c r="GM248" s="6"/>
      <c r="GN248" s="6"/>
      <c r="GO248" s="6"/>
      <c r="GP248" s="6"/>
      <c r="GQ248" s="6"/>
      <c r="GR248" s="6"/>
      <c r="GS248" s="52"/>
      <c r="GU248" s="367"/>
      <c r="GV248" s="41">
        <v>1</v>
      </c>
      <c r="GW248" s="6"/>
      <c r="GX248" s="6"/>
      <c r="GY248" s="6"/>
      <c r="GZ248" s="6"/>
      <c r="HA248" s="6"/>
      <c r="HB248" s="6"/>
      <c r="HC248" s="52"/>
      <c r="HE248" s="367"/>
      <c r="HF248" s="41">
        <v>1</v>
      </c>
      <c r="HG248" s="6"/>
      <c r="HH248" s="6"/>
      <c r="HI248" s="6"/>
      <c r="HJ248" s="6"/>
      <c r="HK248" s="6"/>
      <c r="HL248" s="6"/>
      <c r="HM248" s="52"/>
      <c r="HO248" s="367"/>
      <c r="HP248" s="41">
        <v>1</v>
      </c>
      <c r="HQ248" s="6"/>
      <c r="HR248" s="6"/>
      <c r="HS248" s="6"/>
      <c r="HT248" s="6"/>
      <c r="HU248" s="6"/>
      <c r="HV248" s="6"/>
      <c r="HW248" s="52"/>
      <c r="HY248" s="367"/>
      <c r="HZ248" s="41">
        <v>1</v>
      </c>
      <c r="IA248" s="6"/>
      <c r="IB248" s="6"/>
      <c r="IC248" s="6"/>
      <c r="ID248" s="6"/>
      <c r="IE248" s="6"/>
      <c r="IF248" s="6"/>
      <c r="IG248" s="52"/>
      <c r="II248" s="367"/>
      <c r="IJ248" s="41">
        <v>1</v>
      </c>
      <c r="IK248" s="6"/>
      <c r="IL248" s="6"/>
      <c r="IM248" s="6"/>
      <c r="IN248" s="6"/>
      <c r="IO248" s="6"/>
      <c r="IP248" s="6"/>
      <c r="IQ248" s="52"/>
      <c r="IS248" s="367"/>
      <c r="IT248" s="41">
        <v>1</v>
      </c>
      <c r="IU248" s="6"/>
      <c r="IV248" s="6"/>
      <c r="IW248" s="6"/>
      <c r="IX248" s="6"/>
      <c r="IY248" s="6"/>
      <c r="IZ248" s="6"/>
      <c r="JA248" s="52"/>
    </row>
    <row r="249" spans="1:261" ht="12.75" customHeight="1" outlineLevel="2" x14ac:dyDescent="0.25">
      <c r="C249" s="356"/>
      <c r="D249" s="41">
        <v>2</v>
      </c>
      <c r="E249" s="416">
        <f t="shared" si="1223"/>
        <v>6.666666666666667</v>
      </c>
      <c r="F249" s="416">
        <f t="shared" si="1224"/>
        <v>10</v>
      </c>
      <c r="G249" s="416">
        <f t="shared" si="1225"/>
        <v>10</v>
      </c>
      <c r="H249" s="416">
        <f t="shared" si="1226"/>
        <v>10</v>
      </c>
      <c r="I249" s="416">
        <f t="shared" si="1227"/>
        <v>5</v>
      </c>
      <c r="J249" s="416">
        <f t="shared" si="1228"/>
        <v>5</v>
      </c>
      <c r="K249" s="52"/>
      <c r="M249" s="328"/>
      <c r="N249" s="41">
        <v>2</v>
      </c>
      <c r="O249" s="6"/>
      <c r="P249" s="6"/>
      <c r="Q249" s="6"/>
      <c r="R249" s="6"/>
      <c r="S249" s="6"/>
      <c r="T249" s="6"/>
      <c r="U249" s="52"/>
      <c r="W249" s="328"/>
      <c r="X249" s="41">
        <v>2</v>
      </c>
      <c r="Y249" s="6"/>
      <c r="Z249" s="6"/>
      <c r="AA249" s="6"/>
      <c r="AB249" s="6"/>
      <c r="AC249" s="6"/>
      <c r="AD249" s="6"/>
      <c r="AE249" s="52"/>
      <c r="AG249" s="328"/>
      <c r="AH249" s="41">
        <v>2</v>
      </c>
      <c r="AI249" s="6"/>
      <c r="AJ249" s="6"/>
      <c r="AK249" s="6"/>
      <c r="AL249" s="6"/>
      <c r="AM249" s="6"/>
      <c r="AN249" s="6"/>
      <c r="AO249" s="52"/>
      <c r="AQ249" s="328"/>
      <c r="AR249" s="41">
        <v>2</v>
      </c>
      <c r="AS249" s="6"/>
      <c r="AT249" s="6"/>
      <c r="AU249" s="6"/>
      <c r="AV249" s="6"/>
      <c r="AW249" s="6"/>
      <c r="AX249" s="6"/>
      <c r="AY249" s="52"/>
      <c r="BA249" s="328"/>
      <c r="BB249" s="41">
        <v>2</v>
      </c>
      <c r="BC249" s="6"/>
      <c r="BD249" s="6"/>
      <c r="BE249" s="6"/>
      <c r="BF249" s="6"/>
      <c r="BG249" s="6"/>
      <c r="BH249" s="6"/>
      <c r="BI249" s="52"/>
      <c r="BK249" s="328"/>
      <c r="BL249" s="41">
        <v>2</v>
      </c>
      <c r="BM249" s="6">
        <v>0</v>
      </c>
      <c r="BN249" s="6">
        <v>10</v>
      </c>
      <c r="BO249" s="6">
        <v>10</v>
      </c>
      <c r="BP249" s="6">
        <v>10</v>
      </c>
      <c r="BQ249" s="6">
        <v>0</v>
      </c>
      <c r="BR249" s="6">
        <v>0</v>
      </c>
      <c r="BS249" s="52"/>
      <c r="BU249" s="328"/>
      <c r="BV249" s="41">
        <v>2</v>
      </c>
      <c r="BW249" s="6"/>
      <c r="BX249" s="6"/>
      <c r="BY249" s="6"/>
      <c r="BZ249" s="6"/>
      <c r="CA249" s="6"/>
      <c r="CB249" s="6"/>
      <c r="CC249" s="52"/>
      <c r="CE249" s="328"/>
      <c r="CF249" s="41">
        <v>2</v>
      </c>
      <c r="CG249" s="6"/>
      <c r="CH249" s="6"/>
      <c r="CI249" s="6"/>
      <c r="CJ249" s="6"/>
      <c r="CK249" s="6"/>
      <c r="CL249" s="6"/>
      <c r="CM249" s="52"/>
      <c r="CO249" s="328"/>
      <c r="CP249" s="41">
        <v>2</v>
      </c>
      <c r="CQ249" s="6"/>
      <c r="CR249" s="6"/>
      <c r="CS249" s="6"/>
      <c r="CT249" s="6"/>
      <c r="CU249" s="6"/>
      <c r="CV249" s="6"/>
      <c r="CW249" s="52"/>
      <c r="CY249" s="328"/>
      <c r="CZ249" s="41">
        <v>2</v>
      </c>
      <c r="DA249" s="6">
        <v>10</v>
      </c>
      <c r="DB249" s="6">
        <v>10</v>
      </c>
      <c r="DC249" s="6">
        <v>10</v>
      </c>
      <c r="DD249" s="6">
        <v>10</v>
      </c>
      <c r="DE249" s="6"/>
      <c r="DF249" s="6">
        <v>10</v>
      </c>
      <c r="DG249" s="52"/>
      <c r="DI249" s="328"/>
      <c r="DJ249" s="41">
        <v>2</v>
      </c>
      <c r="DK249" s="6"/>
      <c r="DL249" s="6"/>
      <c r="DM249" s="6"/>
      <c r="DN249" s="6"/>
      <c r="DO249" s="6"/>
      <c r="DP249" s="6"/>
      <c r="DQ249" s="52"/>
      <c r="DS249" s="328"/>
      <c r="DT249" s="41">
        <v>2</v>
      </c>
      <c r="DU249" s="6"/>
      <c r="DV249" s="6"/>
      <c r="DW249" s="6"/>
      <c r="DX249" s="6"/>
      <c r="DY249" s="6"/>
      <c r="DZ249" s="6"/>
      <c r="EA249" s="52"/>
      <c r="EC249" s="328"/>
      <c r="ED249" s="41">
        <v>2</v>
      </c>
      <c r="EE249" s="6"/>
      <c r="EF249" s="6"/>
      <c r="EG249" s="6"/>
      <c r="EH249" s="6"/>
      <c r="EI249" s="6"/>
      <c r="EJ249" s="6"/>
      <c r="EK249" s="52"/>
      <c r="EL249" s="328"/>
      <c r="EM249" s="41">
        <v>2</v>
      </c>
      <c r="EN249" s="6">
        <v>10</v>
      </c>
      <c r="EO249" s="6">
        <v>10</v>
      </c>
      <c r="EP249" s="6">
        <v>10</v>
      </c>
      <c r="EQ249" s="6">
        <v>10</v>
      </c>
      <c r="ER249" s="6"/>
      <c r="ES249" s="6">
        <v>10</v>
      </c>
      <c r="ET249" s="52"/>
      <c r="EU249" s="52"/>
      <c r="EW249" s="367"/>
      <c r="EX249" s="41">
        <v>2</v>
      </c>
      <c r="EY249" s="6"/>
      <c r="EZ249" s="6"/>
      <c r="FA249" s="6"/>
      <c r="FB249" s="6"/>
      <c r="FC249" s="6"/>
      <c r="FD249" s="6"/>
      <c r="FE249" s="52"/>
      <c r="FG249" s="367"/>
      <c r="FH249" s="41">
        <v>2</v>
      </c>
      <c r="FI249" s="6"/>
      <c r="FJ249" s="6"/>
      <c r="FK249" s="6"/>
      <c r="FL249" s="6"/>
      <c r="FM249" s="6"/>
      <c r="FN249" s="6"/>
      <c r="FO249" s="52"/>
      <c r="FQ249" s="367"/>
      <c r="FR249" s="41">
        <v>2</v>
      </c>
      <c r="FS249" s="6"/>
      <c r="FT249" s="6"/>
      <c r="FU249" s="6"/>
      <c r="FV249" s="6"/>
      <c r="FW249" s="6"/>
      <c r="FX249" s="6"/>
      <c r="FY249" s="52"/>
      <c r="GA249" s="367"/>
      <c r="GB249" s="41">
        <v>2</v>
      </c>
      <c r="GC249" s="6"/>
      <c r="GD249" s="6"/>
      <c r="GE249" s="6"/>
      <c r="GF249" s="6"/>
      <c r="GG249" s="6"/>
      <c r="GH249" s="6"/>
      <c r="GI249" s="52"/>
      <c r="GK249" s="367"/>
      <c r="GL249" s="41">
        <v>2</v>
      </c>
      <c r="GM249" s="6"/>
      <c r="GN249" s="6"/>
      <c r="GO249" s="6"/>
      <c r="GP249" s="6"/>
      <c r="GQ249" s="6"/>
      <c r="GR249" s="6"/>
      <c r="GS249" s="52"/>
      <c r="GU249" s="367"/>
      <c r="GV249" s="41">
        <v>2</v>
      </c>
      <c r="GW249" s="6"/>
      <c r="GX249" s="6"/>
      <c r="GY249" s="6"/>
      <c r="GZ249" s="6"/>
      <c r="HA249" s="6"/>
      <c r="HB249" s="6"/>
      <c r="HC249" s="52"/>
      <c r="HE249" s="367"/>
      <c r="HF249" s="41">
        <v>2</v>
      </c>
      <c r="HG249" s="6"/>
      <c r="HH249" s="6"/>
      <c r="HI249" s="6"/>
      <c r="HJ249" s="6"/>
      <c r="HK249" s="6"/>
      <c r="HL249" s="6"/>
      <c r="HM249" s="52"/>
      <c r="HO249" s="367"/>
      <c r="HP249" s="41">
        <v>2</v>
      </c>
      <c r="HQ249" s="6"/>
      <c r="HR249" s="6"/>
      <c r="HS249" s="6"/>
      <c r="HT249" s="6"/>
      <c r="HU249" s="6"/>
      <c r="HV249" s="6"/>
      <c r="HW249" s="52"/>
      <c r="HY249" s="367"/>
      <c r="HZ249" s="41">
        <v>2</v>
      </c>
      <c r="IA249" s="6"/>
      <c r="IB249" s="6"/>
      <c r="IC249" s="6"/>
      <c r="ID249" s="6"/>
      <c r="IE249" s="6"/>
      <c r="IF249" s="6"/>
      <c r="IG249" s="52"/>
      <c r="II249" s="367"/>
      <c r="IJ249" s="41">
        <v>2</v>
      </c>
      <c r="IK249" s="6"/>
      <c r="IL249" s="6"/>
      <c r="IM249" s="6"/>
      <c r="IN249" s="6"/>
      <c r="IO249" s="6"/>
      <c r="IP249" s="6"/>
      <c r="IQ249" s="52"/>
      <c r="IS249" s="367"/>
      <c r="IT249" s="41">
        <v>2</v>
      </c>
      <c r="IU249" s="6"/>
      <c r="IV249" s="6"/>
      <c r="IW249" s="6"/>
      <c r="IX249" s="6"/>
      <c r="IY249" s="6"/>
      <c r="IZ249" s="6"/>
      <c r="JA249" s="52"/>
    </row>
    <row r="250" spans="1:261" ht="12.75" customHeight="1" outlineLevel="2" x14ac:dyDescent="0.25">
      <c r="A250" s="99" t="s">
        <v>122</v>
      </c>
      <c r="B250" s="100">
        <f>IF(A250="Must Have",RQTMustHave,(IF(A250="Important",RQTImportant,(IF(A250="Standard",RQTStandard,RQTNiceToHave)))))</f>
        <v>1</v>
      </c>
      <c r="C250" s="358"/>
      <c r="D250" s="17" t="s">
        <v>1</v>
      </c>
      <c r="E250" s="417">
        <f>AVERAGE(O250,Y250,AI250,AS250,BC250,BM250,BW250,CG250,CQ250,DA250,DK250,DU250,EE250,EO250,EY250,FI250,FS250,GC250,GM250,GW250,HG250,HQ250,IA250,IK250,IU250)</f>
        <v>6.666666666666667</v>
      </c>
      <c r="F250" s="417">
        <f t="shared" ref="F250:J250" si="1229">AVERAGE(P250,Z250,AJ250,AT250,BD250,BN250,BX250,CH250,CR250,DB250,DL250,DV250,EF250,EP250,EZ250,FJ250,FT250,GD250,GN250,GX250,HH250,HR250,IB250,IL250,IV250)</f>
        <v>9.6666666666666661</v>
      </c>
      <c r="G250" s="417">
        <f t="shared" si="1229"/>
        <v>9.6666666666666661</v>
      </c>
      <c r="H250" s="417">
        <f t="shared" si="1229"/>
        <v>10</v>
      </c>
      <c r="I250" s="417">
        <f t="shared" si="1229"/>
        <v>3.25</v>
      </c>
      <c r="J250" s="417">
        <f t="shared" si="1229"/>
        <v>3.25</v>
      </c>
      <c r="K250" s="52"/>
      <c r="M250" s="48"/>
      <c r="N250" s="17" t="s">
        <v>1</v>
      </c>
      <c r="O250" s="36" t="str">
        <f>IF(COUNT(O248:O249)=0,"",AVERAGE(O248:O249))</f>
        <v/>
      </c>
      <c r="P250" s="36" t="str">
        <f>IF(COUNT(P248:P249)=0,"",AVERAGE(P248:P249))</f>
        <v/>
      </c>
      <c r="Q250" s="36" t="str">
        <f>IF(COUNT(Q248:Q249)=0,"",AVERAGE(Q248:Q249))</f>
        <v/>
      </c>
      <c r="R250" s="36" t="str">
        <f>IF(COUNT(R248:R249)=0,"",AVERAGE(R248:R249))</f>
        <v/>
      </c>
      <c r="S250" s="36"/>
      <c r="T250" s="36" t="str">
        <f>IF(COUNT(T248:T249)=0,"",AVERAGE(T248:T249))</f>
        <v/>
      </c>
      <c r="U250" s="52"/>
      <c r="W250" s="48"/>
      <c r="X250" s="17" t="s">
        <v>1</v>
      </c>
      <c r="Y250" s="36" t="str">
        <f>IF(COUNT(Y248:Y249)=0,"",AVERAGE(Y248:Y249))</f>
        <v/>
      </c>
      <c r="Z250" s="36" t="str">
        <f>IF(COUNT(Z248:Z249)=0,"",AVERAGE(Z248:Z249))</f>
        <v/>
      </c>
      <c r="AA250" s="36" t="str">
        <f>IF(COUNT(AA248:AA249)=0,"",AVERAGE(AA248:AA249))</f>
        <v/>
      </c>
      <c r="AB250" s="36" t="str">
        <f>IF(COUNT(AB248:AB249)=0,"",AVERAGE(AB248:AB249))</f>
        <v/>
      </c>
      <c r="AC250" s="36"/>
      <c r="AD250" s="36" t="str">
        <f>IF(COUNT(AD248:AD249)=0,"",AVERAGE(AD248:AD249))</f>
        <v/>
      </c>
      <c r="AE250" s="52"/>
      <c r="AG250" s="48"/>
      <c r="AH250" s="17" t="s">
        <v>1</v>
      </c>
      <c r="AI250" s="36" t="str">
        <f>IF(COUNT(AI248:AI249)=0,"",AVERAGE(AI248:AI249))</f>
        <v/>
      </c>
      <c r="AJ250" s="36" t="str">
        <f>IF(COUNT(AJ248:AJ249)=0,"",AVERAGE(AJ248:AJ249))</f>
        <v/>
      </c>
      <c r="AK250" s="36" t="str">
        <f>IF(COUNT(AK248:AK249)=0,"",AVERAGE(AK248:AK249))</f>
        <v/>
      </c>
      <c r="AL250" s="36" t="str">
        <f>IF(COUNT(AL248:AL249)=0,"",AVERAGE(AL248:AL249))</f>
        <v/>
      </c>
      <c r="AM250" s="36"/>
      <c r="AN250" s="36" t="str">
        <f>IF(COUNT(AN248:AN249)=0,"",AVERAGE(AN248:AN249))</f>
        <v/>
      </c>
      <c r="AO250" s="52"/>
      <c r="AQ250" s="48"/>
      <c r="AR250" s="17" t="s">
        <v>1</v>
      </c>
      <c r="AS250" s="36"/>
      <c r="AT250" s="36" t="str">
        <f>IF(COUNT(AT248:AT249)=0,"",AVERAGE(AT248:AT249))</f>
        <v/>
      </c>
      <c r="AU250" s="36" t="str">
        <f>IF(COUNT(AU248:AU249)=0,"",AVERAGE(AU248:AU249))</f>
        <v/>
      </c>
      <c r="AV250" s="36" t="str">
        <f>IF(COUNT(AV248:AV249)=0,"",AVERAGE(AV248:AV249))</f>
        <v/>
      </c>
      <c r="AW250" s="36" t="str">
        <f>IF(COUNT(AW248:AW249)=0,"",AVERAGE(AW248:AW249))</f>
        <v/>
      </c>
      <c r="AX250" s="36" t="str">
        <f>IF(COUNT(AX248:AX249)=0,"",AVERAGE(AX248:AX249))</f>
        <v/>
      </c>
      <c r="AY250" s="52"/>
      <c r="BA250" s="48"/>
      <c r="BB250" s="17" t="s">
        <v>1</v>
      </c>
      <c r="BC250" s="36"/>
      <c r="BD250" s="36" t="str">
        <f>IF(COUNT(BD248:BD249)=0,"",AVERAGE(BD248:BD249))</f>
        <v/>
      </c>
      <c r="BE250" s="36" t="str">
        <f>IF(COUNT(BE248:BE249)=0,"",AVERAGE(BE248:BE249))</f>
        <v/>
      </c>
      <c r="BF250" s="36" t="str">
        <f>IF(COUNT(BF248:BF249)=0,"",AVERAGE(BF248:BF249))</f>
        <v/>
      </c>
      <c r="BG250" s="36" t="str">
        <f>IF(COUNT(BG248:BG249)=0,"",AVERAGE(BG248:BG249))</f>
        <v/>
      </c>
      <c r="BH250" s="36" t="str">
        <f>IF(COUNT(BH248:BH249)=0,"",AVERAGE(BH248:BH249))</f>
        <v/>
      </c>
      <c r="BI250" s="52"/>
      <c r="BK250" s="48"/>
      <c r="BL250" s="17" t="s">
        <v>1</v>
      </c>
      <c r="BM250" s="6">
        <v>0</v>
      </c>
      <c r="BN250" s="6">
        <v>10</v>
      </c>
      <c r="BO250" s="6">
        <v>10</v>
      </c>
      <c r="BP250" s="6">
        <v>10</v>
      </c>
      <c r="BQ250" s="6">
        <v>0</v>
      </c>
      <c r="BR250" s="6">
        <v>0</v>
      </c>
      <c r="BS250" s="52"/>
      <c r="BU250" s="48"/>
      <c r="BV250" s="17" t="s">
        <v>1</v>
      </c>
      <c r="BW250" s="36" t="str">
        <f>IF(COUNT(BW248:BW249)=0,"",AVERAGE(BW248:BW249))</f>
        <v/>
      </c>
      <c r="BX250" s="36" t="str">
        <f>IF(COUNT(BX248:BX249)=0,"",AVERAGE(BX248:BX249))</f>
        <v/>
      </c>
      <c r="BY250" s="36" t="str">
        <f>IF(COUNT(BY248:BY249)=0,"",AVERAGE(BY248:BY249))</f>
        <v/>
      </c>
      <c r="BZ250" s="36" t="str">
        <f>IF(COUNT(BZ248:BZ249)=0,"",AVERAGE(BZ248:BZ249))</f>
        <v/>
      </c>
      <c r="CA250" s="36"/>
      <c r="CB250" s="36" t="str">
        <f>IF(COUNT(CB248:CB249)=0,"",AVERAGE(CB248:CB249))</f>
        <v/>
      </c>
      <c r="CC250" s="52"/>
      <c r="CE250" s="48"/>
      <c r="CF250" s="17" t="s">
        <v>1</v>
      </c>
      <c r="CG250" s="36" t="str">
        <f>IF(COUNT(CG248:CG249)=0,"",AVERAGE(CG248:CG249))</f>
        <v/>
      </c>
      <c r="CH250" s="36" t="str">
        <f>IF(COUNT(CH248:CH249)=0,"",AVERAGE(CH248:CH249))</f>
        <v/>
      </c>
      <c r="CI250" s="36" t="str">
        <f>IF(COUNT(CI248:CI249)=0,"",AVERAGE(CI248:CI249))</f>
        <v/>
      </c>
      <c r="CJ250" s="36" t="str">
        <f>IF(COUNT(CJ248:CJ249)=0,"",AVERAGE(CJ248:CJ249))</f>
        <v/>
      </c>
      <c r="CK250" s="36"/>
      <c r="CL250" s="36" t="str">
        <f>IF(COUNT(CL248:CL249)=0,"",AVERAGE(CL248:CL249))</f>
        <v/>
      </c>
      <c r="CM250" s="52"/>
      <c r="CO250" s="48"/>
      <c r="CP250" s="17" t="s">
        <v>1</v>
      </c>
      <c r="CQ250" s="36" t="str">
        <f>IF(COUNT(CQ248:CQ249)=0,"",AVERAGE(CQ248:CQ249))</f>
        <v/>
      </c>
      <c r="CR250" s="36" t="str">
        <f>IF(COUNT(CR248:CR249)=0,"",AVERAGE(CR248:CR249))</f>
        <v/>
      </c>
      <c r="CS250" s="36" t="str">
        <f>IF(COUNT(CS248:CS249)=0,"",AVERAGE(CS248:CS249))</f>
        <v/>
      </c>
      <c r="CT250" s="36" t="str">
        <f>IF(COUNT(CT248:CT249)=0,"",AVERAGE(CT248:CT249))</f>
        <v/>
      </c>
      <c r="CU250" s="36"/>
      <c r="CV250" s="36" t="str">
        <f>IF(COUNT(CV248:CV249)=0,"",AVERAGE(CV248:CV249))</f>
        <v/>
      </c>
      <c r="CW250" s="52"/>
      <c r="CY250" s="48"/>
      <c r="CZ250" s="17" t="s">
        <v>1</v>
      </c>
      <c r="DA250" s="36">
        <f>IF(COUNT(DA248:DA249)=0,"",AVERAGE(DA248:DA249))</f>
        <v>10</v>
      </c>
      <c r="DB250" s="36">
        <f>IF(COUNT(DB248:DB249)=0,"",AVERAGE(DB248:DB249))</f>
        <v>10</v>
      </c>
      <c r="DC250" s="36">
        <f>IF(COUNT(DC248:DC249)=0,"",AVERAGE(DC248:DC249))</f>
        <v>9</v>
      </c>
      <c r="DD250" s="36">
        <f>IF(COUNT(DD248:DD249)=0,"",AVERAGE(DD248:DD249))</f>
        <v>10</v>
      </c>
      <c r="DE250" s="36"/>
      <c r="DF250" s="36">
        <f>IF(COUNT(DF248:DF249)=0,"",AVERAGE(DF248:DF249))</f>
        <v>6.5</v>
      </c>
      <c r="DG250" s="52"/>
      <c r="DI250" s="48"/>
      <c r="DJ250" s="17" t="s">
        <v>1</v>
      </c>
      <c r="DK250" s="36" t="str">
        <f>IF(COUNT(DK248:DK249)=0,"",AVERAGE(DK248:DK249))</f>
        <v/>
      </c>
      <c r="DL250" s="36" t="str">
        <f>IF(COUNT(DL248:DL249)=0,"",AVERAGE(DL248:DL249))</f>
        <v/>
      </c>
      <c r="DM250" s="36" t="str">
        <f>IF(COUNT(DM248:DM249)=0,"",AVERAGE(DM248:DM249))</f>
        <v/>
      </c>
      <c r="DN250" s="36" t="str">
        <f>IF(COUNT(DN248:DN249)=0,"",AVERAGE(DN248:DN249))</f>
        <v/>
      </c>
      <c r="DO250" s="36"/>
      <c r="DP250" s="36" t="str">
        <f>IF(COUNT(DP248:DP249)=0,"",AVERAGE(DP248:DP249))</f>
        <v/>
      </c>
      <c r="DQ250" s="52"/>
      <c r="DS250" s="48"/>
      <c r="DT250" s="17" t="s">
        <v>1</v>
      </c>
      <c r="DU250" s="36" t="str">
        <f>IF(COUNT(DU248:DU249)=0,"",AVERAGE(DU248:DU249))</f>
        <v/>
      </c>
      <c r="DV250" s="36" t="str">
        <f>IF(COUNT(DV248:DV249)=0,"",AVERAGE(DV248:DV249))</f>
        <v/>
      </c>
      <c r="DW250" s="36" t="str">
        <f>IF(COUNT(DW248:DW249)=0,"",AVERAGE(DW248:DW249))</f>
        <v/>
      </c>
      <c r="DX250" s="36" t="str">
        <f>IF(COUNT(DX248:DX249)=0,"",AVERAGE(DX248:DX249))</f>
        <v/>
      </c>
      <c r="DY250" s="36"/>
      <c r="DZ250" s="36" t="str">
        <f>IF(COUNT(DZ248:DZ249)=0,"",AVERAGE(DZ248:DZ249))</f>
        <v/>
      </c>
      <c r="EA250" s="52"/>
      <c r="EC250" s="48"/>
      <c r="ED250" s="17" t="s">
        <v>1</v>
      </c>
      <c r="EE250" s="36" t="str">
        <f>IF(COUNT(EE248:EE249)=0,"",AVERAGE(EE248:EE249))</f>
        <v/>
      </c>
      <c r="EF250" s="36" t="str">
        <f>IF(COUNT(EF248:EF249)=0,"",AVERAGE(EF248:EF249))</f>
        <v/>
      </c>
      <c r="EG250" s="36" t="str">
        <f>IF(COUNT(EG248:EG249)=0,"",AVERAGE(EG248:EG249))</f>
        <v/>
      </c>
      <c r="EH250" s="36" t="str">
        <f>IF(COUNT(EH248:EH249)=0,"",AVERAGE(EH248:EH249))</f>
        <v/>
      </c>
      <c r="EI250" s="36"/>
      <c r="EJ250" s="36" t="str">
        <f>IF(COUNT(EJ248:EJ249)=0,"",AVERAGE(EJ248:EJ249))</f>
        <v/>
      </c>
      <c r="EK250" s="52"/>
      <c r="EL250" s="48"/>
      <c r="EM250" s="17" t="s">
        <v>1</v>
      </c>
      <c r="EN250" s="36">
        <f>IF(COUNT(EN248:EN249)=0,"",AVERAGE(EN248:EN249))</f>
        <v>10</v>
      </c>
      <c r="EO250" s="36">
        <f>IF(COUNT(EO248:EO249)=0,"",AVERAGE(EO248:EO249))</f>
        <v>10</v>
      </c>
      <c r="EP250" s="36">
        <f>IF(COUNT(EP248:EP249)=0,"",AVERAGE(EP248:EP249))</f>
        <v>9</v>
      </c>
      <c r="EQ250" s="36">
        <f>IF(COUNT(EQ248:EQ249)=0,"",AVERAGE(EQ248:EQ249))</f>
        <v>10</v>
      </c>
      <c r="ER250" s="36"/>
      <c r="ES250" s="36">
        <f>IF(COUNT(ES248:ES249)=0,"",AVERAGE(ES248:ES249))</f>
        <v>6.5</v>
      </c>
      <c r="ET250" s="52"/>
      <c r="EU250" s="52"/>
      <c r="EW250" s="369"/>
      <c r="EX250" s="17" t="s">
        <v>1</v>
      </c>
      <c r="EY250" s="36" t="str">
        <f t="shared" ref="EY250:FD250" si="1230">IF(COUNT(EY248:EY249)=0,"",AVERAGE(EY248:EY249))</f>
        <v/>
      </c>
      <c r="EZ250" s="36" t="str">
        <f t="shared" si="1230"/>
        <v/>
      </c>
      <c r="FA250" s="36" t="str">
        <f t="shared" si="1230"/>
        <v/>
      </c>
      <c r="FB250" s="36" t="str">
        <f t="shared" si="1230"/>
        <v/>
      </c>
      <c r="FC250" s="36" t="str">
        <f t="shared" si="1230"/>
        <v/>
      </c>
      <c r="FD250" s="36" t="str">
        <f t="shared" si="1230"/>
        <v/>
      </c>
      <c r="FE250" s="52"/>
      <c r="FG250" s="369"/>
      <c r="FH250" s="17" t="s">
        <v>1</v>
      </c>
      <c r="FI250" s="36" t="str">
        <f t="shared" ref="FI250:FN250" si="1231">IF(COUNT(FI248:FI249)=0,"",AVERAGE(FI248:FI249))</f>
        <v/>
      </c>
      <c r="FJ250" s="36" t="str">
        <f t="shared" si="1231"/>
        <v/>
      </c>
      <c r="FK250" s="36" t="str">
        <f t="shared" si="1231"/>
        <v/>
      </c>
      <c r="FL250" s="36" t="str">
        <f t="shared" si="1231"/>
        <v/>
      </c>
      <c r="FM250" s="36" t="str">
        <f t="shared" si="1231"/>
        <v/>
      </c>
      <c r="FN250" s="36" t="str">
        <f t="shared" si="1231"/>
        <v/>
      </c>
      <c r="FO250" s="52"/>
      <c r="FQ250" s="369"/>
      <c r="FR250" s="17" t="s">
        <v>1</v>
      </c>
      <c r="FS250" s="36" t="str">
        <f t="shared" ref="FS250:FX250" si="1232">IF(COUNT(FS248:FS249)=0,"",AVERAGE(FS248:FS249))</f>
        <v/>
      </c>
      <c r="FT250" s="36" t="str">
        <f t="shared" si="1232"/>
        <v/>
      </c>
      <c r="FU250" s="36" t="str">
        <f t="shared" si="1232"/>
        <v/>
      </c>
      <c r="FV250" s="36" t="str">
        <f t="shared" si="1232"/>
        <v/>
      </c>
      <c r="FW250" s="36" t="str">
        <f t="shared" si="1232"/>
        <v/>
      </c>
      <c r="FX250" s="36" t="str">
        <f t="shared" si="1232"/>
        <v/>
      </c>
      <c r="FY250" s="52"/>
      <c r="GA250" s="369"/>
      <c r="GB250" s="17" t="s">
        <v>1</v>
      </c>
      <c r="GC250" s="36" t="str">
        <f t="shared" ref="GC250:GH250" si="1233">IF(COUNT(GC248:GC249)=0,"",AVERAGE(GC248:GC249))</f>
        <v/>
      </c>
      <c r="GD250" s="36" t="str">
        <f t="shared" si="1233"/>
        <v/>
      </c>
      <c r="GE250" s="36" t="str">
        <f t="shared" si="1233"/>
        <v/>
      </c>
      <c r="GF250" s="36" t="str">
        <f t="shared" si="1233"/>
        <v/>
      </c>
      <c r="GG250" s="36" t="str">
        <f t="shared" si="1233"/>
        <v/>
      </c>
      <c r="GH250" s="36" t="str">
        <f t="shared" si="1233"/>
        <v/>
      </c>
      <c r="GI250" s="52"/>
      <c r="GK250" s="369"/>
      <c r="GL250" s="17" t="s">
        <v>1</v>
      </c>
      <c r="GM250" s="36" t="str">
        <f t="shared" ref="GM250:GR250" si="1234">IF(COUNT(GM248:GM249)=0,"",AVERAGE(GM248:GM249))</f>
        <v/>
      </c>
      <c r="GN250" s="36" t="str">
        <f t="shared" si="1234"/>
        <v/>
      </c>
      <c r="GO250" s="36" t="str">
        <f t="shared" si="1234"/>
        <v/>
      </c>
      <c r="GP250" s="36" t="str">
        <f t="shared" si="1234"/>
        <v/>
      </c>
      <c r="GQ250" s="36" t="str">
        <f t="shared" si="1234"/>
        <v/>
      </c>
      <c r="GR250" s="36" t="str">
        <f t="shared" si="1234"/>
        <v/>
      </c>
      <c r="GS250" s="52"/>
      <c r="GU250" s="369"/>
      <c r="GV250" s="17" t="s">
        <v>1</v>
      </c>
      <c r="GW250" s="36" t="str">
        <f t="shared" ref="GW250:HB250" si="1235">IF(COUNT(GW248:GW249)=0,"",AVERAGE(GW248:GW249))</f>
        <v/>
      </c>
      <c r="GX250" s="36" t="str">
        <f t="shared" si="1235"/>
        <v/>
      </c>
      <c r="GY250" s="36" t="str">
        <f t="shared" si="1235"/>
        <v/>
      </c>
      <c r="GZ250" s="36" t="str">
        <f t="shared" si="1235"/>
        <v/>
      </c>
      <c r="HA250" s="36" t="str">
        <f t="shared" si="1235"/>
        <v/>
      </c>
      <c r="HB250" s="36" t="str">
        <f t="shared" si="1235"/>
        <v/>
      </c>
      <c r="HC250" s="52"/>
      <c r="HE250" s="369"/>
      <c r="HF250" s="17" t="s">
        <v>1</v>
      </c>
      <c r="HG250" s="36" t="str">
        <f t="shared" ref="HG250:HL250" si="1236">IF(COUNT(HG248:HG249)=0,"",AVERAGE(HG248:HG249))</f>
        <v/>
      </c>
      <c r="HH250" s="36" t="str">
        <f t="shared" si="1236"/>
        <v/>
      </c>
      <c r="HI250" s="36" t="str">
        <f t="shared" si="1236"/>
        <v/>
      </c>
      <c r="HJ250" s="36" t="str">
        <f t="shared" si="1236"/>
        <v/>
      </c>
      <c r="HK250" s="36" t="str">
        <f t="shared" si="1236"/>
        <v/>
      </c>
      <c r="HL250" s="36" t="str">
        <f t="shared" si="1236"/>
        <v/>
      </c>
      <c r="HM250" s="52"/>
      <c r="HO250" s="369"/>
      <c r="HP250" s="17" t="s">
        <v>1</v>
      </c>
      <c r="HQ250" s="36" t="str">
        <f t="shared" ref="HQ250:HV250" si="1237">IF(COUNT(HQ248:HQ249)=0,"",AVERAGE(HQ248:HQ249))</f>
        <v/>
      </c>
      <c r="HR250" s="36" t="str">
        <f t="shared" si="1237"/>
        <v/>
      </c>
      <c r="HS250" s="36" t="str">
        <f t="shared" si="1237"/>
        <v/>
      </c>
      <c r="HT250" s="36" t="str">
        <f t="shared" si="1237"/>
        <v/>
      </c>
      <c r="HU250" s="36" t="str">
        <f t="shared" si="1237"/>
        <v/>
      </c>
      <c r="HV250" s="36" t="str">
        <f t="shared" si="1237"/>
        <v/>
      </c>
      <c r="HW250" s="52"/>
      <c r="HY250" s="369"/>
      <c r="HZ250" s="17" t="s">
        <v>1</v>
      </c>
      <c r="IA250" s="36" t="str">
        <f t="shared" ref="IA250:IF250" si="1238">IF(COUNT(IA248:IA249)=0,"",AVERAGE(IA248:IA249))</f>
        <v/>
      </c>
      <c r="IB250" s="36" t="str">
        <f t="shared" si="1238"/>
        <v/>
      </c>
      <c r="IC250" s="36" t="str">
        <f t="shared" si="1238"/>
        <v/>
      </c>
      <c r="ID250" s="36" t="str">
        <f t="shared" si="1238"/>
        <v/>
      </c>
      <c r="IE250" s="36" t="str">
        <f t="shared" si="1238"/>
        <v/>
      </c>
      <c r="IF250" s="36" t="str">
        <f t="shared" si="1238"/>
        <v/>
      </c>
      <c r="IG250" s="52"/>
      <c r="II250" s="369"/>
      <c r="IJ250" s="17" t="s">
        <v>1</v>
      </c>
      <c r="IK250" s="36" t="str">
        <f t="shared" ref="IK250:IP250" si="1239">IF(COUNT(IK248:IK249)=0,"",AVERAGE(IK248:IK249))</f>
        <v/>
      </c>
      <c r="IL250" s="36" t="str">
        <f t="shared" si="1239"/>
        <v/>
      </c>
      <c r="IM250" s="36" t="str">
        <f t="shared" si="1239"/>
        <v/>
      </c>
      <c r="IN250" s="36" t="str">
        <f t="shared" si="1239"/>
        <v/>
      </c>
      <c r="IO250" s="36" t="str">
        <f t="shared" si="1239"/>
        <v/>
      </c>
      <c r="IP250" s="36" t="str">
        <f t="shared" si="1239"/>
        <v/>
      </c>
      <c r="IQ250" s="52"/>
      <c r="IS250" s="369"/>
      <c r="IT250" s="17" t="s">
        <v>1</v>
      </c>
      <c r="IU250" s="36" t="str">
        <f t="shared" ref="IU250:IZ250" si="1240">IF(COUNT(IU248:IU249)=0,"",AVERAGE(IU248:IU249))</f>
        <v/>
      </c>
      <c r="IV250" s="36" t="str">
        <f t="shared" si="1240"/>
        <v/>
      </c>
      <c r="IW250" s="36" t="str">
        <f t="shared" si="1240"/>
        <v/>
      </c>
      <c r="IX250" s="36" t="str">
        <f t="shared" si="1240"/>
        <v/>
      </c>
      <c r="IY250" s="36" t="str">
        <f t="shared" si="1240"/>
        <v/>
      </c>
      <c r="IZ250" s="36" t="str">
        <f t="shared" si="1240"/>
        <v/>
      </c>
      <c r="JA250" s="52"/>
    </row>
    <row r="251" spans="1:261" ht="12.75" customHeight="1" outlineLevel="2" x14ac:dyDescent="0.25">
      <c r="C251" s="102" t="s">
        <v>50</v>
      </c>
      <c r="D251" s="103" t="s">
        <v>284</v>
      </c>
      <c r="E251" s="419"/>
      <c r="F251" s="419"/>
      <c r="G251" s="419"/>
      <c r="H251" s="419"/>
      <c r="I251" s="419"/>
      <c r="J251" s="419"/>
      <c r="K251" s="52"/>
      <c r="M251" s="102" t="s">
        <v>50</v>
      </c>
      <c r="N251" s="103" t="s">
        <v>284</v>
      </c>
      <c r="O251" s="103"/>
      <c r="P251" s="103"/>
      <c r="Q251" s="103"/>
      <c r="R251" s="103"/>
      <c r="S251" s="103"/>
      <c r="T251" s="103"/>
      <c r="U251" s="52"/>
      <c r="W251" s="102" t="s">
        <v>50</v>
      </c>
      <c r="X251" s="103" t="s">
        <v>284</v>
      </c>
      <c r="Y251" s="103"/>
      <c r="Z251" s="103"/>
      <c r="AA251" s="103"/>
      <c r="AB251" s="103"/>
      <c r="AC251" s="103"/>
      <c r="AD251" s="103"/>
      <c r="AE251" s="52"/>
      <c r="AG251" s="102" t="s">
        <v>50</v>
      </c>
      <c r="AH251" s="103" t="s">
        <v>284</v>
      </c>
      <c r="AI251" s="103"/>
      <c r="AJ251" s="103"/>
      <c r="AK251" s="103"/>
      <c r="AL251" s="103"/>
      <c r="AM251" s="103"/>
      <c r="AN251" s="103"/>
      <c r="AO251" s="52"/>
      <c r="AQ251" s="102" t="s">
        <v>50</v>
      </c>
      <c r="AR251" s="103" t="s">
        <v>284</v>
      </c>
      <c r="AS251" s="103"/>
      <c r="AT251" s="103"/>
      <c r="AU251" s="103"/>
      <c r="AV251" s="103"/>
      <c r="AW251" s="103"/>
      <c r="AX251" s="103"/>
      <c r="AY251" s="52"/>
      <c r="BA251" s="102" t="s">
        <v>50</v>
      </c>
      <c r="BB251" s="103" t="s">
        <v>284</v>
      </c>
      <c r="BC251" s="103"/>
      <c r="BD251" s="103"/>
      <c r="BE251" s="103"/>
      <c r="BF251" s="103"/>
      <c r="BG251" s="103"/>
      <c r="BH251" s="103"/>
      <c r="BI251" s="52"/>
      <c r="BK251" s="102" t="s">
        <v>50</v>
      </c>
      <c r="BL251" s="103" t="s">
        <v>284</v>
      </c>
      <c r="BM251" s="36"/>
      <c r="BN251" s="36">
        <f>IF(COUNT(BN249:BN250)=0,"",AVERAGE(BN249:BN250))</f>
        <v>10</v>
      </c>
      <c r="BO251" s="36">
        <f>IF(COUNT(BO249:BO250)=0,"",AVERAGE(BO249:BO250))</f>
        <v>10</v>
      </c>
      <c r="BP251" s="36">
        <f>IF(COUNT(BP249:BP250)=0,"",AVERAGE(BP249:BP250))</f>
        <v>10</v>
      </c>
      <c r="BQ251" s="36">
        <f>IF(COUNT(BQ249:BQ250)=0,"",AVERAGE(BQ249:BQ250))</f>
        <v>0</v>
      </c>
      <c r="BR251" s="36">
        <f>IF(COUNT(BR249:BR250)=0,"",AVERAGE(BR249:BR250))</f>
        <v>0</v>
      </c>
      <c r="BS251" s="52"/>
      <c r="BU251" s="102" t="s">
        <v>50</v>
      </c>
      <c r="BV251" s="103" t="s">
        <v>284</v>
      </c>
      <c r="BW251" s="103"/>
      <c r="BX251" s="103"/>
      <c r="BY251" s="103"/>
      <c r="BZ251" s="103"/>
      <c r="CA251" s="103"/>
      <c r="CB251" s="103"/>
      <c r="CC251" s="52"/>
      <c r="CE251" s="102" t="s">
        <v>50</v>
      </c>
      <c r="CF251" s="103" t="s">
        <v>284</v>
      </c>
      <c r="CG251" s="103"/>
      <c r="CH251" s="103"/>
      <c r="CI251" s="103"/>
      <c r="CJ251" s="103"/>
      <c r="CK251" s="103"/>
      <c r="CL251" s="103"/>
      <c r="CM251" s="52"/>
      <c r="CO251" s="102" t="s">
        <v>50</v>
      </c>
      <c r="CP251" s="103" t="s">
        <v>284</v>
      </c>
      <c r="CQ251" s="103"/>
      <c r="CR251" s="103"/>
      <c r="CS251" s="103"/>
      <c r="CT251" s="103"/>
      <c r="CU251" s="103"/>
      <c r="CV251" s="103"/>
      <c r="CW251" s="52"/>
      <c r="CY251" s="102" t="s">
        <v>50</v>
      </c>
      <c r="CZ251" s="103" t="s">
        <v>284</v>
      </c>
      <c r="DA251" s="103"/>
      <c r="DB251" s="103"/>
      <c r="DC251" s="103"/>
      <c r="DD251" s="103"/>
      <c r="DE251" s="103"/>
      <c r="DF251" s="103"/>
      <c r="DG251" s="52"/>
      <c r="DI251" s="102" t="s">
        <v>50</v>
      </c>
      <c r="DJ251" s="103" t="s">
        <v>284</v>
      </c>
      <c r="DK251" s="103"/>
      <c r="DL251" s="103"/>
      <c r="DM251" s="103"/>
      <c r="DN251" s="103"/>
      <c r="DO251" s="103"/>
      <c r="DP251" s="103"/>
      <c r="DQ251" s="52"/>
      <c r="DS251" s="102" t="s">
        <v>50</v>
      </c>
      <c r="DT251" s="103" t="s">
        <v>284</v>
      </c>
      <c r="DU251" s="103"/>
      <c r="DV251" s="103"/>
      <c r="DW251" s="103"/>
      <c r="DX251" s="103"/>
      <c r="DY251" s="103"/>
      <c r="DZ251" s="103"/>
      <c r="EA251" s="52"/>
      <c r="EC251" s="102" t="s">
        <v>50</v>
      </c>
      <c r="ED251" s="103" t="s">
        <v>284</v>
      </c>
      <c r="EE251" s="103"/>
      <c r="EF251" s="103"/>
      <c r="EG251" s="103"/>
      <c r="EH251" s="103"/>
      <c r="EI251" s="103"/>
      <c r="EJ251" s="103"/>
      <c r="EK251" s="52"/>
      <c r="EL251" s="102" t="s">
        <v>50</v>
      </c>
      <c r="EM251" s="103" t="s">
        <v>284</v>
      </c>
      <c r="EN251" s="103"/>
      <c r="EO251" s="103"/>
      <c r="EP251" s="103"/>
      <c r="EQ251" s="103"/>
      <c r="ER251" s="103"/>
      <c r="ES251" s="103"/>
      <c r="ET251" s="52"/>
      <c r="EU251" s="52"/>
      <c r="EW251" s="370" t="s">
        <v>50</v>
      </c>
      <c r="EX251" s="103" t="s">
        <v>284</v>
      </c>
      <c r="EY251" s="103"/>
      <c r="EZ251" s="103"/>
      <c r="FA251" s="103"/>
      <c r="FB251" s="103"/>
      <c r="FC251" s="103"/>
      <c r="FD251" s="103"/>
      <c r="FE251" s="52"/>
      <c r="FG251" s="370" t="s">
        <v>50</v>
      </c>
      <c r="FH251" s="103" t="s">
        <v>284</v>
      </c>
      <c r="FI251" s="103"/>
      <c r="FJ251" s="103"/>
      <c r="FK251" s="103"/>
      <c r="FL251" s="103"/>
      <c r="FM251" s="103"/>
      <c r="FN251" s="103"/>
      <c r="FO251" s="52"/>
      <c r="FQ251" s="370" t="s">
        <v>50</v>
      </c>
      <c r="FR251" s="103" t="s">
        <v>284</v>
      </c>
      <c r="FS251" s="103"/>
      <c r="FT251" s="103"/>
      <c r="FU251" s="103"/>
      <c r="FV251" s="103"/>
      <c r="FW251" s="103"/>
      <c r="FX251" s="103"/>
      <c r="FY251" s="52"/>
      <c r="GA251" s="370" t="s">
        <v>50</v>
      </c>
      <c r="GB251" s="103" t="s">
        <v>284</v>
      </c>
      <c r="GC251" s="103"/>
      <c r="GD251" s="103"/>
      <c r="GE251" s="103"/>
      <c r="GF251" s="103"/>
      <c r="GG251" s="103"/>
      <c r="GH251" s="103"/>
      <c r="GI251" s="52"/>
      <c r="GK251" s="370" t="s">
        <v>50</v>
      </c>
      <c r="GL251" s="103" t="s">
        <v>284</v>
      </c>
      <c r="GM251" s="103"/>
      <c r="GN251" s="103"/>
      <c r="GO251" s="103"/>
      <c r="GP251" s="103"/>
      <c r="GQ251" s="103"/>
      <c r="GR251" s="103"/>
      <c r="GS251" s="52"/>
      <c r="GU251" s="370" t="s">
        <v>50</v>
      </c>
      <c r="GV251" s="103" t="s">
        <v>284</v>
      </c>
      <c r="GW251" s="103"/>
      <c r="GX251" s="103"/>
      <c r="GY251" s="103"/>
      <c r="GZ251" s="103"/>
      <c r="HA251" s="103"/>
      <c r="HB251" s="103"/>
      <c r="HC251" s="52"/>
      <c r="HE251" s="370" t="s">
        <v>50</v>
      </c>
      <c r="HF251" s="103" t="s">
        <v>284</v>
      </c>
      <c r="HG251" s="103"/>
      <c r="HH251" s="103"/>
      <c r="HI251" s="103"/>
      <c r="HJ251" s="103"/>
      <c r="HK251" s="103"/>
      <c r="HL251" s="103"/>
      <c r="HM251" s="52"/>
      <c r="HO251" s="370" t="s">
        <v>50</v>
      </c>
      <c r="HP251" s="103" t="s">
        <v>284</v>
      </c>
      <c r="HQ251" s="103"/>
      <c r="HR251" s="103"/>
      <c r="HS251" s="103"/>
      <c r="HT251" s="103"/>
      <c r="HU251" s="103"/>
      <c r="HV251" s="103"/>
      <c r="HW251" s="52"/>
      <c r="HY251" s="370" t="s">
        <v>50</v>
      </c>
      <c r="HZ251" s="103" t="s">
        <v>284</v>
      </c>
      <c r="IA251" s="103"/>
      <c r="IB251" s="103"/>
      <c r="IC251" s="103"/>
      <c r="ID251" s="103"/>
      <c r="IE251" s="103"/>
      <c r="IF251" s="103"/>
      <c r="IG251" s="52"/>
      <c r="II251" s="370" t="s">
        <v>50</v>
      </c>
      <c r="IJ251" s="103" t="s">
        <v>284</v>
      </c>
      <c r="IK251" s="103"/>
      <c r="IL251" s="103"/>
      <c r="IM251" s="103"/>
      <c r="IN251" s="103"/>
      <c r="IO251" s="103"/>
      <c r="IP251" s="103"/>
      <c r="IQ251" s="52"/>
      <c r="IS251" s="370" t="s">
        <v>50</v>
      </c>
      <c r="IT251" s="103" t="s">
        <v>284</v>
      </c>
      <c r="IU251" s="103"/>
      <c r="IV251" s="103"/>
      <c r="IW251" s="103"/>
      <c r="IX251" s="103"/>
      <c r="IY251" s="103"/>
      <c r="IZ251" s="103"/>
      <c r="JA251" s="52"/>
    </row>
    <row r="252" spans="1:261" ht="12.75" customHeight="1" outlineLevel="2" x14ac:dyDescent="0.25">
      <c r="C252" s="356"/>
      <c r="D252" s="41">
        <v>1</v>
      </c>
      <c r="E252" s="416">
        <f t="shared" ref="E252" si="1241">AVERAGE(O252,Y252,AI252,AS252,BC252,BM252,BW252,CG252,CQ252,DA252,DK252,DU252,EE252,EO252,EY252,FI252,FS252,GC252,GM252,GW252,HG252,HQ252,IA252,IK252,IU252)</f>
        <v>9.5</v>
      </c>
      <c r="F252" s="416">
        <f t="shared" ref="F252" si="1242">AVERAGE(P252,Z252,AJ252,AT252,BD252,BN252,BX252,CH252,CR252,DB252,DL252,DV252,EF252,EP252,EZ252,FJ252,FT252,GD252,GN252,GX252,HH252,HR252,IB252,IL252,IV252)</f>
        <v>10</v>
      </c>
      <c r="G252" s="416">
        <f t="shared" ref="G252" si="1243">AVERAGE(Q252,AA252,AK252,AU252,BE252,BO252,BY252,CI252,CS252,DC252,DM252,DW252,EG252,EQ252,FA252,FK252,FU252,GE252,GO252,GY252,HI252,HS252,IC252,IM252,IW252)</f>
        <v>9</v>
      </c>
      <c r="H252" s="416">
        <f t="shared" ref="H252" si="1244">AVERAGE(R252,AB252,AL252,AV252,BF252,BP252,BZ252,CJ252,CT252,DD252,DN252,DX252,EH252,ER252,FB252,FL252,FV252,GF252,GP252,GZ252,HJ252,HT252,ID252,IN252,IX252)</f>
        <v>8</v>
      </c>
      <c r="I252" s="416">
        <f t="shared" ref="I252" si="1245">AVERAGE(S252,AC252,AM252,AW252,BG252,BQ252,CA252,CK252,CU252,DE252,DO252,DY252,EI252,ES252,FC252,FM252,FW252,GG252,GQ252,HA252,HK252,HU252,IE252,IO252,IY252)</f>
        <v>5</v>
      </c>
      <c r="J252" s="416">
        <f t="shared" ref="J252" si="1246">AVERAGE(T252,AD252,AN252,AX252,BH252,BR252,CB252,CL252,CV252,DF252,DP252,DZ252,EJ252,ET252,FD252,FN252,FX252,GH252,GR252,HB252,HL252,HV252,IF252,IP252,IZ252)</f>
        <v>5</v>
      </c>
      <c r="K252" s="52"/>
      <c r="M252" s="328"/>
      <c r="N252" s="41">
        <v>1</v>
      </c>
      <c r="O252" s="6"/>
      <c r="P252" s="6"/>
      <c r="Q252" s="6"/>
      <c r="R252" s="6"/>
      <c r="S252" s="6"/>
      <c r="T252" s="6"/>
      <c r="U252" s="52"/>
      <c r="W252" s="328"/>
      <c r="X252" s="41">
        <v>1</v>
      </c>
      <c r="Y252" s="6"/>
      <c r="Z252" s="6"/>
      <c r="AA252" s="6"/>
      <c r="AB252" s="6"/>
      <c r="AC252" s="6"/>
      <c r="AD252" s="6"/>
      <c r="AE252" s="52"/>
      <c r="AG252" s="328"/>
      <c r="AH252" s="41">
        <v>1</v>
      </c>
      <c r="AI252" s="6"/>
      <c r="AJ252" s="6"/>
      <c r="AK252" s="6"/>
      <c r="AL252" s="6"/>
      <c r="AM252" s="6"/>
      <c r="AN252" s="6"/>
      <c r="AO252" s="52"/>
      <c r="AQ252" s="328"/>
      <c r="AR252" s="41">
        <v>1</v>
      </c>
      <c r="AS252" s="6"/>
      <c r="AT252" s="6"/>
      <c r="AU252" s="6"/>
      <c r="AV252" s="6"/>
      <c r="AW252" s="6"/>
      <c r="AX252" s="6"/>
      <c r="AY252" s="52"/>
      <c r="BA252" s="328"/>
      <c r="BB252" s="41">
        <v>1</v>
      </c>
      <c r="BC252" s="6"/>
      <c r="BD252" s="6"/>
      <c r="BE252" s="6"/>
      <c r="BF252" s="6"/>
      <c r="BG252" s="6"/>
      <c r="BH252" s="6"/>
      <c r="BI252" s="52"/>
      <c r="BK252" s="328"/>
      <c r="BL252" s="41">
        <v>1</v>
      </c>
      <c r="BM252" s="103"/>
      <c r="BN252" s="103"/>
      <c r="BO252" s="103"/>
      <c r="BP252" s="103"/>
      <c r="BQ252" s="103"/>
      <c r="BR252" s="103"/>
      <c r="BS252" s="52"/>
      <c r="BU252" s="328"/>
      <c r="BV252" s="41">
        <v>1</v>
      </c>
      <c r="BW252" s="6"/>
      <c r="BX252" s="6"/>
      <c r="BY252" s="6"/>
      <c r="BZ252" s="6"/>
      <c r="CA252" s="6"/>
      <c r="CB252" s="6"/>
      <c r="CC252" s="52"/>
      <c r="CE252" s="328"/>
      <c r="CF252" s="41">
        <v>1</v>
      </c>
      <c r="CG252" s="6"/>
      <c r="CH252" s="6"/>
      <c r="CI252" s="6"/>
      <c r="CJ252" s="6"/>
      <c r="CK252" s="6"/>
      <c r="CL252" s="6"/>
      <c r="CM252" s="52"/>
      <c r="CO252" s="328"/>
      <c r="CP252" s="41">
        <v>1</v>
      </c>
      <c r="CQ252" s="6"/>
      <c r="CR252" s="6"/>
      <c r="CS252" s="6"/>
      <c r="CT252" s="6"/>
      <c r="CU252" s="6"/>
      <c r="CV252" s="6"/>
      <c r="CW252" s="52"/>
      <c r="CY252" s="328"/>
      <c r="CZ252" s="41">
        <v>1</v>
      </c>
      <c r="DA252" s="6">
        <v>9</v>
      </c>
      <c r="DB252" s="6">
        <v>10</v>
      </c>
      <c r="DC252" s="6">
        <v>10</v>
      </c>
      <c r="DD252" s="6">
        <v>8</v>
      </c>
      <c r="DE252" s="6"/>
      <c r="DF252" s="6">
        <v>5</v>
      </c>
      <c r="DG252" s="52"/>
      <c r="DI252" s="328"/>
      <c r="DJ252" s="41">
        <v>1</v>
      </c>
      <c r="DK252" s="6"/>
      <c r="DL252" s="6"/>
      <c r="DM252" s="6"/>
      <c r="DN252" s="6"/>
      <c r="DO252" s="6"/>
      <c r="DP252" s="6"/>
      <c r="DQ252" s="52"/>
      <c r="DS252" s="328"/>
      <c r="DT252" s="41">
        <v>1</v>
      </c>
      <c r="DU252" s="6"/>
      <c r="DV252" s="6"/>
      <c r="DW252" s="6"/>
      <c r="DX252" s="6"/>
      <c r="DY252" s="6"/>
      <c r="DZ252" s="6"/>
      <c r="EA252" s="52"/>
      <c r="EC252" s="328"/>
      <c r="ED252" s="41">
        <v>1</v>
      </c>
      <c r="EE252" s="6"/>
      <c r="EF252" s="6"/>
      <c r="EG252" s="6"/>
      <c r="EH252" s="6"/>
      <c r="EI252" s="6"/>
      <c r="EJ252" s="6"/>
      <c r="EK252" s="52"/>
      <c r="EL252" s="328"/>
      <c r="EM252" s="41">
        <v>1</v>
      </c>
      <c r="EN252" s="6">
        <v>9</v>
      </c>
      <c r="EO252" s="6">
        <v>10</v>
      </c>
      <c r="EP252" s="6">
        <v>10</v>
      </c>
      <c r="EQ252" s="6">
        <v>8</v>
      </c>
      <c r="ER252" s="6"/>
      <c r="ES252" s="6">
        <v>5</v>
      </c>
      <c r="ET252" s="52"/>
      <c r="EU252" s="52"/>
      <c r="EW252" s="367"/>
      <c r="EX252" s="41">
        <v>1</v>
      </c>
      <c r="EY252" s="6"/>
      <c r="EZ252" s="6"/>
      <c r="FA252" s="6"/>
      <c r="FB252" s="6"/>
      <c r="FC252" s="6"/>
      <c r="FD252" s="6"/>
      <c r="FE252" s="52"/>
      <c r="FG252" s="367"/>
      <c r="FH252" s="41">
        <v>1</v>
      </c>
      <c r="FI252" s="6"/>
      <c r="FJ252" s="6"/>
      <c r="FK252" s="6"/>
      <c r="FL252" s="6"/>
      <c r="FM252" s="6"/>
      <c r="FN252" s="6"/>
      <c r="FO252" s="52"/>
      <c r="FQ252" s="367"/>
      <c r="FR252" s="41">
        <v>1</v>
      </c>
      <c r="FS252" s="6"/>
      <c r="FT252" s="6"/>
      <c r="FU252" s="6"/>
      <c r="FV252" s="6"/>
      <c r="FW252" s="6"/>
      <c r="FX252" s="6"/>
      <c r="FY252" s="52"/>
      <c r="GA252" s="367"/>
      <c r="GB252" s="41">
        <v>1</v>
      </c>
      <c r="GC252" s="6"/>
      <c r="GD252" s="6"/>
      <c r="GE252" s="6"/>
      <c r="GF252" s="6"/>
      <c r="GG252" s="6"/>
      <c r="GH252" s="6"/>
      <c r="GI252" s="52"/>
      <c r="GK252" s="367"/>
      <c r="GL252" s="41">
        <v>1</v>
      </c>
      <c r="GM252" s="6"/>
      <c r="GN252" s="6"/>
      <c r="GO252" s="6"/>
      <c r="GP252" s="6"/>
      <c r="GQ252" s="6"/>
      <c r="GR252" s="6"/>
      <c r="GS252" s="52"/>
      <c r="GU252" s="367"/>
      <c r="GV252" s="41">
        <v>1</v>
      </c>
      <c r="GW252" s="6"/>
      <c r="GX252" s="6"/>
      <c r="GY252" s="6"/>
      <c r="GZ252" s="6"/>
      <c r="HA252" s="6"/>
      <c r="HB252" s="6"/>
      <c r="HC252" s="52"/>
      <c r="HE252" s="367"/>
      <c r="HF252" s="41">
        <v>1</v>
      </c>
      <c r="HG252" s="6"/>
      <c r="HH252" s="6"/>
      <c r="HI252" s="6"/>
      <c r="HJ252" s="6"/>
      <c r="HK252" s="6"/>
      <c r="HL252" s="6"/>
      <c r="HM252" s="52"/>
      <c r="HO252" s="367"/>
      <c r="HP252" s="41">
        <v>1</v>
      </c>
      <c r="HQ252" s="6"/>
      <c r="HR252" s="6"/>
      <c r="HS252" s="6"/>
      <c r="HT252" s="6"/>
      <c r="HU252" s="6"/>
      <c r="HV252" s="6"/>
      <c r="HW252" s="52"/>
      <c r="HY252" s="367"/>
      <c r="HZ252" s="41">
        <v>1</v>
      </c>
      <c r="IA252" s="6"/>
      <c r="IB252" s="6"/>
      <c r="IC252" s="6"/>
      <c r="ID252" s="6"/>
      <c r="IE252" s="6"/>
      <c r="IF252" s="6"/>
      <c r="IG252" s="52"/>
      <c r="II252" s="367"/>
      <c r="IJ252" s="41">
        <v>1</v>
      </c>
      <c r="IK252" s="6"/>
      <c r="IL252" s="6"/>
      <c r="IM252" s="6"/>
      <c r="IN252" s="6"/>
      <c r="IO252" s="6"/>
      <c r="IP252" s="6"/>
      <c r="IQ252" s="52"/>
      <c r="IS252" s="367"/>
      <c r="IT252" s="41">
        <v>1</v>
      </c>
      <c r="IU252" s="6"/>
      <c r="IV252" s="6"/>
      <c r="IW252" s="6"/>
      <c r="IX252" s="6"/>
      <c r="IY252" s="6"/>
      <c r="IZ252" s="6"/>
      <c r="JA252" s="52"/>
    </row>
    <row r="253" spans="1:261" ht="12.75" customHeight="1" outlineLevel="2" x14ac:dyDescent="0.25">
      <c r="A253" s="99" t="s">
        <v>122</v>
      </c>
      <c r="B253" s="100">
        <f>IF(A253="Must Have",RQTMustHave,(IF(A253="Important",RQTImportant,(IF(A253="Standard",RQTStandard,RQTNiceToHave)))))</f>
        <v>1</v>
      </c>
      <c r="C253" s="358"/>
      <c r="D253" s="17" t="s">
        <v>1</v>
      </c>
      <c r="E253" s="417">
        <f>AVERAGE(O253,Y253,AI253,AS253,BC253,BM253,BW253,CG253,CQ253,DA253,DK253,DU253,EE253,EO253,EY253,FI253,FS253,GC253,GM253,GW253,HG253,HQ253,IA253,IK253,IU253)</f>
        <v>9.6666666666666661</v>
      </c>
      <c r="F253" s="417">
        <f t="shared" ref="F253:J253" si="1247">AVERAGE(P253,Z253,AJ253,AT253,BD253,BN253,BX253,CH253,CR253,DB253,DL253,DV253,EF253,EP253,EZ253,FJ253,FT253,GD253,GN253,GX253,HH253,HR253,IB253,IL253,IV253)</f>
        <v>10</v>
      </c>
      <c r="G253" s="417">
        <f t="shared" si="1247"/>
        <v>9.3333333333333339</v>
      </c>
      <c r="H253" s="417">
        <f t="shared" si="1247"/>
        <v>9</v>
      </c>
      <c r="I253" s="417">
        <f t="shared" si="1247"/>
        <v>7.5</v>
      </c>
      <c r="J253" s="417">
        <f t="shared" si="1247"/>
        <v>2.5</v>
      </c>
      <c r="K253" s="52"/>
      <c r="M253" s="48"/>
      <c r="N253" s="17" t="s">
        <v>1</v>
      </c>
      <c r="O253" s="36" t="str">
        <f>IF(COUNT(O252:O252)=0,"",AVERAGE(O252:O252))</f>
        <v/>
      </c>
      <c r="P253" s="36" t="str">
        <f>IF(COUNT(P252:P252)=0,"",AVERAGE(P252:P252))</f>
        <v/>
      </c>
      <c r="Q253" s="36" t="str">
        <f>IF(COUNT(Q252:Q252)=0,"",AVERAGE(Q252:Q252))</f>
        <v/>
      </c>
      <c r="R253" s="36" t="str">
        <f>IF(COUNT(R252:R252)=0,"",AVERAGE(R252:R252))</f>
        <v/>
      </c>
      <c r="S253" s="36"/>
      <c r="T253" s="36" t="str">
        <f>IF(COUNT(T252:T252)=0,"",AVERAGE(T252:T252))</f>
        <v/>
      </c>
      <c r="U253" s="52"/>
      <c r="W253" s="48"/>
      <c r="X253" s="17" t="s">
        <v>1</v>
      </c>
      <c r="Y253" s="36" t="str">
        <f>IF(COUNT(Y252:Y252)=0,"",AVERAGE(Y252:Y252))</f>
        <v/>
      </c>
      <c r="Z253" s="36" t="str">
        <f>IF(COUNT(Z252:Z252)=0,"",AVERAGE(Z252:Z252))</f>
        <v/>
      </c>
      <c r="AA253" s="36" t="str">
        <f>IF(COUNT(AA252:AA252)=0,"",AVERAGE(AA252:AA252))</f>
        <v/>
      </c>
      <c r="AB253" s="36" t="str">
        <f>IF(COUNT(AB252:AB252)=0,"",AVERAGE(AB252:AB252))</f>
        <v/>
      </c>
      <c r="AC253" s="36"/>
      <c r="AD253" s="36" t="str">
        <f>IF(COUNT(AD252:AD252)=0,"",AVERAGE(AD252:AD252))</f>
        <v/>
      </c>
      <c r="AE253" s="52"/>
      <c r="AG253" s="48"/>
      <c r="AH253" s="17" t="s">
        <v>1</v>
      </c>
      <c r="AI253" s="36" t="str">
        <f>IF(COUNT(AI252:AI252)=0,"",AVERAGE(AI252:AI252))</f>
        <v/>
      </c>
      <c r="AJ253" s="36" t="str">
        <f>IF(COUNT(AJ252:AJ252)=0,"",AVERAGE(AJ252:AJ252))</f>
        <v/>
      </c>
      <c r="AK253" s="36" t="str">
        <f>IF(COUNT(AK252:AK252)=0,"",AVERAGE(AK252:AK252))</f>
        <v/>
      </c>
      <c r="AL253" s="36" t="str">
        <f>IF(COUNT(AL252:AL252)=0,"",AVERAGE(AL252:AL252))</f>
        <v/>
      </c>
      <c r="AM253" s="36"/>
      <c r="AN253" s="36" t="str">
        <f>IF(COUNT(AN252:AN252)=0,"",AVERAGE(AN252:AN252))</f>
        <v/>
      </c>
      <c r="AO253" s="52"/>
      <c r="AQ253" s="48"/>
      <c r="AR253" s="17" t="s">
        <v>1</v>
      </c>
      <c r="AS253" s="36"/>
      <c r="AT253" s="36" t="str">
        <f>IF(COUNT(AT252:AT252)=0,"",AVERAGE(AT252:AT252))</f>
        <v/>
      </c>
      <c r="AU253" s="36" t="str">
        <f>IF(COUNT(AU252:AU252)=0,"",AVERAGE(AU252:AU252))</f>
        <v/>
      </c>
      <c r="AV253" s="36" t="str">
        <f>IF(COUNT(AV252:AV252)=0,"",AVERAGE(AV252:AV252))</f>
        <v/>
      </c>
      <c r="AW253" s="36" t="str">
        <f>IF(COUNT(AW252:AW252)=0,"",AVERAGE(AW252:AW252))</f>
        <v/>
      </c>
      <c r="AX253" s="36" t="str">
        <f>IF(COUNT(AX252:AX252)=0,"",AVERAGE(AX252:AX252))</f>
        <v/>
      </c>
      <c r="AY253" s="52"/>
      <c r="BA253" s="48"/>
      <c r="BB253" s="17" t="s">
        <v>1</v>
      </c>
      <c r="BC253" s="36"/>
      <c r="BD253" s="36" t="str">
        <f>IF(COUNT(BD252:BD252)=0,"",AVERAGE(BD252:BD252))</f>
        <v/>
      </c>
      <c r="BE253" s="36" t="str">
        <f>IF(COUNT(BE252:BE252)=0,"",AVERAGE(BE252:BE252))</f>
        <v/>
      </c>
      <c r="BF253" s="36" t="str">
        <f>IF(COUNT(BF252:BF252)=0,"",AVERAGE(BF252:BF252))</f>
        <v/>
      </c>
      <c r="BG253" s="36" t="str">
        <f>IF(COUNT(BG252:BG252)=0,"",AVERAGE(BG252:BG252))</f>
        <v/>
      </c>
      <c r="BH253" s="36" t="str">
        <f>IF(COUNT(BH252:BH252)=0,"",AVERAGE(BH252:BH252))</f>
        <v/>
      </c>
      <c r="BI253" s="52"/>
      <c r="BK253" s="48"/>
      <c r="BL253" s="17" t="s">
        <v>1</v>
      </c>
      <c r="BM253" s="6">
        <v>10</v>
      </c>
      <c r="BN253" s="6">
        <v>10</v>
      </c>
      <c r="BO253" s="6">
        <v>10</v>
      </c>
      <c r="BP253" s="6">
        <v>10</v>
      </c>
      <c r="BQ253" s="6">
        <v>10</v>
      </c>
      <c r="BR253" s="6">
        <v>0</v>
      </c>
      <c r="BS253" s="52"/>
      <c r="BU253" s="48"/>
      <c r="BV253" s="17" t="s">
        <v>1</v>
      </c>
      <c r="BW253" s="36" t="str">
        <f>IF(COUNT(BW252:BW252)=0,"",AVERAGE(BW252:BW252))</f>
        <v/>
      </c>
      <c r="BX253" s="36" t="str">
        <f>IF(COUNT(BX252:BX252)=0,"",AVERAGE(BX252:BX252))</f>
        <v/>
      </c>
      <c r="BY253" s="36" t="str">
        <f>IF(COUNT(BY252:BY252)=0,"",AVERAGE(BY252:BY252))</f>
        <v/>
      </c>
      <c r="BZ253" s="36" t="str">
        <f>IF(COUNT(BZ252:BZ252)=0,"",AVERAGE(BZ252:BZ252))</f>
        <v/>
      </c>
      <c r="CA253" s="36"/>
      <c r="CB253" s="36" t="str">
        <f>IF(COUNT(CB252:CB252)=0,"",AVERAGE(CB252:CB252))</f>
        <v/>
      </c>
      <c r="CC253" s="52"/>
      <c r="CE253" s="48"/>
      <c r="CF253" s="17" t="s">
        <v>1</v>
      </c>
      <c r="CG253" s="36" t="str">
        <f>IF(COUNT(CG252:CG252)=0,"",AVERAGE(CG252:CG252))</f>
        <v/>
      </c>
      <c r="CH253" s="36" t="str">
        <f>IF(COUNT(CH252:CH252)=0,"",AVERAGE(CH252:CH252))</f>
        <v/>
      </c>
      <c r="CI253" s="36" t="str">
        <f>IF(COUNT(CI252:CI252)=0,"",AVERAGE(CI252:CI252))</f>
        <v/>
      </c>
      <c r="CJ253" s="36" t="str">
        <f>IF(COUNT(CJ252:CJ252)=0,"",AVERAGE(CJ252:CJ252))</f>
        <v/>
      </c>
      <c r="CK253" s="36"/>
      <c r="CL253" s="36" t="str">
        <f>IF(COUNT(CL252:CL252)=0,"",AVERAGE(CL252:CL252))</f>
        <v/>
      </c>
      <c r="CM253" s="52"/>
      <c r="CO253" s="48"/>
      <c r="CP253" s="17" t="s">
        <v>1</v>
      </c>
      <c r="CQ253" s="36" t="str">
        <f>IF(COUNT(CQ252:CQ252)=0,"",AVERAGE(CQ252:CQ252))</f>
        <v/>
      </c>
      <c r="CR253" s="36" t="str">
        <f>IF(COUNT(CR252:CR252)=0,"",AVERAGE(CR252:CR252))</f>
        <v/>
      </c>
      <c r="CS253" s="36" t="str">
        <f>IF(COUNT(CS252:CS252)=0,"",AVERAGE(CS252:CS252))</f>
        <v/>
      </c>
      <c r="CT253" s="36" t="str">
        <f>IF(COUNT(CT252:CT252)=0,"",AVERAGE(CT252:CT252))</f>
        <v/>
      </c>
      <c r="CU253" s="36"/>
      <c r="CV253" s="36" t="str">
        <f>IF(COUNT(CV252:CV252)=0,"",AVERAGE(CV252:CV252))</f>
        <v/>
      </c>
      <c r="CW253" s="52"/>
      <c r="CY253" s="48"/>
      <c r="CZ253" s="17" t="s">
        <v>1</v>
      </c>
      <c r="DA253" s="36">
        <f>IF(COUNT(DA252:DA252)=0,"",AVERAGE(DA252:DA252))</f>
        <v>9</v>
      </c>
      <c r="DB253" s="36">
        <f>IF(COUNT(DB252:DB252)=0,"",AVERAGE(DB252:DB252))</f>
        <v>10</v>
      </c>
      <c r="DC253" s="36">
        <f>IF(COUNT(DC252:DC252)=0,"",AVERAGE(DC252:DC252))</f>
        <v>10</v>
      </c>
      <c r="DD253" s="36">
        <f>IF(COUNT(DD252:DD252)=0,"",AVERAGE(DD252:DD252))</f>
        <v>8</v>
      </c>
      <c r="DE253" s="36"/>
      <c r="DF253" s="36">
        <f>IF(COUNT(DF252:DF252)=0,"",AVERAGE(DF252:DF252))</f>
        <v>5</v>
      </c>
      <c r="DG253" s="52"/>
      <c r="DI253" s="48"/>
      <c r="DJ253" s="17" t="s">
        <v>1</v>
      </c>
      <c r="DK253" s="36" t="str">
        <f>IF(COUNT(DK252:DK252)=0,"",AVERAGE(DK252:DK252))</f>
        <v/>
      </c>
      <c r="DL253" s="36" t="str">
        <f>IF(COUNT(DL252:DL252)=0,"",AVERAGE(DL252:DL252))</f>
        <v/>
      </c>
      <c r="DM253" s="36" t="str">
        <f>IF(COUNT(DM252:DM252)=0,"",AVERAGE(DM252:DM252))</f>
        <v/>
      </c>
      <c r="DN253" s="36" t="str">
        <f>IF(COUNT(DN252:DN252)=0,"",AVERAGE(DN252:DN252))</f>
        <v/>
      </c>
      <c r="DO253" s="36"/>
      <c r="DP253" s="36" t="str">
        <f>IF(COUNT(DP252:DP252)=0,"",AVERAGE(DP252:DP252))</f>
        <v/>
      </c>
      <c r="DQ253" s="52"/>
      <c r="DS253" s="48"/>
      <c r="DT253" s="17" t="s">
        <v>1</v>
      </c>
      <c r="DU253" s="36" t="str">
        <f>IF(COUNT(DU252:DU252)=0,"",AVERAGE(DU252:DU252))</f>
        <v/>
      </c>
      <c r="DV253" s="36" t="str">
        <f>IF(COUNT(DV252:DV252)=0,"",AVERAGE(DV252:DV252))</f>
        <v/>
      </c>
      <c r="DW253" s="36" t="str">
        <f>IF(COUNT(DW252:DW252)=0,"",AVERAGE(DW252:DW252))</f>
        <v/>
      </c>
      <c r="DX253" s="36" t="str">
        <f>IF(COUNT(DX252:DX252)=0,"",AVERAGE(DX252:DX252))</f>
        <v/>
      </c>
      <c r="DY253" s="36"/>
      <c r="DZ253" s="36" t="str">
        <f>IF(COUNT(DZ252:DZ252)=0,"",AVERAGE(DZ252:DZ252))</f>
        <v/>
      </c>
      <c r="EA253" s="52"/>
      <c r="EC253" s="48"/>
      <c r="ED253" s="17" t="s">
        <v>1</v>
      </c>
      <c r="EE253" s="36" t="str">
        <f>IF(COUNT(EE252:EE252)=0,"",AVERAGE(EE252:EE252))</f>
        <v/>
      </c>
      <c r="EF253" s="36" t="str">
        <f>IF(COUNT(EF252:EF252)=0,"",AVERAGE(EF252:EF252))</f>
        <v/>
      </c>
      <c r="EG253" s="36" t="str">
        <f>IF(COUNT(EG252:EG252)=0,"",AVERAGE(EG252:EG252))</f>
        <v/>
      </c>
      <c r="EH253" s="36" t="str">
        <f>IF(COUNT(EH252:EH252)=0,"",AVERAGE(EH252:EH252))</f>
        <v/>
      </c>
      <c r="EI253" s="36"/>
      <c r="EJ253" s="36" t="str">
        <f>IF(COUNT(EJ252:EJ252)=0,"",AVERAGE(EJ252:EJ252))</f>
        <v/>
      </c>
      <c r="EK253" s="52"/>
      <c r="EL253" s="48"/>
      <c r="EM253" s="17" t="s">
        <v>1</v>
      </c>
      <c r="EN253" s="36">
        <f>IF(COUNT(EN252:EN252)=0,"",AVERAGE(EN252:EN252))</f>
        <v>9</v>
      </c>
      <c r="EO253" s="36">
        <f>IF(COUNT(EO252:EO252)=0,"",AVERAGE(EO252:EO252))</f>
        <v>10</v>
      </c>
      <c r="EP253" s="36">
        <f>IF(COUNT(EP252:EP252)=0,"",AVERAGE(EP252:EP252))</f>
        <v>10</v>
      </c>
      <c r="EQ253" s="36">
        <f>IF(COUNT(EQ252:EQ252)=0,"",AVERAGE(EQ252:EQ252))</f>
        <v>8</v>
      </c>
      <c r="ER253" s="36"/>
      <c r="ES253" s="36">
        <f>IF(COUNT(ES252:ES252)=0,"",AVERAGE(ES252:ES252))</f>
        <v>5</v>
      </c>
      <c r="ET253" s="52"/>
      <c r="EU253" s="52"/>
      <c r="EW253" s="369"/>
      <c r="EX253" s="17" t="s">
        <v>1</v>
      </c>
      <c r="EY253" s="36" t="str">
        <f t="shared" ref="EY253:FD253" si="1248">IF(COUNT(EY252:EY252)=0,"",AVERAGE(EY252:EY252))</f>
        <v/>
      </c>
      <c r="EZ253" s="36" t="str">
        <f t="shared" si="1248"/>
        <v/>
      </c>
      <c r="FA253" s="36" t="str">
        <f t="shared" si="1248"/>
        <v/>
      </c>
      <c r="FB253" s="36" t="str">
        <f t="shared" si="1248"/>
        <v/>
      </c>
      <c r="FC253" s="36" t="str">
        <f t="shared" si="1248"/>
        <v/>
      </c>
      <c r="FD253" s="36" t="str">
        <f t="shared" si="1248"/>
        <v/>
      </c>
      <c r="FE253" s="52"/>
      <c r="FG253" s="369"/>
      <c r="FH253" s="17" t="s">
        <v>1</v>
      </c>
      <c r="FI253" s="36" t="str">
        <f t="shared" ref="FI253:FN253" si="1249">IF(COUNT(FI252:FI252)=0,"",AVERAGE(FI252:FI252))</f>
        <v/>
      </c>
      <c r="FJ253" s="36" t="str">
        <f t="shared" si="1249"/>
        <v/>
      </c>
      <c r="FK253" s="36" t="str">
        <f t="shared" si="1249"/>
        <v/>
      </c>
      <c r="FL253" s="36" t="str">
        <f t="shared" si="1249"/>
        <v/>
      </c>
      <c r="FM253" s="36" t="str">
        <f t="shared" si="1249"/>
        <v/>
      </c>
      <c r="FN253" s="36" t="str">
        <f t="shared" si="1249"/>
        <v/>
      </c>
      <c r="FO253" s="52"/>
      <c r="FQ253" s="369"/>
      <c r="FR253" s="17" t="s">
        <v>1</v>
      </c>
      <c r="FS253" s="36" t="str">
        <f t="shared" ref="FS253:FX253" si="1250">IF(COUNT(FS252:FS252)=0,"",AVERAGE(FS252:FS252))</f>
        <v/>
      </c>
      <c r="FT253" s="36" t="str">
        <f t="shared" si="1250"/>
        <v/>
      </c>
      <c r="FU253" s="36" t="str">
        <f t="shared" si="1250"/>
        <v/>
      </c>
      <c r="FV253" s="36" t="str">
        <f t="shared" si="1250"/>
        <v/>
      </c>
      <c r="FW253" s="36" t="str">
        <f t="shared" si="1250"/>
        <v/>
      </c>
      <c r="FX253" s="36" t="str">
        <f t="shared" si="1250"/>
        <v/>
      </c>
      <c r="FY253" s="52"/>
      <c r="GA253" s="369"/>
      <c r="GB253" s="17" t="s">
        <v>1</v>
      </c>
      <c r="GC253" s="36" t="str">
        <f t="shared" ref="GC253:GH253" si="1251">IF(COUNT(GC252:GC252)=0,"",AVERAGE(GC252:GC252))</f>
        <v/>
      </c>
      <c r="GD253" s="36" t="str">
        <f t="shared" si="1251"/>
        <v/>
      </c>
      <c r="GE253" s="36" t="str">
        <f t="shared" si="1251"/>
        <v/>
      </c>
      <c r="GF253" s="36" t="str">
        <f t="shared" si="1251"/>
        <v/>
      </c>
      <c r="GG253" s="36" t="str">
        <f t="shared" si="1251"/>
        <v/>
      </c>
      <c r="GH253" s="36" t="str">
        <f t="shared" si="1251"/>
        <v/>
      </c>
      <c r="GI253" s="52"/>
      <c r="GK253" s="369"/>
      <c r="GL253" s="17" t="s">
        <v>1</v>
      </c>
      <c r="GM253" s="36" t="str">
        <f t="shared" ref="GM253:GR253" si="1252">IF(COUNT(GM252:GM252)=0,"",AVERAGE(GM252:GM252))</f>
        <v/>
      </c>
      <c r="GN253" s="36" t="str">
        <f t="shared" si="1252"/>
        <v/>
      </c>
      <c r="GO253" s="36" t="str">
        <f t="shared" si="1252"/>
        <v/>
      </c>
      <c r="GP253" s="36" t="str">
        <f t="shared" si="1252"/>
        <v/>
      </c>
      <c r="GQ253" s="36" t="str">
        <f t="shared" si="1252"/>
        <v/>
      </c>
      <c r="GR253" s="36" t="str">
        <f t="shared" si="1252"/>
        <v/>
      </c>
      <c r="GS253" s="52"/>
      <c r="GU253" s="369"/>
      <c r="GV253" s="17" t="s">
        <v>1</v>
      </c>
      <c r="GW253" s="36" t="str">
        <f t="shared" ref="GW253:HB253" si="1253">IF(COUNT(GW252:GW252)=0,"",AVERAGE(GW252:GW252))</f>
        <v/>
      </c>
      <c r="GX253" s="36" t="str">
        <f t="shared" si="1253"/>
        <v/>
      </c>
      <c r="GY253" s="36" t="str">
        <f t="shared" si="1253"/>
        <v/>
      </c>
      <c r="GZ253" s="36" t="str">
        <f t="shared" si="1253"/>
        <v/>
      </c>
      <c r="HA253" s="36" t="str">
        <f t="shared" si="1253"/>
        <v/>
      </c>
      <c r="HB253" s="36" t="str">
        <f t="shared" si="1253"/>
        <v/>
      </c>
      <c r="HC253" s="52"/>
      <c r="HE253" s="369"/>
      <c r="HF253" s="17" t="s">
        <v>1</v>
      </c>
      <c r="HG253" s="36" t="str">
        <f t="shared" ref="HG253:HL253" si="1254">IF(COUNT(HG252:HG252)=0,"",AVERAGE(HG252:HG252))</f>
        <v/>
      </c>
      <c r="HH253" s="36" t="str">
        <f t="shared" si="1254"/>
        <v/>
      </c>
      <c r="HI253" s="36" t="str">
        <f t="shared" si="1254"/>
        <v/>
      </c>
      <c r="HJ253" s="36" t="str">
        <f t="shared" si="1254"/>
        <v/>
      </c>
      <c r="HK253" s="36" t="str">
        <f t="shared" si="1254"/>
        <v/>
      </c>
      <c r="HL253" s="36" t="str">
        <f t="shared" si="1254"/>
        <v/>
      </c>
      <c r="HM253" s="52"/>
      <c r="HO253" s="369"/>
      <c r="HP253" s="17" t="s">
        <v>1</v>
      </c>
      <c r="HQ253" s="36" t="str">
        <f t="shared" ref="HQ253:HV253" si="1255">IF(COUNT(HQ252:HQ252)=0,"",AVERAGE(HQ252:HQ252))</f>
        <v/>
      </c>
      <c r="HR253" s="36" t="str">
        <f t="shared" si="1255"/>
        <v/>
      </c>
      <c r="HS253" s="36" t="str">
        <f t="shared" si="1255"/>
        <v/>
      </c>
      <c r="HT253" s="36" t="str">
        <f t="shared" si="1255"/>
        <v/>
      </c>
      <c r="HU253" s="36" t="str">
        <f t="shared" si="1255"/>
        <v/>
      </c>
      <c r="HV253" s="36" t="str">
        <f t="shared" si="1255"/>
        <v/>
      </c>
      <c r="HW253" s="52"/>
      <c r="HY253" s="369"/>
      <c r="HZ253" s="17" t="s">
        <v>1</v>
      </c>
      <c r="IA253" s="36" t="str">
        <f t="shared" ref="IA253:IF253" si="1256">IF(COUNT(IA252:IA252)=0,"",AVERAGE(IA252:IA252))</f>
        <v/>
      </c>
      <c r="IB253" s="36" t="str">
        <f t="shared" si="1256"/>
        <v/>
      </c>
      <c r="IC253" s="36" t="str">
        <f t="shared" si="1256"/>
        <v/>
      </c>
      <c r="ID253" s="36" t="str">
        <f t="shared" si="1256"/>
        <v/>
      </c>
      <c r="IE253" s="36" t="str">
        <f t="shared" si="1256"/>
        <v/>
      </c>
      <c r="IF253" s="36" t="str">
        <f t="shared" si="1256"/>
        <v/>
      </c>
      <c r="IG253" s="52"/>
      <c r="II253" s="369"/>
      <c r="IJ253" s="17" t="s">
        <v>1</v>
      </c>
      <c r="IK253" s="36" t="str">
        <f t="shared" ref="IK253:IP253" si="1257">IF(COUNT(IK252:IK252)=0,"",AVERAGE(IK252:IK252))</f>
        <v/>
      </c>
      <c r="IL253" s="36" t="str">
        <f t="shared" si="1257"/>
        <v/>
      </c>
      <c r="IM253" s="36" t="str">
        <f t="shared" si="1257"/>
        <v/>
      </c>
      <c r="IN253" s="36" t="str">
        <f t="shared" si="1257"/>
        <v/>
      </c>
      <c r="IO253" s="36" t="str">
        <f t="shared" si="1257"/>
        <v/>
      </c>
      <c r="IP253" s="36" t="str">
        <f t="shared" si="1257"/>
        <v/>
      </c>
      <c r="IQ253" s="52"/>
      <c r="IS253" s="369"/>
      <c r="IT253" s="17" t="s">
        <v>1</v>
      </c>
      <c r="IU253" s="36" t="str">
        <f t="shared" ref="IU253:IZ253" si="1258">IF(COUNT(IU252:IU252)=0,"",AVERAGE(IU252:IU252))</f>
        <v/>
      </c>
      <c r="IV253" s="36" t="str">
        <f t="shared" si="1258"/>
        <v/>
      </c>
      <c r="IW253" s="36" t="str">
        <f t="shared" si="1258"/>
        <v/>
      </c>
      <c r="IX253" s="36" t="str">
        <f t="shared" si="1258"/>
        <v/>
      </c>
      <c r="IY253" s="36" t="str">
        <f t="shared" si="1258"/>
        <v/>
      </c>
      <c r="IZ253" s="36" t="str">
        <f t="shared" si="1258"/>
        <v/>
      </c>
      <c r="JA253" s="52"/>
    </row>
    <row r="254" spans="1:261" ht="12.75" customHeight="1" outlineLevel="2" x14ac:dyDescent="0.25">
      <c r="C254" s="102" t="s">
        <v>285</v>
      </c>
      <c r="D254" s="103" t="s">
        <v>286</v>
      </c>
      <c r="E254" s="419"/>
      <c r="F254" s="419"/>
      <c r="G254" s="419"/>
      <c r="H254" s="419"/>
      <c r="I254" s="419"/>
      <c r="J254" s="419"/>
      <c r="K254" s="52"/>
      <c r="M254" s="102" t="s">
        <v>285</v>
      </c>
      <c r="N254" s="103" t="s">
        <v>286</v>
      </c>
      <c r="O254" s="103"/>
      <c r="P254" s="103"/>
      <c r="Q254" s="103"/>
      <c r="R254" s="103"/>
      <c r="S254" s="103"/>
      <c r="T254" s="103"/>
      <c r="U254" s="52"/>
      <c r="W254" s="102" t="s">
        <v>285</v>
      </c>
      <c r="X254" s="103" t="s">
        <v>286</v>
      </c>
      <c r="Y254" s="103"/>
      <c r="Z254" s="103"/>
      <c r="AA254" s="103"/>
      <c r="AB254" s="103"/>
      <c r="AC254" s="103"/>
      <c r="AD254" s="103"/>
      <c r="AE254" s="52"/>
      <c r="AG254" s="102" t="s">
        <v>285</v>
      </c>
      <c r="AH254" s="103" t="s">
        <v>286</v>
      </c>
      <c r="AI254" s="103"/>
      <c r="AJ254" s="103"/>
      <c r="AK254" s="103"/>
      <c r="AL254" s="103"/>
      <c r="AM254" s="103"/>
      <c r="AN254" s="103"/>
      <c r="AO254" s="52"/>
      <c r="AQ254" s="102" t="s">
        <v>285</v>
      </c>
      <c r="AR254" s="103" t="s">
        <v>286</v>
      </c>
      <c r="AS254" s="103"/>
      <c r="AT254" s="103"/>
      <c r="AU254" s="103"/>
      <c r="AV254" s="103"/>
      <c r="AW254" s="103"/>
      <c r="AX254" s="103"/>
      <c r="AY254" s="52"/>
      <c r="BA254" s="102" t="s">
        <v>285</v>
      </c>
      <c r="BB254" s="103" t="s">
        <v>286</v>
      </c>
      <c r="BC254" s="103"/>
      <c r="BD254" s="103"/>
      <c r="BE254" s="103"/>
      <c r="BF254" s="103"/>
      <c r="BG254" s="103"/>
      <c r="BH254" s="103"/>
      <c r="BI254" s="52"/>
      <c r="BK254" s="102" t="s">
        <v>285</v>
      </c>
      <c r="BL254" s="103" t="s">
        <v>286</v>
      </c>
      <c r="BM254" s="36"/>
      <c r="BN254" s="36">
        <f>IF(COUNT(BN253:BN253)=0,"",AVERAGE(BN253:BN253))</f>
        <v>10</v>
      </c>
      <c r="BO254" s="36">
        <f>IF(COUNT(BO253:BO253)=0,"",AVERAGE(BO253:BO253))</f>
        <v>10</v>
      </c>
      <c r="BP254" s="36">
        <f>IF(COUNT(BP253:BP253)=0,"",AVERAGE(BP253:BP253))</f>
        <v>10</v>
      </c>
      <c r="BQ254" s="36">
        <f>IF(COUNT(BQ253:BQ253)=0,"",AVERAGE(BQ253:BQ253))</f>
        <v>10</v>
      </c>
      <c r="BR254" s="36">
        <f>IF(COUNT(BR253:BR253)=0,"",AVERAGE(BR253:BR253))</f>
        <v>0</v>
      </c>
      <c r="BS254" s="52"/>
      <c r="BU254" s="102" t="s">
        <v>285</v>
      </c>
      <c r="BV254" s="103" t="s">
        <v>286</v>
      </c>
      <c r="BW254" s="103"/>
      <c r="BX254" s="103"/>
      <c r="BY254" s="103"/>
      <c r="BZ254" s="103"/>
      <c r="CA254" s="103"/>
      <c r="CB254" s="103"/>
      <c r="CC254" s="52"/>
      <c r="CE254" s="102" t="s">
        <v>285</v>
      </c>
      <c r="CF254" s="103" t="s">
        <v>286</v>
      </c>
      <c r="CG254" s="103"/>
      <c r="CH254" s="103"/>
      <c r="CI254" s="103"/>
      <c r="CJ254" s="103"/>
      <c r="CK254" s="103"/>
      <c r="CL254" s="103"/>
      <c r="CM254" s="52"/>
      <c r="CO254" s="102" t="s">
        <v>285</v>
      </c>
      <c r="CP254" s="103" t="s">
        <v>286</v>
      </c>
      <c r="CQ254" s="103"/>
      <c r="CR254" s="103"/>
      <c r="CS254" s="103"/>
      <c r="CT254" s="103"/>
      <c r="CU254" s="103"/>
      <c r="CV254" s="103"/>
      <c r="CW254" s="52"/>
      <c r="CY254" s="102" t="s">
        <v>285</v>
      </c>
      <c r="CZ254" s="103" t="s">
        <v>286</v>
      </c>
      <c r="DA254" s="103"/>
      <c r="DB254" s="103"/>
      <c r="DC254" s="103"/>
      <c r="DD254" s="103"/>
      <c r="DE254" s="103"/>
      <c r="DF254" s="103"/>
      <c r="DG254" s="52"/>
      <c r="DI254" s="102" t="s">
        <v>285</v>
      </c>
      <c r="DJ254" s="103" t="s">
        <v>286</v>
      </c>
      <c r="DK254" s="103"/>
      <c r="DL254" s="103"/>
      <c r="DM254" s="103"/>
      <c r="DN254" s="103"/>
      <c r="DO254" s="103"/>
      <c r="DP254" s="103"/>
      <c r="DQ254" s="52"/>
      <c r="DS254" s="102" t="s">
        <v>285</v>
      </c>
      <c r="DT254" s="103" t="s">
        <v>286</v>
      </c>
      <c r="DU254" s="103"/>
      <c r="DV254" s="103"/>
      <c r="DW254" s="103"/>
      <c r="DX254" s="103"/>
      <c r="DY254" s="103"/>
      <c r="DZ254" s="103"/>
      <c r="EA254" s="52"/>
      <c r="EC254" s="102" t="s">
        <v>285</v>
      </c>
      <c r="ED254" s="103" t="s">
        <v>286</v>
      </c>
      <c r="EE254" s="103"/>
      <c r="EF254" s="103"/>
      <c r="EG254" s="103"/>
      <c r="EH254" s="103"/>
      <c r="EI254" s="103"/>
      <c r="EJ254" s="103"/>
      <c r="EK254" s="52"/>
      <c r="EL254" s="102" t="s">
        <v>285</v>
      </c>
      <c r="EM254" s="103" t="s">
        <v>286</v>
      </c>
      <c r="EN254" s="103"/>
      <c r="EO254" s="103"/>
      <c r="EP254" s="103"/>
      <c r="EQ254" s="103"/>
      <c r="ER254" s="103"/>
      <c r="ES254" s="103"/>
      <c r="ET254" s="52"/>
      <c r="EU254" s="52"/>
      <c r="EW254" s="370" t="s">
        <v>285</v>
      </c>
      <c r="EX254" s="103" t="s">
        <v>286</v>
      </c>
      <c r="EY254" s="103"/>
      <c r="EZ254" s="103"/>
      <c r="FA254" s="103"/>
      <c r="FB254" s="103"/>
      <c r="FC254" s="103"/>
      <c r="FD254" s="103"/>
      <c r="FE254" s="52"/>
      <c r="FG254" s="370" t="s">
        <v>285</v>
      </c>
      <c r="FH254" s="103" t="s">
        <v>286</v>
      </c>
      <c r="FI254" s="103"/>
      <c r="FJ254" s="103"/>
      <c r="FK254" s="103"/>
      <c r="FL254" s="103"/>
      <c r="FM254" s="103"/>
      <c r="FN254" s="103"/>
      <c r="FO254" s="52"/>
      <c r="FQ254" s="370" t="s">
        <v>285</v>
      </c>
      <c r="FR254" s="103" t="s">
        <v>286</v>
      </c>
      <c r="FS254" s="103"/>
      <c r="FT254" s="103"/>
      <c r="FU254" s="103"/>
      <c r="FV254" s="103"/>
      <c r="FW254" s="103"/>
      <c r="FX254" s="103"/>
      <c r="FY254" s="52"/>
      <c r="GA254" s="370" t="s">
        <v>285</v>
      </c>
      <c r="GB254" s="103" t="s">
        <v>286</v>
      </c>
      <c r="GC254" s="103"/>
      <c r="GD254" s="103"/>
      <c r="GE254" s="103"/>
      <c r="GF254" s="103"/>
      <c r="GG254" s="103"/>
      <c r="GH254" s="103"/>
      <c r="GI254" s="52"/>
      <c r="GK254" s="370" t="s">
        <v>285</v>
      </c>
      <c r="GL254" s="103" t="s">
        <v>286</v>
      </c>
      <c r="GM254" s="103"/>
      <c r="GN254" s="103"/>
      <c r="GO254" s="103"/>
      <c r="GP254" s="103"/>
      <c r="GQ254" s="103"/>
      <c r="GR254" s="103"/>
      <c r="GS254" s="52"/>
      <c r="GU254" s="370" t="s">
        <v>285</v>
      </c>
      <c r="GV254" s="103" t="s">
        <v>286</v>
      </c>
      <c r="GW254" s="103"/>
      <c r="GX254" s="103"/>
      <c r="GY254" s="103"/>
      <c r="GZ254" s="103"/>
      <c r="HA254" s="103"/>
      <c r="HB254" s="103"/>
      <c r="HC254" s="52"/>
      <c r="HE254" s="370" t="s">
        <v>285</v>
      </c>
      <c r="HF254" s="103" t="s">
        <v>286</v>
      </c>
      <c r="HG254" s="103"/>
      <c r="HH254" s="103"/>
      <c r="HI254" s="103"/>
      <c r="HJ254" s="103"/>
      <c r="HK254" s="103"/>
      <c r="HL254" s="103"/>
      <c r="HM254" s="52"/>
      <c r="HO254" s="370" t="s">
        <v>285</v>
      </c>
      <c r="HP254" s="103" t="s">
        <v>286</v>
      </c>
      <c r="HQ254" s="103"/>
      <c r="HR254" s="103"/>
      <c r="HS254" s="103"/>
      <c r="HT254" s="103"/>
      <c r="HU254" s="103"/>
      <c r="HV254" s="103"/>
      <c r="HW254" s="52"/>
      <c r="HY254" s="370" t="s">
        <v>285</v>
      </c>
      <c r="HZ254" s="103" t="s">
        <v>286</v>
      </c>
      <c r="IA254" s="103"/>
      <c r="IB254" s="103"/>
      <c r="IC254" s="103"/>
      <c r="ID254" s="103"/>
      <c r="IE254" s="103"/>
      <c r="IF254" s="103"/>
      <c r="IG254" s="52"/>
      <c r="II254" s="370" t="s">
        <v>285</v>
      </c>
      <c r="IJ254" s="103" t="s">
        <v>286</v>
      </c>
      <c r="IK254" s="103"/>
      <c r="IL254" s="103"/>
      <c r="IM254" s="103"/>
      <c r="IN254" s="103"/>
      <c r="IO254" s="103"/>
      <c r="IP254" s="103"/>
      <c r="IQ254" s="52"/>
      <c r="IS254" s="370" t="s">
        <v>285</v>
      </c>
      <c r="IT254" s="103" t="s">
        <v>286</v>
      </c>
      <c r="IU254" s="103"/>
      <c r="IV254" s="103"/>
      <c r="IW254" s="103"/>
      <c r="IX254" s="103"/>
      <c r="IY254" s="103"/>
      <c r="IZ254" s="103"/>
      <c r="JA254" s="52"/>
    </row>
    <row r="255" spans="1:261" ht="12.75" customHeight="1" outlineLevel="2" x14ac:dyDescent="0.25">
      <c r="C255" s="356"/>
      <c r="D255" s="41">
        <v>1</v>
      </c>
      <c r="E255" s="416">
        <f t="shared" ref="E255:E257" si="1259">AVERAGE(O255,Y255,AI255,AS255,BC255,BM255,BW255,CG255,CQ255,DA255,DK255,DU255,EE255,EO255,EY255,FI255,FS255,GC255,GM255,GW255,HG255,HQ255,IA255,IK255,IU255)</f>
        <v>10</v>
      </c>
      <c r="F255" s="416">
        <f t="shared" ref="F255:F257" si="1260">AVERAGE(P255,Z255,AJ255,AT255,BD255,BN255,BX255,CH255,CR255,DB255,DL255,DV255,EF255,EP255,EZ255,FJ255,FT255,GD255,GN255,GX255,HH255,HR255,IB255,IL255,IV255)</f>
        <v>10</v>
      </c>
      <c r="G255" s="416">
        <f t="shared" ref="G255:G257" si="1261">AVERAGE(Q255,AA255,AK255,AU255,BE255,BO255,BY255,CI255,CS255,DC255,DM255,DW255,EG255,EQ255,FA255,FK255,FU255,GE255,GO255,GY255,HI255,HS255,IC255,IM255,IW255)</f>
        <v>10</v>
      </c>
      <c r="H255" s="416">
        <f t="shared" ref="H255:H257" si="1262">AVERAGE(R255,AB255,AL255,AV255,BF255,BP255,BZ255,CJ255,CT255,DD255,DN255,DX255,EH255,ER255,FB255,FL255,FV255,GF255,GP255,GZ255,HJ255,HT255,ID255,IN255,IX255)</f>
        <v>10</v>
      </c>
      <c r="I255" s="416">
        <f t="shared" ref="I255:I257" si="1263">AVERAGE(S255,AC255,AM255,AW255,BG255,BQ255,CA255,CK255,CU255,DE255,DO255,DY255,EI255,ES255,FC255,FM255,FW255,GG255,GQ255,HA255,HK255,HU255,IE255,IO255,IY255)</f>
        <v>10</v>
      </c>
      <c r="J255" s="416">
        <f t="shared" ref="J255:J257" si="1264">AVERAGE(T255,AD255,AN255,AX255,BH255,BR255,CB255,CL255,CV255,DF255,DP255,DZ255,EJ255,ET255,FD255,FN255,FX255,GH255,GR255,HB255,HL255,HV255,IF255,IP255,IZ255)</f>
        <v>10</v>
      </c>
      <c r="K255" s="52"/>
      <c r="M255" s="328"/>
      <c r="N255" s="41">
        <v>1</v>
      </c>
      <c r="O255" s="6"/>
      <c r="P255" s="6"/>
      <c r="Q255" s="6"/>
      <c r="R255" s="6"/>
      <c r="S255" s="6"/>
      <c r="T255" s="6"/>
      <c r="U255" s="52"/>
      <c r="W255" s="328"/>
      <c r="X255" s="41">
        <v>1</v>
      </c>
      <c r="Y255" s="6"/>
      <c r="Z255" s="6"/>
      <c r="AA255" s="6"/>
      <c r="AB255" s="6"/>
      <c r="AC255" s="6"/>
      <c r="AD255" s="6"/>
      <c r="AE255" s="52"/>
      <c r="AG255" s="328"/>
      <c r="AH255" s="41">
        <v>1</v>
      </c>
      <c r="AI255" s="6"/>
      <c r="AJ255" s="6"/>
      <c r="AK255" s="6"/>
      <c r="AL255" s="6"/>
      <c r="AM255" s="6"/>
      <c r="AN255" s="6"/>
      <c r="AO255" s="52"/>
      <c r="AQ255" s="328"/>
      <c r="AR255" s="41">
        <v>1</v>
      </c>
      <c r="AS255" s="6"/>
      <c r="AT255" s="6"/>
      <c r="AU255" s="6"/>
      <c r="AV255" s="6"/>
      <c r="AW255" s="6"/>
      <c r="AX255" s="6"/>
      <c r="AY255" s="52"/>
      <c r="BA255" s="328"/>
      <c r="BB255" s="41">
        <v>1</v>
      </c>
      <c r="BC255" s="6"/>
      <c r="BD255" s="6"/>
      <c r="BE255" s="6"/>
      <c r="BF255" s="6"/>
      <c r="BG255" s="6"/>
      <c r="BH255" s="6"/>
      <c r="BI255" s="52"/>
      <c r="BK255" s="328"/>
      <c r="BL255" s="41">
        <v>1</v>
      </c>
      <c r="BM255" s="103"/>
      <c r="BN255" s="103"/>
      <c r="BO255" s="103"/>
      <c r="BP255" s="103"/>
      <c r="BQ255" s="103"/>
      <c r="BR255" s="103"/>
      <c r="BS255" s="52"/>
      <c r="BU255" s="328"/>
      <c r="BV255" s="41">
        <v>1</v>
      </c>
      <c r="BW255" s="6"/>
      <c r="BX255" s="6"/>
      <c r="BY255" s="6"/>
      <c r="BZ255" s="6"/>
      <c r="CA255" s="6"/>
      <c r="CB255" s="6"/>
      <c r="CC255" s="52"/>
      <c r="CE255" s="328"/>
      <c r="CF255" s="41">
        <v>1</v>
      </c>
      <c r="CG255" s="6"/>
      <c r="CH255" s="6"/>
      <c r="CI255" s="6"/>
      <c r="CJ255" s="6"/>
      <c r="CK255" s="6"/>
      <c r="CL255" s="6"/>
      <c r="CM255" s="52"/>
      <c r="CO255" s="328"/>
      <c r="CP255" s="41">
        <v>1</v>
      </c>
      <c r="CQ255" s="6"/>
      <c r="CR255" s="6"/>
      <c r="CS255" s="6"/>
      <c r="CT255" s="6"/>
      <c r="CU255" s="6"/>
      <c r="CV255" s="6"/>
      <c r="CW255" s="52"/>
      <c r="CY255" s="328"/>
      <c r="CZ255" s="41">
        <v>1</v>
      </c>
      <c r="DA255" s="6">
        <v>10</v>
      </c>
      <c r="DB255" s="6">
        <v>10</v>
      </c>
      <c r="DC255" s="6">
        <v>10</v>
      </c>
      <c r="DD255" s="6">
        <v>10</v>
      </c>
      <c r="DE255" s="6"/>
      <c r="DF255" s="6">
        <v>10</v>
      </c>
      <c r="DG255" s="52"/>
      <c r="DI255" s="328"/>
      <c r="DJ255" s="41">
        <v>1</v>
      </c>
      <c r="DK255" s="6"/>
      <c r="DL255" s="6"/>
      <c r="DM255" s="6"/>
      <c r="DN255" s="6"/>
      <c r="DO255" s="6"/>
      <c r="DP255" s="6"/>
      <c r="DQ255" s="52"/>
      <c r="DS255" s="328"/>
      <c r="DT255" s="41">
        <v>1</v>
      </c>
      <c r="DU255" s="6"/>
      <c r="DV255" s="6"/>
      <c r="DW255" s="6"/>
      <c r="DX255" s="6"/>
      <c r="DY255" s="6"/>
      <c r="DZ255" s="6"/>
      <c r="EA255" s="52"/>
      <c r="EC255" s="328"/>
      <c r="ED255" s="41">
        <v>1</v>
      </c>
      <c r="EE255" s="6"/>
      <c r="EF255" s="6"/>
      <c r="EG255" s="6"/>
      <c r="EH255" s="6"/>
      <c r="EI255" s="6"/>
      <c r="EJ255" s="6"/>
      <c r="EK255" s="52"/>
      <c r="EL255" s="328"/>
      <c r="EM255" s="41">
        <v>1</v>
      </c>
      <c r="EN255" s="6">
        <v>10</v>
      </c>
      <c r="EO255" s="6">
        <v>10</v>
      </c>
      <c r="EP255" s="6">
        <v>10</v>
      </c>
      <c r="EQ255" s="6">
        <v>10</v>
      </c>
      <c r="ER255" s="6"/>
      <c r="ES255" s="6">
        <v>10</v>
      </c>
      <c r="ET255" s="52"/>
      <c r="EU255" s="52"/>
      <c r="EW255" s="367"/>
      <c r="EX255" s="41">
        <v>1</v>
      </c>
      <c r="EY255" s="6"/>
      <c r="EZ255" s="6"/>
      <c r="FA255" s="6"/>
      <c r="FB255" s="6"/>
      <c r="FC255" s="6"/>
      <c r="FD255" s="6"/>
      <c r="FE255" s="52"/>
      <c r="FG255" s="367"/>
      <c r="FH255" s="41">
        <v>1</v>
      </c>
      <c r="FI255" s="6"/>
      <c r="FJ255" s="6"/>
      <c r="FK255" s="6"/>
      <c r="FL255" s="6"/>
      <c r="FM255" s="6"/>
      <c r="FN255" s="6"/>
      <c r="FO255" s="52"/>
      <c r="FQ255" s="367"/>
      <c r="FR255" s="41">
        <v>1</v>
      </c>
      <c r="FS255" s="6"/>
      <c r="FT255" s="6"/>
      <c r="FU255" s="6"/>
      <c r="FV255" s="6"/>
      <c r="FW255" s="6"/>
      <c r="FX255" s="6"/>
      <c r="FY255" s="52"/>
      <c r="GA255" s="367"/>
      <c r="GB255" s="41">
        <v>1</v>
      </c>
      <c r="GC255" s="6"/>
      <c r="GD255" s="6"/>
      <c r="GE255" s="6"/>
      <c r="GF255" s="6"/>
      <c r="GG255" s="6"/>
      <c r="GH255" s="6"/>
      <c r="GI255" s="52"/>
      <c r="GK255" s="367"/>
      <c r="GL255" s="41">
        <v>1</v>
      </c>
      <c r="GM255" s="6"/>
      <c r="GN255" s="6"/>
      <c r="GO255" s="6"/>
      <c r="GP255" s="6"/>
      <c r="GQ255" s="6"/>
      <c r="GR255" s="6"/>
      <c r="GS255" s="52"/>
      <c r="GU255" s="367"/>
      <c r="GV255" s="41">
        <v>1</v>
      </c>
      <c r="GW255" s="6"/>
      <c r="GX255" s="6"/>
      <c r="GY255" s="6"/>
      <c r="GZ255" s="6"/>
      <c r="HA255" s="6"/>
      <c r="HB255" s="6"/>
      <c r="HC255" s="52"/>
      <c r="HE255" s="367"/>
      <c r="HF255" s="41">
        <v>1</v>
      </c>
      <c r="HG255" s="6"/>
      <c r="HH255" s="6"/>
      <c r="HI255" s="6"/>
      <c r="HJ255" s="6"/>
      <c r="HK255" s="6"/>
      <c r="HL255" s="6"/>
      <c r="HM255" s="52"/>
      <c r="HO255" s="367"/>
      <c r="HP255" s="41">
        <v>1</v>
      </c>
      <c r="HQ255" s="6"/>
      <c r="HR255" s="6"/>
      <c r="HS255" s="6"/>
      <c r="HT255" s="6"/>
      <c r="HU255" s="6"/>
      <c r="HV255" s="6"/>
      <c r="HW255" s="52"/>
      <c r="HY255" s="367"/>
      <c r="HZ255" s="41">
        <v>1</v>
      </c>
      <c r="IA255" s="6"/>
      <c r="IB255" s="6"/>
      <c r="IC255" s="6"/>
      <c r="ID255" s="6"/>
      <c r="IE255" s="6"/>
      <c r="IF255" s="6"/>
      <c r="IG255" s="52"/>
      <c r="II255" s="367"/>
      <c r="IJ255" s="41">
        <v>1</v>
      </c>
      <c r="IK255" s="6"/>
      <c r="IL255" s="6"/>
      <c r="IM255" s="6"/>
      <c r="IN255" s="6"/>
      <c r="IO255" s="6"/>
      <c r="IP255" s="6"/>
      <c r="IQ255" s="52"/>
      <c r="IS255" s="367"/>
      <c r="IT255" s="41">
        <v>1</v>
      </c>
      <c r="IU255" s="6"/>
      <c r="IV255" s="6"/>
      <c r="IW255" s="6"/>
      <c r="IX255" s="6"/>
      <c r="IY255" s="6"/>
      <c r="IZ255" s="6"/>
      <c r="JA255" s="52"/>
    </row>
    <row r="256" spans="1:261" ht="12.75" customHeight="1" outlineLevel="2" x14ac:dyDescent="0.25">
      <c r="C256" s="356"/>
      <c r="D256" s="41">
        <v>2</v>
      </c>
      <c r="E256" s="416">
        <f t="shared" si="1259"/>
        <v>7.666666666666667</v>
      </c>
      <c r="F256" s="416">
        <f t="shared" si="1260"/>
        <v>10</v>
      </c>
      <c r="G256" s="416">
        <f t="shared" si="1261"/>
        <v>10</v>
      </c>
      <c r="H256" s="416">
        <f t="shared" si="1262"/>
        <v>10</v>
      </c>
      <c r="I256" s="416">
        <f t="shared" si="1263"/>
        <v>10</v>
      </c>
      <c r="J256" s="416">
        <f t="shared" si="1264"/>
        <v>10</v>
      </c>
      <c r="K256" s="52"/>
      <c r="M256" s="328"/>
      <c r="N256" s="41">
        <v>2</v>
      </c>
      <c r="O256" s="6"/>
      <c r="P256" s="6"/>
      <c r="Q256" s="6"/>
      <c r="R256" s="6"/>
      <c r="S256" s="6"/>
      <c r="T256" s="6"/>
      <c r="U256" s="52"/>
      <c r="W256" s="328"/>
      <c r="X256" s="41">
        <v>2</v>
      </c>
      <c r="Y256" s="6"/>
      <c r="Z256" s="6"/>
      <c r="AA256" s="6"/>
      <c r="AB256" s="6"/>
      <c r="AC256" s="6"/>
      <c r="AD256" s="6"/>
      <c r="AE256" s="52"/>
      <c r="AG256" s="328"/>
      <c r="AH256" s="41">
        <v>2</v>
      </c>
      <c r="AI256" s="6"/>
      <c r="AJ256" s="6"/>
      <c r="AK256" s="6"/>
      <c r="AL256" s="6"/>
      <c r="AM256" s="6"/>
      <c r="AN256" s="6"/>
      <c r="AO256" s="52"/>
      <c r="AQ256" s="328"/>
      <c r="AR256" s="41">
        <v>2</v>
      </c>
      <c r="AS256" s="6"/>
      <c r="AT256" s="6"/>
      <c r="AU256" s="6"/>
      <c r="AV256" s="6"/>
      <c r="AW256" s="6"/>
      <c r="AX256" s="6"/>
      <c r="AY256" s="52"/>
      <c r="BA256" s="328"/>
      <c r="BB256" s="41">
        <v>2</v>
      </c>
      <c r="BC256" s="6"/>
      <c r="BD256" s="6"/>
      <c r="BE256" s="6"/>
      <c r="BF256" s="6"/>
      <c r="BG256" s="6"/>
      <c r="BH256" s="6"/>
      <c r="BI256" s="52"/>
      <c r="BK256" s="328"/>
      <c r="BL256" s="41">
        <v>2</v>
      </c>
      <c r="BM256" s="6">
        <v>5</v>
      </c>
      <c r="BN256" s="6">
        <v>10</v>
      </c>
      <c r="BO256" s="6">
        <v>10</v>
      </c>
      <c r="BP256" s="6">
        <v>10</v>
      </c>
      <c r="BQ256" s="6">
        <v>10</v>
      </c>
      <c r="BR256" s="6">
        <v>10</v>
      </c>
      <c r="BS256" s="52"/>
      <c r="BU256" s="328"/>
      <c r="BV256" s="41">
        <v>2</v>
      </c>
      <c r="BW256" s="6"/>
      <c r="BX256" s="6"/>
      <c r="BY256" s="6"/>
      <c r="BZ256" s="6"/>
      <c r="CA256" s="6"/>
      <c r="CB256" s="6"/>
      <c r="CC256" s="52"/>
      <c r="CE256" s="328"/>
      <c r="CF256" s="41">
        <v>2</v>
      </c>
      <c r="CG256" s="6"/>
      <c r="CH256" s="6"/>
      <c r="CI256" s="6"/>
      <c r="CJ256" s="6"/>
      <c r="CK256" s="6"/>
      <c r="CL256" s="6"/>
      <c r="CM256" s="52"/>
      <c r="CO256" s="328"/>
      <c r="CP256" s="41">
        <v>2</v>
      </c>
      <c r="CQ256" s="6"/>
      <c r="CR256" s="6"/>
      <c r="CS256" s="6"/>
      <c r="CT256" s="6"/>
      <c r="CU256" s="6"/>
      <c r="CV256" s="6"/>
      <c r="CW256" s="52"/>
      <c r="CY256" s="328"/>
      <c r="CZ256" s="41">
        <v>2</v>
      </c>
      <c r="DA256" s="6">
        <v>8</v>
      </c>
      <c r="DB256" s="6">
        <v>10</v>
      </c>
      <c r="DC256" s="6">
        <v>10</v>
      </c>
      <c r="DD256" s="6">
        <v>10</v>
      </c>
      <c r="DE256" s="6"/>
      <c r="DF256" s="6">
        <v>10</v>
      </c>
      <c r="DG256" s="52"/>
      <c r="DI256" s="328"/>
      <c r="DJ256" s="41">
        <v>2</v>
      </c>
      <c r="DK256" s="6"/>
      <c r="DL256" s="6"/>
      <c r="DM256" s="6"/>
      <c r="DN256" s="6"/>
      <c r="DO256" s="6"/>
      <c r="DP256" s="6"/>
      <c r="DQ256" s="52"/>
      <c r="DS256" s="328"/>
      <c r="DT256" s="41">
        <v>2</v>
      </c>
      <c r="DU256" s="6"/>
      <c r="DV256" s="6"/>
      <c r="DW256" s="6"/>
      <c r="DX256" s="6"/>
      <c r="DY256" s="6"/>
      <c r="DZ256" s="6"/>
      <c r="EA256" s="52"/>
      <c r="EC256" s="328"/>
      <c r="ED256" s="41">
        <v>2</v>
      </c>
      <c r="EE256" s="6"/>
      <c r="EF256" s="6"/>
      <c r="EG256" s="6"/>
      <c r="EH256" s="6"/>
      <c r="EI256" s="6"/>
      <c r="EJ256" s="6"/>
      <c r="EK256" s="52"/>
      <c r="EL256" s="328"/>
      <c r="EM256" s="41">
        <v>2</v>
      </c>
      <c r="EN256" s="6">
        <v>8</v>
      </c>
      <c r="EO256" s="6">
        <v>10</v>
      </c>
      <c r="EP256" s="6">
        <v>10</v>
      </c>
      <c r="EQ256" s="6">
        <v>10</v>
      </c>
      <c r="ER256" s="6"/>
      <c r="ES256" s="6">
        <v>10</v>
      </c>
      <c r="ET256" s="52"/>
      <c r="EU256" s="52"/>
      <c r="EW256" s="367"/>
      <c r="EX256" s="41">
        <v>2</v>
      </c>
      <c r="EY256" s="6"/>
      <c r="EZ256" s="6"/>
      <c r="FA256" s="6"/>
      <c r="FB256" s="6"/>
      <c r="FC256" s="6"/>
      <c r="FD256" s="6"/>
      <c r="FE256" s="52"/>
      <c r="FG256" s="367"/>
      <c r="FH256" s="41">
        <v>2</v>
      </c>
      <c r="FI256" s="6"/>
      <c r="FJ256" s="6"/>
      <c r="FK256" s="6"/>
      <c r="FL256" s="6"/>
      <c r="FM256" s="6"/>
      <c r="FN256" s="6"/>
      <c r="FO256" s="52"/>
      <c r="FQ256" s="367"/>
      <c r="FR256" s="41">
        <v>2</v>
      </c>
      <c r="FS256" s="6"/>
      <c r="FT256" s="6"/>
      <c r="FU256" s="6"/>
      <c r="FV256" s="6"/>
      <c r="FW256" s="6"/>
      <c r="FX256" s="6"/>
      <c r="FY256" s="52"/>
      <c r="GA256" s="367"/>
      <c r="GB256" s="41">
        <v>2</v>
      </c>
      <c r="GC256" s="6"/>
      <c r="GD256" s="6"/>
      <c r="GE256" s="6"/>
      <c r="GF256" s="6"/>
      <c r="GG256" s="6"/>
      <c r="GH256" s="6"/>
      <c r="GI256" s="52"/>
      <c r="GK256" s="367"/>
      <c r="GL256" s="41">
        <v>2</v>
      </c>
      <c r="GM256" s="6"/>
      <c r="GN256" s="6"/>
      <c r="GO256" s="6"/>
      <c r="GP256" s="6"/>
      <c r="GQ256" s="6"/>
      <c r="GR256" s="6"/>
      <c r="GS256" s="52"/>
      <c r="GU256" s="367"/>
      <c r="GV256" s="41">
        <v>2</v>
      </c>
      <c r="GW256" s="6"/>
      <c r="GX256" s="6"/>
      <c r="GY256" s="6"/>
      <c r="GZ256" s="6"/>
      <c r="HA256" s="6"/>
      <c r="HB256" s="6"/>
      <c r="HC256" s="52"/>
      <c r="HE256" s="367"/>
      <c r="HF256" s="41">
        <v>2</v>
      </c>
      <c r="HG256" s="6"/>
      <c r="HH256" s="6"/>
      <c r="HI256" s="6"/>
      <c r="HJ256" s="6"/>
      <c r="HK256" s="6"/>
      <c r="HL256" s="6"/>
      <c r="HM256" s="52"/>
      <c r="HO256" s="367"/>
      <c r="HP256" s="41">
        <v>2</v>
      </c>
      <c r="HQ256" s="6"/>
      <c r="HR256" s="6"/>
      <c r="HS256" s="6"/>
      <c r="HT256" s="6"/>
      <c r="HU256" s="6"/>
      <c r="HV256" s="6"/>
      <c r="HW256" s="52"/>
      <c r="HY256" s="367"/>
      <c r="HZ256" s="41">
        <v>2</v>
      </c>
      <c r="IA256" s="6"/>
      <c r="IB256" s="6"/>
      <c r="IC256" s="6"/>
      <c r="ID256" s="6"/>
      <c r="IE256" s="6"/>
      <c r="IF256" s="6"/>
      <c r="IG256" s="52"/>
      <c r="II256" s="367"/>
      <c r="IJ256" s="41">
        <v>2</v>
      </c>
      <c r="IK256" s="6"/>
      <c r="IL256" s="6"/>
      <c r="IM256" s="6"/>
      <c r="IN256" s="6"/>
      <c r="IO256" s="6"/>
      <c r="IP256" s="6"/>
      <c r="IQ256" s="52"/>
      <c r="IS256" s="367"/>
      <c r="IT256" s="41">
        <v>2</v>
      </c>
      <c r="IU256" s="6"/>
      <c r="IV256" s="6"/>
      <c r="IW256" s="6"/>
      <c r="IX256" s="6"/>
      <c r="IY256" s="6"/>
      <c r="IZ256" s="6"/>
      <c r="JA256" s="52"/>
    </row>
    <row r="257" spans="1:261" ht="12.75" customHeight="1" outlineLevel="2" x14ac:dyDescent="0.25">
      <c r="C257" s="356"/>
      <c r="D257" s="41">
        <v>3</v>
      </c>
      <c r="E257" s="416">
        <f t="shared" si="1259"/>
        <v>7</v>
      </c>
      <c r="F257" s="416">
        <f t="shared" si="1260"/>
        <v>10</v>
      </c>
      <c r="G257" s="416">
        <f t="shared" si="1261"/>
        <v>10</v>
      </c>
      <c r="H257" s="416">
        <f t="shared" si="1262"/>
        <v>10</v>
      </c>
      <c r="I257" s="416">
        <f t="shared" si="1263"/>
        <v>10</v>
      </c>
      <c r="J257" s="416">
        <f t="shared" si="1264"/>
        <v>10</v>
      </c>
      <c r="K257" s="52"/>
      <c r="M257" s="328"/>
      <c r="N257" s="41">
        <v>3</v>
      </c>
      <c r="O257" s="6"/>
      <c r="P257" s="6"/>
      <c r="Q257" s="6"/>
      <c r="R257" s="6"/>
      <c r="S257" s="6"/>
      <c r="T257" s="6"/>
      <c r="U257" s="52"/>
      <c r="W257" s="328"/>
      <c r="X257" s="41">
        <v>3</v>
      </c>
      <c r="Y257" s="6"/>
      <c r="Z257" s="6"/>
      <c r="AA257" s="6"/>
      <c r="AB257" s="6"/>
      <c r="AC257" s="6"/>
      <c r="AD257" s="6"/>
      <c r="AE257" s="52"/>
      <c r="AG257" s="328"/>
      <c r="AH257" s="41">
        <v>3</v>
      </c>
      <c r="AI257" s="6"/>
      <c r="AJ257" s="6"/>
      <c r="AK257" s="6"/>
      <c r="AL257" s="6"/>
      <c r="AM257" s="6"/>
      <c r="AN257" s="6"/>
      <c r="AO257" s="52"/>
      <c r="AQ257" s="328"/>
      <c r="AR257" s="41">
        <v>3</v>
      </c>
      <c r="AS257" s="6"/>
      <c r="AT257" s="6"/>
      <c r="AU257" s="6"/>
      <c r="AV257" s="6"/>
      <c r="AW257" s="6"/>
      <c r="AX257" s="6"/>
      <c r="AY257" s="52"/>
      <c r="BA257" s="328"/>
      <c r="BB257" s="41">
        <v>3</v>
      </c>
      <c r="BC257" s="6"/>
      <c r="BD257" s="6"/>
      <c r="BE257" s="6"/>
      <c r="BF257" s="6"/>
      <c r="BG257" s="6"/>
      <c r="BH257" s="6"/>
      <c r="BI257" s="52"/>
      <c r="BK257" s="328"/>
      <c r="BL257" s="41">
        <v>3</v>
      </c>
      <c r="BM257" s="6">
        <v>5</v>
      </c>
      <c r="BN257" s="6">
        <v>10</v>
      </c>
      <c r="BO257" s="6">
        <v>10</v>
      </c>
      <c r="BP257" s="6">
        <v>10</v>
      </c>
      <c r="BQ257" s="6">
        <v>10</v>
      </c>
      <c r="BR257" s="6">
        <v>10</v>
      </c>
      <c r="BS257" s="52"/>
      <c r="BU257" s="328"/>
      <c r="BV257" s="41">
        <v>3</v>
      </c>
      <c r="BW257" s="6"/>
      <c r="BX257" s="6"/>
      <c r="BY257" s="6"/>
      <c r="BZ257" s="6"/>
      <c r="CA257" s="6"/>
      <c r="CB257" s="6"/>
      <c r="CC257" s="52"/>
      <c r="CE257" s="328"/>
      <c r="CF257" s="41">
        <v>3</v>
      </c>
      <c r="CG257" s="6"/>
      <c r="CH257" s="6"/>
      <c r="CI257" s="6"/>
      <c r="CJ257" s="6"/>
      <c r="CK257" s="6"/>
      <c r="CL257" s="6"/>
      <c r="CM257" s="52"/>
      <c r="CO257" s="328"/>
      <c r="CP257" s="41">
        <v>3</v>
      </c>
      <c r="CQ257" s="6"/>
      <c r="CR257" s="6"/>
      <c r="CS257" s="6"/>
      <c r="CT257" s="6"/>
      <c r="CU257" s="6"/>
      <c r="CV257" s="6"/>
      <c r="CW257" s="52"/>
      <c r="CY257" s="328"/>
      <c r="CZ257" s="41">
        <v>3</v>
      </c>
      <c r="DA257" s="409">
        <v>6</v>
      </c>
      <c r="DB257" s="409">
        <v>10</v>
      </c>
      <c r="DC257" s="409">
        <v>10</v>
      </c>
      <c r="DD257" s="409">
        <v>10</v>
      </c>
      <c r="DE257" s="409"/>
      <c r="DF257" s="409">
        <v>10</v>
      </c>
      <c r="DG257" s="52"/>
      <c r="DI257" s="328"/>
      <c r="DJ257" s="41">
        <v>3</v>
      </c>
      <c r="DK257" s="6"/>
      <c r="DL257" s="6"/>
      <c r="DM257" s="6"/>
      <c r="DN257" s="6"/>
      <c r="DO257" s="6"/>
      <c r="DP257" s="6"/>
      <c r="DQ257" s="52"/>
      <c r="DS257" s="328"/>
      <c r="DT257" s="41">
        <v>3</v>
      </c>
      <c r="DU257" s="6"/>
      <c r="DV257" s="6"/>
      <c r="DW257" s="6"/>
      <c r="DX257" s="6"/>
      <c r="DY257" s="6"/>
      <c r="DZ257" s="6"/>
      <c r="EA257" s="52"/>
      <c r="EC257" s="328"/>
      <c r="ED257" s="41">
        <v>3</v>
      </c>
      <c r="EE257" s="6"/>
      <c r="EF257" s="6"/>
      <c r="EG257" s="6"/>
      <c r="EH257" s="6"/>
      <c r="EI257" s="6"/>
      <c r="EJ257" s="6"/>
      <c r="EK257" s="52"/>
      <c r="EL257" s="328"/>
      <c r="EM257" s="41">
        <v>3</v>
      </c>
      <c r="EN257" s="409">
        <v>6</v>
      </c>
      <c r="EO257" s="409">
        <v>10</v>
      </c>
      <c r="EP257" s="409">
        <v>10</v>
      </c>
      <c r="EQ257" s="409">
        <v>10</v>
      </c>
      <c r="ER257" s="409"/>
      <c r="ES257" s="409">
        <v>10</v>
      </c>
      <c r="ET257" s="52"/>
      <c r="EU257" s="52"/>
      <c r="EW257" s="367"/>
      <c r="EX257" s="41">
        <v>3</v>
      </c>
      <c r="EY257" s="6"/>
      <c r="EZ257" s="6"/>
      <c r="FA257" s="6"/>
      <c r="FB257" s="6"/>
      <c r="FC257" s="6"/>
      <c r="FD257" s="6"/>
      <c r="FE257" s="52"/>
      <c r="FG257" s="367"/>
      <c r="FH257" s="41">
        <v>3</v>
      </c>
      <c r="FI257" s="6"/>
      <c r="FJ257" s="6"/>
      <c r="FK257" s="6"/>
      <c r="FL257" s="6"/>
      <c r="FM257" s="6"/>
      <c r="FN257" s="6"/>
      <c r="FO257" s="52"/>
      <c r="FQ257" s="367"/>
      <c r="FR257" s="41">
        <v>3</v>
      </c>
      <c r="FS257" s="6"/>
      <c r="FT257" s="6"/>
      <c r="FU257" s="6"/>
      <c r="FV257" s="6"/>
      <c r="FW257" s="6"/>
      <c r="FX257" s="6"/>
      <c r="FY257" s="52"/>
      <c r="GA257" s="367"/>
      <c r="GB257" s="41">
        <v>3</v>
      </c>
      <c r="GC257" s="6"/>
      <c r="GD257" s="6"/>
      <c r="GE257" s="6"/>
      <c r="GF257" s="6"/>
      <c r="GG257" s="6"/>
      <c r="GH257" s="6"/>
      <c r="GI257" s="52"/>
      <c r="GK257" s="367"/>
      <c r="GL257" s="41">
        <v>3</v>
      </c>
      <c r="GM257" s="6"/>
      <c r="GN257" s="6"/>
      <c r="GO257" s="6"/>
      <c r="GP257" s="6"/>
      <c r="GQ257" s="6"/>
      <c r="GR257" s="6"/>
      <c r="GS257" s="52"/>
      <c r="GU257" s="367"/>
      <c r="GV257" s="41">
        <v>3</v>
      </c>
      <c r="GW257" s="6"/>
      <c r="GX257" s="6"/>
      <c r="GY257" s="6"/>
      <c r="GZ257" s="6"/>
      <c r="HA257" s="6"/>
      <c r="HB257" s="6"/>
      <c r="HC257" s="52"/>
      <c r="HE257" s="367"/>
      <c r="HF257" s="41">
        <v>3</v>
      </c>
      <c r="HG257" s="6"/>
      <c r="HH257" s="6"/>
      <c r="HI257" s="6"/>
      <c r="HJ257" s="6"/>
      <c r="HK257" s="6"/>
      <c r="HL257" s="6"/>
      <c r="HM257" s="52"/>
      <c r="HO257" s="367"/>
      <c r="HP257" s="41">
        <v>3</v>
      </c>
      <c r="HQ257" s="6"/>
      <c r="HR257" s="6"/>
      <c r="HS257" s="6"/>
      <c r="HT257" s="6"/>
      <c r="HU257" s="6"/>
      <c r="HV257" s="6"/>
      <c r="HW257" s="52"/>
      <c r="HY257" s="367"/>
      <c r="HZ257" s="41">
        <v>3</v>
      </c>
      <c r="IA257" s="6"/>
      <c r="IB257" s="6"/>
      <c r="IC257" s="6"/>
      <c r="ID257" s="6"/>
      <c r="IE257" s="6"/>
      <c r="IF257" s="6"/>
      <c r="IG257" s="52"/>
      <c r="II257" s="367"/>
      <c r="IJ257" s="41">
        <v>3</v>
      </c>
      <c r="IK257" s="6"/>
      <c r="IL257" s="6"/>
      <c r="IM257" s="6"/>
      <c r="IN257" s="6"/>
      <c r="IO257" s="6"/>
      <c r="IP257" s="6"/>
      <c r="IQ257" s="52"/>
      <c r="IS257" s="367"/>
      <c r="IT257" s="41">
        <v>3</v>
      </c>
      <c r="IU257" s="6"/>
      <c r="IV257" s="6"/>
      <c r="IW257" s="6"/>
      <c r="IX257" s="6"/>
      <c r="IY257" s="6"/>
      <c r="IZ257" s="6"/>
      <c r="JA257" s="52"/>
    </row>
    <row r="258" spans="1:261" ht="12.75" customHeight="1" outlineLevel="2" x14ac:dyDescent="0.25">
      <c r="A258" s="99" t="s">
        <v>122</v>
      </c>
      <c r="B258" s="100">
        <f>IF(A258="Must Have",RQTMustHave,(IF(A258="Important",RQTImportant,(IF(A258="Standard",RQTStandard,RQTNiceToHave)))))</f>
        <v>1</v>
      </c>
      <c r="C258" s="358"/>
      <c r="D258" s="17" t="s">
        <v>1</v>
      </c>
      <c r="E258" s="417">
        <f>AVERAGE(O258,Y258,AI258,AS258,BC258,BM258,BW258,CG258,CQ258,DA258,DK258,DU258,EE258,EO258,EY258,FI258,FS258,GC258,GM258,GW258,HG258,HQ258,IA258,IK258,IU258)</f>
        <v>7.666666666666667</v>
      </c>
      <c r="F258" s="417">
        <f t="shared" ref="F258:J258" si="1265">AVERAGE(P258,Z258,AJ258,AT258,BD258,BN258,BX258,CH258,CR258,DB258,DL258,DV258,EF258,EP258,EZ258,FJ258,FT258,GD258,GN258,GX258,HH258,HR258,IB258,IL258,IV258)</f>
        <v>10</v>
      </c>
      <c r="G258" s="417">
        <f t="shared" si="1265"/>
        <v>10</v>
      </c>
      <c r="H258" s="417">
        <f t="shared" si="1265"/>
        <v>10</v>
      </c>
      <c r="I258" s="417">
        <f t="shared" si="1265"/>
        <v>10</v>
      </c>
      <c r="J258" s="417">
        <f t="shared" si="1265"/>
        <v>10</v>
      </c>
      <c r="K258" s="52"/>
      <c r="M258" s="48"/>
      <c r="N258" s="17" t="s">
        <v>1</v>
      </c>
      <c r="O258" s="36" t="str">
        <f>IF(COUNT(O255:O257)=0,"",AVERAGE(O255:O257))</f>
        <v/>
      </c>
      <c r="P258" s="36" t="str">
        <f>IF(COUNT(P255:P257)=0,"",AVERAGE(P255:P257))</f>
        <v/>
      </c>
      <c r="Q258" s="36" t="str">
        <f>IF(COUNT(Q255:Q257)=0,"",AVERAGE(Q255:Q257))</f>
        <v/>
      </c>
      <c r="R258" s="36" t="str">
        <f>IF(COUNT(R255:R257)=0,"",AVERAGE(R255:R257))</f>
        <v/>
      </c>
      <c r="S258" s="36"/>
      <c r="T258" s="36" t="str">
        <f>IF(COUNT(T255:T257)=0,"",AVERAGE(T255:T257))</f>
        <v/>
      </c>
      <c r="U258" s="52"/>
      <c r="W258" s="48"/>
      <c r="X258" s="17" t="s">
        <v>1</v>
      </c>
      <c r="Y258" s="36" t="str">
        <f>IF(COUNT(Y255:Y257)=0,"",AVERAGE(Y255:Y257))</f>
        <v/>
      </c>
      <c r="Z258" s="36" t="str">
        <f>IF(COUNT(Z255:Z257)=0,"",AVERAGE(Z255:Z257))</f>
        <v/>
      </c>
      <c r="AA258" s="36" t="str">
        <f>IF(COUNT(AA255:AA257)=0,"",AVERAGE(AA255:AA257))</f>
        <v/>
      </c>
      <c r="AB258" s="36" t="str">
        <f>IF(COUNT(AB255:AB257)=0,"",AVERAGE(AB255:AB257))</f>
        <v/>
      </c>
      <c r="AC258" s="36"/>
      <c r="AD258" s="36" t="str">
        <f>IF(COUNT(AD255:AD257)=0,"",AVERAGE(AD255:AD257))</f>
        <v/>
      </c>
      <c r="AE258" s="52"/>
      <c r="AG258" s="48"/>
      <c r="AH258" s="17" t="s">
        <v>1</v>
      </c>
      <c r="AI258" s="36" t="str">
        <f>IF(COUNT(AI255:AI257)=0,"",AVERAGE(AI255:AI257))</f>
        <v/>
      </c>
      <c r="AJ258" s="36" t="str">
        <f>IF(COUNT(AJ255:AJ257)=0,"",AVERAGE(AJ255:AJ257))</f>
        <v/>
      </c>
      <c r="AK258" s="36" t="str">
        <f>IF(COUNT(AK255:AK257)=0,"",AVERAGE(AK255:AK257))</f>
        <v/>
      </c>
      <c r="AL258" s="36" t="str">
        <f>IF(COUNT(AL255:AL257)=0,"",AVERAGE(AL255:AL257))</f>
        <v/>
      </c>
      <c r="AM258" s="36"/>
      <c r="AN258" s="36" t="str">
        <f>IF(COUNT(AN255:AN257)=0,"",AVERAGE(AN255:AN257))</f>
        <v/>
      </c>
      <c r="AO258" s="52"/>
      <c r="AQ258" s="48"/>
      <c r="AR258" s="17" t="s">
        <v>1</v>
      </c>
      <c r="AS258" s="36"/>
      <c r="AT258" s="36" t="str">
        <f>IF(COUNT(AT255:AT257)=0,"",AVERAGE(AT255:AT257))</f>
        <v/>
      </c>
      <c r="AU258" s="36" t="str">
        <f>IF(COUNT(AU255:AU257)=0,"",AVERAGE(AU255:AU257))</f>
        <v/>
      </c>
      <c r="AV258" s="36" t="str">
        <f>IF(COUNT(AV255:AV257)=0,"",AVERAGE(AV255:AV257))</f>
        <v/>
      </c>
      <c r="AW258" s="36" t="str">
        <f>IF(COUNT(AW255:AW257)=0,"",AVERAGE(AW255:AW257))</f>
        <v/>
      </c>
      <c r="AX258" s="36" t="str">
        <f>IF(COUNT(AX255:AX257)=0,"",AVERAGE(AX255:AX257))</f>
        <v/>
      </c>
      <c r="AY258" s="52"/>
      <c r="BA258" s="48"/>
      <c r="BB258" s="17" t="s">
        <v>1</v>
      </c>
      <c r="BC258" s="36"/>
      <c r="BD258" s="36" t="str">
        <f>IF(COUNT(BD255:BD257)=0,"",AVERAGE(BD255:BD257))</f>
        <v/>
      </c>
      <c r="BE258" s="36" t="str">
        <f>IF(COUNT(BE255:BE257)=0,"",AVERAGE(BE255:BE257))</f>
        <v/>
      </c>
      <c r="BF258" s="36" t="str">
        <f>IF(COUNT(BF255:BF257)=0,"",AVERAGE(BF255:BF257))</f>
        <v/>
      </c>
      <c r="BG258" s="36" t="str">
        <f>IF(COUNT(BG255:BG257)=0,"",AVERAGE(BG255:BG257))</f>
        <v/>
      </c>
      <c r="BH258" s="36" t="str">
        <f>IF(COUNT(BH255:BH257)=0,"",AVERAGE(BH255:BH257))</f>
        <v/>
      </c>
      <c r="BI258" s="52"/>
      <c r="BK258" s="48"/>
      <c r="BL258" s="17" t="s">
        <v>1</v>
      </c>
      <c r="BM258" s="6">
        <v>5</v>
      </c>
      <c r="BN258" s="6">
        <v>10</v>
      </c>
      <c r="BO258" s="6">
        <v>10</v>
      </c>
      <c r="BP258" s="6">
        <v>10</v>
      </c>
      <c r="BQ258" s="6">
        <v>10</v>
      </c>
      <c r="BR258" s="6">
        <v>10</v>
      </c>
      <c r="BS258" s="52"/>
      <c r="BU258" s="48"/>
      <c r="BV258" s="17" t="s">
        <v>1</v>
      </c>
      <c r="BW258" s="36" t="str">
        <f>IF(COUNT(BW255:BW257)=0,"",AVERAGE(BW255:BW257))</f>
        <v/>
      </c>
      <c r="BX258" s="36" t="str">
        <f>IF(COUNT(BX255:BX257)=0,"",AVERAGE(BX255:BX257))</f>
        <v/>
      </c>
      <c r="BY258" s="36" t="str">
        <f>IF(COUNT(BY255:BY257)=0,"",AVERAGE(BY255:BY257))</f>
        <v/>
      </c>
      <c r="BZ258" s="36" t="str">
        <f>IF(COUNT(BZ255:BZ257)=0,"",AVERAGE(BZ255:BZ257))</f>
        <v/>
      </c>
      <c r="CA258" s="36"/>
      <c r="CB258" s="36" t="str">
        <f>IF(COUNT(CB255:CB257)=0,"",AVERAGE(CB255:CB257))</f>
        <v/>
      </c>
      <c r="CC258" s="52"/>
      <c r="CE258" s="48"/>
      <c r="CF258" s="17" t="s">
        <v>1</v>
      </c>
      <c r="CG258" s="36" t="str">
        <f>IF(COUNT(CG255:CG257)=0,"",AVERAGE(CG255:CG257))</f>
        <v/>
      </c>
      <c r="CH258" s="36" t="str">
        <f>IF(COUNT(CH255:CH257)=0,"",AVERAGE(CH255:CH257))</f>
        <v/>
      </c>
      <c r="CI258" s="36" t="str">
        <f>IF(COUNT(CI255:CI257)=0,"",AVERAGE(CI255:CI257))</f>
        <v/>
      </c>
      <c r="CJ258" s="36" t="str">
        <f>IF(COUNT(CJ255:CJ257)=0,"",AVERAGE(CJ255:CJ257))</f>
        <v/>
      </c>
      <c r="CK258" s="36"/>
      <c r="CL258" s="36" t="str">
        <f>IF(COUNT(CL255:CL257)=0,"",AVERAGE(CL255:CL257))</f>
        <v/>
      </c>
      <c r="CM258" s="52"/>
      <c r="CO258" s="48"/>
      <c r="CP258" s="17" t="s">
        <v>1</v>
      </c>
      <c r="CQ258" s="36" t="str">
        <f>IF(COUNT(CQ255:CQ257)=0,"",AVERAGE(CQ255:CQ257))</f>
        <v/>
      </c>
      <c r="CR258" s="36" t="str">
        <f>IF(COUNT(CR255:CR257)=0,"",AVERAGE(CR255:CR257))</f>
        <v/>
      </c>
      <c r="CS258" s="36" t="str">
        <f>IF(COUNT(CS255:CS257)=0,"",AVERAGE(CS255:CS257))</f>
        <v/>
      </c>
      <c r="CT258" s="36" t="str">
        <f>IF(COUNT(CT255:CT257)=0,"",AVERAGE(CT255:CT257))</f>
        <v/>
      </c>
      <c r="CU258" s="36"/>
      <c r="CV258" s="36" t="str">
        <f>IF(COUNT(CV255:CV257)=0,"",AVERAGE(CV255:CV257))</f>
        <v/>
      </c>
      <c r="CW258" s="52"/>
      <c r="CY258" s="48"/>
      <c r="CZ258" s="17" t="s">
        <v>1</v>
      </c>
      <c r="DA258" s="36">
        <f>IF(COUNT(DA255:DA257)=0,"",AVERAGE(DA255:DA257))</f>
        <v>8</v>
      </c>
      <c r="DB258" s="36">
        <f>IF(COUNT(DB255:DB257)=0,"",AVERAGE(DB255:DB257))</f>
        <v>10</v>
      </c>
      <c r="DC258" s="36">
        <f>IF(COUNT(DC255:DC257)=0,"",AVERAGE(DC255:DC257))</f>
        <v>10</v>
      </c>
      <c r="DD258" s="36">
        <f>IF(COUNT(DD255:DD257)=0,"",AVERAGE(DD255:DD257))</f>
        <v>10</v>
      </c>
      <c r="DE258" s="36"/>
      <c r="DF258" s="36">
        <f>IF(COUNT(DF255:DF257)=0,"",AVERAGE(DF255:DF257))</f>
        <v>10</v>
      </c>
      <c r="DG258" s="52"/>
      <c r="DI258" s="48"/>
      <c r="DJ258" s="17" t="s">
        <v>1</v>
      </c>
      <c r="DK258" s="36" t="str">
        <f>IF(COUNT(DK255:DK257)=0,"",AVERAGE(DK255:DK257))</f>
        <v/>
      </c>
      <c r="DL258" s="36" t="str">
        <f>IF(COUNT(DL255:DL257)=0,"",AVERAGE(DL255:DL257))</f>
        <v/>
      </c>
      <c r="DM258" s="36" t="str">
        <f>IF(COUNT(DM255:DM257)=0,"",AVERAGE(DM255:DM257))</f>
        <v/>
      </c>
      <c r="DN258" s="36" t="str">
        <f>IF(COUNT(DN255:DN257)=0,"",AVERAGE(DN255:DN257))</f>
        <v/>
      </c>
      <c r="DO258" s="36"/>
      <c r="DP258" s="36" t="str">
        <f>IF(COUNT(DP255:DP257)=0,"",AVERAGE(DP255:DP257))</f>
        <v/>
      </c>
      <c r="DQ258" s="52"/>
      <c r="DS258" s="48"/>
      <c r="DT258" s="17" t="s">
        <v>1</v>
      </c>
      <c r="DU258" s="36" t="str">
        <f>IF(COUNT(DU255:DU257)=0,"",AVERAGE(DU255:DU257))</f>
        <v/>
      </c>
      <c r="DV258" s="36" t="str">
        <f>IF(COUNT(DV255:DV257)=0,"",AVERAGE(DV255:DV257))</f>
        <v/>
      </c>
      <c r="DW258" s="36" t="str">
        <f>IF(COUNT(DW255:DW257)=0,"",AVERAGE(DW255:DW257))</f>
        <v/>
      </c>
      <c r="DX258" s="36" t="str">
        <f>IF(COUNT(DX255:DX257)=0,"",AVERAGE(DX255:DX257))</f>
        <v/>
      </c>
      <c r="DY258" s="36"/>
      <c r="DZ258" s="36" t="str">
        <f>IF(COUNT(DZ255:DZ257)=0,"",AVERAGE(DZ255:DZ257))</f>
        <v/>
      </c>
      <c r="EA258" s="52"/>
      <c r="EC258" s="48"/>
      <c r="ED258" s="17" t="s">
        <v>1</v>
      </c>
      <c r="EE258" s="36" t="str">
        <f>IF(COUNT(EE255:EE257)=0,"",AVERAGE(EE255:EE257))</f>
        <v/>
      </c>
      <c r="EF258" s="36" t="str">
        <f>IF(COUNT(EF255:EF257)=0,"",AVERAGE(EF255:EF257))</f>
        <v/>
      </c>
      <c r="EG258" s="36" t="str">
        <f>IF(COUNT(EG255:EG257)=0,"",AVERAGE(EG255:EG257))</f>
        <v/>
      </c>
      <c r="EH258" s="36" t="str">
        <f>IF(COUNT(EH255:EH257)=0,"",AVERAGE(EH255:EH257))</f>
        <v/>
      </c>
      <c r="EI258" s="36"/>
      <c r="EJ258" s="36" t="str">
        <f>IF(COUNT(EJ255:EJ257)=0,"",AVERAGE(EJ255:EJ257))</f>
        <v/>
      </c>
      <c r="EK258" s="52"/>
      <c r="EL258" s="48"/>
      <c r="EM258" s="17" t="s">
        <v>1</v>
      </c>
      <c r="EN258" s="36">
        <f>IF(COUNT(EN255:EN257)=0,"",AVERAGE(EN255:EN257))</f>
        <v>8</v>
      </c>
      <c r="EO258" s="36">
        <f>IF(COUNT(EO255:EO257)=0,"",AVERAGE(EO255:EO257))</f>
        <v>10</v>
      </c>
      <c r="EP258" s="36">
        <f>IF(COUNT(EP255:EP257)=0,"",AVERAGE(EP255:EP257))</f>
        <v>10</v>
      </c>
      <c r="EQ258" s="36">
        <f>IF(COUNT(EQ255:EQ257)=0,"",AVERAGE(EQ255:EQ257))</f>
        <v>10</v>
      </c>
      <c r="ER258" s="36"/>
      <c r="ES258" s="36">
        <f>IF(COUNT(ES255:ES257)=0,"",AVERAGE(ES255:ES257))</f>
        <v>10</v>
      </c>
      <c r="ET258" s="52"/>
      <c r="EU258" s="52"/>
      <c r="EW258" s="369"/>
      <c r="EX258" s="17" t="s">
        <v>1</v>
      </c>
      <c r="EY258" s="36" t="str">
        <f t="shared" ref="EY258:FD258" si="1266">IF(COUNT(EY255:EY257)=0,"",AVERAGE(EY255:EY257))</f>
        <v/>
      </c>
      <c r="EZ258" s="36" t="str">
        <f t="shared" si="1266"/>
        <v/>
      </c>
      <c r="FA258" s="36" t="str">
        <f t="shared" si="1266"/>
        <v/>
      </c>
      <c r="FB258" s="36" t="str">
        <f t="shared" si="1266"/>
        <v/>
      </c>
      <c r="FC258" s="36" t="str">
        <f t="shared" si="1266"/>
        <v/>
      </c>
      <c r="FD258" s="36" t="str">
        <f t="shared" si="1266"/>
        <v/>
      </c>
      <c r="FE258" s="52"/>
      <c r="FG258" s="369"/>
      <c r="FH258" s="17" t="s">
        <v>1</v>
      </c>
      <c r="FI258" s="36" t="str">
        <f t="shared" ref="FI258:FN258" si="1267">IF(COUNT(FI255:FI257)=0,"",AVERAGE(FI255:FI257))</f>
        <v/>
      </c>
      <c r="FJ258" s="36" t="str">
        <f t="shared" si="1267"/>
        <v/>
      </c>
      <c r="FK258" s="36" t="str">
        <f t="shared" si="1267"/>
        <v/>
      </c>
      <c r="FL258" s="36" t="str">
        <f t="shared" si="1267"/>
        <v/>
      </c>
      <c r="FM258" s="36" t="str">
        <f t="shared" si="1267"/>
        <v/>
      </c>
      <c r="FN258" s="36" t="str">
        <f t="shared" si="1267"/>
        <v/>
      </c>
      <c r="FO258" s="52"/>
      <c r="FQ258" s="369"/>
      <c r="FR258" s="17" t="s">
        <v>1</v>
      </c>
      <c r="FS258" s="36" t="str">
        <f t="shared" ref="FS258:FX258" si="1268">IF(COUNT(FS255:FS257)=0,"",AVERAGE(FS255:FS257))</f>
        <v/>
      </c>
      <c r="FT258" s="36" t="str">
        <f t="shared" si="1268"/>
        <v/>
      </c>
      <c r="FU258" s="36" t="str">
        <f t="shared" si="1268"/>
        <v/>
      </c>
      <c r="FV258" s="36" t="str">
        <f t="shared" si="1268"/>
        <v/>
      </c>
      <c r="FW258" s="36" t="str">
        <f t="shared" si="1268"/>
        <v/>
      </c>
      <c r="FX258" s="36" t="str">
        <f t="shared" si="1268"/>
        <v/>
      </c>
      <c r="FY258" s="52"/>
      <c r="GA258" s="369"/>
      <c r="GB258" s="17" t="s">
        <v>1</v>
      </c>
      <c r="GC258" s="36" t="str">
        <f t="shared" ref="GC258:GH258" si="1269">IF(COUNT(GC255:GC257)=0,"",AVERAGE(GC255:GC257))</f>
        <v/>
      </c>
      <c r="GD258" s="36" t="str">
        <f t="shared" si="1269"/>
        <v/>
      </c>
      <c r="GE258" s="36" t="str">
        <f t="shared" si="1269"/>
        <v/>
      </c>
      <c r="GF258" s="36" t="str">
        <f t="shared" si="1269"/>
        <v/>
      </c>
      <c r="GG258" s="36" t="str">
        <f t="shared" si="1269"/>
        <v/>
      </c>
      <c r="GH258" s="36" t="str">
        <f t="shared" si="1269"/>
        <v/>
      </c>
      <c r="GI258" s="52"/>
      <c r="GK258" s="369"/>
      <c r="GL258" s="17" t="s">
        <v>1</v>
      </c>
      <c r="GM258" s="36" t="str">
        <f t="shared" ref="GM258:GR258" si="1270">IF(COUNT(GM255:GM257)=0,"",AVERAGE(GM255:GM257))</f>
        <v/>
      </c>
      <c r="GN258" s="36" t="str">
        <f t="shared" si="1270"/>
        <v/>
      </c>
      <c r="GO258" s="36" t="str">
        <f t="shared" si="1270"/>
        <v/>
      </c>
      <c r="GP258" s="36" t="str">
        <f t="shared" si="1270"/>
        <v/>
      </c>
      <c r="GQ258" s="36" t="str">
        <f t="shared" si="1270"/>
        <v/>
      </c>
      <c r="GR258" s="36" t="str">
        <f t="shared" si="1270"/>
        <v/>
      </c>
      <c r="GS258" s="52"/>
      <c r="GU258" s="369"/>
      <c r="GV258" s="17" t="s">
        <v>1</v>
      </c>
      <c r="GW258" s="36" t="str">
        <f t="shared" ref="GW258:HB258" si="1271">IF(COUNT(GW255:GW257)=0,"",AVERAGE(GW255:GW257))</f>
        <v/>
      </c>
      <c r="GX258" s="36" t="str">
        <f t="shared" si="1271"/>
        <v/>
      </c>
      <c r="GY258" s="36" t="str">
        <f t="shared" si="1271"/>
        <v/>
      </c>
      <c r="GZ258" s="36" t="str">
        <f t="shared" si="1271"/>
        <v/>
      </c>
      <c r="HA258" s="36" t="str">
        <f t="shared" si="1271"/>
        <v/>
      </c>
      <c r="HB258" s="36" t="str">
        <f t="shared" si="1271"/>
        <v/>
      </c>
      <c r="HC258" s="52"/>
      <c r="HE258" s="369"/>
      <c r="HF258" s="17" t="s">
        <v>1</v>
      </c>
      <c r="HG258" s="36" t="str">
        <f t="shared" ref="HG258:HL258" si="1272">IF(COUNT(HG255:HG257)=0,"",AVERAGE(HG255:HG257))</f>
        <v/>
      </c>
      <c r="HH258" s="36" t="str">
        <f t="shared" si="1272"/>
        <v/>
      </c>
      <c r="HI258" s="36" t="str">
        <f t="shared" si="1272"/>
        <v/>
      </c>
      <c r="HJ258" s="36" t="str">
        <f t="shared" si="1272"/>
        <v/>
      </c>
      <c r="HK258" s="36" t="str">
        <f t="shared" si="1272"/>
        <v/>
      </c>
      <c r="HL258" s="36" t="str">
        <f t="shared" si="1272"/>
        <v/>
      </c>
      <c r="HM258" s="52"/>
      <c r="HO258" s="369"/>
      <c r="HP258" s="17" t="s">
        <v>1</v>
      </c>
      <c r="HQ258" s="36" t="str">
        <f t="shared" ref="HQ258:HV258" si="1273">IF(COUNT(HQ255:HQ257)=0,"",AVERAGE(HQ255:HQ257))</f>
        <v/>
      </c>
      <c r="HR258" s="36" t="str">
        <f t="shared" si="1273"/>
        <v/>
      </c>
      <c r="HS258" s="36" t="str">
        <f t="shared" si="1273"/>
        <v/>
      </c>
      <c r="HT258" s="36" t="str">
        <f t="shared" si="1273"/>
        <v/>
      </c>
      <c r="HU258" s="36" t="str">
        <f t="shared" si="1273"/>
        <v/>
      </c>
      <c r="HV258" s="36" t="str">
        <f t="shared" si="1273"/>
        <v/>
      </c>
      <c r="HW258" s="52"/>
      <c r="HY258" s="369"/>
      <c r="HZ258" s="17" t="s">
        <v>1</v>
      </c>
      <c r="IA258" s="36" t="str">
        <f t="shared" ref="IA258:IF258" si="1274">IF(COUNT(IA255:IA257)=0,"",AVERAGE(IA255:IA257))</f>
        <v/>
      </c>
      <c r="IB258" s="36" t="str">
        <f t="shared" si="1274"/>
        <v/>
      </c>
      <c r="IC258" s="36" t="str">
        <f t="shared" si="1274"/>
        <v/>
      </c>
      <c r="ID258" s="36" t="str">
        <f t="shared" si="1274"/>
        <v/>
      </c>
      <c r="IE258" s="36" t="str">
        <f t="shared" si="1274"/>
        <v/>
      </c>
      <c r="IF258" s="36" t="str">
        <f t="shared" si="1274"/>
        <v/>
      </c>
      <c r="IG258" s="52"/>
      <c r="II258" s="369"/>
      <c r="IJ258" s="17" t="s">
        <v>1</v>
      </c>
      <c r="IK258" s="36" t="str">
        <f t="shared" ref="IK258:IP258" si="1275">IF(COUNT(IK255:IK257)=0,"",AVERAGE(IK255:IK257))</f>
        <v/>
      </c>
      <c r="IL258" s="36" t="str">
        <f t="shared" si="1275"/>
        <v/>
      </c>
      <c r="IM258" s="36" t="str">
        <f t="shared" si="1275"/>
        <v/>
      </c>
      <c r="IN258" s="36" t="str">
        <f t="shared" si="1275"/>
        <v/>
      </c>
      <c r="IO258" s="36" t="str">
        <f t="shared" si="1275"/>
        <v/>
      </c>
      <c r="IP258" s="36" t="str">
        <f t="shared" si="1275"/>
        <v/>
      </c>
      <c r="IQ258" s="52"/>
      <c r="IS258" s="369"/>
      <c r="IT258" s="17" t="s">
        <v>1</v>
      </c>
      <c r="IU258" s="36" t="str">
        <f t="shared" ref="IU258:IZ258" si="1276">IF(COUNT(IU255:IU257)=0,"",AVERAGE(IU255:IU257))</f>
        <v/>
      </c>
      <c r="IV258" s="36" t="str">
        <f t="shared" si="1276"/>
        <v/>
      </c>
      <c r="IW258" s="36" t="str">
        <f t="shared" si="1276"/>
        <v/>
      </c>
      <c r="IX258" s="36" t="str">
        <f t="shared" si="1276"/>
        <v/>
      </c>
      <c r="IY258" s="36" t="str">
        <f t="shared" si="1276"/>
        <v/>
      </c>
      <c r="IZ258" s="36" t="str">
        <f t="shared" si="1276"/>
        <v/>
      </c>
      <c r="JA258" s="52"/>
    </row>
    <row r="259" spans="1:261" ht="13.8" outlineLevel="1" x14ac:dyDescent="0.25">
      <c r="A259" s="97"/>
      <c r="B259" s="98">
        <f>SUM(B260:B298)*10</f>
        <v>60</v>
      </c>
      <c r="C259" s="37">
        <v>5.2</v>
      </c>
      <c r="D259" s="38" t="s">
        <v>287</v>
      </c>
      <c r="E259" s="428">
        <f>(($B$265*E265)+($B$268*E268)+($B$272*E272)+($B$283*E283)+($B$288*E288)+($B$298*E298))/$B$259</f>
        <v>0.92708333333333326</v>
      </c>
      <c r="F259" s="428">
        <f t="shared" ref="F259:J259" si="1277">(($B$265*F265)+($B$268*F268)+($B$272*F272)+($B$283*F283)+($B$288*F288)+($B$298*F298))/$B$259</f>
        <v>0.94050925925925932</v>
      </c>
      <c r="G259" s="428">
        <f t="shared" si="1277"/>
        <v>0.72638888888888897</v>
      </c>
      <c r="H259" s="428">
        <f t="shared" si="1277"/>
        <v>0.89166666666666672</v>
      </c>
      <c r="I259" s="428">
        <f t="shared" si="1277"/>
        <v>0.88344907407407403</v>
      </c>
      <c r="J259" s="428">
        <f t="shared" si="1277"/>
        <v>0.8417824074074074</v>
      </c>
      <c r="K259" s="52"/>
      <c r="M259" s="37">
        <v>5.2</v>
      </c>
      <c r="N259" s="38" t="s">
        <v>287</v>
      </c>
      <c r="O259" s="38"/>
      <c r="P259" s="38"/>
      <c r="Q259" s="38"/>
      <c r="R259" s="38"/>
      <c r="S259" s="38"/>
      <c r="T259" s="38"/>
      <c r="U259" s="52"/>
      <c r="W259" s="37">
        <v>5.2</v>
      </c>
      <c r="X259" s="38" t="s">
        <v>287</v>
      </c>
      <c r="Y259" s="38"/>
      <c r="Z259" s="38"/>
      <c r="AA259" s="38"/>
      <c r="AB259" s="38"/>
      <c r="AC259" s="38"/>
      <c r="AD259" s="38"/>
      <c r="AE259" s="52"/>
      <c r="AG259" s="37">
        <v>5.2</v>
      </c>
      <c r="AH259" s="38" t="s">
        <v>287</v>
      </c>
      <c r="AI259" s="38"/>
      <c r="AJ259" s="38"/>
      <c r="AK259" s="38"/>
      <c r="AL259" s="38"/>
      <c r="AM259" s="38"/>
      <c r="AN259" s="38"/>
      <c r="AO259" s="52"/>
      <c r="AQ259" s="37">
        <v>5.2</v>
      </c>
      <c r="AR259" s="38" t="s">
        <v>287</v>
      </c>
      <c r="AS259" s="38"/>
      <c r="AT259" s="38"/>
      <c r="AU259" s="38"/>
      <c r="AV259" s="38"/>
      <c r="AW259" s="38"/>
      <c r="AX259" s="38"/>
      <c r="AY259" s="52"/>
      <c r="BA259" s="37">
        <v>5.2</v>
      </c>
      <c r="BB259" s="38" t="s">
        <v>287</v>
      </c>
      <c r="BC259" s="38"/>
      <c r="BD259" s="38"/>
      <c r="BE259" s="38"/>
      <c r="BF259" s="38"/>
      <c r="BG259" s="38"/>
      <c r="BH259" s="38"/>
      <c r="BI259" s="52"/>
      <c r="BK259" s="37">
        <v>5.2</v>
      </c>
      <c r="BL259" s="38" t="s">
        <v>287</v>
      </c>
      <c r="BM259" s="36"/>
      <c r="BN259" s="36">
        <f>IF(COUNT(BN256:BN258)=0,"",AVERAGE(BN256:BN258))</f>
        <v>10</v>
      </c>
      <c r="BO259" s="36">
        <f>IF(COUNT(BO256:BO258)=0,"",AVERAGE(BO256:BO258))</f>
        <v>10</v>
      </c>
      <c r="BP259" s="36">
        <f>IF(COUNT(BP256:BP258)=0,"",AVERAGE(BP256:BP258))</f>
        <v>10</v>
      </c>
      <c r="BQ259" s="36">
        <f>IF(COUNT(BQ256:BQ258)=0,"",AVERAGE(BQ256:BQ258))</f>
        <v>10</v>
      </c>
      <c r="BR259" s="36">
        <f>IF(COUNT(BR256:BR258)=0,"",AVERAGE(BR256:BR258))</f>
        <v>10</v>
      </c>
      <c r="BS259" s="52"/>
      <c r="BU259" s="37">
        <v>5.2</v>
      </c>
      <c r="BV259" s="38" t="s">
        <v>287</v>
      </c>
      <c r="BW259" s="38"/>
      <c r="BX259" s="38"/>
      <c r="BY259" s="38"/>
      <c r="BZ259" s="38"/>
      <c r="CA259" s="38"/>
      <c r="CB259" s="38"/>
      <c r="CC259" s="52"/>
      <c r="CE259" s="37">
        <v>5.2</v>
      </c>
      <c r="CF259" s="38" t="s">
        <v>287</v>
      </c>
      <c r="CG259" s="38"/>
      <c r="CH259" s="38"/>
      <c r="CI259" s="38"/>
      <c r="CJ259" s="38"/>
      <c r="CK259" s="38"/>
      <c r="CL259" s="38"/>
      <c r="CM259" s="52"/>
      <c r="CO259" s="37">
        <v>5.2</v>
      </c>
      <c r="CP259" s="38" t="s">
        <v>287</v>
      </c>
      <c r="CQ259" s="38"/>
      <c r="CR259" s="38"/>
      <c r="CS259" s="38"/>
      <c r="CT259" s="38"/>
      <c r="CU259" s="38"/>
      <c r="CV259" s="38"/>
      <c r="CW259" s="52"/>
      <c r="CY259" s="37">
        <v>5.2</v>
      </c>
      <c r="CZ259" s="38" t="s">
        <v>287</v>
      </c>
      <c r="DA259" s="38"/>
      <c r="DB259" s="38"/>
      <c r="DC259" s="38"/>
      <c r="DD259" s="38"/>
      <c r="DE259" s="38"/>
      <c r="DF259" s="38"/>
      <c r="DG259" s="52"/>
      <c r="DI259" s="37">
        <v>5.2</v>
      </c>
      <c r="DJ259" s="38" t="s">
        <v>287</v>
      </c>
      <c r="DK259" s="38"/>
      <c r="DL259" s="38"/>
      <c r="DM259" s="38"/>
      <c r="DN259" s="38"/>
      <c r="DO259" s="38"/>
      <c r="DP259" s="38"/>
      <c r="DQ259" s="52"/>
      <c r="DS259" s="37">
        <v>5.2</v>
      </c>
      <c r="DT259" s="38" t="s">
        <v>287</v>
      </c>
      <c r="DU259" s="38"/>
      <c r="DV259" s="38"/>
      <c r="DW259" s="38"/>
      <c r="DX259" s="38"/>
      <c r="DY259" s="38"/>
      <c r="DZ259" s="38"/>
      <c r="EA259" s="52"/>
      <c r="EC259" s="37">
        <v>5.2</v>
      </c>
      <c r="ED259" s="38" t="s">
        <v>287</v>
      </c>
      <c r="EE259" s="38"/>
      <c r="EF259" s="38"/>
      <c r="EG259" s="38"/>
      <c r="EH259" s="38"/>
      <c r="EI259" s="38"/>
      <c r="EJ259" s="38"/>
      <c r="EK259" s="52"/>
      <c r="EL259" s="37">
        <v>5.2</v>
      </c>
      <c r="EM259" s="38" t="s">
        <v>287</v>
      </c>
      <c r="EN259" s="38"/>
      <c r="EO259" s="38"/>
      <c r="EP259" s="38"/>
      <c r="EQ259" s="38"/>
      <c r="ER259" s="38"/>
      <c r="ES259" s="38"/>
      <c r="ET259" s="52"/>
      <c r="EU259" s="52"/>
      <c r="EW259" s="364">
        <v>5.2</v>
      </c>
      <c r="EX259" s="38" t="s">
        <v>287</v>
      </c>
      <c r="EY259" s="38"/>
      <c r="EZ259" s="38"/>
      <c r="FA259" s="38"/>
      <c r="FB259" s="38"/>
      <c r="FC259" s="38"/>
      <c r="FD259" s="38"/>
      <c r="FE259" s="52"/>
      <c r="FG259" s="364">
        <v>5.2</v>
      </c>
      <c r="FH259" s="38" t="s">
        <v>287</v>
      </c>
      <c r="FI259" s="38"/>
      <c r="FJ259" s="38"/>
      <c r="FK259" s="38"/>
      <c r="FL259" s="38"/>
      <c r="FM259" s="38"/>
      <c r="FN259" s="38"/>
      <c r="FO259" s="52"/>
      <c r="FQ259" s="364">
        <v>5.2</v>
      </c>
      <c r="FR259" s="38" t="s">
        <v>287</v>
      </c>
      <c r="FS259" s="38"/>
      <c r="FT259" s="38"/>
      <c r="FU259" s="38"/>
      <c r="FV259" s="38"/>
      <c r="FW259" s="38"/>
      <c r="FX259" s="38"/>
      <c r="FY259" s="52"/>
      <c r="GA259" s="364">
        <v>5.2</v>
      </c>
      <c r="GB259" s="38" t="s">
        <v>287</v>
      </c>
      <c r="GC259" s="38"/>
      <c r="GD259" s="38"/>
      <c r="GE259" s="38"/>
      <c r="GF259" s="38"/>
      <c r="GG259" s="38"/>
      <c r="GH259" s="38"/>
      <c r="GI259" s="52"/>
      <c r="GK259" s="364">
        <v>5.2</v>
      </c>
      <c r="GL259" s="38" t="s">
        <v>287</v>
      </c>
      <c r="GM259" s="38"/>
      <c r="GN259" s="38"/>
      <c r="GO259" s="38"/>
      <c r="GP259" s="38"/>
      <c r="GQ259" s="38"/>
      <c r="GR259" s="38"/>
      <c r="GS259" s="52"/>
      <c r="GU259" s="364">
        <v>5.2</v>
      </c>
      <c r="GV259" s="38" t="s">
        <v>287</v>
      </c>
      <c r="GW259" s="38"/>
      <c r="GX259" s="38"/>
      <c r="GY259" s="38"/>
      <c r="GZ259" s="38"/>
      <c r="HA259" s="38"/>
      <c r="HB259" s="38"/>
      <c r="HC259" s="52"/>
      <c r="HE259" s="364">
        <v>5.2</v>
      </c>
      <c r="HF259" s="38" t="s">
        <v>287</v>
      </c>
      <c r="HG259" s="38"/>
      <c r="HH259" s="38"/>
      <c r="HI259" s="38"/>
      <c r="HJ259" s="38"/>
      <c r="HK259" s="38"/>
      <c r="HL259" s="38"/>
      <c r="HM259" s="52"/>
      <c r="HO259" s="364">
        <v>5.2</v>
      </c>
      <c r="HP259" s="38" t="s">
        <v>287</v>
      </c>
      <c r="HQ259" s="38"/>
      <c r="HR259" s="38"/>
      <c r="HS259" s="38"/>
      <c r="HT259" s="38"/>
      <c r="HU259" s="38"/>
      <c r="HV259" s="38"/>
      <c r="HW259" s="52"/>
      <c r="HY259" s="364">
        <v>5.2</v>
      </c>
      <c r="HZ259" s="38" t="s">
        <v>287</v>
      </c>
      <c r="IA259" s="38"/>
      <c r="IB259" s="38"/>
      <c r="IC259" s="38"/>
      <c r="ID259" s="38"/>
      <c r="IE259" s="38"/>
      <c r="IF259" s="38"/>
      <c r="IG259" s="52"/>
      <c r="II259" s="364">
        <v>5.2</v>
      </c>
      <c r="IJ259" s="38" t="s">
        <v>287</v>
      </c>
      <c r="IK259" s="38"/>
      <c r="IL259" s="38"/>
      <c r="IM259" s="38"/>
      <c r="IN259" s="38"/>
      <c r="IO259" s="38"/>
      <c r="IP259" s="38"/>
      <c r="IQ259" s="52"/>
      <c r="IS259" s="364">
        <v>5.2</v>
      </c>
      <c r="IT259" s="38" t="s">
        <v>287</v>
      </c>
      <c r="IU259" s="38"/>
      <c r="IV259" s="38"/>
      <c r="IW259" s="38"/>
      <c r="IX259" s="38"/>
      <c r="IY259" s="38"/>
      <c r="IZ259" s="38"/>
      <c r="JA259" s="52"/>
    </row>
    <row r="260" spans="1:261" ht="12.75" customHeight="1" outlineLevel="2" x14ac:dyDescent="0.25">
      <c r="C260" s="360"/>
      <c r="D260" s="50" t="s">
        <v>17</v>
      </c>
      <c r="E260" s="418"/>
      <c r="F260" s="418"/>
      <c r="G260" s="418"/>
      <c r="H260" s="418"/>
      <c r="I260" s="418"/>
      <c r="J260" s="418"/>
      <c r="K260" s="52"/>
      <c r="M260" s="49"/>
      <c r="N260" s="50" t="s">
        <v>17</v>
      </c>
      <c r="O260" s="9"/>
      <c r="P260" s="9"/>
      <c r="Q260" s="9"/>
      <c r="R260" s="9"/>
      <c r="S260" s="9"/>
      <c r="T260" s="9"/>
      <c r="U260" s="52"/>
      <c r="W260" s="49"/>
      <c r="X260" s="50" t="s">
        <v>17</v>
      </c>
      <c r="Y260" s="9"/>
      <c r="Z260" s="9"/>
      <c r="AA260" s="9"/>
      <c r="AB260" s="9"/>
      <c r="AC260" s="9"/>
      <c r="AD260" s="9"/>
      <c r="AE260" s="52"/>
      <c r="AG260" s="49"/>
      <c r="AH260" s="50" t="s">
        <v>17</v>
      </c>
      <c r="AI260" s="9"/>
      <c r="AJ260" s="9"/>
      <c r="AK260" s="9"/>
      <c r="AL260" s="9"/>
      <c r="AM260" s="9"/>
      <c r="AN260" s="9"/>
      <c r="AO260" s="52"/>
      <c r="AQ260" s="49"/>
      <c r="AR260" s="50" t="s">
        <v>17</v>
      </c>
      <c r="AS260" s="9"/>
      <c r="AT260" s="9"/>
      <c r="AU260" s="9"/>
      <c r="AV260" s="9"/>
      <c r="AW260" s="9"/>
      <c r="AX260" s="9"/>
      <c r="AY260" s="52"/>
      <c r="BA260" s="49"/>
      <c r="BB260" s="50" t="s">
        <v>17</v>
      </c>
      <c r="BC260" s="9"/>
      <c r="BD260" s="9"/>
      <c r="BE260" s="9"/>
      <c r="BF260" s="9"/>
      <c r="BG260" s="9"/>
      <c r="BH260" s="9"/>
      <c r="BI260" s="52"/>
      <c r="BK260" s="49"/>
      <c r="BL260" s="50" t="s">
        <v>17</v>
      </c>
      <c r="BM260" s="38"/>
      <c r="BN260" s="38"/>
      <c r="BO260" s="38"/>
      <c r="BP260" s="38"/>
      <c r="BQ260" s="38"/>
      <c r="BR260" s="38"/>
      <c r="BS260" s="52"/>
      <c r="BU260" s="49"/>
      <c r="BV260" s="50" t="s">
        <v>17</v>
      </c>
      <c r="BW260" s="9"/>
      <c r="BX260" s="9"/>
      <c r="BY260" s="9"/>
      <c r="BZ260" s="9"/>
      <c r="CA260" s="9"/>
      <c r="CB260" s="9"/>
      <c r="CC260" s="52"/>
      <c r="CE260" s="49"/>
      <c r="CF260" s="50" t="s">
        <v>17</v>
      </c>
      <c r="CG260" s="9"/>
      <c r="CH260" s="9"/>
      <c r="CI260" s="9"/>
      <c r="CJ260" s="9"/>
      <c r="CK260" s="9"/>
      <c r="CL260" s="9"/>
      <c r="CM260" s="52"/>
      <c r="CO260" s="49"/>
      <c r="CP260" s="50" t="s">
        <v>17</v>
      </c>
      <c r="CQ260" s="9"/>
      <c r="CR260" s="9"/>
      <c r="CS260" s="9"/>
      <c r="CT260" s="9"/>
      <c r="CU260" s="9"/>
      <c r="CV260" s="9"/>
      <c r="CW260" s="52"/>
      <c r="CY260" s="49"/>
      <c r="CZ260" s="50" t="s">
        <v>17</v>
      </c>
      <c r="DA260" s="9"/>
      <c r="DB260" s="9"/>
      <c r="DC260" s="9"/>
      <c r="DD260" s="9"/>
      <c r="DE260" s="9"/>
      <c r="DF260" s="9"/>
      <c r="DG260" s="52"/>
      <c r="DI260" s="49"/>
      <c r="DJ260" s="50" t="s">
        <v>17</v>
      </c>
      <c r="DK260" s="9"/>
      <c r="DL260" s="9"/>
      <c r="DM260" s="9"/>
      <c r="DN260" s="9"/>
      <c r="DO260" s="9"/>
      <c r="DP260" s="9"/>
      <c r="DQ260" s="52"/>
      <c r="DS260" s="49"/>
      <c r="DT260" s="50" t="s">
        <v>17</v>
      </c>
      <c r="DU260" s="9"/>
      <c r="DV260" s="9"/>
      <c r="DW260" s="9"/>
      <c r="DX260" s="9"/>
      <c r="DY260" s="9"/>
      <c r="DZ260" s="9"/>
      <c r="EA260" s="52"/>
      <c r="EC260" s="49"/>
      <c r="ED260" s="50" t="s">
        <v>17</v>
      </c>
      <c r="EE260" s="9"/>
      <c r="EF260" s="9"/>
      <c r="EG260" s="9"/>
      <c r="EH260" s="9"/>
      <c r="EI260" s="9"/>
      <c r="EJ260" s="9"/>
      <c r="EK260" s="52"/>
      <c r="EL260" s="49"/>
      <c r="EM260" s="50" t="s">
        <v>17</v>
      </c>
      <c r="EN260" s="9"/>
      <c r="EO260" s="9"/>
      <c r="EP260" s="9"/>
      <c r="EQ260" s="9"/>
      <c r="ER260" s="9"/>
      <c r="ES260" s="9"/>
      <c r="ET260" s="52"/>
      <c r="EU260" s="52"/>
      <c r="EW260" s="365"/>
      <c r="EX260" s="50" t="s">
        <v>17</v>
      </c>
      <c r="EY260" s="9"/>
      <c r="EZ260" s="9"/>
      <c r="FA260" s="9"/>
      <c r="FB260" s="9"/>
      <c r="FC260" s="9"/>
      <c r="FD260" s="9"/>
      <c r="FE260" s="52"/>
      <c r="FG260" s="365"/>
      <c r="FH260" s="50" t="s">
        <v>17</v>
      </c>
      <c r="FI260" s="9"/>
      <c r="FJ260" s="9"/>
      <c r="FK260" s="9"/>
      <c r="FL260" s="9"/>
      <c r="FM260" s="9"/>
      <c r="FN260" s="9"/>
      <c r="FO260" s="52"/>
      <c r="FQ260" s="365"/>
      <c r="FR260" s="50" t="s">
        <v>17</v>
      </c>
      <c r="FS260" s="9"/>
      <c r="FT260" s="9"/>
      <c r="FU260" s="9"/>
      <c r="FV260" s="9"/>
      <c r="FW260" s="9"/>
      <c r="FX260" s="9"/>
      <c r="FY260" s="52"/>
      <c r="GA260" s="365"/>
      <c r="GB260" s="50" t="s">
        <v>17</v>
      </c>
      <c r="GC260" s="9"/>
      <c r="GD260" s="9"/>
      <c r="GE260" s="9"/>
      <c r="GF260" s="9"/>
      <c r="GG260" s="9"/>
      <c r="GH260" s="9"/>
      <c r="GI260" s="52"/>
      <c r="GK260" s="365"/>
      <c r="GL260" s="50" t="s">
        <v>17</v>
      </c>
      <c r="GM260" s="9"/>
      <c r="GN260" s="9"/>
      <c r="GO260" s="9"/>
      <c r="GP260" s="9"/>
      <c r="GQ260" s="9"/>
      <c r="GR260" s="9"/>
      <c r="GS260" s="52"/>
      <c r="GU260" s="365"/>
      <c r="GV260" s="50" t="s">
        <v>17</v>
      </c>
      <c r="GW260" s="9"/>
      <c r="GX260" s="9"/>
      <c r="GY260" s="9"/>
      <c r="GZ260" s="9"/>
      <c r="HA260" s="9"/>
      <c r="HB260" s="9"/>
      <c r="HC260" s="52"/>
      <c r="HE260" s="365"/>
      <c r="HF260" s="50" t="s">
        <v>17</v>
      </c>
      <c r="HG260" s="9"/>
      <c r="HH260" s="9"/>
      <c r="HI260" s="9"/>
      <c r="HJ260" s="9"/>
      <c r="HK260" s="9"/>
      <c r="HL260" s="9"/>
      <c r="HM260" s="52"/>
      <c r="HO260" s="365"/>
      <c r="HP260" s="50" t="s">
        <v>17</v>
      </c>
      <c r="HQ260" s="9"/>
      <c r="HR260" s="9"/>
      <c r="HS260" s="9"/>
      <c r="HT260" s="9"/>
      <c r="HU260" s="9"/>
      <c r="HV260" s="9"/>
      <c r="HW260" s="52"/>
      <c r="HY260" s="365"/>
      <c r="HZ260" s="50" t="s">
        <v>17</v>
      </c>
      <c r="IA260" s="9"/>
      <c r="IB260" s="9"/>
      <c r="IC260" s="9"/>
      <c r="ID260" s="9"/>
      <c r="IE260" s="9"/>
      <c r="IF260" s="9"/>
      <c r="IG260" s="52"/>
      <c r="II260" s="365"/>
      <c r="IJ260" s="50" t="s">
        <v>17</v>
      </c>
      <c r="IK260" s="9"/>
      <c r="IL260" s="9"/>
      <c r="IM260" s="9"/>
      <c r="IN260" s="9"/>
      <c r="IO260" s="9"/>
      <c r="IP260" s="9"/>
      <c r="IQ260" s="52"/>
      <c r="IS260" s="365"/>
      <c r="IT260" s="50" t="s">
        <v>17</v>
      </c>
      <c r="IU260" s="9"/>
      <c r="IV260" s="9"/>
      <c r="IW260" s="9"/>
      <c r="IX260" s="9"/>
      <c r="IY260" s="9"/>
      <c r="IZ260" s="9"/>
      <c r="JA260" s="52"/>
    </row>
    <row r="261" spans="1:261" ht="12.75" customHeight="1" outlineLevel="2" x14ac:dyDescent="0.25">
      <c r="C261" s="102" t="s">
        <v>288</v>
      </c>
      <c r="D261" s="103" t="s">
        <v>28</v>
      </c>
      <c r="E261" s="419"/>
      <c r="F261" s="419"/>
      <c r="G261" s="419"/>
      <c r="H261" s="419"/>
      <c r="I261" s="419"/>
      <c r="J261" s="419"/>
      <c r="K261" s="52"/>
      <c r="M261" s="102" t="s">
        <v>288</v>
      </c>
      <c r="N261" s="103" t="s">
        <v>28</v>
      </c>
      <c r="O261" s="103"/>
      <c r="P261" s="103"/>
      <c r="Q261" s="103"/>
      <c r="R261" s="103"/>
      <c r="S261" s="103"/>
      <c r="T261" s="103"/>
      <c r="U261" s="52"/>
      <c r="W261" s="102" t="s">
        <v>288</v>
      </c>
      <c r="X261" s="103" t="s">
        <v>28</v>
      </c>
      <c r="Y261" s="103"/>
      <c r="Z261" s="103"/>
      <c r="AA261" s="103"/>
      <c r="AB261" s="103"/>
      <c r="AC261" s="103"/>
      <c r="AD261" s="103"/>
      <c r="AE261" s="52"/>
      <c r="AG261" s="102" t="s">
        <v>288</v>
      </c>
      <c r="AH261" s="103" t="s">
        <v>28</v>
      </c>
      <c r="AI261" s="103"/>
      <c r="AJ261" s="103"/>
      <c r="AK261" s="103"/>
      <c r="AL261" s="103"/>
      <c r="AM261" s="103"/>
      <c r="AN261" s="103"/>
      <c r="AO261" s="52"/>
      <c r="AQ261" s="102" t="s">
        <v>288</v>
      </c>
      <c r="AR261" s="103" t="s">
        <v>28</v>
      </c>
      <c r="AS261" s="103"/>
      <c r="AT261" s="103"/>
      <c r="AU261" s="103"/>
      <c r="AV261" s="103"/>
      <c r="AW261" s="103"/>
      <c r="AX261" s="103"/>
      <c r="AY261" s="52"/>
      <c r="BA261" s="102" t="s">
        <v>288</v>
      </c>
      <c r="BB261" s="103" t="s">
        <v>28</v>
      </c>
      <c r="BC261" s="103"/>
      <c r="BD261" s="103"/>
      <c r="BE261" s="103"/>
      <c r="BF261" s="103"/>
      <c r="BG261" s="103"/>
      <c r="BH261" s="103"/>
      <c r="BI261" s="52"/>
      <c r="BK261" s="102" t="s">
        <v>288</v>
      </c>
      <c r="BL261" s="103" t="s">
        <v>28</v>
      </c>
      <c r="BM261" s="9"/>
      <c r="BN261" s="9"/>
      <c r="BO261" s="9"/>
      <c r="BP261" s="9"/>
      <c r="BQ261" s="9"/>
      <c r="BR261" s="9"/>
      <c r="BS261" s="52"/>
      <c r="BU261" s="102" t="s">
        <v>288</v>
      </c>
      <c r="BV261" s="103" t="s">
        <v>28</v>
      </c>
      <c r="BW261" s="103"/>
      <c r="BX261" s="103"/>
      <c r="BY261" s="103"/>
      <c r="BZ261" s="103"/>
      <c r="CA261" s="103"/>
      <c r="CB261" s="103"/>
      <c r="CC261" s="52"/>
      <c r="CE261" s="102" t="s">
        <v>288</v>
      </c>
      <c r="CF261" s="103" t="s">
        <v>28</v>
      </c>
      <c r="CG261" s="103"/>
      <c r="CH261" s="103"/>
      <c r="CI261" s="103"/>
      <c r="CJ261" s="103"/>
      <c r="CK261" s="103"/>
      <c r="CL261" s="103"/>
      <c r="CM261" s="52"/>
      <c r="CO261" s="102" t="s">
        <v>288</v>
      </c>
      <c r="CP261" s="103" t="s">
        <v>28</v>
      </c>
      <c r="CQ261" s="103"/>
      <c r="CR261" s="103"/>
      <c r="CS261" s="103"/>
      <c r="CT261" s="103"/>
      <c r="CU261" s="103"/>
      <c r="CV261" s="103"/>
      <c r="CW261" s="52"/>
      <c r="CY261" s="102" t="s">
        <v>288</v>
      </c>
      <c r="CZ261" s="103" t="s">
        <v>28</v>
      </c>
      <c r="DA261" s="103"/>
      <c r="DB261" s="103"/>
      <c r="DC261" s="103"/>
      <c r="DD261" s="103"/>
      <c r="DE261" s="103"/>
      <c r="DF261" s="103"/>
      <c r="DG261" s="52"/>
      <c r="DI261" s="102" t="s">
        <v>288</v>
      </c>
      <c r="DJ261" s="103" t="s">
        <v>28</v>
      </c>
      <c r="DK261" s="103"/>
      <c r="DL261" s="103"/>
      <c r="DM261" s="103"/>
      <c r="DN261" s="103"/>
      <c r="DO261" s="103"/>
      <c r="DP261" s="103"/>
      <c r="DQ261" s="52"/>
      <c r="DS261" s="102" t="s">
        <v>288</v>
      </c>
      <c r="DT261" s="103" t="s">
        <v>28</v>
      </c>
      <c r="DU261" s="103"/>
      <c r="DV261" s="103"/>
      <c r="DW261" s="103"/>
      <c r="DX261" s="103"/>
      <c r="DY261" s="103"/>
      <c r="DZ261" s="103"/>
      <c r="EA261" s="52"/>
      <c r="EC261" s="102" t="s">
        <v>288</v>
      </c>
      <c r="ED261" s="103" t="s">
        <v>28</v>
      </c>
      <c r="EE261" s="103"/>
      <c r="EF261" s="103"/>
      <c r="EG261" s="103"/>
      <c r="EH261" s="103"/>
      <c r="EI261" s="103"/>
      <c r="EJ261" s="103"/>
      <c r="EK261" s="52"/>
      <c r="EL261" s="102" t="s">
        <v>288</v>
      </c>
      <c r="EM261" s="103" t="s">
        <v>28</v>
      </c>
      <c r="EN261" s="103"/>
      <c r="EO261" s="103"/>
      <c r="EP261" s="103"/>
      <c r="EQ261" s="103"/>
      <c r="ER261" s="103"/>
      <c r="ES261" s="103"/>
      <c r="ET261" s="52"/>
      <c r="EU261" s="52"/>
      <c r="EW261" s="370" t="s">
        <v>288</v>
      </c>
      <c r="EX261" s="103" t="s">
        <v>28</v>
      </c>
      <c r="EY261" s="103"/>
      <c r="EZ261" s="103"/>
      <c r="FA261" s="103"/>
      <c r="FB261" s="103"/>
      <c r="FC261" s="103"/>
      <c r="FD261" s="103"/>
      <c r="FE261" s="52"/>
      <c r="FG261" s="370" t="s">
        <v>288</v>
      </c>
      <c r="FH261" s="103" t="s">
        <v>28</v>
      </c>
      <c r="FI261" s="103"/>
      <c r="FJ261" s="103"/>
      <c r="FK261" s="103"/>
      <c r="FL261" s="103"/>
      <c r="FM261" s="103"/>
      <c r="FN261" s="103"/>
      <c r="FO261" s="52"/>
      <c r="FQ261" s="370" t="s">
        <v>288</v>
      </c>
      <c r="FR261" s="103" t="s">
        <v>28</v>
      </c>
      <c r="FS261" s="103"/>
      <c r="FT261" s="103"/>
      <c r="FU261" s="103"/>
      <c r="FV261" s="103"/>
      <c r="FW261" s="103"/>
      <c r="FX261" s="103"/>
      <c r="FY261" s="52"/>
      <c r="GA261" s="370" t="s">
        <v>288</v>
      </c>
      <c r="GB261" s="103" t="s">
        <v>28</v>
      </c>
      <c r="GC261" s="103"/>
      <c r="GD261" s="103"/>
      <c r="GE261" s="103"/>
      <c r="GF261" s="103"/>
      <c r="GG261" s="103"/>
      <c r="GH261" s="103"/>
      <c r="GI261" s="52"/>
      <c r="GK261" s="370" t="s">
        <v>288</v>
      </c>
      <c r="GL261" s="103" t="s">
        <v>28</v>
      </c>
      <c r="GM261" s="103"/>
      <c r="GN261" s="103"/>
      <c r="GO261" s="103"/>
      <c r="GP261" s="103"/>
      <c r="GQ261" s="103"/>
      <c r="GR261" s="103"/>
      <c r="GS261" s="52"/>
      <c r="GU261" s="370" t="s">
        <v>288</v>
      </c>
      <c r="GV261" s="103" t="s">
        <v>28</v>
      </c>
      <c r="GW261" s="103"/>
      <c r="GX261" s="103"/>
      <c r="GY261" s="103"/>
      <c r="GZ261" s="103"/>
      <c r="HA261" s="103"/>
      <c r="HB261" s="103"/>
      <c r="HC261" s="52"/>
      <c r="HE261" s="370" t="s">
        <v>288</v>
      </c>
      <c r="HF261" s="103" t="s">
        <v>28</v>
      </c>
      <c r="HG261" s="103"/>
      <c r="HH261" s="103"/>
      <c r="HI261" s="103"/>
      <c r="HJ261" s="103"/>
      <c r="HK261" s="103"/>
      <c r="HL261" s="103"/>
      <c r="HM261" s="52"/>
      <c r="HO261" s="370" t="s">
        <v>288</v>
      </c>
      <c r="HP261" s="103" t="s">
        <v>28</v>
      </c>
      <c r="HQ261" s="103"/>
      <c r="HR261" s="103"/>
      <c r="HS261" s="103"/>
      <c r="HT261" s="103"/>
      <c r="HU261" s="103"/>
      <c r="HV261" s="103"/>
      <c r="HW261" s="52"/>
      <c r="HY261" s="370" t="s">
        <v>288</v>
      </c>
      <c r="HZ261" s="103" t="s">
        <v>28</v>
      </c>
      <c r="IA261" s="103"/>
      <c r="IB261" s="103"/>
      <c r="IC261" s="103"/>
      <c r="ID261" s="103"/>
      <c r="IE261" s="103"/>
      <c r="IF261" s="103"/>
      <c r="IG261" s="52"/>
      <c r="II261" s="370" t="s">
        <v>288</v>
      </c>
      <c r="IJ261" s="103" t="s">
        <v>28</v>
      </c>
      <c r="IK261" s="103"/>
      <c r="IL261" s="103"/>
      <c r="IM261" s="103"/>
      <c r="IN261" s="103"/>
      <c r="IO261" s="103"/>
      <c r="IP261" s="103"/>
      <c r="IQ261" s="52"/>
      <c r="IS261" s="370" t="s">
        <v>288</v>
      </c>
      <c r="IT261" s="103" t="s">
        <v>28</v>
      </c>
      <c r="IU261" s="103"/>
      <c r="IV261" s="103"/>
      <c r="IW261" s="103"/>
      <c r="IX261" s="103"/>
      <c r="IY261" s="103"/>
      <c r="IZ261" s="103"/>
      <c r="JA261" s="52"/>
    </row>
    <row r="262" spans="1:261" ht="12.75" customHeight="1" outlineLevel="2" x14ac:dyDescent="0.25">
      <c r="C262" s="356"/>
      <c r="D262" s="41">
        <v>1</v>
      </c>
      <c r="E262" s="416">
        <f t="shared" ref="E262:E264" si="1278">AVERAGE(O262,Y262,AI262,AS262,BC262,BM262,BW262,CG262,CQ262,DA262,DK262,DU262,EE262,EO262,EY262,FI262,FS262,GC262,GM262,GW262,HG262,HQ262,IA262,IK262,IU262)</f>
        <v>9.5</v>
      </c>
      <c r="F262" s="416">
        <f t="shared" ref="F262:F264" si="1279">AVERAGE(P262,Z262,AJ262,AT262,BD262,BN262,BX262,CH262,CR262,DB262,DL262,DV262,EF262,EP262,EZ262,FJ262,FT262,GD262,GN262,GX262,HH262,HR262,IB262,IL262,IV262)</f>
        <v>8.5</v>
      </c>
      <c r="G262" s="416">
        <f t="shared" ref="G262:G264" si="1280">AVERAGE(Q262,AA262,AK262,AU262,BE262,BO262,BY262,CI262,CS262,DC262,DM262,DW262,EG262,EQ262,FA262,FK262,FU262,GE262,GO262,GY262,HI262,HS262,IC262,IM262,IW262)</f>
        <v>6.5</v>
      </c>
      <c r="H262" s="416">
        <f t="shared" ref="H262:H264" si="1281">AVERAGE(R262,AB262,AL262,AV262,BF262,BP262,BZ262,CJ262,CT262,DD262,DN262,DX262,EH262,ER262,FB262,FL262,FV262,GF262,GP262,GZ262,HJ262,HT262,ID262,IN262,IX262)</f>
        <v>6</v>
      </c>
      <c r="I262" s="416">
        <f t="shared" ref="I262:I264" si="1282">AVERAGE(S262,AC262,AM262,AW262,BG262,BQ262,CA262,CK262,CU262,DE262,DO262,DY262,EI262,ES262,FC262,FM262,FW262,GG262,GQ262,HA262,HK262,HU262,IE262,IO262,IY262)</f>
        <v>8</v>
      </c>
      <c r="J262" s="416">
        <f t="shared" ref="J262:J264" si="1283">AVERAGE(T262,AD262,AN262,AX262,BH262,BR262,CB262,CL262,CV262,DF262,DP262,DZ262,EJ262,ET262,FD262,FN262,FX262,GH262,GR262,HB262,HL262,HV262,IF262,IP262,IZ262)</f>
        <v>8</v>
      </c>
      <c r="K262" s="52"/>
      <c r="M262" s="328"/>
      <c r="N262" s="41">
        <v>1</v>
      </c>
      <c r="O262" s="6"/>
      <c r="P262" s="6"/>
      <c r="Q262" s="6"/>
      <c r="R262" s="6"/>
      <c r="S262" s="6"/>
      <c r="T262" s="6"/>
      <c r="U262" s="52"/>
      <c r="W262" s="328"/>
      <c r="X262" s="41">
        <v>1</v>
      </c>
      <c r="Y262" s="6"/>
      <c r="Z262" s="6"/>
      <c r="AA262" s="6"/>
      <c r="AB262" s="6"/>
      <c r="AC262" s="6"/>
      <c r="AD262" s="6"/>
      <c r="AE262" s="52"/>
      <c r="AG262" s="328"/>
      <c r="AH262" s="41">
        <v>1</v>
      </c>
      <c r="AI262" s="6"/>
      <c r="AJ262" s="6"/>
      <c r="AK262" s="6"/>
      <c r="AL262" s="6"/>
      <c r="AM262" s="6"/>
      <c r="AN262" s="6"/>
      <c r="AO262" s="52"/>
      <c r="AQ262" s="328"/>
      <c r="AR262" s="41">
        <v>1</v>
      </c>
      <c r="AS262" s="6"/>
      <c r="AT262" s="6"/>
      <c r="AU262" s="6"/>
      <c r="AV262" s="6"/>
      <c r="AW262" s="6"/>
      <c r="AX262" s="6"/>
      <c r="AY262" s="52"/>
      <c r="BA262" s="328"/>
      <c r="BB262" s="41">
        <v>1</v>
      </c>
      <c r="BC262" s="6"/>
      <c r="BD262" s="6"/>
      <c r="BE262" s="6"/>
      <c r="BF262" s="6"/>
      <c r="BG262" s="6"/>
      <c r="BH262" s="6"/>
      <c r="BI262" s="52"/>
      <c r="BK262" s="328"/>
      <c r="BL262" s="41">
        <v>1</v>
      </c>
      <c r="BM262" s="103"/>
      <c r="BN262" s="103"/>
      <c r="BO262" s="103"/>
      <c r="BP262" s="103"/>
      <c r="BQ262" s="103"/>
      <c r="BR262" s="103"/>
      <c r="BS262" s="52"/>
      <c r="BU262" s="328"/>
      <c r="BV262" s="41">
        <v>1</v>
      </c>
      <c r="BW262" s="6"/>
      <c r="BX262" s="6"/>
      <c r="BY262" s="6"/>
      <c r="BZ262" s="6"/>
      <c r="CA262" s="6"/>
      <c r="CB262" s="6"/>
      <c r="CC262" s="52"/>
      <c r="CE262" s="328"/>
      <c r="CF262" s="41">
        <v>1</v>
      </c>
      <c r="CG262" s="6"/>
      <c r="CH262" s="6"/>
      <c r="CI262" s="6"/>
      <c r="CJ262" s="6"/>
      <c r="CK262" s="6"/>
      <c r="CL262" s="6"/>
      <c r="CM262" s="52"/>
      <c r="CO262" s="328"/>
      <c r="CP262" s="41">
        <v>1</v>
      </c>
      <c r="CQ262" s="6"/>
      <c r="CR262" s="6"/>
      <c r="CS262" s="6"/>
      <c r="CT262" s="6"/>
      <c r="CU262" s="6"/>
      <c r="CV262" s="6"/>
      <c r="CW262" s="52"/>
      <c r="CY262" s="328"/>
      <c r="CZ262" s="41">
        <v>1</v>
      </c>
      <c r="DA262" s="6">
        <v>9</v>
      </c>
      <c r="DB262" s="6">
        <v>10</v>
      </c>
      <c r="DC262" s="6">
        <v>7</v>
      </c>
      <c r="DD262" s="6">
        <v>6</v>
      </c>
      <c r="DE262" s="6"/>
      <c r="DF262" s="6">
        <v>8</v>
      </c>
      <c r="DG262" s="52"/>
      <c r="DI262" s="328"/>
      <c r="DJ262" s="41">
        <v>1</v>
      </c>
      <c r="DK262" s="6"/>
      <c r="DL262" s="6"/>
      <c r="DM262" s="6"/>
      <c r="DN262" s="6"/>
      <c r="DO262" s="6"/>
      <c r="DP262" s="6"/>
      <c r="DQ262" s="52"/>
      <c r="DS262" s="328"/>
      <c r="DT262" s="41">
        <v>1</v>
      </c>
      <c r="DU262" s="6"/>
      <c r="DV262" s="6"/>
      <c r="DW262" s="6"/>
      <c r="DX262" s="6"/>
      <c r="DY262" s="6"/>
      <c r="DZ262" s="6"/>
      <c r="EA262" s="52"/>
      <c r="EC262" s="328"/>
      <c r="ED262" s="41">
        <v>1</v>
      </c>
      <c r="EE262" s="6"/>
      <c r="EF262" s="6"/>
      <c r="EG262" s="6"/>
      <c r="EH262" s="6"/>
      <c r="EI262" s="6"/>
      <c r="EJ262" s="6"/>
      <c r="EK262" s="52"/>
      <c r="EL262" s="328"/>
      <c r="EM262" s="41">
        <v>1</v>
      </c>
      <c r="EN262" s="6">
        <v>9</v>
      </c>
      <c r="EO262" s="6">
        <v>10</v>
      </c>
      <c r="EP262" s="6">
        <v>7</v>
      </c>
      <c r="EQ262" s="6">
        <v>6</v>
      </c>
      <c r="ER262" s="6"/>
      <c r="ES262" s="6">
        <v>8</v>
      </c>
      <c r="ET262" s="52"/>
      <c r="EU262" s="52"/>
      <c r="EW262" s="367"/>
      <c r="EX262" s="41">
        <v>1</v>
      </c>
      <c r="EY262" s="6"/>
      <c r="EZ262" s="6"/>
      <c r="FA262" s="6"/>
      <c r="FB262" s="6"/>
      <c r="FC262" s="6"/>
      <c r="FD262" s="6"/>
      <c r="FE262" s="52"/>
      <c r="FG262" s="367"/>
      <c r="FH262" s="41">
        <v>1</v>
      </c>
      <c r="FI262" s="6"/>
      <c r="FJ262" s="6"/>
      <c r="FK262" s="6"/>
      <c r="FL262" s="6"/>
      <c r="FM262" s="6"/>
      <c r="FN262" s="6"/>
      <c r="FO262" s="52"/>
      <c r="FQ262" s="367"/>
      <c r="FR262" s="41">
        <v>1</v>
      </c>
      <c r="FS262" s="6"/>
      <c r="FT262" s="6"/>
      <c r="FU262" s="6"/>
      <c r="FV262" s="6"/>
      <c r="FW262" s="6"/>
      <c r="FX262" s="6"/>
      <c r="FY262" s="52"/>
      <c r="GA262" s="367"/>
      <c r="GB262" s="41">
        <v>1</v>
      </c>
      <c r="GC262" s="6"/>
      <c r="GD262" s="6"/>
      <c r="GE262" s="6"/>
      <c r="GF262" s="6"/>
      <c r="GG262" s="6"/>
      <c r="GH262" s="6"/>
      <c r="GI262" s="52"/>
      <c r="GK262" s="367"/>
      <c r="GL262" s="41">
        <v>1</v>
      </c>
      <c r="GM262" s="6"/>
      <c r="GN262" s="6"/>
      <c r="GO262" s="6"/>
      <c r="GP262" s="6"/>
      <c r="GQ262" s="6"/>
      <c r="GR262" s="6"/>
      <c r="GS262" s="52"/>
      <c r="GU262" s="367"/>
      <c r="GV262" s="41">
        <v>1</v>
      </c>
      <c r="GW262" s="6"/>
      <c r="GX262" s="6"/>
      <c r="GY262" s="6"/>
      <c r="GZ262" s="6"/>
      <c r="HA262" s="6"/>
      <c r="HB262" s="6"/>
      <c r="HC262" s="52"/>
      <c r="HE262" s="367"/>
      <c r="HF262" s="41">
        <v>1</v>
      </c>
      <c r="HG262" s="6"/>
      <c r="HH262" s="6"/>
      <c r="HI262" s="6"/>
      <c r="HJ262" s="6"/>
      <c r="HK262" s="6"/>
      <c r="HL262" s="6"/>
      <c r="HM262" s="52"/>
      <c r="HO262" s="367"/>
      <c r="HP262" s="41">
        <v>1</v>
      </c>
      <c r="HQ262" s="6"/>
      <c r="HR262" s="6"/>
      <c r="HS262" s="6"/>
      <c r="HT262" s="6"/>
      <c r="HU262" s="6"/>
      <c r="HV262" s="6"/>
      <c r="HW262" s="52"/>
      <c r="HY262" s="367"/>
      <c r="HZ262" s="41">
        <v>1</v>
      </c>
      <c r="IA262" s="6"/>
      <c r="IB262" s="6"/>
      <c r="IC262" s="6"/>
      <c r="ID262" s="6"/>
      <c r="IE262" s="6"/>
      <c r="IF262" s="6"/>
      <c r="IG262" s="52"/>
      <c r="II262" s="367"/>
      <c r="IJ262" s="41">
        <v>1</v>
      </c>
      <c r="IK262" s="6"/>
      <c r="IL262" s="6"/>
      <c r="IM262" s="6"/>
      <c r="IN262" s="6"/>
      <c r="IO262" s="6"/>
      <c r="IP262" s="6"/>
      <c r="IQ262" s="52"/>
      <c r="IS262" s="367"/>
      <c r="IT262" s="41">
        <v>1</v>
      </c>
      <c r="IU262" s="6"/>
      <c r="IV262" s="6"/>
      <c r="IW262" s="6"/>
      <c r="IX262" s="6"/>
      <c r="IY262" s="6"/>
      <c r="IZ262" s="6"/>
      <c r="JA262" s="52"/>
    </row>
    <row r="263" spans="1:261" ht="12.75" customHeight="1" outlineLevel="2" x14ac:dyDescent="0.25">
      <c r="C263" s="356"/>
      <c r="D263" s="41">
        <v>2</v>
      </c>
      <c r="E263" s="416">
        <f t="shared" si="1278"/>
        <v>8</v>
      </c>
      <c r="F263" s="416">
        <f t="shared" si="1279"/>
        <v>10</v>
      </c>
      <c r="G263" s="416">
        <f t="shared" si="1280"/>
        <v>8.3333333333333339</v>
      </c>
      <c r="H263" s="416">
        <f t="shared" si="1281"/>
        <v>7.5</v>
      </c>
      <c r="I263" s="416">
        <f t="shared" si="1282"/>
        <v>7.5</v>
      </c>
      <c r="J263" s="416">
        <f t="shared" si="1283"/>
        <v>10</v>
      </c>
      <c r="K263" s="52"/>
      <c r="M263" s="328"/>
      <c r="N263" s="41">
        <v>2</v>
      </c>
      <c r="O263" s="6"/>
      <c r="P263" s="6"/>
      <c r="Q263" s="6"/>
      <c r="R263" s="6"/>
      <c r="S263" s="6"/>
      <c r="T263" s="6"/>
      <c r="U263" s="52"/>
      <c r="W263" s="328"/>
      <c r="X263" s="41">
        <v>2</v>
      </c>
      <c r="Y263" s="6"/>
      <c r="Z263" s="6"/>
      <c r="AA263" s="6"/>
      <c r="AB263" s="6"/>
      <c r="AC263" s="6"/>
      <c r="AD263" s="6"/>
      <c r="AE263" s="52"/>
      <c r="AG263" s="328"/>
      <c r="AH263" s="41">
        <v>2</v>
      </c>
      <c r="AI263" s="6"/>
      <c r="AJ263" s="6"/>
      <c r="AK263" s="6"/>
      <c r="AL263" s="6"/>
      <c r="AM263" s="6"/>
      <c r="AN263" s="6"/>
      <c r="AO263" s="52"/>
      <c r="AQ263" s="328"/>
      <c r="AR263" s="41">
        <v>2</v>
      </c>
      <c r="AS263" s="6"/>
      <c r="AT263" s="6"/>
      <c r="AU263" s="6"/>
      <c r="AV263" s="6"/>
      <c r="AW263" s="6"/>
      <c r="AX263" s="6"/>
      <c r="AY263" s="52"/>
      <c r="BA263" s="328"/>
      <c r="BB263" s="41">
        <v>2</v>
      </c>
      <c r="BC263" s="6"/>
      <c r="BD263" s="6"/>
      <c r="BE263" s="6"/>
      <c r="BF263" s="6"/>
      <c r="BG263" s="6"/>
      <c r="BH263" s="6"/>
      <c r="BI263" s="52"/>
      <c r="BK263" s="328"/>
      <c r="BL263" s="41">
        <v>2</v>
      </c>
      <c r="BM263" s="6">
        <v>5</v>
      </c>
      <c r="BN263" s="6">
        <v>10</v>
      </c>
      <c r="BO263" s="6">
        <v>5</v>
      </c>
      <c r="BP263" s="6">
        <v>5</v>
      </c>
      <c r="BQ263" s="6">
        <v>5</v>
      </c>
      <c r="BR263" s="6">
        <v>10</v>
      </c>
      <c r="BS263" s="52"/>
      <c r="BU263" s="328"/>
      <c r="BV263" s="41">
        <v>2</v>
      </c>
      <c r="BW263" s="6"/>
      <c r="BX263" s="6"/>
      <c r="BY263" s="6"/>
      <c r="BZ263" s="6"/>
      <c r="CA263" s="6"/>
      <c r="CB263" s="6"/>
      <c r="CC263" s="52"/>
      <c r="CE263" s="328"/>
      <c r="CF263" s="41">
        <v>2</v>
      </c>
      <c r="CG263" s="6"/>
      <c r="CH263" s="6"/>
      <c r="CI263" s="6"/>
      <c r="CJ263" s="6"/>
      <c r="CK263" s="6"/>
      <c r="CL263" s="6"/>
      <c r="CM263" s="52"/>
      <c r="CO263" s="328"/>
      <c r="CP263" s="41">
        <v>2</v>
      </c>
      <c r="CQ263" s="6"/>
      <c r="CR263" s="6"/>
      <c r="CS263" s="6"/>
      <c r="CT263" s="6"/>
      <c r="CU263" s="6"/>
      <c r="CV263" s="6"/>
      <c r="CW263" s="52"/>
      <c r="CY263" s="328"/>
      <c r="CZ263" s="41">
        <v>2</v>
      </c>
      <c r="DA263" s="6">
        <v>9</v>
      </c>
      <c r="DB263" s="6">
        <v>10</v>
      </c>
      <c r="DC263" s="6">
        <v>10</v>
      </c>
      <c r="DD263" s="6">
        <v>10</v>
      </c>
      <c r="DE263" s="6"/>
      <c r="DF263" s="6">
        <v>10</v>
      </c>
      <c r="DG263" s="52"/>
      <c r="DI263" s="328"/>
      <c r="DJ263" s="41">
        <v>2</v>
      </c>
      <c r="DK263" s="6"/>
      <c r="DL263" s="6"/>
      <c r="DM263" s="6"/>
      <c r="DN263" s="6"/>
      <c r="DO263" s="6"/>
      <c r="DP263" s="6"/>
      <c r="DQ263" s="52"/>
      <c r="DS263" s="328"/>
      <c r="DT263" s="41">
        <v>2</v>
      </c>
      <c r="DU263" s="6"/>
      <c r="DV263" s="6"/>
      <c r="DW263" s="6"/>
      <c r="DX263" s="6"/>
      <c r="DY263" s="6"/>
      <c r="DZ263" s="6"/>
      <c r="EA263" s="52"/>
      <c r="EC263" s="328"/>
      <c r="ED263" s="41">
        <v>2</v>
      </c>
      <c r="EE263" s="6"/>
      <c r="EF263" s="6"/>
      <c r="EG263" s="6"/>
      <c r="EH263" s="6"/>
      <c r="EI263" s="6"/>
      <c r="EJ263" s="6"/>
      <c r="EK263" s="52"/>
      <c r="EL263" s="328"/>
      <c r="EM263" s="41">
        <v>2</v>
      </c>
      <c r="EN263" s="6">
        <v>9</v>
      </c>
      <c r="EO263" s="6">
        <v>10</v>
      </c>
      <c r="EP263" s="6">
        <v>10</v>
      </c>
      <c r="EQ263" s="6">
        <v>10</v>
      </c>
      <c r="ER263" s="6"/>
      <c r="ES263" s="6">
        <v>10</v>
      </c>
      <c r="ET263" s="52"/>
      <c r="EU263" s="52"/>
      <c r="EW263" s="367"/>
      <c r="EX263" s="41">
        <v>2</v>
      </c>
      <c r="EY263" s="6"/>
      <c r="EZ263" s="6"/>
      <c r="FA263" s="6"/>
      <c r="FB263" s="6"/>
      <c r="FC263" s="6"/>
      <c r="FD263" s="6"/>
      <c r="FE263" s="52"/>
      <c r="FG263" s="367"/>
      <c r="FH263" s="41">
        <v>2</v>
      </c>
      <c r="FI263" s="6"/>
      <c r="FJ263" s="6"/>
      <c r="FK263" s="6"/>
      <c r="FL263" s="6"/>
      <c r="FM263" s="6"/>
      <c r="FN263" s="6"/>
      <c r="FO263" s="52"/>
      <c r="FQ263" s="367"/>
      <c r="FR263" s="41">
        <v>2</v>
      </c>
      <c r="FS263" s="6"/>
      <c r="FT263" s="6"/>
      <c r="FU263" s="6"/>
      <c r="FV263" s="6"/>
      <c r="FW263" s="6"/>
      <c r="FX263" s="6"/>
      <c r="FY263" s="52"/>
      <c r="GA263" s="367"/>
      <c r="GB263" s="41">
        <v>2</v>
      </c>
      <c r="GC263" s="6"/>
      <c r="GD263" s="6"/>
      <c r="GE263" s="6"/>
      <c r="GF263" s="6"/>
      <c r="GG263" s="6"/>
      <c r="GH263" s="6"/>
      <c r="GI263" s="52"/>
      <c r="GK263" s="367"/>
      <c r="GL263" s="41">
        <v>2</v>
      </c>
      <c r="GM263" s="6"/>
      <c r="GN263" s="6"/>
      <c r="GO263" s="6"/>
      <c r="GP263" s="6"/>
      <c r="GQ263" s="6"/>
      <c r="GR263" s="6"/>
      <c r="GS263" s="52"/>
      <c r="GU263" s="367"/>
      <c r="GV263" s="41">
        <v>2</v>
      </c>
      <c r="GW263" s="6"/>
      <c r="GX263" s="6"/>
      <c r="GY263" s="6"/>
      <c r="GZ263" s="6"/>
      <c r="HA263" s="6"/>
      <c r="HB263" s="6"/>
      <c r="HC263" s="52"/>
      <c r="HE263" s="367"/>
      <c r="HF263" s="41">
        <v>2</v>
      </c>
      <c r="HG263" s="6"/>
      <c r="HH263" s="6"/>
      <c r="HI263" s="6"/>
      <c r="HJ263" s="6"/>
      <c r="HK263" s="6"/>
      <c r="HL263" s="6"/>
      <c r="HM263" s="52"/>
      <c r="HO263" s="367"/>
      <c r="HP263" s="41">
        <v>2</v>
      </c>
      <c r="HQ263" s="6"/>
      <c r="HR263" s="6"/>
      <c r="HS263" s="6"/>
      <c r="HT263" s="6"/>
      <c r="HU263" s="6"/>
      <c r="HV263" s="6"/>
      <c r="HW263" s="52"/>
      <c r="HY263" s="367"/>
      <c r="HZ263" s="41">
        <v>2</v>
      </c>
      <c r="IA263" s="6"/>
      <c r="IB263" s="6"/>
      <c r="IC263" s="6"/>
      <c r="ID263" s="6"/>
      <c r="IE263" s="6"/>
      <c r="IF263" s="6"/>
      <c r="IG263" s="52"/>
      <c r="II263" s="367"/>
      <c r="IJ263" s="41">
        <v>2</v>
      </c>
      <c r="IK263" s="6"/>
      <c r="IL263" s="6"/>
      <c r="IM263" s="6"/>
      <c r="IN263" s="6"/>
      <c r="IO263" s="6"/>
      <c r="IP263" s="6"/>
      <c r="IQ263" s="52"/>
      <c r="IS263" s="367"/>
      <c r="IT263" s="41">
        <v>2</v>
      </c>
      <c r="IU263" s="6"/>
      <c r="IV263" s="6"/>
      <c r="IW263" s="6"/>
      <c r="IX263" s="6"/>
      <c r="IY263" s="6"/>
      <c r="IZ263" s="6"/>
      <c r="JA263" s="52"/>
    </row>
    <row r="264" spans="1:261" ht="12.75" customHeight="1" outlineLevel="2" x14ac:dyDescent="0.25">
      <c r="C264" s="356"/>
      <c r="D264" s="41">
        <v>3</v>
      </c>
      <c r="E264" s="416">
        <f t="shared" si="1278"/>
        <v>7.333333333333333</v>
      </c>
      <c r="F264" s="416">
        <f t="shared" si="1279"/>
        <v>9</v>
      </c>
      <c r="G264" s="416">
        <f t="shared" si="1280"/>
        <v>8.3333333333333339</v>
      </c>
      <c r="H264" s="416">
        <f t="shared" si="1281"/>
        <v>7.5</v>
      </c>
      <c r="I264" s="416">
        <f t="shared" si="1282"/>
        <v>7.5</v>
      </c>
      <c r="J264" s="416">
        <f t="shared" si="1283"/>
        <v>10</v>
      </c>
      <c r="K264" s="52"/>
      <c r="M264" s="328"/>
      <c r="N264" s="41">
        <v>3</v>
      </c>
      <c r="O264" s="6"/>
      <c r="P264" s="6"/>
      <c r="Q264" s="6"/>
      <c r="R264" s="6"/>
      <c r="S264" s="6"/>
      <c r="T264" s="6"/>
      <c r="U264" s="52"/>
      <c r="W264" s="328"/>
      <c r="X264" s="41">
        <v>3</v>
      </c>
      <c r="Y264" s="6"/>
      <c r="Z264" s="6"/>
      <c r="AA264" s="6"/>
      <c r="AB264" s="6"/>
      <c r="AC264" s="6"/>
      <c r="AD264" s="6"/>
      <c r="AE264" s="52"/>
      <c r="AG264" s="328"/>
      <c r="AH264" s="41">
        <v>3</v>
      </c>
      <c r="AI264" s="6"/>
      <c r="AJ264" s="6"/>
      <c r="AK264" s="6"/>
      <c r="AL264" s="6"/>
      <c r="AM264" s="6"/>
      <c r="AN264" s="6"/>
      <c r="AO264" s="52"/>
      <c r="AQ264" s="328"/>
      <c r="AR264" s="41">
        <v>3</v>
      </c>
      <c r="AS264" s="6"/>
      <c r="AT264" s="6"/>
      <c r="AU264" s="6"/>
      <c r="AV264" s="6"/>
      <c r="AW264" s="6"/>
      <c r="AX264" s="6"/>
      <c r="AY264" s="52"/>
      <c r="BA264" s="328"/>
      <c r="BB264" s="41">
        <v>3</v>
      </c>
      <c r="BC264" s="6"/>
      <c r="BD264" s="6"/>
      <c r="BE264" s="6"/>
      <c r="BF264" s="6"/>
      <c r="BG264" s="6"/>
      <c r="BH264" s="6"/>
      <c r="BI264" s="52"/>
      <c r="BK264" s="328"/>
      <c r="BL264" s="41">
        <v>3</v>
      </c>
      <c r="BM264" s="6">
        <v>5</v>
      </c>
      <c r="BN264" s="6">
        <v>10</v>
      </c>
      <c r="BO264" s="6">
        <v>5</v>
      </c>
      <c r="BP264" s="6">
        <v>5</v>
      </c>
      <c r="BQ264" s="6">
        <v>5</v>
      </c>
      <c r="BR264" s="6">
        <v>10</v>
      </c>
      <c r="BS264" s="52"/>
      <c r="BU264" s="328"/>
      <c r="BV264" s="41">
        <v>3</v>
      </c>
      <c r="BW264" s="6"/>
      <c r="BX264" s="6"/>
      <c r="BY264" s="6"/>
      <c r="BZ264" s="6"/>
      <c r="CA264" s="6"/>
      <c r="CB264" s="6"/>
      <c r="CC264" s="52"/>
      <c r="CE264" s="328"/>
      <c r="CF264" s="41">
        <v>3</v>
      </c>
      <c r="CG264" s="6"/>
      <c r="CH264" s="6"/>
      <c r="CI264" s="6"/>
      <c r="CJ264" s="6"/>
      <c r="CK264" s="6"/>
      <c r="CL264" s="6"/>
      <c r="CM264" s="52"/>
      <c r="CO264" s="328"/>
      <c r="CP264" s="41">
        <v>3</v>
      </c>
      <c r="CQ264" s="6"/>
      <c r="CR264" s="6"/>
      <c r="CS264" s="6"/>
      <c r="CT264" s="6"/>
      <c r="CU264" s="6"/>
      <c r="CV264" s="6"/>
      <c r="CW264" s="52"/>
      <c r="CY264" s="328"/>
      <c r="CZ264" s="41">
        <v>3</v>
      </c>
      <c r="DA264" s="6">
        <v>10</v>
      </c>
      <c r="DB264" s="6">
        <v>7</v>
      </c>
      <c r="DC264" s="6">
        <v>10</v>
      </c>
      <c r="DD264" s="6">
        <v>10</v>
      </c>
      <c r="DE264" s="6"/>
      <c r="DF264" s="6">
        <v>10</v>
      </c>
      <c r="DG264" s="52"/>
      <c r="DI264" s="328"/>
      <c r="DJ264" s="41">
        <v>3</v>
      </c>
      <c r="DK264" s="6"/>
      <c r="DL264" s="6"/>
      <c r="DM264" s="6"/>
      <c r="DN264" s="6"/>
      <c r="DO264" s="6"/>
      <c r="DP264" s="6"/>
      <c r="DQ264" s="52"/>
      <c r="DS264" s="328"/>
      <c r="DT264" s="41">
        <v>3</v>
      </c>
      <c r="DU264" s="6"/>
      <c r="DV264" s="6"/>
      <c r="DW264" s="6"/>
      <c r="DX264" s="6"/>
      <c r="DY264" s="6"/>
      <c r="DZ264" s="6"/>
      <c r="EA264" s="52"/>
      <c r="EC264" s="328"/>
      <c r="ED264" s="41">
        <v>3</v>
      </c>
      <c r="EE264" s="6"/>
      <c r="EF264" s="6"/>
      <c r="EG264" s="6"/>
      <c r="EH264" s="6"/>
      <c r="EI264" s="6"/>
      <c r="EJ264" s="6"/>
      <c r="EK264" s="52"/>
      <c r="EL264" s="328"/>
      <c r="EM264" s="41">
        <v>3</v>
      </c>
      <c r="EN264" s="6">
        <v>10</v>
      </c>
      <c r="EO264" s="6">
        <v>7</v>
      </c>
      <c r="EP264" s="6">
        <v>10</v>
      </c>
      <c r="EQ264" s="6">
        <v>10</v>
      </c>
      <c r="ER264" s="6"/>
      <c r="ES264" s="6">
        <v>10</v>
      </c>
      <c r="ET264" s="52"/>
      <c r="EU264" s="52"/>
      <c r="EW264" s="367"/>
      <c r="EX264" s="41">
        <v>3</v>
      </c>
      <c r="EY264" s="6"/>
      <c r="EZ264" s="6"/>
      <c r="FA264" s="6"/>
      <c r="FB264" s="6"/>
      <c r="FC264" s="6"/>
      <c r="FD264" s="6"/>
      <c r="FE264" s="52"/>
      <c r="FG264" s="367"/>
      <c r="FH264" s="41">
        <v>3</v>
      </c>
      <c r="FI264" s="6"/>
      <c r="FJ264" s="6"/>
      <c r="FK264" s="6"/>
      <c r="FL264" s="6"/>
      <c r="FM264" s="6"/>
      <c r="FN264" s="6"/>
      <c r="FO264" s="52"/>
      <c r="FQ264" s="367"/>
      <c r="FR264" s="41">
        <v>3</v>
      </c>
      <c r="FS264" s="6"/>
      <c r="FT264" s="6"/>
      <c r="FU264" s="6"/>
      <c r="FV264" s="6"/>
      <c r="FW264" s="6"/>
      <c r="FX264" s="6"/>
      <c r="FY264" s="52"/>
      <c r="GA264" s="367"/>
      <c r="GB264" s="41">
        <v>3</v>
      </c>
      <c r="GC264" s="6"/>
      <c r="GD264" s="6"/>
      <c r="GE264" s="6"/>
      <c r="GF264" s="6"/>
      <c r="GG264" s="6"/>
      <c r="GH264" s="6"/>
      <c r="GI264" s="52"/>
      <c r="GK264" s="367"/>
      <c r="GL264" s="41">
        <v>3</v>
      </c>
      <c r="GM264" s="6"/>
      <c r="GN264" s="6"/>
      <c r="GO264" s="6"/>
      <c r="GP264" s="6"/>
      <c r="GQ264" s="6"/>
      <c r="GR264" s="6"/>
      <c r="GS264" s="52"/>
      <c r="GU264" s="367"/>
      <c r="GV264" s="41">
        <v>3</v>
      </c>
      <c r="GW264" s="6"/>
      <c r="GX264" s="6"/>
      <c r="GY264" s="6"/>
      <c r="GZ264" s="6"/>
      <c r="HA264" s="6"/>
      <c r="HB264" s="6"/>
      <c r="HC264" s="52"/>
      <c r="HE264" s="367"/>
      <c r="HF264" s="41">
        <v>3</v>
      </c>
      <c r="HG264" s="6"/>
      <c r="HH264" s="6"/>
      <c r="HI264" s="6"/>
      <c r="HJ264" s="6"/>
      <c r="HK264" s="6"/>
      <c r="HL264" s="6"/>
      <c r="HM264" s="52"/>
      <c r="HO264" s="367"/>
      <c r="HP264" s="41">
        <v>3</v>
      </c>
      <c r="HQ264" s="6"/>
      <c r="HR264" s="6"/>
      <c r="HS264" s="6"/>
      <c r="HT264" s="6"/>
      <c r="HU264" s="6"/>
      <c r="HV264" s="6"/>
      <c r="HW264" s="52"/>
      <c r="HY264" s="367"/>
      <c r="HZ264" s="41">
        <v>3</v>
      </c>
      <c r="IA264" s="6"/>
      <c r="IB264" s="6"/>
      <c r="IC264" s="6"/>
      <c r="ID264" s="6"/>
      <c r="IE264" s="6"/>
      <c r="IF264" s="6"/>
      <c r="IG264" s="52"/>
      <c r="II264" s="367"/>
      <c r="IJ264" s="41">
        <v>3</v>
      </c>
      <c r="IK264" s="6"/>
      <c r="IL264" s="6"/>
      <c r="IM264" s="6"/>
      <c r="IN264" s="6"/>
      <c r="IO264" s="6"/>
      <c r="IP264" s="6"/>
      <c r="IQ264" s="52"/>
      <c r="IS264" s="367"/>
      <c r="IT264" s="41">
        <v>3</v>
      </c>
      <c r="IU264" s="6"/>
      <c r="IV264" s="6"/>
      <c r="IW264" s="6"/>
      <c r="IX264" s="6"/>
      <c r="IY264" s="6"/>
      <c r="IZ264" s="6"/>
      <c r="JA264" s="52"/>
    </row>
    <row r="265" spans="1:261" ht="12.75" customHeight="1" outlineLevel="2" x14ac:dyDescent="0.25">
      <c r="A265" s="99" t="s">
        <v>122</v>
      </c>
      <c r="B265" s="100">
        <f>IF(A265="Must Have",RQTMustHave,(IF(A265="Important",RQTImportant,(IF(A265="Standard",RQTStandard,RQTNiceToHave)))))</f>
        <v>1</v>
      </c>
      <c r="C265" s="358"/>
      <c r="D265" s="17" t="s">
        <v>1</v>
      </c>
      <c r="E265" s="417">
        <f>AVERAGE(O265,Y265,AI265,AS265,BC265,BM265,BW265,CG265,CQ265,DA265,DK265,DU265,EE265,EO265,EY265,FI265,FS265,GC265,GM265,GW265,HG265,HQ265,IA265,IK265,IU265)</f>
        <v>7.7777777777777786</v>
      </c>
      <c r="F265" s="417">
        <f t="shared" ref="F265:J265" si="1284">AVERAGE(P265,Z265,AJ265,AT265,BD265,BN265,BX265,CH265,CR265,DB265,DL265,DV265,EF265,EP265,EZ265,FJ265,FT265,GD265,GN265,GX265,HH265,HR265,IB265,IL265,IV265)</f>
        <v>9.3333333333333339</v>
      </c>
      <c r="G265" s="417">
        <f t="shared" si="1284"/>
        <v>7.5555555555555545</v>
      </c>
      <c r="H265" s="417">
        <f t="shared" si="1284"/>
        <v>6.833333333333333</v>
      </c>
      <c r="I265" s="417">
        <f t="shared" si="1284"/>
        <v>7.166666666666667</v>
      </c>
      <c r="J265" s="417">
        <f t="shared" si="1284"/>
        <v>9.6666666666666679</v>
      </c>
      <c r="K265" s="52"/>
      <c r="M265" s="48"/>
      <c r="N265" s="17" t="s">
        <v>1</v>
      </c>
      <c r="O265" s="36" t="str">
        <f>IF(COUNT(O262:O264)=0,"",AVERAGE(O262:O264))</f>
        <v/>
      </c>
      <c r="P265" s="36" t="str">
        <f>IF(COUNT(P262:P264)=0,"",AVERAGE(P262:P264))</f>
        <v/>
      </c>
      <c r="Q265" s="36" t="str">
        <f>IF(COUNT(Q262:Q264)=0,"",AVERAGE(Q262:Q264))</f>
        <v/>
      </c>
      <c r="R265" s="36" t="str">
        <f>IF(COUNT(R262:R264)=0,"",AVERAGE(R262:R264))</f>
        <v/>
      </c>
      <c r="S265" s="36"/>
      <c r="T265" s="36" t="str">
        <f>IF(COUNT(T262:T264)=0,"",AVERAGE(T262:T264))</f>
        <v/>
      </c>
      <c r="U265" s="52"/>
      <c r="W265" s="48"/>
      <c r="X265" s="17" t="s">
        <v>1</v>
      </c>
      <c r="Y265" s="36" t="str">
        <f>IF(COUNT(Y262:Y264)=0,"",AVERAGE(Y262:Y264))</f>
        <v/>
      </c>
      <c r="Z265" s="36" t="str">
        <f>IF(COUNT(Z262:Z264)=0,"",AVERAGE(Z262:Z264))</f>
        <v/>
      </c>
      <c r="AA265" s="36" t="str">
        <f>IF(COUNT(AA262:AA264)=0,"",AVERAGE(AA262:AA264))</f>
        <v/>
      </c>
      <c r="AB265" s="36" t="str">
        <f>IF(COUNT(AB262:AB264)=0,"",AVERAGE(AB262:AB264))</f>
        <v/>
      </c>
      <c r="AC265" s="36"/>
      <c r="AD265" s="36" t="str">
        <f>IF(COUNT(AD262:AD264)=0,"",AVERAGE(AD262:AD264))</f>
        <v/>
      </c>
      <c r="AE265" s="52"/>
      <c r="AG265" s="48"/>
      <c r="AH265" s="17" t="s">
        <v>1</v>
      </c>
      <c r="AI265" s="36" t="str">
        <f>IF(COUNT(AI262:AI264)=0,"",AVERAGE(AI262:AI264))</f>
        <v/>
      </c>
      <c r="AJ265" s="36" t="str">
        <f>IF(COUNT(AJ262:AJ264)=0,"",AVERAGE(AJ262:AJ264))</f>
        <v/>
      </c>
      <c r="AK265" s="36" t="str">
        <f>IF(COUNT(AK262:AK264)=0,"",AVERAGE(AK262:AK264))</f>
        <v/>
      </c>
      <c r="AL265" s="36" t="str">
        <f>IF(COUNT(AL262:AL264)=0,"",AVERAGE(AL262:AL264))</f>
        <v/>
      </c>
      <c r="AM265" s="36"/>
      <c r="AN265" s="36" t="str">
        <f>IF(COUNT(AN262:AN264)=0,"",AVERAGE(AN262:AN264))</f>
        <v/>
      </c>
      <c r="AO265" s="52"/>
      <c r="AQ265" s="48"/>
      <c r="AR265" s="17" t="s">
        <v>1</v>
      </c>
      <c r="AS265" s="36"/>
      <c r="AT265" s="36" t="str">
        <f>IF(COUNT(AT262:AT264)=0,"",AVERAGE(AT262:AT264))</f>
        <v/>
      </c>
      <c r="AU265" s="36" t="str">
        <f>IF(COUNT(AU262:AU264)=0,"",AVERAGE(AU262:AU264))</f>
        <v/>
      </c>
      <c r="AV265" s="36" t="str">
        <f>IF(COUNT(AV262:AV264)=0,"",AVERAGE(AV262:AV264))</f>
        <v/>
      </c>
      <c r="AW265" s="36" t="str">
        <f>IF(COUNT(AW262:AW264)=0,"",AVERAGE(AW262:AW264))</f>
        <v/>
      </c>
      <c r="AX265" s="36" t="str">
        <f>IF(COUNT(AX262:AX264)=0,"",AVERAGE(AX262:AX264))</f>
        <v/>
      </c>
      <c r="AY265" s="52"/>
      <c r="BA265" s="48"/>
      <c r="BB265" s="17" t="s">
        <v>1</v>
      </c>
      <c r="BC265" s="36"/>
      <c r="BD265" s="36" t="str">
        <f>IF(COUNT(BD262:BD264)=0,"",AVERAGE(BD262:BD264))</f>
        <v/>
      </c>
      <c r="BE265" s="36" t="str">
        <f>IF(COUNT(BE262:BE264)=0,"",AVERAGE(BE262:BE264))</f>
        <v/>
      </c>
      <c r="BF265" s="36" t="str">
        <f>IF(COUNT(BF262:BF264)=0,"",AVERAGE(BF262:BF264))</f>
        <v/>
      </c>
      <c r="BG265" s="36" t="str">
        <f>IF(COUNT(BG262:BG264)=0,"",AVERAGE(BG262:BG264))</f>
        <v/>
      </c>
      <c r="BH265" s="36" t="str">
        <f>IF(COUNT(BH262:BH264)=0,"",AVERAGE(BH262:BH264))</f>
        <v/>
      </c>
      <c r="BI265" s="52"/>
      <c r="BK265" s="48"/>
      <c r="BL265" s="17" t="s">
        <v>1</v>
      </c>
      <c r="BM265" s="6">
        <v>5</v>
      </c>
      <c r="BN265" s="6">
        <v>10</v>
      </c>
      <c r="BO265" s="6">
        <v>5</v>
      </c>
      <c r="BP265" s="6">
        <v>5</v>
      </c>
      <c r="BQ265" s="6">
        <v>5</v>
      </c>
      <c r="BR265" s="6">
        <v>10</v>
      </c>
      <c r="BS265" s="52"/>
      <c r="BU265" s="48"/>
      <c r="BV265" s="17" t="s">
        <v>1</v>
      </c>
      <c r="BW265" s="36" t="str">
        <f>IF(COUNT(BW262:BW264)=0,"",AVERAGE(BW262:BW264))</f>
        <v/>
      </c>
      <c r="BX265" s="36" t="str">
        <f>IF(COUNT(BX262:BX264)=0,"",AVERAGE(BX262:BX264))</f>
        <v/>
      </c>
      <c r="BY265" s="36" t="str">
        <f>IF(COUNT(BY262:BY264)=0,"",AVERAGE(BY262:BY264))</f>
        <v/>
      </c>
      <c r="BZ265" s="36" t="str">
        <f>IF(COUNT(BZ262:BZ264)=0,"",AVERAGE(BZ262:BZ264))</f>
        <v/>
      </c>
      <c r="CA265" s="36"/>
      <c r="CB265" s="36" t="str">
        <f>IF(COUNT(CB262:CB264)=0,"",AVERAGE(CB262:CB264))</f>
        <v/>
      </c>
      <c r="CC265" s="52"/>
      <c r="CE265" s="48"/>
      <c r="CF265" s="17" t="s">
        <v>1</v>
      </c>
      <c r="CG265" s="36" t="str">
        <f>IF(COUNT(CG262:CG264)=0,"",AVERAGE(CG262:CG264))</f>
        <v/>
      </c>
      <c r="CH265" s="36" t="str">
        <f>IF(COUNT(CH262:CH264)=0,"",AVERAGE(CH262:CH264))</f>
        <v/>
      </c>
      <c r="CI265" s="36" t="str">
        <f>IF(COUNT(CI262:CI264)=0,"",AVERAGE(CI262:CI264))</f>
        <v/>
      </c>
      <c r="CJ265" s="36" t="str">
        <f>IF(COUNT(CJ262:CJ264)=0,"",AVERAGE(CJ262:CJ264))</f>
        <v/>
      </c>
      <c r="CK265" s="36"/>
      <c r="CL265" s="36" t="str">
        <f>IF(COUNT(CL262:CL264)=0,"",AVERAGE(CL262:CL264))</f>
        <v/>
      </c>
      <c r="CM265" s="52"/>
      <c r="CO265" s="48"/>
      <c r="CP265" s="17" t="s">
        <v>1</v>
      </c>
      <c r="CQ265" s="36" t="str">
        <f>IF(COUNT(CQ262:CQ264)=0,"",AVERAGE(CQ262:CQ264))</f>
        <v/>
      </c>
      <c r="CR265" s="36" t="str">
        <f>IF(COUNT(CR262:CR264)=0,"",AVERAGE(CR262:CR264))</f>
        <v/>
      </c>
      <c r="CS265" s="36" t="str">
        <f>IF(COUNT(CS262:CS264)=0,"",AVERAGE(CS262:CS264))</f>
        <v/>
      </c>
      <c r="CT265" s="36" t="str">
        <f>IF(COUNT(CT262:CT264)=0,"",AVERAGE(CT262:CT264))</f>
        <v/>
      </c>
      <c r="CU265" s="36"/>
      <c r="CV265" s="36" t="str">
        <f>IF(COUNT(CV262:CV264)=0,"",AVERAGE(CV262:CV264))</f>
        <v/>
      </c>
      <c r="CW265" s="52"/>
      <c r="CY265" s="48"/>
      <c r="CZ265" s="17" t="s">
        <v>1</v>
      </c>
      <c r="DA265" s="36">
        <f>IF(COUNT(DA262:DA264)=0,"",AVERAGE(DA262:DA264))</f>
        <v>9.3333333333333339</v>
      </c>
      <c r="DB265" s="36">
        <f>IF(COUNT(DB262:DB264)=0,"",AVERAGE(DB262:DB264))</f>
        <v>9</v>
      </c>
      <c r="DC265" s="36">
        <f>IF(COUNT(DC262:DC264)=0,"",AVERAGE(DC262:DC264))</f>
        <v>9</v>
      </c>
      <c r="DD265" s="36">
        <f>IF(COUNT(DD262:DD264)=0,"",AVERAGE(DD262:DD264))</f>
        <v>8.6666666666666661</v>
      </c>
      <c r="DE265" s="36"/>
      <c r="DF265" s="36">
        <f>IF(COUNT(DF262:DF264)=0,"",AVERAGE(DF262:DF264))</f>
        <v>9.3333333333333339</v>
      </c>
      <c r="DG265" s="52"/>
      <c r="DI265" s="48"/>
      <c r="DJ265" s="17" t="s">
        <v>1</v>
      </c>
      <c r="DK265" s="36" t="str">
        <f>IF(COUNT(DK262:DK264)=0,"",AVERAGE(DK262:DK264))</f>
        <v/>
      </c>
      <c r="DL265" s="36" t="str">
        <f>IF(COUNT(DL262:DL264)=0,"",AVERAGE(DL262:DL264))</f>
        <v/>
      </c>
      <c r="DM265" s="36" t="str">
        <f>IF(COUNT(DM262:DM264)=0,"",AVERAGE(DM262:DM264))</f>
        <v/>
      </c>
      <c r="DN265" s="36" t="str">
        <f>IF(COUNT(DN262:DN264)=0,"",AVERAGE(DN262:DN264))</f>
        <v/>
      </c>
      <c r="DO265" s="36"/>
      <c r="DP265" s="36" t="str">
        <f>IF(COUNT(DP262:DP264)=0,"",AVERAGE(DP262:DP264))</f>
        <v/>
      </c>
      <c r="DQ265" s="52"/>
      <c r="DS265" s="48"/>
      <c r="DT265" s="17" t="s">
        <v>1</v>
      </c>
      <c r="DU265" s="36" t="str">
        <f>IF(COUNT(DU262:DU264)=0,"",AVERAGE(DU262:DU264))</f>
        <v/>
      </c>
      <c r="DV265" s="36" t="str">
        <f>IF(COUNT(DV262:DV264)=0,"",AVERAGE(DV262:DV264))</f>
        <v/>
      </c>
      <c r="DW265" s="36" t="str">
        <f>IF(COUNT(DW262:DW264)=0,"",AVERAGE(DW262:DW264))</f>
        <v/>
      </c>
      <c r="DX265" s="36" t="str">
        <f>IF(COUNT(DX262:DX264)=0,"",AVERAGE(DX262:DX264))</f>
        <v/>
      </c>
      <c r="DY265" s="36"/>
      <c r="DZ265" s="36" t="str">
        <f>IF(COUNT(DZ262:DZ264)=0,"",AVERAGE(DZ262:DZ264))</f>
        <v/>
      </c>
      <c r="EA265" s="52"/>
      <c r="EC265" s="48"/>
      <c r="ED265" s="17" t="s">
        <v>1</v>
      </c>
      <c r="EE265" s="36" t="str">
        <f>IF(COUNT(EE262:EE264)=0,"",AVERAGE(EE262:EE264))</f>
        <v/>
      </c>
      <c r="EF265" s="36" t="str">
        <f>IF(COUNT(EF262:EF264)=0,"",AVERAGE(EF262:EF264))</f>
        <v/>
      </c>
      <c r="EG265" s="36" t="str">
        <f>IF(COUNT(EG262:EG264)=0,"",AVERAGE(EG262:EG264))</f>
        <v/>
      </c>
      <c r="EH265" s="36" t="str">
        <f>IF(COUNT(EH262:EH264)=0,"",AVERAGE(EH262:EH264))</f>
        <v/>
      </c>
      <c r="EI265" s="36"/>
      <c r="EJ265" s="36" t="str">
        <f>IF(COUNT(EJ262:EJ264)=0,"",AVERAGE(EJ262:EJ264))</f>
        <v/>
      </c>
      <c r="EK265" s="52"/>
      <c r="EL265" s="48"/>
      <c r="EM265" s="17" t="s">
        <v>1</v>
      </c>
      <c r="EN265" s="36">
        <f>IF(COUNT(EN262:EN264)=0,"",AVERAGE(EN262:EN264))</f>
        <v>9.3333333333333339</v>
      </c>
      <c r="EO265" s="36">
        <f>IF(COUNT(EO262:EO264)=0,"",AVERAGE(EO262:EO264))</f>
        <v>9</v>
      </c>
      <c r="EP265" s="36">
        <f>IF(COUNT(EP262:EP264)=0,"",AVERAGE(EP262:EP264))</f>
        <v>9</v>
      </c>
      <c r="EQ265" s="36">
        <f>IF(COUNT(EQ262:EQ264)=0,"",AVERAGE(EQ262:EQ264))</f>
        <v>8.6666666666666661</v>
      </c>
      <c r="ER265" s="36"/>
      <c r="ES265" s="36">
        <f>IF(COUNT(ES262:ES264)=0,"",AVERAGE(ES262:ES264))</f>
        <v>9.3333333333333339</v>
      </c>
      <c r="ET265" s="52"/>
      <c r="EU265" s="52"/>
      <c r="EW265" s="369"/>
      <c r="EX265" s="17" t="s">
        <v>1</v>
      </c>
      <c r="EY265" s="36" t="str">
        <f t="shared" ref="EY265:FD265" si="1285">IF(COUNT(EY262:EY264)=0,"",AVERAGE(EY262:EY264))</f>
        <v/>
      </c>
      <c r="EZ265" s="36" t="str">
        <f t="shared" si="1285"/>
        <v/>
      </c>
      <c r="FA265" s="36" t="str">
        <f t="shared" si="1285"/>
        <v/>
      </c>
      <c r="FB265" s="36" t="str">
        <f t="shared" si="1285"/>
        <v/>
      </c>
      <c r="FC265" s="36" t="str">
        <f t="shared" si="1285"/>
        <v/>
      </c>
      <c r="FD265" s="36" t="str">
        <f t="shared" si="1285"/>
        <v/>
      </c>
      <c r="FE265" s="52"/>
      <c r="FG265" s="369"/>
      <c r="FH265" s="17" t="s">
        <v>1</v>
      </c>
      <c r="FI265" s="36" t="str">
        <f t="shared" ref="FI265:FN265" si="1286">IF(COUNT(FI262:FI264)=0,"",AVERAGE(FI262:FI264))</f>
        <v/>
      </c>
      <c r="FJ265" s="36" t="str">
        <f t="shared" si="1286"/>
        <v/>
      </c>
      <c r="FK265" s="36" t="str">
        <f t="shared" si="1286"/>
        <v/>
      </c>
      <c r="FL265" s="36" t="str">
        <f t="shared" si="1286"/>
        <v/>
      </c>
      <c r="FM265" s="36" t="str">
        <f t="shared" si="1286"/>
        <v/>
      </c>
      <c r="FN265" s="36" t="str">
        <f t="shared" si="1286"/>
        <v/>
      </c>
      <c r="FO265" s="52"/>
      <c r="FQ265" s="369"/>
      <c r="FR265" s="17" t="s">
        <v>1</v>
      </c>
      <c r="FS265" s="36" t="str">
        <f t="shared" ref="FS265:FX265" si="1287">IF(COUNT(FS262:FS264)=0,"",AVERAGE(FS262:FS264))</f>
        <v/>
      </c>
      <c r="FT265" s="36" t="str">
        <f t="shared" si="1287"/>
        <v/>
      </c>
      <c r="FU265" s="36" t="str">
        <f t="shared" si="1287"/>
        <v/>
      </c>
      <c r="FV265" s="36" t="str">
        <f t="shared" si="1287"/>
        <v/>
      </c>
      <c r="FW265" s="36" t="str">
        <f t="shared" si="1287"/>
        <v/>
      </c>
      <c r="FX265" s="36" t="str">
        <f t="shared" si="1287"/>
        <v/>
      </c>
      <c r="FY265" s="52"/>
      <c r="GA265" s="369"/>
      <c r="GB265" s="17" t="s">
        <v>1</v>
      </c>
      <c r="GC265" s="36" t="str">
        <f t="shared" ref="GC265:GH265" si="1288">IF(COUNT(GC262:GC264)=0,"",AVERAGE(GC262:GC264))</f>
        <v/>
      </c>
      <c r="GD265" s="36" t="str">
        <f t="shared" si="1288"/>
        <v/>
      </c>
      <c r="GE265" s="36" t="str">
        <f t="shared" si="1288"/>
        <v/>
      </c>
      <c r="GF265" s="36" t="str">
        <f t="shared" si="1288"/>
        <v/>
      </c>
      <c r="GG265" s="36" t="str">
        <f t="shared" si="1288"/>
        <v/>
      </c>
      <c r="GH265" s="36" t="str">
        <f t="shared" si="1288"/>
        <v/>
      </c>
      <c r="GI265" s="52"/>
      <c r="GK265" s="369"/>
      <c r="GL265" s="17" t="s">
        <v>1</v>
      </c>
      <c r="GM265" s="36" t="str">
        <f t="shared" ref="GM265:GR265" si="1289">IF(COUNT(GM262:GM264)=0,"",AVERAGE(GM262:GM264))</f>
        <v/>
      </c>
      <c r="GN265" s="36" t="str">
        <f t="shared" si="1289"/>
        <v/>
      </c>
      <c r="GO265" s="36" t="str">
        <f t="shared" si="1289"/>
        <v/>
      </c>
      <c r="GP265" s="36" t="str">
        <f t="shared" si="1289"/>
        <v/>
      </c>
      <c r="GQ265" s="36" t="str">
        <f t="shared" si="1289"/>
        <v/>
      </c>
      <c r="GR265" s="36" t="str">
        <f t="shared" si="1289"/>
        <v/>
      </c>
      <c r="GS265" s="52"/>
      <c r="GU265" s="369"/>
      <c r="GV265" s="17" t="s">
        <v>1</v>
      </c>
      <c r="GW265" s="36" t="str">
        <f t="shared" ref="GW265:HB265" si="1290">IF(COUNT(GW262:GW264)=0,"",AVERAGE(GW262:GW264))</f>
        <v/>
      </c>
      <c r="GX265" s="36" t="str">
        <f t="shared" si="1290"/>
        <v/>
      </c>
      <c r="GY265" s="36" t="str">
        <f t="shared" si="1290"/>
        <v/>
      </c>
      <c r="GZ265" s="36" t="str">
        <f t="shared" si="1290"/>
        <v/>
      </c>
      <c r="HA265" s="36" t="str">
        <f t="shared" si="1290"/>
        <v/>
      </c>
      <c r="HB265" s="36" t="str">
        <f t="shared" si="1290"/>
        <v/>
      </c>
      <c r="HC265" s="52"/>
      <c r="HE265" s="369"/>
      <c r="HF265" s="17" t="s">
        <v>1</v>
      </c>
      <c r="HG265" s="36" t="str">
        <f t="shared" ref="HG265:HL265" si="1291">IF(COUNT(HG262:HG264)=0,"",AVERAGE(HG262:HG264))</f>
        <v/>
      </c>
      <c r="HH265" s="36" t="str">
        <f t="shared" si="1291"/>
        <v/>
      </c>
      <c r="HI265" s="36" t="str">
        <f t="shared" si="1291"/>
        <v/>
      </c>
      <c r="HJ265" s="36" t="str">
        <f t="shared" si="1291"/>
        <v/>
      </c>
      <c r="HK265" s="36" t="str">
        <f t="shared" si="1291"/>
        <v/>
      </c>
      <c r="HL265" s="36" t="str">
        <f t="shared" si="1291"/>
        <v/>
      </c>
      <c r="HM265" s="52"/>
      <c r="HO265" s="369"/>
      <c r="HP265" s="17" t="s">
        <v>1</v>
      </c>
      <c r="HQ265" s="36" t="str">
        <f t="shared" ref="HQ265:HV265" si="1292">IF(COUNT(HQ262:HQ264)=0,"",AVERAGE(HQ262:HQ264))</f>
        <v/>
      </c>
      <c r="HR265" s="36" t="str">
        <f t="shared" si="1292"/>
        <v/>
      </c>
      <c r="HS265" s="36" t="str">
        <f t="shared" si="1292"/>
        <v/>
      </c>
      <c r="HT265" s="36" t="str">
        <f t="shared" si="1292"/>
        <v/>
      </c>
      <c r="HU265" s="36" t="str">
        <f t="shared" si="1292"/>
        <v/>
      </c>
      <c r="HV265" s="36" t="str">
        <f t="shared" si="1292"/>
        <v/>
      </c>
      <c r="HW265" s="52"/>
      <c r="HY265" s="369"/>
      <c r="HZ265" s="17" t="s">
        <v>1</v>
      </c>
      <c r="IA265" s="36" t="str">
        <f t="shared" ref="IA265:IF265" si="1293">IF(COUNT(IA262:IA264)=0,"",AVERAGE(IA262:IA264))</f>
        <v/>
      </c>
      <c r="IB265" s="36" t="str">
        <f t="shared" si="1293"/>
        <v/>
      </c>
      <c r="IC265" s="36" t="str">
        <f t="shared" si="1293"/>
        <v/>
      </c>
      <c r="ID265" s="36" t="str">
        <f t="shared" si="1293"/>
        <v/>
      </c>
      <c r="IE265" s="36" t="str">
        <f t="shared" si="1293"/>
        <v/>
      </c>
      <c r="IF265" s="36" t="str">
        <f t="shared" si="1293"/>
        <v/>
      </c>
      <c r="IG265" s="52"/>
      <c r="II265" s="369"/>
      <c r="IJ265" s="17" t="s">
        <v>1</v>
      </c>
      <c r="IK265" s="36" t="str">
        <f t="shared" ref="IK265:IP265" si="1294">IF(COUNT(IK262:IK264)=0,"",AVERAGE(IK262:IK264))</f>
        <v/>
      </c>
      <c r="IL265" s="36" t="str">
        <f t="shared" si="1294"/>
        <v/>
      </c>
      <c r="IM265" s="36" t="str">
        <f t="shared" si="1294"/>
        <v/>
      </c>
      <c r="IN265" s="36" t="str">
        <f t="shared" si="1294"/>
        <v/>
      </c>
      <c r="IO265" s="36" t="str">
        <f t="shared" si="1294"/>
        <v/>
      </c>
      <c r="IP265" s="36" t="str">
        <f t="shared" si="1294"/>
        <v/>
      </c>
      <c r="IQ265" s="52"/>
      <c r="IS265" s="369"/>
      <c r="IT265" s="17" t="s">
        <v>1</v>
      </c>
      <c r="IU265" s="36" t="str">
        <f t="shared" ref="IU265:IZ265" si="1295">IF(COUNT(IU262:IU264)=0,"",AVERAGE(IU262:IU264))</f>
        <v/>
      </c>
      <c r="IV265" s="36" t="str">
        <f t="shared" si="1295"/>
        <v/>
      </c>
      <c r="IW265" s="36" t="str">
        <f t="shared" si="1295"/>
        <v/>
      </c>
      <c r="IX265" s="36" t="str">
        <f t="shared" si="1295"/>
        <v/>
      </c>
      <c r="IY265" s="36" t="str">
        <f t="shared" si="1295"/>
        <v/>
      </c>
      <c r="IZ265" s="36" t="str">
        <f t="shared" si="1295"/>
        <v/>
      </c>
      <c r="JA265" s="52"/>
    </row>
    <row r="266" spans="1:261" ht="12.75" customHeight="1" outlineLevel="2" x14ac:dyDescent="0.25">
      <c r="C266" s="102" t="s">
        <v>289</v>
      </c>
      <c r="D266" s="103" t="s">
        <v>290</v>
      </c>
      <c r="E266" s="419"/>
      <c r="F266" s="419"/>
      <c r="G266" s="419"/>
      <c r="H266" s="419"/>
      <c r="I266" s="419"/>
      <c r="J266" s="419"/>
      <c r="K266" s="52"/>
      <c r="M266" s="102" t="s">
        <v>289</v>
      </c>
      <c r="N266" s="103" t="s">
        <v>290</v>
      </c>
      <c r="O266" s="103"/>
      <c r="P266" s="103"/>
      <c r="Q266" s="103"/>
      <c r="R266" s="103"/>
      <c r="S266" s="103"/>
      <c r="T266" s="103"/>
      <c r="U266" s="52"/>
      <c r="W266" s="102" t="s">
        <v>289</v>
      </c>
      <c r="X266" s="103" t="s">
        <v>290</v>
      </c>
      <c r="Y266" s="103"/>
      <c r="Z266" s="103"/>
      <c r="AA266" s="103"/>
      <c r="AB266" s="103"/>
      <c r="AC266" s="103"/>
      <c r="AD266" s="103"/>
      <c r="AE266" s="52"/>
      <c r="AG266" s="102" t="s">
        <v>289</v>
      </c>
      <c r="AH266" s="103" t="s">
        <v>290</v>
      </c>
      <c r="AI266" s="103"/>
      <c r="AJ266" s="103"/>
      <c r="AK266" s="103"/>
      <c r="AL266" s="103"/>
      <c r="AM266" s="103"/>
      <c r="AN266" s="103"/>
      <c r="AO266" s="52"/>
      <c r="AQ266" s="102" t="s">
        <v>289</v>
      </c>
      <c r="AR266" s="103" t="s">
        <v>290</v>
      </c>
      <c r="AS266" s="103"/>
      <c r="AT266" s="103"/>
      <c r="AU266" s="103"/>
      <c r="AV266" s="103"/>
      <c r="AW266" s="103"/>
      <c r="AX266" s="103"/>
      <c r="AY266" s="52"/>
      <c r="BA266" s="102" t="s">
        <v>289</v>
      </c>
      <c r="BB266" s="103" t="s">
        <v>290</v>
      </c>
      <c r="BC266" s="103"/>
      <c r="BD266" s="103"/>
      <c r="BE266" s="103"/>
      <c r="BF266" s="103"/>
      <c r="BG266" s="103"/>
      <c r="BH266" s="103"/>
      <c r="BI266" s="52"/>
      <c r="BK266" s="102" t="s">
        <v>289</v>
      </c>
      <c r="BL266" s="103" t="s">
        <v>290</v>
      </c>
      <c r="BM266" s="36"/>
      <c r="BN266" s="36">
        <f>IF(COUNT(BN263:BN265)=0,"",AVERAGE(BN263:BN265))</f>
        <v>10</v>
      </c>
      <c r="BO266" s="36">
        <f>IF(COUNT(BO263:BO265)=0,"",AVERAGE(BO263:BO265))</f>
        <v>5</v>
      </c>
      <c r="BP266" s="36">
        <f>IF(COUNT(BP263:BP265)=0,"",AVERAGE(BP263:BP265))</f>
        <v>5</v>
      </c>
      <c r="BQ266" s="36">
        <f>IF(COUNT(BQ263:BQ265)=0,"",AVERAGE(BQ263:BQ265))</f>
        <v>5</v>
      </c>
      <c r="BR266" s="36">
        <f>IF(COUNT(BR263:BR265)=0,"",AVERAGE(BR263:BR265))</f>
        <v>10</v>
      </c>
      <c r="BS266" s="52"/>
      <c r="BU266" s="102" t="s">
        <v>289</v>
      </c>
      <c r="BV266" s="103" t="s">
        <v>290</v>
      </c>
      <c r="BW266" s="103"/>
      <c r="BX266" s="103"/>
      <c r="BY266" s="103"/>
      <c r="BZ266" s="103"/>
      <c r="CA266" s="103"/>
      <c r="CB266" s="103"/>
      <c r="CC266" s="52"/>
      <c r="CE266" s="102" t="s">
        <v>289</v>
      </c>
      <c r="CF266" s="103" t="s">
        <v>290</v>
      </c>
      <c r="CG266" s="103"/>
      <c r="CH266" s="103"/>
      <c r="CI266" s="103"/>
      <c r="CJ266" s="103"/>
      <c r="CK266" s="103"/>
      <c r="CL266" s="103"/>
      <c r="CM266" s="52"/>
      <c r="CO266" s="102" t="s">
        <v>289</v>
      </c>
      <c r="CP266" s="103" t="s">
        <v>290</v>
      </c>
      <c r="CQ266" s="103"/>
      <c r="CR266" s="103"/>
      <c r="CS266" s="103"/>
      <c r="CT266" s="103"/>
      <c r="CU266" s="103"/>
      <c r="CV266" s="103"/>
      <c r="CW266" s="52"/>
      <c r="CY266" s="102" t="s">
        <v>289</v>
      </c>
      <c r="CZ266" s="103" t="s">
        <v>290</v>
      </c>
      <c r="DA266" s="103"/>
      <c r="DB266" s="103"/>
      <c r="DC266" s="103"/>
      <c r="DD266" s="103"/>
      <c r="DE266" s="103"/>
      <c r="DF266" s="103"/>
      <c r="DG266" s="52"/>
      <c r="DI266" s="102" t="s">
        <v>289</v>
      </c>
      <c r="DJ266" s="103" t="s">
        <v>290</v>
      </c>
      <c r="DK266" s="103"/>
      <c r="DL266" s="103"/>
      <c r="DM266" s="103"/>
      <c r="DN266" s="103"/>
      <c r="DO266" s="103"/>
      <c r="DP266" s="103"/>
      <c r="DQ266" s="52"/>
      <c r="DS266" s="102" t="s">
        <v>289</v>
      </c>
      <c r="DT266" s="103" t="s">
        <v>290</v>
      </c>
      <c r="DU266" s="103"/>
      <c r="DV266" s="103"/>
      <c r="DW266" s="103"/>
      <c r="DX266" s="103"/>
      <c r="DY266" s="103"/>
      <c r="DZ266" s="103"/>
      <c r="EA266" s="52"/>
      <c r="EC266" s="102" t="s">
        <v>289</v>
      </c>
      <c r="ED266" s="103" t="s">
        <v>290</v>
      </c>
      <c r="EE266" s="103"/>
      <c r="EF266" s="103"/>
      <c r="EG266" s="103"/>
      <c r="EH266" s="103"/>
      <c r="EI266" s="103"/>
      <c r="EJ266" s="103"/>
      <c r="EK266" s="52"/>
      <c r="EL266" s="102" t="s">
        <v>289</v>
      </c>
      <c r="EM266" s="103" t="s">
        <v>290</v>
      </c>
      <c r="EN266" s="103"/>
      <c r="EO266" s="103"/>
      <c r="EP266" s="103"/>
      <c r="EQ266" s="103"/>
      <c r="ER266" s="103"/>
      <c r="ES266" s="103"/>
      <c r="ET266" s="52"/>
      <c r="EU266" s="52"/>
      <c r="EW266" s="370" t="s">
        <v>289</v>
      </c>
      <c r="EX266" s="103" t="s">
        <v>290</v>
      </c>
      <c r="EY266" s="103"/>
      <c r="EZ266" s="103"/>
      <c r="FA266" s="103"/>
      <c r="FB266" s="103"/>
      <c r="FC266" s="103"/>
      <c r="FD266" s="103"/>
      <c r="FE266" s="52"/>
      <c r="FG266" s="370" t="s">
        <v>289</v>
      </c>
      <c r="FH266" s="103" t="s">
        <v>290</v>
      </c>
      <c r="FI266" s="103"/>
      <c r="FJ266" s="103"/>
      <c r="FK266" s="103"/>
      <c r="FL266" s="103"/>
      <c r="FM266" s="103"/>
      <c r="FN266" s="103"/>
      <c r="FO266" s="52"/>
      <c r="FQ266" s="370" t="s">
        <v>289</v>
      </c>
      <c r="FR266" s="103" t="s">
        <v>290</v>
      </c>
      <c r="FS266" s="103"/>
      <c r="FT266" s="103"/>
      <c r="FU266" s="103"/>
      <c r="FV266" s="103"/>
      <c r="FW266" s="103"/>
      <c r="FX266" s="103"/>
      <c r="FY266" s="52"/>
      <c r="GA266" s="370" t="s">
        <v>289</v>
      </c>
      <c r="GB266" s="103" t="s">
        <v>290</v>
      </c>
      <c r="GC266" s="103"/>
      <c r="GD266" s="103"/>
      <c r="GE266" s="103"/>
      <c r="GF266" s="103"/>
      <c r="GG266" s="103"/>
      <c r="GH266" s="103"/>
      <c r="GI266" s="52"/>
      <c r="GK266" s="370" t="s">
        <v>289</v>
      </c>
      <c r="GL266" s="103" t="s">
        <v>290</v>
      </c>
      <c r="GM266" s="103"/>
      <c r="GN266" s="103"/>
      <c r="GO266" s="103"/>
      <c r="GP266" s="103"/>
      <c r="GQ266" s="103"/>
      <c r="GR266" s="103"/>
      <c r="GS266" s="52"/>
      <c r="GU266" s="370" t="s">
        <v>289</v>
      </c>
      <c r="GV266" s="103" t="s">
        <v>290</v>
      </c>
      <c r="GW266" s="103"/>
      <c r="GX266" s="103"/>
      <c r="GY266" s="103"/>
      <c r="GZ266" s="103"/>
      <c r="HA266" s="103"/>
      <c r="HB266" s="103"/>
      <c r="HC266" s="52"/>
      <c r="HE266" s="370" t="s">
        <v>289</v>
      </c>
      <c r="HF266" s="103" t="s">
        <v>290</v>
      </c>
      <c r="HG266" s="103"/>
      <c r="HH266" s="103"/>
      <c r="HI266" s="103"/>
      <c r="HJ266" s="103"/>
      <c r="HK266" s="103"/>
      <c r="HL266" s="103"/>
      <c r="HM266" s="52"/>
      <c r="HO266" s="370" t="s">
        <v>289</v>
      </c>
      <c r="HP266" s="103" t="s">
        <v>290</v>
      </c>
      <c r="HQ266" s="103"/>
      <c r="HR266" s="103"/>
      <c r="HS266" s="103"/>
      <c r="HT266" s="103"/>
      <c r="HU266" s="103"/>
      <c r="HV266" s="103"/>
      <c r="HW266" s="52"/>
      <c r="HY266" s="370" t="s">
        <v>289</v>
      </c>
      <c r="HZ266" s="103" t="s">
        <v>290</v>
      </c>
      <c r="IA266" s="103"/>
      <c r="IB266" s="103"/>
      <c r="IC266" s="103"/>
      <c r="ID266" s="103"/>
      <c r="IE266" s="103"/>
      <c r="IF266" s="103"/>
      <c r="IG266" s="52"/>
      <c r="II266" s="370" t="s">
        <v>289</v>
      </c>
      <c r="IJ266" s="103" t="s">
        <v>290</v>
      </c>
      <c r="IK266" s="103"/>
      <c r="IL266" s="103"/>
      <c r="IM266" s="103"/>
      <c r="IN266" s="103"/>
      <c r="IO266" s="103"/>
      <c r="IP266" s="103"/>
      <c r="IQ266" s="52"/>
      <c r="IS266" s="370" t="s">
        <v>289</v>
      </c>
      <c r="IT266" s="103" t="s">
        <v>290</v>
      </c>
      <c r="IU266" s="103"/>
      <c r="IV266" s="103"/>
      <c r="IW266" s="103"/>
      <c r="IX266" s="103"/>
      <c r="IY266" s="103"/>
      <c r="IZ266" s="103"/>
      <c r="JA266" s="52"/>
    </row>
    <row r="267" spans="1:261" ht="12.75" customHeight="1" outlineLevel="2" x14ac:dyDescent="0.25">
      <c r="C267" s="356"/>
      <c r="D267" s="41">
        <v>1</v>
      </c>
      <c r="E267" s="416">
        <f t="shared" ref="E267" si="1296">AVERAGE(O267,Y267,AI267,AS267,BC267,BM267,BW267,CG267,CQ267,DA267,DK267,DU267,EE267,EO267,EY267,FI267,FS267,GC267,GM267,GW267,HG267,HQ267,IA267,IK267,IU267)</f>
        <v>8</v>
      </c>
      <c r="F267" s="416">
        <f t="shared" ref="F267" si="1297">AVERAGE(P267,Z267,AJ267,AT267,BD267,BN267,BX267,CH267,CR267,DB267,DL267,DV267,EF267,EP267,EZ267,FJ267,FT267,GD267,GN267,GX267,HH267,HR267,IB267,IL267,IV267)</f>
        <v>8.5</v>
      </c>
      <c r="G267" s="416">
        <f t="shared" ref="G267" si="1298">AVERAGE(Q267,AA267,AK267,AU267,BE267,BO267,BY267,CI267,CS267,DC267,DM267,DW267,EG267,EQ267,FA267,FK267,FU267,GE267,GO267,GY267,HI267,HS267,IC267,IM267,IW267)</f>
        <v>9</v>
      </c>
      <c r="H267" s="416">
        <f t="shared" ref="H267" si="1299">AVERAGE(R267,AB267,AL267,AV267,BF267,BP267,BZ267,CJ267,CT267,DD267,DN267,DX267,EH267,ER267,FB267,FL267,FV267,GF267,GP267,GZ267,HJ267,HT267,ID267,IN267,IX267)</f>
        <v>9</v>
      </c>
      <c r="I267" s="416">
        <f t="shared" ref="I267" si="1300">AVERAGE(S267,AC267,AM267,AW267,BG267,BQ267,CA267,CK267,CU267,DE267,DO267,DY267,EI267,ES267,FC267,FM267,FW267,GG267,GQ267,HA267,HK267,HU267,IE267,IO267,IY267)</f>
        <v>9</v>
      </c>
      <c r="J267" s="416">
        <f t="shared" ref="J267" si="1301">AVERAGE(T267,AD267,AN267,AX267,BH267,BR267,CB267,CL267,CV267,DF267,DP267,DZ267,EJ267,ET267,FD267,FN267,FX267,GH267,GR267,HB267,HL267,HV267,IF267,IP267,IZ267)</f>
        <v>9</v>
      </c>
      <c r="K267" s="52"/>
      <c r="M267" s="328"/>
      <c r="N267" s="41">
        <v>1</v>
      </c>
      <c r="O267" s="6"/>
      <c r="P267" s="6"/>
      <c r="Q267" s="6"/>
      <c r="R267" s="6"/>
      <c r="S267" s="6"/>
      <c r="T267" s="6"/>
      <c r="U267" s="52"/>
      <c r="W267" s="328"/>
      <c r="X267" s="41">
        <v>1</v>
      </c>
      <c r="Y267" s="6"/>
      <c r="Z267" s="6"/>
      <c r="AA267" s="6"/>
      <c r="AB267" s="6"/>
      <c r="AC267" s="6"/>
      <c r="AD267" s="6"/>
      <c r="AE267" s="52"/>
      <c r="AG267" s="328"/>
      <c r="AH267" s="41">
        <v>1</v>
      </c>
      <c r="AI267" s="6"/>
      <c r="AJ267" s="6"/>
      <c r="AK267" s="6"/>
      <c r="AL267" s="6"/>
      <c r="AM267" s="6"/>
      <c r="AN267" s="6"/>
      <c r="AO267" s="52"/>
      <c r="AQ267" s="328"/>
      <c r="AR267" s="41">
        <v>1</v>
      </c>
      <c r="AS267" s="6"/>
      <c r="AT267" s="6"/>
      <c r="AU267" s="6"/>
      <c r="AV267" s="6"/>
      <c r="AW267" s="6"/>
      <c r="AX267" s="6"/>
      <c r="AY267" s="52"/>
      <c r="BA267" s="328"/>
      <c r="BB267" s="41">
        <v>1</v>
      </c>
      <c r="BC267" s="6"/>
      <c r="BD267" s="6"/>
      <c r="BE267" s="6"/>
      <c r="BF267" s="6"/>
      <c r="BG267" s="6"/>
      <c r="BH267" s="6"/>
      <c r="BI267" s="52"/>
      <c r="BK267" s="328"/>
      <c r="BL267" s="41">
        <v>1</v>
      </c>
      <c r="BM267" s="103"/>
      <c r="BN267" s="103"/>
      <c r="BO267" s="103"/>
      <c r="BP267" s="103"/>
      <c r="BQ267" s="103"/>
      <c r="BR267" s="103"/>
      <c r="BS267" s="52"/>
      <c r="BU267" s="328"/>
      <c r="BV267" s="41">
        <v>1</v>
      </c>
      <c r="BW267" s="6"/>
      <c r="BX267" s="6"/>
      <c r="BY267" s="6"/>
      <c r="BZ267" s="6"/>
      <c r="CA267" s="6"/>
      <c r="CB267" s="6"/>
      <c r="CC267" s="52"/>
      <c r="CE267" s="328"/>
      <c r="CF267" s="41">
        <v>1</v>
      </c>
      <c r="CG267" s="6"/>
      <c r="CH267" s="6"/>
      <c r="CI267" s="6"/>
      <c r="CJ267" s="6"/>
      <c r="CK267" s="6"/>
      <c r="CL267" s="6"/>
      <c r="CM267" s="52"/>
      <c r="CO267" s="328"/>
      <c r="CP267" s="41">
        <v>1</v>
      </c>
      <c r="CQ267" s="6"/>
      <c r="CR267" s="6"/>
      <c r="CS267" s="6"/>
      <c r="CT267" s="6"/>
      <c r="CU267" s="6"/>
      <c r="CV267" s="6"/>
      <c r="CW267" s="52"/>
      <c r="CY267" s="328"/>
      <c r="CZ267" s="41">
        <v>1</v>
      </c>
      <c r="DA267" s="6">
        <v>8</v>
      </c>
      <c r="DB267" s="6">
        <v>8</v>
      </c>
      <c r="DC267" s="6">
        <v>9</v>
      </c>
      <c r="DD267" s="6">
        <v>9</v>
      </c>
      <c r="DE267" s="6"/>
      <c r="DF267" s="6">
        <v>9</v>
      </c>
      <c r="DG267" s="52"/>
      <c r="DI267" s="328"/>
      <c r="DJ267" s="41">
        <v>1</v>
      </c>
      <c r="DK267" s="6"/>
      <c r="DL267" s="6"/>
      <c r="DM267" s="6"/>
      <c r="DN267" s="6"/>
      <c r="DO267" s="6"/>
      <c r="DP267" s="6"/>
      <c r="DQ267" s="52"/>
      <c r="DS267" s="328"/>
      <c r="DT267" s="41">
        <v>1</v>
      </c>
      <c r="DU267" s="6"/>
      <c r="DV267" s="6"/>
      <c r="DW267" s="6"/>
      <c r="DX267" s="6"/>
      <c r="DY267" s="6"/>
      <c r="DZ267" s="6"/>
      <c r="EA267" s="52"/>
      <c r="EC267" s="328"/>
      <c r="ED267" s="41">
        <v>1</v>
      </c>
      <c r="EE267" s="6"/>
      <c r="EF267" s="6"/>
      <c r="EG267" s="6"/>
      <c r="EH267" s="6"/>
      <c r="EI267" s="6"/>
      <c r="EJ267" s="6"/>
      <c r="EK267" s="52"/>
      <c r="EL267" s="328"/>
      <c r="EM267" s="41">
        <v>1</v>
      </c>
      <c r="EN267" s="6">
        <v>8</v>
      </c>
      <c r="EO267" s="6">
        <v>8</v>
      </c>
      <c r="EP267" s="6">
        <v>9</v>
      </c>
      <c r="EQ267" s="6">
        <v>9</v>
      </c>
      <c r="ER267" s="6"/>
      <c r="ES267" s="6">
        <v>9</v>
      </c>
      <c r="ET267" s="52"/>
      <c r="EU267" s="52"/>
      <c r="EW267" s="367"/>
      <c r="EX267" s="41">
        <v>1</v>
      </c>
      <c r="EY267" s="6"/>
      <c r="EZ267" s="6"/>
      <c r="FA267" s="6"/>
      <c r="FB267" s="6"/>
      <c r="FC267" s="6"/>
      <c r="FD267" s="6"/>
      <c r="FE267" s="52"/>
      <c r="FG267" s="367"/>
      <c r="FH267" s="41">
        <v>1</v>
      </c>
      <c r="FI267" s="6"/>
      <c r="FJ267" s="6"/>
      <c r="FK267" s="6"/>
      <c r="FL267" s="6"/>
      <c r="FM267" s="6"/>
      <c r="FN267" s="6"/>
      <c r="FO267" s="52"/>
      <c r="FQ267" s="367"/>
      <c r="FR267" s="41">
        <v>1</v>
      </c>
      <c r="FS267" s="6"/>
      <c r="FT267" s="6"/>
      <c r="FU267" s="6"/>
      <c r="FV267" s="6"/>
      <c r="FW267" s="6"/>
      <c r="FX267" s="6"/>
      <c r="FY267" s="52"/>
      <c r="GA267" s="367"/>
      <c r="GB267" s="41">
        <v>1</v>
      </c>
      <c r="GC267" s="6"/>
      <c r="GD267" s="6"/>
      <c r="GE267" s="6"/>
      <c r="GF267" s="6"/>
      <c r="GG267" s="6"/>
      <c r="GH267" s="6"/>
      <c r="GI267" s="52"/>
      <c r="GK267" s="367"/>
      <c r="GL267" s="41">
        <v>1</v>
      </c>
      <c r="GM267" s="6"/>
      <c r="GN267" s="6"/>
      <c r="GO267" s="6"/>
      <c r="GP267" s="6"/>
      <c r="GQ267" s="6"/>
      <c r="GR267" s="6"/>
      <c r="GS267" s="52"/>
      <c r="GU267" s="367"/>
      <c r="GV267" s="41">
        <v>1</v>
      </c>
      <c r="GW267" s="6"/>
      <c r="GX267" s="6"/>
      <c r="GY267" s="6"/>
      <c r="GZ267" s="6"/>
      <c r="HA267" s="6"/>
      <c r="HB267" s="6"/>
      <c r="HC267" s="52"/>
      <c r="HE267" s="367"/>
      <c r="HF267" s="41">
        <v>1</v>
      </c>
      <c r="HG267" s="6"/>
      <c r="HH267" s="6"/>
      <c r="HI267" s="6"/>
      <c r="HJ267" s="6"/>
      <c r="HK267" s="6"/>
      <c r="HL267" s="6"/>
      <c r="HM267" s="52"/>
      <c r="HO267" s="367"/>
      <c r="HP267" s="41">
        <v>1</v>
      </c>
      <c r="HQ267" s="6"/>
      <c r="HR267" s="6"/>
      <c r="HS267" s="6"/>
      <c r="HT267" s="6"/>
      <c r="HU267" s="6"/>
      <c r="HV267" s="6"/>
      <c r="HW267" s="52"/>
      <c r="HY267" s="367"/>
      <c r="HZ267" s="41">
        <v>1</v>
      </c>
      <c r="IA267" s="6"/>
      <c r="IB267" s="6"/>
      <c r="IC267" s="6"/>
      <c r="ID267" s="6"/>
      <c r="IE267" s="6"/>
      <c r="IF267" s="6"/>
      <c r="IG267" s="52"/>
      <c r="II267" s="367"/>
      <c r="IJ267" s="41">
        <v>1</v>
      </c>
      <c r="IK267" s="6"/>
      <c r="IL267" s="6"/>
      <c r="IM267" s="6"/>
      <c r="IN267" s="6"/>
      <c r="IO267" s="6"/>
      <c r="IP267" s="6"/>
      <c r="IQ267" s="52"/>
      <c r="IS267" s="367"/>
      <c r="IT267" s="41">
        <v>1</v>
      </c>
      <c r="IU267" s="6"/>
      <c r="IV267" s="6"/>
      <c r="IW267" s="6"/>
      <c r="IX267" s="6"/>
      <c r="IY267" s="6"/>
      <c r="IZ267" s="6"/>
      <c r="JA267" s="52"/>
    </row>
    <row r="268" spans="1:261" ht="12.75" customHeight="1" outlineLevel="2" x14ac:dyDescent="0.25">
      <c r="A268" s="99" t="s">
        <v>122</v>
      </c>
      <c r="B268" s="100">
        <f>IF(A268="Must Have",RQTMustHave,(IF(A268="Important",RQTImportant,(IF(A268="Standard",RQTStandard,RQTNiceToHave)))))</f>
        <v>1</v>
      </c>
      <c r="C268" s="358"/>
      <c r="D268" s="17" t="s">
        <v>1</v>
      </c>
      <c r="E268" s="417">
        <f>AVERAGE(O268,Y268,AI268,AS268,BC268,BM268,BW268,CG268,CQ268,DA268,DK268,DU268,EE268,EO268,EY268,FI268,FS268,GC268,GM268,GW268,HG268,HQ268,IA268,IK268,IU268)</f>
        <v>8.6666666666666661</v>
      </c>
      <c r="F268" s="417">
        <f t="shared" ref="F268:J268" si="1302">AVERAGE(P268,Z268,AJ268,AT268,BD268,BN268,BX268,CH268,CR268,DB268,DL268,DV268,EF268,EP268,EZ268,FJ268,FT268,GD268,GN268,GX268,HH268,HR268,IB268,IL268,IV268)</f>
        <v>9</v>
      </c>
      <c r="G268" s="417">
        <f t="shared" si="1302"/>
        <v>9.3333333333333339</v>
      </c>
      <c r="H268" s="417">
        <f t="shared" si="1302"/>
        <v>9.5</v>
      </c>
      <c r="I268" s="417">
        <f t="shared" si="1302"/>
        <v>9.5</v>
      </c>
      <c r="J268" s="417">
        <f t="shared" si="1302"/>
        <v>9.5</v>
      </c>
      <c r="K268" s="52"/>
      <c r="M268" s="48"/>
      <c r="N268" s="17" t="s">
        <v>1</v>
      </c>
      <c r="O268" s="36" t="str">
        <f>IF(COUNT(O267:O267)=0,"",AVERAGE(O267:O267))</f>
        <v/>
      </c>
      <c r="P268" s="36" t="str">
        <f>IF(COUNT(P267:P267)=0,"",AVERAGE(P267:P267))</f>
        <v/>
      </c>
      <c r="Q268" s="36" t="str">
        <f>IF(COUNT(Q267:Q267)=0,"",AVERAGE(Q267:Q267))</f>
        <v/>
      </c>
      <c r="R268" s="36" t="str">
        <f>IF(COUNT(R267:R267)=0,"",AVERAGE(R267:R267))</f>
        <v/>
      </c>
      <c r="S268" s="36"/>
      <c r="T268" s="36" t="str">
        <f>IF(COUNT(T267:T267)=0,"",AVERAGE(T267:T267))</f>
        <v/>
      </c>
      <c r="U268" s="52"/>
      <c r="W268" s="48"/>
      <c r="X268" s="17" t="s">
        <v>1</v>
      </c>
      <c r="Y268" s="36" t="str">
        <f>IF(COUNT(Y267:Y267)=0,"",AVERAGE(Y267:Y267))</f>
        <v/>
      </c>
      <c r="Z268" s="36" t="str">
        <f>IF(COUNT(Z267:Z267)=0,"",AVERAGE(Z267:Z267))</f>
        <v/>
      </c>
      <c r="AA268" s="36" t="str">
        <f>IF(COUNT(AA267:AA267)=0,"",AVERAGE(AA267:AA267))</f>
        <v/>
      </c>
      <c r="AB268" s="36" t="str">
        <f>IF(COUNT(AB267:AB267)=0,"",AVERAGE(AB267:AB267))</f>
        <v/>
      </c>
      <c r="AC268" s="36"/>
      <c r="AD268" s="36" t="str">
        <f>IF(COUNT(AD267:AD267)=0,"",AVERAGE(AD267:AD267))</f>
        <v/>
      </c>
      <c r="AE268" s="52"/>
      <c r="AG268" s="48"/>
      <c r="AH268" s="17" t="s">
        <v>1</v>
      </c>
      <c r="AI268" s="36" t="str">
        <f>IF(COUNT(AI267:AI267)=0,"",AVERAGE(AI267:AI267))</f>
        <v/>
      </c>
      <c r="AJ268" s="36" t="str">
        <f>IF(COUNT(AJ267:AJ267)=0,"",AVERAGE(AJ267:AJ267))</f>
        <v/>
      </c>
      <c r="AK268" s="36" t="str">
        <f>IF(COUNT(AK267:AK267)=0,"",AVERAGE(AK267:AK267))</f>
        <v/>
      </c>
      <c r="AL268" s="36" t="str">
        <f>IF(COUNT(AL267:AL267)=0,"",AVERAGE(AL267:AL267))</f>
        <v/>
      </c>
      <c r="AM268" s="36"/>
      <c r="AN268" s="36" t="str">
        <f>IF(COUNT(AN267:AN267)=0,"",AVERAGE(AN267:AN267))</f>
        <v/>
      </c>
      <c r="AO268" s="52"/>
      <c r="AQ268" s="48"/>
      <c r="AR268" s="17" t="s">
        <v>1</v>
      </c>
      <c r="AS268" s="36"/>
      <c r="AT268" s="36" t="str">
        <f>IF(COUNT(AT267:AT267)=0,"",AVERAGE(AT267:AT267))</f>
        <v/>
      </c>
      <c r="AU268" s="36" t="str">
        <f>IF(COUNT(AU267:AU267)=0,"",AVERAGE(AU267:AU267))</f>
        <v/>
      </c>
      <c r="AV268" s="36" t="str">
        <f>IF(COUNT(AV267:AV267)=0,"",AVERAGE(AV267:AV267))</f>
        <v/>
      </c>
      <c r="AW268" s="36" t="str">
        <f>IF(COUNT(AW267:AW267)=0,"",AVERAGE(AW267:AW267))</f>
        <v/>
      </c>
      <c r="AX268" s="36" t="str">
        <f>IF(COUNT(AX267:AX267)=0,"",AVERAGE(AX267:AX267))</f>
        <v/>
      </c>
      <c r="AY268" s="52"/>
      <c r="BA268" s="48"/>
      <c r="BB268" s="17" t="s">
        <v>1</v>
      </c>
      <c r="BC268" s="36"/>
      <c r="BD268" s="36" t="str">
        <f>IF(COUNT(BD267:BD267)=0,"",AVERAGE(BD267:BD267))</f>
        <v/>
      </c>
      <c r="BE268" s="36" t="str">
        <f>IF(COUNT(BE267:BE267)=0,"",AVERAGE(BE267:BE267))</f>
        <v/>
      </c>
      <c r="BF268" s="36" t="str">
        <f>IF(COUNT(BF267:BF267)=0,"",AVERAGE(BF267:BF267))</f>
        <v/>
      </c>
      <c r="BG268" s="36" t="str">
        <f>IF(COUNT(BG267:BG267)=0,"",AVERAGE(BG267:BG267))</f>
        <v/>
      </c>
      <c r="BH268" s="36" t="str">
        <f>IF(COUNT(BH267:BH267)=0,"",AVERAGE(BH267:BH267))</f>
        <v/>
      </c>
      <c r="BI268" s="52"/>
      <c r="BK268" s="48"/>
      <c r="BL268" s="17" t="s">
        <v>1</v>
      </c>
      <c r="BM268" s="6">
        <v>10</v>
      </c>
      <c r="BN268" s="6">
        <v>10</v>
      </c>
      <c r="BO268" s="6">
        <v>10</v>
      </c>
      <c r="BP268" s="6">
        <v>10</v>
      </c>
      <c r="BQ268" s="6">
        <v>10</v>
      </c>
      <c r="BR268" s="6">
        <v>10</v>
      </c>
      <c r="BS268" s="52"/>
      <c r="BU268" s="48"/>
      <c r="BV268" s="17" t="s">
        <v>1</v>
      </c>
      <c r="BW268" s="36" t="str">
        <f>IF(COUNT(BW267:BW267)=0,"",AVERAGE(BW267:BW267))</f>
        <v/>
      </c>
      <c r="BX268" s="36" t="str">
        <f>IF(COUNT(BX267:BX267)=0,"",AVERAGE(BX267:BX267))</f>
        <v/>
      </c>
      <c r="BY268" s="36" t="str">
        <f>IF(COUNT(BY267:BY267)=0,"",AVERAGE(BY267:BY267))</f>
        <v/>
      </c>
      <c r="BZ268" s="36" t="str">
        <f>IF(COUNT(BZ267:BZ267)=0,"",AVERAGE(BZ267:BZ267))</f>
        <v/>
      </c>
      <c r="CA268" s="36"/>
      <c r="CB268" s="36" t="str">
        <f>IF(COUNT(CB267:CB267)=0,"",AVERAGE(CB267:CB267))</f>
        <v/>
      </c>
      <c r="CC268" s="52"/>
      <c r="CE268" s="48"/>
      <c r="CF268" s="17" t="s">
        <v>1</v>
      </c>
      <c r="CG268" s="36" t="str">
        <f>IF(COUNT(CG267:CG267)=0,"",AVERAGE(CG267:CG267))</f>
        <v/>
      </c>
      <c r="CH268" s="36" t="str">
        <f>IF(COUNT(CH267:CH267)=0,"",AVERAGE(CH267:CH267))</f>
        <v/>
      </c>
      <c r="CI268" s="36" t="str">
        <f>IF(COUNT(CI267:CI267)=0,"",AVERAGE(CI267:CI267))</f>
        <v/>
      </c>
      <c r="CJ268" s="36" t="str">
        <f>IF(COUNT(CJ267:CJ267)=0,"",AVERAGE(CJ267:CJ267))</f>
        <v/>
      </c>
      <c r="CK268" s="36"/>
      <c r="CL268" s="36" t="str">
        <f>IF(COUNT(CL267:CL267)=0,"",AVERAGE(CL267:CL267))</f>
        <v/>
      </c>
      <c r="CM268" s="52"/>
      <c r="CO268" s="48"/>
      <c r="CP268" s="17" t="s">
        <v>1</v>
      </c>
      <c r="CQ268" s="36" t="str">
        <f>IF(COUNT(CQ267:CQ267)=0,"",AVERAGE(CQ267:CQ267))</f>
        <v/>
      </c>
      <c r="CR268" s="36" t="str">
        <f>IF(COUNT(CR267:CR267)=0,"",AVERAGE(CR267:CR267))</f>
        <v/>
      </c>
      <c r="CS268" s="36" t="str">
        <f>IF(COUNT(CS267:CS267)=0,"",AVERAGE(CS267:CS267))</f>
        <v/>
      </c>
      <c r="CT268" s="36" t="str">
        <f>IF(COUNT(CT267:CT267)=0,"",AVERAGE(CT267:CT267))</f>
        <v/>
      </c>
      <c r="CU268" s="36"/>
      <c r="CV268" s="36" t="str">
        <f>IF(COUNT(CV267:CV267)=0,"",AVERAGE(CV267:CV267))</f>
        <v/>
      </c>
      <c r="CW268" s="52"/>
      <c r="CY268" s="48"/>
      <c r="CZ268" s="17" t="s">
        <v>1</v>
      </c>
      <c r="DA268" s="36">
        <f>IF(COUNT(DA267:DA267)=0,"",AVERAGE(DA267:DA267))</f>
        <v>8</v>
      </c>
      <c r="DB268" s="36">
        <f>IF(COUNT(DB267:DB267)=0,"",AVERAGE(DB267:DB267))</f>
        <v>8</v>
      </c>
      <c r="DC268" s="36">
        <f>IF(COUNT(DC267:DC267)=0,"",AVERAGE(DC267:DC267))</f>
        <v>9</v>
      </c>
      <c r="DD268" s="36">
        <f>IF(COUNT(DD267:DD267)=0,"",AVERAGE(DD267:DD267))</f>
        <v>9</v>
      </c>
      <c r="DE268" s="36"/>
      <c r="DF268" s="36">
        <f>IF(COUNT(DF267:DF267)=0,"",AVERAGE(DF267:DF267))</f>
        <v>9</v>
      </c>
      <c r="DG268" s="52"/>
      <c r="DI268" s="48"/>
      <c r="DJ268" s="17" t="s">
        <v>1</v>
      </c>
      <c r="DK268" s="36" t="str">
        <f>IF(COUNT(DK267:DK267)=0,"",AVERAGE(DK267:DK267))</f>
        <v/>
      </c>
      <c r="DL268" s="36" t="str">
        <f>IF(COUNT(DL267:DL267)=0,"",AVERAGE(DL267:DL267))</f>
        <v/>
      </c>
      <c r="DM268" s="36" t="str">
        <f>IF(COUNT(DM267:DM267)=0,"",AVERAGE(DM267:DM267))</f>
        <v/>
      </c>
      <c r="DN268" s="36" t="str">
        <f>IF(COUNT(DN267:DN267)=0,"",AVERAGE(DN267:DN267))</f>
        <v/>
      </c>
      <c r="DO268" s="36"/>
      <c r="DP268" s="36" t="str">
        <f>IF(COUNT(DP267:DP267)=0,"",AVERAGE(DP267:DP267))</f>
        <v/>
      </c>
      <c r="DQ268" s="52"/>
      <c r="DS268" s="48"/>
      <c r="DT268" s="17" t="s">
        <v>1</v>
      </c>
      <c r="DU268" s="36" t="str">
        <f>IF(COUNT(DU267:DU267)=0,"",AVERAGE(DU267:DU267))</f>
        <v/>
      </c>
      <c r="DV268" s="36" t="str">
        <f>IF(COUNT(DV267:DV267)=0,"",AVERAGE(DV267:DV267))</f>
        <v/>
      </c>
      <c r="DW268" s="36" t="str">
        <f>IF(COUNT(DW267:DW267)=0,"",AVERAGE(DW267:DW267))</f>
        <v/>
      </c>
      <c r="DX268" s="36" t="str">
        <f>IF(COUNT(DX267:DX267)=0,"",AVERAGE(DX267:DX267))</f>
        <v/>
      </c>
      <c r="DY268" s="36"/>
      <c r="DZ268" s="36" t="str">
        <f>IF(COUNT(DZ267:DZ267)=0,"",AVERAGE(DZ267:DZ267))</f>
        <v/>
      </c>
      <c r="EA268" s="52"/>
      <c r="EC268" s="48"/>
      <c r="ED268" s="17" t="s">
        <v>1</v>
      </c>
      <c r="EE268" s="36" t="str">
        <f>IF(COUNT(EE267:EE267)=0,"",AVERAGE(EE267:EE267))</f>
        <v/>
      </c>
      <c r="EF268" s="36" t="str">
        <f>IF(COUNT(EF267:EF267)=0,"",AVERAGE(EF267:EF267))</f>
        <v/>
      </c>
      <c r="EG268" s="36" t="str">
        <f>IF(COUNT(EG267:EG267)=0,"",AVERAGE(EG267:EG267))</f>
        <v/>
      </c>
      <c r="EH268" s="36" t="str">
        <f>IF(COUNT(EH267:EH267)=0,"",AVERAGE(EH267:EH267))</f>
        <v/>
      </c>
      <c r="EI268" s="36"/>
      <c r="EJ268" s="36" t="str">
        <f>IF(COUNT(EJ267:EJ267)=0,"",AVERAGE(EJ267:EJ267))</f>
        <v/>
      </c>
      <c r="EK268" s="52"/>
      <c r="EL268" s="48"/>
      <c r="EM268" s="17" t="s">
        <v>1</v>
      </c>
      <c r="EN268" s="36">
        <f>IF(COUNT(EN267:EN267)=0,"",AVERAGE(EN267:EN267))</f>
        <v>8</v>
      </c>
      <c r="EO268" s="36">
        <f>IF(COUNT(EO267:EO267)=0,"",AVERAGE(EO267:EO267))</f>
        <v>8</v>
      </c>
      <c r="EP268" s="36">
        <f>IF(COUNT(EP267:EP267)=0,"",AVERAGE(EP267:EP267))</f>
        <v>9</v>
      </c>
      <c r="EQ268" s="36">
        <f>IF(COUNT(EQ267:EQ267)=0,"",AVERAGE(EQ267:EQ267))</f>
        <v>9</v>
      </c>
      <c r="ER268" s="36"/>
      <c r="ES268" s="36">
        <f>IF(COUNT(ES267:ES267)=0,"",AVERAGE(ES267:ES267))</f>
        <v>9</v>
      </c>
      <c r="ET268" s="52"/>
      <c r="EU268" s="52"/>
      <c r="EW268" s="369"/>
      <c r="EX268" s="17" t="s">
        <v>1</v>
      </c>
      <c r="EY268" s="36" t="str">
        <f t="shared" ref="EY268:FD268" si="1303">IF(COUNT(EY267:EY267)=0,"",AVERAGE(EY267:EY267))</f>
        <v/>
      </c>
      <c r="EZ268" s="36" t="str">
        <f t="shared" si="1303"/>
        <v/>
      </c>
      <c r="FA268" s="36" t="str">
        <f t="shared" si="1303"/>
        <v/>
      </c>
      <c r="FB268" s="36" t="str">
        <f t="shared" si="1303"/>
        <v/>
      </c>
      <c r="FC268" s="36" t="str">
        <f t="shared" si="1303"/>
        <v/>
      </c>
      <c r="FD268" s="36" t="str">
        <f t="shared" si="1303"/>
        <v/>
      </c>
      <c r="FE268" s="52"/>
      <c r="FG268" s="369"/>
      <c r="FH268" s="17" t="s">
        <v>1</v>
      </c>
      <c r="FI268" s="36" t="str">
        <f t="shared" ref="FI268:FN268" si="1304">IF(COUNT(FI267:FI267)=0,"",AVERAGE(FI267:FI267))</f>
        <v/>
      </c>
      <c r="FJ268" s="36" t="str">
        <f t="shared" si="1304"/>
        <v/>
      </c>
      <c r="FK268" s="36" t="str">
        <f t="shared" si="1304"/>
        <v/>
      </c>
      <c r="FL268" s="36" t="str">
        <f t="shared" si="1304"/>
        <v/>
      </c>
      <c r="FM268" s="36" t="str">
        <f t="shared" si="1304"/>
        <v/>
      </c>
      <c r="FN268" s="36" t="str">
        <f t="shared" si="1304"/>
        <v/>
      </c>
      <c r="FO268" s="52"/>
      <c r="FQ268" s="369"/>
      <c r="FR268" s="17" t="s">
        <v>1</v>
      </c>
      <c r="FS268" s="36" t="str">
        <f t="shared" ref="FS268:FX268" si="1305">IF(COUNT(FS267:FS267)=0,"",AVERAGE(FS267:FS267))</f>
        <v/>
      </c>
      <c r="FT268" s="36" t="str">
        <f t="shared" si="1305"/>
        <v/>
      </c>
      <c r="FU268" s="36" t="str">
        <f t="shared" si="1305"/>
        <v/>
      </c>
      <c r="FV268" s="36" t="str">
        <f t="shared" si="1305"/>
        <v/>
      </c>
      <c r="FW268" s="36" t="str">
        <f t="shared" si="1305"/>
        <v/>
      </c>
      <c r="FX268" s="36" t="str">
        <f t="shared" si="1305"/>
        <v/>
      </c>
      <c r="FY268" s="52"/>
      <c r="GA268" s="369"/>
      <c r="GB268" s="17" t="s">
        <v>1</v>
      </c>
      <c r="GC268" s="36" t="str">
        <f t="shared" ref="GC268:GH268" si="1306">IF(COUNT(GC267:GC267)=0,"",AVERAGE(GC267:GC267))</f>
        <v/>
      </c>
      <c r="GD268" s="36" t="str">
        <f t="shared" si="1306"/>
        <v/>
      </c>
      <c r="GE268" s="36" t="str">
        <f t="shared" si="1306"/>
        <v/>
      </c>
      <c r="GF268" s="36" t="str">
        <f t="shared" si="1306"/>
        <v/>
      </c>
      <c r="GG268" s="36" t="str">
        <f t="shared" si="1306"/>
        <v/>
      </c>
      <c r="GH268" s="36" t="str">
        <f t="shared" si="1306"/>
        <v/>
      </c>
      <c r="GI268" s="52"/>
      <c r="GK268" s="369"/>
      <c r="GL268" s="17" t="s">
        <v>1</v>
      </c>
      <c r="GM268" s="36" t="str">
        <f t="shared" ref="GM268:GR268" si="1307">IF(COUNT(GM267:GM267)=0,"",AVERAGE(GM267:GM267))</f>
        <v/>
      </c>
      <c r="GN268" s="36" t="str">
        <f t="shared" si="1307"/>
        <v/>
      </c>
      <c r="GO268" s="36" t="str">
        <f t="shared" si="1307"/>
        <v/>
      </c>
      <c r="GP268" s="36" t="str">
        <f t="shared" si="1307"/>
        <v/>
      </c>
      <c r="GQ268" s="36" t="str">
        <f t="shared" si="1307"/>
        <v/>
      </c>
      <c r="GR268" s="36" t="str">
        <f t="shared" si="1307"/>
        <v/>
      </c>
      <c r="GS268" s="52"/>
      <c r="GU268" s="369"/>
      <c r="GV268" s="17" t="s">
        <v>1</v>
      </c>
      <c r="GW268" s="36" t="str">
        <f t="shared" ref="GW268:HB268" si="1308">IF(COUNT(GW267:GW267)=0,"",AVERAGE(GW267:GW267))</f>
        <v/>
      </c>
      <c r="GX268" s="36" t="str">
        <f t="shared" si="1308"/>
        <v/>
      </c>
      <c r="GY268" s="36" t="str">
        <f t="shared" si="1308"/>
        <v/>
      </c>
      <c r="GZ268" s="36" t="str">
        <f t="shared" si="1308"/>
        <v/>
      </c>
      <c r="HA268" s="36" t="str">
        <f t="shared" si="1308"/>
        <v/>
      </c>
      <c r="HB268" s="36" t="str">
        <f t="shared" si="1308"/>
        <v/>
      </c>
      <c r="HC268" s="52"/>
      <c r="HE268" s="369"/>
      <c r="HF268" s="17" t="s">
        <v>1</v>
      </c>
      <c r="HG268" s="36" t="str">
        <f t="shared" ref="HG268:HL268" si="1309">IF(COUNT(HG267:HG267)=0,"",AVERAGE(HG267:HG267))</f>
        <v/>
      </c>
      <c r="HH268" s="36" t="str">
        <f t="shared" si="1309"/>
        <v/>
      </c>
      <c r="HI268" s="36" t="str">
        <f t="shared" si="1309"/>
        <v/>
      </c>
      <c r="HJ268" s="36" t="str">
        <f t="shared" si="1309"/>
        <v/>
      </c>
      <c r="HK268" s="36" t="str">
        <f t="shared" si="1309"/>
        <v/>
      </c>
      <c r="HL268" s="36" t="str">
        <f t="shared" si="1309"/>
        <v/>
      </c>
      <c r="HM268" s="52"/>
      <c r="HO268" s="369"/>
      <c r="HP268" s="17" t="s">
        <v>1</v>
      </c>
      <c r="HQ268" s="36" t="str">
        <f t="shared" ref="HQ268:HV268" si="1310">IF(COUNT(HQ267:HQ267)=0,"",AVERAGE(HQ267:HQ267))</f>
        <v/>
      </c>
      <c r="HR268" s="36" t="str">
        <f t="shared" si="1310"/>
        <v/>
      </c>
      <c r="HS268" s="36" t="str">
        <f t="shared" si="1310"/>
        <v/>
      </c>
      <c r="HT268" s="36" t="str">
        <f t="shared" si="1310"/>
        <v/>
      </c>
      <c r="HU268" s="36" t="str">
        <f t="shared" si="1310"/>
        <v/>
      </c>
      <c r="HV268" s="36" t="str">
        <f t="shared" si="1310"/>
        <v/>
      </c>
      <c r="HW268" s="52"/>
      <c r="HY268" s="369"/>
      <c r="HZ268" s="17" t="s">
        <v>1</v>
      </c>
      <c r="IA268" s="36" t="str">
        <f t="shared" ref="IA268:IF268" si="1311">IF(COUNT(IA267:IA267)=0,"",AVERAGE(IA267:IA267))</f>
        <v/>
      </c>
      <c r="IB268" s="36" t="str">
        <f t="shared" si="1311"/>
        <v/>
      </c>
      <c r="IC268" s="36" t="str">
        <f t="shared" si="1311"/>
        <v/>
      </c>
      <c r="ID268" s="36" t="str">
        <f t="shared" si="1311"/>
        <v/>
      </c>
      <c r="IE268" s="36" t="str">
        <f t="shared" si="1311"/>
        <v/>
      </c>
      <c r="IF268" s="36" t="str">
        <f t="shared" si="1311"/>
        <v/>
      </c>
      <c r="IG268" s="52"/>
      <c r="II268" s="369"/>
      <c r="IJ268" s="17" t="s">
        <v>1</v>
      </c>
      <c r="IK268" s="36" t="str">
        <f t="shared" ref="IK268:IP268" si="1312">IF(COUNT(IK267:IK267)=0,"",AVERAGE(IK267:IK267))</f>
        <v/>
      </c>
      <c r="IL268" s="36" t="str">
        <f t="shared" si="1312"/>
        <v/>
      </c>
      <c r="IM268" s="36" t="str">
        <f t="shared" si="1312"/>
        <v/>
      </c>
      <c r="IN268" s="36" t="str">
        <f t="shared" si="1312"/>
        <v/>
      </c>
      <c r="IO268" s="36" t="str">
        <f t="shared" si="1312"/>
        <v/>
      </c>
      <c r="IP268" s="36" t="str">
        <f t="shared" si="1312"/>
        <v/>
      </c>
      <c r="IQ268" s="52"/>
      <c r="IS268" s="369"/>
      <c r="IT268" s="17" t="s">
        <v>1</v>
      </c>
      <c r="IU268" s="36" t="str">
        <f t="shared" ref="IU268:IZ268" si="1313">IF(COUNT(IU267:IU267)=0,"",AVERAGE(IU267:IU267))</f>
        <v/>
      </c>
      <c r="IV268" s="36" t="str">
        <f t="shared" si="1313"/>
        <v/>
      </c>
      <c r="IW268" s="36" t="str">
        <f t="shared" si="1313"/>
        <v/>
      </c>
      <c r="IX268" s="36" t="str">
        <f t="shared" si="1313"/>
        <v/>
      </c>
      <c r="IY268" s="36" t="str">
        <f t="shared" si="1313"/>
        <v/>
      </c>
      <c r="IZ268" s="36" t="str">
        <f t="shared" si="1313"/>
        <v/>
      </c>
      <c r="JA268" s="52"/>
    </row>
    <row r="269" spans="1:261" ht="12.75" customHeight="1" outlineLevel="2" x14ac:dyDescent="0.25">
      <c r="C269" s="102" t="s">
        <v>291</v>
      </c>
      <c r="D269" s="103" t="s">
        <v>37</v>
      </c>
      <c r="E269" s="419"/>
      <c r="F269" s="419"/>
      <c r="G269" s="419"/>
      <c r="H269" s="419"/>
      <c r="I269" s="419"/>
      <c r="J269" s="419"/>
      <c r="K269" s="52"/>
      <c r="M269" s="102" t="s">
        <v>291</v>
      </c>
      <c r="N269" s="103" t="s">
        <v>37</v>
      </c>
      <c r="O269" s="103"/>
      <c r="P269" s="103"/>
      <c r="Q269" s="103"/>
      <c r="R269" s="103"/>
      <c r="S269" s="103"/>
      <c r="T269" s="103"/>
      <c r="U269" s="52"/>
      <c r="W269" s="102" t="s">
        <v>291</v>
      </c>
      <c r="X269" s="103" t="s">
        <v>37</v>
      </c>
      <c r="Y269" s="103"/>
      <c r="Z269" s="103"/>
      <c r="AA269" s="103"/>
      <c r="AB269" s="103"/>
      <c r="AC269" s="103"/>
      <c r="AD269" s="103"/>
      <c r="AE269" s="52"/>
      <c r="AG269" s="102" t="s">
        <v>291</v>
      </c>
      <c r="AH269" s="103" t="s">
        <v>37</v>
      </c>
      <c r="AI269" s="103"/>
      <c r="AJ269" s="103"/>
      <c r="AK269" s="103"/>
      <c r="AL269" s="103"/>
      <c r="AM269" s="103"/>
      <c r="AN269" s="103"/>
      <c r="AO269" s="52"/>
      <c r="AQ269" s="102" t="s">
        <v>291</v>
      </c>
      <c r="AR269" s="103" t="s">
        <v>37</v>
      </c>
      <c r="AS269" s="103"/>
      <c r="AT269" s="103"/>
      <c r="AU269" s="103"/>
      <c r="AV269" s="103"/>
      <c r="AW269" s="103"/>
      <c r="AX269" s="103"/>
      <c r="AY269" s="52"/>
      <c r="BA269" s="102" t="s">
        <v>291</v>
      </c>
      <c r="BB269" s="103" t="s">
        <v>37</v>
      </c>
      <c r="BC269" s="103"/>
      <c r="BD269" s="103"/>
      <c r="BE269" s="103"/>
      <c r="BF269" s="103"/>
      <c r="BG269" s="103"/>
      <c r="BH269" s="103"/>
      <c r="BI269" s="52"/>
      <c r="BK269" s="102" t="s">
        <v>291</v>
      </c>
      <c r="BL269" s="103" t="s">
        <v>37</v>
      </c>
      <c r="BM269" s="36"/>
      <c r="BN269" s="36">
        <f>IF(COUNT(BN268:BN268)=0,"",AVERAGE(BN268:BN268))</f>
        <v>10</v>
      </c>
      <c r="BO269" s="36">
        <f>IF(COUNT(BO268:BO268)=0,"",AVERAGE(BO268:BO268))</f>
        <v>10</v>
      </c>
      <c r="BP269" s="36">
        <f>IF(COUNT(BP268:BP268)=0,"",AVERAGE(BP268:BP268))</f>
        <v>10</v>
      </c>
      <c r="BQ269" s="36">
        <f>IF(COUNT(BQ268:BQ268)=0,"",AVERAGE(BQ268:BQ268))</f>
        <v>10</v>
      </c>
      <c r="BR269" s="36">
        <f>IF(COUNT(BR268:BR268)=0,"",AVERAGE(BR268:BR268))</f>
        <v>10</v>
      </c>
      <c r="BS269" s="52"/>
      <c r="BU269" s="102" t="s">
        <v>291</v>
      </c>
      <c r="BV269" s="103" t="s">
        <v>37</v>
      </c>
      <c r="BW269" s="103"/>
      <c r="BX269" s="103"/>
      <c r="BY269" s="103"/>
      <c r="BZ269" s="103"/>
      <c r="CA269" s="103"/>
      <c r="CB269" s="103"/>
      <c r="CC269" s="52"/>
      <c r="CE269" s="102" t="s">
        <v>291</v>
      </c>
      <c r="CF269" s="103" t="s">
        <v>37</v>
      </c>
      <c r="CG269" s="103"/>
      <c r="CH269" s="103"/>
      <c r="CI269" s="103"/>
      <c r="CJ269" s="103"/>
      <c r="CK269" s="103"/>
      <c r="CL269" s="103"/>
      <c r="CM269" s="52"/>
      <c r="CO269" s="102" t="s">
        <v>291</v>
      </c>
      <c r="CP269" s="103" t="s">
        <v>37</v>
      </c>
      <c r="CQ269" s="103"/>
      <c r="CR269" s="103"/>
      <c r="CS269" s="103"/>
      <c r="CT269" s="103"/>
      <c r="CU269" s="103"/>
      <c r="CV269" s="103"/>
      <c r="CW269" s="52"/>
      <c r="CY269" s="102" t="s">
        <v>291</v>
      </c>
      <c r="CZ269" s="103" t="s">
        <v>37</v>
      </c>
      <c r="DA269" s="103"/>
      <c r="DB269" s="103"/>
      <c r="DC269" s="103"/>
      <c r="DD269" s="103"/>
      <c r="DE269" s="103"/>
      <c r="DF269" s="103"/>
      <c r="DG269" s="52"/>
      <c r="DI269" s="102" t="s">
        <v>291</v>
      </c>
      <c r="DJ269" s="103" t="s">
        <v>37</v>
      </c>
      <c r="DK269" s="103"/>
      <c r="DL269" s="103"/>
      <c r="DM269" s="103"/>
      <c r="DN269" s="103"/>
      <c r="DO269" s="103"/>
      <c r="DP269" s="103"/>
      <c r="DQ269" s="52"/>
      <c r="DS269" s="102" t="s">
        <v>291</v>
      </c>
      <c r="DT269" s="103" t="s">
        <v>37</v>
      </c>
      <c r="DU269" s="103"/>
      <c r="DV269" s="103"/>
      <c r="DW269" s="103"/>
      <c r="DX269" s="103"/>
      <c r="DY269" s="103"/>
      <c r="DZ269" s="103"/>
      <c r="EA269" s="52"/>
      <c r="EC269" s="102" t="s">
        <v>291</v>
      </c>
      <c r="ED269" s="103" t="s">
        <v>37</v>
      </c>
      <c r="EE269" s="103"/>
      <c r="EF269" s="103"/>
      <c r="EG269" s="103"/>
      <c r="EH269" s="103"/>
      <c r="EI269" s="103"/>
      <c r="EJ269" s="103"/>
      <c r="EK269" s="52"/>
      <c r="EL269" s="102" t="s">
        <v>291</v>
      </c>
      <c r="EM269" s="103" t="s">
        <v>37</v>
      </c>
      <c r="EN269" s="103"/>
      <c r="EO269" s="103"/>
      <c r="EP269" s="103"/>
      <c r="EQ269" s="103"/>
      <c r="ER269" s="103"/>
      <c r="ES269" s="103"/>
      <c r="ET269" s="52"/>
      <c r="EU269" s="52"/>
      <c r="EW269" s="370" t="s">
        <v>291</v>
      </c>
      <c r="EX269" s="103" t="s">
        <v>37</v>
      </c>
      <c r="EY269" s="103"/>
      <c r="EZ269" s="103"/>
      <c r="FA269" s="103"/>
      <c r="FB269" s="103"/>
      <c r="FC269" s="103"/>
      <c r="FD269" s="103"/>
      <c r="FE269" s="52"/>
      <c r="FG269" s="370" t="s">
        <v>291</v>
      </c>
      <c r="FH269" s="103" t="s">
        <v>37</v>
      </c>
      <c r="FI269" s="103"/>
      <c r="FJ269" s="103"/>
      <c r="FK269" s="103"/>
      <c r="FL269" s="103"/>
      <c r="FM269" s="103"/>
      <c r="FN269" s="103"/>
      <c r="FO269" s="52"/>
      <c r="FQ269" s="370" t="s">
        <v>291</v>
      </c>
      <c r="FR269" s="103" t="s">
        <v>37</v>
      </c>
      <c r="FS269" s="103"/>
      <c r="FT269" s="103"/>
      <c r="FU269" s="103"/>
      <c r="FV269" s="103"/>
      <c r="FW269" s="103"/>
      <c r="FX269" s="103"/>
      <c r="FY269" s="52"/>
      <c r="GA269" s="370" t="s">
        <v>291</v>
      </c>
      <c r="GB269" s="103" t="s">
        <v>37</v>
      </c>
      <c r="GC269" s="103"/>
      <c r="GD269" s="103"/>
      <c r="GE269" s="103"/>
      <c r="GF269" s="103"/>
      <c r="GG269" s="103"/>
      <c r="GH269" s="103"/>
      <c r="GI269" s="52"/>
      <c r="GK269" s="370" t="s">
        <v>291</v>
      </c>
      <c r="GL269" s="103" t="s">
        <v>37</v>
      </c>
      <c r="GM269" s="103"/>
      <c r="GN269" s="103"/>
      <c r="GO269" s="103"/>
      <c r="GP269" s="103"/>
      <c r="GQ269" s="103"/>
      <c r="GR269" s="103"/>
      <c r="GS269" s="52"/>
      <c r="GU269" s="370" t="s">
        <v>291</v>
      </c>
      <c r="GV269" s="103" t="s">
        <v>37</v>
      </c>
      <c r="GW269" s="103"/>
      <c r="GX269" s="103"/>
      <c r="GY269" s="103"/>
      <c r="GZ269" s="103"/>
      <c r="HA269" s="103"/>
      <c r="HB269" s="103"/>
      <c r="HC269" s="52"/>
      <c r="HE269" s="370" t="s">
        <v>291</v>
      </c>
      <c r="HF269" s="103" t="s">
        <v>37</v>
      </c>
      <c r="HG269" s="103"/>
      <c r="HH269" s="103"/>
      <c r="HI269" s="103"/>
      <c r="HJ269" s="103"/>
      <c r="HK269" s="103"/>
      <c r="HL269" s="103"/>
      <c r="HM269" s="52"/>
      <c r="HO269" s="370" t="s">
        <v>291</v>
      </c>
      <c r="HP269" s="103" t="s">
        <v>37</v>
      </c>
      <c r="HQ269" s="103"/>
      <c r="HR269" s="103"/>
      <c r="HS269" s="103"/>
      <c r="HT269" s="103"/>
      <c r="HU269" s="103"/>
      <c r="HV269" s="103"/>
      <c r="HW269" s="52"/>
      <c r="HY269" s="370" t="s">
        <v>291</v>
      </c>
      <c r="HZ269" s="103" t="s">
        <v>37</v>
      </c>
      <c r="IA269" s="103"/>
      <c r="IB269" s="103"/>
      <c r="IC269" s="103"/>
      <c r="ID269" s="103"/>
      <c r="IE269" s="103"/>
      <c r="IF269" s="103"/>
      <c r="IG269" s="52"/>
      <c r="II269" s="370" t="s">
        <v>291</v>
      </c>
      <c r="IJ269" s="103" t="s">
        <v>37</v>
      </c>
      <c r="IK269" s="103"/>
      <c r="IL269" s="103"/>
      <c r="IM269" s="103"/>
      <c r="IN269" s="103"/>
      <c r="IO269" s="103"/>
      <c r="IP269" s="103"/>
      <c r="IQ269" s="52"/>
      <c r="IS269" s="370" t="s">
        <v>291</v>
      </c>
      <c r="IT269" s="103" t="s">
        <v>37</v>
      </c>
      <c r="IU269" s="103"/>
      <c r="IV269" s="103"/>
      <c r="IW269" s="103"/>
      <c r="IX269" s="103"/>
      <c r="IY269" s="103"/>
      <c r="IZ269" s="103"/>
      <c r="JA269" s="52"/>
    </row>
    <row r="270" spans="1:261" ht="12.75" customHeight="1" outlineLevel="2" x14ac:dyDescent="0.25">
      <c r="C270" s="356"/>
      <c r="D270" s="41">
        <v>1</v>
      </c>
      <c r="E270" s="416">
        <f t="shared" ref="E270:E271" si="1314">AVERAGE(O270,Y270,AI270,AS270,BC270,BM270,BW270,CG270,CQ270,DA270,DK270,DU270,EE270,EO270,EY270,FI270,FS270,GC270,GM270,GW270,HG270,HQ270,IA270,IK270,IU270)</f>
        <v>9</v>
      </c>
      <c r="F270" s="416">
        <f t="shared" ref="F270:F271" si="1315">AVERAGE(P270,Z270,AJ270,AT270,BD270,BN270,BX270,CH270,CR270,DB270,DL270,DV270,EF270,EP270,EZ270,FJ270,FT270,GD270,GN270,GX270,HH270,HR270,IB270,IL270,IV270)</f>
        <v>9.5</v>
      </c>
      <c r="G270" s="416">
        <f t="shared" ref="G270:G271" si="1316">AVERAGE(Q270,AA270,AK270,AU270,BE270,BO270,BY270,CI270,CS270,DC270,DM270,DW270,EG270,EQ270,FA270,FK270,FU270,GE270,GO270,GY270,HI270,HS270,IC270,IM270,IW270)</f>
        <v>8</v>
      </c>
      <c r="H270" s="416">
        <f t="shared" ref="H270:H271" si="1317">AVERAGE(R270,AB270,AL270,AV270,BF270,BP270,BZ270,CJ270,CT270,DD270,DN270,DX270,EH270,ER270,FB270,FL270,FV270,GF270,GP270,GZ270,HJ270,HT270,ID270,IN270,IX270)</f>
        <v>7</v>
      </c>
      <c r="I270" s="416">
        <f t="shared" ref="I270:I271" si="1318">AVERAGE(S270,AC270,AM270,AW270,BG270,BQ270,CA270,CK270,CU270,DE270,DO270,DY270,EI270,ES270,FC270,FM270,FW270,GG270,GQ270,HA270,HK270,HU270,IE270,IO270,IY270)</f>
        <v>8</v>
      </c>
      <c r="J270" s="416">
        <f t="shared" ref="J270:J271" si="1319">AVERAGE(T270,AD270,AN270,AX270,BH270,BR270,CB270,CL270,CV270,DF270,DP270,DZ270,EJ270,ET270,FD270,FN270,FX270,GH270,GR270,HB270,HL270,HV270,IF270,IP270,IZ270)</f>
        <v>8</v>
      </c>
      <c r="K270" s="52"/>
      <c r="M270" s="328"/>
      <c r="N270" s="41">
        <v>1</v>
      </c>
      <c r="O270" s="6"/>
      <c r="P270" s="6"/>
      <c r="Q270" s="6"/>
      <c r="R270" s="6"/>
      <c r="S270" s="6"/>
      <c r="T270" s="6"/>
      <c r="U270" s="52"/>
      <c r="W270" s="328"/>
      <c r="X270" s="41">
        <v>1</v>
      </c>
      <c r="Y270" s="6"/>
      <c r="Z270" s="6"/>
      <c r="AA270" s="6"/>
      <c r="AB270" s="6"/>
      <c r="AC270" s="6"/>
      <c r="AD270" s="6"/>
      <c r="AE270" s="52"/>
      <c r="AG270" s="328"/>
      <c r="AH270" s="41">
        <v>1</v>
      </c>
      <c r="AI270" s="6"/>
      <c r="AJ270" s="6"/>
      <c r="AK270" s="6"/>
      <c r="AL270" s="6"/>
      <c r="AM270" s="6"/>
      <c r="AN270" s="6"/>
      <c r="AO270" s="52"/>
      <c r="AQ270" s="328"/>
      <c r="AR270" s="41">
        <v>1</v>
      </c>
      <c r="AS270" s="6"/>
      <c r="AT270" s="6"/>
      <c r="AU270" s="6"/>
      <c r="AV270" s="6"/>
      <c r="AW270" s="6"/>
      <c r="AX270" s="6"/>
      <c r="AY270" s="52"/>
      <c r="BA270" s="328"/>
      <c r="BB270" s="41">
        <v>1</v>
      </c>
      <c r="BC270" s="6"/>
      <c r="BD270" s="6"/>
      <c r="BE270" s="6"/>
      <c r="BF270" s="6"/>
      <c r="BG270" s="6"/>
      <c r="BH270" s="6"/>
      <c r="BI270" s="52"/>
      <c r="BK270" s="328"/>
      <c r="BL270" s="41">
        <v>1</v>
      </c>
      <c r="BM270" s="103"/>
      <c r="BN270" s="103"/>
      <c r="BO270" s="103"/>
      <c r="BP270" s="103"/>
      <c r="BQ270" s="103"/>
      <c r="BR270" s="103"/>
      <c r="BS270" s="52"/>
      <c r="BU270" s="328"/>
      <c r="BV270" s="41">
        <v>1</v>
      </c>
      <c r="BW270" s="6"/>
      <c r="BX270" s="6"/>
      <c r="BY270" s="6"/>
      <c r="BZ270" s="6"/>
      <c r="CA270" s="6"/>
      <c r="CB270" s="6"/>
      <c r="CC270" s="52"/>
      <c r="CE270" s="328"/>
      <c r="CF270" s="41">
        <v>1</v>
      </c>
      <c r="CG270" s="6"/>
      <c r="CH270" s="6"/>
      <c r="CI270" s="6"/>
      <c r="CJ270" s="6"/>
      <c r="CK270" s="6"/>
      <c r="CL270" s="6"/>
      <c r="CM270" s="52"/>
      <c r="CO270" s="328"/>
      <c r="CP270" s="41">
        <v>1</v>
      </c>
      <c r="CQ270" s="6"/>
      <c r="CR270" s="6"/>
      <c r="CS270" s="6"/>
      <c r="CT270" s="6"/>
      <c r="CU270" s="6"/>
      <c r="CV270" s="6"/>
      <c r="CW270" s="52"/>
      <c r="CY270" s="328"/>
      <c r="CZ270" s="41">
        <v>1</v>
      </c>
      <c r="DA270" s="6">
        <v>8</v>
      </c>
      <c r="DB270" s="6">
        <v>10</v>
      </c>
      <c r="DC270" s="6">
        <v>9</v>
      </c>
      <c r="DD270" s="6">
        <v>7</v>
      </c>
      <c r="DE270" s="6"/>
      <c r="DF270" s="6">
        <v>8</v>
      </c>
      <c r="DG270" s="52"/>
      <c r="DI270" s="328"/>
      <c r="DJ270" s="41">
        <v>1</v>
      </c>
      <c r="DK270" s="6"/>
      <c r="DL270" s="6"/>
      <c r="DM270" s="6"/>
      <c r="DN270" s="6"/>
      <c r="DO270" s="6"/>
      <c r="DP270" s="6"/>
      <c r="DQ270" s="52"/>
      <c r="DS270" s="328"/>
      <c r="DT270" s="41">
        <v>1</v>
      </c>
      <c r="DU270" s="6"/>
      <c r="DV270" s="6"/>
      <c r="DW270" s="6"/>
      <c r="DX270" s="6"/>
      <c r="DY270" s="6"/>
      <c r="DZ270" s="6"/>
      <c r="EA270" s="52"/>
      <c r="EC270" s="328"/>
      <c r="ED270" s="41">
        <v>1</v>
      </c>
      <c r="EE270" s="6"/>
      <c r="EF270" s="6"/>
      <c r="EG270" s="6"/>
      <c r="EH270" s="6"/>
      <c r="EI270" s="6"/>
      <c r="EJ270" s="6"/>
      <c r="EK270" s="52"/>
      <c r="EL270" s="328"/>
      <c r="EM270" s="41">
        <v>1</v>
      </c>
      <c r="EN270" s="6">
        <v>8</v>
      </c>
      <c r="EO270" s="6">
        <v>10</v>
      </c>
      <c r="EP270" s="6">
        <v>9</v>
      </c>
      <c r="EQ270" s="6">
        <v>7</v>
      </c>
      <c r="ER270" s="6"/>
      <c r="ES270" s="6">
        <v>8</v>
      </c>
      <c r="ET270" s="52"/>
      <c r="EU270" s="52"/>
      <c r="EW270" s="367"/>
      <c r="EX270" s="41">
        <v>1</v>
      </c>
      <c r="EY270" s="6"/>
      <c r="EZ270" s="6"/>
      <c r="FA270" s="6"/>
      <c r="FB270" s="6"/>
      <c r="FC270" s="6"/>
      <c r="FD270" s="6"/>
      <c r="FE270" s="52"/>
      <c r="FG270" s="367"/>
      <c r="FH270" s="41">
        <v>1</v>
      </c>
      <c r="FI270" s="6"/>
      <c r="FJ270" s="6"/>
      <c r="FK270" s="6"/>
      <c r="FL270" s="6"/>
      <c r="FM270" s="6"/>
      <c r="FN270" s="6"/>
      <c r="FO270" s="52"/>
      <c r="FQ270" s="367"/>
      <c r="FR270" s="41">
        <v>1</v>
      </c>
      <c r="FS270" s="6"/>
      <c r="FT270" s="6"/>
      <c r="FU270" s="6"/>
      <c r="FV270" s="6"/>
      <c r="FW270" s="6"/>
      <c r="FX270" s="6"/>
      <c r="FY270" s="52"/>
      <c r="GA270" s="367"/>
      <c r="GB270" s="41">
        <v>1</v>
      </c>
      <c r="GC270" s="6"/>
      <c r="GD270" s="6"/>
      <c r="GE270" s="6"/>
      <c r="GF270" s="6"/>
      <c r="GG270" s="6"/>
      <c r="GH270" s="6"/>
      <c r="GI270" s="52"/>
      <c r="GK270" s="367"/>
      <c r="GL270" s="41">
        <v>1</v>
      </c>
      <c r="GM270" s="6"/>
      <c r="GN270" s="6"/>
      <c r="GO270" s="6"/>
      <c r="GP270" s="6"/>
      <c r="GQ270" s="6"/>
      <c r="GR270" s="6"/>
      <c r="GS270" s="52"/>
      <c r="GU270" s="367"/>
      <c r="GV270" s="41">
        <v>1</v>
      </c>
      <c r="GW270" s="6"/>
      <c r="GX270" s="6"/>
      <c r="GY270" s="6"/>
      <c r="GZ270" s="6"/>
      <c r="HA270" s="6"/>
      <c r="HB270" s="6"/>
      <c r="HC270" s="52"/>
      <c r="HE270" s="367"/>
      <c r="HF270" s="41">
        <v>1</v>
      </c>
      <c r="HG270" s="6"/>
      <c r="HH270" s="6"/>
      <c r="HI270" s="6"/>
      <c r="HJ270" s="6"/>
      <c r="HK270" s="6"/>
      <c r="HL270" s="6"/>
      <c r="HM270" s="52"/>
      <c r="HO270" s="367"/>
      <c r="HP270" s="41">
        <v>1</v>
      </c>
      <c r="HQ270" s="6"/>
      <c r="HR270" s="6"/>
      <c r="HS270" s="6"/>
      <c r="HT270" s="6"/>
      <c r="HU270" s="6"/>
      <c r="HV270" s="6"/>
      <c r="HW270" s="52"/>
      <c r="HY270" s="367"/>
      <c r="HZ270" s="41">
        <v>1</v>
      </c>
      <c r="IA270" s="6"/>
      <c r="IB270" s="6"/>
      <c r="IC270" s="6"/>
      <c r="ID270" s="6"/>
      <c r="IE270" s="6"/>
      <c r="IF270" s="6"/>
      <c r="IG270" s="52"/>
      <c r="II270" s="367"/>
      <c r="IJ270" s="41">
        <v>1</v>
      </c>
      <c r="IK270" s="6"/>
      <c r="IL270" s="6"/>
      <c r="IM270" s="6"/>
      <c r="IN270" s="6"/>
      <c r="IO270" s="6"/>
      <c r="IP270" s="6"/>
      <c r="IQ270" s="52"/>
      <c r="IS270" s="367"/>
      <c r="IT270" s="41">
        <v>1</v>
      </c>
      <c r="IU270" s="6"/>
      <c r="IV270" s="6"/>
      <c r="IW270" s="6"/>
      <c r="IX270" s="6"/>
      <c r="IY270" s="6"/>
      <c r="IZ270" s="6"/>
      <c r="JA270" s="52"/>
    </row>
    <row r="271" spans="1:261" ht="12.75" customHeight="1" outlineLevel="2" x14ac:dyDescent="0.25">
      <c r="C271" s="356"/>
      <c r="D271" s="41">
        <v>2</v>
      </c>
      <c r="E271" s="416">
        <f t="shared" si="1314"/>
        <v>9.6666666666666661</v>
      </c>
      <c r="F271" s="416">
        <f t="shared" si="1315"/>
        <v>9.3333333333333339</v>
      </c>
      <c r="G271" s="416">
        <f t="shared" si="1316"/>
        <v>9.3333333333333339</v>
      </c>
      <c r="H271" s="416">
        <f t="shared" si="1317"/>
        <v>9.5</v>
      </c>
      <c r="I271" s="416">
        <f t="shared" si="1318"/>
        <v>5</v>
      </c>
      <c r="J271" s="416">
        <f t="shared" si="1319"/>
        <v>0</v>
      </c>
      <c r="K271" s="52"/>
      <c r="M271" s="328"/>
      <c r="N271" s="41">
        <v>2</v>
      </c>
      <c r="O271" s="6"/>
      <c r="P271" s="6"/>
      <c r="Q271" s="6"/>
      <c r="R271" s="6"/>
      <c r="S271" s="6"/>
      <c r="T271" s="6"/>
      <c r="U271" s="52"/>
      <c r="W271" s="328"/>
      <c r="X271" s="41">
        <v>2</v>
      </c>
      <c r="Y271" s="6"/>
      <c r="Z271" s="6"/>
      <c r="AA271" s="6"/>
      <c r="AB271" s="6"/>
      <c r="AC271" s="6"/>
      <c r="AD271" s="6"/>
      <c r="AE271" s="52"/>
      <c r="AG271" s="328"/>
      <c r="AH271" s="41">
        <v>2</v>
      </c>
      <c r="AI271" s="6"/>
      <c r="AJ271" s="6"/>
      <c r="AK271" s="6"/>
      <c r="AL271" s="6"/>
      <c r="AM271" s="6"/>
      <c r="AN271" s="6"/>
      <c r="AO271" s="52"/>
      <c r="AQ271" s="328"/>
      <c r="AR271" s="41">
        <v>2</v>
      </c>
      <c r="AS271" s="6"/>
      <c r="AT271" s="6"/>
      <c r="AU271" s="6"/>
      <c r="AV271" s="6"/>
      <c r="AW271" s="6"/>
      <c r="AX271" s="6"/>
      <c r="AY271" s="52"/>
      <c r="BA271" s="328"/>
      <c r="BB271" s="41">
        <v>2</v>
      </c>
      <c r="BC271" s="6"/>
      <c r="BD271" s="6"/>
      <c r="BE271" s="6"/>
      <c r="BF271" s="6"/>
      <c r="BG271" s="6"/>
      <c r="BH271" s="6"/>
      <c r="BI271" s="52"/>
      <c r="BK271" s="328"/>
      <c r="BL271" s="41">
        <v>2</v>
      </c>
      <c r="BM271" s="6">
        <v>10</v>
      </c>
      <c r="BN271" s="6">
        <v>10</v>
      </c>
      <c r="BO271" s="6">
        <v>10</v>
      </c>
      <c r="BP271" s="6">
        <v>10</v>
      </c>
      <c r="BQ271" s="6">
        <v>10</v>
      </c>
      <c r="BR271" s="6">
        <v>0</v>
      </c>
      <c r="BS271" s="52"/>
      <c r="BU271" s="328"/>
      <c r="BV271" s="41">
        <v>2</v>
      </c>
      <c r="BW271" s="6"/>
      <c r="BX271" s="6"/>
      <c r="BY271" s="6"/>
      <c r="BZ271" s="6"/>
      <c r="CA271" s="6"/>
      <c r="CB271" s="6"/>
      <c r="CC271" s="52"/>
      <c r="CE271" s="328"/>
      <c r="CF271" s="41">
        <v>2</v>
      </c>
      <c r="CG271" s="6"/>
      <c r="CH271" s="6"/>
      <c r="CI271" s="6"/>
      <c r="CJ271" s="6"/>
      <c r="CK271" s="6"/>
      <c r="CL271" s="6"/>
      <c r="CM271" s="52"/>
      <c r="CO271" s="328"/>
      <c r="CP271" s="41">
        <v>2</v>
      </c>
      <c r="CQ271" s="6"/>
      <c r="CR271" s="6"/>
      <c r="CS271" s="6"/>
      <c r="CT271" s="6"/>
      <c r="CU271" s="6"/>
      <c r="CV271" s="6"/>
      <c r="CW271" s="52"/>
      <c r="CY271" s="328"/>
      <c r="CZ271" s="41">
        <v>2</v>
      </c>
      <c r="DA271" s="6">
        <v>10</v>
      </c>
      <c r="DB271" s="6">
        <v>9</v>
      </c>
      <c r="DC271" s="6">
        <v>9</v>
      </c>
      <c r="DD271" s="6">
        <v>9</v>
      </c>
      <c r="DE271" s="6"/>
      <c r="DF271" s="6">
        <v>0</v>
      </c>
      <c r="DG271" s="52"/>
      <c r="DI271" s="328"/>
      <c r="DJ271" s="41">
        <v>2</v>
      </c>
      <c r="DK271" s="6"/>
      <c r="DL271" s="6"/>
      <c r="DM271" s="6"/>
      <c r="DN271" s="6"/>
      <c r="DO271" s="6"/>
      <c r="DP271" s="6"/>
      <c r="DQ271" s="52"/>
      <c r="DS271" s="328"/>
      <c r="DT271" s="41">
        <v>2</v>
      </c>
      <c r="DU271" s="6"/>
      <c r="DV271" s="6"/>
      <c r="DW271" s="6"/>
      <c r="DX271" s="6"/>
      <c r="DY271" s="6"/>
      <c r="DZ271" s="6"/>
      <c r="EA271" s="52"/>
      <c r="EC271" s="328"/>
      <c r="ED271" s="41">
        <v>2</v>
      </c>
      <c r="EE271" s="6"/>
      <c r="EF271" s="6"/>
      <c r="EG271" s="6"/>
      <c r="EH271" s="6"/>
      <c r="EI271" s="6"/>
      <c r="EJ271" s="6"/>
      <c r="EK271" s="52"/>
      <c r="EL271" s="328"/>
      <c r="EM271" s="41">
        <v>2</v>
      </c>
      <c r="EN271" s="6">
        <v>10</v>
      </c>
      <c r="EO271" s="6">
        <v>9</v>
      </c>
      <c r="EP271" s="6">
        <v>9</v>
      </c>
      <c r="EQ271" s="6">
        <v>9</v>
      </c>
      <c r="ER271" s="6"/>
      <c r="ES271" s="6">
        <v>0</v>
      </c>
      <c r="ET271" s="52"/>
      <c r="EU271" s="52"/>
      <c r="EW271" s="367"/>
      <c r="EX271" s="41">
        <v>2</v>
      </c>
      <c r="EY271" s="6"/>
      <c r="EZ271" s="6"/>
      <c r="FA271" s="6"/>
      <c r="FB271" s="6"/>
      <c r="FC271" s="6"/>
      <c r="FD271" s="6"/>
      <c r="FE271" s="52"/>
      <c r="FG271" s="367"/>
      <c r="FH271" s="41">
        <v>2</v>
      </c>
      <c r="FI271" s="6"/>
      <c r="FJ271" s="6"/>
      <c r="FK271" s="6"/>
      <c r="FL271" s="6"/>
      <c r="FM271" s="6"/>
      <c r="FN271" s="6"/>
      <c r="FO271" s="52"/>
      <c r="FQ271" s="367"/>
      <c r="FR271" s="41">
        <v>2</v>
      </c>
      <c r="FS271" s="6"/>
      <c r="FT271" s="6"/>
      <c r="FU271" s="6"/>
      <c r="FV271" s="6"/>
      <c r="FW271" s="6"/>
      <c r="FX271" s="6"/>
      <c r="FY271" s="52"/>
      <c r="GA271" s="367"/>
      <c r="GB271" s="41">
        <v>2</v>
      </c>
      <c r="GC271" s="6"/>
      <c r="GD271" s="6"/>
      <c r="GE271" s="6"/>
      <c r="GF271" s="6"/>
      <c r="GG271" s="6"/>
      <c r="GH271" s="6"/>
      <c r="GI271" s="52"/>
      <c r="GK271" s="367"/>
      <c r="GL271" s="41">
        <v>2</v>
      </c>
      <c r="GM271" s="6"/>
      <c r="GN271" s="6"/>
      <c r="GO271" s="6"/>
      <c r="GP271" s="6"/>
      <c r="GQ271" s="6"/>
      <c r="GR271" s="6"/>
      <c r="GS271" s="52"/>
      <c r="GU271" s="367"/>
      <c r="GV271" s="41">
        <v>2</v>
      </c>
      <c r="GW271" s="6"/>
      <c r="GX271" s="6"/>
      <c r="GY271" s="6"/>
      <c r="GZ271" s="6"/>
      <c r="HA271" s="6"/>
      <c r="HB271" s="6"/>
      <c r="HC271" s="52"/>
      <c r="HE271" s="367"/>
      <c r="HF271" s="41">
        <v>2</v>
      </c>
      <c r="HG271" s="6"/>
      <c r="HH271" s="6"/>
      <c r="HI271" s="6"/>
      <c r="HJ271" s="6"/>
      <c r="HK271" s="6"/>
      <c r="HL271" s="6"/>
      <c r="HM271" s="52"/>
      <c r="HO271" s="367"/>
      <c r="HP271" s="41">
        <v>2</v>
      </c>
      <c r="HQ271" s="6"/>
      <c r="HR271" s="6"/>
      <c r="HS271" s="6"/>
      <c r="HT271" s="6"/>
      <c r="HU271" s="6"/>
      <c r="HV271" s="6"/>
      <c r="HW271" s="52"/>
      <c r="HY271" s="367"/>
      <c r="HZ271" s="41">
        <v>2</v>
      </c>
      <c r="IA271" s="6"/>
      <c r="IB271" s="6"/>
      <c r="IC271" s="6"/>
      <c r="ID271" s="6"/>
      <c r="IE271" s="6"/>
      <c r="IF271" s="6"/>
      <c r="IG271" s="52"/>
      <c r="II271" s="367"/>
      <c r="IJ271" s="41">
        <v>2</v>
      </c>
      <c r="IK271" s="6"/>
      <c r="IL271" s="6"/>
      <c r="IM271" s="6"/>
      <c r="IN271" s="6"/>
      <c r="IO271" s="6"/>
      <c r="IP271" s="6"/>
      <c r="IQ271" s="52"/>
      <c r="IS271" s="367"/>
      <c r="IT271" s="41">
        <v>2</v>
      </c>
      <c r="IU271" s="6"/>
      <c r="IV271" s="6"/>
      <c r="IW271" s="6"/>
      <c r="IX271" s="6"/>
      <c r="IY271" s="6"/>
      <c r="IZ271" s="6"/>
      <c r="JA271" s="52"/>
    </row>
    <row r="272" spans="1:261" ht="12.75" customHeight="1" outlineLevel="2" x14ac:dyDescent="0.25">
      <c r="A272" s="99" t="s">
        <v>122</v>
      </c>
      <c r="B272" s="100">
        <f>IF(A272="Must Have",RQTMustHave,(IF(A272="Important",RQTImportant,(IF(A272="Standard",RQTStandard,RQTNiceToHave)))))</f>
        <v>1</v>
      </c>
      <c r="C272" s="358"/>
      <c r="D272" s="17" t="s">
        <v>1</v>
      </c>
      <c r="E272" s="417">
        <f>AVERAGE(O272,Y272,AI272,AS272,BC272,BM272,BW272,CG272,CQ272,DA272,DK272,DU272,EE272,EO272,EY272,FI272,FS272,GC272,GM272,GW272,HG272,HQ272,IA272,IK272,IU272)</f>
        <v>9.5</v>
      </c>
      <c r="F272" s="417">
        <f t="shared" ref="F272:J272" si="1320">AVERAGE(P272,Z272,AJ272,AT272,BD272,BN272,BX272,CH272,CR272,DB272,DL272,DV272,EF272,EP272,EZ272,FJ272,FT272,GD272,GN272,GX272,HH272,HR272,IB272,IL272,IV272)</f>
        <v>9.5</v>
      </c>
      <c r="G272" s="417">
        <f t="shared" si="1320"/>
        <v>9</v>
      </c>
      <c r="H272" s="417">
        <f t="shared" si="1320"/>
        <v>9</v>
      </c>
      <c r="I272" s="417">
        <f t="shared" si="1320"/>
        <v>7</v>
      </c>
      <c r="J272" s="417">
        <f t="shared" si="1320"/>
        <v>2</v>
      </c>
      <c r="K272" s="52"/>
      <c r="M272" s="48"/>
      <c r="N272" s="17" t="s">
        <v>1</v>
      </c>
      <c r="O272" s="36" t="str">
        <f>IF(COUNT(O270:O271)=0,"",AVERAGE(O270:O271))</f>
        <v/>
      </c>
      <c r="P272" s="36" t="str">
        <f>IF(COUNT(P270:P271)=0,"",AVERAGE(P270:P271))</f>
        <v/>
      </c>
      <c r="Q272" s="36" t="str">
        <f>IF(COUNT(Q270:Q271)=0,"",AVERAGE(Q270:Q271))</f>
        <v/>
      </c>
      <c r="R272" s="36" t="str">
        <f>IF(COUNT(R270:R271)=0,"",AVERAGE(R270:R271))</f>
        <v/>
      </c>
      <c r="S272" s="36"/>
      <c r="T272" s="36" t="str">
        <f>IF(COUNT(T270:T271)=0,"",AVERAGE(T270:T271))</f>
        <v/>
      </c>
      <c r="U272" s="52"/>
      <c r="W272" s="48"/>
      <c r="X272" s="17" t="s">
        <v>1</v>
      </c>
      <c r="Y272" s="36" t="str">
        <f>IF(COUNT(Y270:Y271)=0,"",AVERAGE(Y270:Y271))</f>
        <v/>
      </c>
      <c r="Z272" s="36" t="str">
        <f>IF(COUNT(Z270:Z271)=0,"",AVERAGE(Z270:Z271))</f>
        <v/>
      </c>
      <c r="AA272" s="36" t="str">
        <f>IF(COUNT(AA270:AA271)=0,"",AVERAGE(AA270:AA271))</f>
        <v/>
      </c>
      <c r="AB272" s="36" t="str">
        <f>IF(COUNT(AB270:AB271)=0,"",AVERAGE(AB270:AB271))</f>
        <v/>
      </c>
      <c r="AC272" s="36"/>
      <c r="AD272" s="36" t="str">
        <f>IF(COUNT(AD270:AD271)=0,"",AVERAGE(AD270:AD271))</f>
        <v/>
      </c>
      <c r="AE272" s="52"/>
      <c r="AG272" s="48"/>
      <c r="AH272" s="17" t="s">
        <v>1</v>
      </c>
      <c r="AI272" s="36" t="str">
        <f>IF(COUNT(AI270:AI271)=0,"",AVERAGE(AI270:AI271))</f>
        <v/>
      </c>
      <c r="AJ272" s="36" t="str">
        <f>IF(COUNT(AJ270:AJ271)=0,"",AVERAGE(AJ270:AJ271))</f>
        <v/>
      </c>
      <c r="AK272" s="36" t="str">
        <f>IF(COUNT(AK270:AK271)=0,"",AVERAGE(AK270:AK271))</f>
        <v/>
      </c>
      <c r="AL272" s="36" t="str">
        <f>IF(COUNT(AL270:AL271)=0,"",AVERAGE(AL270:AL271))</f>
        <v/>
      </c>
      <c r="AM272" s="36"/>
      <c r="AN272" s="36" t="str">
        <f>IF(COUNT(AN270:AN271)=0,"",AVERAGE(AN270:AN271))</f>
        <v/>
      </c>
      <c r="AO272" s="52"/>
      <c r="AQ272" s="48"/>
      <c r="AR272" s="17" t="s">
        <v>1</v>
      </c>
      <c r="AS272" s="36"/>
      <c r="AT272" s="36" t="str">
        <f>IF(COUNT(AT270:AT271)=0,"",AVERAGE(AT270:AT271))</f>
        <v/>
      </c>
      <c r="AU272" s="36" t="str">
        <f>IF(COUNT(AU270:AU271)=0,"",AVERAGE(AU270:AU271))</f>
        <v/>
      </c>
      <c r="AV272" s="36" t="str">
        <f>IF(COUNT(AV270:AV271)=0,"",AVERAGE(AV270:AV271))</f>
        <v/>
      </c>
      <c r="AW272" s="36" t="str">
        <f>IF(COUNT(AW270:AW271)=0,"",AVERAGE(AW270:AW271))</f>
        <v/>
      </c>
      <c r="AX272" s="36" t="str">
        <f>IF(COUNT(AX270:AX271)=0,"",AVERAGE(AX270:AX271))</f>
        <v/>
      </c>
      <c r="AY272" s="52"/>
      <c r="BA272" s="48"/>
      <c r="BB272" s="17" t="s">
        <v>1</v>
      </c>
      <c r="BC272" s="36"/>
      <c r="BD272" s="36" t="str">
        <f>IF(COUNT(BD270:BD271)=0,"",AVERAGE(BD270:BD271))</f>
        <v/>
      </c>
      <c r="BE272" s="36" t="str">
        <f>IF(COUNT(BE270:BE271)=0,"",AVERAGE(BE270:BE271))</f>
        <v/>
      </c>
      <c r="BF272" s="36" t="str">
        <f>IF(COUNT(BF270:BF271)=0,"",AVERAGE(BF270:BF271))</f>
        <v/>
      </c>
      <c r="BG272" s="36" t="str">
        <f>IF(COUNT(BG270:BG271)=0,"",AVERAGE(BG270:BG271))</f>
        <v/>
      </c>
      <c r="BH272" s="36" t="str">
        <f>IF(COUNT(BH270:BH271)=0,"",AVERAGE(BH270:BH271))</f>
        <v/>
      </c>
      <c r="BI272" s="52"/>
      <c r="BK272" s="48"/>
      <c r="BL272" s="17" t="s">
        <v>1</v>
      </c>
      <c r="BM272" s="6">
        <v>10</v>
      </c>
      <c r="BN272" s="6">
        <v>10</v>
      </c>
      <c r="BO272" s="6">
        <v>10</v>
      </c>
      <c r="BP272" s="6">
        <v>10</v>
      </c>
      <c r="BQ272" s="6">
        <v>10</v>
      </c>
      <c r="BR272" s="6">
        <v>0</v>
      </c>
      <c r="BS272" s="52"/>
      <c r="BU272" s="48"/>
      <c r="BV272" s="17" t="s">
        <v>1</v>
      </c>
      <c r="BW272" s="36" t="str">
        <f>IF(COUNT(BW270:BW271)=0,"",AVERAGE(BW270:BW271))</f>
        <v/>
      </c>
      <c r="BX272" s="36" t="str">
        <f>IF(COUNT(BX270:BX271)=0,"",AVERAGE(BX270:BX271))</f>
        <v/>
      </c>
      <c r="BY272" s="36" t="str">
        <f>IF(COUNT(BY270:BY271)=0,"",AVERAGE(BY270:BY271))</f>
        <v/>
      </c>
      <c r="BZ272" s="36" t="str">
        <f>IF(COUNT(BZ270:BZ271)=0,"",AVERAGE(BZ270:BZ271))</f>
        <v/>
      </c>
      <c r="CA272" s="36"/>
      <c r="CB272" s="36" t="str">
        <f>IF(COUNT(CB270:CB271)=0,"",AVERAGE(CB270:CB271))</f>
        <v/>
      </c>
      <c r="CC272" s="52"/>
      <c r="CE272" s="48"/>
      <c r="CF272" s="17" t="s">
        <v>1</v>
      </c>
      <c r="CG272" s="36" t="str">
        <f>IF(COUNT(CG270:CG271)=0,"",AVERAGE(CG270:CG271))</f>
        <v/>
      </c>
      <c r="CH272" s="36" t="str">
        <f>IF(COUNT(CH270:CH271)=0,"",AVERAGE(CH270:CH271))</f>
        <v/>
      </c>
      <c r="CI272" s="36" t="str">
        <f>IF(COUNT(CI270:CI271)=0,"",AVERAGE(CI270:CI271))</f>
        <v/>
      </c>
      <c r="CJ272" s="36" t="str">
        <f>IF(COUNT(CJ270:CJ271)=0,"",AVERAGE(CJ270:CJ271))</f>
        <v/>
      </c>
      <c r="CK272" s="36"/>
      <c r="CL272" s="36" t="str">
        <f>IF(COUNT(CL270:CL271)=0,"",AVERAGE(CL270:CL271))</f>
        <v/>
      </c>
      <c r="CM272" s="52"/>
      <c r="CO272" s="48"/>
      <c r="CP272" s="17" t="s">
        <v>1</v>
      </c>
      <c r="CQ272" s="36" t="str">
        <f>IF(COUNT(CQ270:CQ271)=0,"",AVERAGE(CQ270:CQ271))</f>
        <v/>
      </c>
      <c r="CR272" s="36" t="str">
        <f>IF(COUNT(CR270:CR271)=0,"",AVERAGE(CR270:CR271))</f>
        <v/>
      </c>
      <c r="CS272" s="36" t="str">
        <f>IF(COUNT(CS270:CS271)=0,"",AVERAGE(CS270:CS271))</f>
        <v/>
      </c>
      <c r="CT272" s="36" t="str">
        <f>IF(COUNT(CT270:CT271)=0,"",AVERAGE(CT270:CT271))</f>
        <v/>
      </c>
      <c r="CU272" s="36"/>
      <c r="CV272" s="36" t="str">
        <f>IF(COUNT(CV270:CV271)=0,"",AVERAGE(CV270:CV271))</f>
        <v/>
      </c>
      <c r="CW272" s="52"/>
      <c r="CY272" s="48"/>
      <c r="CZ272" s="17" t="s">
        <v>1</v>
      </c>
      <c r="DA272" s="36">
        <f>IF(COUNT(DA270:DA271)=0,"",AVERAGE(DA270:DA271))</f>
        <v>9</v>
      </c>
      <c r="DB272" s="36">
        <f>IF(COUNT(DB270:DB271)=0,"",AVERAGE(DB270:DB271))</f>
        <v>9.5</v>
      </c>
      <c r="DC272" s="36">
        <f>IF(COUNT(DC270:DC271)=0,"",AVERAGE(DC270:DC271))</f>
        <v>9</v>
      </c>
      <c r="DD272" s="36">
        <f>IF(COUNT(DD270:DD271)=0,"",AVERAGE(DD270:DD271))</f>
        <v>8</v>
      </c>
      <c r="DE272" s="36"/>
      <c r="DF272" s="36">
        <f>IF(COUNT(DF270:DF271)=0,"",AVERAGE(DF270:DF271))</f>
        <v>4</v>
      </c>
      <c r="DG272" s="52"/>
      <c r="DI272" s="48"/>
      <c r="DJ272" s="17" t="s">
        <v>1</v>
      </c>
      <c r="DK272" s="36" t="str">
        <f>IF(COUNT(DK270:DK271)=0,"",AVERAGE(DK270:DK271))</f>
        <v/>
      </c>
      <c r="DL272" s="36" t="str">
        <f>IF(COUNT(DL270:DL271)=0,"",AVERAGE(DL270:DL271))</f>
        <v/>
      </c>
      <c r="DM272" s="36" t="str">
        <f>IF(COUNT(DM270:DM271)=0,"",AVERAGE(DM270:DM271))</f>
        <v/>
      </c>
      <c r="DN272" s="36" t="str">
        <f>IF(COUNT(DN270:DN271)=0,"",AVERAGE(DN270:DN271))</f>
        <v/>
      </c>
      <c r="DO272" s="36"/>
      <c r="DP272" s="36" t="str">
        <f>IF(COUNT(DP270:DP271)=0,"",AVERAGE(DP270:DP271))</f>
        <v/>
      </c>
      <c r="DQ272" s="52"/>
      <c r="DS272" s="48"/>
      <c r="DT272" s="17" t="s">
        <v>1</v>
      </c>
      <c r="DU272" s="36" t="str">
        <f>IF(COUNT(DU270:DU271)=0,"",AVERAGE(DU270:DU271))</f>
        <v/>
      </c>
      <c r="DV272" s="36" t="str">
        <f>IF(COUNT(DV270:DV271)=0,"",AVERAGE(DV270:DV271))</f>
        <v/>
      </c>
      <c r="DW272" s="36" t="str">
        <f>IF(COUNT(DW270:DW271)=0,"",AVERAGE(DW270:DW271))</f>
        <v/>
      </c>
      <c r="DX272" s="36" t="str">
        <f>IF(COUNT(DX270:DX271)=0,"",AVERAGE(DX270:DX271))</f>
        <v/>
      </c>
      <c r="DY272" s="36"/>
      <c r="DZ272" s="36" t="str">
        <f>IF(COUNT(DZ270:DZ271)=0,"",AVERAGE(DZ270:DZ271))</f>
        <v/>
      </c>
      <c r="EA272" s="52"/>
      <c r="EC272" s="48"/>
      <c r="ED272" s="17" t="s">
        <v>1</v>
      </c>
      <c r="EE272" s="36" t="str">
        <f>IF(COUNT(EE270:EE271)=0,"",AVERAGE(EE270:EE271))</f>
        <v/>
      </c>
      <c r="EF272" s="36" t="str">
        <f>IF(COUNT(EF270:EF271)=0,"",AVERAGE(EF270:EF271))</f>
        <v/>
      </c>
      <c r="EG272" s="36" t="str">
        <f>IF(COUNT(EG270:EG271)=0,"",AVERAGE(EG270:EG271))</f>
        <v/>
      </c>
      <c r="EH272" s="36" t="str">
        <f>IF(COUNT(EH270:EH271)=0,"",AVERAGE(EH270:EH271))</f>
        <v/>
      </c>
      <c r="EI272" s="36"/>
      <c r="EJ272" s="36" t="str">
        <f>IF(COUNT(EJ270:EJ271)=0,"",AVERAGE(EJ270:EJ271))</f>
        <v/>
      </c>
      <c r="EK272" s="52"/>
      <c r="EL272" s="48"/>
      <c r="EM272" s="17" t="s">
        <v>1</v>
      </c>
      <c r="EN272" s="36">
        <f>IF(COUNT(EN270:EN271)=0,"",AVERAGE(EN270:EN271))</f>
        <v>9</v>
      </c>
      <c r="EO272" s="36">
        <f>IF(COUNT(EO270:EO271)=0,"",AVERAGE(EO270:EO271))</f>
        <v>9.5</v>
      </c>
      <c r="EP272" s="36">
        <f>IF(COUNT(EP270:EP271)=0,"",AVERAGE(EP270:EP271))</f>
        <v>9</v>
      </c>
      <c r="EQ272" s="36">
        <f>IF(COUNT(EQ270:EQ271)=0,"",AVERAGE(EQ270:EQ271))</f>
        <v>8</v>
      </c>
      <c r="ER272" s="36"/>
      <c r="ES272" s="36">
        <f>IF(COUNT(ES270:ES271)=0,"",AVERAGE(ES270:ES271))</f>
        <v>4</v>
      </c>
      <c r="ET272" s="52"/>
      <c r="EU272" s="52"/>
      <c r="EW272" s="369"/>
      <c r="EX272" s="17" t="s">
        <v>1</v>
      </c>
      <c r="EY272" s="36" t="str">
        <f t="shared" ref="EY272:FD272" si="1321">IF(COUNT(EY270:EY271)=0,"",AVERAGE(EY270:EY271))</f>
        <v/>
      </c>
      <c r="EZ272" s="36" t="str">
        <f t="shared" si="1321"/>
        <v/>
      </c>
      <c r="FA272" s="36" t="str">
        <f t="shared" si="1321"/>
        <v/>
      </c>
      <c r="FB272" s="36" t="str">
        <f t="shared" si="1321"/>
        <v/>
      </c>
      <c r="FC272" s="36" t="str">
        <f t="shared" si="1321"/>
        <v/>
      </c>
      <c r="FD272" s="36" t="str">
        <f t="shared" si="1321"/>
        <v/>
      </c>
      <c r="FE272" s="52"/>
      <c r="FG272" s="369"/>
      <c r="FH272" s="17" t="s">
        <v>1</v>
      </c>
      <c r="FI272" s="36" t="str">
        <f t="shared" ref="FI272:FN272" si="1322">IF(COUNT(FI270:FI271)=0,"",AVERAGE(FI270:FI271))</f>
        <v/>
      </c>
      <c r="FJ272" s="36" t="str">
        <f t="shared" si="1322"/>
        <v/>
      </c>
      <c r="FK272" s="36" t="str">
        <f t="shared" si="1322"/>
        <v/>
      </c>
      <c r="FL272" s="36" t="str">
        <f t="shared" si="1322"/>
        <v/>
      </c>
      <c r="FM272" s="36" t="str">
        <f t="shared" si="1322"/>
        <v/>
      </c>
      <c r="FN272" s="36" t="str">
        <f t="shared" si="1322"/>
        <v/>
      </c>
      <c r="FO272" s="52"/>
      <c r="FQ272" s="369"/>
      <c r="FR272" s="17" t="s">
        <v>1</v>
      </c>
      <c r="FS272" s="36" t="str">
        <f t="shared" ref="FS272:FX272" si="1323">IF(COUNT(FS270:FS271)=0,"",AVERAGE(FS270:FS271))</f>
        <v/>
      </c>
      <c r="FT272" s="36" t="str">
        <f t="shared" si="1323"/>
        <v/>
      </c>
      <c r="FU272" s="36" t="str">
        <f t="shared" si="1323"/>
        <v/>
      </c>
      <c r="FV272" s="36" t="str">
        <f t="shared" si="1323"/>
        <v/>
      </c>
      <c r="FW272" s="36" t="str">
        <f t="shared" si="1323"/>
        <v/>
      </c>
      <c r="FX272" s="36" t="str">
        <f t="shared" si="1323"/>
        <v/>
      </c>
      <c r="FY272" s="52"/>
      <c r="GA272" s="369"/>
      <c r="GB272" s="17" t="s">
        <v>1</v>
      </c>
      <c r="GC272" s="36" t="str">
        <f t="shared" ref="GC272:GH272" si="1324">IF(COUNT(GC270:GC271)=0,"",AVERAGE(GC270:GC271))</f>
        <v/>
      </c>
      <c r="GD272" s="36" t="str">
        <f t="shared" si="1324"/>
        <v/>
      </c>
      <c r="GE272" s="36" t="str">
        <f t="shared" si="1324"/>
        <v/>
      </c>
      <c r="GF272" s="36" t="str">
        <f t="shared" si="1324"/>
        <v/>
      </c>
      <c r="GG272" s="36" t="str">
        <f t="shared" si="1324"/>
        <v/>
      </c>
      <c r="GH272" s="36" t="str">
        <f t="shared" si="1324"/>
        <v/>
      </c>
      <c r="GI272" s="52"/>
      <c r="GK272" s="369"/>
      <c r="GL272" s="17" t="s">
        <v>1</v>
      </c>
      <c r="GM272" s="36" t="str">
        <f t="shared" ref="GM272:GR272" si="1325">IF(COUNT(GM270:GM271)=0,"",AVERAGE(GM270:GM271))</f>
        <v/>
      </c>
      <c r="GN272" s="36" t="str">
        <f t="shared" si="1325"/>
        <v/>
      </c>
      <c r="GO272" s="36" t="str">
        <f t="shared" si="1325"/>
        <v/>
      </c>
      <c r="GP272" s="36" t="str">
        <f t="shared" si="1325"/>
        <v/>
      </c>
      <c r="GQ272" s="36" t="str">
        <f t="shared" si="1325"/>
        <v/>
      </c>
      <c r="GR272" s="36" t="str">
        <f t="shared" si="1325"/>
        <v/>
      </c>
      <c r="GS272" s="52"/>
      <c r="GU272" s="369"/>
      <c r="GV272" s="17" t="s">
        <v>1</v>
      </c>
      <c r="GW272" s="36" t="str">
        <f t="shared" ref="GW272:HB272" si="1326">IF(COUNT(GW270:GW271)=0,"",AVERAGE(GW270:GW271))</f>
        <v/>
      </c>
      <c r="GX272" s="36" t="str">
        <f t="shared" si="1326"/>
        <v/>
      </c>
      <c r="GY272" s="36" t="str">
        <f t="shared" si="1326"/>
        <v/>
      </c>
      <c r="GZ272" s="36" t="str">
        <f t="shared" si="1326"/>
        <v/>
      </c>
      <c r="HA272" s="36" t="str">
        <f t="shared" si="1326"/>
        <v/>
      </c>
      <c r="HB272" s="36" t="str">
        <f t="shared" si="1326"/>
        <v/>
      </c>
      <c r="HC272" s="52"/>
      <c r="HE272" s="369"/>
      <c r="HF272" s="17" t="s">
        <v>1</v>
      </c>
      <c r="HG272" s="36" t="str">
        <f t="shared" ref="HG272:HL272" si="1327">IF(COUNT(HG270:HG271)=0,"",AVERAGE(HG270:HG271))</f>
        <v/>
      </c>
      <c r="HH272" s="36" t="str">
        <f t="shared" si="1327"/>
        <v/>
      </c>
      <c r="HI272" s="36" t="str">
        <f t="shared" si="1327"/>
        <v/>
      </c>
      <c r="HJ272" s="36" t="str">
        <f t="shared" si="1327"/>
        <v/>
      </c>
      <c r="HK272" s="36" t="str">
        <f t="shared" si="1327"/>
        <v/>
      </c>
      <c r="HL272" s="36" t="str">
        <f t="shared" si="1327"/>
        <v/>
      </c>
      <c r="HM272" s="52"/>
      <c r="HO272" s="369"/>
      <c r="HP272" s="17" t="s">
        <v>1</v>
      </c>
      <c r="HQ272" s="36" t="str">
        <f t="shared" ref="HQ272:HV272" si="1328">IF(COUNT(HQ270:HQ271)=0,"",AVERAGE(HQ270:HQ271))</f>
        <v/>
      </c>
      <c r="HR272" s="36" t="str">
        <f t="shared" si="1328"/>
        <v/>
      </c>
      <c r="HS272" s="36" t="str">
        <f t="shared" si="1328"/>
        <v/>
      </c>
      <c r="HT272" s="36" t="str">
        <f t="shared" si="1328"/>
        <v/>
      </c>
      <c r="HU272" s="36" t="str">
        <f t="shared" si="1328"/>
        <v/>
      </c>
      <c r="HV272" s="36" t="str">
        <f t="shared" si="1328"/>
        <v/>
      </c>
      <c r="HW272" s="52"/>
      <c r="HY272" s="369"/>
      <c r="HZ272" s="17" t="s">
        <v>1</v>
      </c>
      <c r="IA272" s="36" t="str">
        <f t="shared" ref="IA272:IF272" si="1329">IF(COUNT(IA270:IA271)=0,"",AVERAGE(IA270:IA271))</f>
        <v/>
      </c>
      <c r="IB272" s="36" t="str">
        <f t="shared" si="1329"/>
        <v/>
      </c>
      <c r="IC272" s="36" t="str">
        <f t="shared" si="1329"/>
        <v/>
      </c>
      <c r="ID272" s="36" t="str">
        <f t="shared" si="1329"/>
        <v/>
      </c>
      <c r="IE272" s="36" t="str">
        <f t="shared" si="1329"/>
        <v/>
      </c>
      <c r="IF272" s="36" t="str">
        <f t="shared" si="1329"/>
        <v/>
      </c>
      <c r="IG272" s="52"/>
      <c r="II272" s="369"/>
      <c r="IJ272" s="17" t="s">
        <v>1</v>
      </c>
      <c r="IK272" s="36" t="str">
        <f t="shared" ref="IK272:IP272" si="1330">IF(COUNT(IK270:IK271)=0,"",AVERAGE(IK270:IK271))</f>
        <v/>
      </c>
      <c r="IL272" s="36" t="str">
        <f t="shared" si="1330"/>
        <v/>
      </c>
      <c r="IM272" s="36" t="str">
        <f t="shared" si="1330"/>
        <v/>
      </c>
      <c r="IN272" s="36" t="str">
        <f t="shared" si="1330"/>
        <v/>
      </c>
      <c r="IO272" s="36" t="str">
        <f t="shared" si="1330"/>
        <v/>
      </c>
      <c r="IP272" s="36" t="str">
        <f t="shared" si="1330"/>
        <v/>
      </c>
      <c r="IQ272" s="52"/>
      <c r="IS272" s="369"/>
      <c r="IT272" s="17" t="s">
        <v>1</v>
      </c>
      <c r="IU272" s="36" t="str">
        <f t="shared" ref="IU272:IZ272" si="1331">IF(COUNT(IU270:IU271)=0,"",AVERAGE(IU270:IU271))</f>
        <v/>
      </c>
      <c r="IV272" s="36" t="str">
        <f t="shared" si="1331"/>
        <v/>
      </c>
      <c r="IW272" s="36" t="str">
        <f t="shared" si="1331"/>
        <v/>
      </c>
      <c r="IX272" s="36" t="str">
        <f t="shared" si="1331"/>
        <v/>
      </c>
      <c r="IY272" s="36" t="str">
        <f t="shared" si="1331"/>
        <v/>
      </c>
      <c r="IZ272" s="36" t="str">
        <f t="shared" si="1331"/>
        <v/>
      </c>
      <c r="JA272" s="52"/>
    </row>
    <row r="273" spans="1:261" ht="12.75" customHeight="1" outlineLevel="2" x14ac:dyDescent="0.25">
      <c r="C273" s="102" t="s">
        <v>292</v>
      </c>
      <c r="D273" s="103" t="s">
        <v>293</v>
      </c>
      <c r="E273" s="419"/>
      <c r="F273" s="419"/>
      <c r="G273" s="419"/>
      <c r="H273" s="419"/>
      <c r="I273" s="419"/>
      <c r="J273" s="419"/>
      <c r="K273" s="52"/>
      <c r="M273" s="102" t="s">
        <v>292</v>
      </c>
      <c r="N273" s="103" t="s">
        <v>293</v>
      </c>
      <c r="O273" s="103"/>
      <c r="P273" s="103"/>
      <c r="Q273" s="103"/>
      <c r="R273" s="103"/>
      <c r="S273" s="103"/>
      <c r="T273" s="103"/>
      <c r="U273" s="52"/>
      <c r="W273" s="102" t="s">
        <v>292</v>
      </c>
      <c r="X273" s="103" t="s">
        <v>293</v>
      </c>
      <c r="Y273" s="103"/>
      <c r="Z273" s="103"/>
      <c r="AA273" s="103"/>
      <c r="AB273" s="103"/>
      <c r="AC273" s="103"/>
      <c r="AD273" s="103"/>
      <c r="AE273" s="52"/>
      <c r="AG273" s="102" t="s">
        <v>292</v>
      </c>
      <c r="AH273" s="103" t="s">
        <v>293</v>
      </c>
      <c r="AI273" s="103"/>
      <c r="AJ273" s="103"/>
      <c r="AK273" s="103"/>
      <c r="AL273" s="103"/>
      <c r="AM273" s="103"/>
      <c r="AN273" s="103"/>
      <c r="AO273" s="52"/>
      <c r="AQ273" s="102" t="s">
        <v>292</v>
      </c>
      <c r="AR273" s="103" t="s">
        <v>293</v>
      </c>
      <c r="AS273" s="103"/>
      <c r="AT273" s="103"/>
      <c r="AU273" s="103"/>
      <c r="AV273" s="103"/>
      <c r="AW273" s="103"/>
      <c r="AX273" s="103"/>
      <c r="AY273" s="52"/>
      <c r="BA273" s="102" t="s">
        <v>292</v>
      </c>
      <c r="BB273" s="103" t="s">
        <v>293</v>
      </c>
      <c r="BC273" s="103"/>
      <c r="BD273" s="103"/>
      <c r="BE273" s="103"/>
      <c r="BF273" s="103"/>
      <c r="BG273" s="103"/>
      <c r="BH273" s="103"/>
      <c r="BI273" s="52"/>
      <c r="BK273" s="102" t="s">
        <v>292</v>
      </c>
      <c r="BL273" s="103" t="s">
        <v>293</v>
      </c>
      <c r="BM273" s="36"/>
      <c r="BN273" s="36">
        <f>IF(COUNT(BN271:BN272)=0,"",AVERAGE(BN271:BN272))</f>
        <v>10</v>
      </c>
      <c r="BO273" s="36">
        <f t="shared" ref="BO273:BQ273" si="1332">IF(COUNT(BO271:BO272)=0,"",AVERAGE(BO271:BO272))</f>
        <v>10</v>
      </c>
      <c r="BP273" s="36">
        <f t="shared" si="1332"/>
        <v>10</v>
      </c>
      <c r="BQ273" s="36">
        <f t="shared" si="1332"/>
        <v>10</v>
      </c>
      <c r="BR273" s="36">
        <f>IF(COUNT(BR271:BR272)=0,"",AVERAGE(BR271:BR272))</f>
        <v>0</v>
      </c>
      <c r="BS273" s="52"/>
      <c r="BU273" s="102" t="s">
        <v>292</v>
      </c>
      <c r="BV273" s="103" t="s">
        <v>293</v>
      </c>
      <c r="BW273" s="103"/>
      <c r="BX273" s="103"/>
      <c r="BY273" s="103"/>
      <c r="BZ273" s="103"/>
      <c r="CA273" s="103"/>
      <c r="CB273" s="103"/>
      <c r="CC273" s="52"/>
      <c r="CE273" s="102" t="s">
        <v>292</v>
      </c>
      <c r="CF273" s="103" t="s">
        <v>293</v>
      </c>
      <c r="CG273" s="103"/>
      <c r="CH273" s="103"/>
      <c r="CI273" s="103"/>
      <c r="CJ273" s="103"/>
      <c r="CK273" s="103"/>
      <c r="CL273" s="103"/>
      <c r="CM273" s="52"/>
      <c r="CO273" s="102" t="s">
        <v>292</v>
      </c>
      <c r="CP273" s="103" t="s">
        <v>293</v>
      </c>
      <c r="CQ273" s="103"/>
      <c r="CR273" s="103"/>
      <c r="CS273" s="103"/>
      <c r="CT273" s="103"/>
      <c r="CU273" s="103"/>
      <c r="CV273" s="103"/>
      <c r="CW273" s="52"/>
      <c r="CY273" s="102" t="s">
        <v>292</v>
      </c>
      <c r="CZ273" s="103" t="s">
        <v>293</v>
      </c>
      <c r="DA273" s="103"/>
      <c r="DB273" s="103"/>
      <c r="DC273" s="103"/>
      <c r="DD273" s="103"/>
      <c r="DE273" s="103"/>
      <c r="DF273" s="103"/>
      <c r="DG273" s="52"/>
      <c r="DI273" s="102" t="s">
        <v>292</v>
      </c>
      <c r="DJ273" s="103" t="s">
        <v>293</v>
      </c>
      <c r="DK273" s="103"/>
      <c r="DL273" s="103"/>
      <c r="DM273" s="103"/>
      <c r="DN273" s="103"/>
      <c r="DO273" s="103"/>
      <c r="DP273" s="103"/>
      <c r="DQ273" s="52"/>
      <c r="DS273" s="102" t="s">
        <v>292</v>
      </c>
      <c r="DT273" s="103" t="s">
        <v>293</v>
      </c>
      <c r="DU273" s="103"/>
      <c r="DV273" s="103"/>
      <c r="DW273" s="103"/>
      <c r="DX273" s="103"/>
      <c r="DY273" s="103"/>
      <c r="DZ273" s="103"/>
      <c r="EA273" s="52"/>
      <c r="EC273" s="102" t="s">
        <v>292</v>
      </c>
      <c r="ED273" s="103" t="s">
        <v>293</v>
      </c>
      <c r="EE273" s="103"/>
      <c r="EF273" s="103"/>
      <c r="EG273" s="103"/>
      <c r="EH273" s="103"/>
      <c r="EI273" s="103"/>
      <c r="EJ273" s="103"/>
      <c r="EK273" s="52"/>
      <c r="EL273" s="102" t="s">
        <v>292</v>
      </c>
      <c r="EM273" s="103" t="s">
        <v>293</v>
      </c>
      <c r="EN273" s="103"/>
      <c r="EO273" s="103"/>
      <c r="EP273" s="103"/>
      <c r="EQ273" s="103"/>
      <c r="ER273" s="103"/>
      <c r="ES273" s="103"/>
      <c r="ET273" s="52"/>
      <c r="EU273" s="52"/>
      <c r="EW273" s="370" t="s">
        <v>292</v>
      </c>
      <c r="EX273" s="103" t="s">
        <v>293</v>
      </c>
      <c r="EY273" s="103"/>
      <c r="EZ273" s="103"/>
      <c r="FA273" s="103"/>
      <c r="FB273" s="103"/>
      <c r="FC273" s="103"/>
      <c r="FD273" s="103"/>
      <c r="FE273" s="52"/>
      <c r="FG273" s="370" t="s">
        <v>292</v>
      </c>
      <c r="FH273" s="103" t="s">
        <v>293</v>
      </c>
      <c r="FI273" s="103"/>
      <c r="FJ273" s="103"/>
      <c r="FK273" s="103"/>
      <c r="FL273" s="103"/>
      <c r="FM273" s="103"/>
      <c r="FN273" s="103"/>
      <c r="FO273" s="52"/>
      <c r="FQ273" s="370" t="s">
        <v>292</v>
      </c>
      <c r="FR273" s="103" t="s">
        <v>293</v>
      </c>
      <c r="FS273" s="103"/>
      <c r="FT273" s="103"/>
      <c r="FU273" s="103"/>
      <c r="FV273" s="103"/>
      <c r="FW273" s="103"/>
      <c r="FX273" s="103"/>
      <c r="FY273" s="52"/>
      <c r="GA273" s="370" t="s">
        <v>292</v>
      </c>
      <c r="GB273" s="103" t="s">
        <v>293</v>
      </c>
      <c r="GC273" s="103"/>
      <c r="GD273" s="103"/>
      <c r="GE273" s="103"/>
      <c r="GF273" s="103"/>
      <c r="GG273" s="103"/>
      <c r="GH273" s="103"/>
      <c r="GI273" s="52"/>
      <c r="GK273" s="370" t="s">
        <v>292</v>
      </c>
      <c r="GL273" s="103" t="s">
        <v>293</v>
      </c>
      <c r="GM273" s="103"/>
      <c r="GN273" s="103"/>
      <c r="GO273" s="103"/>
      <c r="GP273" s="103"/>
      <c r="GQ273" s="103"/>
      <c r="GR273" s="103"/>
      <c r="GS273" s="52"/>
      <c r="GU273" s="370" t="s">
        <v>292</v>
      </c>
      <c r="GV273" s="103" t="s">
        <v>293</v>
      </c>
      <c r="GW273" s="103"/>
      <c r="GX273" s="103"/>
      <c r="GY273" s="103"/>
      <c r="GZ273" s="103"/>
      <c r="HA273" s="103"/>
      <c r="HB273" s="103"/>
      <c r="HC273" s="52"/>
      <c r="HE273" s="370" t="s">
        <v>292</v>
      </c>
      <c r="HF273" s="103" t="s">
        <v>293</v>
      </c>
      <c r="HG273" s="103"/>
      <c r="HH273" s="103"/>
      <c r="HI273" s="103"/>
      <c r="HJ273" s="103"/>
      <c r="HK273" s="103"/>
      <c r="HL273" s="103"/>
      <c r="HM273" s="52"/>
      <c r="HO273" s="370" t="s">
        <v>292</v>
      </c>
      <c r="HP273" s="103" t="s">
        <v>293</v>
      </c>
      <c r="HQ273" s="103"/>
      <c r="HR273" s="103"/>
      <c r="HS273" s="103"/>
      <c r="HT273" s="103"/>
      <c r="HU273" s="103"/>
      <c r="HV273" s="103"/>
      <c r="HW273" s="52"/>
      <c r="HY273" s="370" t="s">
        <v>292</v>
      </c>
      <c r="HZ273" s="103" t="s">
        <v>293</v>
      </c>
      <c r="IA273" s="103"/>
      <c r="IB273" s="103"/>
      <c r="IC273" s="103"/>
      <c r="ID273" s="103"/>
      <c r="IE273" s="103"/>
      <c r="IF273" s="103"/>
      <c r="IG273" s="52"/>
      <c r="II273" s="370" t="s">
        <v>292</v>
      </c>
      <c r="IJ273" s="103" t="s">
        <v>293</v>
      </c>
      <c r="IK273" s="103"/>
      <c r="IL273" s="103"/>
      <c r="IM273" s="103"/>
      <c r="IN273" s="103"/>
      <c r="IO273" s="103"/>
      <c r="IP273" s="103"/>
      <c r="IQ273" s="52"/>
      <c r="IS273" s="370" t="s">
        <v>292</v>
      </c>
      <c r="IT273" s="103" t="s">
        <v>293</v>
      </c>
      <c r="IU273" s="103"/>
      <c r="IV273" s="103"/>
      <c r="IW273" s="103"/>
      <c r="IX273" s="103"/>
      <c r="IY273" s="103"/>
      <c r="IZ273" s="103"/>
      <c r="JA273" s="52"/>
    </row>
    <row r="274" spans="1:261" ht="12.75" customHeight="1" outlineLevel="2" x14ac:dyDescent="0.25">
      <c r="C274" s="356"/>
      <c r="D274" s="41">
        <v>1</v>
      </c>
      <c r="E274" s="416">
        <f t="shared" ref="E274:E282" si="1333">AVERAGE(O274,Y274,AI274,AS274,BC274,BM274,BW274,CG274,CQ274,DA274,DK274,DU274,EE274,EO274,EY274,FI274,FS274,GC274,GM274,GW274,HG274,HQ274,IA274,IK274,IU274)</f>
        <v>10</v>
      </c>
      <c r="F274" s="416">
        <f t="shared" ref="F274:F282" si="1334">AVERAGE(P274,Z274,AJ274,AT274,BD274,BN274,BX274,CH274,CR274,DB274,DL274,DV274,EF274,EP274,EZ274,FJ274,FT274,GD274,GN274,GX274,HH274,HR274,IB274,IL274,IV274)</f>
        <v>10</v>
      </c>
      <c r="G274" s="416">
        <f t="shared" ref="G274:G282" si="1335">AVERAGE(Q274,AA274,AK274,AU274,BE274,BO274,BY274,CI274,CS274,DC274,DM274,DW274,EG274,EQ274,FA274,FK274,FU274,GE274,GO274,GY274,HI274,HS274,IC274,IM274,IW274)</f>
        <v>10</v>
      </c>
      <c r="H274" s="416">
        <f t="shared" ref="H274:H282" si="1336">AVERAGE(R274,AB274,AL274,AV274,BF274,BP274,BZ274,CJ274,CT274,DD274,DN274,DX274,EH274,ER274,FB274,FL274,FV274,GF274,GP274,GZ274,HJ274,HT274,ID274,IN274,IX274)</f>
        <v>10</v>
      </c>
      <c r="I274" s="416">
        <f t="shared" ref="I274:I282" si="1337">AVERAGE(S274,AC274,AM274,AW274,BG274,BQ274,CA274,CK274,CU274,DE274,DO274,DY274,EI274,ES274,FC274,FM274,FW274,GG274,GQ274,HA274,HK274,HU274,IE274,IO274,IY274)</f>
        <v>10</v>
      </c>
      <c r="J274" s="416">
        <f t="shared" ref="J274:J282" si="1338">AVERAGE(T274,AD274,AN274,AX274,BH274,BR274,CB274,CL274,CV274,DF274,DP274,DZ274,EJ274,ET274,FD274,FN274,FX274,GH274,GR274,HB274,HL274,HV274,IF274,IP274,IZ274)</f>
        <v>10</v>
      </c>
      <c r="K274" s="52"/>
      <c r="M274" s="328"/>
      <c r="N274" s="41">
        <v>1</v>
      </c>
      <c r="O274" s="6"/>
      <c r="P274" s="6"/>
      <c r="Q274" s="6"/>
      <c r="R274" s="6"/>
      <c r="S274" s="6"/>
      <c r="T274" s="6"/>
      <c r="U274" s="52"/>
      <c r="W274" s="328"/>
      <c r="X274" s="41">
        <v>1</v>
      </c>
      <c r="Y274" s="6"/>
      <c r="Z274" s="6"/>
      <c r="AA274" s="6"/>
      <c r="AB274" s="6"/>
      <c r="AC274" s="6"/>
      <c r="AD274" s="6"/>
      <c r="AE274" s="52"/>
      <c r="AG274" s="328"/>
      <c r="AH274" s="41">
        <v>1</v>
      </c>
      <c r="AI274" s="6"/>
      <c r="AJ274" s="6"/>
      <c r="AK274" s="6"/>
      <c r="AL274" s="6"/>
      <c r="AM274" s="6"/>
      <c r="AN274" s="6"/>
      <c r="AO274" s="52"/>
      <c r="AQ274" s="328"/>
      <c r="AR274" s="41">
        <v>1</v>
      </c>
      <c r="AS274" s="6"/>
      <c r="AT274" s="6"/>
      <c r="AU274" s="6"/>
      <c r="AV274" s="6"/>
      <c r="AW274" s="6"/>
      <c r="AX274" s="6"/>
      <c r="AY274" s="52"/>
      <c r="BA274" s="328"/>
      <c r="BB274" s="41">
        <v>1</v>
      </c>
      <c r="BC274" s="6"/>
      <c r="BD274" s="6"/>
      <c r="BE274" s="6"/>
      <c r="BF274" s="6"/>
      <c r="BG274" s="6"/>
      <c r="BH274" s="6"/>
      <c r="BI274" s="52"/>
      <c r="BK274" s="328"/>
      <c r="BL274" s="41">
        <v>1</v>
      </c>
      <c r="BM274" s="103"/>
      <c r="BN274" s="103"/>
      <c r="BO274" s="103"/>
      <c r="BP274" s="103"/>
      <c r="BQ274" s="103"/>
      <c r="BR274" s="103"/>
      <c r="BS274" s="52"/>
      <c r="BU274" s="328"/>
      <c r="BV274" s="41">
        <v>1</v>
      </c>
      <c r="BW274" s="6"/>
      <c r="BX274" s="6"/>
      <c r="BY274" s="6"/>
      <c r="BZ274" s="6"/>
      <c r="CA274" s="6"/>
      <c r="CB274" s="6"/>
      <c r="CC274" s="52"/>
      <c r="CE274" s="328"/>
      <c r="CF274" s="41">
        <v>1</v>
      </c>
      <c r="CG274" s="6"/>
      <c r="CH274" s="6"/>
      <c r="CI274" s="6"/>
      <c r="CJ274" s="6"/>
      <c r="CK274" s="6"/>
      <c r="CL274" s="6"/>
      <c r="CM274" s="52"/>
      <c r="CO274" s="328"/>
      <c r="CP274" s="41">
        <v>1</v>
      </c>
      <c r="CQ274" s="6"/>
      <c r="CR274" s="6"/>
      <c r="CS274" s="6"/>
      <c r="CT274" s="6"/>
      <c r="CU274" s="6"/>
      <c r="CV274" s="6"/>
      <c r="CW274" s="52"/>
      <c r="CY274" s="328"/>
      <c r="CZ274" s="41">
        <v>1</v>
      </c>
      <c r="DA274" s="6">
        <v>10</v>
      </c>
      <c r="DB274" s="6">
        <v>10</v>
      </c>
      <c r="DC274" s="6">
        <v>10</v>
      </c>
      <c r="DD274" s="6">
        <v>10</v>
      </c>
      <c r="DE274" s="6"/>
      <c r="DF274" s="6">
        <v>10</v>
      </c>
      <c r="DG274" s="52"/>
      <c r="DI274" s="328"/>
      <c r="DJ274" s="41">
        <v>1</v>
      </c>
      <c r="DK274" s="6"/>
      <c r="DL274" s="6"/>
      <c r="DM274" s="6"/>
      <c r="DN274" s="6"/>
      <c r="DO274" s="6"/>
      <c r="DP274" s="6"/>
      <c r="DQ274" s="52"/>
      <c r="DS274" s="328"/>
      <c r="DT274" s="41">
        <v>1</v>
      </c>
      <c r="DU274" s="6"/>
      <c r="DV274" s="6"/>
      <c r="DW274" s="6"/>
      <c r="DX274" s="6"/>
      <c r="DY274" s="6"/>
      <c r="DZ274" s="6"/>
      <c r="EA274" s="52"/>
      <c r="EC274" s="328"/>
      <c r="ED274" s="41">
        <v>1</v>
      </c>
      <c r="EE274" s="6"/>
      <c r="EF274" s="6"/>
      <c r="EG274" s="6"/>
      <c r="EH274" s="6"/>
      <c r="EI274" s="6"/>
      <c r="EJ274" s="6"/>
      <c r="EK274" s="52"/>
      <c r="EL274" s="328"/>
      <c r="EM274" s="41">
        <v>1</v>
      </c>
      <c r="EN274" s="6">
        <v>10</v>
      </c>
      <c r="EO274" s="6">
        <v>10</v>
      </c>
      <c r="EP274" s="6">
        <v>10</v>
      </c>
      <c r="EQ274" s="6">
        <v>10</v>
      </c>
      <c r="ER274" s="6"/>
      <c r="ES274" s="6">
        <v>10</v>
      </c>
      <c r="ET274" s="52"/>
      <c r="EU274" s="52"/>
      <c r="EW274" s="367"/>
      <c r="EX274" s="41">
        <v>1</v>
      </c>
      <c r="EY274" s="6"/>
      <c r="EZ274" s="6"/>
      <c r="FA274" s="6"/>
      <c r="FB274" s="6"/>
      <c r="FC274" s="6"/>
      <c r="FD274" s="6"/>
      <c r="FE274" s="52"/>
      <c r="FG274" s="367"/>
      <c r="FH274" s="41">
        <v>1</v>
      </c>
      <c r="FI274" s="6"/>
      <c r="FJ274" s="6"/>
      <c r="FK274" s="6"/>
      <c r="FL274" s="6"/>
      <c r="FM274" s="6"/>
      <c r="FN274" s="6"/>
      <c r="FO274" s="52"/>
      <c r="FQ274" s="367"/>
      <c r="FR274" s="41">
        <v>1</v>
      </c>
      <c r="FS274" s="6"/>
      <c r="FT274" s="6"/>
      <c r="FU274" s="6"/>
      <c r="FV274" s="6"/>
      <c r="FW274" s="6"/>
      <c r="FX274" s="6"/>
      <c r="FY274" s="52"/>
      <c r="GA274" s="367"/>
      <c r="GB274" s="41">
        <v>1</v>
      </c>
      <c r="GC274" s="6"/>
      <c r="GD274" s="6"/>
      <c r="GE274" s="6"/>
      <c r="GF274" s="6"/>
      <c r="GG274" s="6"/>
      <c r="GH274" s="6"/>
      <c r="GI274" s="52"/>
      <c r="GK274" s="367"/>
      <c r="GL274" s="41">
        <v>1</v>
      </c>
      <c r="GM274" s="6"/>
      <c r="GN274" s="6"/>
      <c r="GO274" s="6"/>
      <c r="GP274" s="6"/>
      <c r="GQ274" s="6"/>
      <c r="GR274" s="6"/>
      <c r="GS274" s="52"/>
      <c r="GU274" s="367"/>
      <c r="GV274" s="41">
        <v>1</v>
      </c>
      <c r="GW274" s="6"/>
      <c r="GX274" s="6"/>
      <c r="GY274" s="6"/>
      <c r="GZ274" s="6"/>
      <c r="HA274" s="6"/>
      <c r="HB274" s="6"/>
      <c r="HC274" s="52"/>
      <c r="HE274" s="367"/>
      <c r="HF274" s="41">
        <v>1</v>
      </c>
      <c r="HG274" s="6"/>
      <c r="HH274" s="6"/>
      <c r="HI274" s="6"/>
      <c r="HJ274" s="6"/>
      <c r="HK274" s="6"/>
      <c r="HL274" s="6"/>
      <c r="HM274" s="52"/>
      <c r="HO274" s="367"/>
      <c r="HP274" s="41">
        <v>1</v>
      </c>
      <c r="HQ274" s="6"/>
      <c r="HR274" s="6"/>
      <c r="HS274" s="6"/>
      <c r="HT274" s="6"/>
      <c r="HU274" s="6"/>
      <c r="HV274" s="6"/>
      <c r="HW274" s="52"/>
      <c r="HY274" s="367"/>
      <c r="HZ274" s="41">
        <v>1</v>
      </c>
      <c r="IA274" s="6"/>
      <c r="IB274" s="6"/>
      <c r="IC274" s="6"/>
      <c r="ID274" s="6"/>
      <c r="IE274" s="6"/>
      <c r="IF274" s="6"/>
      <c r="IG274" s="52"/>
      <c r="II274" s="367"/>
      <c r="IJ274" s="41">
        <v>1</v>
      </c>
      <c r="IK274" s="6"/>
      <c r="IL274" s="6"/>
      <c r="IM274" s="6"/>
      <c r="IN274" s="6"/>
      <c r="IO274" s="6"/>
      <c r="IP274" s="6"/>
      <c r="IQ274" s="52"/>
      <c r="IS274" s="367"/>
      <c r="IT274" s="41">
        <v>1</v>
      </c>
      <c r="IU274" s="6"/>
      <c r="IV274" s="6"/>
      <c r="IW274" s="6"/>
      <c r="IX274" s="6"/>
      <c r="IY274" s="6"/>
      <c r="IZ274" s="6"/>
      <c r="JA274" s="52"/>
    </row>
    <row r="275" spans="1:261" ht="12.75" customHeight="1" outlineLevel="2" x14ac:dyDescent="0.25">
      <c r="C275" s="356"/>
      <c r="D275" s="41">
        <v>2</v>
      </c>
      <c r="E275" s="416">
        <f t="shared" si="1333"/>
        <v>10</v>
      </c>
      <c r="F275" s="416">
        <f t="shared" si="1334"/>
        <v>10</v>
      </c>
      <c r="G275" s="416">
        <f t="shared" si="1335"/>
        <v>6.666666666666667</v>
      </c>
      <c r="H275" s="416">
        <f t="shared" si="1336"/>
        <v>10</v>
      </c>
      <c r="I275" s="416">
        <f t="shared" si="1337"/>
        <v>10</v>
      </c>
      <c r="J275" s="416">
        <f t="shared" si="1338"/>
        <v>10</v>
      </c>
      <c r="K275" s="52"/>
      <c r="M275" s="328"/>
      <c r="N275" s="41">
        <v>2</v>
      </c>
      <c r="O275" s="6"/>
      <c r="P275" s="6"/>
      <c r="Q275" s="6"/>
      <c r="R275" s="6"/>
      <c r="S275" s="6"/>
      <c r="T275" s="6"/>
      <c r="U275" s="52"/>
      <c r="W275" s="328"/>
      <c r="X275" s="41">
        <v>2</v>
      </c>
      <c r="Y275" s="6"/>
      <c r="Z275" s="6"/>
      <c r="AA275" s="6"/>
      <c r="AB275" s="6"/>
      <c r="AC275" s="6"/>
      <c r="AD275" s="6"/>
      <c r="AE275" s="52"/>
      <c r="AG275" s="328"/>
      <c r="AH275" s="41">
        <v>2</v>
      </c>
      <c r="AI275" s="6"/>
      <c r="AJ275" s="6"/>
      <c r="AK275" s="6"/>
      <c r="AL275" s="6"/>
      <c r="AM275" s="6"/>
      <c r="AN275" s="6"/>
      <c r="AO275" s="52"/>
      <c r="AQ275" s="328"/>
      <c r="AR275" s="41">
        <v>2</v>
      </c>
      <c r="AS275" s="6"/>
      <c r="AT275" s="6"/>
      <c r="AU275" s="6"/>
      <c r="AV275" s="6"/>
      <c r="AW275" s="6"/>
      <c r="AX275" s="6"/>
      <c r="AY275" s="52"/>
      <c r="BA275" s="328"/>
      <c r="BB275" s="41">
        <v>2</v>
      </c>
      <c r="BC275" s="6"/>
      <c r="BD275" s="6"/>
      <c r="BE275" s="6"/>
      <c r="BF275" s="6"/>
      <c r="BG275" s="6"/>
      <c r="BH275" s="6"/>
      <c r="BI275" s="52"/>
      <c r="BK275" s="328"/>
      <c r="BL275" s="41">
        <v>2</v>
      </c>
      <c r="BM275" s="6">
        <v>10</v>
      </c>
      <c r="BN275" s="6">
        <v>10</v>
      </c>
      <c r="BO275" s="6">
        <v>0</v>
      </c>
      <c r="BP275" s="6">
        <v>10</v>
      </c>
      <c r="BQ275" s="6">
        <v>10</v>
      </c>
      <c r="BR275" s="6">
        <v>10</v>
      </c>
      <c r="BS275" s="52"/>
      <c r="BU275" s="328"/>
      <c r="BV275" s="41">
        <v>2</v>
      </c>
      <c r="BW275" s="6"/>
      <c r="BX275" s="6"/>
      <c r="BY275" s="6"/>
      <c r="BZ275" s="6"/>
      <c r="CA275" s="6"/>
      <c r="CB275" s="6"/>
      <c r="CC275" s="52"/>
      <c r="CE275" s="328"/>
      <c r="CF275" s="41">
        <v>2</v>
      </c>
      <c r="CG275" s="6"/>
      <c r="CH275" s="6"/>
      <c r="CI275" s="6"/>
      <c r="CJ275" s="6"/>
      <c r="CK275" s="6"/>
      <c r="CL275" s="6"/>
      <c r="CM275" s="52"/>
      <c r="CO275" s="328"/>
      <c r="CP275" s="41">
        <v>2</v>
      </c>
      <c r="CQ275" s="6"/>
      <c r="CR275" s="6"/>
      <c r="CS275" s="6"/>
      <c r="CT275" s="6"/>
      <c r="CU275" s="6"/>
      <c r="CV275" s="6"/>
      <c r="CW275" s="52"/>
      <c r="CY275" s="328"/>
      <c r="CZ275" s="41">
        <v>2</v>
      </c>
      <c r="DA275" s="6">
        <v>10</v>
      </c>
      <c r="DB275" s="6">
        <v>10</v>
      </c>
      <c r="DC275" s="6">
        <v>10</v>
      </c>
      <c r="DD275" s="6">
        <v>10</v>
      </c>
      <c r="DE275" s="6"/>
      <c r="DF275" s="6">
        <v>10</v>
      </c>
      <c r="DG275" s="52"/>
      <c r="DI275" s="328"/>
      <c r="DJ275" s="41">
        <v>2</v>
      </c>
      <c r="DK275" s="6"/>
      <c r="DL275" s="6"/>
      <c r="DM275" s="6"/>
      <c r="DN275" s="6"/>
      <c r="DO275" s="6"/>
      <c r="DP275" s="6"/>
      <c r="DQ275" s="52"/>
      <c r="DS275" s="328"/>
      <c r="DT275" s="41">
        <v>2</v>
      </c>
      <c r="DU275" s="6"/>
      <c r="DV275" s="6"/>
      <c r="DW275" s="6"/>
      <c r="DX275" s="6"/>
      <c r="DY275" s="6"/>
      <c r="DZ275" s="6"/>
      <c r="EA275" s="52"/>
      <c r="EC275" s="328"/>
      <c r="ED275" s="41">
        <v>2</v>
      </c>
      <c r="EE275" s="6"/>
      <c r="EF275" s="6"/>
      <c r="EG275" s="6"/>
      <c r="EH275" s="6"/>
      <c r="EI275" s="6"/>
      <c r="EJ275" s="6"/>
      <c r="EK275" s="52"/>
      <c r="EL275" s="328"/>
      <c r="EM275" s="41">
        <v>2</v>
      </c>
      <c r="EN275" s="6">
        <v>10</v>
      </c>
      <c r="EO275" s="6">
        <v>10</v>
      </c>
      <c r="EP275" s="6">
        <v>10</v>
      </c>
      <c r="EQ275" s="6">
        <v>10</v>
      </c>
      <c r="ER275" s="6"/>
      <c r="ES275" s="6">
        <v>10</v>
      </c>
      <c r="ET275" s="52"/>
      <c r="EU275" s="52"/>
      <c r="EW275" s="367"/>
      <c r="EX275" s="41">
        <v>2</v>
      </c>
      <c r="EY275" s="6"/>
      <c r="EZ275" s="6"/>
      <c r="FA275" s="6"/>
      <c r="FB275" s="6"/>
      <c r="FC275" s="6"/>
      <c r="FD275" s="6"/>
      <c r="FE275" s="52"/>
      <c r="FG275" s="367"/>
      <c r="FH275" s="41">
        <v>2</v>
      </c>
      <c r="FI275" s="6"/>
      <c r="FJ275" s="6"/>
      <c r="FK275" s="6"/>
      <c r="FL275" s="6"/>
      <c r="FM275" s="6"/>
      <c r="FN275" s="6"/>
      <c r="FO275" s="52"/>
      <c r="FQ275" s="367"/>
      <c r="FR275" s="41">
        <v>2</v>
      </c>
      <c r="FS275" s="6"/>
      <c r="FT275" s="6"/>
      <c r="FU275" s="6"/>
      <c r="FV275" s="6"/>
      <c r="FW275" s="6"/>
      <c r="FX275" s="6"/>
      <c r="FY275" s="52"/>
      <c r="GA275" s="367"/>
      <c r="GB275" s="41">
        <v>2</v>
      </c>
      <c r="GC275" s="6"/>
      <c r="GD275" s="6"/>
      <c r="GE275" s="6"/>
      <c r="GF275" s="6"/>
      <c r="GG275" s="6"/>
      <c r="GH275" s="6"/>
      <c r="GI275" s="52"/>
      <c r="GK275" s="367"/>
      <c r="GL275" s="41">
        <v>2</v>
      </c>
      <c r="GM275" s="6"/>
      <c r="GN275" s="6"/>
      <c r="GO275" s="6"/>
      <c r="GP275" s="6"/>
      <c r="GQ275" s="6"/>
      <c r="GR275" s="6"/>
      <c r="GS275" s="52"/>
      <c r="GU275" s="367"/>
      <c r="GV275" s="41">
        <v>2</v>
      </c>
      <c r="GW275" s="6"/>
      <c r="GX275" s="6"/>
      <c r="GY275" s="6"/>
      <c r="GZ275" s="6"/>
      <c r="HA275" s="6"/>
      <c r="HB275" s="6"/>
      <c r="HC275" s="52"/>
      <c r="HE275" s="367"/>
      <c r="HF275" s="41">
        <v>2</v>
      </c>
      <c r="HG275" s="6"/>
      <c r="HH275" s="6"/>
      <c r="HI275" s="6"/>
      <c r="HJ275" s="6"/>
      <c r="HK275" s="6"/>
      <c r="HL275" s="6"/>
      <c r="HM275" s="52"/>
      <c r="HO275" s="367"/>
      <c r="HP275" s="41">
        <v>2</v>
      </c>
      <c r="HQ275" s="6"/>
      <c r="HR275" s="6"/>
      <c r="HS275" s="6"/>
      <c r="HT275" s="6"/>
      <c r="HU275" s="6"/>
      <c r="HV275" s="6"/>
      <c r="HW275" s="52"/>
      <c r="HY275" s="367"/>
      <c r="HZ275" s="41">
        <v>2</v>
      </c>
      <c r="IA275" s="6"/>
      <c r="IB275" s="6"/>
      <c r="IC275" s="6"/>
      <c r="ID275" s="6"/>
      <c r="IE275" s="6"/>
      <c r="IF275" s="6"/>
      <c r="IG275" s="52"/>
      <c r="II275" s="367"/>
      <c r="IJ275" s="41">
        <v>2</v>
      </c>
      <c r="IK275" s="6"/>
      <c r="IL275" s="6"/>
      <c r="IM275" s="6"/>
      <c r="IN275" s="6"/>
      <c r="IO275" s="6"/>
      <c r="IP275" s="6"/>
      <c r="IQ275" s="52"/>
      <c r="IS275" s="367"/>
      <c r="IT275" s="41">
        <v>2</v>
      </c>
      <c r="IU275" s="6"/>
      <c r="IV275" s="6"/>
      <c r="IW275" s="6"/>
      <c r="IX275" s="6"/>
      <c r="IY275" s="6"/>
      <c r="IZ275" s="6"/>
      <c r="JA275" s="52"/>
    </row>
    <row r="276" spans="1:261" ht="12.75" customHeight="1" outlineLevel="2" x14ac:dyDescent="0.25">
      <c r="C276" s="356"/>
      <c r="D276" s="41">
        <v>3</v>
      </c>
      <c r="E276" s="416">
        <f t="shared" si="1333"/>
        <v>10</v>
      </c>
      <c r="F276" s="416">
        <f t="shared" si="1334"/>
        <v>10</v>
      </c>
      <c r="G276" s="416">
        <f t="shared" si="1335"/>
        <v>6.666666666666667</v>
      </c>
      <c r="H276" s="416">
        <f t="shared" si="1336"/>
        <v>10</v>
      </c>
      <c r="I276" s="416">
        <f t="shared" si="1337"/>
        <v>10</v>
      </c>
      <c r="J276" s="416">
        <f t="shared" si="1338"/>
        <v>10</v>
      </c>
      <c r="K276" s="52"/>
      <c r="M276" s="328"/>
      <c r="N276" s="41">
        <v>3</v>
      </c>
      <c r="O276" s="6"/>
      <c r="P276" s="6"/>
      <c r="Q276" s="6"/>
      <c r="R276" s="6"/>
      <c r="S276" s="6"/>
      <c r="T276" s="6"/>
      <c r="U276" s="52"/>
      <c r="W276" s="328"/>
      <c r="X276" s="41">
        <v>3</v>
      </c>
      <c r="Y276" s="6"/>
      <c r="Z276" s="6"/>
      <c r="AA276" s="6"/>
      <c r="AB276" s="6"/>
      <c r="AC276" s="6"/>
      <c r="AD276" s="6"/>
      <c r="AE276" s="52"/>
      <c r="AG276" s="328"/>
      <c r="AH276" s="41">
        <v>3</v>
      </c>
      <c r="AI276" s="6"/>
      <c r="AJ276" s="6"/>
      <c r="AK276" s="6"/>
      <c r="AL276" s="6"/>
      <c r="AM276" s="6"/>
      <c r="AN276" s="6"/>
      <c r="AO276" s="52"/>
      <c r="AQ276" s="328"/>
      <c r="AR276" s="41">
        <v>3</v>
      </c>
      <c r="AS276" s="6"/>
      <c r="AT276" s="6"/>
      <c r="AU276" s="6"/>
      <c r="AV276" s="6"/>
      <c r="AW276" s="6"/>
      <c r="AX276" s="6"/>
      <c r="AY276" s="52"/>
      <c r="BA276" s="328"/>
      <c r="BB276" s="41">
        <v>3</v>
      </c>
      <c r="BC276" s="6"/>
      <c r="BD276" s="6"/>
      <c r="BE276" s="6"/>
      <c r="BF276" s="6"/>
      <c r="BG276" s="6"/>
      <c r="BH276" s="6"/>
      <c r="BI276" s="52"/>
      <c r="BK276" s="328"/>
      <c r="BL276" s="41">
        <v>3</v>
      </c>
      <c r="BM276" s="6">
        <v>10</v>
      </c>
      <c r="BN276" s="6">
        <v>10</v>
      </c>
      <c r="BO276" s="6">
        <v>0</v>
      </c>
      <c r="BP276" s="6">
        <v>10</v>
      </c>
      <c r="BQ276" s="6">
        <v>10</v>
      </c>
      <c r="BR276" s="6">
        <v>10</v>
      </c>
      <c r="BS276" s="52"/>
      <c r="BU276" s="328"/>
      <c r="BV276" s="41">
        <v>3</v>
      </c>
      <c r="BW276" s="6"/>
      <c r="BX276" s="6"/>
      <c r="BY276" s="6"/>
      <c r="BZ276" s="6"/>
      <c r="CA276" s="6"/>
      <c r="CB276" s="6"/>
      <c r="CC276" s="52"/>
      <c r="CE276" s="328"/>
      <c r="CF276" s="41">
        <v>3</v>
      </c>
      <c r="CG276" s="6"/>
      <c r="CH276" s="6"/>
      <c r="CI276" s="6"/>
      <c r="CJ276" s="6"/>
      <c r="CK276" s="6"/>
      <c r="CL276" s="6"/>
      <c r="CM276" s="52"/>
      <c r="CO276" s="328"/>
      <c r="CP276" s="41">
        <v>3</v>
      </c>
      <c r="CQ276" s="6"/>
      <c r="CR276" s="6"/>
      <c r="CS276" s="6"/>
      <c r="CT276" s="6"/>
      <c r="CU276" s="6"/>
      <c r="CV276" s="6"/>
      <c r="CW276" s="52"/>
      <c r="CY276" s="328"/>
      <c r="CZ276" s="41">
        <v>3</v>
      </c>
      <c r="DA276" s="6">
        <v>10</v>
      </c>
      <c r="DB276" s="6">
        <v>10</v>
      </c>
      <c r="DC276" s="6">
        <v>10</v>
      </c>
      <c r="DD276" s="6">
        <v>10</v>
      </c>
      <c r="DE276" s="6"/>
      <c r="DF276" s="6">
        <v>10</v>
      </c>
      <c r="DG276" s="52"/>
      <c r="DI276" s="328"/>
      <c r="DJ276" s="41">
        <v>3</v>
      </c>
      <c r="DK276" s="6"/>
      <c r="DL276" s="6"/>
      <c r="DM276" s="6"/>
      <c r="DN276" s="6"/>
      <c r="DO276" s="6"/>
      <c r="DP276" s="6"/>
      <c r="DQ276" s="52"/>
      <c r="DS276" s="328"/>
      <c r="DT276" s="41">
        <v>3</v>
      </c>
      <c r="DU276" s="6"/>
      <c r="DV276" s="6"/>
      <c r="DW276" s="6"/>
      <c r="DX276" s="6"/>
      <c r="DY276" s="6"/>
      <c r="DZ276" s="6"/>
      <c r="EA276" s="52"/>
      <c r="EC276" s="328"/>
      <c r="ED276" s="41">
        <v>3</v>
      </c>
      <c r="EE276" s="6"/>
      <c r="EF276" s="6"/>
      <c r="EG276" s="6"/>
      <c r="EH276" s="6"/>
      <c r="EI276" s="6"/>
      <c r="EJ276" s="6"/>
      <c r="EK276" s="52"/>
      <c r="EL276" s="328"/>
      <c r="EM276" s="41">
        <v>3</v>
      </c>
      <c r="EN276" s="6">
        <v>10</v>
      </c>
      <c r="EO276" s="6">
        <v>10</v>
      </c>
      <c r="EP276" s="6">
        <v>10</v>
      </c>
      <c r="EQ276" s="6">
        <v>10</v>
      </c>
      <c r="ER276" s="6"/>
      <c r="ES276" s="6">
        <v>10</v>
      </c>
      <c r="ET276" s="52"/>
      <c r="EU276" s="52"/>
      <c r="EW276" s="367"/>
      <c r="EX276" s="41">
        <v>3</v>
      </c>
      <c r="EY276" s="6"/>
      <c r="EZ276" s="6"/>
      <c r="FA276" s="6"/>
      <c r="FB276" s="6"/>
      <c r="FC276" s="6"/>
      <c r="FD276" s="6"/>
      <c r="FE276" s="52"/>
      <c r="FG276" s="367"/>
      <c r="FH276" s="41">
        <v>3</v>
      </c>
      <c r="FI276" s="6"/>
      <c r="FJ276" s="6"/>
      <c r="FK276" s="6"/>
      <c r="FL276" s="6"/>
      <c r="FM276" s="6"/>
      <c r="FN276" s="6"/>
      <c r="FO276" s="52"/>
      <c r="FQ276" s="367"/>
      <c r="FR276" s="41">
        <v>3</v>
      </c>
      <c r="FS276" s="6"/>
      <c r="FT276" s="6"/>
      <c r="FU276" s="6"/>
      <c r="FV276" s="6"/>
      <c r="FW276" s="6"/>
      <c r="FX276" s="6"/>
      <c r="FY276" s="52"/>
      <c r="GA276" s="367"/>
      <c r="GB276" s="41">
        <v>3</v>
      </c>
      <c r="GC276" s="6"/>
      <c r="GD276" s="6"/>
      <c r="GE276" s="6"/>
      <c r="GF276" s="6"/>
      <c r="GG276" s="6"/>
      <c r="GH276" s="6"/>
      <c r="GI276" s="52"/>
      <c r="GK276" s="367"/>
      <c r="GL276" s="41">
        <v>3</v>
      </c>
      <c r="GM276" s="6"/>
      <c r="GN276" s="6"/>
      <c r="GO276" s="6"/>
      <c r="GP276" s="6"/>
      <c r="GQ276" s="6"/>
      <c r="GR276" s="6"/>
      <c r="GS276" s="52"/>
      <c r="GU276" s="367"/>
      <c r="GV276" s="41">
        <v>3</v>
      </c>
      <c r="GW276" s="6"/>
      <c r="GX276" s="6"/>
      <c r="GY276" s="6"/>
      <c r="GZ276" s="6"/>
      <c r="HA276" s="6"/>
      <c r="HB276" s="6"/>
      <c r="HC276" s="52"/>
      <c r="HE276" s="367"/>
      <c r="HF276" s="41">
        <v>3</v>
      </c>
      <c r="HG276" s="6"/>
      <c r="HH276" s="6"/>
      <c r="HI276" s="6"/>
      <c r="HJ276" s="6"/>
      <c r="HK276" s="6"/>
      <c r="HL276" s="6"/>
      <c r="HM276" s="52"/>
      <c r="HO276" s="367"/>
      <c r="HP276" s="41">
        <v>3</v>
      </c>
      <c r="HQ276" s="6"/>
      <c r="HR276" s="6"/>
      <c r="HS276" s="6"/>
      <c r="HT276" s="6"/>
      <c r="HU276" s="6"/>
      <c r="HV276" s="6"/>
      <c r="HW276" s="52"/>
      <c r="HY276" s="367"/>
      <c r="HZ276" s="41">
        <v>3</v>
      </c>
      <c r="IA276" s="6"/>
      <c r="IB276" s="6"/>
      <c r="IC276" s="6"/>
      <c r="ID276" s="6"/>
      <c r="IE276" s="6"/>
      <c r="IF276" s="6"/>
      <c r="IG276" s="52"/>
      <c r="II276" s="367"/>
      <c r="IJ276" s="41">
        <v>3</v>
      </c>
      <c r="IK276" s="6"/>
      <c r="IL276" s="6"/>
      <c r="IM276" s="6"/>
      <c r="IN276" s="6"/>
      <c r="IO276" s="6"/>
      <c r="IP276" s="6"/>
      <c r="IQ276" s="52"/>
      <c r="IS276" s="367"/>
      <c r="IT276" s="41">
        <v>3</v>
      </c>
      <c r="IU276" s="6"/>
      <c r="IV276" s="6"/>
      <c r="IW276" s="6"/>
      <c r="IX276" s="6"/>
      <c r="IY276" s="6"/>
      <c r="IZ276" s="6"/>
      <c r="JA276" s="52"/>
    </row>
    <row r="277" spans="1:261" ht="12.75" customHeight="1" outlineLevel="2" x14ac:dyDescent="0.25">
      <c r="C277" s="356"/>
      <c r="D277" s="41">
        <v>4</v>
      </c>
      <c r="E277" s="416">
        <f t="shared" si="1333"/>
        <v>10</v>
      </c>
      <c r="F277" s="416">
        <f t="shared" si="1334"/>
        <v>10</v>
      </c>
      <c r="G277" s="416">
        <f t="shared" si="1335"/>
        <v>6.666666666666667</v>
      </c>
      <c r="H277" s="416">
        <f t="shared" si="1336"/>
        <v>10</v>
      </c>
      <c r="I277" s="416">
        <f t="shared" si="1337"/>
        <v>9.5</v>
      </c>
      <c r="J277" s="416">
        <f t="shared" si="1338"/>
        <v>9.5</v>
      </c>
      <c r="K277" s="52"/>
      <c r="M277" s="328"/>
      <c r="N277" s="41">
        <v>4</v>
      </c>
      <c r="O277" s="6"/>
      <c r="P277" s="6"/>
      <c r="Q277" s="6"/>
      <c r="R277" s="6"/>
      <c r="S277" s="6"/>
      <c r="T277" s="6"/>
      <c r="U277" s="52"/>
      <c r="W277" s="328"/>
      <c r="X277" s="41">
        <v>4</v>
      </c>
      <c r="Y277" s="6"/>
      <c r="Z277" s="6"/>
      <c r="AA277" s="6"/>
      <c r="AB277" s="6"/>
      <c r="AC277" s="6"/>
      <c r="AD277" s="6"/>
      <c r="AE277" s="52"/>
      <c r="AG277" s="328"/>
      <c r="AH277" s="41">
        <v>4</v>
      </c>
      <c r="AI277" s="6"/>
      <c r="AJ277" s="6"/>
      <c r="AK277" s="6"/>
      <c r="AL277" s="6"/>
      <c r="AM277" s="6"/>
      <c r="AN277" s="6"/>
      <c r="AO277" s="52"/>
      <c r="AQ277" s="328"/>
      <c r="AR277" s="41">
        <v>4</v>
      </c>
      <c r="AS277" s="6"/>
      <c r="AT277" s="6"/>
      <c r="AU277" s="6"/>
      <c r="AV277" s="6"/>
      <c r="AW277" s="6"/>
      <c r="AX277" s="6"/>
      <c r="AY277" s="52"/>
      <c r="BA277" s="328"/>
      <c r="BB277" s="41">
        <v>4</v>
      </c>
      <c r="BC277" s="6"/>
      <c r="BD277" s="6"/>
      <c r="BE277" s="6"/>
      <c r="BF277" s="6"/>
      <c r="BG277" s="6"/>
      <c r="BH277" s="6"/>
      <c r="BI277" s="52"/>
      <c r="BK277" s="328"/>
      <c r="BL277" s="41">
        <v>4</v>
      </c>
      <c r="BM277" s="6">
        <v>10</v>
      </c>
      <c r="BN277" s="6">
        <v>10</v>
      </c>
      <c r="BO277" s="6">
        <v>0</v>
      </c>
      <c r="BP277" s="6">
        <v>10</v>
      </c>
      <c r="BQ277" s="6">
        <v>10</v>
      </c>
      <c r="BR277" s="6">
        <v>10</v>
      </c>
      <c r="BS277" s="52"/>
      <c r="BU277" s="328"/>
      <c r="BV277" s="41">
        <v>4</v>
      </c>
      <c r="BW277" s="6"/>
      <c r="BX277" s="6"/>
      <c r="BY277" s="6"/>
      <c r="BZ277" s="6"/>
      <c r="CA277" s="6"/>
      <c r="CB277" s="6"/>
      <c r="CC277" s="52"/>
      <c r="CE277" s="328"/>
      <c r="CF277" s="41">
        <v>4</v>
      </c>
      <c r="CG277" s="6"/>
      <c r="CH277" s="6"/>
      <c r="CI277" s="6"/>
      <c r="CJ277" s="6"/>
      <c r="CK277" s="6"/>
      <c r="CL277" s="6"/>
      <c r="CM277" s="52"/>
      <c r="CO277" s="328"/>
      <c r="CP277" s="41">
        <v>4</v>
      </c>
      <c r="CQ277" s="6"/>
      <c r="CR277" s="6"/>
      <c r="CS277" s="6"/>
      <c r="CT277" s="6"/>
      <c r="CU277" s="6"/>
      <c r="CV277" s="6"/>
      <c r="CW277" s="52"/>
      <c r="CY277" s="328"/>
      <c r="CZ277" s="41">
        <v>4</v>
      </c>
      <c r="DA277" s="6">
        <v>10</v>
      </c>
      <c r="DB277" s="6">
        <v>10</v>
      </c>
      <c r="DC277" s="6">
        <v>10</v>
      </c>
      <c r="DD277" s="6">
        <v>10</v>
      </c>
      <c r="DE277" s="6"/>
      <c r="DF277" s="6">
        <v>9</v>
      </c>
      <c r="DG277" s="52"/>
      <c r="DI277" s="328"/>
      <c r="DJ277" s="41">
        <v>4</v>
      </c>
      <c r="DK277" s="6"/>
      <c r="DL277" s="6"/>
      <c r="DM277" s="6"/>
      <c r="DN277" s="6"/>
      <c r="DO277" s="6"/>
      <c r="DP277" s="6"/>
      <c r="DQ277" s="52"/>
      <c r="DS277" s="328"/>
      <c r="DT277" s="41">
        <v>4</v>
      </c>
      <c r="DU277" s="6"/>
      <c r="DV277" s="6"/>
      <c r="DW277" s="6"/>
      <c r="DX277" s="6"/>
      <c r="DY277" s="6"/>
      <c r="DZ277" s="6"/>
      <c r="EA277" s="52"/>
      <c r="EC277" s="328"/>
      <c r="ED277" s="41">
        <v>4</v>
      </c>
      <c r="EE277" s="6"/>
      <c r="EF277" s="6"/>
      <c r="EG277" s="6"/>
      <c r="EH277" s="6"/>
      <c r="EI277" s="6"/>
      <c r="EJ277" s="6"/>
      <c r="EK277" s="52"/>
      <c r="EL277" s="328"/>
      <c r="EM277" s="41">
        <v>4</v>
      </c>
      <c r="EN277" s="6">
        <v>10</v>
      </c>
      <c r="EO277" s="6">
        <v>10</v>
      </c>
      <c r="EP277" s="6">
        <v>10</v>
      </c>
      <c r="EQ277" s="6">
        <v>10</v>
      </c>
      <c r="ER277" s="6"/>
      <c r="ES277" s="6">
        <v>9</v>
      </c>
      <c r="ET277" s="52"/>
      <c r="EU277" s="52"/>
      <c r="EW277" s="367"/>
      <c r="EX277" s="41">
        <v>4</v>
      </c>
      <c r="EY277" s="6"/>
      <c r="EZ277" s="6"/>
      <c r="FA277" s="6"/>
      <c r="FB277" s="6"/>
      <c r="FC277" s="6"/>
      <c r="FD277" s="6"/>
      <c r="FE277" s="52"/>
      <c r="FG277" s="367"/>
      <c r="FH277" s="41">
        <v>4</v>
      </c>
      <c r="FI277" s="6"/>
      <c r="FJ277" s="6"/>
      <c r="FK277" s="6"/>
      <c r="FL277" s="6"/>
      <c r="FM277" s="6"/>
      <c r="FN277" s="6"/>
      <c r="FO277" s="52"/>
      <c r="FQ277" s="367"/>
      <c r="FR277" s="41">
        <v>4</v>
      </c>
      <c r="FS277" s="6"/>
      <c r="FT277" s="6"/>
      <c r="FU277" s="6"/>
      <c r="FV277" s="6"/>
      <c r="FW277" s="6"/>
      <c r="FX277" s="6"/>
      <c r="FY277" s="52"/>
      <c r="GA277" s="367"/>
      <c r="GB277" s="41">
        <v>4</v>
      </c>
      <c r="GC277" s="6"/>
      <c r="GD277" s="6"/>
      <c r="GE277" s="6"/>
      <c r="GF277" s="6"/>
      <c r="GG277" s="6"/>
      <c r="GH277" s="6"/>
      <c r="GI277" s="52"/>
      <c r="GK277" s="367"/>
      <c r="GL277" s="41">
        <v>4</v>
      </c>
      <c r="GM277" s="6"/>
      <c r="GN277" s="6"/>
      <c r="GO277" s="6"/>
      <c r="GP277" s="6"/>
      <c r="GQ277" s="6"/>
      <c r="GR277" s="6"/>
      <c r="GS277" s="52"/>
      <c r="GU277" s="367"/>
      <c r="GV277" s="41">
        <v>4</v>
      </c>
      <c r="GW277" s="6"/>
      <c r="GX277" s="6"/>
      <c r="GY277" s="6"/>
      <c r="GZ277" s="6"/>
      <c r="HA277" s="6"/>
      <c r="HB277" s="6"/>
      <c r="HC277" s="52"/>
      <c r="HE277" s="367"/>
      <c r="HF277" s="41">
        <v>4</v>
      </c>
      <c r="HG277" s="6"/>
      <c r="HH277" s="6"/>
      <c r="HI277" s="6"/>
      <c r="HJ277" s="6"/>
      <c r="HK277" s="6"/>
      <c r="HL277" s="6"/>
      <c r="HM277" s="52"/>
      <c r="HO277" s="367"/>
      <c r="HP277" s="41">
        <v>4</v>
      </c>
      <c r="HQ277" s="6"/>
      <c r="HR277" s="6"/>
      <c r="HS277" s="6"/>
      <c r="HT277" s="6"/>
      <c r="HU277" s="6"/>
      <c r="HV277" s="6"/>
      <c r="HW277" s="52"/>
      <c r="HY277" s="367"/>
      <c r="HZ277" s="41">
        <v>4</v>
      </c>
      <c r="IA277" s="6"/>
      <c r="IB277" s="6"/>
      <c r="IC277" s="6"/>
      <c r="ID277" s="6"/>
      <c r="IE277" s="6"/>
      <c r="IF277" s="6"/>
      <c r="IG277" s="52"/>
      <c r="II277" s="367"/>
      <c r="IJ277" s="41">
        <v>4</v>
      </c>
      <c r="IK277" s="6"/>
      <c r="IL277" s="6"/>
      <c r="IM277" s="6"/>
      <c r="IN277" s="6"/>
      <c r="IO277" s="6"/>
      <c r="IP277" s="6"/>
      <c r="IQ277" s="52"/>
      <c r="IS277" s="367"/>
      <c r="IT277" s="41">
        <v>4</v>
      </c>
      <c r="IU277" s="6"/>
      <c r="IV277" s="6"/>
      <c r="IW277" s="6"/>
      <c r="IX277" s="6"/>
      <c r="IY277" s="6"/>
      <c r="IZ277" s="6"/>
      <c r="JA277" s="52"/>
    </row>
    <row r="278" spans="1:261" ht="12.75" customHeight="1" outlineLevel="2" x14ac:dyDescent="0.25">
      <c r="C278" s="356"/>
      <c r="D278" s="41">
        <v>5</v>
      </c>
      <c r="E278" s="416">
        <f t="shared" si="1333"/>
        <v>10</v>
      </c>
      <c r="F278" s="416">
        <f t="shared" si="1334"/>
        <v>10</v>
      </c>
      <c r="G278" s="416">
        <f t="shared" si="1335"/>
        <v>6.666666666666667</v>
      </c>
      <c r="H278" s="416">
        <f t="shared" si="1336"/>
        <v>10</v>
      </c>
      <c r="I278" s="416">
        <f t="shared" si="1337"/>
        <v>9.5</v>
      </c>
      <c r="J278" s="416">
        <f t="shared" si="1338"/>
        <v>9.5</v>
      </c>
      <c r="K278" s="52"/>
      <c r="M278" s="328"/>
      <c r="N278" s="41">
        <v>5</v>
      </c>
      <c r="O278" s="6"/>
      <c r="P278" s="6"/>
      <c r="Q278" s="6"/>
      <c r="R278" s="6"/>
      <c r="S278" s="6"/>
      <c r="T278" s="6"/>
      <c r="U278" s="52"/>
      <c r="W278" s="328"/>
      <c r="X278" s="41">
        <v>5</v>
      </c>
      <c r="Y278" s="6"/>
      <c r="Z278" s="6"/>
      <c r="AA278" s="6"/>
      <c r="AB278" s="6"/>
      <c r="AC278" s="6"/>
      <c r="AD278" s="6"/>
      <c r="AE278" s="52"/>
      <c r="AG278" s="328"/>
      <c r="AH278" s="41">
        <v>5</v>
      </c>
      <c r="AI278" s="6"/>
      <c r="AJ278" s="6"/>
      <c r="AK278" s="6"/>
      <c r="AL278" s="6"/>
      <c r="AM278" s="6"/>
      <c r="AN278" s="6"/>
      <c r="AO278" s="52"/>
      <c r="AQ278" s="328"/>
      <c r="AR278" s="41">
        <v>5</v>
      </c>
      <c r="AS278" s="6"/>
      <c r="AT278" s="6"/>
      <c r="AU278" s="6"/>
      <c r="AV278" s="6"/>
      <c r="AW278" s="6"/>
      <c r="AX278" s="6"/>
      <c r="AY278" s="52"/>
      <c r="BA278" s="328"/>
      <c r="BB278" s="41">
        <v>5</v>
      </c>
      <c r="BC278" s="6"/>
      <c r="BD278" s="6"/>
      <c r="BE278" s="6"/>
      <c r="BF278" s="6"/>
      <c r="BG278" s="6"/>
      <c r="BH278" s="6"/>
      <c r="BI278" s="52"/>
      <c r="BK278" s="328"/>
      <c r="BL278" s="41">
        <v>5</v>
      </c>
      <c r="BM278" s="6">
        <v>10</v>
      </c>
      <c r="BN278" s="6">
        <v>10</v>
      </c>
      <c r="BO278" s="6">
        <v>0</v>
      </c>
      <c r="BP278" s="6">
        <v>10</v>
      </c>
      <c r="BQ278" s="6">
        <v>10</v>
      </c>
      <c r="BR278" s="6">
        <v>10</v>
      </c>
      <c r="BS278" s="52"/>
      <c r="BU278" s="328"/>
      <c r="BV278" s="41">
        <v>5</v>
      </c>
      <c r="BW278" s="6"/>
      <c r="BX278" s="6"/>
      <c r="BY278" s="6"/>
      <c r="BZ278" s="6"/>
      <c r="CA278" s="6"/>
      <c r="CB278" s="6"/>
      <c r="CC278" s="52"/>
      <c r="CE278" s="328"/>
      <c r="CF278" s="41">
        <v>5</v>
      </c>
      <c r="CG278" s="6"/>
      <c r="CH278" s="6"/>
      <c r="CI278" s="6"/>
      <c r="CJ278" s="6"/>
      <c r="CK278" s="6"/>
      <c r="CL278" s="6"/>
      <c r="CM278" s="52"/>
      <c r="CO278" s="328"/>
      <c r="CP278" s="41">
        <v>5</v>
      </c>
      <c r="CQ278" s="6"/>
      <c r="CR278" s="6"/>
      <c r="CS278" s="6"/>
      <c r="CT278" s="6"/>
      <c r="CU278" s="6"/>
      <c r="CV278" s="6"/>
      <c r="CW278" s="52"/>
      <c r="CY278" s="328"/>
      <c r="CZ278" s="41">
        <v>5</v>
      </c>
      <c r="DA278" s="6">
        <v>10</v>
      </c>
      <c r="DB278" s="6">
        <v>10</v>
      </c>
      <c r="DC278" s="6">
        <v>10</v>
      </c>
      <c r="DD278" s="6">
        <v>10</v>
      </c>
      <c r="DE278" s="6"/>
      <c r="DF278" s="6">
        <v>9</v>
      </c>
      <c r="DG278" s="52"/>
      <c r="DI278" s="328"/>
      <c r="DJ278" s="41">
        <v>5</v>
      </c>
      <c r="DK278" s="6"/>
      <c r="DL278" s="6"/>
      <c r="DM278" s="6"/>
      <c r="DN278" s="6"/>
      <c r="DO278" s="6"/>
      <c r="DP278" s="6"/>
      <c r="DQ278" s="52"/>
      <c r="DS278" s="328"/>
      <c r="DT278" s="41">
        <v>5</v>
      </c>
      <c r="DU278" s="6"/>
      <c r="DV278" s="6"/>
      <c r="DW278" s="6"/>
      <c r="DX278" s="6"/>
      <c r="DY278" s="6"/>
      <c r="DZ278" s="6"/>
      <c r="EA278" s="52"/>
      <c r="EC278" s="328"/>
      <c r="ED278" s="41">
        <v>5</v>
      </c>
      <c r="EE278" s="6"/>
      <c r="EF278" s="6"/>
      <c r="EG278" s="6"/>
      <c r="EH278" s="6"/>
      <c r="EI278" s="6"/>
      <c r="EJ278" s="6"/>
      <c r="EK278" s="52"/>
      <c r="EL278" s="328"/>
      <c r="EM278" s="41">
        <v>5</v>
      </c>
      <c r="EN278" s="6">
        <v>10</v>
      </c>
      <c r="EO278" s="6">
        <v>10</v>
      </c>
      <c r="EP278" s="6">
        <v>10</v>
      </c>
      <c r="EQ278" s="6">
        <v>10</v>
      </c>
      <c r="ER278" s="6"/>
      <c r="ES278" s="6">
        <v>9</v>
      </c>
      <c r="ET278" s="52"/>
      <c r="EU278" s="52"/>
      <c r="EW278" s="367"/>
      <c r="EX278" s="41">
        <v>5</v>
      </c>
      <c r="EY278" s="6"/>
      <c r="EZ278" s="6"/>
      <c r="FA278" s="6"/>
      <c r="FB278" s="6"/>
      <c r="FC278" s="6"/>
      <c r="FD278" s="6"/>
      <c r="FE278" s="52"/>
      <c r="FG278" s="367"/>
      <c r="FH278" s="41">
        <v>5</v>
      </c>
      <c r="FI278" s="6"/>
      <c r="FJ278" s="6"/>
      <c r="FK278" s="6"/>
      <c r="FL278" s="6"/>
      <c r="FM278" s="6"/>
      <c r="FN278" s="6"/>
      <c r="FO278" s="52"/>
      <c r="FQ278" s="367"/>
      <c r="FR278" s="41">
        <v>5</v>
      </c>
      <c r="FS278" s="6"/>
      <c r="FT278" s="6"/>
      <c r="FU278" s="6"/>
      <c r="FV278" s="6"/>
      <c r="FW278" s="6"/>
      <c r="FX278" s="6"/>
      <c r="FY278" s="52"/>
      <c r="GA278" s="367"/>
      <c r="GB278" s="41">
        <v>5</v>
      </c>
      <c r="GC278" s="6"/>
      <c r="GD278" s="6"/>
      <c r="GE278" s="6"/>
      <c r="GF278" s="6"/>
      <c r="GG278" s="6"/>
      <c r="GH278" s="6"/>
      <c r="GI278" s="52"/>
      <c r="GK278" s="367"/>
      <c r="GL278" s="41">
        <v>5</v>
      </c>
      <c r="GM278" s="6"/>
      <c r="GN278" s="6"/>
      <c r="GO278" s="6"/>
      <c r="GP278" s="6"/>
      <c r="GQ278" s="6"/>
      <c r="GR278" s="6"/>
      <c r="GS278" s="52"/>
      <c r="GU278" s="367"/>
      <c r="GV278" s="41">
        <v>5</v>
      </c>
      <c r="GW278" s="6"/>
      <c r="GX278" s="6"/>
      <c r="GY278" s="6"/>
      <c r="GZ278" s="6"/>
      <c r="HA278" s="6"/>
      <c r="HB278" s="6"/>
      <c r="HC278" s="52"/>
      <c r="HE278" s="367"/>
      <c r="HF278" s="41">
        <v>5</v>
      </c>
      <c r="HG278" s="6"/>
      <c r="HH278" s="6"/>
      <c r="HI278" s="6"/>
      <c r="HJ278" s="6"/>
      <c r="HK278" s="6"/>
      <c r="HL278" s="6"/>
      <c r="HM278" s="52"/>
      <c r="HO278" s="367"/>
      <c r="HP278" s="41">
        <v>5</v>
      </c>
      <c r="HQ278" s="6"/>
      <c r="HR278" s="6"/>
      <c r="HS278" s="6"/>
      <c r="HT278" s="6"/>
      <c r="HU278" s="6"/>
      <c r="HV278" s="6"/>
      <c r="HW278" s="52"/>
      <c r="HY278" s="367"/>
      <c r="HZ278" s="41">
        <v>5</v>
      </c>
      <c r="IA278" s="6"/>
      <c r="IB278" s="6"/>
      <c r="IC278" s="6"/>
      <c r="ID278" s="6"/>
      <c r="IE278" s="6"/>
      <c r="IF278" s="6"/>
      <c r="IG278" s="52"/>
      <c r="II278" s="367"/>
      <c r="IJ278" s="41">
        <v>5</v>
      </c>
      <c r="IK278" s="6"/>
      <c r="IL278" s="6"/>
      <c r="IM278" s="6"/>
      <c r="IN278" s="6"/>
      <c r="IO278" s="6"/>
      <c r="IP278" s="6"/>
      <c r="IQ278" s="52"/>
      <c r="IS278" s="367"/>
      <c r="IT278" s="41">
        <v>5</v>
      </c>
      <c r="IU278" s="6"/>
      <c r="IV278" s="6"/>
      <c r="IW278" s="6"/>
      <c r="IX278" s="6"/>
      <c r="IY278" s="6"/>
      <c r="IZ278" s="6"/>
      <c r="JA278" s="52"/>
    </row>
    <row r="279" spans="1:261" ht="12.75" customHeight="1" outlineLevel="2" x14ac:dyDescent="0.25">
      <c r="C279" s="356"/>
      <c r="D279" s="41">
        <v>6</v>
      </c>
      <c r="E279" s="416">
        <f t="shared" si="1333"/>
        <v>10</v>
      </c>
      <c r="F279" s="416">
        <f t="shared" si="1334"/>
        <v>10</v>
      </c>
      <c r="G279" s="416">
        <f t="shared" si="1335"/>
        <v>6.666666666666667</v>
      </c>
      <c r="H279" s="416">
        <f t="shared" si="1336"/>
        <v>10</v>
      </c>
      <c r="I279" s="416">
        <f t="shared" si="1337"/>
        <v>10</v>
      </c>
      <c r="J279" s="416">
        <f t="shared" si="1338"/>
        <v>10</v>
      </c>
      <c r="K279" s="52"/>
      <c r="M279" s="328"/>
      <c r="N279" s="41">
        <v>6</v>
      </c>
      <c r="O279" s="6"/>
      <c r="P279" s="6"/>
      <c r="Q279" s="6"/>
      <c r="R279" s="6"/>
      <c r="S279" s="6"/>
      <c r="T279" s="6"/>
      <c r="U279" s="52"/>
      <c r="W279" s="328"/>
      <c r="X279" s="41">
        <v>6</v>
      </c>
      <c r="Y279" s="6"/>
      <c r="Z279" s="6"/>
      <c r="AA279" s="6"/>
      <c r="AB279" s="6"/>
      <c r="AC279" s="6"/>
      <c r="AD279" s="6"/>
      <c r="AE279" s="52"/>
      <c r="AG279" s="328"/>
      <c r="AH279" s="41">
        <v>6</v>
      </c>
      <c r="AI279" s="6"/>
      <c r="AJ279" s="6"/>
      <c r="AK279" s="6"/>
      <c r="AL279" s="6"/>
      <c r="AM279" s="6"/>
      <c r="AN279" s="6"/>
      <c r="AO279" s="52"/>
      <c r="AQ279" s="328"/>
      <c r="AR279" s="41">
        <v>6</v>
      </c>
      <c r="AS279" s="6"/>
      <c r="AT279" s="6"/>
      <c r="AU279" s="6"/>
      <c r="AV279" s="6"/>
      <c r="AW279" s="6"/>
      <c r="AX279" s="6"/>
      <c r="AY279" s="52"/>
      <c r="BA279" s="328"/>
      <c r="BB279" s="41">
        <v>6</v>
      </c>
      <c r="BC279" s="6"/>
      <c r="BD279" s="6"/>
      <c r="BE279" s="6"/>
      <c r="BF279" s="6"/>
      <c r="BG279" s="6"/>
      <c r="BH279" s="6"/>
      <c r="BI279" s="52"/>
      <c r="BK279" s="328"/>
      <c r="BL279" s="41">
        <v>6</v>
      </c>
      <c r="BM279" s="6">
        <v>10</v>
      </c>
      <c r="BN279" s="6">
        <v>10</v>
      </c>
      <c r="BO279" s="6">
        <v>0</v>
      </c>
      <c r="BP279" s="6">
        <v>10</v>
      </c>
      <c r="BQ279" s="6">
        <v>10</v>
      </c>
      <c r="BR279" s="6">
        <v>10</v>
      </c>
      <c r="BS279" s="52"/>
      <c r="BU279" s="328"/>
      <c r="BV279" s="41">
        <v>6</v>
      </c>
      <c r="BW279" s="6"/>
      <c r="BX279" s="6"/>
      <c r="BY279" s="6"/>
      <c r="BZ279" s="6"/>
      <c r="CA279" s="6"/>
      <c r="CB279" s="6"/>
      <c r="CC279" s="52"/>
      <c r="CE279" s="328"/>
      <c r="CF279" s="41">
        <v>6</v>
      </c>
      <c r="CG279" s="6"/>
      <c r="CH279" s="6"/>
      <c r="CI279" s="6"/>
      <c r="CJ279" s="6"/>
      <c r="CK279" s="6"/>
      <c r="CL279" s="6"/>
      <c r="CM279" s="52"/>
      <c r="CO279" s="328"/>
      <c r="CP279" s="41">
        <v>6</v>
      </c>
      <c r="CQ279" s="6"/>
      <c r="CR279" s="6"/>
      <c r="CS279" s="6"/>
      <c r="CT279" s="6"/>
      <c r="CU279" s="6"/>
      <c r="CV279" s="6"/>
      <c r="CW279" s="52"/>
      <c r="CY279" s="328"/>
      <c r="CZ279" s="41">
        <v>6</v>
      </c>
      <c r="DA279" s="6">
        <v>10</v>
      </c>
      <c r="DB279" s="6">
        <v>10</v>
      </c>
      <c r="DC279" s="6">
        <v>10</v>
      </c>
      <c r="DD279" s="6">
        <v>10</v>
      </c>
      <c r="DE279" s="6"/>
      <c r="DF279" s="6">
        <v>10</v>
      </c>
      <c r="DG279" s="52"/>
      <c r="DI279" s="328"/>
      <c r="DJ279" s="41">
        <v>6</v>
      </c>
      <c r="DK279" s="6"/>
      <c r="DL279" s="6"/>
      <c r="DM279" s="6"/>
      <c r="DN279" s="6"/>
      <c r="DO279" s="6"/>
      <c r="DP279" s="6"/>
      <c r="DQ279" s="52"/>
      <c r="DS279" s="328"/>
      <c r="DT279" s="41">
        <v>6</v>
      </c>
      <c r="DU279" s="6"/>
      <c r="DV279" s="6"/>
      <c r="DW279" s="6"/>
      <c r="DX279" s="6"/>
      <c r="DY279" s="6"/>
      <c r="DZ279" s="6"/>
      <c r="EA279" s="52"/>
      <c r="EC279" s="328"/>
      <c r="ED279" s="41">
        <v>6</v>
      </c>
      <c r="EE279" s="6"/>
      <c r="EF279" s="6"/>
      <c r="EG279" s="6"/>
      <c r="EH279" s="6"/>
      <c r="EI279" s="6"/>
      <c r="EJ279" s="6"/>
      <c r="EK279" s="52"/>
      <c r="EL279" s="328"/>
      <c r="EM279" s="41">
        <v>6</v>
      </c>
      <c r="EN279" s="6">
        <v>10</v>
      </c>
      <c r="EO279" s="6">
        <v>10</v>
      </c>
      <c r="EP279" s="6">
        <v>10</v>
      </c>
      <c r="EQ279" s="6">
        <v>10</v>
      </c>
      <c r="ER279" s="6"/>
      <c r="ES279" s="6">
        <v>10</v>
      </c>
      <c r="ET279" s="52"/>
      <c r="EU279" s="52"/>
      <c r="EW279" s="367"/>
      <c r="EX279" s="41">
        <v>6</v>
      </c>
      <c r="EY279" s="6"/>
      <c r="EZ279" s="6"/>
      <c r="FA279" s="6"/>
      <c r="FB279" s="6"/>
      <c r="FC279" s="6"/>
      <c r="FD279" s="6"/>
      <c r="FE279" s="52"/>
      <c r="FG279" s="367"/>
      <c r="FH279" s="41">
        <v>6</v>
      </c>
      <c r="FI279" s="6"/>
      <c r="FJ279" s="6"/>
      <c r="FK279" s="6"/>
      <c r="FL279" s="6"/>
      <c r="FM279" s="6"/>
      <c r="FN279" s="6"/>
      <c r="FO279" s="52"/>
      <c r="FQ279" s="367"/>
      <c r="FR279" s="41">
        <v>6</v>
      </c>
      <c r="FS279" s="6"/>
      <c r="FT279" s="6"/>
      <c r="FU279" s="6"/>
      <c r="FV279" s="6"/>
      <c r="FW279" s="6"/>
      <c r="FX279" s="6"/>
      <c r="FY279" s="52"/>
      <c r="GA279" s="367"/>
      <c r="GB279" s="41">
        <v>6</v>
      </c>
      <c r="GC279" s="6"/>
      <c r="GD279" s="6"/>
      <c r="GE279" s="6"/>
      <c r="GF279" s="6"/>
      <c r="GG279" s="6"/>
      <c r="GH279" s="6"/>
      <c r="GI279" s="52"/>
      <c r="GK279" s="367"/>
      <c r="GL279" s="41">
        <v>6</v>
      </c>
      <c r="GM279" s="6"/>
      <c r="GN279" s="6"/>
      <c r="GO279" s="6"/>
      <c r="GP279" s="6"/>
      <c r="GQ279" s="6"/>
      <c r="GR279" s="6"/>
      <c r="GS279" s="52"/>
      <c r="GU279" s="367"/>
      <c r="GV279" s="41">
        <v>6</v>
      </c>
      <c r="GW279" s="6"/>
      <c r="GX279" s="6"/>
      <c r="GY279" s="6"/>
      <c r="GZ279" s="6"/>
      <c r="HA279" s="6"/>
      <c r="HB279" s="6"/>
      <c r="HC279" s="52"/>
      <c r="HE279" s="367"/>
      <c r="HF279" s="41">
        <v>6</v>
      </c>
      <c r="HG279" s="6"/>
      <c r="HH279" s="6"/>
      <c r="HI279" s="6"/>
      <c r="HJ279" s="6"/>
      <c r="HK279" s="6"/>
      <c r="HL279" s="6"/>
      <c r="HM279" s="52"/>
      <c r="HO279" s="367"/>
      <c r="HP279" s="41">
        <v>6</v>
      </c>
      <c r="HQ279" s="6"/>
      <c r="HR279" s="6"/>
      <c r="HS279" s="6"/>
      <c r="HT279" s="6"/>
      <c r="HU279" s="6"/>
      <c r="HV279" s="6"/>
      <c r="HW279" s="52"/>
      <c r="HY279" s="367"/>
      <c r="HZ279" s="41">
        <v>6</v>
      </c>
      <c r="IA279" s="6"/>
      <c r="IB279" s="6"/>
      <c r="IC279" s="6"/>
      <c r="ID279" s="6"/>
      <c r="IE279" s="6"/>
      <c r="IF279" s="6"/>
      <c r="IG279" s="52"/>
      <c r="II279" s="367"/>
      <c r="IJ279" s="41">
        <v>6</v>
      </c>
      <c r="IK279" s="6"/>
      <c r="IL279" s="6"/>
      <c r="IM279" s="6"/>
      <c r="IN279" s="6"/>
      <c r="IO279" s="6"/>
      <c r="IP279" s="6"/>
      <c r="IQ279" s="52"/>
      <c r="IS279" s="367"/>
      <c r="IT279" s="41">
        <v>6</v>
      </c>
      <c r="IU279" s="6"/>
      <c r="IV279" s="6"/>
      <c r="IW279" s="6"/>
      <c r="IX279" s="6"/>
      <c r="IY279" s="6"/>
      <c r="IZ279" s="6"/>
      <c r="JA279" s="52"/>
    </row>
    <row r="280" spans="1:261" ht="12.75" customHeight="1" outlineLevel="2" x14ac:dyDescent="0.25">
      <c r="C280" s="356"/>
      <c r="D280" s="41" t="s">
        <v>80</v>
      </c>
      <c r="E280" s="416">
        <f t="shared" si="1333"/>
        <v>10</v>
      </c>
      <c r="F280" s="416">
        <f t="shared" si="1334"/>
        <v>10</v>
      </c>
      <c r="G280" s="416">
        <f t="shared" si="1335"/>
        <v>6.666666666666667</v>
      </c>
      <c r="H280" s="416">
        <f t="shared" si="1336"/>
        <v>10</v>
      </c>
      <c r="I280" s="416">
        <f t="shared" si="1337"/>
        <v>9.5</v>
      </c>
      <c r="J280" s="416">
        <f t="shared" si="1338"/>
        <v>9.5</v>
      </c>
      <c r="K280" s="52"/>
      <c r="M280" s="328"/>
      <c r="N280" s="41" t="s">
        <v>80</v>
      </c>
      <c r="O280" s="6"/>
      <c r="P280" s="6"/>
      <c r="Q280" s="6"/>
      <c r="R280" s="6"/>
      <c r="S280" s="6"/>
      <c r="T280" s="6"/>
      <c r="U280" s="52"/>
      <c r="W280" s="328"/>
      <c r="X280" s="41" t="s">
        <v>80</v>
      </c>
      <c r="Y280" s="6"/>
      <c r="Z280" s="6"/>
      <c r="AA280" s="6"/>
      <c r="AB280" s="6"/>
      <c r="AC280" s="6"/>
      <c r="AD280" s="6"/>
      <c r="AE280" s="52"/>
      <c r="AG280" s="328"/>
      <c r="AH280" s="41" t="s">
        <v>80</v>
      </c>
      <c r="AI280" s="6"/>
      <c r="AJ280" s="6"/>
      <c r="AK280" s="6"/>
      <c r="AL280" s="6"/>
      <c r="AM280" s="6"/>
      <c r="AN280" s="6"/>
      <c r="AO280" s="52"/>
      <c r="AQ280" s="328"/>
      <c r="AR280" s="41" t="s">
        <v>80</v>
      </c>
      <c r="AS280" s="6"/>
      <c r="AT280" s="6"/>
      <c r="AU280" s="6"/>
      <c r="AV280" s="6"/>
      <c r="AW280" s="6"/>
      <c r="AX280" s="6"/>
      <c r="AY280" s="52"/>
      <c r="BA280" s="328"/>
      <c r="BB280" s="41" t="s">
        <v>80</v>
      </c>
      <c r="BC280" s="6"/>
      <c r="BD280" s="6"/>
      <c r="BE280" s="6"/>
      <c r="BF280" s="6"/>
      <c r="BG280" s="6"/>
      <c r="BH280" s="6"/>
      <c r="BI280" s="52"/>
      <c r="BK280" s="328"/>
      <c r="BL280" s="41" t="s">
        <v>80</v>
      </c>
      <c r="BM280" s="6">
        <v>10</v>
      </c>
      <c r="BN280" s="6">
        <v>10</v>
      </c>
      <c r="BO280" s="6">
        <v>0</v>
      </c>
      <c r="BP280" s="6">
        <v>10</v>
      </c>
      <c r="BQ280" s="6">
        <v>10</v>
      </c>
      <c r="BR280" s="6">
        <v>10</v>
      </c>
      <c r="BS280" s="52"/>
      <c r="BU280" s="328"/>
      <c r="BV280" s="41" t="s">
        <v>80</v>
      </c>
      <c r="BW280" s="6"/>
      <c r="BX280" s="6"/>
      <c r="BY280" s="6"/>
      <c r="BZ280" s="6"/>
      <c r="CA280" s="6"/>
      <c r="CB280" s="6"/>
      <c r="CC280" s="52"/>
      <c r="CE280" s="328"/>
      <c r="CF280" s="41" t="s">
        <v>80</v>
      </c>
      <c r="CG280" s="6"/>
      <c r="CH280" s="6"/>
      <c r="CI280" s="6"/>
      <c r="CJ280" s="6"/>
      <c r="CK280" s="6"/>
      <c r="CL280" s="6"/>
      <c r="CM280" s="52"/>
      <c r="CO280" s="328"/>
      <c r="CP280" s="41" t="s">
        <v>80</v>
      </c>
      <c r="CQ280" s="6"/>
      <c r="CR280" s="6"/>
      <c r="CS280" s="6"/>
      <c r="CT280" s="6"/>
      <c r="CU280" s="6"/>
      <c r="CV280" s="6"/>
      <c r="CW280" s="52"/>
      <c r="CY280" s="328"/>
      <c r="CZ280" s="41" t="s">
        <v>80</v>
      </c>
      <c r="DA280" s="6">
        <v>10</v>
      </c>
      <c r="DB280" s="6">
        <v>10</v>
      </c>
      <c r="DC280" s="6">
        <v>10</v>
      </c>
      <c r="DD280" s="6">
        <v>10</v>
      </c>
      <c r="DE280" s="6"/>
      <c r="DF280" s="6">
        <v>9</v>
      </c>
      <c r="DG280" s="52"/>
      <c r="DI280" s="328"/>
      <c r="DJ280" s="41" t="s">
        <v>80</v>
      </c>
      <c r="DK280" s="6"/>
      <c r="DL280" s="6"/>
      <c r="DM280" s="6"/>
      <c r="DN280" s="6"/>
      <c r="DO280" s="6"/>
      <c r="DP280" s="6"/>
      <c r="DQ280" s="52"/>
      <c r="DS280" s="328"/>
      <c r="DT280" s="41" t="s">
        <v>80</v>
      </c>
      <c r="DU280" s="6"/>
      <c r="DV280" s="6"/>
      <c r="DW280" s="6"/>
      <c r="DX280" s="6"/>
      <c r="DY280" s="6"/>
      <c r="DZ280" s="6"/>
      <c r="EA280" s="52"/>
      <c r="EC280" s="328"/>
      <c r="ED280" s="41" t="s">
        <v>80</v>
      </c>
      <c r="EE280" s="6"/>
      <c r="EF280" s="6"/>
      <c r="EG280" s="6"/>
      <c r="EH280" s="6"/>
      <c r="EI280" s="6"/>
      <c r="EJ280" s="6"/>
      <c r="EK280" s="52"/>
      <c r="EL280" s="328"/>
      <c r="EM280" s="41" t="s">
        <v>80</v>
      </c>
      <c r="EN280" s="6">
        <v>10</v>
      </c>
      <c r="EO280" s="6">
        <v>10</v>
      </c>
      <c r="EP280" s="6">
        <v>10</v>
      </c>
      <c r="EQ280" s="6">
        <v>10</v>
      </c>
      <c r="ER280" s="6"/>
      <c r="ES280" s="6">
        <v>9</v>
      </c>
      <c r="ET280" s="52"/>
      <c r="EU280" s="52"/>
      <c r="EW280" s="367"/>
      <c r="EX280" s="41" t="s">
        <v>80</v>
      </c>
      <c r="EY280" s="6"/>
      <c r="EZ280" s="6"/>
      <c r="FA280" s="6"/>
      <c r="FB280" s="6"/>
      <c r="FC280" s="6"/>
      <c r="FD280" s="6"/>
      <c r="FE280" s="52"/>
      <c r="FG280" s="367"/>
      <c r="FH280" s="41" t="s">
        <v>80</v>
      </c>
      <c r="FI280" s="6"/>
      <c r="FJ280" s="6"/>
      <c r="FK280" s="6"/>
      <c r="FL280" s="6"/>
      <c r="FM280" s="6"/>
      <c r="FN280" s="6"/>
      <c r="FO280" s="52"/>
      <c r="FQ280" s="367"/>
      <c r="FR280" s="41" t="s">
        <v>80</v>
      </c>
      <c r="FS280" s="6"/>
      <c r="FT280" s="6"/>
      <c r="FU280" s="6"/>
      <c r="FV280" s="6"/>
      <c r="FW280" s="6"/>
      <c r="FX280" s="6"/>
      <c r="FY280" s="52"/>
      <c r="GA280" s="367"/>
      <c r="GB280" s="41" t="s">
        <v>80</v>
      </c>
      <c r="GC280" s="6"/>
      <c r="GD280" s="6"/>
      <c r="GE280" s="6"/>
      <c r="GF280" s="6"/>
      <c r="GG280" s="6"/>
      <c r="GH280" s="6"/>
      <c r="GI280" s="52"/>
      <c r="GK280" s="367"/>
      <c r="GL280" s="41" t="s">
        <v>80</v>
      </c>
      <c r="GM280" s="6"/>
      <c r="GN280" s="6"/>
      <c r="GO280" s="6"/>
      <c r="GP280" s="6"/>
      <c r="GQ280" s="6"/>
      <c r="GR280" s="6"/>
      <c r="GS280" s="52"/>
      <c r="GU280" s="367"/>
      <c r="GV280" s="41" t="s">
        <v>80</v>
      </c>
      <c r="GW280" s="6"/>
      <c r="GX280" s="6"/>
      <c r="GY280" s="6"/>
      <c r="GZ280" s="6"/>
      <c r="HA280" s="6"/>
      <c r="HB280" s="6"/>
      <c r="HC280" s="52"/>
      <c r="HE280" s="367"/>
      <c r="HF280" s="41" t="s">
        <v>80</v>
      </c>
      <c r="HG280" s="6"/>
      <c r="HH280" s="6"/>
      <c r="HI280" s="6"/>
      <c r="HJ280" s="6"/>
      <c r="HK280" s="6"/>
      <c r="HL280" s="6"/>
      <c r="HM280" s="52"/>
      <c r="HO280" s="367"/>
      <c r="HP280" s="41" t="s">
        <v>80</v>
      </c>
      <c r="HQ280" s="6"/>
      <c r="HR280" s="6"/>
      <c r="HS280" s="6"/>
      <c r="HT280" s="6"/>
      <c r="HU280" s="6"/>
      <c r="HV280" s="6"/>
      <c r="HW280" s="52"/>
      <c r="HY280" s="367"/>
      <c r="HZ280" s="41" t="s">
        <v>80</v>
      </c>
      <c r="IA280" s="6"/>
      <c r="IB280" s="6"/>
      <c r="IC280" s="6"/>
      <c r="ID280" s="6"/>
      <c r="IE280" s="6"/>
      <c r="IF280" s="6"/>
      <c r="IG280" s="52"/>
      <c r="II280" s="367"/>
      <c r="IJ280" s="41" t="s">
        <v>80</v>
      </c>
      <c r="IK280" s="6"/>
      <c r="IL280" s="6"/>
      <c r="IM280" s="6"/>
      <c r="IN280" s="6"/>
      <c r="IO280" s="6"/>
      <c r="IP280" s="6"/>
      <c r="IQ280" s="52"/>
      <c r="IS280" s="367"/>
      <c r="IT280" s="41" t="s">
        <v>80</v>
      </c>
      <c r="IU280" s="6"/>
      <c r="IV280" s="6"/>
      <c r="IW280" s="6"/>
      <c r="IX280" s="6"/>
      <c r="IY280" s="6"/>
      <c r="IZ280" s="6"/>
      <c r="JA280" s="52"/>
    </row>
    <row r="281" spans="1:261" ht="12.75" customHeight="1" outlineLevel="2" x14ac:dyDescent="0.25">
      <c r="C281" s="356"/>
      <c r="D281" s="41" t="s">
        <v>81</v>
      </c>
      <c r="E281" s="416">
        <f t="shared" si="1333"/>
        <v>10</v>
      </c>
      <c r="F281" s="416">
        <f t="shared" si="1334"/>
        <v>10</v>
      </c>
      <c r="G281" s="416">
        <f t="shared" si="1335"/>
        <v>6.666666666666667</v>
      </c>
      <c r="H281" s="416">
        <f t="shared" si="1336"/>
        <v>10</v>
      </c>
      <c r="I281" s="416">
        <f t="shared" si="1337"/>
        <v>9.5</v>
      </c>
      <c r="J281" s="416">
        <f t="shared" si="1338"/>
        <v>9.5</v>
      </c>
      <c r="K281" s="52"/>
      <c r="M281" s="328"/>
      <c r="N281" s="41" t="s">
        <v>81</v>
      </c>
      <c r="O281" s="6"/>
      <c r="P281" s="6"/>
      <c r="Q281" s="6"/>
      <c r="R281" s="6"/>
      <c r="S281" s="6"/>
      <c r="T281" s="6"/>
      <c r="U281" s="52"/>
      <c r="W281" s="328"/>
      <c r="X281" s="41" t="s">
        <v>81</v>
      </c>
      <c r="Y281" s="6"/>
      <c r="Z281" s="6"/>
      <c r="AA281" s="6"/>
      <c r="AB281" s="6"/>
      <c r="AC281" s="6"/>
      <c r="AD281" s="6"/>
      <c r="AE281" s="52"/>
      <c r="AG281" s="328"/>
      <c r="AH281" s="41" t="s">
        <v>81</v>
      </c>
      <c r="AI281" s="6"/>
      <c r="AJ281" s="6"/>
      <c r="AK281" s="6"/>
      <c r="AL281" s="6"/>
      <c r="AM281" s="6"/>
      <c r="AN281" s="6"/>
      <c r="AO281" s="52"/>
      <c r="AQ281" s="328"/>
      <c r="AR281" s="41" t="s">
        <v>81</v>
      </c>
      <c r="AS281" s="6"/>
      <c r="AT281" s="6"/>
      <c r="AU281" s="6"/>
      <c r="AV281" s="6"/>
      <c r="AW281" s="6"/>
      <c r="AX281" s="6"/>
      <c r="AY281" s="52"/>
      <c r="BA281" s="328"/>
      <c r="BB281" s="41" t="s">
        <v>81</v>
      </c>
      <c r="BC281" s="6"/>
      <c r="BD281" s="6"/>
      <c r="BE281" s="6"/>
      <c r="BF281" s="6"/>
      <c r="BG281" s="6"/>
      <c r="BH281" s="6"/>
      <c r="BI281" s="52"/>
      <c r="BK281" s="328"/>
      <c r="BL281" s="41" t="s">
        <v>81</v>
      </c>
      <c r="BM281" s="6">
        <v>10</v>
      </c>
      <c r="BN281" s="6">
        <v>10</v>
      </c>
      <c r="BO281" s="6">
        <v>0</v>
      </c>
      <c r="BP281" s="6">
        <v>10</v>
      </c>
      <c r="BQ281" s="6">
        <v>10</v>
      </c>
      <c r="BR281" s="6">
        <v>10</v>
      </c>
      <c r="BS281" s="52"/>
      <c r="BU281" s="328"/>
      <c r="BV281" s="41" t="s">
        <v>81</v>
      </c>
      <c r="BW281" s="6"/>
      <c r="BX281" s="6"/>
      <c r="BY281" s="6"/>
      <c r="BZ281" s="6"/>
      <c r="CA281" s="6"/>
      <c r="CB281" s="6"/>
      <c r="CC281" s="52"/>
      <c r="CE281" s="328"/>
      <c r="CF281" s="41" t="s">
        <v>81</v>
      </c>
      <c r="CG281" s="6"/>
      <c r="CH281" s="6"/>
      <c r="CI281" s="6"/>
      <c r="CJ281" s="6"/>
      <c r="CK281" s="6"/>
      <c r="CL281" s="6"/>
      <c r="CM281" s="52"/>
      <c r="CO281" s="328"/>
      <c r="CP281" s="41" t="s">
        <v>81</v>
      </c>
      <c r="CQ281" s="6"/>
      <c r="CR281" s="6"/>
      <c r="CS281" s="6"/>
      <c r="CT281" s="6"/>
      <c r="CU281" s="6"/>
      <c r="CV281" s="6"/>
      <c r="CW281" s="52"/>
      <c r="CY281" s="328"/>
      <c r="CZ281" s="41" t="s">
        <v>81</v>
      </c>
      <c r="DA281" s="6">
        <v>10</v>
      </c>
      <c r="DB281" s="6">
        <v>10</v>
      </c>
      <c r="DC281" s="6">
        <v>10</v>
      </c>
      <c r="DD281" s="6">
        <v>10</v>
      </c>
      <c r="DE281" s="6"/>
      <c r="DF281" s="6">
        <v>9</v>
      </c>
      <c r="DG281" s="52"/>
      <c r="DI281" s="328"/>
      <c r="DJ281" s="41" t="s">
        <v>81</v>
      </c>
      <c r="DK281" s="6"/>
      <c r="DL281" s="6"/>
      <c r="DM281" s="6"/>
      <c r="DN281" s="6"/>
      <c r="DO281" s="6"/>
      <c r="DP281" s="6"/>
      <c r="DQ281" s="52"/>
      <c r="DS281" s="328"/>
      <c r="DT281" s="41" t="s">
        <v>81</v>
      </c>
      <c r="DU281" s="6"/>
      <c r="DV281" s="6"/>
      <c r="DW281" s="6"/>
      <c r="DX281" s="6"/>
      <c r="DY281" s="6"/>
      <c r="DZ281" s="6"/>
      <c r="EA281" s="52"/>
      <c r="EC281" s="328"/>
      <c r="ED281" s="41" t="s">
        <v>81</v>
      </c>
      <c r="EE281" s="6"/>
      <c r="EF281" s="6"/>
      <c r="EG281" s="6"/>
      <c r="EH281" s="6"/>
      <c r="EI281" s="6"/>
      <c r="EJ281" s="6"/>
      <c r="EK281" s="52"/>
      <c r="EL281" s="328"/>
      <c r="EM281" s="41" t="s">
        <v>81</v>
      </c>
      <c r="EN281" s="6">
        <v>10</v>
      </c>
      <c r="EO281" s="6">
        <v>10</v>
      </c>
      <c r="EP281" s="6">
        <v>10</v>
      </c>
      <c r="EQ281" s="6">
        <v>10</v>
      </c>
      <c r="ER281" s="6"/>
      <c r="ES281" s="6">
        <v>9</v>
      </c>
      <c r="ET281" s="52"/>
      <c r="EU281" s="52"/>
      <c r="EW281" s="367"/>
      <c r="EX281" s="41" t="s">
        <v>81</v>
      </c>
      <c r="EY281" s="6"/>
      <c r="EZ281" s="6"/>
      <c r="FA281" s="6"/>
      <c r="FB281" s="6"/>
      <c r="FC281" s="6"/>
      <c r="FD281" s="6"/>
      <c r="FE281" s="52"/>
      <c r="FG281" s="367"/>
      <c r="FH281" s="41" t="s">
        <v>81</v>
      </c>
      <c r="FI281" s="6"/>
      <c r="FJ281" s="6"/>
      <c r="FK281" s="6"/>
      <c r="FL281" s="6"/>
      <c r="FM281" s="6"/>
      <c r="FN281" s="6"/>
      <c r="FO281" s="52"/>
      <c r="FQ281" s="367"/>
      <c r="FR281" s="41" t="s">
        <v>81</v>
      </c>
      <c r="FS281" s="6"/>
      <c r="FT281" s="6"/>
      <c r="FU281" s="6"/>
      <c r="FV281" s="6"/>
      <c r="FW281" s="6"/>
      <c r="FX281" s="6"/>
      <c r="FY281" s="52"/>
      <c r="GA281" s="367"/>
      <c r="GB281" s="41" t="s">
        <v>81</v>
      </c>
      <c r="GC281" s="6"/>
      <c r="GD281" s="6"/>
      <c r="GE281" s="6"/>
      <c r="GF281" s="6"/>
      <c r="GG281" s="6"/>
      <c r="GH281" s="6"/>
      <c r="GI281" s="52"/>
      <c r="GK281" s="367"/>
      <c r="GL281" s="41" t="s">
        <v>81</v>
      </c>
      <c r="GM281" s="6"/>
      <c r="GN281" s="6"/>
      <c r="GO281" s="6"/>
      <c r="GP281" s="6"/>
      <c r="GQ281" s="6"/>
      <c r="GR281" s="6"/>
      <c r="GS281" s="52"/>
      <c r="GU281" s="367"/>
      <c r="GV281" s="41" t="s">
        <v>81</v>
      </c>
      <c r="GW281" s="6"/>
      <c r="GX281" s="6"/>
      <c r="GY281" s="6"/>
      <c r="GZ281" s="6"/>
      <c r="HA281" s="6"/>
      <c r="HB281" s="6"/>
      <c r="HC281" s="52"/>
      <c r="HE281" s="367"/>
      <c r="HF281" s="41" t="s">
        <v>81</v>
      </c>
      <c r="HG281" s="6"/>
      <c r="HH281" s="6"/>
      <c r="HI281" s="6"/>
      <c r="HJ281" s="6"/>
      <c r="HK281" s="6"/>
      <c r="HL281" s="6"/>
      <c r="HM281" s="52"/>
      <c r="HO281" s="367"/>
      <c r="HP281" s="41" t="s">
        <v>81</v>
      </c>
      <c r="HQ281" s="6"/>
      <c r="HR281" s="6"/>
      <c r="HS281" s="6"/>
      <c r="HT281" s="6"/>
      <c r="HU281" s="6"/>
      <c r="HV281" s="6"/>
      <c r="HW281" s="52"/>
      <c r="HY281" s="367"/>
      <c r="HZ281" s="41" t="s">
        <v>81</v>
      </c>
      <c r="IA281" s="6"/>
      <c r="IB281" s="6"/>
      <c r="IC281" s="6"/>
      <c r="ID281" s="6"/>
      <c r="IE281" s="6"/>
      <c r="IF281" s="6"/>
      <c r="IG281" s="52"/>
      <c r="II281" s="367"/>
      <c r="IJ281" s="41" t="s">
        <v>81</v>
      </c>
      <c r="IK281" s="6"/>
      <c r="IL281" s="6"/>
      <c r="IM281" s="6"/>
      <c r="IN281" s="6"/>
      <c r="IO281" s="6"/>
      <c r="IP281" s="6"/>
      <c r="IQ281" s="52"/>
      <c r="IS281" s="367"/>
      <c r="IT281" s="41" t="s">
        <v>81</v>
      </c>
      <c r="IU281" s="6"/>
      <c r="IV281" s="6"/>
      <c r="IW281" s="6"/>
      <c r="IX281" s="6"/>
      <c r="IY281" s="6"/>
      <c r="IZ281" s="6"/>
      <c r="JA281" s="52"/>
    </row>
    <row r="282" spans="1:261" ht="12.75" customHeight="1" outlineLevel="2" x14ac:dyDescent="0.25">
      <c r="C282" s="361"/>
      <c r="D282" s="41" t="s">
        <v>294</v>
      </c>
      <c r="E282" s="416">
        <f t="shared" si="1333"/>
        <v>10</v>
      </c>
      <c r="F282" s="416">
        <f t="shared" si="1334"/>
        <v>10</v>
      </c>
      <c r="G282" s="416">
        <f t="shared" si="1335"/>
        <v>6.666666666666667</v>
      </c>
      <c r="H282" s="416">
        <f t="shared" si="1336"/>
        <v>10</v>
      </c>
      <c r="I282" s="416">
        <f t="shared" si="1337"/>
        <v>10</v>
      </c>
      <c r="J282" s="416">
        <f t="shared" si="1338"/>
        <v>10</v>
      </c>
      <c r="K282" s="52"/>
      <c r="M282" s="101"/>
      <c r="N282" s="41" t="s">
        <v>294</v>
      </c>
      <c r="O282" s="6"/>
      <c r="P282" s="6"/>
      <c r="Q282" s="6"/>
      <c r="R282" s="6"/>
      <c r="S282" s="6"/>
      <c r="T282" s="6"/>
      <c r="U282" s="52"/>
      <c r="W282" s="101"/>
      <c r="X282" s="41" t="s">
        <v>294</v>
      </c>
      <c r="Y282" s="6"/>
      <c r="Z282" s="6"/>
      <c r="AA282" s="6"/>
      <c r="AB282" s="6"/>
      <c r="AC282" s="6"/>
      <c r="AD282" s="6"/>
      <c r="AE282" s="52"/>
      <c r="AG282" s="101"/>
      <c r="AH282" s="41" t="s">
        <v>294</v>
      </c>
      <c r="AI282" s="6"/>
      <c r="AJ282" s="6"/>
      <c r="AK282" s="6"/>
      <c r="AL282" s="6"/>
      <c r="AM282" s="6"/>
      <c r="AN282" s="6"/>
      <c r="AO282" s="52"/>
      <c r="AQ282" s="101"/>
      <c r="AR282" s="41" t="s">
        <v>294</v>
      </c>
      <c r="AS282" s="6"/>
      <c r="AT282" s="6"/>
      <c r="AU282" s="6"/>
      <c r="AV282" s="6"/>
      <c r="AW282" s="6"/>
      <c r="AX282" s="6"/>
      <c r="AY282" s="52"/>
      <c r="BA282" s="101"/>
      <c r="BB282" s="41" t="s">
        <v>294</v>
      </c>
      <c r="BC282" s="6"/>
      <c r="BD282" s="6"/>
      <c r="BE282" s="6"/>
      <c r="BF282" s="6"/>
      <c r="BG282" s="6"/>
      <c r="BH282" s="6"/>
      <c r="BI282" s="52"/>
      <c r="BK282" s="101"/>
      <c r="BL282" s="41" t="s">
        <v>294</v>
      </c>
      <c r="BM282" s="6">
        <v>10</v>
      </c>
      <c r="BN282" s="6">
        <v>10</v>
      </c>
      <c r="BO282" s="6">
        <v>0</v>
      </c>
      <c r="BP282" s="6">
        <v>10</v>
      </c>
      <c r="BQ282" s="6">
        <v>10</v>
      </c>
      <c r="BR282" s="6">
        <v>10</v>
      </c>
      <c r="BS282" s="52"/>
      <c r="BU282" s="101"/>
      <c r="BV282" s="41" t="s">
        <v>294</v>
      </c>
      <c r="BW282" s="6"/>
      <c r="BX282" s="6"/>
      <c r="BY282" s="6"/>
      <c r="BZ282" s="6"/>
      <c r="CA282" s="6"/>
      <c r="CB282" s="6"/>
      <c r="CC282" s="52"/>
      <c r="CE282" s="101"/>
      <c r="CF282" s="41" t="s">
        <v>294</v>
      </c>
      <c r="CG282" s="6"/>
      <c r="CH282" s="6"/>
      <c r="CI282" s="6"/>
      <c r="CJ282" s="6"/>
      <c r="CK282" s="6"/>
      <c r="CL282" s="6"/>
      <c r="CM282" s="52"/>
      <c r="CO282" s="101"/>
      <c r="CP282" s="41" t="s">
        <v>294</v>
      </c>
      <c r="CQ282" s="6"/>
      <c r="CR282" s="6"/>
      <c r="CS282" s="6"/>
      <c r="CT282" s="6"/>
      <c r="CU282" s="6"/>
      <c r="CV282" s="6"/>
      <c r="CW282" s="52"/>
      <c r="CY282" s="101"/>
      <c r="CZ282" s="41" t="s">
        <v>294</v>
      </c>
      <c r="DA282" s="6">
        <v>10</v>
      </c>
      <c r="DB282" s="6">
        <v>10</v>
      </c>
      <c r="DC282" s="6">
        <v>10</v>
      </c>
      <c r="DD282" s="6">
        <v>10</v>
      </c>
      <c r="DE282" s="6"/>
      <c r="DF282" s="6">
        <v>10</v>
      </c>
      <c r="DG282" s="52"/>
      <c r="DI282" s="101"/>
      <c r="DJ282" s="41" t="s">
        <v>294</v>
      </c>
      <c r="DK282" s="6"/>
      <c r="DL282" s="6"/>
      <c r="DM282" s="6"/>
      <c r="DN282" s="6"/>
      <c r="DO282" s="6"/>
      <c r="DP282" s="6"/>
      <c r="DQ282" s="52"/>
      <c r="DS282" s="101"/>
      <c r="DT282" s="41" t="s">
        <v>294</v>
      </c>
      <c r="DU282" s="6"/>
      <c r="DV282" s="6"/>
      <c r="DW282" s="6"/>
      <c r="DX282" s="6"/>
      <c r="DY282" s="6"/>
      <c r="DZ282" s="6"/>
      <c r="EA282" s="52"/>
      <c r="EC282" s="101"/>
      <c r="ED282" s="41" t="s">
        <v>294</v>
      </c>
      <c r="EE282" s="6"/>
      <c r="EF282" s="6"/>
      <c r="EG282" s="6"/>
      <c r="EH282" s="6"/>
      <c r="EI282" s="6"/>
      <c r="EJ282" s="6"/>
      <c r="EK282" s="52"/>
      <c r="EL282" s="101"/>
      <c r="EM282" s="41" t="s">
        <v>294</v>
      </c>
      <c r="EN282" s="6">
        <v>10</v>
      </c>
      <c r="EO282" s="6">
        <v>10</v>
      </c>
      <c r="EP282" s="6">
        <v>10</v>
      </c>
      <c r="EQ282" s="6">
        <v>10</v>
      </c>
      <c r="ER282" s="6"/>
      <c r="ES282" s="6">
        <v>10</v>
      </c>
      <c r="ET282" s="52"/>
      <c r="EU282" s="52"/>
      <c r="EW282" s="368"/>
      <c r="EX282" s="41" t="s">
        <v>294</v>
      </c>
      <c r="EY282" s="6"/>
      <c r="EZ282" s="6"/>
      <c r="FA282" s="6"/>
      <c r="FB282" s="6"/>
      <c r="FC282" s="6"/>
      <c r="FD282" s="6"/>
      <c r="FE282" s="52"/>
      <c r="FG282" s="368"/>
      <c r="FH282" s="41" t="s">
        <v>294</v>
      </c>
      <c r="FI282" s="6"/>
      <c r="FJ282" s="6"/>
      <c r="FK282" s="6"/>
      <c r="FL282" s="6"/>
      <c r="FM282" s="6"/>
      <c r="FN282" s="6"/>
      <c r="FO282" s="52"/>
      <c r="FQ282" s="368"/>
      <c r="FR282" s="41" t="s">
        <v>294</v>
      </c>
      <c r="FS282" s="6"/>
      <c r="FT282" s="6"/>
      <c r="FU282" s="6"/>
      <c r="FV282" s="6"/>
      <c r="FW282" s="6"/>
      <c r="FX282" s="6"/>
      <c r="FY282" s="52"/>
      <c r="GA282" s="368"/>
      <c r="GB282" s="41" t="s">
        <v>294</v>
      </c>
      <c r="GC282" s="6"/>
      <c r="GD282" s="6"/>
      <c r="GE282" s="6"/>
      <c r="GF282" s="6"/>
      <c r="GG282" s="6"/>
      <c r="GH282" s="6"/>
      <c r="GI282" s="52"/>
      <c r="GK282" s="368"/>
      <c r="GL282" s="41" t="s">
        <v>294</v>
      </c>
      <c r="GM282" s="6"/>
      <c r="GN282" s="6"/>
      <c r="GO282" s="6"/>
      <c r="GP282" s="6"/>
      <c r="GQ282" s="6"/>
      <c r="GR282" s="6"/>
      <c r="GS282" s="52"/>
      <c r="GU282" s="368"/>
      <c r="GV282" s="41" t="s">
        <v>294</v>
      </c>
      <c r="GW282" s="6"/>
      <c r="GX282" s="6"/>
      <c r="GY282" s="6"/>
      <c r="GZ282" s="6"/>
      <c r="HA282" s="6"/>
      <c r="HB282" s="6"/>
      <c r="HC282" s="52"/>
      <c r="HE282" s="368"/>
      <c r="HF282" s="41" t="s">
        <v>294</v>
      </c>
      <c r="HG282" s="6"/>
      <c r="HH282" s="6"/>
      <c r="HI282" s="6"/>
      <c r="HJ282" s="6"/>
      <c r="HK282" s="6"/>
      <c r="HL282" s="6"/>
      <c r="HM282" s="52"/>
      <c r="HO282" s="368"/>
      <c r="HP282" s="41" t="s">
        <v>294</v>
      </c>
      <c r="HQ282" s="6"/>
      <c r="HR282" s="6"/>
      <c r="HS282" s="6"/>
      <c r="HT282" s="6"/>
      <c r="HU282" s="6"/>
      <c r="HV282" s="6"/>
      <c r="HW282" s="52"/>
      <c r="HY282" s="368"/>
      <c r="HZ282" s="41" t="s">
        <v>294</v>
      </c>
      <c r="IA282" s="6"/>
      <c r="IB282" s="6"/>
      <c r="IC282" s="6"/>
      <c r="ID282" s="6"/>
      <c r="IE282" s="6"/>
      <c r="IF282" s="6"/>
      <c r="IG282" s="52"/>
      <c r="II282" s="368"/>
      <c r="IJ282" s="41" t="s">
        <v>294</v>
      </c>
      <c r="IK282" s="6"/>
      <c r="IL282" s="6"/>
      <c r="IM282" s="6"/>
      <c r="IN282" s="6"/>
      <c r="IO282" s="6"/>
      <c r="IP282" s="6"/>
      <c r="IQ282" s="52"/>
      <c r="IS282" s="368"/>
      <c r="IT282" s="41" t="s">
        <v>294</v>
      </c>
      <c r="IU282" s="6"/>
      <c r="IV282" s="6"/>
      <c r="IW282" s="6"/>
      <c r="IX282" s="6"/>
      <c r="IY282" s="6"/>
      <c r="IZ282" s="6"/>
      <c r="JA282" s="52"/>
    </row>
    <row r="283" spans="1:261" ht="12.75" customHeight="1" outlineLevel="2" x14ac:dyDescent="0.25">
      <c r="A283" s="99" t="s">
        <v>122</v>
      </c>
      <c r="B283" s="100">
        <f>IF(A283="Must Have",RQTMustHave,(IF(A283="Important",RQTImportant,(IF(A283="Standard",RQTStandard,RQTNiceToHave)))))</f>
        <v>1</v>
      </c>
      <c r="C283" s="358"/>
      <c r="D283" s="17" t="s">
        <v>1</v>
      </c>
      <c r="E283" s="417">
        <f>AVERAGE(O283,Y283,AI283,AS283,BC283,BM283,BW283,CG283,CQ283,DA283,DK283,DU283,EE283,EO283,EY283,FI283,FS283,GC283,GM283,GW283,HG283,HQ283,IA283,IK283,IU283)</f>
        <v>10</v>
      </c>
      <c r="F283" s="417">
        <f>AVERAGE(P283,Z283,AJ283,AT283,BD283,BN283,BX283,CH283,CR283,DB283,DL283,DV283,EF283,EP283,EZ283,FJ283,FT283,GD283,GN283,GX283,HH283,HR283,IB283,IL283,IV283)</f>
        <v>10</v>
      </c>
      <c r="G283" s="417">
        <f t="shared" ref="G283:J283" si="1339">AVERAGE(Q283,AA283,AK283,AU283,BE283,BO283,BY283,CI283,CS283,DC283,DM283,DW283,EG283,EQ283,FA283,FK283,FU283,GE283,GO283,GY283,HI283,HS283,IC283,IM283,IW283)</f>
        <v>6.666666666666667</v>
      </c>
      <c r="H283" s="417">
        <f t="shared" si="1339"/>
        <v>10</v>
      </c>
      <c r="I283" s="417">
        <f t="shared" si="1339"/>
        <v>9.7777777777777786</v>
      </c>
      <c r="J283" s="417">
        <f t="shared" si="1339"/>
        <v>9.7777777777777786</v>
      </c>
      <c r="K283" s="52"/>
      <c r="M283" s="48"/>
      <c r="N283" s="17" t="s">
        <v>1</v>
      </c>
      <c r="O283" s="36" t="str">
        <f>IF(COUNT(O274:O282)=0,"",AVERAGE(O274:O282))</f>
        <v/>
      </c>
      <c r="P283" s="36" t="str">
        <f>IF(COUNT(P274:P282)=0,"",AVERAGE(P274:P282))</f>
        <v/>
      </c>
      <c r="Q283" s="36" t="str">
        <f>IF(COUNT(Q274:Q282)=0,"",AVERAGE(Q274:Q282))</f>
        <v/>
      </c>
      <c r="R283" s="36" t="str">
        <f>IF(COUNT(R274:R282)=0,"",AVERAGE(R274:R282))</f>
        <v/>
      </c>
      <c r="S283" s="36"/>
      <c r="T283" s="36" t="str">
        <f>IF(COUNT(T274:T282)=0,"",AVERAGE(T274:T282))</f>
        <v/>
      </c>
      <c r="U283" s="52"/>
      <c r="W283" s="48"/>
      <c r="X283" s="17" t="s">
        <v>1</v>
      </c>
      <c r="Y283" s="36" t="str">
        <f>IF(COUNT(Y274:Y282)=0,"",AVERAGE(Y274:Y282))</f>
        <v/>
      </c>
      <c r="Z283" s="36" t="str">
        <f>IF(COUNT(Z274:Z282)=0,"",AVERAGE(Z274:Z282))</f>
        <v/>
      </c>
      <c r="AA283" s="36" t="str">
        <f>IF(COUNT(AA274:AA282)=0,"",AVERAGE(AA274:AA282))</f>
        <v/>
      </c>
      <c r="AB283" s="36" t="str">
        <f>IF(COUNT(AB274:AB282)=0,"",AVERAGE(AB274:AB282))</f>
        <v/>
      </c>
      <c r="AC283" s="36"/>
      <c r="AD283" s="36" t="str">
        <f>IF(COUNT(AD274:AD282)=0,"",AVERAGE(AD274:AD282))</f>
        <v/>
      </c>
      <c r="AE283" s="52"/>
      <c r="AG283" s="48"/>
      <c r="AH283" s="17" t="s">
        <v>1</v>
      </c>
      <c r="AI283" s="36" t="str">
        <f>IF(COUNT(AI274:AI282)=0,"",AVERAGE(AI274:AI282))</f>
        <v/>
      </c>
      <c r="AJ283" s="36" t="str">
        <f>IF(COUNT(AJ274:AJ282)=0,"",AVERAGE(AJ274:AJ282))</f>
        <v/>
      </c>
      <c r="AK283" s="36" t="str">
        <f>IF(COUNT(AK274:AK282)=0,"",AVERAGE(AK274:AK282))</f>
        <v/>
      </c>
      <c r="AL283" s="36" t="str">
        <f>IF(COUNT(AL274:AL282)=0,"",AVERAGE(AL274:AL282))</f>
        <v/>
      </c>
      <c r="AM283" s="36"/>
      <c r="AN283" s="36" t="str">
        <f>IF(COUNT(AN274:AN282)=0,"",AVERAGE(AN274:AN282))</f>
        <v/>
      </c>
      <c r="AO283" s="52"/>
      <c r="AQ283" s="48"/>
      <c r="AR283" s="17" t="s">
        <v>1</v>
      </c>
      <c r="AS283" s="36"/>
      <c r="AT283" s="36" t="str">
        <f>IF(COUNT(AT274:AT282)=0,"",AVERAGE(AT274:AT282))</f>
        <v/>
      </c>
      <c r="AU283" s="36" t="str">
        <f>IF(COUNT(AU274:AU282)=0,"",AVERAGE(AU274:AU282))</f>
        <v/>
      </c>
      <c r="AV283" s="36" t="str">
        <f>IF(COUNT(AV274:AV282)=0,"",AVERAGE(AV274:AV282))</f>
        <v/>
      </c>
      <c r="AW283" s="36" t="str">
        <f>IF(COUNT(AW274:AW282)=0,"",AVERAGE(AW274:AW282))</f>
        <v/>
      </c>
      <c r="AX283" s="36" t="str">
        <f>IF(COUNT(AX274:AX282)=0,"",AVERAGE(AX274:AX282))</f>
        <v/>
      </c>
      <c r="AY283" s="52"/>
      <c r="BA283" s="48"/>
      <c r="BB283" s="17" t="s">
        <v>1</v>
      </c>
      <c r="BC283" s="36"/>
      <c r="BD283" s="36" t="str">
        <f>IF(COUNT(BD274:BD282)=0,"",AVERAGE(BD274:BD282))</f>
        <v/>
      </c>
      <c r="BE283" s="36" t="str">
        <f>IF(COUNT(BE274:BE282)=0,"",AVERAGE(BE274:BE282))</f>
        <v/>
      </c>
      <c r="BF283" s="36" t="str">
        <f>IF(COUNT(BF274:BF282)=0,"",AVERAGE(BF274:BF282))</f>
        <v/>
      </c>
      <c r="BG283" s="36" t="str">
        <f>IF(COUNT(BG274:BG282)=0,"",AVERAGE(BG274:BG282))</f>
        <v/>
      </c>
      <c r="BH283" s="36" t="str">
        <f>IF(COUNT(BH274:BH282)=0,"",AVERAGE(BH274:BH282))</f>
        <v/>
      </c>
      <c r="BI283" s="52"/>
      <c r="BK283" s="48"/>
      <c r="BL283" s="17" t="s">
        <v>1</v>
      </c>
      <c r="BM283" s="6">
        <v>10</v>
      </c>
      <c r="BN283" s="6">
        <v>10</v>
      </c>
      <c r="BO283" s="6">
        <v>0</v>
      </c>
      <c r="BP283" s="6">
        <v>10</v>
      </c>
      <c r="BQ283" s="6">
        <v>10</v>
      </c>
      <c r="BR283" s="6">
        <v>10</v>
      </c>
      <c r="BS283" s="52"/>
      <c r="BU283" s="48"/>
      <c r="BV283" s="17" t="s">
        <v>1</v>
      </c>
      <c r="BW283" s="36" t="str">
        <f>IF(COUNT(BW274:BW282)=0,"",AVERAGE(BW274:BW282))</f>
        <v/>
      </c>
      <c r="BX283" s="36" t="str">
        <f>IF(COUNT(BX274:BX282)=0,"",AVERAGE(BX274:BX282))</f>
        <v/>
      </c>
      <c r="BY283" s="36" t="str">
        <f>IF(COUNT(BY274:BY282)=0,"",AVERAGE(BY274:BY282))</f>
        <v/>
      </c>
      <c r="BZ283" s="36" t="str">
        <f>IF(COUNT(BZ274:BZ282)=0,"",AVERAGE(BZ274:BZ282))</f>
        <v/>
      </c>
      <c r="CA283" s="36"/>
      <c r="CB283" s="36" t="str">
        <f>IF(COUNT(CB274:CB282)=0,"",AVERAGE(CB274:CB282))</f>
        <v/>
      </c>
      <c r="CC283" s="52"/>
      <c r="CE283" s="48"/>
      <c r="CF283" s="17" t="s">
        <v>1</v>
      </c>
      <c r="CG283" s="36" t="str">
        <f>IF(COUNT(CG274:CG282)=0,"",AVERAGE(CG274:CG282))</f>
        <v/>
      </c>
      <c r="CH283" s="36" t="str">
        <f>IF(COUNT(CH274:CH282)=0,"",AVERAGE(CH274:CH282))</f>
        <v/>
      </c>
      <c r="CI283" s="36" t="str">
        <f>IF(COUNT(CI274:CI282)=0,"",AVERAGE(CI274:CI282))</f>
        <v/>
      </c>
      <c r="CJ283" s="36" t="str">
        <f>IF(COUNT(CJ274:CJ282)=0,"",AVERAGE(CJ274:CJ282))</f>
        <v/>
      </c>
      <c r="CK283" s="36"/>
      <c r="CL283" s="36" t="str">
        <f>IF(COUNT(CL274:CL282)=0,"",AVERAGE(CL274:CL282))</f>
        <v/>
      </c>
      <c r="CM283" s="52"/>
      <c r="CO283" s="48"/>
      <c r="CP283" s="17" t="s">
        <v>1</v>
      </c>
      <c r="CQ283" s="36" t="str">
        <f>IF(COUNT(CQ274:CQ282)=0,"",AVERAGE(CQ274:CQ282))</f>
        <v/>
      </c>
      <c r="CR283" s="36" t="str">
        <f>IF(COUNT(CR274:CR282)=0,"",AVERAGE(CR274:CR282))</f>
        <v/>
      </c>
      <c r="CS283" s="36" t="str">
        <f>IF(COUNT(CS274:CS282)=0,"",AVERAGE(CS274:CS282))</f>
        <v/>
      </c>
      <c r="CT283" s="36" t="str">
        <f>IF(COUNT(CT274:CT282)=0,"",AVERAGE(CT274:CT282))</f>
        <v/>
      </c>
      <c r="CU283" s="36"/>
      <c r="CV283" s="36" t="str">
        <f>IF(COUNT(CV274:CV282)=0,"",AVERAGE(CV274:CV282))</f>
        <v/>
      </c>
      <c r="CW283" s="52"/>
      <c r="CY283" s="48"/>
      <c r="CZ283" s="17" t="s">
        <v>1</v>
      </c>
      <c r="DA283" s="36">
        <f>IF(COUNT(DA274:DA282)=0,"",AVERAGE(DA274:DA282))</f>
        <v>10</v>
      </c>
      <c r="DB283" s="36">
        <f>IF(COUNT(DB274:DB282)=0,"",AVERAGE(DB274:DB282))</f>
        <v>10</v>
      </c>
      <c r="DC283" s="36">
        <f>IF(COUNT(DC274:DC282)=0,"",AVERAGE(DC274:DC282))</f>
        <v>10</v>
      </c>
      <c r="DD283" s="36">
        <f>IF(COUNT(DD274:DD282)=0,"",AVERAGE(DD274:DD282))</f>
        <v>10</v>
      </c>
      <c r="DE283" s="36"/>
      <c r="DF283" s="36">
        <f>IF(COUNT(DF274:DF282)=0,"",AVERAGE(DF274:DF282))</f>
        <v>9.5555555555555554</v>
      </c>
      <c r="DG283" s="52"/>
      <c r="DI283" s="48"/>
      <c r="DJ283" s="17" t="s">
        <v>1</v>
      </c>
      <c r="DK283" s="36" t="str">
        <f>IF(COUNT(DK274:DK282)=0,"",AVERAGE(DK274:DK282))</f>
        <v/>
      </c>
      <c r="DL283" s="36" t="str">
        <f>IF(COUNT(DL274:DL282)=0,"",AVERAGE(DL274:DL282))</f>
        <v/>
      </c>
      <c r="DM283" s="36" t="str">
        <f>IF(COUNT(DM274:DM282)=0,"",AVERAGE(DM274:DM282))</f>
        <v/>
      </c>
      <c r="DN283" s="36" t="str">
        <f>IF(COUNT(DN274:DN282)=0,"",AVERAGE(DN274:DN282))</f>
        <v/>
      </c>
      <c r="DO283" s="36"/>
      <c r="DP283" s="36" t="str">
        <f>IF(COUNT(DP274:DP282)=0,"",AVERAGE(DP274:DP282))</f>
        <v/>
      </c>
      <c r="DQ283" s="52"/>
      <c r="DS283" s="48"/>
      <c r="DT283" s="17" t="s">
        <v>1</v>
      </c>
      <c r="DU283" s="36" t="str">
        <f>IF(COUNT(DU274:DU282)=0,"",AVERAGE(DU274:DU282))</f>
        <v/>
      </c>
      <c r="DV283" s="36" t="str">
        <f>IF(COUNT(DV274:DV282)=0,"",AVERAGE(DV274:DV282))</f>
        <v/>
      </c>
      <c r="DW283" s="36" t="str">
        <f>IF(COUNT(DW274:DW282)=0,"",AVERAGE(DW274:DW282))</f>
        <v/>
      </c>
      <c r="DX283" s="36" t="str">
        <f>IF(COUNT(DX274:DX282)=0,"",AVERAGE(DX274:DX282))</f>
        <v/>
      </c>
      <c r="DY283" s="36"/>
      <c r="DZ283" s="36" t="str">
        <f>IF(COUNT(DZ274:DZ282)=0,"",AVERAGE(DZ274:DZ282))</f>
        <v/>
      </c>
      <c r="EA283" s="52"/>
      <c r="EC283" s="48"/>
      <c r="ED283" s="17" t="s">
        <v>1</v>
      </c>
      <c r="EE283" s="36" t="str">
        <f>IF(COUNT(EE274:EE282)=0,"",AVERAGE(EE274:EE282))</f>
        <v/>
      </c>
      <c r="EF283" s="36" t="str">
        <f>IF(COUNT(EF274:EF282)=0,"",AVERAGE(EF274:EF282))</f>
        <v/>
      </c>
      <c r="EG283" s="36" t="str">
        <f>IF(COUNT(EG274:EG282)=0,"",AVERAGE(EG274:EG282))</f>
        <v/>
      </c>
      <c r="EH283" s="36" t="str">
        <f>IF(COUNT(EH274:EH282)=0,"",AVERAGE(EH274:EH282))</f>
        <v/>
      </c>
      <c r="EI283" s="36"/>
      <c r="EJ283" s="36" t="str">
        <f>IF(COUNT(EJ274:EJ282)=0,"",AVERAGE(EJ274:EJ282))</f>
        <v/>
      </c>
      <c r="EK283" s="52"/>
      <c r="EL283" s="48"/>
      <c r="EM283" s="17" t="s">
        <v>1</v>
      </c>
      <c r="EN283" s="36">
        <f>IF(COUNT(EN274:EN282)=0,"",AVERAGE(EN274:EN282))</f>
        <v>10</v>
      </c>
      <c r="EO283" s="36">
        <f>IF(COUNT(EO274:EO282)=0,"",AVERAGE(EO274:EO282))</f>
        <v>10</v>
      </c>
      <c r="EP283" s="36">
        <f>IF(COUNT(EP274:EP282)=0,"",AVERAGE(EP274:EP282))</f>
        <v>10</v>
      </c>
      <c r="EQ283" s="36">
        <f>IF(COUNT(EQ274:EQ282)=0,"",AVERAGE(EQ274:EQ282))</f>
        <v>10</v>
      </c>
      <c r="ER283" s="36"/>
      <c r="ES283" s="36">
        <f>IF(COUNT(ES274:ES282)=0,"",AVERAGE(ES274:ES282))</f>
        <v>9.5555555555555554</v>
      </c>
      <c r="ET283" s="52"/>
      <c r="EU283" s="52"/>
      <c r="EW283" s="369"/>
      <c r="EX283" s="17" t="s">
        <v>1</v>
      </c>
      <c r="EY283" s="36" t="str">
        <f t="shared" ref="EY283:FD283" si="1340">IF(COUNT(EY274:EY282)=0,"",AVERAGE(EY274:EY282))</f>
        <v/>
      </c>
      <c r="EZ283" s="36" t="str">
        <f t="shared" si="1340"/>
        <v/>
      </c>
      <c r="FA283" s="36" t="str">
        <f t="shared" si="1340"/>
        <v/>
      </c>
      <c r="FB283" s="36" t="str">
        <f t="shared" si="1340"/>
        <v/>
      </c>
      <c r="FC283" s="36" t="str">
        <f t="shared" si="1340"/>
        <v/>
      </c>
      <c r="FD283" s="36" t="str">
        <f t="shared" si="1340"/>
        <v/>
      </c>
      <c r="FE283" s="52"/>
      <c r="FG283" s="369"/>
      <c r="FH283" s="17" t="s">
        <v>1</v>
      </c>
      <c r="FI283" s="36" t="str">
        <f t="shared" ref="FI283:FN283" si="1341">IF(COUNT(FI274:FI282)=0,"",AVERAGE(FI274:FI282))</f>
        <v/>
      </c>
      <c r="FJ283" s="36" t="str">
        <f t="shared" si="1341"/>
        <v/>
      </c>
      <c r="FK283" s="36" t="str">
        <f t="shared" si="1341"/>
        <v/>
      </c>
      <c r="FL283" s="36" t="str">
        <f t="shared" si="1341"/>
        <v/>
      </c>
      <c r="FM283" s="36" t="str">
        <f t="shared" si="1341"/>
        <v/>
      </c>
      <c r="FN283" s="36" t="str">
        <f t="shared" si="1341"/>
        <v/>
      </c>
      <c r="FO283" s="52"/>
      <c r="FQ283" s="369"/>
      <c r="FR283" s="17" t="s">
        <v>1</v>
      </c>
      <c r="FS283" s="36" t="str">
        <f t="shared" ref="FS283:FX283" si="1342">IF(COUNT(FS274:FS282)=0,"",AVERAGE(FS274:FS282))</f>
        <v/>
      </c>
      <c r="FT283" s="36" t="str">
        <f t="shared" si="1342"/>
        <v/>
      </c>
      <c r="FU283" s="36" t="str">
        <f t="shared" si="1342"/>
        <v/>
      </c>
      <c r="FV283" s="36" t="str">
        <f t="shared" si="1342"/>
        <v/>
      </c>
      <c r="FW283" s="36" t="str">
        <f t="shared" si="1342"/>
        <v/>
      </c>
      <c r="FX283" s="36" t="str">
        <f t="shared" si="1342"/>
        <v/>
      </c>
      <c r="FY283" s="52"/>
      <c r="GA283" s="369"/>
      <c r="GB283" s="17" t="s">
        <v>1</v>
      </c>
      <c r="GC283" s="36" t="str">
        <f t="shared" ref="GC283:GH283" si="1343">IF(COUNT(GC274:GC282)=0,"",AVERAGE(GC274:GC282))</f>
        <v/>
      </c>
      <c r="GD283" s="36" t="str">
        <f t="shared" si="1343"/>
        <v/>
      </c>
      <c r="GE283" s="36" t="str">
        <f t="shared" si="1343"/>
        <v/>
      </c>
      <c r="GF283" s="36" t="str">
        <f t="shared" si="1343"/>
        <v/>
      </c>
      <c r="GG283" s="36" t="str">
        <f t="shared" si="1343"/>
        <v/>
      </c>
      <c r="GH283" s="36" t="str">
        <f t="shared" si="1343"/>
        <v/>
      </c>
      <c r="GI283" s="52"/>
      <c r="GK283" s="369"/>
      <c r="GL283" s="17" t="s">
        <v>1</v>
      </c>
      <c r="GM283" s="36" t="str">
        <f t="shared" ref="GM283:GR283" si="1344">IF(COUNT(GM274:GM282)=0,"",AVERAGE(GM274:GM282))</f>
        <v/>
      </c>
      <c r="GN283" s="36" t="str">
        <f t="shared" si="1344"/>
        <v/>
      </c>
      <c r="GO283" s="36" t="str">
        <f t="shared" si="1344"/>
        <v/>
      </c>
      <c r="GP283" s="36" t="str">
        <f t="shared" si="1344"/>
        <v/>
      </c>
      <c r="GQ283" s="36" t="str">
        <f t="shared" si="1344"/>
        <v/>
      </c>
      <c r="GR283" s="36" t="str">
        <f t="shared" si="1344"/>
        <v/>
      </c>
      <c r="GS283" s="52"/>
      <c r="GU283" s="369"/>
      <c r="GV283" s="17" t="s">
        <v>1</v>
      </c>
      <c r="GW283" s="36" t="str">
        <f t="shared" ref="GW283:HB283" si="1345">IF(COUNT(GW274:GW282)=0,"",AVERAGE(GW274:GW282))</f>
        <v/>
      </c>
      <c r="GX283" s="36" t="str">
        <f t="shared" si="1345"/>
        <v/>
      </c>
      <c r="GY283" s="36" t="str">
        <f t="shared" si="1345"/>
        <v/>
      </c>
      <c r="GZ283" s="36" t="str">
        <f t="shared" si="1345"/>
        <v/>
      </c>
      <c r="HA283" s="36" t="str">
        <f t="shared" si="1345"/>
        <v/>
      </c>
      <c r="HB283" s="36" t="str">
        <f t="shared" si="1345"/>
        <v/>
      </c>
      <c r="HC283" s="52"/>
      <c r="HE283" s="369"/>
      <c r="HF283" s="17" t="s">
        <v>1</v>
      </c>
      <c r="HG283" s="36" t="str">
        <f t="shared" ref="HG283:HL283" si="1346">IF(COUNT(HG274:HG282)=0,"",AVERAGE(HG274:HG282))</f>
        <v/>
      </c>
      <c r="HH283" s="36" t="str">
        <f t="shared" si="1346"/>
        <v/>
      </c>
      <c r="HI283" s="36" t="str">
        <f t="shared" si="1346"/>
        <v/>
      </c>
      <c r="HJ283" s="36" t="str">
        <f t="shared" si="1346"/>
        <v/>
      </c>
      <c r="HK283" s="36" t="str">
        <f t="shared" si="1346"/>
        <v/>
      </c>
      <c r="HL283" s="36" t="str">
        <f t="shared" si="1346"/>
        <v/>
      </c>
      <c r="HM283" s="52"/>
      <c r="HO283" s="369"/>
      <c r="HP283" s="17" t="s">
        <v>1</v>
      </c>
      <c r="HQ283" s="36" t="str">
        <f t="shared" ref="HQ283:HV283" si="1347">IF(COUNT(HQ274:HQ282)=0,"",AVERAGE(HQ274:HQ282))</f>
        <v/>
      </c>
      <c r="HR283" s="36" t="str">
        <f t="shared" si="1347"/>
        <v/>
      </c>
      <c r="HS283" s="36" t="str">
        <f t="shared" si="1347"/>
        <v/>
      </c>
      <c r="HT283" s="36" t="str">
        <f t="shared" si="1347"/>
        <v/>
      </c>
      <c r="HU283" s="36" t="str">
        <f t="shared" si="1347"/>
        <v/>
      </c>
      <c r="HV283" s="36" t="str">
        <f t="shared" si="1347"/>
        <v/>
      </c>
      <c r="HW283" s="52"/>
      <c r="HY283" s="369"/>
      <c r="HZ283" s="17" t="s">
        <v>1</v>
      </c>
      <c r="IA283" s="36" t="str">
        <f t="shared" ref="IA283:IF283" si="1348">IF(COUNT(IA274:IA282)=0,"",AVERAGE(IA274:IA282))</f>
        <v/>
      </c>
      <c r="IB283" s="36" t="str">
        <f t="shared" si="1348"/>
        <v/>
      </c>
      <c r="IC283" s="36" t="str">
        <f t="shared" si="1348"/>
        <v/>
      </c>
      <c r="ID283" s="36" t="str">
        <f t="shared" si="1348"/>
        <v/>
      </c>
      <c r="IE283" s="36" t="str">
        <f t="shared" si="1348"/>
        <v/>
      </c>
      <c r="IF283" s="36" t="str">
        <f t="shared" si="1348"/>
        <v/>
      </c>
      <c r="IG283" s="52"/>
      <c r="II283" s="369"/>
      <c r="IJ283" s="17" t="s">
        <v>1</v>
      </c>
      <c r="IK283" s="36" t="str">
        <f t="shared" ref="IK283:IP283" si="1349">IF(COUNT(IK274:IK282)=0,"",AVERAGE(IK274:IK282))</f>
        <v/>
      </c>
      <c r="IL283" s="36" t="str">
        <f t="shared" si="1349"/>
        <v/>
      </c>
      <c r="IM283" s="36" t="str">
        <f t="shared" si="1349"/>
        <v/>
      </c>
      <c r="IN283" s="36" t="str">
        <f t="shared" si="1349"/>
        <v/>
      </c>
      <c r="IO283" s="36" t="str">
        <f t="shared" si="1349"/>
        <v/>
      </c>
      <c r="IP283" s="36" t="str">
        <f t="shared" si="1349"/>
        <v/>
      </c>
      <c r="IQ283" s="52"/>
      <c r="IS283" s="369"/>
      <c r="IT283" s="17" t="s">
        <v>1</v>
      </c>
      <c r="IU283" s="36" t="str">
        <f t="shared" ref="IU283:IZ283" si="1350">IF(COUNT(IU274:IU282)=0,"",AVERAGE(IU274:IU282))</f>
        <v/>
      </c>
      <c r="IV283" s="36" t="str">
        <f t="shared" si="1350"/>
        <v/>
      </c>
      <c r="IW283" s="36" t="str">
        <f t="shared" si="1350"/>
        <v/>
      </c>
      <c r="IX283" s="36" t="str">
        <f t="shared" si="1350"/>
        <v/>
      </c>
      <c r="IY283" s="36" t="str">
        <f t="shared" si="1350"/>
        <v/>
      </c>
      <c r="IZ283" s="36" t="str">
        <f t="shared" si="1350"/>
        <v/>
      </c>
      <c r="JA283" s="52"/>
    </row>
    <row r="284" spans="1:261" ht="25.5" customHeight="1" outlineLevel="2" x14ac:dyDescent="0.25">
      <c r="C284" s="102" t="s">
        <v>295</v>
      </c>
      <c r="D284" s="103" t="s">
        <v>296</v>
      </c>
      <c r="E284" s="419"/>
      <c r="F284" s="419"/>
      <c r="G284" s="419"/>
      <c r="H284" s="419"/>
      <c r="I284" s="419"/>
      <c r="J284" s="419"/>
      <c r="K284" s="52"/>
      <c r="M284" s="102" t="s">
        <v>295</v>
      </c>
      <c r="N284" s="103" t="s">
        <v>296</v>
      </c>
      <c r="O284" s="103"/>
      <c r="P284" s="103"/>
      <c r="Q284" s="103"/>
      <c r="R284" s="103"/>
      <c r="S284" s="103"/>
      <c r="T284" s="103"/>
      <c r="U284" s="52"/>
      <c r="W284" s="102" t="s">
        <v>295</v>
      </c>
      <c r="X284" s="103" t="s">
        <v>296</v>
      </c>
      <c r="Y284" s="103"/>
      <c r="Z284" s="103"/>
      <c r="AA284" s="103"/>
      <c r="AB284" s="103"/>
      <c r="AC284" s="103"/>
      <c r="AD284" s="103"/>
      <c r="AE284" s="52"/>
      <c r="AG284" s="102" t="s">
        <v>295</v>
      </c>
      <c r="AH284" s="103" t="s">
        <v>296</v>
      </c>
      <c r="AI284" s="103"/>
      <c r="AJ284" s="103"/>
      <c r="AK284" s="103"/>
      <c r="AL284" s="103"/>
      <c r="AM284" s="103"/>
      <c r="AN284" s="103"/>
      <c r="AO284" s="52"/>
      <c r="AQ284" s="102" t="s">
        <v>295</v>
      </c>
      <c r="AR284" s="103" t="s">
        <v>296</v>
      </c>
      <c r="AS284" s="103"/>
      <c r="AT284" s="103"/>
      <c r="AU284" s="103"/>
      <c r="AV284" s="103"/>
      <c r="AW284" s="103"/>
      <c r="AX284" s="103"/>
      <c r="AY284" s="52"/>
      <c r="BA284" s="102" t="s">
        <v>295</v>
      </c>
      <c r="BB284" s="103" t="s">
        <v>296</v>
      </c>
      <c r="BC284" s="103"/>
      <c r="BD284" s="103"/>
      <c r="BE284" s="103"/>
      <c r="BF284" s="103"/>
      <c r="BG284" s="103"/>
      <c r="BH284" s="103"/>
      <c r="BI284" s="52"/>
      <c r="BK284" s="102" t="s">
        <v>295</v>
      </c>
      <c r="BL284" s="103" t="s">
        <v>296</v>
      </c>
      <c r="BM284" s="36"/>
      <c r="BN284" s="36">
        <f>IF(COUNT(BN275:BN283)=0,"",AVERAGE(BN275:BN283))</f>
        <v>10</v>
      </c>
      <c r="BO284" s="36">
        <f t="shared" ref="BO284:BQ284" si="1351">IF(COUNT(BO275:BO283)=0,"",AVERAGE(BO275:BO283))</f>
        <v>0</v>
      </c>
      <c r="BP284" s="36">
        <f t="shared" si="1351"/>
        <v>10</v>
      </c>
      <c r="BQ284" s="36">
        <f t="shared" si="1351"/>
        <v>10</v>
      </c>
      <c r="BR284" s="36">
        <f>IF(COUNT(BR275:BR283)=0,"",AVERAGE(BR275:BR283))</f>
        <v>10</v>
      </c>
      <c r="BS284" s="52"/>
      <c r="BU284" s="102" t="s">
        <v>295</v>
      </c>
      <c r="BV284" s="103" t="s">
        <v>296</v>
      </c>
      <c r="BW284" s="103"/>
      <c r="BX284" s="103"/>
      <c r="BY284" s="103"/>
      <c r="BZ284" s="103"/>
      <c r="CA284" s="103"/>
      <c r="CB284" s="103"/>
      <c r="CC284" s="52"/>
      <c r="CE284" s="102" t="s">
        <v>295</v>
      </c>
      <c r="CF284" s="103" t="s">
        <v>296</v>
      </c>
      <c r="CG284" s="103"/>
      <c r="CH284" s="103"/>
      <c r="CI284" s="103"/>
      <c r="CJ284" s="103"/>
      <c r="CK284" s="103"/>
      <c r="CL284" s="103"/>
      <c r="CM284" s="52"/>
      <c r="CO284" s="102" t="s">
        <v>295</v>
      </c>
      <c r="CP284" s="103" t="s">
        <v>296</v>
      </c>
      <c r="CQ284" s="103"/>
      <c r="CR284" s="103"/>
      <c r="CS284" s="103"/>
      <c r="CT284" s="103"/>
      <c r="CU284" s="103"/>
      <c r="CV284" s="103"/>
      <c r="CW284" s="52"/>
      <c r="CY284" s="102" t="s">
        <v>295</v>
      </c>
      <c r="CZ284" s="103" t="s">
        <v>296</v>
      </c>
      <c r="DA284" s="103"/>
      <c r="DB284" s="103"/>
      <c r="DC284" s="103"/>
      <c r="DD284" s="103"/>
      <c r="DE284" s="103"/>
      <c r="DF284" s="103"/>
      <c r="DG284" s="52"/>
      <c r="DI284" s="102" t="s">
        <v>295</v>
      </c>
      <c r="DJ284" s="103" t="s">
        <v>296</v>
      </c>
      <c r="DK284" s="103"/>
      <c r="DL284" s="103"/>
      <c r="DM284" s="103"/>
      <c r="DN284" s="103"/>
      <c r="DO284" s="103"/>
      <c r="DP284" s="103"/>
      <c r="DQ284" s="52"/>
      <c r="DS284" s="102" t="s">
        <v>295</v>
      </c>
      <c r="DT284" s="103" t="s">
        <v>296</v>
      </c>
      <c r="DU284" s="103"/>
      <c r="DV284" s="103"/>
      <c r="DW284" s="103"/>
      <c r="DX284" s="103"/>
      <c r="DY284" s="103"/>
      <c r="DZ284" s="103"/>
      <c r="EA284" s="52"/>
      <c r="EC284" s="102" t="s">
        <v>295</v>
      </c>
      <c r="ED284" s="103" t="s">
        <v>296</v>
      </c>
      <c r="EE284" s="103"/>
      <c r="EF284" s="103"/>
      <c r="EG284" s="103"/>
      <c r="EH284" s="103"/>
      <c r="EI284" s="103"/>
      <c r="EJ284" s="103"/>
      <c r="EK284" s="52"/>
      <c r="EL284" s="102" t="s">
        <v>295</v>
      </c>
      <c r="EM284" s="103" t="s">
        <v>296</v>
      </c>
      <c r="EN284" s="103"/>
      <c r="EO284" s="103"/>
      <c r="EP284" s="103"/>
      <c r="EQ284" s="103"/>
      <c r="ER284" s="103"/>
      <c r="ES284" s="103"/>
      <c r="ET284" s="52"/>
      <c r="EU284" s="52"/>
      <c r="EW284" s="370" t="s">
        <v>295</v>
      </c>
      <c r="EX284" s="103" t="s">
        <v>296</v>
      </c>
      <c r="EY284" s="103"/>
      <c r="EZ284" s="103"/>
      <c r="FA284" s="103"/>
      <c r="FB284" s="103"/>
      <c r="FC284" s="103"/>
      <c r="FD284" s="103"/>
      <c r="FE284" s="52"/>
      <c r="FG284" s="370" t="s">
        <v>295</v>
      </c>
      <c r="FH284" s="103" t="s">
        <v>296</v>
      </c>
      <c r="FI284" s="103"/>
      <c r="FJ284" s="103"/>
      <c r="FK284" s="103"/>
      <c r="FL284" s="103"/>
      <c r="FM284" s="103"/>
      <c r="FN284" s="103"/>
      <c r="FO284" s="52"/>
      <c r="FQ284" s="370" t="s">
        <v>295</v>
      </c>
      <c r="FR284" s="103" t="s">
        <v>296</v>
      </c>
      <c r="FS284" s="103"/>
      <c r="FT284" s="103"/>
      <c r="FU284" s="103"/>
      <c r="FV284" s="103"/>
      <c r="FW284" s="103"/>
      <c r="FX284" s="103"/>
      <c r="FY284" s="52"/>
      <c r="GA284" s="370" t="s">
        <v>295</v>
      </c>
      <c r="GB284" s="103" t="s">
        <v>296</v>
      </c>
      <c r="GC284" s="103"/>
      <c r="GD284" s="103"/>
      <c r="GE284" s="103"/>
      <c r="GF284" s="103"/>
      <c r="GG284" s="103"/>
      <c r="GH284" s="103"/>
      <c r="GI284" s="52"/>
      <c r="GK284" s="370" t="s">
        <v>295</v>
      </c>
      <c r="GL284" s="103" t="s">
        <v>296</v>
      </c>
      <c r="GM284" s="103"/>
      <c r="GN284" s="103"/>
      <c r="GO284" s="103"/>
      <c r="GP284" s="103"/>
      <c r="GQ284" s="103"/>
      <c r="GR284" s="103"/>
      <c r="GS284" s="52"/>
      <c r="GU284" s="370" t="s">
        <v>295</v>
      </c>
      <c r="GV284" s="103" t="s">
        <v>296</v>
      </c>
      <c r="GW284" s="103"/>
      <c r="GX284" s="103"/>
      <c r="GY284" s="103"/>
      <c r="GZ284" s="103"/>
      <c r="HA284" s="103"/>
      <c r="HB284" s="103"/>
      <c r="HC284" s="52"/>
      <c r="HE284" s="370" t="s">
        <v>295</v>
      </c>
      <c r="HF284" s="103" t="s">
        <v>296</v>
      </c>
      <c r="HG284" s="103"/>
      <c r="HH284" s="103"/>
      <c r="HI284" s="103"/>
      <c r="HJ284" s="103"/>
      <c r="HK284" s="103"/>
      <c r="HL284" s="103"/>
      <c r="HM284" s="52"/>
      <c r="HO284" s="370" t="s">
        <v>295</v>
      </c>
      <c r="HP284" s="103" t="s">
        <v>296</v>
      </c>
      <c r="HQ284" s="103"/>
      <c r="HR284" s="103"/>
      <c r="HS284" s="103"/>
      <c r="HT284" s="103"/>
      <c r="HU284" s="103"/>
      <c r="HV284" s="103"/>
      <c r="HW284" s="52"/>
      <c r="HY284" s="370" t="s">
        <v>295</v>
      </c>
      <c r="HZ284" s="103" t="s">
        <v>296</v>
      </c>
      <c r="IA284" s="103"/>
      <c r="IB284" s="103"/>
      <c r="IC284" s="103"/>
      <c r="ID284" s="103"/>
      <c r="IE284" s="103"/>
      <c r="IF284" s="103"/>
      <c r="IG284" s="52"/>
      <c r="II284" s="370" t="s">
        <v>295</v>
      </c>
      <c r="IJ284" s="103" t="s">
        <v>296</v>
      </c>
      <c r="IK284" s="103"/>
      <c r="IL284" s="103"/>
      <c r="IM284" s="103"/>
      <c r="IN284" s="103"/>
      <c r="IO284" s="103"/>
      <c r="IP284" s="103"/>
      <c r="IQ284" s="52"/>
      <c r="IS284" s="370" t="s">
        <v>295</v>
      </c>
      <c r="IT284" s="103" t="s">
        <v>296</v>
      </c>
      <c r="IU284" s="103"/>
      <c r="IV284" s="103"/>
      <c r="IW284" s="103"/>
      <c r="IX284" s="103"/>
      <c r="IY284" s="103"/>
      <c r="IZ284" s="103"/>
      <c r="JA284" s="52"/>
    </row>
    <row r="285" spans="1:261" ht="12.75" customHeight="1" outlineLevel="2" x14ac:dyDescent="0.25">
      <c r="C285" s="356"/>
      <c r="D285" s="41">
        <v>1</v>
      </c>
      <c r="E285" s="416">
        <f t="shared" ref="E285:E287" si="1352">AVERAGE(O285,Y285,AI285,AS285,BC285,BM285,BW285,CG285,CQ285,DA285,DK285,DU285,EE285,EO285,EY285,FI285,FS285,GC285,GM285,GW285,HG285,HQ285,IA285,IK285,IU285)</f>
        <v>10</v>
      </c>
      <c r="F285" s="416">
        <f t="shared" ref="F285:F287" si="1353">AVERAGE(P285,Z285,AJ285,AT285,BD285,BN285,BX285,CH285,CR285,DB285,DL285,DV285,EF285,EP285,EZ285,FJ285,FT285,GD285,GN285,GX285,HH285,HR285,IB285,IL285,IV285)</f>
        <v>10</v>
      </c>
      <c r="G285" s="416">
        <f t="shared" ref="G285:G287" si="1354">AVERAGE(Q285,AA285,AK285,AU285,BE285,BO285,BY285,CI285,CS285,DC285,DM285,DW285,EG285,EQ285,FA285,FK285,FU285,GE285,GO285,GY285,HI285,HS285,IC285,IM285,IW285)</f>
        <v>9</v>
      </c>
      <c r="H285" s="416">
        <f t="shared" ref="H285:H287" si="1355">AVERAGE(R285,AB285,AL285,AV285,BF285,BP285,BZ285,CJ285,CT285,DD285,DN285,DX285,EH285,ER285,FB285,FL285,FV285,GF285,GP285,GZ285,HJ285,HT285,ID285,IN285,IX285)</f>
        <v>8</v>
      </c>
      <c r="I285" s="416">
        <f t="shared" ref="I285:I287" si="1356">AVERAGE(S285,AC285,AM285,AW285,BG285,BQ285,CA285,CK285,CU285,DE285,DO285,DY285,EI285,ES285,FC285,FM285,FW285,GG285,GQ285,HA285,HK285,HU285,IE285,IO285,IY285)</f>
        <v>10</v>
      </c>
      <c r="J285" s="416">
        <f t="shared" ref="J285:J287" si="1357">AVERAGE(T285,AD285,AN285,AX285,BH285,BR285,CB285,CL285,CV285,DF285,DP285,DZ285,EJ285,ET285,FD285,FN285,FX285,GH285,GR285,HB285,HL285,HV285,IF285,IP285,IZ285)</f>
        <v>10</v>
      </c>
      <c r="K285" s="52"/>
      <c r="M285" s="328"/>
      <c r="N285" s="41">
        <v>1</v>
      </c>
      <c r="O285" s="6"/>
      <c r="P285" s="6"/>
      <c r="Q285" s="6"/>
      <c r="R285" s="6"/>
      <c r="S285" s="6"/>
      <c r="T285" s="6"/>
      <c r="U285" s="52"/>
      <c r="W285" s="328"/>
      <c r="X285" s="41">
        <v>1</v>
      </c>
      <c r="Y285" s="6"/>
      <c r="Z285" s="6"/>
      <c r="AA285" s="6"/>
      <c r="AB285" s="6"/>
      <c r="AC285" s="6"/>
      <c r="AD285" s="6"/>
      <c r="AE285" s="52"/>
      <c r="AG285" s="328"/>
      <c r="AH285" s="41">
        <v>1</v>
      </c>
      <c r="AI285" s="6"/>
      <c r="AJ285" s="6"/>
      <c r="AK285" s="6"/>
      <c r="AL285" s="6"/>
      <c r="AM285" s="6"/>
      <c r="AN285" s="6"/>
      <c r="AO285" s="52"/>
      <c r="AQ285" s="328"/>
      <c r="AR285" s="41">
        <v>1</v>
      </c>
      <c r="AS285" s="6"/>
      <c r="AT285" s="6"/>
      <c r="AU285" s="6"/>
      <c r="AV285" s="6"/>
      <c r="AW285" s="6"/>
      <c r="AX285" s="6"/>
      <c r="AY285" s="52"/>
      <c r="BA285" s="328"/>
      <c r="BB285" s="41">
        <v>1</v>
      </c>
      <c r="BC285" s="6"/>
      <c r="BD285" s="6"/>
      <c r="BE285" s="6"/>
      <c r="BF285" s="6"/>
      <c r="BG285" s="6"/>
      <c r="BH285" s="6"/>
      <c r="BI285" s="52"/>
      <c r="BK285" s="328"/>
      <c r="BL285" s="41">
        <v>1</v>
      </c>
      <c r="BM285" s="103"/>
      <c r="BN285" s="103"/>
      <c r="BO285" s="103"/>
      <c r="BP285" s="103"/>
      <c r="BQ285" s="103"/>
      <c r="BR285" s="103"/>
      <c r="BS285" s="52"/>
      <c r="BU285" s="328"/>
      <c r="BV285" s="41">
        <v>1</v>
      </c>
      <c r="BW285" s="6"/>
      <c r="BX285" s="6"/>
      <c r="BY285" s="6"/>
      <c r="BZ285" s="6"/>
      <c r="CA285" s="6"/>
      <c r="CB285" s="6"/>
      <c r="CC285" s="52"/>
      <c r="CE285" s="328"/>
      <c r="CF285" s="41">
        <v>1</v>
      </c>
      <c r="CG285" s="6"/>
      <c r="CH285" s="6"/>
      <c r="CI285" s="6"/>
      <c r="CJ285" s="6"/>
      <c r="CK285" s="6"/>
      <c r="CL285" s="6"/>
      <c r="CM285" s="52"/>
      <c r="CO285" s="328"/>
      <c r="CP285" s="41">
        <v>1</v>
      </c>
      <c r="CQ285" s="6"/>
      <c r="CR285" s="6"/>
      <c r="CS285" s="6"/>
      <c r="CT285" s="6"/>
      <c r="CU285" s="6"/>
      <c r="CV285" s="6"/>
      <c r="CW285" s="52"/>
      <c r="CY285" s="328"/>
      <c r="CZ285" s="41">
        <v>1</v>
      </c>
      <c r="DA285" s="6">
        <v>10</v>
      </c>
      <c r="DB285" s="6">
        <v>10</v>
      </c>
      <c r="DC285" s="6">
        <v>10</v>
      </c>
      <c r="DD285" s="6">
        <v>8</v>
      </c>
      <c r="DE285" s="6"/>
      <c r="DF285" s="6">
        <v>10</v>
      </c>
      <c r="DG285" s="52"/>
      <c r="DI285" s="328"/>
      <c r="DJ285" s="41">
        <v>1</v>
      </c>
      <c r="DK285" s="6"/>
      <c r="DL285" s="6"/>
      <c r="DM285" s="6"/>
      <c r="DN285" s="6"/>
      <c r="DO285" s="6"/>
      <c r="DP285" s="6"/>
      <c r="DQ285" s="52"/>
      <c r="DS285" s="328"/>
      <c r="DT285" s="41">
        <v>1</v>
      </c>
      <c r="DU285" s="6"/>
      <c r="DV285" s="6"/>
      <c r="DW285" s="6"/>
      <c r="DX285" s="6"/>
      <c r="DY285" s="6"/>
      <c r="DZ285" s="6"/>
      <c r="EA285" s="52"/>
      <c r="EC285" s="328"/>
      <c r="ED285" s="41">
        <v>1</v>
      </c>
      <c r="EE285" s="6"/>
      <c r="EF285" s="6"/>
      <c r="EG285" s="6"/>
      <c r="EH285" s="6"/>
      <c r="EI285" s="6"/>
      <c r="EJ285" s="6"/>
      <c r="EK285" s="52"/>
      <c r="EL285" s="328"/>
      <c r="EM285" s="41">
        <v>1</v>
      </c>
      <c r="EN285" s="6">
        <v>10</v>
      </c>
      <c r="EO285" s="6">
        <v>10</v>
      </c>
      <c r="EP285" s="6">
        <v>10</v>
      </c>
      <c r="EQ285" s="6">
        <v>8</v>
      </c>
      <c r="ER285" s="6"/>
      <c r="ES285" s="6">
        <v>10</v>
      </c>
      <c r="ET285" s="52"/>
      <c r="EU285" s="52"/>
      <c r="EW285" s="367"/>
      <c r="EX285" s="41">
        <v>1</v>
      </c>
      <c r="EY285" s="6"/>
      <c r="EZ285" s="6"/>
      <c r="FA285" s="6"/>
      <c r="FB285" s="6"/>
      <c r="FC285" s="6"/>
      <c r="FD285" s="6"/>
      <c r="FE285" s="52"/>
      <c r="FG285" s="367"/>
      <c r="FH285" s="41">
        <v>1</v>
      </c>
      <c r="FI285" s="6"/>
      <c r="FJ285" s="6"/>
      <c r="FK285" s="6"/>
      <c r="FL285" s="6"/>
      <c r="FM285" s="6"/>
      <c r="FN285" s="6"/>
      <c r="FO285" s="52"/>
      <c r="FQ285" s="367"/>
      <c r="FR285" s="41">
        <v>1</v>
      </c>
      <c r="FS285" s="6"/>
      <c r="FT285" s="6"/>
      <c r="FU285" s="6"/>
      <c r="FV285" s="6"/>
      <c r="FW285" s="6"/>
      <c r="FX285" s="6"/>
      <c r="FY285" s="52"/>
      <c r="GA285" s="367"/>
      <c r="GB285" s="41">
        <v>1</v>
      </c>
      <c r="GC285" s="6"/>
      <c r="GD285" s="6"/>
      <c r="GE285" s="6"/>
      <c r="GF285" s="6"/>
      <c r="GG285" s="6"/>
      <c r="GH285" s="6"/>
      <c r="GI285" s="52"/>
      <c r="GK285" s="367"/>
      <c r="GL285" s="41">
        <v>1</v>
      </c>
      <c r="GM285" s="6"/>
      <c r="GN285" s="6"/>
      <c r="GO285" s="6"/>
      <c r="GP285" s="6"/>
      <c r="GQ285" s="6"/>
      <c r="GR285" s="6"/>
      <c r="GS285" s="52"/>
      <c r="GU285" s="367"/>
      <c r="GV285" s="41">
        <v>1</v>
      </c>
      <c r="GW285" s="6"/>
      <c r="GX285" s="6"/>
      <c r="GY285" s="6"/>
      <c r="GZ285" s="6"/>
      <c r="HA285" s="6"/>
      <c r="HB285" s="6"/>
      <c r="HC285" s="52"/>
      <c r="HE285" s="367"/>
      <c r="HF285" s="41">
        <v>1</v>
      </c>
      <c r="HG285" s="6"/>
      <c r="HH285" s="6"/>
      <c r="HI285" s="6"/>
      <c r="HJ285" s="6"/>
      <c r="HK285" s="6"/>
      <c r="HL285" s="6"/>
      <c r="HM285" s="52"/>
      <c r="HO285" s="367"/>
      <c r="HP285" s="41">
        <v>1</v>
      </c>
      <c r="HQ285" s="6"/>
      <c r="HR285" s="6"/>
      <c r="HS285" s="6"/>
      <c r="HT285" s="6"/>
      <c r="HU285" s="6"/>
      <c r="HV285" s="6"/>
      <c r="HW285" s="52"/>
      <c r="HY285" s="367"/>
      <c r="HZ285" s="41">
        <v>1</v>
      </c>
      <c r="IA285" s="6"/>
      <c r="IB285" s="6"/>
      <c r="IC285" s="6"/>
      <c r="ID285" s="6"/>
      <c r="IE285" s="6"/>
      <c r="IF285" s="6"/>
      <c r="IG285" s="52"/>
      <c r="II285" s="367"/>
      <c r="IJ285" s="41">
        <v>1</v>
      </c>
      <c r="IK285" s="6"/>
      <c r="IL285" s="6"/>
      <c r="IM285" s="6"/>
      <c r="IN285" s="6"/>
      <c r="IO285" s="6"/>
      <c r="IP285" s="6"/>
      <c r="IQ285" s="52"/>
      <c r="IS285" s="367"/>
      <c r="IT285" s="41">
        <v>1</v>
      </c>
      <c r="IU285" s="6"/>
      <c r="IV285" s="6"/>
      <c r="IW285" s="6"/>
      <c r="IX285" s="6"/>
      <c r="IY285" s="6"/>
      <c r="IZ285" s="6"/>
      <c r="JA285" s="52"/>
    </row>
    <row r="286" spans="1:261" ht="12.75" customHeight="1" outlineLevel="2" x14ac:dyDescent="0.25">
      <c r="C286" s="356"/>
      <c r="D286" s="41">
        <v>2</v>
      </c>
      <c r="E286" s="416">
        <f t="shared" si="1352"/>
        <v>10</v>
      </c>
      <c r="F286" s="416">
        <f t="shared" si="1353"/>
        <v>9.6666666666666661</v>
      </c>
      <c r="G286" s="416">
        <f t="shared" si="1354"/>
        <v>6</v>
      </c>
      <c r="H286" s="416">
        <f t="shared" si="1355"/>
        <v>9.5</v>
      </c>
      <c r="I286" s="416">
        <f t="shared" si="1356"/>
        <v>10</v>
      </c>
      <c r="J286" s="416">
        <f t="shared" si="1357"/>
        <v>10</v>
      </c>
      <c r="K286" s="52"/>
      <c r="M286" s="328"/>
      <c r="N286" s="41">
        <v>2</v>
      </c>
      <c r="O286" s="6"/>
      <c r="P286" s="6"/>
      <c r="Q286" s="6"/>
      <c r="R286" s="6"/>
      <c r="S286" s="6"/>
      <c r="T286" s="6"/>
      <c r="U286" s="52"/>
      <c r="W286" s="328"/>
      <c r="X286" s="41">
        <v>2</v>
      </c>
      <c r="Y286" s="6"/>
      <c r="Z286" s="6"/>
      <c r="AA286" s="6"/>
      <c r="AB286" s="6"/>
      <c r="AC286" s="6"/>
      <c r="AD286" s="6"/>
      <c r="AE286" s="52"/>
      <c r="AG286" s="328"/>
      <c r="AH286" s="41">
        <v>2</v>
      </c>
      <c r="AI286" s="6"/>
      <c r="AJ286" s="6"/>
      <c r="AK286" s="6"/>
      <c r="AL286" s="6"/>
      <c r="AM286" s="6"/>
      <c r="AN286" s="6"/>
      <c r="AO286" s="52"/>
      <c r="AQ286" s="328"/>
      <c r="AR286" s="41">
        <v>2</v>
      </c>
      <c r="AS286" s="6"/>
      <c r="AT286" s="6"/>
      <c r="AU286" s="6"/>
      <c r="AV286" s="6"/>
      <c r="AW286" s="6"/>
      <c r="AX286" s="6"/>
      <c r="AY286" s="52"/>
      <c r="BA286" s="328"/>
      <c r="BB286" s="41">
        <v>2</v>
      </c>
      <c r="BC286" s="6"/>
      <c r="BD286" s="6"/>
      <c r="BE286" s="6"/>
      <c r="BF286" s="6"/>
      <c r="BG286" s="6"/>
      <c r="BH286" s="6"/>
      <c r="BI286" s="52"/>
      <c r="BK286" s="328"/>
      <c r="BL286" s="41">
        <v>2</v>
      </c>
      <c r="BM286" s="6">
        <v>10</v>
      </c>
      <c r="BN286" s="6">
        <v>10</v>
      </c>
      <c r="BO286" s="6">
        <v>0</v>
      </c>
      <c r="BP286" s="6">
        <v>10</v>
      </c>
      <c r="BQ286" s="6">
        <v>10</v>
      </c>
      <c r="BR286" s="6">
        <v>10</v>
      </c>
      <c r="BS286" s="52"/>
      <c r="BU286" s="328"/>
      <c r="BV286" s="41">
        <v>2</v>
      </c>
      <c r="BW286" s="6"/>
      <c r="BX286" s="6"/>
      <c r="BY286" s="6"/>
      <c r="BZ286" s="6"/>
      <c r="CA286" s="6"/>
      <c r="CB286" s="6"/>
      <c r="CC286" s="52"/>
      <c r="CE286" s="328"/>
      <c r="CF286" s="41">
        <v>2</v>
      </c>
      <c r="CG286" s="6"/>
      <c r="CH286" s="6"/>
      <c r="CI286" s="6"/>
      <c r="CJ286" s="6"/>
      <c r="CK286" s="6"/>
      <c r="CL286" s="6"/>
      <c r="CM286" s="52"/>
      <c r="CO286" s="328"/>
      <c r="CP286" s="41">
        <v>2</v>
      </c>
      <c r="CQ286" s="6"/>
      <c r="CR286" s="6"/>
      <c r="CS286" s="6"/>
      <c r="CT286" s="6"/>
      <c r="CU286" s="6"/>
      <c r="CV286" s="6"/>
      <c r="CW286" s="52"/>
      <c r="CY286" s="328"/>
      <c r="CZ286" s="41">
        <v>2</v>
      </c>
      <c r="DA286" s="6">
        <v>10</v>
      </c>
      <c r="DB286" s="6">
        <v>10</v>
      </c>
      <c r="DC286" s="6">
        <v>9</v>
      </c>
      <c r="DD286" s="6">
        <v>9</v>
      </c>
      <c r="DE286" s="6"/>
      <c r="DF286" s="6">
        <v>10</v>
      </c>
      <c r="DG286" s="52"/>
      <c r="DI286" s="328"/>
      <c r="DJ286" s="41">
        <v>2</v>
      </c>
      <c r="DK286" s="6"/>
      <c r="DL286" s="6"/>
      <c r="DM286" s="6"/>
      <c r="DN286" s="6"/>
      <c r="DO286" s="6"/>
      <c r="DP286" s="6"/>
      <c r="DQ286" s="52"/>
      <c r="DS286" s="328"/>
      <c r="DT286" s="41">
        <v>2</v>
      </c>
      <c r="DU286" s="6"/>
      <c r="DV286" s="6"/>
      <c r="DW286" s="6"/>
      <c r="DX286" s="6"/>
      <c r="DY286" s="6"/>
      <c r="DZ286" s="6"/>
      <c r="EA286" s="52"/>
      <c r="EC286" s="328"/>
      <c r="ED286" s="41">
        <v>2</v>
      </c>
      <c r="EE286" s="6"/>
      <c r="EF286" s="6"/>
      <c r="EG286" s="6"/>
      <c r="EH286" s="6"/>
      <c r="EI286" s="6"/>
      <c r="EJ286" s="6"/>
      <c r="EK286" s="52"/>
      <c r="EL286" s="328"/>
      <c r="EM286" s="41">
        <v>2</v>
      </c>
      <c r="EN286" s="6">
        <v>10</v>
      </c>
      <c r="EO286" s="6">
        <v>10</v>
      </c>
      <c r="EP286" s="6">
        <v>9</v>
      </c>
      <c r="EQ286" s="6">
        <v>9</v>
      </c>
      <c r="ER286" s="6"/>
      <c r="ES286" s="6">
        <v>10</v>
      </c>
      <c r="ET286" s="52"/>
      <c r="EU286" s="52"/>
      <c r="EW286" s="367"/>
      <c r="EX286" s="41">
        <v>2</v>
      </c>
      <c r="EY286" s="6"/>
      <c r="EZ286" s="6"/>
      <c r="FA286" s="6"/>
      <c r="FB286" s="6"/>
      <c r="FC286" s="6"/>
      <c r="FD286" s="6"/>
      <c r="FE286" s="52"/>
      <c r="FG286" s="367"/>
      <c r="FH286" s="41">
        <v>2</v>
      </c>
      <c r="FI286" s="6"/>
      <c r="FJ286" s="6"/>
      <c r="FK286" s="6"/>
      <c r="FL286" s="6"/>
      <c r="FM286" s="6"/>
      <c r="FN286" s="6"/>
      <c r="FO286" s="52"/>
      <c r="FQ286" s="367"/>
      <c r="FR286" s="41">
        <v>2</v>
      </c>
      <c r="FS286" s="6"/>
      <c r="FT286" s="6"/>
      <c r="FU286" s="6"/>
      <c r="FV286" s="6"/>
      <c r="FW286" s="6"/>
      <c r="FX286" s="6"/>
      <c r="FY286" s="52"/>
      <c r="GA286" s="367"/>
      <c r="GB286" s="41">
        <v>2</v>
      </c>
      <c r="GC286" s="6"/>
      <c r="GD286" s="6"/>
      <c r="GE286" s="6"/>
      <c r="GF286" s="6"/>
      <c r="GG286" s="6"/>
      <c r="GH286" s="6"/>
      <c r="GI286" s="52"/>
      <c r="GK286" s="367"/>
      <c r="GL286" s="41">
        <v>2</v>
      </c>
      <c r="GM286" s="6"/>
      <c r="GN286" s="6"/>
      <c r="GO286" s="6"/>
      <c r="GP286" s="6"/>
      <c r="GQ286" s="6"/>
      <c r="GR286" s="6"/>
      <c r="GS286" s="52"/>
      <c r="GU286" s="367"/>
      <c r="GV286" s="41">
        <v>2</v>
      </c>
      <c r="GW286" s="6"/>
      <c r="GX286" s="6"/>
      <c r="GY286" s="6"/>
      <c r="GZ286" s="6"/>
      <c r="HA286" s="6"/>
      <c r="HB286" s="6"/>
      <c r="HC286" s="52"/>
      <c r="HE286" s="367"/>
      <c r="HF286" s="41">
        <v>2</v>
      </c>
      <c r="HG286" s="6"/>
      <c r="HH286" s="6"/>
      <c r="HI286" s="6"/>
      <c r="HJ286" s="6"/>
      <c r="HK286" s="6"/>
      <c r="HL286" s="6"/>
      <c r="HM286" s="52"/>
      <c r="HO286" s="367"/>
      <c r="HP286" s="41">
        <v>2</v>
      </c>
      <c r="HQ286" s="6"/>
      <c r="HR286" s="6"/>
      <c r="HS286" s="6"/>
      <c r="HT286" s="6"/>
      <c r="HU286" s="6"/>
      <c r="HV286" s="6"/>
      <c r="HW286" s="52"/>
      <c r="HY286" s="367"/>
      <c r="HZ286" s="41">
        <v>2</v>
      </c>
      <c r="IA286" s="6"/>
      <c r="IB286" s="6"/>
      <c r="IC286" s="6"/>
      <c r="ID286" s="6"/>
      <c r="IE286" s="6"/>
      <c r="IF286" s="6"/>
      <c r="IG286" s="52"/>
      <c r="II286" s="367"/>
      <c r="IJ286" s="41">
        <v>2</v>
      </c>
      <c r="IK286" s="6"/>
      <c r="IL286" s="6"/>
      <c r="IM286" s="6"/>
      <c r="IN286" s="6"/>
      <c r="IO286" s="6"/>
      <c r="IP286" s="6"/>
      <c r="IQ286" s="52"/>
      <c r="IS286" s="367"/>
      <c r="IT286" s="41">
        <v>2</v>
      </c>
      <c r="IU286" s="6"/>
      <c r="IV286" s="6"/>
      <c r="IW286" s="6"/>
      <c r="IX286" s="6"/>
      <c r="IY286" s="6"/>
      <c r="IZ286" s="6"/>
      <c r="JA286" s="52"/>
    </row>
    <row r="287" spans="1:261" ht="12.75" customHeight="1" outlineLevel="2" x14ac:dyDescent="0.25">
      <c r="C287" s="356"/>
      <c r="D287" s="41">
        <v>3</v>
      </c>
      <c r="E287" s="416">
        <f t="shared" si="1352"/>
        <v>9.6666666666666661</v>
      </c>
      <c r="F287" s="416">
        <f t="shared" si="1353"/>
        <v>9</v>
      </c>
      <c r="G287" s="416">
        <f t="shared" si="1354"/>
        <v>5.333333333333333</v>
      </c>
      <c r="H287" s="416">
        <f t="shared" si="1355"/>
        <v>9</v>
      </c>
      <c r="I287" s="416">
        <f t="shared" si="1356"/>
        <v>10</v>
      </c>
      <c r="J287" s="416">
        <f t="shared" si="1357"/>
        <v>10</v>
      </c>
      <c r="K287" s="52"/>
      <c r="M287" s="328"/>
      <c r="N287" s="41">
        <v>3</v>
      </c>
      <c r="O287" s="6"/>
      <c r="P287" s="6"/>
      <c r="Q287" s="6"/>
      <c r="R287" s="6"/>
      <c r="S287" s="6"/>
      <c r="T287" s="6"/>
      <c r="U287" s="52"/>
      <c r="W287" s="328"/>
      <c r="X287" s="41">
        <v>3</v>
      </c>
      <c r="Y287" s="6"/>
      <c r="Z287" s="6"/>
      <c r="AA287" s="6"/>
      <c r="AB287" s="6"/>
      <c r="AC287" s="6"/>
      <c r="AD287" s="6"/>
      <c r="AE287" s="52"/>
      <c r="AG287" s="328"/>
      <c r="AH287" s="41">
        <v>3</v>
      </c>
      <c r="AI287" s="6"/>
      <c r="AJ287" s="6"/>
      <c r="AK287" s="6"/>
      <c r="AL287" s="6"/>
      <c r="AM287" s="6"/>
      <c r="AN287" s="6"/>
      <c r="AO287" s="52"/>
      <c r="AQ287" s="328"/>
      <c r="AR287" s="41">
        <v>3</v>
      </c>
      <c r="AS287" s="6"/>
      <c r="AT287" s="6"/>
      <c r="AU287" s="6"/>
      <c r="AV287" s="6"/>
      <c r="AW287" s="6"/>
      <c r="AX287" s="6"/>
      <c r="AY287" s="52"/>
      <c r="BA287" s="328"/>
      <c r="BB287" s="41">
        <v>3</v>
      </c>
      <c r="BC287" s="6"/>
      <c r="BD287" s="6"/>
      <c r="BE287" s="6"/>
      <c r="BF287" s="6"/>
      <c r="BG287" s="6"/>
      <c r="BH287" s="6"/>
      <c r="BI287" s="52"/>
      <c r="BK287" s="328"/>
      <c r="BL287" s="41">
        <v>3</v>
      </c>
      <c r="BM287" s="6">
        <v>10</v>
      </c>
      <c r="BN287" s="6">
        <v>10</v>
      </c>
      <c r="BO287" s="6">
        <v>0</v>
      </c>
      <c r="BP287" s="6">
        <v>10</v>
      </c>
      <c r="BQ287" s="6">
        <v>10</v>
      </c>
      <c r="BR287" s="6">
        <v>10</v>
      </c>
      <c r="BS287" s="52"/>
      <c r="BU287" s="328"/>
      <c r="BV287" s="41">
        <v>3</v>
      </c>
      <c r="BW287" s="6"/>
      <c r="BX287" s="6"/>
      <c r="BY287" s="6"/>
      <c r="BZ287" s="6"/>
      <c r="CA287" s="6"/>
      <c r="CB287" s="6"/>
      <c r="CC287" s="52"/>
      <c r="CE287" s="328"/>
      <c r="CF287" s="41">
        <v>3</v>
      </c>
      <c r="CG287" s="6"/>
      <c r="CH287" s="6"/>
      <c r="CI287" s="6"/>
      <c r="CJ287" s="6"/>
      <c r="CK287" s="6"/>
      <c r="CL287" s="6"/>
      <c r="CM287" s="52"/>
      <c r="CO287" s="328"/>
      <c r="CP287" s="41">
        <v>3</v>
      </c>
      <c r="CQ287" s="6"/>
      <c r="CR287" s="6"/>
      <c r="CS287" s="6"/>
      <c r="CT287" s="6"/>
      <c r="CU287" s="6"/>
      <c r="CV287" s="6"/>
      <c r="CW287" s="52"/>
      <c r="CY287" s="328"/>
      <c r="CZ287" s="41">
        <v>3</v>
      </c>
      <c r="DA287" s="6">
        <v>10</v>
      </c>
      <c r="DB287" s="6">
        <v>9</v>
      </c>
      <c r="DC287" s="6">
        <v>8</v>
      </c>
      <c r="DD287" s="6">
        <v>8</v>
      </c>
      <c r="DE287" s="6"/>
      <c r="DF287" s="6">
        <v>10</v>
      </c>
      <c r="DG287" s="52"/>
      <c r="DI287" s="328"/>
      <c r="DJ287" s="41">
        <v>3</v>
      </c>
      <c r="DK287" s="6"/>
      <c r="DL287" s="6"/>
      <c r="DM287" s="6"/>
      <c r="DN287" s="6"/>
      <c r="DO287" s="6"/>
      <c r="DP287" s="6"/>
      <c r="DQ287" s="52"/>
      <c r="DS287" s="328"/>
      <c r="DT287" s="41">
        <v>3</v>
      </c>
      <c r="DU287" s="6"/>
      <c r="DV287" s="6"/>
      <c r="DW287" s="6"/>
      <c r="DX287" s="6"/>
      <c r="DY287" s="6"/>
      <c r="DZ287" s="6"/>
      <c r="EA287" s="52"/>
      <c r="EC287" s="328"/>
      <c r="ED287" s="41">
        <v>3</v>
      </c>
      <c r="EE287" s="6"/>
      <c r="EF287" s="6"/>
      <c r="EG287" s="6"/>
      <c r="EH287" s="6"/>
      <c r="EI287" s="6"/>
      <c r="EJ287" s="6"/>
      <c r="EK287" s="52"/>
      <c r="EL287" s="328"/>
      <c r="EM287" s="41">
        <v>3</v>
      </c>
      <c r="EN287" s="6">
        <v>10</v>
      </c>
      <c r="EO287" s="6">
        <v>9</v>
      </c>
      <c r="EP287" s="6">
        <v>8</v>
      </c>
      <c r="EQ287" s="6">
        <v>8</v>
      </c>
      <c r="ER287" s="6"/>
      <c r="ES287" s="6">
        <v>10</v>
      </c>
      <c r="ET287" s="52"/>
      <c r="EU287" s="52"/>
      <c r="EW287" s="367"/>
      <c r="EX287" s="41">
        <v>3</v>
      </c>
      <c r="EY287" s="6"/>
      <c r="EZ287" s="6"/>
      <c r="FA287" s="6"/>
      <c r="FB287" s="6"/>
      <c r="FC287" s="6"/>
      <c r="FD287" s="6"/>
      <c r="FE287" s="52"/>
      <c r="FG287" s="367"/>
      <c r="FH287" s="41">
        <v>3</v>
      </c>
      <c r="FI287" s="6"/>
      <c r="FJ287" s="6"/>
      <c r="FK287" s="6"/>
      <c r="FL287" s="6"/>
      <c r="FM287" s="6"/>
      <c r="FN287" s="6"/>
      <c r="FO287" s="52"/>
      <c r="FQ287" s="367"/>
      <c r="FR287" s="41">
        <v>3</v>
      </c>
      <c r="FS287" s="6"/>
      <c r="FT287" s="6"/>
      <c r="FU287" s="6"/>
      <c r="FV287" s="6"/>
      <c r="FW287" s="6"/>
      <c r="FX287" s="6"/>
      <c r="FY287" s="52"/>
      <c r="GA287" s="367"/>
      <c r="GB287" s="41">
        <v>3</v>
      </c>
      <c r="GC287" s="6"/>
      <c r="GD287" s="6"/>
      <c r="GE287" s="6"/>
      <c r="GF287" s="6"/>
      <c r="GG287" s="6"/>
      <c r="GH287" s="6"/>
      <c r="GI287" s="52"/>
      <c r="GK287" s="367"/>
      <c r="GL287" s="41">
        <v>3</v>
      </c>
      <c r="GM287" s="6"/>
      <c r="GN287" s="6"/>
      <c r="GO287" s="6"/>
      <c r="GP287" s="6"/>
      <c r="GQ287" s="6"/>
      <c r="GR287" s="6"/>
      <c r="GS287" s="52"/>
      <c r="GU287" s="367"/>
      <c r="GV287" s="41">
        <v>3</v>
      </c>
      <c r="GW287" s="6"/>
      <c r="GX287" s="6"/>
      <c r="GY287" s="6"/>
      <c r="GZ287" s="6"/>
      <c r="HA287" s="6"/>
      <c r="HB287" s="6"/>
      <c r="HC287" s="52"/>
      <c r="HE287" s="367"/>
      <c r="HF287" s="41">
        <v>3</v>
      </c>
      <c r="HG287" s="6"/>
      <c r="HH287" s="6"/>
      <c r="HI287" s="6"/>
      <c r="HJ287" s="6"/>
      <c r="HK287" s="6"/>
      <c r="HL287" s="6"/>
      <c r="HM287" s="52"/>
      <c r="HO287" s="367"/>
      <c r="HP287" s="41">
        <v>3</v>
      </c>
      <c r="HQ287" s="6"/>
      <c r="HR287" s="6"/>
      <c r="HS287" s="6"/>
      <c r="HT287" s="6"/>
      <c r="HU287" s="6"/>
      <c r="HV287" s="6"/>
      <c r="HW287" s="52"/>
      <c r="HY287" s="367"/>
      <c r="HZ287" s="41">
        <v>3</v>
      </c>
      <c r="IA287" s="6"/>
      <c r="IB287" s="6"/>
      <c r="IC287" s="6"/>
      <c r="ID287" s="6"/>
      <c r="IE287" s="6"/>
      <c r="IF287" s="6"/>
      <c r="IG287" s="52"/>
      <c r="II287" s="367"/>
      <c r="IJ287" s="41">
        <v>3</v>
      </c>
      <c r="IK287" s="6"/>
      <c r="IL287" s="6"/>
      <c r="IM287" s="6"/>
      <c r="IN287" s="6"/>
      <c r="IO287" s="6"/>
      <c r="IP287" s="6"/>
      <c r="IQ287" s="52"/>
      <c r="IS287" s="367"/>
      <c r="IT287" s="41">
        <v>3</v>
      </c>
      <c r="IU287" s="6"/>
      <c r="IV287" s="6"/>
      <c r="IW287" s="6"/>
      <c r="IX287" s="6"/>
      <c r="IY287" s="6"/>
      <c r="IZ287" s="6"/>
      <c r="JA287" s="52"/>
    </row>
    <row r="288" spans="1:261" ht="12.75" customHeight="1" outlineLevel="2" x14ac:dyDescent="0.25">
      <c r="A288" s="99" t="s">
        <v>122</v>
      </c>
      <c r="B288" s="100">
        <f>IF(A288="Must Have",RQTMustHave,(IF(A288="Important",RQTImportant,(IF(A288="Standard",RQTStandard,RQTNiceToHave)))))</f>
        <v>1</v>
      </c>
      <c r="C288" s="358"/>
      <c r="D288" s="17" t="s">
        <v>1</v>
      </c>
      <c r="E288" s="417">
        <f>AVERAGE(O288,Y288,AI288,AS288,BC288,BM288,BW288,CG288,CQ288,DA288,DK288,DU288,EE288,EO288,EY288,FI288,FS288,GC288,GM288,GW288,HG288,HQ288,IA288,IK288,IU288)</f>
        <v>9.8888888888888875</v>
      </c>
      <c r="F288" s="417">
        <f t="shared" ref="F288:J288" si="1358">AVERAGE(P288,Z288,AJ288,AT288,BD288,BN288,BX288,CH288,CR288,DB288,DL288,DV288,EF288,EP288,EZ288,FJ288,FT288,GD288,GN288,GX288,HH288,HR288,IB288,IL288,IV288)</f>
        <v>9.5555555555555554</v>
      </c>
      <c r="G288" s="417">
        <f t="shared" si="1358"/>
        <v>5.7777777777777786</v>
      </c>
      <c r="H288" s="417">
        <f t="shared" si="1358"/>
        <v>9.1666666666666679</v>
      </c>
      <c r="I288" s="417">
        <f t="shared" si="1358"/>
        <v>10</v>
      </c>
      <c r="J288" s="417">
        <f t="shared" si="1358"/>
        <v>10</v>
      </c>
      <c r="K288" s="52"/>
      <c r="M288" s="48"/>
      <c r="N288" s="17" t="s">
        <v>1</v>
      </c>
      <c r="O288" s="36" t="str">
        <f>IF(COUNT(O285:O287)=0,"",AVERAGE(O285:O287))</f>
        <v/>
      </c>
      <c r="P288" s="36" t="str">
        <f>IF(COUNT(P285:P287)=0,"",AVERAGE(P285:P287))</f>
        <v/>
      </c>
      <c r="Q288" s="36" t="str">
        <f>IF(COUNT(Q285:Q287)=0,"",AVERAGE(Q285:Q287))</f>
        <v/>
      </c>
      <c r="R288" s="36" t="str">
        <f>IF(COUNT(R285:R287)=0,"",AVERAGE(R285:R287))</f>
        <v/>
      </c>
      <c r="S288" s="36"/>
      <c r="T288" s="36" t="str">
        <f>IF(COUNT(T285:T287)=0,"",AVERAGE(T285:T287))</f>
        <v/>
      </c>
      <c r="U288" s="52"/>
      <c r="W288" s="48"/>
      <c r="X288" s="17" t="s">
        <v>1</v>
      </c>
      <c r="Y288" s="36" t="str">
        <f>IF(COUNT(Y285:Y287)=0,"",AVERAGE(Y285:Y287))</f>
        <v/>
      </c>
      <c r="Z288" s="36" t="str">
        <f>IF(COUNT(Z285:Z287)=0,"",AVERAGE(Z285:Z287))</f>
        <v/>
      </c>
      <c r="AA288" s="36" t="str">
        <f>IF(COUNT(AA285:AA287)=0,"",AVERAGE(AA285:AA287))</f>
        <v/>
      </c>
      <c r="AB288" s="36" t="str">
        <f>IF(COUNT(AB285:AB287)=0,"",AVERAGE(AB285:AB287))</f>
        <v/>
      </c>
      <c r="AC288" s="36"/>
      <c r="AD288" s="36" t="str">
        <f>IF(COUNT(AD285:AD287)=0,"",AVERAGE(AD285:AD287))</f>
        <v/>
      </c>
      <c r="AE288" s="52"/>
      <c r="AG288" s="48"/>
      <c r="AH288" s="17" t="s">
        <v>1</v>
      </c>
      <c r="AI288" s="36" t="str">
        <f>IF(COUNT(AI285:AI287)=0,"",AVERAGE(AI285:AI287))</f>
        <v/>
      </c>
      <c r="AJ288" s="36" t="str">
        <f>IF(COUNT(AJ285:AJ287)=0,"",AVERAGE(AJ285:AJ287))</f>
        <v/>
      </c>
      <c r="AK288" s="36" t="str">
        <f>IF(COUNT(AK285:AK287)=0,"",AVERAGE(AK285:AK287))</f>
        <v/>
      </c>
      <c r="AL288" s="36" t="str">
        <f>IF(COUNT(AL285:AL287)=0,"",AVERAGE(AL285:AL287))</f>
        <v/>
      </c>
      <c r="AM288" s="36"/>
      <c r="AN288" s="36" t="str">
        <f>IF(COUNT(AN285:AN287)=0,"",AVERAGE(AN285:AN287))</f>
        <v/>
      </c>
      <c r="AO288" s="52"/>
      <c r="AQ288" s="48"/>
      <c r="AR288" s="17" t="s">
        <v>1</v>
      </c>
      <c r="AS288" s="36"/>
      <c r="AT288" s="36" t="str">
        <f>IF(COUNT(AT285:AT287)=0,"",AVERAGE(AT285:AT287))</f>
        <v/>
      </c>
      <c r="AU288" s="36" t="str">
        <f>IF(COUNT(AU285:AU287)=0,"",AVERAGE(AU285:AU287))</f>
        <v/>
      </c>
      <c r="AV288" s="36" t="str">
        <f>IF(COUNT(AV285:AV287)=0,"",AVERAGE(AV285:AV287))</f>
        <v/>
      </c>
      <c r="AW288" s="36" t="str">
        <f>IF(COUNT(AW285:AW287)=0,"",AVERAGE(AW285:AW287))</f>
        <v/>
      </c>
      <c r="AX288" s="36" t="str">
        <f>IF(COUNT(AX285:AX287)=0,"",AVERAGE(AX285:AX287))</f>
        <v/>
      </c>
      <c r="AY288" s="52"/>
      <c r="BA288" s="48"/>
      <c r="BB288" s="17" t="s">
        <v>1</v>
      </c>
      <c r="BC288" s="36"/>
      <c r="BD288" s="36" t="str">
        <f>IF(COUNT(BD285:BD287)=0,"",AVERAGE(BD285:BD287))</f>
        <v/>
      </c>
      <c r="BE288" s="36" t="str">
        <f>IF(COUNT(BE285:BE287)=0,"",AVERAGE(BE285:BE287))</f>
        <v/>
      </c>
      <c r="BF288" s="36" t="str">
        <f>IF(COUNT(BF285:BF287)=0,"",AVERAGE(BF285:BF287))</f>
        <v/>
      </c>
      <c r="BG288" s="36" t="str">
        <f>IF(COUNT(BG285:BG287)=0,"",AVERAGE(BG285:BG287))</f>
        <v/>
      </c>
      <c r="BH288" s="36" t="str">
        <f>IF(COUNT(BH285:BH287)=0,"",AVERAGE(BH285:BH287))</f>
        <v/>
      </c>
      <c r="BI288" s="52"/>
      <c r="BK288" s="48"/>
      <c r="BL288" s="17" t="s">
        <v>1</v>
      </c>
      <c r="BM288" s="6">
        <v>10</v>
      </c>
      <c r="BN288" s="6">
        <v>10</v>
      </c>
      <c r="BO288" s="6">
        <v>0</v>
      </c>
      <c r="BP288" s="6">
        <v>10</v>
      </c>
      <c r="BQ288" s="6">
        <v>10</v>
      </c>
      <c r="BR288" s="6">
        <v>10</v>
      </c>
      <c r="BS288" s="52"/>
      <c r="BU288" s="48"/>
      <c r="BV288" s="17" t="s">
        <v>1</v>
      </c>
      <c r="BW288" s="36" t="str">
        <f>IF(COUNT(BW285:BW287)=0,"",AVERAGE(BW285:BW287))</f>
        <v/>
      </c>
      <c r="BX288" s="36" t="str">
        <f>IF(COUNT(BX285:BX287)=0,"",AVERAGE(BX285:BX287))</f>
        <v/>
      </c>
      <c r="BY288" s="36" t="str">
        <f>IF(COUNT(BY285:BY287)=0,"",AVERAGE(BY285:BY287))</f>
        <v/>
      </c>
      <c r="BZ288" s="36" t="str">
        <f>IF(COUNT(BZ285:BZ287)=0,"",AVERAGE(BZ285:BZ287))</f>
        <v/>
      </c>
      <c r="CA288" s="36"/>
      <c r="CB288" s="36" t="str">
        <f>IF(COUNT(CB285:CB287)=0,"",AVERAGE(CB285:CB287))</f>
        <v/>
      </c>
      <c r="CC288" s="52"/>
      <c r="CE288" s="48"/>
      <c r="CF288" s="17" t="s">
        <v>1</v>
      </c>
      <c r="CG288" s="36" t="str">
        <f>IF(COUNT(CG285:CG287)=0,"",AVERAGE(CG285:CG287))</f>
        <v/>
      </c>
      <c r="CH288" s="36" t="str">
        <f>IF(COUNT(CH285:CH287)=0,"",AVERAGE(CH285:CH287))</f>
        <v/>
      </c>
      <c r="CI288" s="36" t="str">
        <f>IF(COUNT(CI285:CI287)=0,"",AVERAGE(CI285:CI287))</f>
        <v/>
      </c>
      <c r="CJ288" s="36" t="str">
        <f>IF(COUNT(CJ285:CJ287)=0,"",AVERAGE(CJ285:CJ287))</f>
        <v/>
      </c>
      <c r="CK288" s="36"/>
      <c r="CL288" s="36" t="str">
        <f>IF(COUNT(CL285:CL287)=0,"",AVERAGE(CL285:CL287))</f>
        <v/>
      </c>
      <c r="CM288" s="52"/>
      <c r="CO288" s="48"/>
      <c r="CP288" s="17" t="s">
        <v>1</v>
      </c>
      <c r="CQ288" s="36" t="str">
        <f>IF(COUNT(CQ285:CQ287)=0,"",AVERAGE(CQ285:CQ287))</f>
        <v/>
      </c>
      <c r="CR288" s="36" t="str">
        <f>IF(COUNT(CR285:CR287)=0,"",AVERAGE(CR285:CR287))</f>
        <v/>
      </c>
      <c r="CS288" s="36" t="str">
        <f>IF(COUNT(CS285:CS287)=0,"",AVERAGE(CS285:CS287))</f>
        <v/>
      </c>
      <c r="CT288" s="36" t="str">
        <f>IF(COUNT(CT285:CT287)=0,"",AVERAGE(CT285:CT287))</f>
        <v/>
      </c>
      <c r="CU288" s="36"/>
      <c r="CV288" s="36" t="str">
        <f>IF(COUNT(CV285:CV287)=0,"",AVERAGE(CV285:CV287))</f>
        <v/>
      </c>
      <c r="CW288" s="52"/>
      <c r="CY288" s="48"/>
      <c r="CZ288" s="17" t="s">
        <v>1</v>
      </c>
      <c r="DA288" s="36">
        <f>IF(COUNT(DA285:DA287)=0,"",AVERAGE(DA285:DA287))</f>
        <v>10</v>
      </c>
      <c r="DB288" s="36">
        <f>IF(COUNT(DB285:DB287)=0,"",AVERAGE(DB285:DB287))</f>
        <v>9.6666666666666661</v>
      </c>
      <c r="DC288" s="36">
        <f>IF(COUNT(DC285:DC287)=0,"",AVERAGE(DC285:DC287))</f>
        <v>9</v>
      </c>
      <c r="DD288" s="36">
        <f>IF(COUNT(DD285:DD287)=0,"",AVERAGE(DD285:DD287))</f>
        <v>8.3333333333333339</v>
      </c>
      <c r="DE288" s="36"/>
      <c r="DF288" s="36">
        <f>IF(COUNT(DF285:DF287)=0,"",AVERAGE(DF285:DF287))</f>
        <v>10</v>
      </c>
      <c r="DG288" s="52"/>
      <c r="DI288" s="48"/>
      <c r="DJ288" s="17" t="s">
        <v>1</v>
      </c>
      <c r="DK288" s="36" t="str">
        <f>IF(COUNT(DK285:DK287)=0,"",AVERAGE(DK285:DK287))</f>
        <v/>
      </c>
      <c r="DL288" s="36" t="str">
        <f>IF(COUNT(DL285:DL287)=0,"",AVERAGE(DL285:DL287))</f>
        <v/>
      </c>
      <c r="DM288" s="36" t="str">
        <f>IF(COUNT(DM285:DM287)=0,"",AVERAGE(DM285:DM287))</f>
        <v/>
      </c>
      <c r="DN288" s="36" t="str">
        <f>IF(COUNT(DN285:DN287)=0,"",AVERAGE(DN285:DN287))</f>
        <v/>
      </c>
      <c r="DO288" s="36"/>
      <c r="DP288" s="36" t="str">
        <f>IF(COUNT(DP285:DP287)=0,"",AVERAGE(DP285:DP287))</f>
        <v/>
      </c>
      <c r="DQ288" s="52"/>
      <c r="DS288" s="48"/>
      <c r="DT288" s="17" t="s">
        <v>1</v>
      </c>
      <c r="DU288" s="36" t="str">
        <f>IF(COUNT(DU285:DU287)=0,"",AVERAGE(DU285:DU287))</f>
        <v/>
      </c>
      <c r="DV288" s="36" t="str">
        <f>IF(COUNT(DV285:DV287)=0,"",AVERAGE(DV285:DV287))</f>
        <v/>
      </c>
      <c r="DW288" s="36" t="str">
        <f>IF(COUNT(DW285:DW287)=0,"",AVERAGE(DW285:DW287))</f>
        <v/>
      </c>
      <c r="DX288" s="36" t="str">
        <f>IF(COUNT(DX285:DX287)=0,"",AVERAGE(DX285:DX287))</f>
        <v/>
      </c>
      <c r="DY288" s="36"/>
      <c r="DZ288" s="36" t="str">
        <f>IF(COUNT(DZ285:DZ287)=0,"",AVERAGE(DZ285:DZ287))</f>
        <v/>
      </c>
      <c r="EA288" s="52"/>
      <c r="EC288" s="48"/>
      <c r="ED288" s="17" t="s">
        <v>1</v>
      </c>
      <c r="EE288" s="36" t="str">
        <f>IF(COUNT(EE285:EE287)=0,"",AVERAGE(EE285:EE287))</f>
        <v/>
      </c>
      <c r="EF288" s="36" t="str">
        <f>IF(COUNT(EF285:EF287)=0,"",AVERAGE(EF285:EF287))</f>
        <v/>
      </c>
      <c r="EG288" s="36" t="str">
        <f>IF(COUNT(EG285:EG287)=0,"",AVERAGE(EG285:EG287))</f>
        <v/>
      </c>
      <c r="EH288" s="36" t="str">
        <f>IF(COUNT(EH285:EH287)=0,"",AVERAGE(EH285:EH287))</f>
        <v/>
      </c>
      <c r="EI288" s="36"/>
      <c r="EJ288" s="36" t="str">
        <f>IF(COUNT(EJ285:EJ287)=0,"",AVERAGE(EJ285:EJ287))</f>
        <v/>
      </c>
      <c r="EK288" s="52"/>
      <c r="EL288" s="48"/>
      <c r="EM288" s="17" t="s">
        <v>1</v>
      </c>
      <c r="EN288" s="36">
        <f>IF(COUNT(EN285:EN287)=0,"",AVERAGE(EN285:EN287))</f>
        <v>10</v>
      </c>
      <c r="EO288" s="36">
        <f>IF(COUNT(EO285:EO287)=0,"",AVERAGE(EO285:EO287))</f>
        <v>9.6666666666666661</v>
      </c>
      <c r="EP288" s="36">
        <f>IF(COUNT(EP285:EP287)=0,"",AVERAGE(EP285:EP287))</f>
        <v>9</v>
      </c>
      <c r="EQ288" s="36">
        <f>IF(COUNT(EQ285:EQ287)=0,"",AVERAGE(EQ285:EQ287))</f>
        <v>8.3333333333333339</v>
      </c>
      <c r="ER288" s="36"/>
      <c r="ES288" s="36">
        <f>IF(COUNT(ES285:ES287)=0,"",AVERAGE(ES285:ES287))</f>
        <v>10</v>
      </c>
      <c r="ET288" s="52"/>
      <c r="EU288" s="52"/>
      <c r="EW288" s="369"/>
      <c r="EX288" s="17" t="s">
        <v>1</v>
      </c>
      <c r="EY288" s="36" t="str">
        <f t="shared" ref="EY288:FD288" si="1359">IF(COUNT(EY285:EY287)=0,"",AVERAGE(EY285:EY287))</f>
        <v/>
      </c>
      <c r="EZ288" s="36" t="str">
        <f t="shared" si="1359"/>
        <v/>
      </c>
      <c r="FA288" s="36" t="str">
        <f t="shared" si="1359"/>
        <v/>
      </c>
      <c r="FB288" s="36" t="str">
        <f t="shared" si="1359"/>
        <v/>
      </c>
      <c r="FC288" s="36" t="str">
        <f t="shared" si="1359"/>
        <v/>
      </c>
      <c r="FD288" s="36" t="str">
        <f t="shared" si="1359"/>
        <v/>
      </c>
      <c r="FE288" s="52"/>
      <c r="FG288" s="369"/>
      <c r="FH288" s="17" t="s">
        <v>1</v>
      </c>
      <c r="FI288" s="36" t="str">
        <f t="shared" ref="FI288:FN288" si="1360">IF(COUNT(FI285:FI287)=0,"",AVERAGE(FI285:FI287))</f>
        <v/>
      </c>
      <c r="FJ288" s="36" t="str">
        <f t="shared" si="1360"/>
        <v/>
      </c>
      <c r="FK288" s="36" t="str">
        <f t="shared" si="1360"/>
        <v/>
      </c>
      <c r="FL288" s="36" t="str">
        <f t="shared" si="1360"/>
        <v/>
      </c>
      <c r="FM288" s="36" t="str">
        <f t="shared" si="1360"/>
        <v/>
      </c>
      <c r="FN288" s="36" t="str">
        <f t="shared" si="1360"/>
        <v/>
      </c>
      <c r="FO288" s="52"/>
      <c r="FQ288" s="369"/>
      <c r="FR288" s="17" t="s">
        <v>1</v>
      </c>
      <c r="FS288" s="36" t="str">
        <f t="shared" ref="FS288:FX288" si="1361">IF(COUNT(FS285:FS287)=0,"",AVERAGE(FS285:FS287))</f>
        <v/>
      </c>
      <c r="FT288" s="36" t="str">
        <f t="shared" si="1361"/>
        <v/>
      </c>
      <c r="FU288" s="36" t="str">
        <f t="shared" si="1361"/>
        <v/>
      </c>
      <c r="FV288" s="36" t="str">
        <f t="shared" si="1361"/>
        <v/>
      </c>
      <c r="FW288" s="36" t="str">
        <f t="shared" si="1361"/>
        <v/>
      </c>
      <c r="FX288" s="36" t="str">
        <f t="shared" si="1361"/>
        <v/>
      </c>
      <c r="FY288" s="52"/>
      <c r="GA288" s="369"/>
      <c r="GB288" s="17" t="s">
        <v>1</v>
      </c>
      <c r="GC288" s="36" t="str">
        <f t="shared" ref="GC288:GH288" si="1362">IF(COUNT(GC285:GC287)=0,"",AVERAGE(GC285:GC287))</f>
        <v/>
      </c>
      <c r="GD288" s="36" t="str">
        <f t="shared" si="1362"/>
        <v/>
      </c>
      <c r="GE288" s="36" t="str">
        <f t="shared" si="1362"/>
        <v/>
      </c>
      <c r="GF288" s="36" t="str">
        <f t="shared" si="1362"/>
        <v/>
      </c>
      <c r="GG288" s="36" t="str">
        <f t="shared" si="1362"/>
        <v/>
      </c>
      <c r="GH288" s="36" t="str">
        <f t="shared" si="1362"/>
        <v/>
      </c>
      <c r="GI288" s="52"/>
      <c r="GK288" s="369"/>
      <c r="GL288" s="17" t="s">
        <v>1</v>
      </c>
      <c r="GM288" s="36" t="str">
        <f t="shared" ref="GM288:GR288" si="1363">IF(COUNT(GM285:GM287)=0,"",AVERAGE(GM285:GM287))</f>
        <v/>
      </c>
      <c r="GN288" s="36" t="str">
        <f t="shared" si="1363"/>
        <v/>
      </c>
      <c r="GO288" s="36" t="str">
        <f t="shared" si="1363"/>
        <v/>
      </c>
      <c r="GP288" s="36" t="str">
        <f t="shared" si="1363"/>
        <v/>
      </c>
      <c r="GQ288" s="36" t="str">
        <f t="shared" si="1363"/>
        <v/>
      </c>
      <c r="GR288" s="36" t="str">
        <f t="shared" si="1363"/>
        <v/>
      </c>
      <c r="GS288" s="52"/>
      <c r="GU288" s="369"/>
      <c r="GV288" s="17" t="s">
        <v>1</v>
      </c>
      <c r="GW288" s="36" t="str">
        <f t="shared" ref="GW288:HB288" si="1364">IF(COUNT(GW285:GW287)=0,"",AVERAGE(GW285:GW287))</f>
        <v/>
      </c>
      <c r="GX288" s="36" t="str">
        <f t="shared" si="1364"/>
        <v/>
      </c>
      <c r="GY288" s="36" t="str">
        <f t="shared" si="1364"/>
        <v/>
      </c>
      <c r="GZ288" s="36" t="str">
        <f t="shared" si="1364"/>
        <v/>
      </c>
      <c r="HA288" s="36" t="str">
        <f t="shared" si="1364"/>
        <v/>
      </c>
      <c r="HB288" s="36" t="str">
        <f t="shared" si="1364"/>
        <v/>
      </c>
      <c r="HC288" s="52"/>
      <c r="HE288" s="369"/>
      <c r="HF288" s="17" t="s">
        <v>1</v>
      </c>
      <c r="HG288" s="36" t="str">
        <f t="shared" ref="HG288:HL288" si="1365">IF(COUNT(HG285:HG287)=0,"",AVERAGE(HG285:HG287))</f>
        <v/>
      </c>
      <c r="HH288" s="36" t="str">
        <f t="shared" si="1365"/>
        <v/>
      </c>
      <c r="HI288" s="36" t="str">
        <f t="shared" si="1365"/>
        <v/>
      </c>
      <c r="HJ288" s="36" t="str">
        <f t="shared" si="1365"/>
        <v/>
      </c>
      <c r="HK288" s="36" t="str">
        <f t="shared" si="1365"/>
        <v/>
      </c>
      <c r="HL288" s="36" t="str">
        <f t="shared" si="1365"/>
        <v/>
      </c>
      <c r="HM288" s="52"/>
      <c r="HO288" s="369"/>
      <c r="HP288" s="17" t="s">
        <v>1</v>
      </c>
      <c r="HQ288" s="36" t="str">
        <f t="shared" ref="HQ288:HV288" si="1366">IF(COUNT(HQ285:HQ287)=0,"",AVERAGE(HQ285:HQ287))</f>
        <v/>
      </c>
      <c r="HR288" s="36" t="str">
        <f t="shared" si="1366"/>
        <v/>
      </c>
      <c r="HS288" s="36" t="str">
        <f t="shared" si="1366"/>
        <v/>
      </c>
      <c r="HT288" s="36" t="str">
        <f t="shared" si="1366"/>
        <v/>
      </c>
      <c r="HU288" s="36" t="str">
        <f t="shared" si="1366"/>
        <v/>
      </c>
      <c r="HV288" s="36" t="str">
        <f t="shared" si="1366"/>
        <v/>
      </c>
      <c r="HW288" s="52"/>
      <c r="HY288" s="369"/>
      <c r="HZ288" s="17" t="s">
        <v>1</v>
      </c>
      <c r="IA288" s="36" t="str">
        <f t="shared" ref="IA288:IF288" si="1367">IF(COUNT(IA285:IA287)=0,"",AVERAGE(IA285:IA287))</f>
        <v/>
      </c>
      <c r="IB288" s="36" t="str">
        <f t="shared" si="1367"/>
        <v/>
      </c>
      <c r="IC288" s="36" t="str">
        <f t="shared" si="1367"/>
        <v/>
      </c>
      <c r="ID288" s="36" t="str">
        <f t="shared" si="1367"/>
        <v/>
      </c>
      <c r="IE288" s="36" t="str">
        <f t="shared" si="1367"/>
        <v/>
      </c>
      <c r="IF288" s="36" t="str">
        <f t="shared" si="1367"/>
        <v/>
      </c>
      <c r="IG288" s="52"/>
      <c r="II288" s="369"/>
      <c r="IJ288" s="17" t="s">
        <v>1</v>
      </c>
      <c r="IK288" s="36" t="str">
        <f t="shared" ref="IK288:IP288" si="1368">IF(COUNT(IK285:IK287)=0,"",AVERAGE(IK285:IK287))</f>
        <v/>
      </c>
      <c r="IL288" s="36" t="str">
        <f t="shared" si="1368"/>
        <v/>
      </c>
      <c r="IM288" s="36" t="str">
        <f t="shared" si="1368"/>
        <v/>
      </c>
      <c r="IN288" s="36" t="str">
        <f t="shared" si="1368"/>
        <v/>
      </c>
      <c r="IO288" s="36" t="str">
        <f t="shared" si="1368"/>
        <v/>
      </c>
      <c r="IP288" s="36" t="str">
        <f t="shared" si="1368"/>
        <v/>
      </c>
      <c r="IQ288" s="52"/>
      <c r="IS288" s="369"/>
      <c r="IT288" s="17" t="s">
        <v>1</v>
      </c>
      <c r="IU288" s="36" t="str">
        <f t="shared" ref="IU288:IZ288" si="1369">IF(COUNT(IU285:IU287)=0,"",AVERAGE(IU285:IU287))</f>
        <v/>
      </c>
      <c r="IV288" s="36" t="str">
        <f t="shared" si="1369"/>
        <v/>
      </c>
      <c r="IW288" s="36" t="str">
        <f t="shared" si="1369"/>
        <v/>
      </c>
      <c r="IX288" s="36" t="str">
        <f t="shared" si="1369"/>
        <v/>
      </c>
      <c r="IY288" s="36" t="str">
        <f t="shared" si="1369"/>
        <v/>
      </c>
      <c r="IZ288" s="36" t="str">
        <f t="shared" si="1369"/>
        <v/>
      </c>
      <c r="JA288" s="52"/>
    </row>
    <row r="289" spans="1:261" ht="25.5" customHeight="1" outlineLevel="2" x14ac:dyDescent="0.25">
      <c r="C289" s="102" t="s">
        <v>297</v>
      </c>
      <c r="D289" s="103" t="s">
        <v>84</v>
      </c>
      <c r="E289" s="419"/>
      <c r="F289" s="419"/>
      <c r="G289" s="419"/>
      <c r="H289" s="419"/>
      <c r="I289" s="419"/>
      <c r="J289" s="419"/>
      <c r="K289" s="52"/>
      <c r="M289" s="102" t="s">
        <v>297</v>
      </c>
      <c r="N289" s="103" t="s">
        <v>84</v>
      </c>
      <c r="O289" s="103"/>
      <c r="P289" s="103"/>
      <c r="Q289" s="103"/>
      <c r="R289" s="103"/>
      <c r="S289" s="103"/>
      <c r="T289" s="103"/>
      <c r="U289" s="52"/>
      <c r="W289" s="102" t="s">
        <v>297</v>
      </c>
      <c r="X289" s="103" t="s">
        <v>84</v>
      </c>
      <c r="Y289" s="103"/>
      <c r="Z289" s="103"/>
      <c r="AA289" s="103"/>
      <c r="AB289" s="103"/>
      <c r="AC289" s="103"/>
      <c r="AD289" s="103"/>
      <c r="AE289" s="52"/>
      <c r="AG289" s="102" t="s">
        <v>297</v>
      </c>
      <c r="AH289" s="103" t="s">
        <v>84</v>
      </c>
      <c r="AI289" s="103"/>
      <c r="AJ289" s="103"/>
      <c r="AK289" s="103"/>
      <c r="AL289" s="103"/>
      <c r="AM289" s="103"/>
      <c r="AN289" s="103"/>
      <c r="AO289" s="52"/>
      <c r="AQ289" s="102" t="s">
        <v>297</v>
      </c>
      <c r="AR289" s="103" t="s">
        <v>84</v>
      </c>
      <c r="AS289" s="103"/>
      <c r="AT289" s="103"/>
      <c r="AU289" s="103"/>
      <c r="AV289" s="103"/>
      <c r="AW289" s="103"/>
      <c r="AX289" s="103"/>
      <c r="AY289" s="52"/>
      <c r="BA289" s="102" t="s">
        <v>297</v>
      </c>
      <c r="BB289" s="103" t="s">
        <v>84</v>
      </c>
      <c r="BC289" s="103"/>
      <c r="BD289" s="103"/>
      <c r="BE289" s="103"/>
      <c r="BF289" s="103"/>
      <c r="BG289" s="103"/>
      <c r="BH289" s="103"/>
      <c r="BI289" s="52"/>
      <c r="BK289" s="102" t="s">
        <v>297</v>
      </c>
      <c r="BL289" s="103" t="s">
        <v>84</v>
      </c>
      <c r="BM289" s="36"/>
      <c r="BN289" s="36">
        <f>IF(COUNT(BN286:BN288)=0,"",AVERAGE(BN286:BN288))</f>
        <v>10</v>
      </c>
      <c r="BO289" s="36">
        <f>IF(COUNT(BO286:BO288)=0,"",AVERAGE(BO286:BO288))</f>
        <v>0</v>
      </c>
      <c r="BP289" s="36">
        <f>IF(COUNT(BP286:BP288)=0,"",AVERAGE(BP286:BP288))</f>
        <v>10</v>
      </c>
      <c r="BQ289" s="36">
        <f>IF(COUNT(BQ286:BQ288)=0,"",AVERAGE(BQ286:BQ288))</f>
        <v>10</v>
      </c>
      <c r="BR289" s="36">
        <f>IF(COUNT(BR286:BR288)=0,"",AVERAGE(BR286:BR288))</f>
        <v>10</v>
      </c>
      <c r="BS289" s="52"/>
      <c r="BU289" s="102" t="s">
        <v>297</v>
      </c>
      <c r="BV289" s="103" t="s">
        <v>84</v>
      </c>
      <c r="BW289" s="103"/>
      <c r="BX289" s="103"/>
      <c r="BY289" s="103"/>
      <c r="BZ289" s="103"/>
      <c r="CA289" s="103"/>
      <c r="CB289" s="103"/>
      <c r="CC289" s="52"/>
      <c r="CE289" s="102" t="s">
        <v>297</v>
      </c>
      <c r="CF289" s="103" t="s">
        <v>84</v>
      </c>
      <c r="CG289" s="103"/>
      <c r="CH289" s="103"/>
      <c r="CI289" s="103"/>
      <c r="CJ289" s="103"/>
      <c r="CK289" s="103"/>
      <c r="CL289" s="103"/>
      <c r="CM289" s="52"/>
      <c r="CO289" s="102" t="s">
        <v>297</v>
      </c>
      <c r="CP289" s="103" t="s">
        <v>84</v>
      </c>
      <c r="CQ289" s="103"/>
      <c r="CR289" s="103"/>
      <c r="CS289" s="103"/>
      <c r="CT289" s="103"/>
      <c r="CU289" s="103"/>
      <c r="CV289" s="103"/>
      <c r="CW289" s="52"/>
      <c r="CY289" s="102" t="s">
        <v>297</v>
      </c>
      <c r="CZ289" s="103" t="s">
        <v>84</v>
      </c>
      <c r="DA289" s="103"/>
      <c r="DB289" s="103"/>
      <c r="DC289" s="103"/>
      <c r="DD289" s="103"/>
      <c r="DE289" s="103"/>
      <c r="DF289" s="103"/>
      <c r="DG289" s="52"/>
      <c r="DI289" s="102" t="s">
        <v>297</v>
      </c>
      <c r="DJ289" s="103" t="s">
        <v>84</v>
      </c>
      <c r="DK289" s="103"/>
      <c r="DL289" s="103"/>
      <c r="DM289" s="103"/>
      <c r="DN289" s="103"/>
      <c r="DO289" s="103"/>
      <c r="DP289" s="103"/>
      <c r="DQ289" s="52"/>
      <c r="DS289" s="102" t="s">
        <v>297</v>
      </c>
      <c r="DT289" s="103" t="s">
        <v>84</v>
      </c>
      <c r="DU289" s="103"/>
      <c r="DV289" s="103"/>
      <c r="DW289" s="103"/>
      <c r="DX289" s="103"/>
      <c r="DY289" s="103"/>
      <c r="DZ289" s="103"/>
      <c r="EA289" s="52"/>
      <c r="EC289" s="102" t="s">
        <v>297</v>
      </c>
      <c r="ED289" s="103" t="s">
        <v>84</v>
      </c>
      <c r="EE289" s="103"/>
      <c r="EF289" s="103"/>
      <c r="EG289" s="103"/>
      <c r="EH289" s="103"/>
      <c r="EI289" s="103"/>
      <c r="EJ289" s="103"/>
      <c r="EK289" s="52"/>
      <c r="EL289" s="102" t="s">
        <v>297</v>
      </c>
      <c r="EM289" s="103" t="s">
        <v>84</v>
      </c>
      <c r="EN289" s="103"/>
      <c r="EO289" s="103"/>
      <c r="EP289" s="103"/>
      <c r="EQ289" s="103"/>
      <c r="ER289" s="103"/>
      <c r="ES289" s="103"/>
      <c r="ET289" s="52"/>
      <c r="EU289" s="52"/>
      <c r="EW289" s="370" t="s">
        <v>297</v>
      </c>
      <c r="EX289" s="103" t="s">
        <v>84</v>
      </c>
      <c r="EY289" s="103"/>
      <c r="EZ289" s="103"/>
      <c r="FA289" s="103"/>
      <c r="FB289" s="103"/>
      <c r="FC289" s="103"/>
      <c r="FD289" s="103"/>
      <c r="FE289" s="52"/>
      <c r="FG289" s="370" t="s">
        <v>297</v>
      </c>
      <c r="FH289" s="103" t="s">
        <v>84</v>
      </c>
      <c r="FI289" s="103"/>
      <c r="FJ289" s="103"/>
      <c r="FK289" s="103"/>
      <c r="FL289" s="103"/>
      <c r="FM289" s="103"/>
      <c r="FN289" s="103"/>
      <c r="FO289" s="52"/>
      <c r="FQ289" s="370" t="s">
        <v>297</v>
      </c>
      <c r="FR289" s="103" t="s">
        <v>84</v>
      </c>
      <c r="FS289" s="103"/>
      <c r="FT289" s="103"/>
      <c r="FU289" s="103"/>
      <c r="FV289" s="103"/>
      <c r="FW289" s="103"/>
      <c r="FX289" s="103"/>
      <c r="FY289" s="52"/>
      <c r="GA289" s="370" t="s">
        <v>297</v>
      </c>
      <c r="GB289" s="103" t="s">
        <v>84</v>
      </c>
      <c r="GC289" s="103"/>
      <c r="GD289" s="103"/>
      <c r="GE289" s="103"/>
      <c r="GF289" s="103"/>
      <c r="GG289" s="103"/>
      <c r="GH289" s="103"/>
      <c r="GI289" s="52"/>
      <c r="GK289" s="370" t="s">
        <v>297</v>
      </c>
      <c r="GL289" s="103" t="s">
        <v>84</v>
      </c>
      <c r="GM289" s="103"/>
      <c r="GN289" s="103"/>
      <c r="GO289" s="103"/>
      <c r="GP289" s="103"/>
      <c r="GQ289" s="103"/>
      <c r="GR289" s="103"/>
      <c r="GS289" s="52"/>
      <c r="GU289" s="370" t="s">
        <v>297</v>
      </c>
      <c r="GV289" s="103" t="s">
        <v>84</v>
      </c>
      <c r="GW289" s="103"/>
      <c r="GX289" s="103"/>
      <c r="GY289" s="103"/>
      <c r="GZ289" s="103"/>
      <c r="HA289" s="103"/>
      <c r="HB289" s="103"/>
      <c r="HC289" s="52"/>
      <c r="HE289" s="370" t="s">
        <v>297</v>
      </c>
      <c r="HF289" s="103" t="s">
        <v>84</v>
      </c>
      <c r="HG289" s="103"/>
      <c r="HH289" s="103"/>
      <c r="HI289" s="103"/>
      <c r="HJ289" s="103"/>
      <c r="HK289" s="103"/>
      <c r="HL289" s="103"/>
      <c r="HM289" s="52"/>
      <c r="HO289" s="370" t="s">
        <v>297</v>
      </c>
      <c r="HP289" s="103" t="s">
        <v>84</v>
      </c>
      <c r="HQ289" s="103"/>
      <c r="HR289" s="103"/>
      <c r="HS289" s="103"/>
      <c r="HT289" s="103"/>
      <c r="HU289" s="103"/>
      <c r="HV289" s="103"/>
      <c r="HW289" s="52"/>
      <c r="HY289" s="370" t="s">
        <v>297</v>
      </c>
      <c r="HZ289" s="103" t="s">
        <v>84</v>
      </c>
      <c r="IA289" s="103"/>
      <c r="IB289" s="103"/>
      <c r="IC289" s="103"/>
      <c r="ID289" s="103"/>
      <c r="IE289" s="103"/>
      <c r="IF289" s="103"/>
      <c r="IG289" s="52"/>
      <c r="II289" s="370" t="s">
        <v>297</v>
      </c>
      <c r="IJ289" s="103" t="s">
        <v>84</v>
      </c>
      <c r="IK289" s="103"/>
      <c r="IL289" s="103"/>
      <c r="IM289" s="103"/>
      <c r="IN289" s="103"/>
      <c r="IO289" s="103"/>
      <c r="IP289" s="103"/>
      <c r="IQ289" s="52"/>
      <c r="IS289" s="370" t="s">
        <v>297</v>
      </c>
      <c r="IT289" s="103" t="s">
        <v>84</v>
      </c>
      <c r="IU289" s="103"/>
      <c r="IV289" s="103"/>
      <c r="IW289" s="103"/>
      <c r="IX289" s="103"/>
      <c r="IY289" s="103"/>
      <c r="IZ289" s="103"/>
      <c r="JA289" s="52"/>
    </row>
    <row r="290" spans="1:261" ht="12.75" customHeight="1" outlineLevel="2" x14ac:dyDescent="0.25">
      <c r="C290" s="356"/>
      <c r="D290" s="41" t="s">
        <v>29</v>
      </c>
      <c r="E290" s="416">
        <f t="shared" ref="E290" si="1370">AVERAGE(O290,Y290,AI290,AS290,BC290,BM290,BW290,CG290,CQ290,DA290,DK290,DU290,EE290,EO290,EY290,FI290,FS290,GC290,GM290,GW290,HG290,HQ290,IA290,IK290,IU290)</f>
        <v>10</v>
      </c>
      <c r="F290" s="416">
        <f t="shared" ref="F290" si="1371">AVERAGE(P290,Z290,AJ290,AT290,BD290,BN290,BX290,CH290,CR290,DB290,DL290,DV290,EF290,EP290,EZ290,FJ290,FT290,GD290,GN290,GX290,HH290,HR290,IB290,IL290,IV290)</f>
        <v>9.5</v>
      </c>
      <c r="G290" s="416">
        <f t="shared" ref="G290" si="1372">AVERAGE(Q290,AA290,AK290,AU290,BE290,BO290,BY290,CI290,CS290,DC290,DM290,DW290,EG290,EQ290,FA290,FK290,FU290,GE290,GO290,GY290,HI290,HS290,IC290,IM290,IW290)</f>
        <v>9.5</v>
      </c>
      <c r="H290" s="416">
        <f t="shared" ref="H290" si="1373">AVERAGE(R290,AB290,AL290,AV290,BF290,BP290,BZ290,CJ290,CT290,DD290,DN290,DX290,EH290,ER290,FB290,FL290,FV290,GF290,GP290,GZ290,HJ290,HT290,ID290,IN290,IX290)</f>
        <v>10</v>
      </c>
      <c r="I290" s="416">
        <f t="shared" ref="I290" si="1374">AVERAGE(S290,AC290,AM290,AW290,BG290,BQ290,CA290,CK290,CU290,DE290,DO290,DY290,EI290,ES290,FC290,FM290,FW290,GG290,GQ290,HA290,HK290,HU290,IE290,IO290,IY290)</f>
        <v>10</v>
      </c>
      <c r="J290" s="416">
        <f t="shared" ref="J290" si="1375">AVERAGE(T290,AD290,AN290,AX290,BH290,BR290,CB290,CL290,CV290,DF290,DP290,DZ290,EJ290,ET290,FD290,FN290,FX290,GH290,GR290,HB290,HL290,HV290,IF290,IP290,IZ290)</f>
        <v>10</v>
      </c>
      <c r="K290" s="52"/>
      <c r="M290" s="328"/>
      <c r="N290" s="41" t="s">
        <v>29</v>
      </c>
      <c r="O290" s="6"/>
      <c r="P290" s="6"/>
      <c r="Q290" s="6"/>
      <c r="R290" s="6"/>
      <c r="S290" s="6"/>
      <c r="T290" s="6"/>
      <c r="U290" s="52"/>
      <c r="W290" s="328"/>
      <c r="X290" s="41" t="s">
        <v>29</v>
      </c>
      <c r="Y290" s="6"/>
      <c r="Z290" s="6"/>
      <c r="AA290" s="6"/>
      <c r="AB290" s="6"/>
      <c r="AC290" s="6"/>
      <c r="AD290" s="6"/>
      <c r="AE290" s="52"/>
      <c r="AG290" s="328"/>
      <c r="AH290" s="41" t="s">
        <v>29</v>
      </c>
      <c r="AI290" s="6"/>
      <c r="AJ290" s="6"/>
      <c r="AK290" s="6"/>
      <c r="AL290" s="6"/>
      <c r="AM290" s="6"/>
      <c r="AN290" s="6"/>
      <c r="AO290" s="52"/>
      <c r="AQ290" s="328"/>
      <c r="AR290" s="41" t="s">
        <v>29</v>
      </c>
      <c r="AS290" s="6"/>
      <c r="AT290" s="6"/>
      <c r="AU290" s="6"/>
      <c r="AV290" s="6"/>
      <c r="AW290" s="6"/>
      <c r="AX290" s="6"/>
      <c r="AY290" s="52"/>
      <c r="BA290" s="328"/>
      <c r="BB290" s="41" t="s">
        <v>29</v>
      </c>
      <c r="BC290" s="6"/>
      <c r="BD290" s="6"/>
      <c r="BE290" s="6"/>
      <c r="BF290" s="6"/>
      <c r="BG290" s="6"/>
      <c r="BH290" s="6"/>
      <c r="BI290" s="52"/>
      <c r="BK290" s="328"/>
      <c r="BL290" s="41" t="s">
        <v>29</v>
      </c>
      <c r="BM290" s="103"/>
      <c r="BN290" s="103"/>
      <c r="BO290" s="103"/>
      <c r="BP290" s="103"/>
      <c r="BQ290" s="103"/>
      <c r="BR290" s="103"/>
      <c r="BS290" s="52"/>
      <c r="BU290" s="328"/>
      <c r="BV290" s="41" t="s">
        <v>29</v>
      </c>
      <c r="BW290" s="6"/>
      <c r="BX290" s="6"/>
      <c r="BY290" s="6"/>
      <c r="BZ290" s="6"/>
      <c r="CA290" s="6"/>
      <c r="CB290" s="6"/>
      <c r="CC290" s="52"/>
      <c r="CE290" s="328"/>
      <c r="CF290" s="41" t="s">
        <v>29</v>
      </c>
      <c r="CG290" s="6"/>
      <c r="CH290" s="6"/>
      <c r="CI290" s="6"/>
      <c r="CJ290" s="6"/>
      <c r="CK290" s="6"/>
      <c r="CL290" s="6"/>
      <c r="CM290" s="52"/>
      <c r="CO290" s="328"/>
      <c r="CP290" s="41" t="s">
        <v>29</v>
      </c>
      <c r="CQ290" s="6"/>
      <c r="CR290" s="6"/>
      <c r="CS290" s="6"/>
      <c r="CT290" s="6"/>
      <c r="CU290" s="6"/>
      <c r="CV290" s="6"/>
      <c r="CW290" s="52"/>
      <c r="CY290" s="328"/>
      <c r="CZ290" s="41" t="s">
        <v>29</v>
      </c>
      <c r="DA290" s="6">
        <v>10</v>
      </c>
      <c r="DB290" s="6">
        <v>10</v>
      </c>
      <c r="DC290" s="6">
        <v>9</v>
      </c>
      <c r="DD290" s="6">
        <v>10</v>
      </c>
      <c r="DE290" s="6"/>
      <c r="DF290" s="6">
        <v>10</v>
      </c>
      <c r="DG290" s="52"/>
      <c r="DI290" s="328"/>
      <c r="DJ290" s="41" t="s">
        <v>29</v>
      </c>
      <c r="DK290" s="6"/>
      <c r="DL290" s="6"/>
      <c r="DM290" s="6"/>
      <c r="DN290" s="6"/>
      <c r="DO290" s="6"/>
      <c r="DP290" s="6"/>
      <c r="DQ290" s="52"/>
      <c r="DS290" s="328"/>
      <c r="DT290" s="41" t="s">
        <v>29</v>
      </c>
      <c r="DU290" s="6"/>
      <c r="DV290" s="6"/>
      <c r="DW290" s="6"/>
      <c r="DX290" s="6"/>
      <c r="DY290" s="6"/>
      <c r="DZ290" s="6"/>
      <c r="EA290" s="52"/>
      <c r="EC290" s="328"/>
      <c r="ED290" s="41" t="s">
        <v>29</v>
      </c>
      <c r="EE290" s="6"/>
      <c r="EF290" s="6"/>
      <c r="EG290" s="6"/>
      <c r="EH290" s="6"/>
      <c r="EI290" s="6"/>
      <c r="EJ290" s="6"/>
      <c r="EK290" s="52"/>
      <c r="EL290" s="328"/>
      <c r="EM290" s="41" t="s">
        <v>29</v>
      </c>
      <c r="EN290" s="6">
        <v>10</v>
      </c>
      <c r="EO290" s="6">
        <v>10</v>
      </c>
      <c r="EP290" s="6">
        <v>9</v>
      </c>
      <c r="EQ290" s="6">
        <v>10</v>
      </c>
      <c r="ER290" s="6"/>
      <c r="ES290" s="6">
        <v>10</v>
      </c>
      <c r="ET290" s="52"/>
      <c r="EU290" s="52"/>
      <c r="EW290" s="367"/>
      <c r="EX290" s="41" t="s">
        <v>29</v>
      </c>
      <c r="EY290" s="6"/>
      <c r="EZ290" s="6"/>
      <c r="FA290" s="6"/>
      <c r="FB290" s="6"/>
      <c r="FC290" s="6"/>
      <c r="FD290" s="6"/>
      <c r="FE290" s="52"/>
      <c r="FG290" s="367"/>
      <c r="FH290" s="41" t="s">
        <v>29</v>
      </c>
      <c r="FI290" s="6"/>
      <c r="FJ290" s="6"/>
      <c r="FK290" s="6"/>
      <c r="FL290" s="6"/>
      <c r="FM290" s="6"/>
      <c r="FN290" s="6"/>
      <c r="FO290" s="52"/>
      <c r="FQ290" s="367"/>
      <c r="FR290" s="41" t="s">
        <v>29</v>
      </c>
      <c r="FS290" s="6"/>
      <c r="FT290" s="6"/>
      <c r="FU290" s="6"/>
      <c r="FV290" s="6"/>
      <c r="FW290" s="6"/>
      <c r="FX290" s="6"/>
      <c r="FY290" s="52"/>
      <c r="GA290" s="367"/>
      <c r="GB290" s="41" t="s">
        <v>29</v>
      </c>
      <c r="GC290" s="6"/>
      <c r="GD290" s="6"/>
      <c r="GE290" s="6"/>
      <c r="GF290" s="6"/>
      <c r="GG290" s="6"/>
      <c r="GH290" s="6"/>
      <c r="GI290" s="52"/>
      <c r="GK290" s="367"/>
      <c r="GL290" s="41" t="s">
        <v>29</v>
      </c>
      <c r="GM290" s="6"/>
      <c r="GN290" s="6"/>
      <c r="GO290" s="6"/>
      <c r="GP290" s="6"/>
      <c r="GQ290" s="6"/>
      <c r="GR290" s="6"/>
      <c r="GS290" s="52"/>
      <c r="GU290" s="367"/>
      <c r="GV290" s="41" t="s">
        <v>29</v>
      </c>
      <c r="GW290" s="6"/>
      <c r="GX290" s="6"/>
      <c r="GY290" s="6"/>
      <c r="GZ290" s="6"/>
      <c r="HA290" s="6"/>
      <c r="HB290" s="6"/>
      <c r="HC290" s="52"/>
      <c r="HE290" s="367"/>
      <c r="HF290" s="41" t="s">
        <v>29</v>
      </c>
      <c r="HG290" s="6"/>
      <c r="HH290" s="6"/>
      <c r="HI290" s="6"/>
      <c r="HJ290" s="6"/>
      <c r="HK290" s="6"/>
      <c r="HL290" s="6"/>
      <c r="HM290" s="52"/>
      <c r="HO290" s="367"/>
      <c r="HP290" s="41" t="s">
        <v>29</v>
      </c>
      <c r="HQ290" s="6"/>
      <c r="HR290" s="6"/>
      <c r="HS290" s="6"/>
      <c r="HT290" s="6"/>
      <c r="HU290" s="6"/>
      <c r="HV290" s="6"/>
      <c r="HW290" s="52"/>
      <c r="HY290" s="367"/>
      <c r="HZ290" s="41" t="s">
        <v>29</v>
      </c>
      <c r="IA290" s="6"/>
      <c r="IB290" s="6"/>
      <c r="IC290" s="6"/>
      <c r="ID290" s="6"/>
      <c r="IE290" s="6"/>
      <c r="IF290" s="6"/>
      <c r="IG290" s="52"/>
      <c r="II290" s="367"/>
      <c r="IJ290" s="41" t="s">
        <v>29</v>
      </c>
      <c r="IK290" s="6"/>
      <c r="IL290" s="6"/>
      <c r="IM290" s="6"/>
      <c r="IN290" s="6"/>
      <c r="IO290" s="6"/>
      <c r="IP290" s="6"/>
      <c r="IQ290" s="52"/>
      <c r="IS290" s="367"/>
      <c r="IT290" s="41" t="s">
        <v>29</v>
      </c>
      <c r="IU290" s="6"/>
      <c r="IV290" s="6"/>
      <c r="IW290" s="6"/>
      <c r="IX290" s="6"/>
      <c r="IY290" s="6"/>
      <c r="IZ290" s="6"/>
      <c r="JA290" s="52"/>
    </row>
    <row r="291" spans="1:261" ht="12.75" customHeight="1" outlineLevel="2" x14ac:dyDescent="0.25">
      <c r="C291" s="356"/>
      <c r="D291" s="41" t="s">
        <v>30</v>
      </c>
      <c r="E291" s="416">
        <f t="shared" ref="E291:E297" si="1376">AVERAGE(O291,Y291,AI291,AS291,BC291,BM291,BW291,CG291,CQ291,DA291,DK291,DU291,EE291,EO291,EY291,FI291,FS291,GC291,GM291,GW291,HG291,HQ291,IA291,IK291,IU291)</f>
        <v>10</v>
      </c>
      <c r="F291" s="416">
        <f t="shared" ref="F291:F297" si="1377">AVERAGE(P291,Z291,AJ291,AT291,BD291,BN291,BX291,CH291,CR291,DB291,DL291,DV291,EF291,EP291,EZ291,FJ291,FT291,GD291,GN291,GX291,HH291,HR291,IB291,IL291,IV291)</f>
        <v>9.6666666666666661</v>
      </c>
      <c r="G291" s="416">
        <f t="shared" ref="G291:G297" si="1378">AVERAGE(Q291,AA291,AK291,AU291,BE291,BO291,BY291,CI291,CS291,DC291,DM291,DW291,EG291,EQ291,FA291,FK291,FU291,GE291,GO291,GY291,HI291,HS291,IC291,IM291,IW291)</f>
        <v>6.333333333333333</v>
      </c>
      <c r="H291" s="416">
        <f t="shared" ref="H291:H297" si="1379">AVERAGE(R291,AB291,AL291,AV291,BF291,BP291,BZ291,CJ291,CT291,DD291,DN291,DX291,EH291,ER291,FB291,FL291,FV291,GF291,GP291,GZ291,HJ291,HT291,ID291,IN291,IX291)</f>
        <v>10</v>
      </c>
      <c r="I291" s="416">
        <f t="shared" ref="I291:I297" si="1380">AVERAGE(S291,AC291,AM291,AW291,BG291,BQ291,CA291,CK291,CU291,DE291,DO291,DY291,EI291,ES291,FC291,FM291,FW291,GG291,GQ291,HA291,HK291,HU291,IE291,IO291,IY291)</f>
        <v>10</v>
      </c>
      <c r="J291" s="416">
        <f t="shared" ref="J291:J297" si="1381">AVERAGE(T291,AD291,AN291,AX291,BH291,BR291,CB291,CL291,CV291,DF291,DP291,DZ291,EJ291,ET291,FD291,FN291,FX291,GH291,GR291,HB291,HL291,HV291,IF291,IP291,IZ291)</f>
        <v>10</v>
      </c>
      <c r="K291" s="52"/>
      <c r="M291" s="328"/>
      <c r="N291" s="41" t="s">
        <v>30</v>
      </c>
      <c r="O291" s="6"/>
      <c r="P291" s="6"/>
      <c r="Q291" s="6"/>
      <c r="R291" s="6"/>
      <c r="S291" s="6"/>
      <c r="T291" s="6"/>
      <c r="U291" s="52"/>
      <c r="W291" s="328"/>
      <c r="X291" s="41" t="s">
        <v>30</v>
      </c>
      <c r="Y291" s="6"/>
      <c r="Z291" s="6"/>
      <c r="AA291" s="6"/>
      <c r="AB291" s="6"/>
      <c r="AC291" s="6"/>
      <c r="AD291" s="6"/>
      <c r="AE291" s="52"/>
      <c r="AG291" s="328"/>
      <c r="AH291" s="41" t="s">
        <v>30</v>
      </c>
      <c r="AI291" s="6"/>
      <c r="AJ291" s="6"/>
      <c r="AK291" s="6"/>
      <c r="AL291" s="6"/>
      <c r="AM291" s="6"/>
      <c r="AN291" s="6"/>
      <c r="AO291" s="52"/>
      <c r="AQ291" s="328"/>
      <c r="AR291" s="41" t="s">
        <v>30</v>
      </c>
      <c r="AS291" s="6"/>
      <c r="AT291" s="6"/>
      <c r="AU291" s="6"/>
      <c r="AV291" s="6"/>
      <c r="AW291" s="6"/>
      <c r="AX291" s="6"/>
      <c r="AY291" s="52"/>
      <c r="BA291" s="328"/>
      <c r="BB291" s="41" t="s">
        <v>30</v>
      </c>
      <c r="BC291" s="6"/>
      <c r="BD291" s="6"/>
      <c r="BE291" s="6"/>
      <c r="BF291" s="6"/>
      <c r="BG291" s="6"/>
      <c r="BH291" s="6"/>
      <c r="BI291" s="52"/>
      <c r="BK291" s="328"/>
      <c r="BL291" s="41" t="s">
        <v>30</v>
      </c>
      <c r="BM291" s="6">
        <v>10</v>
      </c>
      <c r="BN291" s="6">
        <v>10</v>
      </c>
      <c r="BO291" s="6">
        <v>0</v>
      </c>
      <c r="BP291" s="6">
        <v>10</v>
      </c>
      <c r="BQ291" s="6">
        <v>10</v>
      </c>
      <c r="BR291" s="6">
        <v>10</v>
      </c>
      <c r="BS291" s="52"/>
      <c r="BU291" s="328"/>
      <c r="BV291" s="41" t="s">
        <v>30</v>
      </c>
      <c r="BW291" s="6"/>
      <c r="BX291" s="6"/>
      <c r="BY291" s="6"/>
      <c r="BZ291" s="6"/>
      <c r="CA291" s="6"/>
      <c r="CB291" s="6"/>
      <c r="CC291" s="52"/>
      <c r="CE291" s="328"/>
      <c r="CF291" s="41" t="s">
        <v>30</v>
      </c>
      <c r="CG291" s="6"/>
      <c r="CH291" s="6"/>
      <c r="CI291" s="6"/>
      <c r="CJ291" s="6"/>
      <c r="CK291" s="6"/>
      <c r="CL291" s="6"/>
      <c r="CM291" s="52"/>
      <c r="CO291" s="328"/>
      <c r="CP291" s="41" t="s">
        <v>30</v>
      </c>
      <c r="CQ291" s="6"/>
      <c r="CR291" s="6"/>
      <c r="CS291" s="6"/>
      <c r="CT291" s="6"/>
      <c r="CU291" s="6"/>
      <c r="CV291" s="6"/>
      <c r="CW291" s="52"/>
      <c r="CY291" s="328"/>
      <c r="CZ291" s="41" t="s">
        <v>30</v>
      </c>
      <c r="DA291" s="6">
        <v>10</v>
      </c>
      <c r="DB291" s="6">
        <v>10</v>
      </c>
      <c r="DC291" s="6">
        <v>9</v>
      </c>
      <c r="DD291" s="6">
        <v>10</v>
      </c>
      <c r="DE291" s="6"/>
      <c r="DF291" s="6">
        <v>10</v>
      </c>
      <c r="DG291" s="52"/>
      <c r="DI291" s="328"/>
      <c r="DJ291" s="41" t="s">
        <v>30</v>
      </c>
      <c r="DK291" s="6"/>
      <c r="DL291" s="6"/>
      <c r="DM291" s="6"/>
      <c r="DN291" s="6"/>
      <c r="DO291" s="6"/>
      <c r="DP291" s="6"/>
      <c r="DQ291" s="52"/>
      <c r="DS291" s="328"/>
      <c r="DT291" s="41" t="s">
        <v>30</v>
      </c>
      <c r="DU291" s="6"/>
      <c r="DV291" s="6"/>
      <c r="DW291" s="6"/>
      <c r="DX291" s="6"/>
      <c r="DY291" s="6"/>
      <c r="DZ291" s="6"/>
      <c r="EA291" s="52"/>
      <c r="EC291" s="328"/>
      <c r="ED291" s="41" t="s">
        <v>30</v>
      </c>
      <c r="EE291" s="6"/>
      <c r="EF291" s="6"/>
      <c r="EG291" s="6"/>
      <c r="EH291" s="6"/>
      <c r="EI291" s="6"/>
      <c r="EJ291" s="6"/>
      <c r="EK291" s="52"/>
      <c r="EL291" s="328"/>
      <c r="EM291" s="41" t="s">
        <v>30</v>
      </c>
      <c r="EN291" s="6">
        <v>10</v>
      </c>
      <c r="EO291" s="6">
        <v>10</v>
      </c>
      <c r="EP291" s="6">
        <v>9</v>
      </c>
      <c r="EQ291" s="6">
        <v>10</v>
      </c>
      <c r="ER291" s="6"/>
      <c r="ES291" s="6">
        <v>10</v>
      </c>
      <c r="ET291" s="52"/>
      <c r="EU291" s="52"/>
      <c r="EW291" s="367"/>
      <c r="EX291" s="41" t="s">
        <v>30</v>
      </c>
      <c r="EY291" s="6"/>
      <c r="EZ291" s="6"/>
      <c r="FA291" s="6"/>
      <c r="FB291" s="6"/>
      <c r="FC291" s="6"/>
      <c r="FD291" s="6"/>
      <c r="FE291" s="52"/>
      <c r="FG291" s="367"/>
      <c r="FH291" s="41" t="s">
        <v>30</v>
      </c>
      <c r="FI291" s="6"/>
      <c r="FJ291" s="6"/>
      <c r="FK291" s="6"/>
      <c r="FL291" s="6"/>
      <c r="FM291" s="6"/>
      <c r="FN291" s="6"/>
      <c r="FO291" s="52"/>
      <c r="FQ291" s="367"/>
      <c r="FR291" s="41" t="s">
        <v>30</v>
      </c>
      <c r="FS291" s="6"/>
      <c r="FT291" s="6"/>
      <c r="FU291" s="6"/>
      <c r="FV291" s="6"/>
      <c r="FW291" s="6"/>
      <c r="FX291" s="6"/>
      <c r="FY291" s="52"/>
      <c r="GA291" s="367"/>
      <c r="GB291" s="41" t="s">
        <v>30</v>
      </c>
      <c r="GC291" s="6"/>
      <c r="GD291" s="6"/>
      <c r="GE291" s="6"/>
      <c r="GF291" s="6"/>
      <c r="GG291" s="6"/>
      <c r="GH291" s="6"/>
      <c r="GI291" s="52"/>
      <c r="GK291" s="367"/>
      <c r="GL291" s="41" t="s">
        <v>30</v>
      </c>
      <c r="GM291" s="6"/>
      <c r="GN291" s="6"/>
      <c r="GO291" s="6"/>
      <c r="GP291" s="6"/>
      <c r="GQ291" s="6"/>
      <c r="GR291" s="6"/>
      <c r="GS291" s="52"/>
      <c r="GU291" s="367"/>
      <c r="GV291" s="41" t="s">
        <v>30</v>
      </c>
      <c r="GW291" s="6"/>
      <c r="GX291" s="6"/>
      <c r="GY291" s="6"/>
      <c r="GZ291" s="6"/>
      <c r="HA291" s="6"/>
      <c r="HB291" s="6"/>
      <c r="HC291" s="52"/>
      <c r="HE291" s="367"/>
      <c r="HF291" s="41" t="s">
        <v>30</v>
      </c>
      <c r="HG291" s="6"/>
      <c r="HH291" s="6"/>
      <c r="HI291" s="6"/>
      <c r="HJ291" s="6"/>
      <c r="HK291" s="6"/>
      <c r="HL291" s="6"/>
      <c r="HM291" s="52"/>
      <c r="HO291" s="367"/>
      <c r="HP291" s="41" t="s">
        <v>30</v>
      </c>
      <c r="HQ291" s="6"/>
      <c r="HR291" s="6"/>
      <c r="HS291" s="6"/>
      <c r="HT291" s="6"/>
      <c r="HU291" s="6"/>
      <c r="HV291" s="6"/>
      <c r="HW291" s="52"/>
      <c r="HY291" s="367"/>
      <c r="HZ291" s="41" t="s">
        <v>30</v>
      </c>
      <c r="IA291" s="6"/>
      <c r="IB291" s="6"/>
      <c r="IC291" s="6"/>
      <c r="ID291" s="6"/>
      <c r="IE291" s="6"/>
      <c r="IF291" s="6"/>
      <c r="IG291" s="52"/>
      <c r="II291" s="367"/>
      <c r="IJ291" s="41" t="s">
        <v>30</v>
      </c>
      <c r="IK291" s="6"/>
      <c r="IL291" s="6"/>
      <c r="IM291" s="6"/>
      <c r="IN291" s="6"/>
      <c r="IO291" s="6"/>
      <c r="IP291" s="6"/>
      <c r="IQ291" s="52"/>
      <c r="IS291" s="367"/>
      <c r="IT291" s="41" t="s">
        <v>30</v>
      </c>
      <c r="IU291" s="6"/>
      <c r="IV291" s="6"/>
      <c r="IW291" s="6"/>
      <c r="IX291" s="6"/>
      <c r="IY291" s="6"/>
      <c r="IZ291" s="6"/>
      <c r="JA291" s="52"/>
    </row>
    <row r="292" spans="1:261" ht="12.75" customHeight="1" outlineLevel="2" x14ac:dyDescent="0.25">
      <c r="C292" s="356"/>
      <c r="D292" s="41" t="s">
        <v>41</v>
      </c>
      <c r="E292" s="416">
        <f t="shared" si="1376"/>
        <v>10</v>
      </c>
      <c r="F292" s="416">
        <f t="shared" si="1377"/>
        <v>9.6666666666666661</v>
      </c>
      <c r="G292" s="416">
        <f t="shared" si="1378"/>
        <v>6.333333333333333</v>
      </c>
      <c r="H292" s="416">
        <f t="shared" si="1379"/>
        <v>10</v>
      </c>
      <c r="I292" s="416">
        <f t="shared" si="1380"/>
        <v>10</v>
      </c>
      <c r="J292" s="416">
        <f t="shared" si="1381"/>
        <v>10</v>
      </c>
      <c r="K292" s="52"/>
      <c r="M292" s="328"/>
      <c r="N292" s="41" t="s">
        <v>41</v>
      </c>
      <c r="O292" s="6"/>
      <c r="P292" s="6"/>
      <c r="Q292" s="6"/>
      <c r="R292" s="6"/>
      <c r="S292" s="6"/>
      <c r="T292" s="6"/>
      <c r="U292" s="52"/>
      <c r="W292" s="328"/>
      <c r="X292" s="41" t="s">
        <v>41</v>
      </c>
      <c r="Y292" s="6"/>
      <c r="Z292" s="6"/>
      <c r="AA292" s="6"/>
      <c r="AB292" s="6"/>
      <c r="AC292" s="6"/>
      <c r="AD292" s="6"/>
      <c r="AE292" s="52"/>
      <c r="AG292" s="328"/>
      <c r="AH292" s="41" t="s">
        <v>41</v>
      </c>
      <c r="AI292" s="6"/>
      <c r="AJ292" s="6"/>
      <c r="AK292" s="6"/>
      <c r="AL292" s="6"/>
      <c r="AM292" s="6"/>
      <c r="AN292" s="6"/>
      <c r="AO292" s="52"/>
      <c r="AQ292" s="328"/>
      <c r="AR292" s="41" t="s">
        <v>41</v>
      </c>
      <c r="AS292" s="6"/>
      <c r="AT292" s="6"/>
      <c r="AU292" s="6"/>
      <c r="AV292" s="6"/>
      <c r="AW292" s="6"/>
      <c r="AX292" s="6"/>
      <c r="AY292" s="52"/>
      <c r="BA292" s="328"/>
      <c r="BB292" s="41" t="s">
        <v>41</v>
      </c>
      <c r="BC292" s="6"/>
      <c r="BD292" s="6"/>
      <c r="BE292" s="6"/>
      <c r="BF292" s="6"/>
      <c r="BG292" s="6"/>
      <c r="BH292" s="6"/>
      <c r="BI292" s="52"/>
      <c r="BK292" s="328"/>
      <c r="BL292" s="41" t="s">
        <v>41</v>
      </c>
      <c r="BM292" s="6">
        <v>10</v>
      </c>
      <c r="BN292" s="6">
        <v>10</v>
      </c>
      <c r="BO292" s="6">
        <v>0</v>
      </c>
      <c r="BP292" s="6">
        <v>10</v>
      </c>
      <c r="BQ292" s="6">
        <v>10</v>
      </c>
      <c r="BR292" s="6">
        <v>10</v>
      </c>
      <c r="BS292" s="52"/>
      <c r="BU292" s="328"/>
      <c r="BV292" s="41" t="s">
        <v>41</v>
      </c>
      <c r="BW292" s="6"/>
      <c r="BX292" s="6"/>
      <c r="BY292" s="6"/>
      <c r="BZ292" s="6"/>
      <c r="CA292" s="6"/>
      <c r="CB292" s="6"/>
      <c r="CC292" s="52"/>
      <c r="CE292" s="328"/>
      <c r="CF292" s="41" t="s">
        <v>41</v>
      </c>
      <c r="CG292" s="6"/>
      <c r="CH292" s="6"/>
      <c r="CI292" s="6"/>
      <c r="CJ292" s="6"/>
      <c r="CK292" s="6"/>
      <c r="CL292" s="6"/>
      <c r="CM292" s="52"/>
      <c r="CO292" s="328"/>
      <c r="CP292" s="41" t="s">
        <v>41</v>
      </c>
      <c r="CQ292" s="6"/>
      <c r="CR292" s="6"/>
      <c r="CS292" s="6"/>
      <c r="CT292" s="6"/>
      <c r="CU292" s="6"/>
      <c r="CV292" s="6"/>
      <c r="CW292" s="52"/>
      <c r="CY292" s="328"/>
      <c r="CZ292" s="41" t="s">
        <v>41</v>
      </c>
      <c r="DA292" s="6">
        <v>10</v>
      </c>
      <c r="DB292" s="6">
        <v>10</v>
      </c>
      <c r="DC292" s="6">
        <v>9</v>
      </c>
      <c r="DD292" s="6">
        <v>10</v>
      </c>
      <c r="DE292" s="6"/>
      <c r="DF292" s="6">
        <v>10</v>
      </c>
      <c r="DG292" s="52"/>
      <c r="DI292" s="328"/>
      <c r="DJ292" s="41" t="s">
        <v>41</v>
      </c>
      <c r="DK292" s="6"/>
      <c r="DL292" s="6"/>
      <c r="DM292" s="6"/>
      <c r="DN292" s="6"/>
      <c r="DO292" s="6"/>
      <c r="DP292" s="6"/>
      <c r="DQ292" s="52"/>
      <c r="DS292" s="328"/>
      <c r="DT292" s="41" t="s">
        <v>41</v>
      </c>
      <c r="DU292" s="6"/>
      <c r="DV292" s="6"/>
      <c r="DW292" s="6"/>
      <c r="DX292" s="6"/>
      <c r="DY292" s="6"/>
      <c r="DZ292" s="6"/>
      <c r="EA292" s="52"/>
      <c r="EC292" s="328"/>
      <c r="ED292" s="41" t="s">
        <v>41</v>
      </c>
      <c r="EE292" s="6"/>
      <c r="EF292" s="6"/>
      <c r="EG292" s="6"/>
      <c r="EH292" s="6"/>
      <c r="EI292" s="6"/>
      <c r="EJ292" s="6"/>
      <c r="EK292" s="52"/>
      <c r="EL292" s="328"/>
      <c r="EM292" s="41" t="s">
        <v>41</v>
      </c>
      <c r="EN292" s="6">
        <v>10</v>
      </c>
      <c r="EO292" s="6">
        <v>10</v>
      </c>
      <c r="EP292" s="6">
        <v>9</v>
      </c>
      <c r="EQ292" s="6">
        <v>10</v>
      </c>
      <c r="ER292" s="6"/>
      <c r="ES292" s="6">
        <v>10</v>
      </c>
      <c r="ET292" s="52"/>
      <c r="EU292" s="52"/>
      <c r="EW292" s="367"/>
      <c r="EX292" s="41" t="s">
        <v>41</v>
      </c>
      <c r="EY292" s="6"/>
      <c r="EZ292" s="6"/>
      <c r="FA292" s="6"/>
      <c r="FB292" s="6"/>
      <c r="FC292" s="6"/>
      <c r="FD292" s="6"/>
      <c r="FE292" s="52"/>
      <c r="FG292" s="367"/>
      <c r="FH292" s="41" t="s">
        <v>41</v>
      </c>
      <c r="FI292" s="6"/>
      <c r="FJ292" s="6"/>
      <c r="FK292" s="6"/>
      <c r="FL292" s="6"/>
      <c r="FM292" s="6"/>
      <c r="FN292" s="6"/>
      <c r="FO292" s="52"/>
      <c r="FQ292" s="367"/>
      <c r="FR292" s="41" t="s">
        <v>41</v>
      </c>
      <c r="FS292" s="6"/>
      <c r="FT292" s="6"/>
      <c r="FU292" s="6"/>
      <c r="FV292" s="6"/>
      <c r="FW292" s="6"/>
      <c r="FX292" s="6"/>
      <c r="FY292" s="52"/>
      <c r="GA292" s="367"/>
      <c r="GB292" s="41" t="s">
        <v>41</v>
      </c>
      <c r="GC292" s="6"/>
      <c r="GD292" s="6"/>
      <c r="GE292" s="6"/>
      <c r="GF292" s="6"/>
      <c r="GG292" s="6"/>
      <c r="GH292" s="6"/>
      <c r="GI292" s="52"/>
      <c r="GK292" s="367"/>
      <c r="GL292" s="41" t="s">
        <v>41</v>
      </c>
      <c r="GM292" s="6"/>
      <c r="GN292" s="6"/>
      <c r="GO292" s="6"/>
      <c r="GP292" s="6"/>
      <c r="GQ292" s="6"/>
      <c r="GR292" s="6"/>
      <c r="GS292" s="52"/>
      <c r="GU292" s="367"/>
      <c r="GV292" s="41" t="s">
        <v>41</v>
      </c>
      <c r="GW292" s="6"/>
      <c r="GX292" s="6"/>
      <c r="GY292" s="6"/>
      <c r="GZ292" s="6"/>
      <c r="HA292" s="6"/>
      <c r="HB292" s="6"/>
      <c r="HC292" s="52"/>
      <c r="HE292" s="367"/>
      <c r="HF292" s="41" t="s">
        <v>41</v>
      </c>
      <c r="HG292" s="6"/>
      <c r="HH292" s="6"/>
      <c r="HI292" s="6"/>
      <c r="HJ292" s="6"/>
      <c r="HK292" s="6"/>
      <c r="HL292" s="6"/>
      <c r="HM292" s="52"/>
      <c r="HO292" s="367"/>
      <c r="HP292" s="41" t="s">
        <v>41</v>
      </c>
      <c r="HQ292" s="6"/>
      <c r="HR292" s="6"/>
      <c r="HS292" s="6"/>
      <c r="HT292" s="6"/>
      <c r="HU292" s="6"/>
      <c r="HV292" s="6"/>
      <c r="HW292" s="52"/>
      <c r="HY292" s="367"/>
      <c r="HZ292" s="41" t="s">
        <v>41</v>
      </c>
      <c r="IA292" s="6"/>
      <c r="IB292" s="6"/>
      <c r="IC292" s="6"/>
      <c r="ID292" s="6"/>
      <c r="IE292" s="6"/>
      <c r="IF292" s="6"/>
      <c r="IG292" s="52"/>
      <c r="II292" s="367"/>
      <c r="IJ292" s="41" t="s">
        <v>41</v>
      </c>
      <c r="IK292" s="6"/>
      <c r="IL292" s="6"/>
      <c r="IM292" s="6"/>
      <c r="IN292" s="6"/>
      <c r="IO292" s="6"/>
      <c r="IP292" s="6"/>
      <c r="IQ292" s="52"/>
      <c r="IS292" s="367"/>
      <c r="IT292" s="41" t="s">
        <v>41</v>
      </c>
      <c r="IU292" s="6"/>
      <c r="IV292" s="6"/>
      <c r="IW292" s="6"/>
      <c r="IX292" s="6"/>
      <c r="IY292" s="6"/>
      <c r="IZ292" s="6"/>
      <c r="JA292" s="52"/>
    </row>
    <row r="293" spans="1:261" ht="12.75" customHeight="1" outlineLevel="2" x14ac:dyDescent="0.25">
      <c r="C293" s="356"/>
      <c r="D293" s="41" t="s">
        <v>42</v>
      </c>
      <c r="E293" s="416">
        <f t="shared" si="1376"/>
        <v>10</v>
      </c>
      <c r="F293" s="416">
        <f t="shared" si="1377"/>
        <v>9.6666666666666661</v>
      </c>
      <c r="G293" s="416">
        <f t="shared" si="1378"/>
        <v>6.333333333333333</v>
      </c>
      <c r="H293" s="416">
        <f t="shared" si="1379"/>
        <v>10</v>
      </c>
      <c r="I293" s="416">
        <f t="shared" si="1380"/>
        <v>10</v>
      </c>
      <c r="J293" s="416">
        <f t="shared" si="1381"/>
        <v>10</v>
      </c>
      <c r="K293" s="52"/>
      <c r="M293" s="328"/>
      <c r="N293" s="41" t="s">
        <v>42</v>
      </c>
      <c r="O293" s="6"/>
      <c r="P293" s="6"/>
      <c r="Q293" s="6"/>
      <c r="R293" s="6"/>
      <c r="S293" s="6"/>
      <c r="T293" s="6"/>
      <c r="U293" s="52"/>
      <c r="W293" s="328"/>
      <c r="X293" s="41" t="s">
        <v>42</v>
      </c>
      <c r="Y293" s="6"/>
      <c r="Z293" s="6"/>
      <c r="AA293" s="6"/>
      <c r="AB293" s="6"/>
      <c r="AC293" s="6"/>
      <c r="AD293" s="6"/>
      <c r="AE293" s="52"/>
      <c r="AG293" s="328"/>
      <c r="AH293" s="41" t="s">
        <v>42</v>
      </c>
      <c r="AI293" s="6"/>
      <c r="AJ293" s="6"/>
      <c r="AK293" s="6"/>
      <c r="AL293" s="6"/>
      <c r="AM293" s="6"/>
      <c r="AN293" s="6"/>
      <c r="AO293" s="52"/>
      <c r="AQ293" s="328"/>
      <c r="AR293" s="41" t="s">
        <v>42</v>
      </c>
      <c r="AS293" s="6"/>
      <c r="AT293" s="6"/>
      <c r="AU293" s="6"/>
      <c r="AV293" s="6"/>
      <c r="AW293" s="6"/>
      <c r="AX293" s="6"/>
      <c r="AY293" s="52"/>
      <c r="BA293" s="328"/>
      <c r="BB293" s="41" t="s">
        <v>42</v>
      </c>
      <c r="BC293" s="6"/>
      <c r="BD293" s="6"/>
      <c r="BE293" s="6"/>
      <c r="BF293" s="6"/>
      <c r="BG293" s="6"/>
      <c r="BH293" s="6"/>
      <c r="BI293" s="52"/>
      <c r="BK293" s="328"/>
      <c r="BL293" s="41" t="s">
        <v>42</v>
      </c>
      <c r="BM293" s="6">
        <v>10</v>
      </c>
      <c r="BN293" s="6">
        <v>10</v>
      </c>
      <c r="BO293" s="6">
        <v>0</v>
      </c>
      <c r="BP293" s="6">
        <v>10</v>
      </c>
      <c r="BQ293" s="6">
        <v>10</v>
      </c>
      <c r="BR293" s="6">
        <v>10</v>
      </c>
      <c r="BS293" s="52"/>
      <c r="BU293" s="328"/>
      <c r="BV293" s="41" t="s">
        <v>42</v>
      </c>
      <c r="BW293" s="6"/>
      <c r="BX293" s="6"/>
      <c r="BY293" s="6"/>
      <c r="BZ293" s="6"/>
      <c r="CA293" s="6"/>
      <c r="CB293" s="6"/>
      <c r="CC293" s="52"/>
      <c r="CE293" s="328"/>
      <c r="CF293" s="41" t="s">
        <v>42</v>
      </c>
      <c r="CG293" s="6"/>
      <c r="CH293" s="6"/>
      <c r="CI293" s="6"/>
      <c r="CJ293" s="6"/>
      <c r="CK293" s="6"/>
      <c r="CL293" s="6"/>
      <c r="CM293" s="52"/>
      <c r="CO293" s="328"/>
      <c r="CP293" s="41" t="s">
        <v>42</v>
      </c>
      <c r="CQ293" s="6"/>
      <c r="CR293" s="6"/>
      <c r="CS293" s="6"/>
      <c r="CT293" s="6"/>
      <c r="CU293" s="6"/>
      <c r="CV293" s="6"/>
      <c r="CW293" s="52"/>
      <c r="CY293" s="328"/>
      <c r="CZ293" s="41" t="s">
        <v>42</v>
      </c>
      <c r="DA293" s="6">
        <v>10</v>
      </c>
      <c r="DB293" s="6">
        <v>10</v>
      </c>
      <c r="DC293" s="6">
        <v>9</v>
      </c>
      <c r="DD293" s="6">
        <v>10</v>
      </c>
      <c r="DE293" s="6"/>
      <c r="DF293" s="6">
        <v>10</v>
      </c>
      <c r="DG293" s="52"/>
      <c r="DI293" s="328"/>
      <c r="DJ293" s="41" t="s">
        <v>42</v>
      </c>
      <c r="DK293" s="6"/>
      <c r="DL293" s="6"/>
      <c r="DM293" s="6"/>
      <c r="DN293" s="6"/>
      <c r="DO293" s="6"/>
      <c r="DP293" s="6"/>
      <c r="DQ293" s="52"/>
      <c r="DS293" s="328"/>
      <c r="DT293" s="41" t="s">
        <v>42</v>
      </c>
      <c r="DU293" s="6"/>
      <c r="DV293" s="6"/>
      <c r="DW293" s="6"/>
      <c r="DX293" s="6"/>
      <c r="DY293" s="6"/>
      <c r="DZ293" s="6"/>
      <c r="EA293" s="52"/>
      <c r="EC293" s="328"/>
      <c r="ED293" s="41" t="s">
        <v>42</v>
      </c>
      <c r="EE293" s="6"/>
      <c r="EF293" s="6"/>
      <c r="EG293" s="6"/>
      <c r="EH293" s="6"/>
      <c r="EI293" s="6"/>
      <c r="EJ293" s="6"/>
      <c r="EK293" s="52"/>
      <c r="EL293" s="328"/>
      <c r="EM293" s="41" t="s">
        <v>42</v>
      </c>
      <c r="EN293" s="6">
        <v>10</v>
      </c>
      <c r="EO293" s="6">
        <v>10</v>
      </c>
      <c r="EP293" s="6">
        <v>9</v>
      </c>
      <c r="EQ293" s="6">
        <v>10</v>
      </c>
      <c r="ER293" s="6"/>
      <c r="ES293" s="6">
        <v>10</v>
      </c>
      <c r="ET293" s="52"/>
      <c r="EU293" s="52"/>
      <c r="EW293" s="367"/>
      <c r="EX293" s="41" t="s">
        <v>42</v>
      </c>
      <c r="EY293" s="6"/>
      <c r="EZ293" s="6"/>
      <c r="FA293" s="6"/>
      <c r="FB293" s="6"/>
      <c r="FC293" s="6"/>
      <c r="FD293" s="6"/>
      <c r="FE293" s="52"/>
      <c r="FG293" s="367"/>
      <c r="FH293" s="41" t="s">
        <v>42</v>
      </c>
      <c r="FI293" s="6"/>
      <c r="FJ293" s="6"/>
      <c r="FK293" s="6"/>
      <c r="FL293" s="6"/>
      <c r="FM293" s="6"/>
      <c r="FN293" s="6"/>
      <c r="FO293" s="52"/>
      <c r="FQ293" s="367"/>
      <c r="FR293" s="41" t="s">
        <v>42</v>
      </c>
      <c r="FS293" s="6"/>
      <c r="FT293" s="6"/>
      <c r="FU293" s="6"/>
      <c r="FV293" s="6"/>
      <c r="FW293" s="6"/>
      <c r="FX293" s="6"/>
      <c r="FY293" s="52"/>
      <c r="GA293" s="367"/>
      <c r="GB293" s="41" t="s">
        <v>42</v>
      </c>
      <c r="GC293" s="6"/>
      <c r="GD293" s="6"/>
      <c r="GE293" s="6"/>
      <c r="GF293" s="6"/>
      <c r="GG293" s="6"/>
      <c r="GH293" s="6"/>
      <c r="GI293" s="52"/>
      <c r="GK293" s="367"/>
      <c r="GL293" s="41" t="s">
        <v>42</v>
      </c>
      <c r="GM293" s="6"/>
      <c r="GN293" s="6"/>
      <c r="GO293" s="6"/>
      <c r="GP293" s="6"/>
      <c r="GQ293" s="6"/>
      <c r="GR293" s="6"/>
      <c r="GS293" s="52"/>
      <c r="GU293" s="367"/>
      <c r="GV293" s="41" t="s">
        <v>42</v>
      </c>
      <c r="GW293" s="6"/>
      <c r="GX293" s="6"/>
      <c r="GY293" s="6"/>
      <c r="GZ293" s="6"/>
      <c r="HA293" s="6"/>
      <c r="HB293" s="6"/>
      <c r="HC293" s="52"/>
      <c r="HE293" s="367"/>
      <c r="HF293" s="41" t="s">
        <v>42</v>
      </c>
      <c r="HG293" s="6"/>
      <c r="HH293" s="6"/>
      <c r="HI293" s="6"/>
      <c r="HJ293" s="6"/>
      <c r="HK293" s="6"/>
      <c r="HL293" s="6"/>
      <c r="HM293" s="52"/>
      <c r="HO293" s="367"/>
      <c r="HP293" s="41" t="s">
        <v>42</v>
      </c>
      <c r="HQ293" s="6"/>
      <c r="HR293" s="6"/>
      <c r="HS293" s="6"/>
      <c r="HT293" s="6"/>
      <c r="HU293" s="6"/>
      <c r="HV293" s="6"/>
      <c r="HW293" s="52"/>
      <c r="HY293" s="367"/>
      <c r="HZ293" s="41" t="s">
        <v>42</v>
      </c>
      <c r="IA293" s="6"/>
      <c r="IB293" s="6"/>
      <c r="IC293" s="6"/>
      <c r="ID293" s="6"/>
      <c r="IE293" s="6"/>
      <c r="IF293" s="6"/>
      <c r="IG293" s="52"/>
      <c r="II293" s="367"/>
      <c r="IJ293" s="41" t="s">
        <v>42</v>
      </c>
      <c r="IK293" s="6"/>
      <c r="IL293" s="6"/>
      <c r="IM293" s="6"/>
      <c r="IN293" s="6"/>
      <c r="IO293" s="6"/>
      <c r="IP293" s="6"/>
      <c r="IQ293" s="52"/>
      <c r="IS293" s="367"/>
      <c r="IT293" s="41" t="s">
        <v>42</v>
      </c>
      <c r="IU293" s="6"/>
      <c r="IV293" s="6"/>
      <c r="IW293" s="6"/>
      <c r="IX293" s="6"/>
      <c r="IY293" s="6"/>
      <c r="IZ293" s="6"/>
      <c r="JA293" s="52"/>
    </row>
    <row r="294" spans="1:261" ht="12.75" customHeight="1" outlineLevel="2" x14ac:dyDescent="0.25">
      <c r="C294" s="356"/>
      <c r="D294" s="41" t="s">
        <v>43</v>
      </c>
      <c r="E294" s="416">
        <f t="shared" si="1376"/>
        <v>10</v>
      </c>
      <c r="F294" s="416">
        <f t="shared" si="1377"/>
        <v>9.6666666666666661</v>
      </c>
      <c r="G294" s="416">
        <f t="shared" si="1378"/>
        <v>6.333333333333333</v>
      </c>
      <c r="H294" s="416">
        <f t="shared" si="1379"/>
        <v>10</v>
      </c>
      <c r="I294" s="416">
        <f t="shared" si="1380"/>
        <v>10</v>
      </c>
      <c r="J294" s="416">
        <f t="shared" si="1381"/>
        <v>10</v>
      </c>
      <c r="K294" s="52"/>
      <c r="M294" s="328"/>
      <c r="N294" s="41" t="s">
        <v>43</v>
      </c>
      <c r="O294" s="6"/>
      <c r="P294" s="6"/>
      <c r="Q294" s="6"/>
      <c r="R294" s="6"/>
      <c r="S294" s="6"/>
      <c r="T294" s="6"/>
      <c r="U294" s="52"/>
      <c r="W294" s="328"/>
      <c r="X294" s="41" t="s">
        <v>43</v>
      </c>
      <c r="Y294" s="6"/>
      <c r="Z294" s="6"/>
      <c r="AA294" s="6"/>
      <c r="AB294" s="6"/>
      <c r="AC294" s="6"/>
      <c r="AD294" s="6"/>
      <c r="AE294" s="52"/>
      <c r="AG294" s="328"/>
      <c r="AH294" s="41" t="s">
        <v>43</v>
      </c>
      <c r="AI294" s="6"/>
      <c r="AJ294" s="6"/>
      <c r="AK294" s="6"/>
      <c r="AL294" s="6"/>
      <c r="AM294" s="6"/>
      <c r="AN294" s="6"/>
      <c r="AO294" s="52"/>
      <c r="AQ294" s="328"/>
      <c r="AR294" s="41" t="s">
        <v>43</v>
      </c>
      <c r="AS294" s="6"/>
      <c r="AT294" s="6"/>
      <c r="AU294" s="6"/>
      <c r="AV294" s="6"/>
      <c r="AW294" s="6"/>
      <c r="AX294" s="6"/>
      <c r="AY294" s="52"/>
      <c r="BA294" s="328"/>
      <c r="BB294" s="41" t="s">
        <v>43</v>
      </c>
      <c r="BC294" s="6"/>
      <c r="BD294" s="6"/>
      <c r="BE294" s="6"/>
      <c r="BF294" s="6"/>
      <c r="BG294" s="6"/>
      <c r="BH294" s="6"/>
      <c r="BI294" s="52"/>
      <c r="BK294" s="328"/>
      <c r="BL294" s="41" t="s">
        <v>43</v>
      </c>
      <c r="BM294" s="6">
        <v>10</v>
      </c>
      <c r="BN294" s="6">
        <v>10</v>
      </c>
      <c r="BO294" s="6">
        <v>0</v>
      </c>
      <c r="BP294" s="6">
        <v>10</v>
      </c>
      <c r="BQ294" s="6">
        <v>10</v>
      </c>
      <c r="BR294" s="6">
        <v>10</v>
      </c>
      <c r="BS294" s="52"/>
      <c r="BU294" s="328"/>
      <c r="BV294" s="41" t="s">
        <v>43</v>
      </c>
      <c r="BW294" s="6"/>
      <c r="BX294" s="6"/>
      <c r="BY294" s="6"/>
      <c r="BZ294" s="6"/>
      <c r="CA294" s="6"/>
      <c r="CB294" s="6"/>
      <c r="CC294" s="52"/>
      <c r="CE294" s="328"/>
      <c r="CF294" s="41" t="s">
        <v>43</v>
      </c>
      <c r="CG294" s="6"/>
      <c r="CH294" s="6"/>
      <c r="CI294" s="6"/>
      <c r="CJ294" s="6"/>
      <c r="CK294" s="6"/>
      <c r="CL294" s="6"/>
      <c r="CM294" s="52"/>
      <c r="CO294" s="328"/>
      <c r="CP294" s="41" t="s">
        <v>43</v>
      </c>
      <c r="CQ294" s="6"/>
      <c r="CR294" s="6"/>
      <c r="CS294" s="6"/>
      <c r="CT294" s="6"/>
      <c r="CU294" s="6"/>
      <c r="CV294" s="6"/>
      <c r="CW294" s="52"/>
      <c r="CY294" s="328"/>
      <c r="CZ294" s="41" t="s">
        <v>43</v>
      </c>
      <c r="DA294" s="6">
        <v>10</v>
      </c>
      <c r="DB294" s="6">
        <v>10</v>
      </c>
      <c r="DC294" s="6">
        <v>9</v>
      </c>
      <c r="DD294" s="6">
        <v>10</v>
      </c>
      <c r="DE294" s="6"/>
      <c r="DF294" s="6">
        <v>10</v>
      </c>
      <c r="DG294" s="52"/>
      <c r="DI294" s="328"/>
      <c r="DJ294" s="41" t="s">
        <v>43</v>
      </c>
      <c r="DK294" s="6"/>
      <c r="DL294" s="6"/>
      <c r="DM294" s="6"/>
      <c r="DN294" s="6"/>
      <c r="DO294" s="6"/>
      <c r="DP294" s="6"/>
      <c r="DQ294" s="52"/>
      <c r="DS294" s="328"/>
      <c r="DT294" s="41" t="s">
        <v>43</v>
      </c>
      <c r="DU294" s="6"/>
      <c r="DV294" s="6"/>
      <c r="DW294" s="6"/>
      <c r="DX294" s="6"/>
      <c r="DY294" s="6"/>
      <c r="DZ294" s="6"/>
      <c r="EA294" s="52"/>
      <c r="EC294" s="328"/>
      <c r="ED294" s="41" t="s">
        <v>43</v>
      </c>
      <c r="EE294" s="6"/>
      <c r="EF294" s="6"/>
      <c r="EG294" s="6"/>
      <c r="EH294" s="6"/>
      <c r="EI294" s="6"/>
      <c r="EJ294" s="6"/>
      <c r="EK294" s="52"/>
      <c r="EL294" s="328"/>
      <c r="EM294" s="41" t="s">
        <v>43</v>
      </c>
      <c r="EN294" s="6">
        <v>10</v>
      </c>
      <c r="EO294" s="6">
        <v>10</v>
      </c>
      <c r="EP294" s="6">
        <v>9</v>
      </c>
      <c r="EQ294" s="6">
        <v>10</v>
      </c>
      <c r="ER294" s="6"/>
      <c r="ES294" s="6">
        <v>10</v>
      </c>
      <c r="ET294" s="52"/>
      <c r="EU294" s="52"/>
      <c r="EW294" s="367"/>
      <c r="EX294" s="41" t="s">
        <v>43</v>
      </c>
      <c r="EY294" s="6"/>
      <c r="EZ294" s="6"/>
      <c r="FA294" s="6"/>
      <c r="FB294" s="6"/>
      <c r="FC294" s="6"/>
      <c r="FD294" s="6"/>
      <c r="FE294" s="52"/>
      <c r="FG294" s="367"/>
      <c r="FH294" s="41" t="s">
        <v>43</v>
      </c>
      <c r="FI294" s="6"/>
      <c r="FJ294" s="6"/>
      <c r="FK294" s="6"/>
      <c r="FL294" s="6"/>
      <c r="FM294" s="6"/>
      <c r="FN294" s="6"/>
      <c r="FO294" s="52"/>
      <c r="FQ294" s="367"/>
      <c r="FR294" s="41" t="s">
        <v>43</v>
      </c>
      <c r="FS294" s="6"/>
      <c r="FT294" s="6"/>
      <c r="FU294" s="6"/>
      <c r="FV294" s="6"/>
      <c r="FW294" s="6"/>
      <c r="FX294" s="6"/>
      <c r="FY294" s="52"/>
      <c r="GA294" s="367"/>
      <c r="GB294" s="41" t="s">
        <v>43</v>
      </c>
      <c r="GC294" s="6"/>
      <c r="GD294" s="6"/>
      <c r="GE294" s="6"/>
      <c r="GF294" s="6"/>
      <c r="GG294" s="6"/>
      <c r="GH294" s="6"/>
      <c r="GI294" s="52"/>
      <c r="GK294" s="367"/>
      <c r="GL294" s="41" t="s">
        <v>43</v>
      </c>
      <c r="GM294" s="6"/>
      <c r="GN294" s="6"/>
      <c r="GO294" s="6"/>
      <c r="GP294" s="6"/>
      <c r="GQ294" s="6"/>
      <c r="GR294" s="6"/>
      <c r="GS294" s="52"/>
      <c r="GU294" s="367"/>
      <c r="GV294" s="41" t="s">
        <v>43</v>
      </c>
      <c r="GW294" s="6"/>
      <c r="GX294" s="6"/>
      <c r="GY294" s="6"/>
      <c r="GZ294" s="6"/>
      <c r="HA294" s="6"/>
      <c r="HB294" s="6"/>
      <c r="HC294" s="52"/>
      <c r="HE294" s="367"/>
      <c r="HF294" s="41" t="s">
        <v>43</v>
      </c>
      <c r="HG294" s="6"/>
      <c r="HH294" s="6"/>
      <c r="HI294" s="6"/>
      <c r="HJ294" s="6"/>
      <c r="HK294" s="6"/>
      <c r="HL294" s="6"/>
      <c r="HM294" s="52"/>
      <c r="HO294" s="367"/>
      <c r="HP294" s="41" t="s">
        <v>43</v>
      </c>
      <c r="HQ294" s="6"/>
      <c r="HR294" s="6"/>
      <c r="HS294" s="6"/>
      <c r="HT294" s="6"/>
      <c r="HU294" s="6"/>
      <c r="HV294" s="6"/>
      <c r="HW294" s="52"/>
      <c r="HY294" s="367"/>
      <c r="HZ294" s="41" t="s">
        <v>43</v>
      </c>
      <c r="IA294" s="6"/>
      <c r="IB294" s="6"/>
      <c r="IC294" s="6"/>
      <c r="ID294" s="6"/>
      <c r="IE294" s="6"/>
      <c r="IF294" s="6"/>
      <c r="IG294" s="52"/>
      <c r="II294" s="367"/>
      <c r="IJ294" s="41" t="s">
        <v>43</v>
      </c>
      <c r="IK294" s="6"/>
      <c r="IL294" s="6"/>
      <c r="IM294" s="6"/>
      <c r="IN294" s="6"/>
      <c r="IO294" s="6"/>
      <c r="IP294" s="6"/>
      <c r="IQ294" s="52"/>
      <c r="IS294" s="367"/>
      <c r="IT294" s="41" t="s">
        <v>43</v>
      </c>
      <c r="IU294" s="6"/>
      <c r="IV294" s="6"/>
      <c r="IW294" s="6"/>
      <c r="IX294" s="6"/>
      <c r="IY294" s="6"/>
      <c r="IZ294" s="6"/>
      <c r="JA294" s="52"/>
    </row>
    <row r="295" spans="1:261" ht="12.75" customHeight="1" outlineLevel="2" x14ac:dyDescent="0.25">
      <c r="C295" s="356"/>
      <c r="D295" s="41">
        <v>2</v>
      </c>
      <c r="E295" s="416">
        <f t="shared" si="1376"/>
        <v>9</v>
      </c>
      <c r="F295" s="416">
        <f t="shared" si="1377"/>
        <v>8</v>
      </c>
      <c r="G295" s="416">
        <f t="shared" si="1378"/>
        <v>4.666666666666667</v>
      </c>
      <c r="H295" s="416">
        <f t="shared" si="1379"/>
        <v>8.5</v>
      </c>
      <c r="I295" s="416">
        <f t="shared" si="1380"/>
        <v>9.5</v>
      </c>
      <c r="J295" s="416">
        <f t="shared" si="1381"/>
        <v>9.5</v>
      </c>
      <c r="K295" s="52"/>
      <c r="M295" s="328"/>
      <c r="N295" s="41">
        <v>2</v>
      </c>
      <c r="O295" s="6"/>
      <c r="P295" s="6"/>
      <c r="Q295" s="6"/>
      <c r="R295" s="6"/>
      <c r="S295" s="6"/>
      <c r="T295" s="6"/>
      <c r="U295" s="52"/>
      <c r="W295" s="328"/>
      <c r="X295" s="41">
        <v>2</v>
      </c>
      <c r="Y295" s="6"/>
      <c r="Z295" s="6"/>
      <c r="AA295" s="6"/>
      <c r="AB295" s="6"/>
      <c r="AC295" s="6"/>
      <c r="AD295" s="6"/>
      <c r="AE295" s="52"/>
      <c r="AG295" s="328"/>
      <c r="AH295" s="41">
        <v>2</v>
      </c>
      <c r="AI295" s="6"/>
      <c r="AJ295" s="6"/>
      <c r="AK295" s="6"/>
      <c r="AL295" s="6"/>
      <c r="AM295" s="6"/>
      <c r="AN295" s="6"/>
      <c r="AO295" s="52"/>
      <c r="AQ295" s="328"/>
      <c r="AR295" s="41">
        <v>2</v>
      </c>
      <c r="AS295" s="6"/>
      <c r="AT295" s="6"/>
      <c r="AU295" s="6"/>
      <c r="AV295" s="6"/>
      <c r="AW295" s="6"/>
      <c r="AX295" s="6"/>
      <c r="AY295" s="52"/>
      <c r="BA295" s="328"/>
      <c r="BB295" s="41">
        <v>2</v>
      </c>
      <c r="BC295" s="6"/>
      <c r="BD295" s="6"/>
      <c r="BE295" s="6"/>
      <c r="BF295" s="6"/>
      <c r="BG295" s="6"/>
      <c r="BH295" s="6"/>
      <c r="BI295" s="52"/>
      <c r="BK295" s="328"/>
      <c r="BL295" s="41">
        <v>2</v>
      </c>
      <c r="BM295" s="6">
        <v>10</v>
      </c>
      <c r="BN295" s="6">
        <v>10</v>
      </c>
      <c r="BO295" s="6">
        <v>0</v>
      </c>
      <c r="BP295" s="6">
        <v>10</v>
      </c>
      <c r="BQ295" s="6">
        <v>10</v>
      </c>
      <c r="BR295" s="6">
        <v>10</v>
      </c>
      <c r="BS295" s="52"/>
      <c r="BU295" s="328"/>
      <c r="BV295" s="41">
        <v>2</v>
      </c>
      <c r="BW295" s="6"/>
      <c r="BX295" s="6"/>
      <c r="BY295" s="6"/>
      <c r="BZ295" s="6"/>
      <c r="CA295" s="6"/>
      <c r="CB295" s="6"/>
      <c r="CC295" s="52"/>
      <c r="CE295" s="328"/>
      <c r="CF295" s="41">
        <v>2</v>
      </c>
      <c r="CG295" s="6"/>
      <c r="CH295" s="6"/>
      <c r="CI295" s="6"/>
      <c r="CJ295" s="6"/>
      <c r="CK295" s="6"/>
      <c r="CL295" s="6"/>
      <c r="CM295" s="52"/>
      <c r="CO295" s="328"/>
      <c r="CP295" s="41">
        <v>2</v>
      </c>
      <c r="CQ295" s="6"/>
      <c r="CR295" s="6"/>
      <c r="CS295" s="6"/>
      <c r="CT295" s="6"/>
      <c r="CU295" s="6"/>
      <c r="CV295" s="6"/>
      <c r="CW295" s="52"/>
      <c r="CY295" s="328"/>
      <c r="CZ295" s="41">
        <v>2</v>
      </c>
      <c r="DA295" s="6">
        <v>10</v>
      </c>
      <c r="DB295" s="6">
        <v>7</v>
      </c>
      <c r="DC295" s="6">
        <v>7</v>
      </c>
      <c r="DD295" s="6">
        <v>7</v>
      </c>
      <c r="DE295" s="6"/>
      <c r="DF295" s="6">
        <v>9</v>
      </c>
      <c r="DG295" s="52"/>
      <c r="DI295" s="328"/>
      <c r="DJ295" s="41">
        <v>2</v>
      </c>
      <c r="DK295" s="6"/>
      <c r="DL295" s="6"/>
      <c r="DM295" s="6"/>
      <c r="DN295" s="6"/>
      <c r="DO295" s="6"/>
      <c r="DP295" s="6"/>
      <c r="DQ295" s="52"/>
      <c r="DS295" s="328"/>
      <c r="DT295" s="41">
        <v>2</v>
      </c>
      <c r="DU295" s="6"/>
      <c r="DV295" s="6"/>
      <c r="DW295" s="6"/>
      <c r="DX295" s="6"/>
      <c r="DY295" s="6"/>
      <c r="DZ295" s="6"/>
      <c r="EA295" s="52"/>
      <c r="EC295" s="328"/>
      <c r="ED295" s="41">
        <v>2</v>
      </c>
      <c r="EE295" s="6"/>
      <c r="EF295" s="6"/>
      <c r="EG295" s="6"/>
      <c r="EH295" s="6"/>
      <c r="EI295" s="6"/>
      <c r="EJ295" s="6"/>
      <c r="EK295" s="52"/>
      <c r="EL295" s="328"/>
      <c r="EM295" s="41">
        <v>2</v>
      </c>
      <c r="EN295" s="6">
        <v>10</v>
      </c>
      <c r="EO295" s="6">
        <v>7</v>
      </c>
      <c r="EP295" s="6">
        <v>7</v>
      </c>
      <c r="EQ295" s="6">
        <v>7</v>
      </c>
      <c r="ER295" s="6"/>
      <c r="ES295" s="6">
        <v>9</v>
      </c>
      <c r="ET295" s="52"/>
      <c r="EU295" s="52"/>
      <c r="EW295" s="367"/>
      <c r="EX295" s="41">
        <v>2</v>
      </c>
      <c r="EY295" s="6"/>
      <c r="EZ295" s="6"/>
      <c r="FA295" s="6"/>
      <c r="FB295" s="6"/>
      <c r="FC295" s="6"/>
      <c r="FD295" s="6"/>
      <c r="FE295" s="52"/>
      <c r="FG295" s="367"/>
      <c r="FH295" s="41">
        <v>2</v>
      </c>
      <c r="FI295" s="6"/>
      <c r="FJ295" s="6"/>
      <c r="FK295" s="6"/>
      <c r="FL295" s="6"/>
      <c r="FM295" s="6"/>
      <c r="FN295" s="6"/>
      <c r="FO295" s="52"/>
      <c r="FQ295" s="367"/>
      <c r="FR295" s="41">
        <v>2</v>
      </c>
      <c r="FS295" s="6"/>
      <c r="FT295" s="6"/>
      <c r="FU295" s="6"/>
      <c r="FV295" s="6"/>
      <c r="FW295" s="6"/>
      <c r="FX295" s="6"/>
      <c r="FY295" s="52"/>
      <c r="GA295" s="367"/>
      <c r="GB295" s="41">
        <v>2</v>
      </c>
      <c r="GC295" s="6"/>
      <c r="GD295" s="6"/>
      <c r="GE295" s="6"/>
      <c r="GF295" s="6"/>
      <c r="GG295" s="6"/>
      <c r="GH295" s="6"/>
      <c r="GI295" s="52"/>
      <c r="GK295" s="367"/>
      <c r="GL295" s="41">
        <v>2</v>
      </c>
      <c r="GM295" s="6"/>
      <c r="GN295" s="6"/>
      <c r="GO295" s="6"/>
      <c r="GP295" s="6"/>
      <c r="GQ295" s="6"/>
      <c r="GR295" s="6"/>
      <c r="GS295" s="52"/>
      <c r="GU295" s="367"/>
      <c r="GV295" s="41">
        <v>2</v>
      </c>
      <c r="GW295" s="6"/>
      <c r="GX295" s="6"/>
      <c r="GY295" s="6"/>
      <c r="GZ295" s="6"/>
      <c r="HA295" s="6"/>
      <c r="HB295" s="6"/>
      <c r="HC295" s="52"/>
      <c r="HE295" s="367"/>
      <c r="HF295" s="41">
        <v>2</v>
      </c>
      <c r="HG295" s="6"/>
      <c r="HH295" s="6"/>
      <c r="HI295" s="6"/>
      <c r="HJ295" s="6"/>
      <c r="HK295" s="6"/>
      <c r="HL295" s="6"/>
      <c r="HM295" s="52"/>
      <c r="HO295" s="367"/>
      <c r="HP295" s="41">
        <v>2</v>
      </c>
      <c r="HQ295" s="6"/>
      <c r="HR295" s="6"/>
      <c r="HS295" s="6"/>
      <c r="HT295" s="6"/>
      <c r="HU295" s="6"/>
      <c r="HV295" s="6"/>
      <c r="HW295" s="52"/>
      <c r="HY295" s="367"/>
      <c r="HZ295" s="41">
        <v>2</v>
      </c>
      <c r="IA295" s="6"/>
      <c r="IB295" s="6"/>
      <c r="IC295" s="6"/>
      <c r="ID295" s="6"/>
      <c r="IE295" s="6"/>
      <c r="IF295" s="6"/>
      <c r="IG295" s="52"/>
      <c r="II295" s="367"/>
      <c r="IJ295" s="41">
        <v>2</v>
      </c>
      <c r="IK295" s="6"/>
      <c r="IL295" s="6"/>
      <c r="IM295" s="6"/>
      <c r="IN295" s="6"/>
      <c r="IO295" s="6"/>
      <c r="IP295" s="6"/>
      <c r="IQ295" s="52"/>
      <c r="IS295" s="367"/>
      <c r="IT295" s="41">
        <v>2</v>
      </c>
      <c r="IU295" s="6"/>
      <c r="IV295" s="6"/>
      <c r="IW295" s="6"/>
      <c r="IX295" s="6"/>
      <c r="IY295" s="6"/>
      <c r="IZ295" s="6"/>
      <c r="JA295" s="52"/>
    </row>
    <row r="296" spans="1:261" ht="12.75" customHeight="1" outlineLevel="2" x14ac:dyDescent="0.25">
      <c r="C296" s="356"/>
      <c r="D296" s="41">
        <v>3</v>
      </c>
      <c r="E296" s="416">
        <f t="shared" si="1376"/>
        <v>9.3333333333333339</v>
      </c>
      <c r="F296" s="416">
        <f t="shared" si="1377"/>
        <v>8.3333333333333339</v>
      </c>
      <c r="G296" s="416">
        <f t="shared" si="1378"/>
        <v>4.666666666666667</v>
      </c>
      <c r="H296" s="416">
        <f t="shared" si="1379"/>
        <v>8.5</v>
      </c>
      <c r="I296" s="416">
        <f t="shared" si="1380"/>
        <v>9.5</v>
      </c>
      <c r="J296" s="416">
        <f t="shared" si="1381"/>
        <v>9.5</v>
      </c>
      <c r="K296" s="52"/>
      <c r="M296" s="328"/>
      <c r="N296" s="41">
        <v>3</v>
      </c>
      <c r="O296" s="6"/>
      <c r="P296" s="6"/>
      <c r="Q296" s="6"/>
      <c r="R296" s="6"/>
      <c r="S296" s="6"/>
      <c r="T296" s="6"/>
      <c r="U296" s="52"/>
      <c r="W296" s="328"/>
      <c r="X296" s="41">
        <v>3</v>
      </c>
      <c r="Y296" s="6"/>
      <c r="Z296" s="6"/>
      <c r="AA296" s="6"/>
      <c r="AB296" s="6"/>
      <c r="AC296" s="6"/>
      <c r="AD296" s="6"/>
      <c r="AE296" s="52"/>
      <c r="AG296" s="328"/>
      <c r="AH296" s="41">
        <v>3</v>
      </c>
      <c r="AI296" s="6"/>
      <c r="AJ296" s="6"/>
      <c r="AK296" s="6"/>
      <c r="AL296" s="6"/>
      <c r="AM296" s="6"/>
      <c r="AN296" s="6"/>
      <c r="AO296" s="52"/>
      <c r="AQ296" s="328"/>
      <c r="AR296" s="41">
        <v>3</v>
      </c>
      <c r="AS296" s="6"/>
      <c r="AT296" s="6"/>
      <c r="AU296" s="6"/>
      <c r="AV296" s="6"/>
      <c r="AW296" s="6"/>
      <c r="AX296" s="6"/>
      <c r="AY296" s="52"/>
      <c r="BA296" s="328"/>
      <c r="BB296" s="41">
        <v>3</v>
      </c>
      <c r="BC296" s="6"/>
      <c r="BD296" s="6"/>
      <c r="BE296" s="6"/>
      <c r="BF296" s="6"/>
      <c r="BG296" s="6"/>
      <c r="BH296" s="6"/>
      <c r="BI296" s="52"/>
      <c r="BK296" s="328"/>
      <c r="BL296" s="41">
        <v>3</v>
      </c>
      <c r="BM296" s="6">
        <v>10</v>
      </c>
      <c r="BN296" s="6">
        <v>10</v>
      </c>
      <c r="BO296" s="6">
        <v>0</v>
      </c>
      <c r="BP296" s="6">
        <v>10</v>
      </c>
      <c r="BQ296" s="6">
        <v>10</v>
      </c>
      <c r="BR296" s="6">
        <v>10</v>
      </c>
      <c r="BS296" s="52"/>
      <c r="BU296" s="328"/>
      <c r="BV296" s="41">
        <v>3</v>
      </c>
      <c r="BW296" s="6"/>
      <c r="BX296" s="6"/>
      <c r="BY296" s="6"/>
      <c r="BZ296" s="6"/>
      <c r="CA296" s="6"/>
      <c r="CB296" s="6"/>
      <c r="CC296" s="52"/>
      <c r="CE296" s="328"/>
      <c r="CF296" s="41">
        <v>3</v>
      </c>
      <c r="CG296" s="6"/>
      <c r="CH296" s="6"/>
      <c r="CI296" s="6"/>
      <c r="CJ296" s="6"/>
      <c r="CK296" s="6"/>
      <c r="CL296" s="6"/>
      <c r="CM296" s="52"/>
      <c r="CO296" s="328"/>
      <c r="CP296" s="41">
        <v>3</v>
      </c>
      <c r="CQ296" s="6"/>
      <c r="CR296" s="6"/>
      <c r="CS296" s="6"/>
      <c r="CT296" s="6"/>
      <c r="CU296" s="6"/>
      <c r="CV296" s="6"/>
      <c r="CW296" s="52"/>
      <c r="CY296" s="328"/>
      <c r="CZ296" s="41">
        <v>3</v>
      </c>
      <c r="DA296" s="6">
        <v>10</v>
      </c>
      <c r="DB296" s="6">
        <v>8</v>
      </c>
      <c r="DC296" s="6">
        <v>7</v>
      </c>
      <c r="DD296" s="6">
        <v>7</v>
      </c>
      <c r="DE296" s="6"/>
      <c r="DF296" s="6">
        <v>9</v>
      </c>
      <c r="DG296" s="52"/>
      <c r="DI296" s="328"/>
      <c r="DJ296" s="41">
        <v>3</v>
      </c>
      <c r="DK296" s="6"/>
      <c r="DL296" s="6"/>
      <c r="DM296" s="6"/>
      <c r="DN296" s="6"/>
      <c r="DO296" s="6"/>
      <c r="DP296" s="6"/>
      <c r="DQ296" s="52"/>
      <c r="DS296" s="328"/>
      <c r="DT296" s="41">
        <v>3</v>
      </c>
      <c r="DU296" s="6"/>
      <c r="DV296" s="6"/>
      <c r="DW296" s="6"/>
      <c r="DX296" s="6"/>
      <c r="DY296" s="6"/>
      <c r="DZ296" s="6"/>
      <c r="EA296" s="52"/>
      <c r="EC296" s="328"/>
      <c r="ED296" s="41">
        <v>3</v>
      </c>
      <c r="EE296" s="6"/>
      <c r="EF296" s="6"/>
      <c r="EG296" s="6"/>
      <c r="EH296" s="6"/>
      <c r="EI296" s="6"/>
      <c r="EJ296" s="6"/>
      <c r="EK296" s="52"/>
      <c r="EL296" s="328"/>
      <c r="EM296" s="41">
        <v>3</v>
      </c>
      <c r="EN296" s="6">
        <v>10</v>
      </c>
      <c r="EO296" s="6">
        <v>8</v>
      </c>
      <c r="EP296" s="6">
        <v>7</v>
      </c>
      <c r="EQ296" s="6">
        <v>7</v>
      </c>
      <c r="ER296" s="6"/>
      <c r="ES296" s="6">
        <v>9</v>
      </c>
      <c r="ET296" s="52"/>
      <c r="EU296" s="52"/>
      <c r="EW296" s="367"/>
      <c r="EX296" s="41">
        <v>3</v>
      </c>
      <c r="EY296" s="6"/>
      <c r="EZ296" s="6"/>
      <c r="FA296" s="6"/>
      <c r="FB296" s="6"/>
      <c r="FC296" s="6"/>
      <c r="FD296" s="6"/>
      <c r="FE296" s="52"/>
      <c r="FG296" s="367"/>
      <c r="FH296" s="41">
        <v>3</v>
      </c>
      <c r="FI296" s="6"/>
      <c r="FJ296" s="6"/>
      <c r="FK296" s="6"/>
      <c r="FL296" s="6"/>
      <c r="FM296" s="6"/>
      <c r="FN296" s="6"/>
      <c r="FO296" s="52"/>
      <c r="FQ296" s="367"/>
      <c r="FR296" s="41">
        <v>3</v>
      </c>
      <c r="FS296" s="6"/>
      <c r="FT296" s="6"/>
      <c r="FU296" s="6"/>
      <c r="FV296" s="6"/>
      <c r="FW296" s="6"/>
      <c r="FX296" s="6"/>
      <c r="FY296" s="52"/>
      <c r="GA296" s="367"/>
      <c r="GB296" s="41">
        <v>3</v>
      </c>
      <c r="GC296" s="6"/>
      <c r="GD296" s="6"/>
      <c r="GE296" s="6"/>
      <c r="GF296" s="6"/>
      <c r="GG296" s="6"/>
      <c r="GH296" s="6"/>
      <c r="GI296" s="52"/>
      <c r="GK296" s="367"/>
      <c r="GL296" s="41">
        <v>3</v>
      </c>
      <c r="GM296" s="6"/>
      <c r="GN296" s="6"/>
      <c r="GO296" s="6"/>
      <c r="GP296" s="6"/>
      <c r="GQ296" s="6"/>
      <c r="GR296" s="6"/>
      <c r="GS296" s="52"/>
      <c r="GU296" s="367"/>
      <c r="GV296" s="41">
        <v>3</v>
      </c>
      <c r="GW296" s="6"/>
      <c r="GX296" s="6"/>
      <c r="GY296" s="6"/>
      <c r="GZ296" s="6"/>
      <c r="HA296" s="6"/>
      <c r="HB296" s="6"/>
      <c r="HC296" s="52"/>
      <c r="HE296" s="367"/>
      <c r="HF296" s="41">
        <v>3</v>
      </c>
      <c r="HG296" s="6"/>
      <c r="HH296" s="6"/>
      <c r="HI296" s="6"/>
      <c r="HJ296" s="6"/>
      <c r="HK296" s="6"/>
      <c r="HL296" s="6"/>
      <c r="HM296" s="52"/>
      <c r="HO296" s="367"/>
      <c r="HP296" s="41">
        <v>3</v>
      </c>
      <c r="HQ296" s="6"/>
      <c r="HR296" s="6"/>
      <c r="HS296" s="6"/>
      <c r="HT296" s="6"/>
      <c r="HU296" s="6"/>
      <c r="HV296" s="6"/>
      <c r="HW296" s="52"/>
      <c r="HY296" s="367"/>
      <c r="HZ296" s="41">
        <v>3</v>
      </c>
      <c r="IA296" s="6"/>
      <c r="IB296" s="6"/>
      <c r="IC296" s="6"/>
      <c r="ID296" s="6"/>
      <c r="IE296" s="6"/>
      <c r="IF296" s="6"/>
      <c r="IG296" s="52"/>
      <c r="II296" s="367"/>
      <c r="IJ296" s="41">
        <v>3</v>
      </c>
      <c r="IK296" s="6"/>
      <c r="IL296" s="6"/>
      <c r="IM296" s="6"/>
      <c r="IN296" s="6"/>
      <c r="IO296" s="6"/>
      <c r="IP296" s="6"/>
      <c r="IQ296" s="52"/>
      <c r="IS296" s="367"/>
      <c r="IT296" s="41">
        <v>3</v>
      </c>
      <c r="IU296" s="6"/>
      <c r="IV296" s="6"/>
      <c r="IW296" s="6"/>
      <c r="IX296" s="6"/>
      <c r="IY296" s="6"/>
      <c r="IZ296" s="6"/>
      <c r="JA296" s="52"/>
    </row>
    <row r="297" spans="1:261" ht="12.75" customHeight="1" outlineLevel="2" x14ac:dyDescent="0.25">
      <c r="C297" s="356"/>
      <c r="D297" s="41">
        <v>4</v>
      </c>
      <c r="E297" s="416">
        <f t="shared" si="1376"/>
        <v>10</v>
      </c>
      <c r="F297" s="416">
        <f t="shared" si="1377"/>
        <v>7.666666666666667</v>
      </c>
      <c r="G297" s="416">
        <f t="shared" si="1378"/>
        <v>1</v>
      </c>
      <c r="H297" s="416">
        <f t="shared" si="1379"/>
        <v>5</v>
      </c>
      <c r="I297" s="416">
        <f t="shared" si="1380"/>
        <v>7.5</v>
      </c>
      <c r="J297" s="416">
        <f t="shared" si="1381"/>
        <v>7.5</v>
      </c>
      <c r="K297" s="52"/>
      <c r="M297" s="328"/>
      <c r="N297" s="41">
        <v>4</v>
      </c>
      <c r="O297" s="6"/>
      <c r="P297" s="6"/>
      <c r="Q297" s="6"/>
      <c r="R297" s="6"/>
      <c r="S297" s="6"/>
      <c r="T297" s="6"/>
      <c r="U297" s="52"/>
      <c r="W297" s="328"/>
      <c r="X297" s="41">
        <v>4</v>
      </c>
      <c r="Y297" s="6"/>
      <c r="Z297" s="6"/>
      <c r="AA297" s="6"/>
      <c r="AB297" s="6"/>
      <c r="AC297" s="6"/>
      <c r="AD297" s="6"/>
      <c r="AE297" s="52"/>
      <c r="AG297" s="328"/>
      <c r="AH297" s="41">
        <v>4</v>
      </c>
      <c r="AI297" s="6"/>
      <c r="AJ297" s="6"/>
      <c r="AK297" s="6"/>
      <c r="AL297" s="6"/>
      <c r="AM297" s="6"/>
      <c r="AN297" s="6"/>
      <c r="AO297" s="52"/>
      <c r="AQ297" s="328"/>
      <c r="AR297" s="41">
        <v>4</v>
      </c>
      <c r="AS297" s="6"/>
      <c r="AT297" s="6"/>
      <c r="AU297" s="6"/>
      <c r="AV297" s="6"/>
      <c r="AW297" s="6"/>
      <c r="AX297" s="6"/>
      <c r="AY297" s="52"/>
      <c r="BA297" s="328"/>
      <c r="BB297" s="41">
        <v>4</v>
      </c>
      <c r="BC297" s="6"/>
      <c r="BD297" s="6"/>
      <c r="BE297" s="6"/>
      <c r="BF297" s="6"/>
      <c r="BG297" s="6"/>
      <c r="BH297" s="6"/>
      <c r="BI297" s="52"/>
      <c r="BK297" s="328"/>
      <c r="BL297" s="41">
        <v>4</v>
      </c>
      <c r="BM297" s="6">
        <v>10</v>
      </c>
      <c r="BN297" s="6">
        <v>10</v>
      </c>
      <c r="BO297" s="6">
        <v>0</v>
      </c>
      <c r="BP297" s="6">
        <v>10</v>
      </c>
      <c r="BQ297" s="6">
        <v>10</v>
      </c>
      <c r="BR297" s="6">
        <v>10</v>
      </c>
      <c r="BS297" s="52"/>
      <c r="BU297" s="328"/>
      <c r="BV297" s="41">
        <v>4</v>
      </c>
      <c r="BW297" s="6"/>
      <c r="BX297" s="6"/>
      <c r="BY297" s="6"/>
      <c r="BZ297" s="6"/>
      <c r="CA297" s="6"/>
      <c r="CB297" s="6"/>
      <c r="CC297" s="52"/>
      <c r="CE297" s="328"/>
      <c r="CF297" s="41">
        <v>4</v>
      </c>
      <c r="CG297" s="6"/>
      <c r="CH297" s="6"/>
      <c r="CI297" s="6"/>
      <c r="CJ297" s="6"/>
      <c r="CK297" s="6"/>
      <c r="CL297" s="6"/>
      <c r="CM297" s="52"/>
      <c r="CO297" s="328"/>
      <c r="CP297" s="41">
        <v>4</v>
      </c>
      <c r="CQ297" s="6"/>
      <c r="CR297" s="6"/>
      <c r="CS297" s="6"/>
      <c r="CT297" s="6"/>
      <c r="CU297" s="6"/>
      <c r="CV297" s="6"/>
      <c r="CW297" s="52"/>
      <c r="CY297" s="328"/>
      <c r="CZ297" s="41">
        <v>4</v>
      </c>
      <c r="DA297" s="6">
        <v>10</v>
      </c>
      <c r="DB297" s="6">
        <v>10</v>
      </c>
      <c r="DC297" s="6">
        <v>3</v>
      </c>
      <c r="DD297" s="6">
        <v>0</v>
      </c>
      <c r="DE297" s="6"/>
      <c r="DF297" s="6">
        <v>5</v>
      </c>
      <c r="DG297" s="52"/>
      <c r="DI297" s="328"/>
      <c r="DJ297" s="41">
        <v>4</v>
      </c>
      <c r="DK297" s="6"/>
      <c r="DL297" s="6"/>
      <c r="DM297" s="6"/>
      <c r="DN297" s="6"/>
      <c r="DO297" s="6"/>
      <c r="DP297" s="6"/>
      <c r="DQ297" s="52"/>
      <c r="DS297" s="328"/>
      <c r="DT297" s="41">
        <v>4</v>
      </c>
      <c r="DU297" s="6"/>
      <c r="DV297" s="6"/>
      <c r="DW297" s="6"/>
      <c r="DX297" s="6"/>
      <c r="DY297" s="6"/>
      <c r="DZ297" s="6"/>
      <c r="EA297" s="52"/>
      <c r="EC297" s="328"/>
      <c r="ED297" s="41">
        <v>4</v>
      </c>
      <c r="EE297" s="6"/>
      <c r="EF297" s="6"/>
      <c r="EG297" s="6"/>
      <c r="EH297" s="6"/>
      <c r="EI297" s="6"/>
      <c r="EJ297" s="6"/>
      <c r="EK297" s="52"/>
      <c r="EL297" s="328"/>
      <c r="EM297" s="41">
        <v>4</v>
      </c>
      <c r="EN297" s="6">
        <v>10</v>
      </c>
      <c r="EO297" s="6">
        <v>10</v>
      </c>
      <c r="EP297" s="6">
        <v>3</v>
      </c>
      <c r="EQ297" s="6">
        <v>0</v>
      </c>
      <c r="ER297" s="6"/>
      <c r="ES297" s="6">
        <v>5</v>
      </c>
      <c r="ET297" s="52"/>
      <c r="EU297" s="52"/>
      <c r="EW297" s="367"/>
      <c r="EX297" s="41">
        <v>4</v>
      </c>
      <c r="EY297" s="6"/>
      <c r="EZ297" s="6"/>
      <c r="FA297" s="6"/>
      <c r="FB297" s="6"/>
      <c r="FC297" s="6"/>
      <c r="FD297" s="6"/>
      <c r="FE297" s="52"/>
      <c r="FG297" s="367"/>
      <c r="FH297" s="41">
        <v>4</v>
      </c>
      <c r="FI297" s="6"/>
      <c r="FJ297" s="6"/>
      <c r="FK297" s="6"/>
      <c r="FL297" s="6"/>
      <c r="FM297" s="6"/>
      <c r="FN297" s="6"/>
      <c r="FO297" s="52"/>
      <c r="FQ297" s="367"/>
      <c r="FR297" s="41">
        <v>4</v>
      </c>
      <c r="FS297" s="6"/>
      <c r="FT297" s="6"/>
      <c r="FU297" s="6"/>
      <c r="FV297" s="6"/>
      <c r="FW297" s="6"/>
      <c r="FX297" s="6"/>
      <c r="FY297" s="52"/>
      <c r="GA297" s="367"/>
      <c r="GB297" s="41">
        <v>4</v>
      </c>
      <c r="GC297" s="6"/>
      <c r="GD297" s="6"/>
      <c r="GE297" s="6"/>
      <c r="GF297" s="6"/>
      <c r="GG297" s="6"/>
      <c r="GH297" s="6"/>
      <c r="GI297" s="52"/>
      <c r="GK297" s="367"/>
      <c r="GL297" s="41">
        <v>4</v>
      </c>
      <c r="GM297" s="6"/>
      <c r="GN297" s="6"/>
      <c r="GO297" s="6"/>
      <c r="GP297" s="6"/>
      <c r="GQ297" s="6"/>
      <c r="GR297" s="6"/>
      <c r="GS297" s="52"/>
      <c r="GU297" s="367"/>
      <c r="GV297" s="41">
        <v>4</v>
      </c>
      <c r="GW297" s="6"/>
      <c r="GX297" s="6"/>
      <c r="GY297" s="6"/>
      <c r="GZ297" s="6"/>
      <c r="HA297" s="6"/>
      <c r="HB297" s="6"/>
      <c r="HC297" s="52"/>
      <c r="HE297" s="367"/>
      <c r="HF297" s="41">
        <v>4</v>
      </c>
      <c r="HG297" s="6"/>
      <c r="HH297" s="6"/>
      <c r="HI297" s="6"/>
      <c r="HJ297" s="6"/>
      <c r="HK297" s="6"/>
      <c r="HL297" s="6"/>
      <c r="HM297" s="52"/>
      <c r="HO297" s="367"/>
      <c r="HP297" s="41">
        <v>4</v>
      </c>
      <c r="HQ297" s="6"/>
      <c r="HR297" s="6"/>
      <c r="HS297" s="6"/>
      <c r="HT297" s="6"/>
      <c r="HU297" s="6"/>
      <c r="HV297" s="6"/>
      <c r="HW297" s="52"/>
      <c r="HY297" s="367"/>
      <c r="HZ297" s="41">
        <v>4</v>
      </c>
      <c r="IA297" s="6"/>
      <c r="IB297" s="6"/>
      <c r="IC297" s="6"/>
      <c r="ID297" s="6"/>
      <c r="IE297" s="6"/>
      <c r="IF297" s="6"/>
      <c r="IG297" s="52"/>
      <c r="II297" s="367"/>
      <c r="IJ297" s="41">
        <v>4</v>
      </c>
      <c r="IK297" s="6"/>
      <c r="IL297" s="6"/>
      <c r="IM297" s="6"/>
      <c r="IN297" s="6"/>
      <c r="IO297" s="6"/>
      <c r="IP297" s="6"/>
      <c r="IQ297" s="52"/>
      <c r="IS297" s="367"/>
      <c r="IT297" s="41">
        <v>4</v>
      </c>
      <c r="IU297" s="6"/>
      <c r="IV297" s="6"/>
      <c r="IW297" s="6"/>
      <c r="IX297" s="6"/>
      <c r="IY297" s="6"/>
      <c r="IZ297" s="6"/>
      <c r="JA297" s="52"/>
    </row>
    <row r="298" spans="1:261" ht="12.75" customHeight="1" outlineLevel="2" x14ac:dyDescent="0.25">
      <c r="A298" s="99" t="s">
        <v>122</v>
      </c>
      <c r="B298" s="100">
        <f>IF(A298="Must Have",RQTMustHave,(IF(A298="Important",RQTImportant,(IF(A298="Standard",RQTStandard,RQTNiceToHave)))))</f>
        <v>1</v>
      </c>
      <c r="C298" s="358"/>
      <c r="D298" s="17" t="s">
        <v>1</v>
      </c>
      <c r="E298" s="417">
        <f>AVERAGE(O298,Y298,AI298,AS298,BC298,BM298,BW298,CG298,CQ298,DA298,DK298,DU298,EE298,EO298,EY298,FI298,FS298,GC298,GM298,GW298,HG298,HQ298,IA298,IK298,IU298)</f>
        <v>9.7916666666666661</v>
      </c>
      <c r="F298" s="417">
        <f t="shared" ref="F298:J298" si="1382">AVERAGE(P298,Z298,AJ298,AT298,BD298,BN298,BX298,CH298,CR298,DB298,DL298,DV298,EF298,EP298,EZ298,FJ298,FT298,GD298,GN298,GX298,HH298,HR298,IB298,IL298,IV298)</f>
        <v>9.0416666666666661</v>
      </c>
      <c r="G298" s="417">
        <f t="shared" si="1382"/>
        <v>5.25</v>
      </c>
      <c r="H298" s="417">
        <f t="shared" si="1382"/>
        <v>9</v>
      </c>
      <c r="I298" s="417">
        <f t="shared" si="1382"/>
        <v>9.5625</v>
      </c>
      <c r="J298" s="417">
        <f t="shared" si="1382"/>
        <v>9.5625</v>
      </c>
      <c r="K298" s="52"/>
      <c r="M298" s="48"/>
      <c r="N298" s="17" t="s">
        <v>1</v>
      </c>
      <c r="O298" s="36" t="str">
        <f>IF(COUNT(O290:O297)=0,"",AVERAGE(O290:O297))</f>
        <v/>
      </c>
      <c r="P298" s="36" t="str">
        <f>IF(COUNT(P290:P297)=0,"",AVERAGE(P290:P297))</f>
        <v/>
      </c>
      <c r="Q298" s="36" t="str">
        <f>IF(COUNT(Q290:Q297)=0,"",AVERAGE(Q290:Q297))</f>
        <v/>
      </c>
      <c r="R298" s="36" t="str">
        <f>IF(COUNT(R290:R297)=0,"",AVERAGE(R290:R297))</f>
        <v/>
      </c>
      <c r="S298" s="36"/>
      <c r="T298" s="36" t="str">
        <f>IF(COUNT(T290:T297)=0,"",AVERAGE(T290:T297))</f>
        <v/>
      </c>
      <c r="U298" s="52"/>
      <c r="W298" s="48"/>
      <c r="X298" s="17" t="s">
        <v>1</v>
      </c>
      <c r="Y298" s="36" t="str">
        <f>IF(COUNT(Y290:Y297)=0,"",AVERAGE(Y290:Y297))</f>
        <v/>
      </c>
      <c r="Z298" s="36" t="str">
        <f>IF(COUNT(Z290:Z297)=0,"",AVERAGE(Z290:Z297))</f>
        <v/>
      </c>
      <c r="AA298" s="36" t="str">
        <f>IF(COUNT(AA290:AA297)=0,"",AVERAGE(AA290:AA297))</f>
        <v/>
      </c>
      <c r="AB298" s="36" t="str">
        <f>IF(COUNT(AB290:AB297)=0,"",AVERAGE(AB290:AB297))</f>
        <v/>
      </c>
      <c r="AC298" s="36"/>
      <c r="AD298" s="36" t="str">
        <f>IF(COUNT(AD290:AD297)=0,"",AVERAGE(AD290:AD297))</f>
        <v/>
      </c>
      <c r="AE298" s="52"/>
      <c r="AG298" s="48"/>
      <c r="AH298" s="17" t="s">
        <v>1</v>
      </c>
      <c r="AI298" s="36" t="str">
        <f>IF(COUNT(AI290:AI297)=0,"",AVERAGE(AI290:AI297))</f>
        <v/>
      </c>
      <c r="AJ298" s="36" t="str">
        <f>IF(COUNT(AJ290:AJ297)=0,"",AVERAGE(AJ290:AJ297))</f>
        <v/>
      </c>
      <c r="AK298" s="36" t="str">
        <f>IF(COUNT(AK290:AK297)=0,"",AVERAGE(AK290:AK297))</f>
        <v/>
      </c>
      <c r="AL298" s="36" t="str">
        <f>IF(COUNT(AL290:AL297)=0,"",AVERAGE(AL290:AL297))</f>
        <v/>
      </c>
      <c r="AM298" s="36"/>
      <c r="AN298" s="36" t="str">
        <f>IF(COUNT(AN290:AN297)=0,"",AVERAGE(AN290:AN297))</f>
        <v/>
      </c>
      <c r="AO298" s="52"/>
      <c r="AQ298" s="48"/>
      <c r="AR298" s="17" t="s">
        <v>1</v>
      </c>
      <c r="AS298" s="36"/>
      <c r="AT298" s="36" t="str">
        <f>IF(COUNT(AT290:AT297)=0,"",AVERAGE(AT290:AT297))</f>
        <v/>
      </c>
      <c r="AU298" s="36" t="str">
        <f>IF(COUNT(AU290:AU297)=0,"",AVERAGE(AU290:AU297))</f>
        <v/>
      </c>
      <c r="AV298" s="36" t="str">
        <f>IF(COUNT(AV290:AV297)=0,"",AVERAGE(AV290:AV297))</f>
        <v/>
      </c>
      <c r="AW298" s="36" t="str">
        <f>IF(COUNT(AW290:AW297)=0,"",AVERAGE(AW290:AW297))</f>
        <v/>
      </c>
      <c r="AX298" s="36" t="str">
        <f>IF(COUNT(AX290:AX297)=0,"",AVERAGE(AX290:AX297))</f>
        <v/>
      </c>
      <c r="AY298" s="52"/>
      <c r="BA298" s="48"/>
      <c r="BB298" s="17" t="s">
        <v>1</v>
      </c>
      <c r="BC298" s="36"/>
      <c r="BD298" s="36" t="str">
        <f>IF(COUNT(BD290:BD297)=0,"",AVERAGE(BD290:BD297))</f>
        <v/>
      </c>
      <c r="BE298" s="36" t="str">
        <f>IF(COUNT(BE290:BE297)=0,"",AVERAGE(BE290:BE297))</f>
        <v/>
      </c>
      <c r="BF298" s="36" t="str">
        <f>IF(COUNT(BF290:BF297)=0,"",AVERAGE(BF290:BF297))</f>
        <v/>
      </c>
      <c r="BG298" s="36" t="str">
        <f>IF(COUNT(BG290:BG297)=0,"",AVERAGE(BG290:BG297))</f>
        <v/>
      </c>
      <c r="BH298" s="36" t="str">
        <f>IF(COUNT(BH290:BH297)=0,"",AVERAGE(BH290:BH297))</f>
        <v/>
      </c>
      <c r="BI298" s="52"/>
      <c r="BK298" s="48"/>
      <c r="BL298" s="17" t="s">
        <v>1</v>
      </c>
      <c r="BM298" s="6">
        <v>10</v>
      </c>
      <c r="BN298" s="6">
        <v>10</v>
      </c>
      <c r="BO298" s="6">
        <v>0</v>
      </c>
      <c r="BP298" s="6">
        <v>10</v>
      </c>
      <c r="BQ298" s="6">
        <v>10</v>
      </c>
      <c r="BR298" s="6">
        <v>10</v>
      </c>
      <c r="BS298" s="52"/>
      <c r="BU298" s="48"/>
      <c r="BV298" s="17" t="s">
        <v>1</v>
      </c>
      <c r="BW298" s="36" t="str">
        <f>IF(COUNT(BW290:BW297)=0,"",AVERAGE(BW290:BW297))</f>
        <v/>
      </c>
      <c r="BX298" s="36" t="str">
        <f>IF(COUNT(BX290:BX297)=0,"",AVERAGE(BX290:BX297))</f>
        <v/>
      </c>
      <c r="BY298" s="36" t="str">
        <f>IF(COUNT(BY290:BY297)=0,"",AVERAGE(BY290:BY297))</f>
        <v/>
      </c>
      <c r="BZ298" s="36" t="str">
        <f>IF(COUNT(BZ290:BZ297)=0,"",AVERAGE(BZ290:BZ297))</f>
        <v/>
      </c>
      <c r="CA298" s="36"/>
      <c r="CB298" s="36" t="str">
        <f>IF(COUNT(CB290:CB297)=0,"",AVERAGE(CB290:CB297))</f>
        <v/>
      </c>
      <c r="CC298" s="52"/>
      <c r="CE298" s="48"/>
      <c r="CF298" s="17" t="s">
        <v>1</v>
      </c>
      <c r="CG298" s="36" t="str">
        <f>IF(COUNT(CG290:CG297)=0,"",AVERAGE(CG290:CG297))</f>
        <v/>
      </c>
      <c r="CH298" s="36" t="str">
        <f>IF(COUNT(CH290:CH297)=0,"",AVERAGE(CH290:CH297))</f>
        <v/>
      </c>
      <c r="CI298" s="36" t="str">
        <f>IF(COUNT(CI290:CI297)=0,"",AVERAGE(CI290:CI297))</f>
        <v/>
      </c>
      <c r="CJ298" s="36" t="str">
        <f>IF(COUNT(CJ290:CJ297)=0,"",AVERAGE(CJ290:CJ297))</f>
        <v/>
      </c>
      <c r="CK298" s="36"/>
      <c r="CL298" s="36" t="str">
        <f>IF(COUNT(CL290:CL297)=0,"",AVERAGE(CL290:CL297))</f>
        <v/>
      </c>
      <c r="CM298" s="52"/>
      <c r="CO298" s="48"/>
      <c r="CP298" s="17" t="s">
        <v>1</v>
      </c>
      <c r="CQ298" s="36" t="str">
        <f>IF(COUNT(CQ290:CQ297)=0,"",AVERAGE(CQ290:CQ297))</f>
        <v/>
      </c>
      <c r="CR298" s="36" t="str">
        <f>IF(COUNT(CR290:CR297)=0,"",AVERAGE(CR290:CR297))</f>
        <v/>
      </c>
      <c r="CS298" s="36" t="str">
        <f>IF(COUNT(CS290:CS297)=0,"",AVERAGE(CS290:CS297))</f>
        <v/>
      </c>
      <c r="CT298" s="36" t="str">
        <f>IF(COUNT(CT290:CT297)=0,"",AVERAGE(CT290:CT297))</f>
        <v/>
      </c>
      <c r="CU298" s="36"/>
      <c r="CV298" s="36" t="str">
        <f>IF(COUNT(CV290:CV297)=0,"",AVERAGE(CV290:CV297))</f>
        <v/>
      </c>
      <c r="CW298" s="52"/>
      <c r="CY298" s="48"/>
      <c r="CZ298" s="17" t="s">
        <v>1</v>
      </c>
      <c r="DA298" s="36">
        <f>IF(COUNT(DA290:DA297)=0,"",AVERAGE(DA290:DA297))</f>
        <v>10</v>
      </c>
      <c r="DB298" s="36">
        <f>IF(COUNT(DB290:DB297)=0,"",AVERAGE(DB290:DB297))</f>
        <v>9.375</v>
      </c>
      <c r="DC298" s="36">
        <f>IF(COUNT(DC290:DC297)=0,"",AVERAGE(DC290:DC297))</f>
        <v>7.75</v>
      </c>
      <c r="DD298" s="36">
        <f>IF(COUNT(DD290:DD297)=0,"",AVERAGE(DD290:DD297))</f>
        <v>8</v>
      </c>
      <c r="DE298" s="36"/>
      <c r="DF298" s="36">
        <f>IF(COUNT(DF290:DF297)=0,"",AVERAGE(DF290:DF297))</f>
        <v>9.125</v>
      </c>
      <c r="DG298" s="52"/>
      <c r="DI298" s="48"/>
      <c r="DJ298" s="17" t="s">
        <v>1</v>
      </c>
      <c r="DK298" s="36" t="str">
        <f>IF(COUNT(DK290:DK297)=0,"",AVERAGE(DK290:DK297))</f>
        <v/>
      </c>
      <c r="DL298" s="36" t="str">
        <f>IF(COUNT(DL290:DL297)=0,"",AVERAGE(DL290:DL297))</f>
        <v/>
      </c>
      <c r="DM298" s="36" t="str">
        <f>IF(COUNT(DM290:DM297)=0,"",AVERAGE(DM290:DM297))</f>
        <v/>
      </c>
      <c r="DN298" s="36" t="str">
        <f>IF(COUNT(DN290:DN297)=0,"",AVERAGE(DN290:DN297))</f>
        <v/>
      </c>
      <c r="DO298" s="36"/>
      <c r="DP298" s="36" t="str">
        <f>IF(COUNT(DP290:DP297)=0,"",AVERAGE(DP290:DP297))</f>
        <v/>
      </c>
      <c r="DQ298" s="52"/>
      <c r="DS298" s="48"/>
      <c r="DT298" s="17" t="s">
        <v>1</v>
      </c>
      <c r="DU298" s="36" t="str">
        <f>IF(COUNT(DU290:DU297)=0,"",AVERAGE(DU290:DU297))</f>
        <v/>
      </c>
      <c r="DV298" s="36" t="str">
        <f>IF(COUNT(DV290:DV297)=0,"",AVERAGE(DV290:DV297))</f>
        <v/>
      </c>
      <c r="DW298" s="36" t="str">
        <f>IF(COUNT(DW290:DW297)=0,"",AVERAGE(DW290:DW297))</f>
        <v/>
      </c>
      <c r="DX298" s="36" t="str">
        <f>IF(COUNT(DX290:DX297)=0,"",AVERAGE(DX290:DX297))</f>
        <v/>
      </c>
      <c r="DY298" s="36"/>
      <c r="DZ298" s="36" t="str">
        <f>IF(COUNT(DZ290:DZ297)=0,"",AVERAGE(DZ290:DZ297))</f>
        <v/>
      </c>
      <c r="EA298" s="52"/>
      <c r="EC298" s="48"/>
      <c r="ED298" s="17" t="s">
        <v>1</v>
      </c>
      <c r="EE298" s="36" t="str">
        <f>IF(COUNT(EE290:EE297)=0,"",AVERAGE(EE290:EE297))</f>
        <v/>
      </c>
      <c r="EF298" s="36" t="str">
        <f>IF(COUNT(EF290:EF297)=0,"",AVERAGE(EF290:EF297))</f>
        <v/>
      </c>
      <c r="EG298" s="36" t="str">
        <f>IF(COUNT(EG290:EG297)=0,"",AVERAGE(EG290:EG297))</f>
        <v/>
      </c>
      <c r="EH298" s="36" t="str">
        <f>IF(COUNT(EH290:EH297)=0,"",AVERAGE(EH290:EH297))</f>
        <v/>
      </c>
      <c r="EI298" s="36"/>
      <c r="EJ298" s="36" t="str">
        <f>IF(COUNT(EJ290:EJ297)=0,"",AVERAGE(EJ290:EJ297))</f>
        <v/>
      </c>
      <c r="EK298" s="52"/>
      <c r="EL298" s="48"/>
      <c r="EM298" s="17" t="s">
        <v>1</v>
      </c>
      <c r="EN298" s="36">
        <f>IF(COUNT(EN290:EN297)=0,"",AVERAGE(EN290:EN297))</f>
        <v>10</v>
      </c>
      <c r="EO298" s="36">
        <f>IF(COUNT(EO290:EO297)=0,"",AVERAGE(EO290:EO297))</f>
        <v>9.375</v>
      </c>
      <c r="EP298" s="36">
        <f>IF(COUNT(EP290:EP297)=0,"",AVERAGE(EP290:EP297))</f>
        <v>7.75</v>
      </c>
      <c r="EQ298" s="36">
        <f>IF(COUNT(EQ290:EQ297)=0,"",AVERAGE(EQ290:EQ297))</f>
        <v>8</v>
      </c>
      <c r="ER298" s="36"/>
      <c r="ES298" s="36">
        <f>IF(COUNT(ES290:ES297)=0,"",AVERAGE(ES290:ES297))</f>
        <v>9.125</v>
      </c>
      <c r="ET298" s="52"/>
      <c r="EU298" s="52"/>
      <c r="EW298" s="369"/>
      <c r="EX298" s="17" t="s">
        <v>1</v>
      </c>
      <c r="EY298" s="36" t="str">
        <f t="shared" ref="EY298:FD298" si="1383">IF(COUNT(EY290:EY297)=0,"",AVERAGE(EY290:EY297))</f>
        <v/>
      </c>
      <c r="EZ298" s="36" t="str">
        <f t="shared" si="1383"/>
        <v/>
      </c>
      <c r="FA298" s="36" t="str">
        <f t="shared" si="1383"/>
        <v/>
      </c>
      <c r="FB298" s="36" t="str">
        <f t="shared" si="1383"/>
        <v/>
      </c>
      <c r="FC298" s="36" t="str">
        <f t="shared" si="1383"/>
        <v/>
      </c>
      <c r="FD298" s="36" t="str">
        <f t="shared" si="1383"/>
        <v/>
      </c>
      <c r="FE298" s="52"/>
      <c r="FG298" s="369"/>
      <c r="FH298" s="17" t="s">
        <v>1</v>
      </c>
      <c r="FI298" s="36" t="str">
        <f t="shared" ref="FI298:FN298" si="1384">IF(COUNT(FI290:FI297)=0,"",AVERAGE(FI290:FI297))</f>
        <v/>
      </c>
      <c r="FJ298" s="36" t="str">
        <f t="shared" si="1384"/>
        <v/>
      </c>
      <c r="FK298" s="36" t="str">
        <f t="shared" si="1384"/>
        <v/>
      </c>
      <c r="FL298" s="36" t="str">
        <f t="shared" si="1384"/>
        <v/>
      </c>
      <c r="FM298" s="36" t="str">
        <f t="shared" si="1384"/>
        <v/>
      </c>
      <c r="FN298" s="36" t="str">
        <f t="shared" si="1384"/>
        <v/>
      </c>
      <c r="FO298" s="52"/>
      <c r="FQ298" s="369"/>
      <c r="FR298" s="17" t="s">
        <v>1</v>
      </c>
      <c r="FS298" s="36" t="str">
        <f t="shared" ref="FS298:FX298" si="1385">IF(COUNT(FS290:FS297)=0,"",AVERAGE(FS290:FS297))</f>
        <v/>
      </c>
      <c r="FT298" s="36" t="str">
        <f t="shared" si="1385"/>
        <v/>
      </c>
      <c r="FU298" s="36" t="str">
        <f t="shared" si="1385"/>
        <v/>
      </c>
      <c r="FV298" s="36" t="str">
        <f t="shared" si="1385"/>
        <v/>
      </c>
      <c r="FW298" s="36" t="str">
        <f t="shared" si="1385"/>
        <v/>
      </c>
      <c r="FX298" s="36" t="str">
        <f t="shared" si="1385"/>
        <v/>
      </c>
      <c r="FY298" s="52"/>
      <c r="GA298" s="369"/>
      <c r="GB298" s="17" t="s">
        <v>1</v>
      </c>
      <c r="GC298" s="36" t="str">
        <f t="shared" ref="GC298:GH298" si="1386">IF(COUNT(GC290:GC297)=0,"",AVERAGE(GC290:GC297))</f>
        <v/>
      </c>
      <c r="GD298" s="36" t="str">
        <f t="shared" si="1386"/>
        <v/>
      </c>
      <c r="GE298" s="36" t="str">
        <f t="shared" si="1386"/>
        <v/>
      </c>
      <c r="GF298" s="36" t="str">
        <f t="shared" si="1386"/>
        <v/>
      </c>
      <c r="GG298" s="36" t="str">
        <f t="shared" si="1386"/>
        <v/>
      </c>
      <c r="GH298" s="36" t="str">
        <f t="shared" si="1386"/>
        <v/>
      </c>
      <c r="GI298" s="52"/>
      <c r="GK298" s="369"/>
      <c r="GL298" s="17" t="s">
        <v>1</v>
      </c>
      <c r="GM298" s="36" t="str">
        <f t="shared" ref="GM298:GR298" si="1387">IF(COUNT(GM290:GM297)=0,"",AVERAGE(GM290:GM297))</f>
        <v/>
      </c>
      <c r="GN298" s="36" t="str">
        <f t="shared" si="1387"/>
        <v/>
      </c>
      <c r="GO298" s="36" t="str">
        <f t="shared" si="1387"/>
        <v/>
      </c>
      <c r="GP298" s="36" t="str">
        <f t="shared" si="1387"/>
        <v/>
      </c>
      <c r="GQ298" s="36" t="str">
        <f t="shared" si="1387"/>
        <v/>
      </c>
      <c r="GR298" s="36" t="str">
        <f t="shared" si="1387"/>
        <v/>
      </c>
      <c r="GS298" s="52"/>
      <c r="GU298" s="369"/>
      <c r="GV298" s="17" t="s">
        <v>1</v>
      </c>
      <c r="GW298" s="36" t="str">
        <f t="shared" ref="GW298:HB298" si="1388">IF(COUNT(GW290:GW297)=0,"",AVERAGE(GW290:GW297))</f>
        <v/>
      </c>
      <c r="GX298" s="36" t="str">
        <f t="shared" si="1388"/>
        <v/>
      </c>
      <c r="GY298" s="36" t="str">
        <f t="shared" si="1388"/>
        <v/>
      </c>
      <c r="GZ298" s="36" t="str">
        <f t="shared" si="1388"/>
        <v/>
      </c>
      <c r="HA298" s="36" t="str">
        <f t="shared" si="1388"/>
        <v/>
      </c>
      <c r="HB298" s="36" t="str">
        <f t="shared" si="1388"/>
        <v/>
      </c>
      <c r="HC298" s="52"/>
      <c r="HE298" s="369"/>
      <c r="HF298" s="17" t="s">
        <v>1</v>
      </c>
      <c r="HG298" s="36" t="str">
        <f t="shared" ref="HG298:HL298" si="1389">IF(COUNT(HG290:HG297)=0,"",AVERAGE(HG290:HG297))</f>
        <v/>
      </c>
      <c r="HH298" s="36" t="str">
        <f t="shared" si="1389"/>
        <v/>
      </c>
      <c r="HI298" s="36" t="str">
        <f t="shared" si="1389"/>
        <v/>
      </c>
      <c r="HJ298" s="36" t="str">
        <f t="shared" si="1389"/>
        <v/>
      </c>
      <c r="HK298" s="36" t="str">
        <f t="shared" si="1389"/>
        <v/>
      </c>
      <c r="HL298" s="36" t="str">
        <f t="shared" si="1389"/>
        <v/>
      </c>
      <c r="HM298" s="52"/>
      <c r="HO298" s="369"/>
      <c r="HP298" s="17" t="s">
        <v>1</v>
      </c>
      <c r="HQ298" s="36" t="str">
        <f t="shared" ref="HQ298:HV298" si="1390">IF(COUNT(HQ290:HQ297)=0,"",AVERAGE(HQ290:HQ297))</f>
        <v/>
      </c>
      <c r="HR298" s="36" t="str">
        <f t="shared" si="1390"/>
        <v/>
      </c>
      <c r="HS298" s="36" t="str">
        <f t="shared" si="1390"/>
        <v/>
      </c>
      <c r="HT298" s="36" t="str">
        <f t="shared" si="1390"/>
        <v/>
      </c>
      <c r="HU298" s="36" t="str">
        <f t="shared" si="1390"/>
        <v/>
      </c>
      <c r="HV298" s="36" t="str">
        <f t="shared" si="1390"/>
        <v/>
      </c>
      <c r="HW298" s="52"/>
      <c r="HY298" s="369"/>
      <c r="HZ298" s="17" t="s">
        <v>1</v>
      </c>
      <c r="IA298" s="36" t="str">
        <f t="shared" ref="IA298:IF298" si="1391">IF(COUNT(IA290:IA297)=0,"",AVERAGE(IA290:IA297))</f>
        <v/>
      </c>
      <c r="IB298" s="36" t="str">
        <f t="shared" si="1391"/>
        <v/>
      </c>
      <c r="IC298" s="36" t="str">
        <f t="shared" si="1391"/>
        <v/>
      </c>
      <c r="ID298" s="36" t="str">
        <f t="shared" si="1391"/>
        <v/>
      </c>
      <c r="IE298" s="36" t="str">
        <f t="shared" si="1391"/>
        <v/>
      </c>
      <c r="IF298" s="36" t="str">
        <f t="shared" si="1391"/>
        <v/>
      </c>
      <c r="IG298" s="52"/>
      <c r="II298" s="369"/>
      <c r="IJ298" s="17" t="s">
        <v>1</v>
      </c>
      <c r="IK298" s="36" t="str">
        <f t="shared" ref="IK298:IP298" si="1392">IF(COUNT(IK290:IK297)=0,"",AVERAGE(IK290:IK297))</f>
        <v/>
      </c>
      <c r="IL298" s="36" t="str">
        <f t="shared" si="1392"/>
        <v/>
      </c>
      <c r="IM298" s="36" t="str">
        <f t="shared" si="1392"/>
        <v/>
      </c>
      <c r="IN298" s="36" t="str">
        <f t="shared" si="1392"/>
        <v/>
      </c>
      <c r="IO298" s="36" t="str">
        <f t="shared" si="1392"/>
        <v/>
      </c>
      <c r="IP298" s="36" t="str">
        <f t="shared" si="1392"/>
        <v/>
      </c>
      <c r="IQ298" s="52"/>
      <c r="IS298" s="369"/>
      <c r="IT298" s="17" t="s">
        <v>1</v>
      </c>
      <c r="IU298" s="36" t="str">
        <f t="shared" ref="IU298:IZ298" si="1393">IF(COUNT(IU290:IU297)=0,"",AVERAGE(IU290:IU297))</f>
        <v/>
      </c>
      <c r="IV298" s="36" t="str">
        <f t="shared" si="1393"/>
        <v/>
      </c>
      <c r="IW298" s="36" t="str">
        <f t="shared" si="1393"/>
        <v/>
      </c>
      <c r="IX298" s="36" t="str">
        <f t="shared" si="1393"/>
        <v/>
      </c>
      <c r="IY298" s="36" t="str">
        <f t="shared" si="1393"/>
        <v/>
      </c>
      <c r="IZ298" s="36" t="str">
        <f t="shared" si="1393"/>
        <v/>
      </c>
      <c r="JA298" s="52"/>
    </row>
    <row r="299" spans="1:261" ht="13.8" outlineLevel="1" x14ac:dyDescent="0.25">
      <c r="A299" s="97"/>
      <c r="B299" s="98">
        <f>SUM(B300:B327)*10</f>
        <v>70</v>
      </c>
      <c r="C299" s="37">
        <v>5.3</v>
      </c>
      <c r="D299" s="38" t="s">
        <v>298</v>
      </c>
      <c r="E299" s="428">
        <f>(($B$304*E304)+($B$307*E307)+($B$313*E313)+($B$317*E317)+($B$321*E321)+($B$324*E324)+($B$327*E327))/$B$299</f>
        <v>0.85</v>
      </c>
      <c r="F299" s="428">
        <f t="shared" ref="F299:J299" si="1394">(($B$304*F304)+($B$307*F307)+($B$313*F313)+($B$317*F317)+($B$321*F321)+($B$324*F324)+($B$327*F327))/$B$299</f>
        <v>0.82380952380952388</v>
      </c>
      <c r="G299" s="428">
        <f t="shared" si="1394"/>
        <v>0.71904761904761894</v>
      </c>
      <c r="H299" s="428">
        <f t="shared" si="1394"/>
        <v>0.58214285714285718</v>
      </c>
      <c r="I299" s="428">
        <f t="shared" si="1394"/>
        <v>0.51964285714285718</v>
      </c>
      <c r="J299" s="428">
        <f t="shared" si="1394"/>
        <v>0.51964285714285718</v>
      </c>
      <c r="K299" s="52"/>
      <c r="M299" s="37">
        <v>5.3</v>
      </c>
      <c r="N299" s="38" t="s">
        <v>298</v>
      </c>
      <c r="O299" s="38"/>
      <c r="P299" s="38"/>
      <c r="Q299" s="38"/>
      <c r="R299" s="38"/>
      <c r="S299" s="38"/>
      <c r="T299" s="38"/>
      <c r="U299" s="52"/>
      <c r="W299" s="37">
        <v>5.3</v>
      </c>
      <c r="X299" s="38" t="s">
        <v>298</v>
      </c>
      <c r="Y299" s="38"/>
      <c r="Z299" s="38"/>
      <c r="AA299" s="38"/>
      <c r="AB299" s="38"/>
      <c r="AC299" s="38"/>
      <c r="AD299" s="38"/>
      <c r="AE299" s="52"/>
      <c r="AG299" s="37">
        <v>5.3</v>
      </c>
      <c r="AH299" s="38" t="s">
        <v>298</v>
      </c>
      <c r="AI299" s="38"/>
      <c r="AJ299" s="38"/>
      <c r="AK299" s="38"/>
      <c r="AL299" s="38"/>
      <c r="AM299" s="38"/>
      <c r="AN299" s="38"/>
      <c r="AO299" s="52"/>
      <c r="AQ299" s="37">
        <v>5.3</v>
      </c>
      <c r="AR299" s="38" t="s">
        <v>298</v>
      </c>
      <c r="AS299" s="38"/>
      <c r="AT299" s="38"/>
      <c r="AU299" s="38"/>
      <c r="AV299" s="38"/>
      <c r="AW299" s="38"/>
      <c r="AX299" s="38"/>
      <c r="AY299" s="52"/>
      <c r="BA299" s="37">
        <v>5.3</v>
      </c>
      <c r="BB299" s="38" t="s">
        <v>298</v>
      </c>
      <c r="BC299" s="38"/>
      <c r="BD299" s="38"/>
      <c r="BE299" s="38"/>
      <c r="BF299" s="38"/>
      <c r="BG299" s="38"/>
      <c r="BH299" s="38"/>
      <c r="BI299" s="52"/>
      <c r="BK299" s="37">
        <v>5.3</v>
      </c>
      <c r="BL299" s="38" t="s">
        <v>298</v>
      </c>
      <c r="BM299" s="36"/>
      <c r="BN299" s="36">
        <f>IF(COUNT(BN291:BN298)=0,"",AVERAGE(BN291:BN298))</f>
        <v>10</v>
      </c>
      <c r="BO299" s="36">
        <f>IF(COUNT(BO291:BO298)=0,"",AVERAGE(BO291:BO298))</f>
        <v>0</v>
      </c>
      <c r="BP299" s="36">
        <f>IF(COUNT(BP291:BP298)=0,"",AVERAGE(BP291:BP298))</f>
        <v>10</v>
      </c>
      <c r="BQ299" s="36">
        <f>IF(COUNT(BQ291:BQ298)=0,"",AVERAGE(BQ291:BQ298))</f>
        <v>10</v>
      </c>
      <c r="BR299" s="36">
        <f>IF(COUNT(BR291:BR298)=0,"",AVERAGE(BR291:BR298))</f>
        <v>10</v>
      </c>
      <c r="BS299" s="52"/>
      <c r="BU299" s="37">
        <v>5.3</v>
      </c>
      <c r="BV299" s="38" t="s">
        <v>298</v>
      </c>
      <c r="BW299" s="38"/>
      <c r="BX299" s="38"/>
      <c r="BY299" s="38"/>
      <c r="BZ299" s="38"/>
      <c r="CA299" s="38"/>
      <c r="CB299" s="38"/>
      <c r="CC299" s="52"/>
      <c r="CE299" s="37">
        <v>5.3</v>
      </c>
      <c r="CF299" s="38" t="s">
        <v>298</v>
      </c>
      <c r="CG299" s="38"/>
      <c r="CH299" s="38"/>
      <c r="CI299" s="38"/>
      <c r="CJ299" s="38"/>
      <c r="CK299" s="38"/>
      <c r="CL299" s="38"/>
      <c r="CM299" s="52"/>
      <c r="CO299" s="37">
        <v>5.3</v>
      </c>
      <c r="CP299" s="38" t="s">
        <v>298</v>
      </c>
      <c r="CQ299" s="38"/>
      <c r="CR299" s="38"/>
      <c r="CS299" s="38"/>
      <c r="CT299" s="38"/>
      <c r="CU299" s="38"/>
      <c r="CV299" s="38"/>
      <c r="CW299" s="52"/>
      <c r="CY299" s="37">
        <v>5.3</v>
      </c>
      <c r="CZ299" s="38" t="s">
        <v>298</v>
      </c>
      <c r="DA299" s="38"/>
      <c r="DB299" s="38"/>
      <c r="DC299" s="38"/>
      <c r="DD299" s="38"/>
      <c r="DE299" s="38"/>
      <c r="DF299" s="38"/>
      <c r="DG299" s="52"/>
      <c r="DI299" s="37">
        <v>5.3</v>
      </c>
      <c r="DJ299" s="38" t="s">
        <v>298</v>
      </c>
      <c r="DK299" s="38"/>
      <c r="DL299" s="38"/>
      <c r="DM299" s="38"/>
      <c r="DN299" s="38"/>
      <c r="DO299" s="38"/>
      <c r="DP299" s="38"/>
      <c r="DQ299" s="52"/>
      <c r="DS299" s="37">
        <v>5.3</v>
      </c>
      <c r="DT299" s="38" t="s">
        <v>298</v>
      </c>
      <c r="DU299" s="38"/>
      <c r="DV299" s="38"/>
      <c r="DW299" s="38"/>
      <c r="DX299" s="38"/>
      <c r="DY299" s="38"/>
      <c r="DZ299" s="38"/>
      <c r="EA299" s="52"/>
      <c r="EC299" s="37">
        <v>5.3</v>
      </c>
      <c r="ED299" s="38" t="s">
        <v>298</v>
      </c>
      <c r="EE299" s="38"/>
      <c r="EF299" s="38"/>
      <c r="EG299" s="38"/>
      <c r="EH299" s="38"/>
      <c r="EI299" s="38"/>
      <c r="EJ299" s="38"/>
      <c r="EK299" s="52"/>
      <c r="EL299" s="37">
        <v>5.3</v>
      </c>
      <c r="EM299" s="38" t="s">
        <v>298</v>
      </c>
      <c r="EN299" s="38"/>
      <c r="EO299" s="38"/>
      <c r="EP299" s="38"/>
      <c r="EQ299" s="38"/>
      <c r="ER299" s="38"/>
      <c r="ES299" s="38"/>
      <c r="ET299" s="52"/>
      <c r="EU299" s="52"/>
      <c r="EW299" s="364">
        <v>5.3</v>
      </c>
      <c r="EX299" s="38" t="s">
        <v>298</v>
      </c>
      <c r="EY299" s="38"/>
      <c r="EZ299" s="38"/>
      <c r="FA299" s="38"/>
      <c r="FB299" s="38"/>
      <c r="FC299" s="38"/>
      <c r="FD299" s="38"/>
      <c r="FE299" s="52"/>
      <c r="FG299" s="364">
        <v>5.3</v>
      </c>
      <c r="FH299" s="38" t="s">
        <v>298</v>
      </c>
      <c r="FI299" s="38"/>
      <c r="FJ299" s="38"/>
      <c r="FK299" s="38"/>
      <c r="FL299" s="38"/>
      <c r="FM299" s="38"/>
      <c r="FN299" s="38"/>
      <c r="FO299" s="52"/>
      <c r="FQ299" s="364">
        <v>5.3</v>
      </c>
      <c r="FR299" s="38" t="s">
        <v>298</v>
      </c>
      <c r="FS299" s="38"/>
      <c r="FT299" s="38"/>
      <c r="FU299" s="38"/>
      <c r="FV299" s="38"/>
      <c r="FW299" s="38"/>
      <c r="FX299" s="38"/>
      <c r="FY299" s="52"/>
      <c r="GA299" s="364">
        <v>5.3</v>
      </c>
      <c r="GB299" s="38" t="s">
        <v>298</v>
      </c>
      <c r="GC299" s="38"/>
      <c r="GD299" s="38"/>
      <c r="GE299" s="38"/>
      <c r="GF299" s="38"/>
      <c r="GG299" s="38"/>
      <c r="GH299" s="38"/>
      <c r="GI299" s="52"/>
      <c r="GK299" s="364">
        <v>5.3</v>
      </c>
      <c r="GL299" s="38" t="s">
        <v>298</v>
      </c>
      <c r="GM299" s="38"/>
      <c r="GN299" s="38"/>
      <c r="GO299" s="38"/>
      <c r="GP299" s="38"/>
      <c r="GQ299" s="38"/>
      <c r="GR299" s="38"/>
      <c r="GS299" s="52"/>
      <c r="GU299" s="364">
        <v>5.3</v>
      </c>
      <c r="GV299" s="38" t="s">
        <v>298</v>
      </c>
      <c r="GW299" s="38"/>
      <c r="GX299" s="38"/>
      <c r="GY299" s="38"/>
      <c r="GZ299" s="38"/>
      <c r="HA299" s="38"/>
      <c r="HB299" s="38"/>
      <c r="HC299" s="52"/>
      <c r="HE299" s="364">
        <v>5.3</v>
      </c>
      <c r="HF299" s="38" t="s">
        <v>298</v>
      </c>
      <c r="HG299" s="38"/>
      <c r="HH299" s="38"/>
      <c r="HI299" s="38"/>
      <c r="HJ299" s="38"/>
      <c r="HK299" s="38"/>
      <c r="HL299" s="38"/>
      <c r="HM299" s="52"/>
      <c r="HO299" s="364">
        <v>5.3</v>
      </c>
      <c r="HP299" s="38" t="s">
        <v>298</v>
      </c>
      <c r="HQ299" s="38"/>
      <c r="HR299" s="38"/>
      <c r="HS299" s="38"/>
      <c r="HT299" s="38"/>
      <c r="HU299" s="38"/>
      <c r="HV299" s="38"/>
      <c r="HW299" s="52"/>
      <c r="HY299" s="364">
        <v>5.3</v>
      </c>
      <c r="HZ299" s="38" t="s">
        <v>298</v>
      </c>
      <c r="IA299" s="38"/>
      <c r="IB299" s="38"/>
      <c r="IC299" s="38"/>
      <c r="ID299" s="38"/>
      <c r="IE299" s="38"/>
      <c r="IF299" s="38"/>
      <c r="IG299" s="52"/>
      <c r="II299" s="364">
        <v>5.3</v>
      </c>
      <c r="IJ299" s="38" t="s">
        <v>298</v>
      </c>
      <c r="IK299" s="38"/>
      <c r="IL299" s="38"/>
      <c r="IM299" s="38"/>
      <c r="IN299" s="38"/>
      <c r="IO299" s="38"/>
      <c r="IP299" s="38"/>
      <c r="IQ299" s="52"/>
      <c r="IS299" s="364">
        <v>5.3</v>
      </c>
      <c r="IT299" s="38" t="s">
        <v>298</v>
      </c>
      <c r="IU299" s="38"/>
      <c r="IV299" s="38"/>
      <c r="IW299" s="38"/>
      <c r="IX299" s="38"/>
      <c r="IY299" s="38"/>
      <c r="IZ299" s="38"/>
      <c r="JA299" s="52"/>
    </row>
    <row r="300" spans="1:261" ht="12.75" customHeight="1" outlineLevel="2" x14ac:dyDescent="0.25">
      <c r="C300" s="360"/>
      <c r="D300" s="50" t="s">
        <v>17</v>
      </c>
      <c r="E300" s="418"/>
      <c r="F300" s="418"/>
      <c r="G300" s="418"/>
      <c r="H300" s="418"/>
      <c r="I300" s="418"/>
      <c r="J300" s="418"/>
      <c r="K300" s="52"/>
      <c r="M300" s="49"/>
      <c r="N300" s="50" t="s">
        <v>17</v>
      </c>
      <c r="O300" s="9"/>
      <c r="P300" s="9"/>
      <c r="Q300" s="9"/>
      <c r="R300" s="9"/>
      <c r="S300" s="9"/>
      <c r="T300" s="9"/>
      <c r="U300" s="52"/>
      <c r="W300" s="49"/>
      <c r="X300" s="50" t="s">
        <v>17</v>
      </c>
      <c r="Y300" s="9"/>
      <c r="Z300" s="9"/>
      <c r="AA300" s="9"/>
      <c r="AB300" s="9"/>
      <c r="AC300" s="9"/>
      <c r="AD300" s="9"/>
      <c r="AE300" s="52"/>
      <c r="AG300" s="49"/>
      <c r="AH300" s="50" t="s">
        <v>17</v>
      </c>
      <c r="AI300" s="9"/>
      <c r="AJ300" s="9"/>
      <c r="AK300" s="9"/>
      <c r="AL300" s="9"/>
      <c r="AM300" s="9"/>
      <c r="AN300" s="9"/>
      <c r="AO300" s="52"/>
      <c r="AQ300" s="49"/>
      <c r="AR300" s="50" t="s">
        <v>17</v>
      </c>
      <c r="AS300" s="9"/>
      <c r="AT300" s="9"/>
      <c r="AU300" s="9"/>
      <c r="AV300" s="9"/>
      <c r="AW300" s="9"/>
      <c r="AX300" s="9"/>
      <c r="AY300" s="52"/>
      <c r="BA300" s="49"/>
      <c r="BB300" s="50" t="s">
        <v>17</v>
      </c>
      <c r="BC300" s="9"/>
      <c r="BD300" s="9"/>
      <c r="BE300" s="9"/>
      <c r="BF300" s="9"/>
      <c r="BG300" s="9"/>
      <c r="BH300" s="9"/>
      <c r="BI300" s="52"/>
      <c r="BK300" s="49"/>
      <c r="BL300" s="50" t="s">
        <v>17</v>
      </c>
      <c r="BM300" s="38"/>
      <c r="BN300" s="38"/>
      <c r="BO300" s="38"/>
      <c r="BP300" s="38"/>
      <c r="BQ300" s="38"/>
      <c r="BR300" s="38"/>
      <c r="BS300" s="52"/>
      <c r="BU300" s="49"/>
      <c r="BV300" s="50" t="s">
        <v>17</v>
      </c>
      <c r="BW300" s="9"/>
      <c r="BX300" s="9"/>
      <c r="BY300" s="9"/>
      <c r="BZ300" s="9"/>
      <c r="CA300" s="9"/>
      <c r="CB300" s="9"/>
      <c r="CC300" s="52"/>
      <c r="CE300" s="49"/>
      <c r="CF300" s="50" t="s">
        <v>17</v>
      </c>
      <c r="CG300" s="9"/>
      <c r="CH300" s="9"/>
      <c r="CI300" s="9"/>
      <c r="CJ300" s="9"/>
      <c r="CK300" s="9"/>
      <c r="CL300" s="9"/>
      <c r="CM300" s="52"/>
      <c r="CO300" s="49"/>
      <c r="CP300" s="50" t="s">
        <v>17</v>
      </c>
      <c r="CQ300" s="9"/>
      <c r="CR300" s="9"/>
      <c r="CS300" s="9"/>
      <c r="CT300" s="9"/>
      <c r="CU300" s="9"/>
      <c r="CV300" s="9"/>
      <c r="CW300" s="52"/>
      <c r="CY300" s="49"/>
      <c r="CZ300" s="50" t="s">
        <v>17</v>
      </c>
      <c r="DA300" s="9"/>
      <c r="DB300" s="9"/>
      <c r="DC300" s="9"/>
      <c r="DD300" s="9"/>
      <c r="DE300" s="9"/>
      <c r="DF300" s="9"/>
      <c r="DG300" s="52"/>
      <c r="DI300" s="49"/>
      <c r="DJ300" s="50" t="s">
        <v>17</v>
      </c>
      <c r="DK300" s="9"/>
      <c r="DL300" s="9"/>
      <c r="DM300" s="9"/>
      <c r="DN300" s="9"/>
      <c r="DO300" s="9"/>
      <c r="DP300" s="9"/>
      <c r="DQ300" s="52"/>
      <c r="DS300" s="49"/>
      <c r="DT300" s="50" t="s">
        <v>17</v>
      </c>
      <c r="DU300" s="9"/>
      <c r="DV300" s="9"/>
      <c r="DW300" s="9"/>
      <c r="DX300" s="9"/>
      <c r="DY300" s="9"/>
      <c r="DZ300" s="9"/>
      <c r="EA300" s="52"/>
      <c r="EC300" s="49"/>
      <c r="ED300" s="50" t="s">
        <v>17</v>
      </c>
      <c r="EE300" s="9"/>
      <c r="EF300" s="9"/>
      <c r="EG300" s="9"/>
      <c r="EH300" s="9"/>
      <c r="EI300" s="9"/>
      <c r="EJ300" s="9"/>
      <c r="EK300" s="52"/>
      <c r="EL300" s="49"/>
      <c r="EM300" s="50" t="s">
        <v>17</v>
      </c>
      <c r="EN300" s="9"/>
      <c r="EO300" s="9"/>
      <c r="EP300" s="9"/>
      <c r="EQ300" s="9"/>
      <c r="ER300" s="9"/>
      <c r="ES300" s="9"/>
      <c r="ET300" s="52"/>
      <c r="EU300" s="52"/>
      <c r="EW300" s="365"/>
      <c r="EX300" s="50" t="s">
        <v>17</v>
      </c>
      <c r="EY300" s="9"/>
      <c r="EZ300" s="9"/>
      <c r="FA300" s="9"/>
      <c r="FB300" s="9"/>
      <c r="FC300" s="9"/>
      <c r="FD300" s="9"/>
      <c r="FE300" s="52"/>
      <c r="FG300" s="365"/>
      <c r="FH300" s="50" t="s">
        <v>17</v>
      </c>
      <c r="FI300" s="9"/>
      <c r="FJ300" s="9"/>
      <c r="FK300" s="9"/>
      <c r="FL300" s="9"/>
      <c r="FM300" s="9"/>
      <c r="FN300" s="9"/>
      <c r="FO300" s="52"/>
      <c r="FQ300" s="365"/>
      <c r="FR300" s="50" t="s">
        <v>17</v>
      </c>
      <c r="FS300" s="9"/>
      <c r="FT300" s="9"/>
      <c r="FU300" s="9"/>
      <c r="FV300" s="9"/>
      <c r="FW300" s="9"/>
      <c r="FX300" s="9"/>
      <c r="FY300" s="52"/>
      <c r="GA300" s="365"/>
      <c r="GB300" s="50" t="s">
        <v>17</v>
      </c>
      <c r="GC300" s="9"/>
      <c r="GD300" s="9"/>
      <c r="GE300" s="9"/>
      <c r="GF300" s="9"/>
      <c r="GG300" s="9"/>
      <c r="GH300" s="9"/>
      <c r="GI300" s="52"/>
      <c r="GK300" s="365"/>
      <c r="GL300" s="50" t="s">
        <v>17</v>
      </c>
      <c r="GM300" s="9"/>
      <c r="GN300" s="9"/>
      <c r="GO300" s="9"/>
      <c r="GP300" s="9"/>
      <c r="GQ300" s="9"/>
      <c r="GR300" s="9"/>
      <c r="GS300" s="52"/>
      <c r="GU300" s="365"/>
      <c r="GV300" s="50" t="s">
        <v>17</v>
      </c>
      <c r="GW300" s="9"/>
      <c r="GX300" s="9"/>
      <c r="GY300" s="9"/>
      <c r="GZ300" s="9"/>
      <c r="HA300" s="9"/>
      <c r="HB300" s="9"/>
      <c r="HC300" s="52"/>
      <c r="HE300" s="365"/>
      <c r="HF300" s="50" t="s">
        <v>17</v>
      </c>
      <c r="HG300" s="9"/>
      <c r="HH300" s="9"/>
      <c r="HI300" s="9"/>
      <c r="HJ300" s="9"/>
      <c r="HK300" s="9"/>
      <c r="HL300" s="9"/>
      <c r="HM300" s="52"/>
      <c r="HO300" s="365"/>
      <c r="HP300" s="50" t="s">
        <v>17</v>
      </c>
      <c r="HQ300" s="9"/>
      <c r="HR300" s="9"/>
      <c r="HS300" s="9"/>
      <c r="HT300" s="9"/>
      <c r="HU300" s="9"/>
      <c r="HV300" s="9"/>
      <c r="HW300" s="52"/>
      <c r="HY300" s="365"/>
      <c r="HZ300" s="50" t="s">
        <v>17</v>
      </c>
      <c r="IA300" s="9"/>
      <c r="IB300" s="9"/>
      <c r="IC300" s="9"/>
      <c r="ID300" s="9"/>
      <c r="IE300" s="9"/>
      <c r="IF300" s="9"/>
      <c r="IG300" s="52"/>
      <c r="II300" s="365"/>
      <c r="IJ300" s="50" t="s">
        <v>17</v>
      </c>
      <c r="IK300" s="9"/>
      <c r="IL300" s="9"/>
      <c r="IM300" s="9"/>
      <c r="IN300" s="9"/>
      <c r="IO300" s="9"/>
      <c r="IP300" s="9"/>
      <c r="IQ300" s="52"/>
      <c r="IS300" s="365"/>
      <c r="IT300" s="50" t="s">
        <v>17</v>
      </c>
      <c r="IU300" s="9"/>
      <c r="IV300" s="9"/>
      <c r="IW300" s="9"/>
      <c r="IX300" s="9"/>
      <c r="IY300" s="9"/>
      <c r="IZ300" s="9"/>
      <c r="JA300" s="52"/>
    </row>
    <row r="301" spans="1:261" ht="12.75" customHeight="1" outlineLevel="2" x14ac:dyDescent="0.25">
      <c r="C301" s="102" t="s">
        <v>51</v>
      </c>
      <c r="D301" s="103" t="s">
        <v>299</v>
      </c>
      <c r="E301" s="419"/>
      <c r="F301" s="419"/>
      <c r="G301" s="419"/>
      <c r="H301" s="419"/>
      <c r="I301" s="419"/>
      <c r="J301" s="419"/>
      <c r="K301" s="52"/>
      <c r="M301" s="102" t="s">
        <v>51</v>
      </c>
      <c r="N301" s="103" t="s">
        <v>299</v>
      </c>
      <c r="O301" s="103"/>
      <c r="P301" s="103"/>
      <c r="Q301" s="103"/>
      <c r="R301" s="103"/>
      <c r="S301" s="103"/>
      <c r="T301" s="103"/>
      <c r="U301" s="52"/>
      <c r="W301" s="102" t="s">
        <v>51</v>
      </c>
      <c r="X301" s="103" t="s">
        <v>299</v>
      </c>
      <c r="Y301" s="103"/>
      <c r="Z301" s="103"/>
      <c r="AA301" s="103"/>
      <c r="AB301" s="103"/>
      <c r="AC301" s="103"/>
      <c r="AD301" s="103"/>
      <c r="AE301" s="52"/>
      <c r="AG301" s="102" t="s">
        <v>51</v>
      </c>
      <c r="AH301" s="103" t="s">
        <v>299</v>
      </c>
      <c r="AI301" s="103"/>
      <c r="AJ301" s="103"/>
      <c r="AK301" s="103"/>
      <c r="AL301" s="103"/>
      <c r="AM301" s="103"/>
      <c r="AN301" s="103"/>
      <c r="AO301" s="52"/>
      <c r="AQ301" s="102" t="s">
        <v>51</v>
      </c>
      <c r="AR301" s="103" t="s">
        <v>299</v>
      </c>
      <c r="AS301" s="103"/>
      <c r="AT301" s="103"/>
      <c r="AU301" s="103"/>
      <c r="AV301" s="103"/>
      <c r="AW301" s="103"/>
      <c r="AX301" s="103"/>
      <c r="AY301" s="52"/>
      <c r="BA301" s="102" t="s">
        <v>51</v>
      </c>
      <c r="BB301" s="103" t="s">
        <v>299</v>
      </c>
      <c r="BC301" s="103"/>
      <c r="BD301" s="103"/>
      <c r="BE301" s="103"/>
      <c r="BF301" s="103"/>
      <c r="BG301" s="103"/>
      <c r="BH301" s="103"/>
      <c r="BI301" s="52"/>
      <c r="BK301" s="102" t="s">
        <v>51</v>
      </c>
      <c r="BL301" s="103" t="s">
        <v>299</v>
      </c>
      <c r="BM301" s="9"/>
      <c r="BN301" s="9"/>
      <c r="BO301" s="9"/>
      <c r="BP301" s="9"/>
      <c r="BQ301" s="9"/>
      <c r="BR301" s="9"/>
      <c r="BS301" s="52"/>
      <c r="BU301" s="102" t="s">
        <v>51</v>
      </c>
      <c r="BV301" s="103" t="s">
        <v>299</v>
      </c>
      <c r="BW301" s="103"/>
      <c r="BX301" s="103"/>
      <c r="BY301" s="103"/>
      <c r="BZ301" s="103"/>
      <c r="CA301" s="103"/>
      <c r="CB301" s="103"/>
      <c r="CC301" s="52"/>
      <c r="CE301" s="102" t="s">
        <v>51</v>
      </c>
      <c r="CF301" s="103" t="s">
        <v>299</v>
      </c>
      <c r="CG301" s="103"/>
      <c r="CH301" s="103"/>
      <c r="CI301" s="103"/>
      <c r="CJ301" s="103"/>
      <c r="CK301" s="103"/>
      <c r="CL301" s="103"/>
      <c r="CM301" s="52"/>
      <c r="CO301" s="102" t="s">
        <v>51</v>
      </c>
      <c r="CP301" s="103" t="s">
        <v>299</v>
      </c>
      <c r="CQ301" s="103"/>
      <c r="CR301" s="103"/>
      <c r="CS301" s="103"/>
      <c r="CT301" s="103"/>
      <c r="CU301" s="103"/>
      <c r="CV301" s="103"/>
      <c r="CW301" s="52"/>
      <c r="CY301" s="102" t="s">
        <v>51</v>
      </c>
      <c r="CZ301" s="103" t="s">
        <v>299</v>
      </c>
      <c r="DA301" s="103"/>
      <c r="DB301" s="103"/>
      <c r="DC301" s="103"/>
      <c r="DD301" s="103"/>
      <c r="DE301" s="103"/>
      <c r="DF301" s="103"/>
      <c r="DG301" s="52"/>
      <c r="DI301" s="102" t="s">
        <v>51</v>
      </c>
      <c r="DJ301" s="103" t="s">
        <v>299</v>
      </c>
      <c r="DK301" s="103"/>
      <c r="DL301" s="103"/>
      <c r="DM301" s="103"/>
      <c r="DN301" s="103"/>
      <c r="DO301" s="103"/>
      <c r="DP301" s="103"/>
      <c r="DQ301" s="52"/>
      <c r="DS301" s="102" t="s">
        <v>51</v>
      </c>
      <c r="DT301" s="103" t="s">
        <v>299</v>
      </c>
      <c r="DU301" s="103"/>
      <c r="DV301" s="103"/>
      <c r="DW301" s="103"/>
      <c r="DX301" s="103"/>
      <c r="DY301" s="103"/>
      <c r="DZ301" s="103"/>
      <c r="EA301" s="52"/>
      <c r="EC301" s="102" t="s">
        <v>51</v>
      </c>
      <c r="ED301" s="103" t="s">
        <v>299</v>
      </c>
      <c r="EE301" s="103"/>
      <c r="EF301" s="103"/>
      <c r="EG301" s="103"/>
      <c r="EH301" s="103"/>
      <c r="EI301" s="103"/>
      <c r="EJ301" s="103"/>
      <c r="EK301" s="52"/>
      <c r="EL301" s="102" t="s">
        <v>51</v>
      </c>
      <c r="EM301" s="103" t="s">
        <v>299</v>
      </c>
      <c r="EN301" s="103"/>
      <c r="EO301" s="103"/>
      <c r="EP301" s="103"/>
      <c r="EQ301" s="103"/>
      <c r="ER301" s="103"/>
      <c r="ES301" s="103"/>
      <c r="ET301" s="52"/>
      <c r="EU301" s="52"/>
      <c r="EW301" s="370" t="s">
        <v>51</v>
      </c>
      <c r="EX301" s="103" t="s">
        <v>299</v>
      </c>
      <c r="EY301" s="103"/>
      <c r="EZ301" s="103"/>
      <c r="FA301" s="103"/>
      <c r="FB301" s="103"/>
      <c r="FC301" s="103"/>
      <c r="FD301" s="103"/>
      <c r="FE301" s="52"/>
      <c r="FG301" s="370" t="s">
        <v>51</v>
      </c>
      <c r="FH301" s="103" t="s">
        <v>299</v>
      </c>
      <c r="FI301" s="103"/>
      <c r="FJ301" s="103"/>
      <c r="FK301" s="103"/>
      <c r="FL301" s="103"/>
      <c r="FM301" s="103"/>
      <c r="FN301" s="103"/>
      <c r="FO301" s="52"/>
      <c r="FQ301" s="370" t="s">
        <v>51</v>
      </c>
      <c r="FR301" s="103" t="s">
        <v>299</v>
      </c>
      <c r="FS301" s="103"/>
      <c r="FT301" s="103"/>
      <c r="FU301" s="103"/>
      <c r="FV301" s="103"/>
      <c r="FW301" s="103"/>
      <c r="FX301" s="103"/>
      <c r="FY301" s="52"/>
      <c r="GA301" s="370" t="s">
        <v>51</v>
      </c>
      <c r="GB301" s="103" t="s">
        <v>299</v>
      </c>
      <c r="GC301" s="103"/>
      <c r="GD301" s="103"/>
      <c r="GE301" s="103"/>
      <c r="GF301" s="103"/>
      <c r="GG301" s="103"/>
      <c r="GH301" s="103"/>
      <c r="GI301" s="52"/>
      <c r="GK301" s="370" t="s">
        <v>51</v>
      </c>
      <c r="GL301" s="103" t="s">
        <v>299</v>
      </c>
      <c r="GM301" s="103"/>
      <c r="GN301" s="103"/>
      <c r="GO301" s="103"/>
      <c r="GP301" s="103"/>
      <c r="GQ301" s="103"/>
      <c r="GR301" s="103"/>
      <c r="GS301" s="52"/>
      <c r="GU301" s="370" t="s">
        <v>51</v>
      </c>
      <c r="GV301" s="103" t="s">
        <v>299</v>
      </c>
      <c r="GW301" s="103"/>
      <c r="GX301" s="103"/>
      <c r="GY301" s="103"/>
      <c r="GZ301" s="103"/>
      <c r="HA301" s="103"/>
      <c r="HB301" s="103"/>
      <c r="HC301" s="52"/>
      <c r="HE301" s="370" t="s">
        <v>51</v>
      </c>
      <c r="HF301" s="103" t="s">
        <v>299</v>
      </c>
      <c r="HG301" s="103"/>
      <c r="HH301" s="103"/>
      <c r="HI301" s="103"/>
      <c r="HJ301" s="103"/>
      <c r="HK301" s="103"/>
      <c r="HL301" s="103"/>
      <c r="HM301" s="52"/>
      <c r="HO301" s="370" t="s">
        <v>51</v>
      </c>
      <c r="HP301" s="103" t="s">
        <v>299</v>
      </c>
      <c r="HQ301" s="103"/>
      <c r="HR301" s="103"/>
      <c r="HS301" s="103"/>
      <c r="HT301" s="103"/>
      <c r="HU301" s="103"/>
      <c r="HV301" s="103"/>
      <c r="HW301" s="52"/>
      <c r="HY301" s="370" t="s">
        <v>51</v>
      </c>
      <c r="HZ301" s="103" t="s">
        <v>299</v>
      </c>
      <c r="IA301" s="103"/>
      <c r="IB301" s="103"/>
      <c r="IC301" s="103"/>
      <c r="ID301" s="103"/>
      <c r="IE301" s="103"/>
      <c r="IF301" s="103"/>
      <c r="IG301" s="52"/>
      <c r="II301" s="370" t="s">
        <v>51</v>
      </c>
      <c r="IJ301" s="103" t="s">
        <v>299</v>
      </c>
      <c r="IK301" s="103"/>
      <c r="IL301" s="103"/>
      <c r="IM301" s="103"/>
      <c r="IN301" s="103"/>
      <c r="IO301" s="103"/>
      <c r="IP301" s="103"/>
      <c r="IQ301" s="52"/>
      <c r="IS301" s="370" t="s">
        <v>51</v>
      </c>
      <c r="IT301" s="103" t="s">
        <v>299</v>
      </c>
      <c r="IU301" s="103"/>
      <c r="IV301" s="103"/>
      <c r="IW301" s="103"/>
      <c r="IX301" s="103"/>
      <c r="IY301" s="103"/>
      <c r="IZ301" s="103"/>
      <c r="JA301" s="52"/>
    </row>
    <row r="302" spans="1:261" ht="12.75" customHeight="1" outlineLevel="2" x14ac:dyDescent="0.25">
      <c r="C302" s="356"/>
      <c r="D302" s="41" t="s">
        <v>29</v>
      </c>
      <c r="E302" s="416">
        <f t="shared" ref="E302:E303" si="1395">AVERAGE(O302,Y302,AI302,AS302,BC302,BM302,BW302,CG302,CQ302,DA302,DK302,DU302,EE302,EO302,EY302,FI302,FS302,GC302,GM302,GW302,HG302,HQ302,IA302,IK302,IU302)</f>
        <v>10</v>
      </c>
      <c r="F302" s="416">
        <f t="shared" ref="F302:F303" si="1396">AVERAGE(P302,Z302,AJ302,AT302,BD302,BN302,BX302,CH302,CR302,DB302,DL302,DV302,EF302,EP302,EZ302,FJ302,FT302,GD302,GN302,GX302,HH302,HR302,IB302,IL302,IV302)</f>
        <v>9</v>
      </c>
      <c r="G302" s="416">
        <f t="shared" ref="G302:G303" si="1397">AVERAGE(Q302,AA302,AK302,AU302,BE302,BO302,BY302,CI302,CS302,DC302,DM302,DW302,EG302,EQ302,FA302,FK302,FU302,GE302,GO302,GY302,HI302,HS302,IC302,IM302,IW302)</f>
        <v>8.5</v>
      </c>
      <c r="H302" s="416">
        <f t="shared" ref="H302:H303" si="1398">AVERAGE(R302,AB302,AL302,AV302,BF302,BP302,BZ302,CJ302,CT302,DD302,DN302,DX302,EH302,ER302,FB302,FL302,FV302,GF302,GP302,GZ302,HJ302,HT302,ID302,IN302,IX302)</f>
        <v>9</v>
      </c>
      <c r="I302" s="416">
        <f t="shared" ref="I302:I303" si="1399">AVERAGE(S302,AC302,AM302,AW302,BG302,BQ302,CA302,CK302,CU302,DE302,DO302,DY302,EI302,ES302,FC302,FM302,FW302,GG302,GQ302,HA302,HK302,HU302,IE302,IO302,IY302)</f>
        <v>10</v>
      </c>
      <c r="J302" s="416">
        <f t="shared" ref="J302:J303" si="1400">AVERAGE(T302,AD302,AN302,AX302,BH302,BR302,CB302,CL302,CV302,DF302,DP302,DZ302,EJ302,ET302,FD302,FN302,FX302,GH302,GR302,HB302,HL302,HV302,IF302,IP302,IZ302)</f>
        <v>10</v>
      </c>
      <c r="K302" s="52"/>
      <c r="M302" s="328"/>
      <c r="N302" s="41" t="s">
        <v>29</v>
      </c>
      <c r="O302" s="6"/>
      <c r="P302" s="6"/>
      <c r="Q302" s="6"/>
      <c r="R302" s="6"/>
      <c r="S302" s="6"/>
      <c r="T302" s="6"/>
      <c r="U302" s="52"/>
      <c r="W302" s="328"/>
      <c r="X302" s="41" t="s">
        <v>29</v>
      </c>
      <c r="Y302" s="6"/>
      <c r="Z302" s="6"/>
      <c r="AA302" s="6"/>
      <c r="AB302" s="6"/>
      <c r="AC302" s="6"/>
      <c r="AD302" s="6"/>
      <c r="AE302" s="52"/>
      <c r="AG302" s="328"/>
      <c r="AH302" s="41" t="s">
        <v>29</v>
      </c>
      <c r="AI302" s="6"/>
      <c r="AJ302" s="6"/>
      <c r="AK302" s="6"/>
      <c r="AL302" s="6"/>
      <c r="AM302" s="6"/>
      <c r="AN302" s="6"/>
      <c r="AO302" s="52"/>
      <c r="AQ302" s="328"/>
      <c r="AR302" s="41" t="s">
        <v>29</v>
      </c>
      <c r="AS302" s="6"/>
      <c r="AT302" s="6"/>
      <c r="AU302" s="6"/>
      <c r="AV302" s="6"/>
      <c r="AW302" s="6"/>
      <c r="AX302" s="6"/>
      <c r="AY302" s="52"/>
      <c r="BA302" s="328"/>
      <c r="BB302" s="41" t="s">
        <v>29</v>
      </c>
      <c r="BC302" s="6"/>
      <c r="BD302" s="6"/>
      <c r="BE302" s="6"/>
      <c r="BF302" s="6"/>
      <c r="BG302" s="6"/>
      <c r="BH302" s="6"/>
      <c r="BI302" s="52"/>
      <c r="BK302" s="328"/>
      <c r="BL302" s="41" t="s">
        <v>29</v>
      </c>
      <c r="BM302" s="103"/>
      <c r="BN302" s="103"/>
      <c r="BO302" s="103"/>
      <c r="BP302" s="103"/>
      <c r="BQ302" s="103"/>
      <c r="BR302" s="103"/>
      <c r="BS302" s="52"/>
      <c r="BU302" s="328"/>
      <c r="BV302" s="41" t="s">
        <v>29</v>
      </c>
      <c r="BW302" s="6"/>
      <c r="BX302" s="6"/>
      <c r="BY302" s="6"/>
      <c r="BZ302" s="6"/>
      <c r="CA302" s="6"/>
      <c r="CB302" s="6"/>
      <c r="CC302" s="52"/>
      <c r="CE302" s="328"/>
      <c r="CF302" s="41" t="s">
        <v>29</v>
      </c>
      <c r="CG302" s="6"/>
      <c r="CH302" s="6"/>
      <c r="CI302" s="6"/>
      <c r="CJ302" s="6"/>
      <c r="CK302" s="6"/>
      <c r="CL302" s="6"/>
      <c r="CM302" s="52"/>
      <c r="CO302" s="328"/>
      <c r="CP302" s="41" t="s">
        <v>29</v>
      </c>
      <c r="CQ302" s="6"/>
      <c r="CR302" s="6"/>
      <c r="CS302" s="6"/>
      <c r="CT302" s="6"/>
      <c r="CU302" s="6"/>
      <c r="CV302" s="6"/>
      <c r="CW302" s="52"/>
      <c r="CY302" s="328"/>
      <c r="CZ302" s="41" t="s">
        <v>29</v>
      </c>
      <c r="DA302" s="6">
        <v>10</v>
      </c>
      <c r="DB302" s="6">
        <v>10</v>
      </c>
      <c r="DC302" s="6">
        <v>8</v>
      </c>
      <c r="DD302" s="6">
        <v>9</v>
      </c>
      <c r="DE302" s="6"/>
      <c r="DF302" s="6">
        <v>10</v>
      </c>
      <c r="DG302" s="52"/>
      <c r="DI302" s="328"/>
      <c r="DJ302" s="41" t="s">
        <v>29</v>
      </c>
      <c r="DK302" s="6"/>
      <c r="DL302" s="6"/>
      <c r="DM302" s="6"/>
      <c r="DN302" s="6"/>
      <c r="DO302" s="6"/>
      <c r="DP302" s="6"/>
      <c r="DQ302" s="52"/>
      <c r="DS302" s="328"/>
      <c r="DT302" s="41" t="s">
        <v>29</v>
      </c>
      <c r="DU302" s="6"/>
      <c r="DV302" s="6"/>
      <c r="DW302" s="6"/>
      <c r="DX302" s="6"/>
      <c r="DY302" s="6"/>
      <c r="DZ302" s="6"/>
      <c r="EA302" s="52"/>
      <c r="EC302" s="328"/>
      <c r="ED302" s="41" t="s">
        <v>29</v>
      </c>
      <c r="EE302" s="6"/>
      <c r="EF302" s="6"/>
      <c r="EG302" s="6"/>
      <c r="EH302" s="6"/>
      <c r="EI302" s="6"/>
      <c r="EJ302" s="6"/>
      <c r="EK302" s="52"/>
      <c r="EL302" s="328"/>
      <c r="EM302" s="41" t="s">
        <v>29</v>
      </c>
      <c r="EN302" s="6">
        <v>10</v>
      </c>
      <c r="EO302" s="6">
        <v>10</v>
      </c>
      <c r="EP302" s="6">
        <v>8</v>
      </c>
      <c r="EQ302" s="6">
        <v>9</v>
      </c>
      <c r="ER302" s="6"/>
      <c r="ES302" s="6">
        <v>10</v>
      </c>
      <c r="ET302" s="52"/>
      <c r="EU302" s="52"/>
      <c r="EW302" s="367"/>
      <c r="EX302" s="41" t="s">
        <v>29</v>
      </c>
      <c r="EY302" s="6"/>
      <c r="EZ302" s="6"/>
      <c r="FA302" s="6"/>
      <c r="FB302" s="6"/>
      <c r="FC302" s="6"/>
      <c r="FD302" s="6"/>
      <c r="FE302" s="52"/>
      <c r="FG302" s="367"/>
      <c r="FH302" s="41" t="s">
        <v>29</v>
      </c>
      <c r="FI302" s="6"/>
      <c r="FJ302" s="6"/>
      <c r="FK302" s="6"/>
      <c r="FL302" s="6"/>
      <c r="FM302" s="6"/>
      <c r="FN302" s="6"/>
      <c r="FO302" s="52"/>
      <c r="FQ302" s="367"/>
      <c r="FR302" s="41" t="s">
        <v>29</v>
      </c>
      <c r="FS302" s="6"/>
      <c r="FT302" s="6"/>
      <c r="FU302" s="6"/>
      <c r="FV302" s="6"/>
      <c r="FW302" s="6"/>
      <c r="FX302" s="6"/>
      <c r="FY302" s="52"/>
      <c r="GA302" s="367"/>
      <c r="GB302" s="41" t="s">
        <v>29</v>
      </c>
      <c r="GC302" s="6"/>
      <c r="GD302" s="6"/>
      <c r="GE302" s="6"/>
      <c r="GF302" s="6"/>
      <c r="GG302" s="6"/>
      <c r="GH302" s="6"/>
      <c r="GI302" s="52"/>
      <c r="GK302" s="367"/>
      <c r="GL302" s="41" t="s">
        <v>29</v>
      </c>
      <c r="GM302" s="6"/>
      <c r="GN302" s="6"/>
      <c r="GO302" s="6"/>
      <c r="GP302" s="6"/>
      <c r="GQ302" s="6"/>
      <c r="GR302" s="6"/>
      <c r="GS302" s="52"/>
      <c r="GU302" s="367"/>
      <c r="GV302" s="41" t="s">
        <v>29</v>
      </c>
      <c r="GW302" s="6"/>
      <c r="GX302" s="6"/>
      <c r="GY302" s="6"/>
      <c r="GZ302" s="6"/>
      <c r="HA302" s="6"/>
      <c r="HB302" s="6"/>
      <c r="HC302" s="52"/>
      <c r="HE302" s="367"/>
      <c r="HF302" s="41" t="s">
        <v>29</v>
      </c>
      <c r="HG302" s="6"/>
      <c r="HH302" s="6"/>
      <c r="HI302" s="6"/>
      <c r="HJ302" s="6"/>
      <c r="HK302" s="6"/>
      <c r="HL302" s="6"/>
      <c r="HM302" s="52"/>
      <c r="HO302" s="367"/>
      <c r="HP302" s="41" t="s">
        <v>29</v>
      </c>
      <c r="HQ302" s="6"/>
      <c r="HR302" s="6"/>
      <c r="HS302" s="6"/>
      <c r="HT302" s="6"/>
      <c r="HU302" s="6"/>
      <c r="HV302" s="6"/>
      <c r="HW302" s="52"/>
      <c r="HY302" s="367"/>
      <c r="HZ302" s="41" t="s">
        <v>29</v>
      </c>
      <c r="IA302" s="6"/>
      <c r="IB302" s="6"/>
      <c r="IC302" s="6"/>
      <c r="ID302" s="6"/>
      <c r="IE302" s="6"/>
      <c r="IF302" s="6"/>
      <c r="IG302" s="52"/>
      <c r="II302" s="367"/>
      <c r="IJ302" s="41" t="s">
        <v>29</v>
      </c>
      <c r="IK302" s="6"/>
      <c r="IL302" s="6"/>
      <c r="IM302" s="6"/>
      <c r="IN302" s="6"/>
      <c r="IO302" s="6"/>
      <c r="IP302" s="6"/>
      <c r="IQ302" s="52"/>
      <c r="IS302" s="367"/>
      <c r="IT302" s="41" t="s">
        <v>29</v>
      </c>
      <c r="IU302" s="6"/>
      <c r="IV302" s="6"/>
      <c r="IW302" s="6"/>
      <c r="IX302" s="6"/>
      <c r="IY302" s="6"/>
      <c r="IZ302" s="6"/>
      <c r="JA302" s="52"/>
    </row>
    <row r="303" spans="1:261" ht="12.75" customHeight="1" outlineLevel="2" x14ac:dyDescent="0.25">
      <c r="C303" s="356"/>
      <c r="D303" s="41" t="s">
        <v>30</v>
      </c>
      <c r="E303" s="416">
        <f t="shared" si="1395"/>
        <v>6.666666666666667</v>
      </c>
      <c r="F303" s="416">
        <f t="shared" si="1396"/>
        <v>10</v>
      </c>
      <c r="G303" s="416">
        <f t="shared" si="1397"/>
        <v>10</v>
      </c>
      <c r="H303" s="416">
        <f t="shared" si="1398"/>
        <v>10</v>
      </c>
      <c r="I303" s="416">
        <f t="shared" si="1399"/>
        <v>10</v>
      </c>
      <c r="J303" s="416">
        <f t="shared" si="1400"/>
        <v>10</v>
      </c>
      <c r="K303" s="52"/>
      <c r="M303" s="328"/>
      <c r="N303" s="41" t="s">
        <v>30</v>
      </c>
      <c r="O303" s="6"/>
      <c r="P303" s="6"/>
      <c r="Q303" s="6"/>
      <c r="R303" s="6"/>
      <c r="S303" s="6"/>
      <c r="T303" s="6"/>
      <c r="U303" s="52"/>
      <c r="W303" s="328"/>
      <c r="X303" s="41" t="s">
        <v>30</v>
      </c>
      <c r="Y303" s="6"/>
      <c r="Z303" s="6"/>
      <c r="AA303" s="6"/>
      <c r="AB303" s="6"/>
      <c r="AC303" s="6"/>
      <c r="AD303" s="6"/>
      <c r="AE303" s="52"/>
      <c r="AG303" s="328"/>
      <c r="AH303" s="41" t="s">
        <v>30</v>
      </c>
      <c r="AI303" s="6"/>
      <c r="AJ303" s="6"/>
      <c r="AK303" s="6"/>
      <c r="AL303" s="6"/>
      <c r="AM303" s="6"/>
      <c r="AN303" s="6"/>
      <c r="AO303" s="52"/>
      <c r="AQ303" s="328"/>
      <c r="AR303" s="41" t="s">
        <v>30</v>
      </c>
      <c r="AS303" s="6"/>
      <c r="AT303" s="6"/>
      <c r="AU303" s="6"/>
      <c r="AV303" s="6"/>
      <c r="AW303" s="6"/>
      <c r="AX303" s="6"/>
      <c r="AY303" s="52"/>
      <c r="BA303" s="328"/>
      <c r="BB303" s="41" t="s">
        <v>30</v>
      </c>
      <c r="BC303" s="6"/>
      <c r="BD303" s="6"/>
      <c r="BE303" s="6"/>
      <c r="BF303" s="6"/>
      <c r="BG303" s="6"/>
      <c r="BH303" s="6"/>
      <c r="BI303" s="52"/>
      <c r="BK303" s="328"/>
      <c r="BL303" s="41" t="s">
        <v>30</v>
      </c>
      <c r="BM303" s="6">
        <v>0</v>
      </c>
      <c r="BN303" s="6">
        <v>10</v>
      </c>
      <c r="BO303" s="6">
        <v>10</v>
      </c>
      <c r="BP303" s="6">
        <v>10</v>
      </c>
      <c r="BQ303" s="6">
        <v>10</v>
      </c>
      <c r="BR303" s="6">
        <v>10</v>
      </c>
      <c r="BS303" s="52"/>
      <c r="BU303" s="328"/>
      <c r="BV303" s="41" t="s">
        <v>30</v>
      </c>
      <c r="BW303" s="6"/>
      <c r="BX303" s="6"/>
      <c r="BY303" s="6"/>
      <c r="BZ303" s="6"/>
      <c r="CA303" s="6"/>
      <c r="CB303" s="6"/>
      <c r="CC303" s="52"/>
      <c r="CE303" s="328"/>
      <c r="CF303" s="41" t="s">
        <v>30</v>
      </c>
      <c r="CG303" s="6"/>
      <c r="CH303" s="6"/>
      <c r="CI303" s="6"/>
      <c r="CJ303" s="6"/>
      <c r="CK303" s="6"/>
      <c r="CL303" s="6"/>
      <c r="CM303" s="52"/>
      <c r="CO303" s="328"/>
      <c r="CP303" s="41" t="s">
        <v>30</v>
      </c>
      <c r="CQ303" s="6"/>
      <c r="CR303" s="6"/>
      <c r="CS303" s="6"/>
      <c r="CT303" s="6"/>
      <c r="CU303" s="6"/>
      <c r="CV303" s="6"/>
      <c r="CW303" s="52"/>
      <c r="CY303" s="328"/>
      <c r="CZ303" s="41" t="s">
        <v>30</v>
      </c>
      <c r="DA303" s="6">
        <v>10</v>
      </c>
      <c r="DB303" s="6">
        <v>10</v>
      </c>
      <c r="DC303" s="6">
        <v>10</v>
      </c>
      <c r="DD303" s="6">
        <v>10</v>
      </c>
      <c r="DE303" s="6"/>
      <c r="DF303" s="6">
        <v>10</v>
      </c>
      <c r="DG303" s="52"/>
      <c r="DI303" s="328"/>
      <c r="DJ303" s="41" t="s">
        <v>30</v>
      </c>
      <c r="DK303" s="6"/>
      <c r="DL303" s="6"/>
      <c r="DM303" s="6"/>
      <c r="DN303" s="6"/>
      <c r="DO303" s="6"/>
      <c r="DP303" s="6"/>
      <c r="DQ303" s="52"/>
      <c r="DS303" s="328"/>
      <c r="DT303" s="41" t="s">
        <v>30</v>
      </c>
      <c r="DU303" s="6"/>
      <c r="DV303" s="6"/>
      <c r="DW303" s="6"/>
      <c r="DX303" s="6"/>
      <c r="DY303" s="6"/>
      <c r="DZ303" s="6"/>
      <c r="EA303" s="52"/>
      <c r="EC303" s="328"/>
      <c r="ED303" s="41" t="s">
        <v>30</v>
      </c>
      <c r="EE303" s="6"/>
      <c r="EF303" s="6"/>
      <c r="EG303" s="6"/>
      <c r="EH303" s="6"/>
      <c r="EI303" s="6"/>
      <c r="EJ303" s="6"/>
      <c r="EK303" s="52"/>
      <c r="EL303" s="328"/>
      <c r="EM303" s="41" t="s">
        <v>30</v>
      </c>
      <c r="EN303" s="6">
        <v>10</v>
      </c>
      <c r="EO303" s="6">
        <v>10</v>
      </c>
      <c r="EP303" s="6">
        <v>10</v>
      </c>
      <c r="EQ303" s="6">
        <v>10</v>
      </c>
      <c r="ER303" s="6"/>
      <c r="ES303" s="6">
        <v>10</v>
      </c>
      <c r="ET303" s="52"/>
      <c r="EU303" s="52"/>
      <c r="EW303" s="367"/>
      <c r="EX303" s="41" t="s">
        <v>30</v>
      </c>
      <c r="EY303" s="6"/>
      <c r="EZ303" s="6"/>
      <c r="FA303" s="6"/>
      <c r="FB303" s="6"/>
      <c r="FC303" s="6"/>
      <c r="FD303" s="6"/>
      <c r="FE303" s="52"/>
      <c r="FG303" s="367"/>
      <c r="FH303" s="41" t="s">
        <v>30</v>
      </c>
      <c r="FI303" s="6"/>
      <c r="FJ303" s="6"/>
      <c r="FK303" s="6"/>
      <c r="FL303" s="6"/>
      <c r="FM303" s="6"/>
      <c r="FN303" s="6"/>
      <c r="FO303" s="52"/>
      <c r="FQ303" s="367"/>
      <c r="FR303" s="41" t="s">
        <v>30</v>
      </c>
      <c r="FS303" s="6"/>
      <c r="FT303" s="6"/>
      <c r="FU303" s="6"/>
      <c r="FV303" s="6"/>
      <c r="FW303" s="6"/>
      <c r="FX303" s="6"/>
      <c r="FY303" s="52"/>
      <c r="GA303" s="367"/>
      <c r="GB303" s="41" t="s">
        <v>30</v>
      </c>
      <c r="GC303" s="6"/>
      <c r="GD303" s="6"/>
      <c r="GE303" s="6"/>
      <c r="GF303" s="6"/>
      <c r="GG303" s="6"/>
      <c r="GH303" s="6"/>
      <c r="GI303" s="52"/>
      <c r="GK303" s="367"/>
      <c r="GL303" s="41" t="s">
        <v>30</v>
      </c>
      <c r="GM303" s="6"/>
      <c r="GN303" s="6"/>
      <c r="GO303" s="6"/>
      <c r="GP303" s="6"/>
      <c r="GQ303" s="6"/>
      <c r="GR303" s="6"/>
      <c r="GS303" s="52"/>
      <c r="GU303" s="367"/>
      <c r="GV303" s="41" t="s">
        <v>30</v>
      </c>
      <c r="GW303" s="6"/>
      <c r="GX303" s="6"/>
      <c r="GY303" s="6"/>
      <c r="GZ303" s="6"/>
      <c r="HA303" s="6"/>
      <c r="HB303" s="6"/>
      <c r="HC303" s="52"/>
      <c r="HE303" s="367"/>
      <c r="HF303" s="41" t="s">
        <v>30</v>
      </c>
      <c r="HG303" s="6"/>
      <c r="HH303" s="6"/>
      <c r="HI303" s="6"/>
      <c r="HJ303" s="6"/>
      <c r="HK303" s="6"/>
      <c r="HL303" s="6"/>
      <c r="HM303" s="52"/>
      <c r="HO303" s="367"/>
      <c r="HP303" s="41" t="s">
        <v>30</v>
      </c>
      <c r="HQ303" s="6"/>
      <c r="HR303" s="6"/>
      <c r="HS303" s="6"/>
      <c r="HT303" s="6"/>
      <c r="HU303" s="6"/>
      <c r="HV303" s="6"/>
      <c r="HW303" s="52"/>
      <c r="HY303" s="367"/>
      <c r="HZ303" s="41" t="s">
        <v>30</v>
      </c>
      <c r="IA303" s="6"/>
      <c r="IB303" s="6"/>
      <c r="IC303" s="6"/>
      <c r="ID303" s="6"/>
      <c r="IE303" s="6"/>
      <c r="IF303" s="6"/>
      <c r="IG303" s="52"/>
      <c r="II303" s="367"/>
      <c r="IJ303" s="41" t="s">
        <v>30</v>
      </c>
      <c r="IK303" s="6"/>
      <c r="IL303" s="6"/>
      <c r="IM303" s="6"/>
      <c r="IN303" s="6"/>
      <c r="IO303" s="6"/>
      <c r="IP303" s="6"/>
      <c r="IQ303" s="52"/>
      <c r="IS303" s="367"/>
      <c r="IT303" s="41" t="s">
        <v>30</v>
      </c>
      <c r="IU303" s="6"/>
      <c r="IV303" s="6"/>
      <c r="IW303" s="6"/>
      <c r="IX303" s="6"/>
      <c r="IY303" s="6"/>
      <c r="IZ303" s="6"/>
      <c r="JA303" s="52"/>
    </row>
    <row r="304" spans="1:261" ht="12.75" customHeight="1" outlineLevel="2" x14ac:dyDescent="0.25">
      <c r="A304" s="99" t="s">
        <v>122</v>
      </c>
      <c r="B304" s="100">
        <f>IF(A304="Must Have",RQTMustHave,(IF(A304="Important",RQTImportant,(IF(A304="Standard",RQTStandard,RQTNiceToHave)))))</f>
        <v>1</v>
      </c>
      <c r="C304" s="358"/>
      <c r="D304" s="17" t="s">
        <v>1</v>
      </c>
      <c r="E304" s="417">
        <f>AVERAGE(O304,Y304,AI304,AS304,BC304,BM304,BW304,CG304,CQ304,DA304,DK304,DU304,EE304,EO304,EY304,FI304,FS304,GC304,GM304,GW304,HG304,HQ304,IA304,IK304,IU304)</f>
        <v>10</v>
      </c>
      <c r="F304" s="417">
        <f t="shared" ref="F304:J304" si="1401">AVERAGE(P304,Z304,AJ304,AT304,BD304,BN304,BX304,CH304,CR304,DB304,DL304,DV304,EF304,EP304,EZ304,FJ304,FT304,GD304,GN304,GX304,HH304,HR304,IB304,IL304,IV304)</f>
        <v>9.6666666666666661</v>
      </c>
      <c r="G304" s="417">
        <f t="shared" si="1401"/>
        <v>9.5</v>
      </c>
      <c r="H304" s="417">
        <f t="shared" si="1401"/>
        <v>9.75</v>
      </c>
      <c r="I304" s="417">
        <f t="shared" si="1401"/>
        <v>10</v>
      </c>
      <c r="J304" s="417">
        <f t="shared" si="1401"/>
        <v>10</v>
      </c>
      <c r="K304" s="52"/>
      <c r="M304" s="48"/>
      <c r="N304" s="17" t="s">
        <v>1</v>
      </c>
      <c r="O304" s="36" t="str">
        <f>IF(COUNT(O302:O303)=0,"",AVERAGE(O302:O303))</f>
        <v/>
      </c>
      <c r="P304" s="36" t="str">
        <f>IF(COUNT(P302:P303)=0,"",AVERAGE(P302:P303))</f>
        <v/>
      </c>
      <c r="Q304" s="36" t="str">
        <f>IF(COUNT(Q302:Q303)=0,"",AVERAGE(Q302:Q303))</f>
        <v/>
      </c>
      <c r="R304" s="36" t="str">
        <f>IF(COUNT(R302:R303)=0,"",AVERAGE(R302:R303))</f>
        <v/>
      </c>
      <c r="S304" s="36"/>
      <c r="T304" s="36" t="str">
        <f>IF(COUNT(T302:T303)=0,"",AVERAGE(T302:T303))</f>
        <v/>
      </c>
      <c r="U304" s="52"/>
      <c r="W304" s="48"/>
      <c r="X304" s="17" t="s">
        <v>1</v>
      </c>
      <c r="Y304" s="36" t="str">
        <f>IF(COUNT(Y302:Y303)=0,"",AVERAGE(Y302:Y303))</f>
        <v/>
      </c>
      <c r="Z304" s="36" t="str">
        <f>IF(COUNT(Z302:Z303)=0,"",AVERAGE(Z302:Z303))</f>
        <v/>
      </c>
      <c r="AA304" s="36" t="str">
        <f>IF(COUNT(AA302:AA303)=0,"",AVERAGE(AA302:AA303))</f>
        <v/>
      </c>
      <c r="AB304" s="36" t="str">
        <f>IF(COUNT(AB302:AB303)=0,"",AVERAGE(AB302:AB303))</f>
        <v/>
      </c>
      <c r="AC304" s="36"/>
      <c r="AD304" s="36" t="str">
        <f>IF(COUNT(AD302:AD303)=0,"",AVERAGE(AD302:AD303))</f>
        <v/>
      </c>
      <c r="AE304" s="52"/>
      <c r="AG304" s="48"/>
      <c r="AH304" s="17" t="s">
        <v>1</v>
      </c>
      <c r="AI304" s="36" t="str">
        <f>IF(COUNT(AI302:AI303)=0,"",AVERAGE(AI302:AI303))</f>
        <v/>
      </c>
      <c r="AJ304" s="36" t="str">
        <f>IF(COUNT(AJ302:AJ303)=0,"",AVERAGE(AJ302:AJ303))</f>
        <v/>
      </c>
      <c r="AK304" s="36" t="str">
        <f>IF(COUNT(AK302:AK303)=0,"",AVERAGE(AK302:AK303))</f>
        <v/>
      </c>
      <c r="AL304" s="36" t="str">
        <f>IF(COUNT(AL302:AL303)=0,"",AVERAGE(AL302:AL303))</f>
        <v/>
      </c>
      <c r="AM304" s="36"/>
      <c r="AN304" s="36" t="str">
        <f>IF(COUNT(AN302:AN303)=0,"",AVERAGE(AN302:AN303))</f>
        <v/>
      </c>
      <c r="AO304" s="52"/>
      <c r="AQ304" s="48"/>
      <c r="AR304" s="17" t="s">
        <v>1</v>
      </c>
      <c r="AS304" s="36"/>
      <c r="AT304" s="36" t="str">
        <f>IF(COUNT(AT302:AT303)=0,"",AVERAGE(AT302:AT303))</f>
        <v/>
      </c>
      <c r="AU304" s="36" t="str">
        <f>IF(COUNT(AU302:AU303)=0,"",AVERAGE(AU302:AU303))</f>
        <v/>
      </c>
      <c r="AV304" s="36" t="str">
        <f>IF(COUNT(AV302:AV303)=0,"",AVERAGE(AV302:AV303))</f>
        <v/>
      </c>
      <c r="AW304" s="36" t="str">
        <f>IF(COUNT(AW302:AW303)=0,"",AVERAGE(AW302:AW303))</f>
        <v/>
      </c>
      <c r="AX304" s="36" t="str">
        <f>IF(COUNT(AX302:AX303)=0,"",AVERAGE(AX302:AX303))</f>
        <v/>
      </c>
      <c r="AY304" s="52"/>
      <c r="BA304" s="48"/>
      <c r="BB304" s="17" t="s">
        <v>1</v>
      </c>
      <c r="BC304" s="36"/>
      <c r="BD304" s="36" t="str">
        <f>IF(COUNT(BD302:BD303)=0,"",AVERAGE(BD302:BD303))</f>
        <v/>
      </c>
      <c r="BE304" s="36" t="str">
        <f>IF(COUNT(BE302:BE303)=0,"",AVERAGE(BE302:BE303))</f>
        <v/>
      </c>
      <c r="BF304" s="36" t="str">
        <f>IF(COUNT(BF302:BF303)=0,"",AVERAGE(BF302:BF303))</f>
        <v/>
      </c>
      <c r="BG304" s="36" t="str">
        <f>IF(COUNT(BG302:BG303)=0,"",AVERAGE(BG302:BG303))</f>
        <v/>
      </c>
      <c r="BH304" s="36" t="str">
        <f>IF(COUNT(BH302:BH303)=0,"",AVERAGE(BH302:BH303))</f>
        <v/>
      </c>
      <c r="BI304" s="52"/>
      <c r="BK304" s="48"/>
      <c r="BL304" s="17" t="s">
        <v>1</v>
      </c>
      <c r="BM304" s="6">
        <v>10</v>
      </c>
      <c r="BN304" s="6">
        <v>10</v>
      </c>
      <c r="BO304" s="6">
        <v>10</v>
      </c>
      <c r="BP304" s="6">
        <v>10</v>
      </c>
      <c r="BQ304" s="6">
        <v>10</v>
      </c>
      <c r="BR304" s="6">
        <v>10</v>
      </c>
      <c r="BS304" s="52"/>
      <c r="BU304" s="48"/>
      <c r="BV304" s="17" t="s">
        <v>1</v>
      </c>
      <c r="BW304" s="36" t="str">
        <f>IF(COUNT(BW302:BW303)=0,"",AVERAGE(BW302:BW303))</f>
        <v/>
      </c>
      <c r="BX304" s="36" t="str">
        <f>IF(COUNT(BX302:BX303)=0,"",AVERAGE(BX302:BX303))</f>
        <v/>
      </c>
      <c r="BY304" s="36" t="str">
        <f>IF(COUNT(BY302:BY303)=0,"",AVERAGE(BY302:BY303))</f>
        <v/>
      </c>
      <c r="BZ304" s="36" t="str">
        <f>IF(COUNT(BZ302:BZ303)=0,"",AVERAGE(BZ302:BZ303))</f>
        <v/>
      </c>
      <c r="CA304" s="36"/>
      <c r="CB304" s="36" t="str">
        <f>IF(COUNT(CB302:CB303)=0,"",AVERAGE(CB302:CB303))</f>
        <v/>
      </c>
      <c r="CC304" s="52"/>
      <c r="CE304" s="48"/>
      <c r="CF304" s="17" t="s">
        <v>1</v>
      </c>
      <c r="CG304" s="36" t="str">
        <f>IF(COUNT(CG302:CG303)=0,"",AVERAGE(CG302:CG303))</f>
        <v/>
      </c>
      <c r="CH304" s="36" t="str">
        <f>IF(COUNT(CH302:CH303)=0,"",AVERAGE(CH302:CH303))</f>
        <v/>
      </c>
      <c r="CI304" s="36" t="str">
        <f>IF(COUNT(CI302:CI303)=0,"",AVERAGE(CI302:CI303))</f>
        <v/>
      </c>
      <c r="CJ304" s="36" t="str">
        <f>IF(COUNT(CJ302:CJ303)=0,"",AVERAGE(CJ302:CJ303))</f>
        <v/>
      </c>
      <c r="CK304" s="36"/>
      <c r="CL304" s="36" t="str">
        <f>IF(COUNT(CL302:CL303)=0,"",AVERAGE(CL302:CL303))</f>
        <v/>
      </c>
      <c r="CM304" s="52"/>
      <c r="CO304" s="48"/>
      <c r="CP304" s="17" t="s">
        <v>1</v>
      </c>
      <c r="CQ304" s="36" t="str">
        <f>IF(COUNT(CQ302:CQ303)=0,"",AVERAGE(CQ302:CQ303))</f>
        <v/>
      </c>
      <c r="CR304" s="36" t="str">
        <f>IF(COUNT(CR302:CR303)=0,"",AVERAGE(CR302:CR303))</f>
        <v/>
      </c>
      <c r="CS304" s="36" t="str">
        <f>IF(COUNT(CS302:CS303)=0,"",AVERAGE(CS302:CS303))</f>
        <v/>
      </c>
      <c r="CT304" s="36" t="str">
        <f>IF(COUNT(CT302:CT303)=0,"",AVERAGE(CT302:CT303))</f>
        <v/>
      </c>
      <c r="CU304" s="36"/>
      <c r="CV304" s="36" t="str">
        <f>IF(COUNT(CV302:CV303)=0,"",AVERAGE(CV302:CV303))</f>
        <v/>
      </c>
      <c r="CW304" s="52"/>
      <c r="CY304" s="48"/>
      <c r="CZ304" s="17" t="s">
        <v>1</v>
      </c>
      <c r="DA304" s="36">
        <f>IF(COUNT(DA302:DA303)=0,"",AVERAGE(DA302:DA303))</f>
        <v>10</v>
      </c>
      <c r="DB304" s="36">
        <f>IF(COUNT(DB302:DB303)=0,"",AVERAGE(DB302:DB303))</f>
        <v>10</v>
      </c>
      <c r="DC304" s="36">
        <f>IF(COUNT(DC302:DC303)=0,"",AVERAGE(DC302:DC303))</f>
        <v>9</v>
      </c>
      <c r="DD304" s="36">
        <f>IF(COUNT(DD302:DD303)=0,"",AVERAGE(DD302:DD303))</f>
        <v>9.5</v>
      </c>
      <c r="DE304" s="36"/>
      <c r="DF304" s="36">
        <f>IF(COUNT(DF302:DF303)=0,"",AVERAGE(DF302:DF303))</f>
        <v>10</v>
      </c>
      <c r="DG304" s="52"/>
      <c r="DI304" s="48"/>
      <c r="DJ304" s="17" t="s">
        <v>1</v>
      </c>
      <c r="DK304" s="36" t="str">
        <f>IF(COUNT(DK302:DK303)=0,"",AVERAGE(DK302:DK303))</f>
        <v/>
      </c>
      <c r="DL304" s="36" t="str">
        <f>IF(COUNT(DL302:DL303)=0,"",AVERAGE(DL302:DL303))</f>
        <v/>
      </c>
      <c r="DM304" s="36" t="str">
        <f>IF(COUNT(DM302:DM303)=0,"",AVERAGE(DM302:DM303))</f>
        <v/>
      </c>
      <c r="DN304" s="36" t="str">
        <f>IF(COUNT(DN302:DN303)=0,"",AVERAGE(DN302:DN303))</f>
        <v/>
      </c>
      <c r="DO304" s="36"/>
      <c r="DP304" s="36" t="str">
        <f>IF(COUNT(DP302:DP303)=0,"",AVERAGE(DP302:DP303))</f>
        <v/>
      </c>
      <c r="DQ304" s="52"/>
      <c r="DS304" s="48"/>
      <c r="DT304" s="17" t="s">
        <v>1</v>
      </c>
      <c r="DU304" s="36" t="str">
        <f>IF(COUNT(DU302:DU303)=0,"",AVERAGE(DU302:DU303))</f>
        <v/>
      </c>
      <c r="DV304" s="36" t="str">
        <f>IF(COUNT(DV302:DV303)=0,"",AVERAGE(DV302:DV303))</f>
        <v/>
      </c>
      <c r="DW304" s="36" t="str">
        <f>IF(COUNT(DW302:DW303)=0,"",AVERAGE(DW302:DW303))</f>
        <v/>
      </c>
      <c r="DX304" s="36" t="str">
        <f>IF(COUNT(DX302:DX303)=0,"",AVERAGE(DX302:DX303))</f>
        <v/>
      </c>
      <c r="DY304" s="36"/>
      <c r="DZ304" s="36" t="str">
        <f>IF(COUNT(DZ302:DZ303)=0,"",AVERAGE(DZ302:DZ303))</f>
        <v/>
      </c>
      <c r="EA304" s="52"/>
      <c r="EC304" s="48"/>
      <c r="ED304" s="17" t="s">
        <v>1</v>
      </c>
      <c r="EE304" s="36" t="str">
        <f>IF(COUNT(EE302:EE303)=0,"",AVERAGE(EE302:EE303))</f>
        <v/>
      </c>
      <c r="EF304" s="36" t="str">
        <f>IF(COUNT(EF302:EF303)=0,"",AVERAGE(EF302:EF303))</f>
        <v/>
      </c>
      <c r="EG304" s="36" t="str">
        <f>IF(COUNT(EG302:EG303)=0,"",AVERAGE(EG302:EG303))</f>
        <v/>
      </c>
      <c r="EH304" s="36" t="str">
        <f>IF(COUNT(EH302:EH303)=0,"",AVERAGE(EH302:EH303))</f>
        <v/>
      </c>
      <c r="EI304" s="36"/>
      <c r="EJ304" s="36" t="str">
        <f>IF(COUNT(EJ302:EJ303)=0,"",AVERAGE(EJ302:EJ303))</f>
        <v/>
      </c>
      <c r="EK304" s="52"/>
      <c r="EL304" s="48"/>
      <c r="EM304" s="17" t="s">
        <v>1</v>
      </c>
      <c r="EN304" s="36">
        <f>IF(COUNT(EN302:EN303)=0,"",AVERAGE(EN302:EN303))</f>
        <v>10</v>
      </c>
      <c r="EO304" s="36">
        <f>IF(COUNT(EO302:EO303)=0,"",AVERAGE(EO302:EO303))</f>
        <v>10</v>
      </c>
      <c r="EP304" s="36">
        <f>IF(COUNT(EP302:EP303)=0,"",AVERAGE(EP302:EP303))</f>
        <v>9</v>
      </c>
      <c r="EQ304" s="36">
        <f>IF(COUNT(EQ302:EQ303)=0,"",AVERAGE(EQ302:EQ303))</f>
        <v>9.5</v>
      </c>
      <c r="ER304" s="36"/>
      <c r="ES304" s="36">
        <f>IF(COUNT(ES302:ES303)=0,"",AVERAGE(ES302:ES303))</f>
        <v>10</v>
      </c>
      <c r="ET304" s="52"/>
      <c r="EU304" s="52"/>
      <c r="EW304" s="369"/>
      <c r="EX304" s="17" t="s">
        <v>1</v>
      </c>
      <c r="EY304" s="36" t="str">
        <f t="shared" ref="EY304:FD304" si="1402">IF(COUNT(EY302:EY303)=0,"",AVERAGE(EY302:EY303))</f>
        <v/>
      </c>
      <c r="EZ304" s="36" t="str">
        <f t="shared" si="1402"/>
        <v/>
      </c>
      <c r="FA304" s="36" t="str">
        <f t="shared" si="1402"/>
        <v/>
      </c>
      <c r="FB304" s="36" t="str">
        <f t="shared" si="1402"/>
        <v/>
      </c>
      <c r="FC304" s="36" t="str">
        <f t="shared" si="1402"/>
        <v/>
      </c>
      <c r="FD304" s="36" t="str">
        <f t="shared" si="1402"/>
        <v/>
      </c>
      <c r="FE304" s="52"/>
      <c r="FG304" s="369"/>
      <c r="FH304" s="17" t="s">
        <v>1</v>
      </c>
      <c r="FI304" s="36" t="str">
        <f t="shared" ref="FI304:FN304" si="1403">IF(COUNT(FI302:FI303)=0,"",AVERAGE(FI302:FI303))</f>
        <v/>
      </c>
      <c r="FJ304" s="36" t="str">
        <f t="shared" si="1403"/>
        <v/>
      </c>
      <c r="FK304" s="36" t="str">
        <f t="shared" si="1403"/>
        <v/>
      </c>
      <c r="FL304" s="36" t="str">
        <f t="shared" si="1403"/>
        <v/>
      </c>
      <c r="FM304" s="36" t="str">
        <f t="shared" si="1403"/>
        <v/>
      </c>
      <c r="FN304" s="36" t="str">
        <f t="shared" si="1403"/>
        <v/>
      </c>
      <c r="FO304" s="52"/>
      <c r="FQ304" s="369"/>
      <c r="FR304" s="17" t="s">
        <v>1</v>
      </c>
      <c r="FS304" s="36" t="str">
        <f t="shared" ref="FS304:FX304" si="1404">IF(COUNT(FS302:FS303)=0,"",AVERAGE(FS302:FS303))</f>
        <v/>
      </c>
      <c r="FT304" s="36" t="str">
        <f t="shared" si="1404"/>
        <v/>
      </c>
      <c r="FU304" s="36" t="str">
        <f t="shared" si="1404"/>
        <v/>
      </c>
      <c r="FV304" s="36" t="str">
        <f t="shared" si="1404"/>
        <v/>
      </c>
      <c r="FW304" s="36" t="str">
        <f t="shared" si="1404"/>
        <v/>
      </c>
      <c r="FX304" s="36" t="str">
        <f t="shared" si="1404"/>
        <v/>
      </c>
      <c r="FY304" s="52"/>
      <c r="GA304" s="369"/>
      <c r="GB304" s="17" t="s">
        <v>1</v>
      </c>
      <c r="GC304" s="36" t="str">
        <f t="shared" ref="GC304:GH304" si="1405">IF(COUNT(GC302:GC303)=0,"",AVERAGE(GC302:GC303))</f>
        <v/>
      </c>
      <c r="GD304" s="36" t="str">
        <f t="shared" si="1405"/>
        <v/>
      </c>
      <c r="GE304" s="36" t="str">
        <f t="shared" si="1405"/>
        <v/>
      </c>
      <c r="GF304" s="36" t="str">
        <f t="shared" si="1405"/>
        <v/>
      </c>
      <c r="GG304" s="36" t="str">
        <f t="shared" si="1405"/>
        <v/>
      </c>
      <c r="GH304" s="36" t="str">
        <f t="shared" si="1405"/>
        <v/>
      </c>
      <c r="GI304" s="52"/>
      <c r="GK304" s="369"/>
      <c r="GL304" s="17" t="s">
        <v>1</v>
      </c>
      <c r="GM304" s="36" t="str">
        <f t="shared" ref="GM304:GR304" si="1406">IF(COUNT(GM302:GM303)=0,"",AVERAGE(GM302:GM303))</f>
        <v/>
      </c>
      <c r="GN304" s="36" t="str">
        <f t="shared" si="1406"/>
        <v/>
      </c>
      <c r="GO304" s="36" t="str">
        <f t="shared" si="1406"/>
        <v/>
      </c>
      <c r="GP304" s="36" t="str">
        <f t="shared" si="1406"/>
        <v/>
      </c>
      <c r="GQ304" s="36" t="str">
        <f t="shared" si="1406"/>
        <v/>
      </c>
      <c r="GR304" s="36" t="str">
        <f t="shared" si="1406"/>
        <v/>
      </c>
      <c r="GS304" s="52"/>
      <c r="GU304" s="369"/>
      <c r="GV304" s="17" t="s">
        <v>1</v>
      </c>
      <c r="GW304" s="36" t="str">
        <f t="shared" ref="GW304:HB304" si="1407">IF(COUNT(GW302:GW303)=0,"",AVERAGE(GW302:GW303))</f>
        <v/>
      </c>
      <c r="GX304" s="36" t="str">
        <f t="shared" si="1407"/>
        <v/>
      </c>
      <c r="GY304" s="36" t="str">
        <f t="shared" si="1407"/>
        <v/>
      </c>
      <c r="GZ304" s="36" t="str">
        <f t="shared" si="1407"/>
        <v/>
      </c>
      <c r="HA304" s="36" t="str">
        <f t="shared" si="1407"/>
        <v/>
      </c>
      <c r="HB304" s="36" t="str">
        <f t="shared" si="1407"/>
        <v/>
      </c>
      <c r="HC304" s="52"/>
      <c r="HE304" s="369"/>
      <c r="HF304" s="17" t="s">
        <v>1</v>
      </c>
      <c r="HG304" s="36" t="str">
        <f t="shared" ref="HG304:HL304" si="1408">IF(COUNT(HG302:HG303)=0,"",AVERAGE(HG302:HG303))</f>
        <v/>
      </c>
      <c r="HH304" s="36" t="str">
        <f t="shared" si="1408"/>
        <v/>
      </c>
      <c r="HI304" s="36" t="str">
        <f t="shared" si="1408"/>
        <v/>
      </c>
      <c r="HJ304" s="36" t="str">
        <f t="shared" si="1408"/>
        <v/>
      </c>
      <c r="HK304" s="36" t="str">
        <f t="shared" si="1408"/>
        <v/>
      </c>
      <c r="HL304" s="36" t="str">
        <f t="shared" si="1408"/>
        <v/>
      </c>
      <c r="HM304" s="52"/>
      <c r="HO304" s="369"/>
      <c r="HP304" s="17" t="s">
        <v>1</v>
      </c>
      <c r="HQ304" s="36" t="str">
        <f t="shared" ref="HQ304:HV304" si="1409">IF(COUNT(HQ302:HQ303)=0,"",AVERAGE(HQ302:HQ303))</f>
        <v/>
      </c>
      <c r="HR304" s="36" t="str">
        <f t="shared" si="1409"/>
        <v/>
      </c>
      <c r="HS304" s="36" t="str">
        <f t="shared" si="1409"/>
        <v/>
      </c>
      <c r="HT304" s="36" t="str">
        <f t="shared" si="1409"/>
        <v/>
      </c>
      <c r="HU304" s="36" t="str">
        <f t="shared" si="1409"/>
        <v/>
      </c>
      <c r="HV304" s="36" t="str">
        <f t="shared" si="1409"/>
        <v/>
      </c>
      <c r="HW304" s="52"/>
      <c r="HY304" s="369"/>
      <c r="HZ304" s="17" t="s">
        <v>1</v>
      </c>
      <c r="IA304" s="36" t="str">
        <f t="shared" ref="IA304:IF304" si="1410">IF(COUNT(IA302:IA303)=0,"",AVERAGE(IA302:IA303))</f>
        <v/>
      </c>
      <c r="IB304" s="36" t="str">
        <f t="shared" si="1410"/>
        <v/>
      </c>
      <c r="IC304" s="36" t="str">
        <f t="shared" si="1410"/>
        <v/>
      </c>
      <c r="ID304" s="36" t="str">
        <f t="shared" si="1410"/>
        <v/>
      </c>
      <c r="IE304" s="36" t="str">
        <f t="shared" si="1410"/>
        <v/>
      </c>
      <c r="IF304" s="36" t="str">
        <f t="shared" si="1410"/>
        <v/>
      </c>
      <c r="IG304" s="52"/>
      <c r="II304" s="369"/>
      <c r="IJ304" s="17" t="s">
        <v>1</v>
      </c>
      <c r="IK304" s="36" t="str">
        <f t="shared" ref="IK304:IP304" si="1411">IF(COUNT(IK302:IK303)=0,"",AVERAGE(IK302:IK303))</f>
        <v/>
      </c>
      <c r="IL304" s="36" t="str">
        <f t="shared" si="1411"/>
        <v/>
      </c>
      <c r="IM304" s="36" t="str">
        <f t="shared" si="1411"/>
        <v/>
      </c>
      <c r="IN304" s="36" t="str">
        <f t="shared" si="1411"/>
        <v/>
      </c>
      <c r="IO304" s="36" t="str">
        <f t="shared" si="1411"/>
        <v/>
      </c>
      <c r="IP304" s="36" t="str">
        <f t="shared" si="1411"/>
        <v/>
      </c>
      <c r="IQ304" s="52"/>
      <c r="IS304" s="369"/>
      <c r="IT304" s="17" t="s">
        <v>1</v>
      </c>
      <c r="IU304" s="36" t="str">
        <f t="shared" ref="IU304:IZ304" si="1412">IF(COUNT(IU302:IU303)=0,"",AVERAGE(IU302:IU303))</f>
        <v/>
      </c>
      <c r="IV304" s="36" t="str">
        <f t="shared" si="1412"/>
        <v/>
      </c>
      <c r="IW304" s="36" t="str">
        <f t="shared" si="1412"/>
        <v/>
      </c>
      <c r="IX304" s="36" t="str">
        <f t="shared" si="1412"/>
        <v/>
      </c>
      <c r="IY304" s="36" t="str">
        <f t="shared" si="1412"/>
        <v/>
      </c>
      <c r="IZ304" s="36" t="str">
        <f t="shared" si="1412"/>
        <v/>
      </c>
      <c r="JA304" s="52"/>
    </row>
    <row r="305" spans="1:261" ht="25.5" customHeight="1" outlineLevel="2" x14ac:dyDescent="0.25">
      <c r="C305" s="102" t="s">
        <v>52</v>
      </c>
      <c r="D305" s="103" t="s">
        <v>300</v>
      </c>
      <c r="E305" s="419"/>
      <c r="F305" s="419"/>
      <c r="G305" s="419"/>
      <c r="H305" s="419"/>
      <c r="I305" s="419"/>
      <c r="J305" s="419"/>
      <c r="K305" s="52"/>
      <c r="M305" s="102" t="s">
        <v>52</v>
      </c>
      <c r="N305" s="103" t="s">
        <v>300</v>
      </c>
      <c r="O305" s="103"/>
      <c r="P305" s="103"/>
      <c r="Q305" s="103"/>
      <c r="R305" s="103"/>
      <c r="S305" s="103"/>
      <c r="T305" s="103"/>
      <c r="U305" s="52"/>
      <c r="W305" s="102" t="s">
        <v>52</v>
      </c>
      <c r="X305" s="103" t="s">
        <v>300</v>
      </c>
      <c r="Y305" s="103"/>
      <c r="Z305" s="103"/>
      <c r="AA305" s="103"/>
      <c r="AB305" s="103"/>
      <c r="AC305" s="103"/>
      <c r="AD305" s="103"/>
      <c r="AE305" s="52"/>
      <c r="AG305" s="102" t="s">
        <v>52</v>
      </c>
      <c r="AH305" s="103" t="s">
        <v>300</v>
      </c>
      <c r="AI305" s="103"/>
      <c r="AJ305" s="103"/>
      <c r="AK305" s="103"/>
      <c r="AL305" s="103"/>
      <c r="AM305" s="103"/>
      <c r="AN305" s="103"/>
      <c r="AO305" s="52"/>
      <c r="AQ305" s="102" t="s">
        <v>52</v>
      </c>
      <c r="AR305" s="103" t="s">
        <v>300</v>
      </c>
      <c r="AS305" s="103"/>
      <c r="AT305" s="103"/>
      <c r="AU305" s="103"/>
      <c r="AV305" s="103"/>
      <c r="AW305" s="103"/>
      <c r="AX305" s="103"/>
      <c r="AY305" s="52"/>
      <c r="BA305" s="102" t="s">
        <v>52</v>
      </c>
      <c r="BB305" s="103" t="s">
        <v>300</v>
      </c>
      <c r="BC305" s="103"/>
      <c r="BD305" s="103"/>
      <c r="BE305" s="103"/>
      <c r="BF305" s="103"/>
      <c r="BG305" s="103"/>
      <c r="BH305" s="103"/>
      <c r="BI305" s="52"/>
      <c r="BK305" s="102" t="s">
        <v>52</v>
      </c>
      <c r="BL305" s="103" t="s">
        <v>300</v>
      </c>
      <c r="BM305" s="36"/>
      <c r="BN305" s="36">
        <f>IF(COUNT(BN303:BN304)=0,"",AVERAGE(BN303:BN304))</f>
        <v>10</v>
      </c>
      <c r="BO305" s="36">
        <f>IF(COUNT(BO303:BO304)=0,"",AVERAGE(BO303:BO304))</f>
        <v>10</v>
      </c>
      <c r="BP305" s="36">
        <f>IF(COUNT(BP303:BP304)=0,"",AVERAGE(BP303:BP304))</f>
        <v>10</v>
      </c>
      <c r="BQ305" s="36">
        <f>IF(COUNT(BQ303:BQ304)=0,"",AVERAGE(BQ303:BQ304))</f>
        <v>10</v>
      </c>
      <c r="BR305" s="36">
        <f>IF(COUNT(BR303:BR304)=0,"",AVERAGE(BR303:BR304))</f>
        <v>10</v>
      </c>
      <c r="BS305" s="52"/>
      <c r="BU305" s="102" t="s">
        <v>52</v>
      </c>
      <c r="BV305" s="103" t="s">
        <v>300</v>
      </c>
      <c r="BW305" s="103"/>
      <c r="BX305" s="103"/>
      <c r="BY305" s="103"/>
      <c r="BZ305" s="103"/>
      <c r="CA305" s="103"/>
      <c r="CB305" s="103"/>
      <c r="CC305" s="52"/>
      <c r="CE305" s="102" t="s">
        <v>52</v>
      </c>
      <c r="CF305" s="103" t="s">
        <v>300</v>
      </c>
      <c r="CG305" s="103"/>
      <c r="CH305" s="103"/>
      <c r="CI305" s="103"/>
      <c r="CJ305" s="103"/>
      <c r="CK305" s="103"/>
      <c r="CL305" s="103"/>
      <c r="CM305" s="52"/>
      <c r="CO305" s="102" t="s">
        <v>52</v>
      </c>
      <c r="CP305" s="103" t="s">
        <v>300</v>
      </c>
      <c r="CQ305" s="103"/>
      <c r="CR305" s="103"/>
      <c r="CS305" s="103"/>
      <c r="CT305" s="103"/>
      <c r="CU305" s="103"/>
      <c r="CV305" s="103"/>
      <c r="CW305" s="52"/>
      <c r="CY305" s="102" t="s">
        <v>52</v>
      </c>
      <c r="CZ305" s="103" t="s">
        <v>300</v>
      </c>
      <c r="DA305" s="103"/>
      <c r="DB305" s="103"/>
      <c r="DC305" s="103"/>
      <c r="DD305" s="103"/>
      <c r="DE305" s="103"/>
      <c r="DF305" s="103"/>
      <c r="DG305" s="52"/>
      <c r="DI305" s="102" t="s">
        <v>52</v>
      </c>
      <c r="DJ305" s="103" t="s">
        <v>300</v>
      </c>
      <c r="DK305" s="103"/>
      <c r="DL305" s="103"/>
      <c r="DM305" s="103"/>
      <c r="DN305" s="103"/>
      <c r="DO305" s="103"/>
      <c r="DP305" s="103"/>
      <c r="DQ305" s="52"/>
      <c r="DS305" s="102" t="s">
        <v>52</v>
      </c>
      <c r="DT305" s="103" t="s">
        <v>300</v>
      </c>
      <c r="DU305" s="103"/>
      <c r="DV305" s="103"/>
      <c r="DW305" s="103"/>
      <c r="DX305" s="103"/>
      <c r="DY305" s="103"/>
      <c r="DZ305" s="103"/>
      <c r="EA305" s="52"/>
      <c r="EC305" s="102" t="s">
        <v>52</v>
      </c>
      <c r="ED305" s="103" t="s">
        <v>300</v>
      </c>
      <c r="EE305" s="103"/>
      <c r="EF305" s="103"/>
      <c r="EG305" s="103"/>
      <c r="EH305" s="103"/>
      <c r="EI305" s="103"/>
      <c r="EJ305" s="103"/>
      <c r="EK305" s="52"/>
      <c r="EL305" s="102" t="s">
        <v>52</v>
      </c>
      <c r="EM305" s="103" t="s">
        <v>300</v>
      </c>
      <c r="EN305" s="103"/>
      <c r="EO305" s="103"/>
      <c r="EP305" s="103"/>
      <c r="EQ305" s="103"/>
      <c r="ER305" s="103"/>
      <c r="ES305" s="103"/>
      <c r="ET305" s="52"/>
      <c r="EU305" s="52"/>
      <c r="EW305" s="370" t="s">
        <v>52</v>
      </c>
      <c r="EX305" s="103" t="s">
        <v>300</v>
      </c>
      <c r="EY305" s="103"/>
      <c r="EZ305" s="103"/>
      <c r="FA305" s="103"/>
      <c r="FB305" s="103"/>
      <c r="FC305" s="103"/>
      <c r="FD305" s="103"/>
      <c r="FE305" s="52"/>
      <c r="FG305" s="370" t="s">
        <v>52</v>
      </c>
      <c r="FH305" s="103" t="s">
        <v>300</v>
      </c>
      <c r="FI305" s="103"/>
      <c r="FJ305" s="103"/>
      <c r="FK305" s="103"/>
      <c r="FL305" s="103"/>
      <c r="FM305" s="103"/>
      <c r="FN305" s="103"/>
      <c r="FO305" s="52"/>
      <c r="FQ305" s="370" t="s">
        <v>52</v>
      </c>
      <c r="FR305" s="103" t="s">
        <v>300</v>
      </c>
      <c r="FS305" s="103"/>
      <c r="FT305" s="103"/>
      <c r="FU305" s="103"/>
      <c r="FV305" s="103"/>
      <c r="FW305" s="103"/>
      <c r="FX305" s="103"/>
      <c r="FY305" s="52"/>
      <c r="GA305" s="370" t="s">
        <v>52</v>
      </c>
      <c r="GB305" s="103" t="s">
        <v>300</v>
      </c>
      <c r="GC305" s="103"/>
      <c r="GD305" s="103"/>
      <c r="GE305" s="103"/>
      <c r="GF305" s="103"/>
      <c r="GG305" s="103"/>
      <c r="GH305" s="103"/>
      <c r="GI305" s="52"/>
      <c r="GK305" s="370" t="s">
        <v>52</v>
      </c>
      <c r="GL305" s="103" t="s">
        <v>300</v>
      </c>
      <c r="GM305" s="103"/>
      <c r="GN305" s="103"/>
      <c r="GO305" s="103"/>
      <c r="GP305" s="103"/>
      <c r="GQ305" s="103"/>
      <c r="GR305" s="103"/>
      <c r="GS305" s="52"/>
      <c r="GU305" s="370" t="s">
        <v>52</v>
      </c>
      <c r="GV305" s="103" t="s">
        <v>300</v>
      </c>
      <c r="GW305" s="103"/>
      <c r="GX305" s="103"/>
      <c r="GY305" s="103"/>
      <c r="GZ305" s="103"/>
      <c r="HA305" s="103"/>
      <c r="HB305" s="103"/>
      <c r="HC305" s="52"/>
      <c r="HE305" s="370" t="s">
        <v>52</v>
      </c>
      <c r="HF305" s="103" t="s">
        <v>300</v>
      </c>
      <c r="HG305" s="103"/>
      <c r="HH305" s="103"/>
      <c r="HI305" s="103"/>
      <c r="HJ305" s="103"/>
      <c r="HK305" s="103"/>
      <c r="HL305" s="103"/>
      <c r="HM305" s="52"/>
      <c r="HO305" s="370" t="s">
        <v>52</v>
      </c>
      <c r="HP305" s="103" t="s">
        <v>300</v>
      </c>
      <c r="HQ305" s="103"/>
      <c r="HR305" s="103"/>
      <c r="HS305" s="103"/>
      <c r="HT305" s="103"/>
      <c r="HU305" s="103"/>
      <c r="HV305" s="103"/>
      <c r="HW305" s="52"/>
      <c r="HY305" s="370" t="s">
        <v>52</v>
      </c>
      <c r="HZ305" s="103" t="s">
        <v>300</v>
      </c>
      <c r="IA305" s="103"/>
      <c r="IB305" s="103"/>
      <c r="IC305" s="103"/>
      <c r="ID305" s="103"/>
      <c r="IE305" s="103"/>
      <c r="IF305" s="103"/>
      <c r="IG305" s="52"/>
      <c r="II305" s="370" t="s">
        <v>52</v>
      </c>
      <c r="IJ305" s="103" t="s">
        <v>300</v>
      </c>
      <c r="IK305" s="103"/>
      <c r="IL305" s="103"/>
      <c r="IM305" s="103"/>
      <c r="IN305" s="103"/>
      <c r="IO305" s="103"/>
      <c r="IP305" s="103"/>
      <c r="IQ305" s="52"/>
      <c r="IS305" s="370" t="s">
        <v>52</v>
      </c>
      <c r="IT305" s="103" t="s">
        <v>300</v>
      </c>
      <c r="IU305" s="103"/>
      <c r="IV305" s="103"/>
      <c r="IW305" s="103"/>
      <c r="IX305" s="103"/>
      <c r="IY305" s="103"/>
      <c r="IZ305" s="103"/>
      <c r="JA305" s="52"/>
    </row>
    <row r="306" spans="1:261" ht="12.75" customHeight="1" outlineLevel="2" x14ac:dyDescent="0.25">
      <c r="C306" s="356"/>
      <c r="D306" s="41">
        <v>1</v>
      </c>
      <c r="E306" s="416">
        <f t="shared" ref="E306" si="1413">AVERAGE(O306,Y306,AI306,AS306,BC306,BM306,BW306,CG306,CQ306,DA306,DK306,DU306,EE306,EO306,EY306,FI306,FS306,GC306,GM306,GW306,HG306,HQ306,IA306,IK306,IU306)</f>
        <v>9</v>
      </c>
      <c r="F306" s="416">
        <f t="shared" ref="F306" si="1414">AVERAGE(P306,Z306,AJ306,AT306,BD306,BN306,BX306,CH306,CR306,DB306,DL306,DV306,EF306,EP306,EZ306,FJ306,FT306,GD306,GN306,GX306,HH306,HR306,IB306,IL306,IV306)</f>
        <v>6</v>
      </c>
      <c r="G306" s="416">
        <f t="shared" ref="G306" si="1415">AVERAGE(Q306,AA306,AK306,AU306,BE306,BO306,BY306,CI306,CS306,DC306,DM306,DW306,EG306,EQ306,FA306,FK306,FU306,GE306,GO306,GY306,HI306,HS306,IC306,IM306,IW306)</f>
        <v>5.5</v>
      </c>
      <c r="H306" s="416">
        <f t="shared" ref="H306" si="1416">AVERAGE(R306,AB306,AL306,AV306,BF306,BP306,BZ306,CJ306,CT306,DD306,DN306,DX306,EH306,ER306,FB306,FL306,FV306,GF306,GP306,GZ306,HJ306,HT306,ID306,IN306,IX306)</f>
        <v>8</v>
      </c>
      <c r="I306" s="416">
        <f t="shared" ref="I306" si="1417">AVERAGE(S306,AC306,AM306,AW306,BG306,BQ306,CA306,CK306,CU306,DE306,DO306,DY306,EI306,ES306,FC306,FM306,FW306,GG306,GQ306,HA306,HK306,HU306,IE306,IO306,IY306)</f>
        <v>9</v>
      </c>
      <c r="J306" s="416">
        <f t="shared" ref="J306" si="1418">AVERAGE(T306,AD306,AN306,AX306,BH306,BR306,CB306,CL306,CV306,DF306,DP306,DZ306,EJ306,ET306,FD306,FN306,FX306,GH306,GR306,HB306,HL306,HV306,IF306,IP306,IZ306)</f>
        <v>9</v>
      </c>
      <c r="K306" s="52"/>
      <c r="M306" s="328"/>
      <c r="N306" s="41">
        <v>1</v>
      </c>
      <c r="O306" s="6"/>
      <c r="P306" s="6"/>
      <c r="Q306" s="6"/>
      <c r="R306" s="6"/>
      <c r="S306" s="6"/>
      <c r="T306" s="6"/>
      <c r="U306" s="52"/>
      <c r="W306" s="328"/>
      <c r="X306" s="41">
        <v>1</v>
      </c>
      <c r="Y306" s="6"/>
      <c r="Z306" s="6"/>
      <c r="AA306" s="6"/>
      <c r="AB306" s="6"/>
      <c r="AC306" s="6"/>
      <c r="AD306" s="6"/>
      <c r="AE306" s="52"/>
      <c r="AG306" s="328"/>
      <c r="AH306" s="41">
        <v>1</v>
      </c>
      <c r="AI306" s="6"/>
      <c r="AJ306" s="6"/>
      <c r="AK306" s="6"/>
      <c r="AL306" s="6"/>
      <c r="AM306" s="6"/>
      <c r="AN306" s="6"/>
      <c r="AO306" s="52"/>
      <c r="AQ306" s="328"/>
      <c r="AR306" s="41">
        <v>1</v>
      </c>
      <c r="AS306" s="6"/>
      <c r="AT306" s="6"/>
      <c r="AU306" s="6"/>
      <c r="AV306" s="6"/>
      <c r="AW306" s="6"/>
      <c r="AX306" s="6"/>
      <c r="AY306" s="52"/>
      <c r="BA306" s="328"/>
      <c r="BB306" s="41">
        <v>1</v>
      </c>
      <c r="BC306" s="6"/>
      <c r="BD306" s="6"/>
      <c r="BE306" s="6"/>
      <c r="BF306" s="6"/>
      <c r="BG306" s="6"/>
      <c r="BH306" s="6"/>
      <c r="BI306" s="52"/>
      <c r="BK306" s="328"/>
      <c r="BL306" s="41">
        <v>1</v>
      </c>
      <c r="BM306" s="103"/>
      <c r="BN306" s="103"/>
      <c r="BO306" s="103"/>
      <c r="BP306" s="103"/>
      <c r="BQ306" s="103"/>
      <c r="BR306" s="103"/>
      <c r="BS306" s="52"/>
      <c r="BU306" s="328"/>
      <c r="BV306" s="41">
        <v>1</v>
      </c>
      <c r="BW306" s="6"/>
      <c r="BX306" s="6"/>
      <c r="BY306" s="6"/>
      <c r="BZ306" s="6"/>
      <c r="CA306" s="6"/>
      <c r="CB306" s="6"/>
      <c r="CC306" s="52"/>
      <c r="CE306" s="328"/>
      <c r="CF306" s="41">
        <v>1</v>
      </c>
      <c r="CG306" s="6"/>
      <c r="CH306" s="6"/>
      <c r="CI306" s="6"/>
      <c r="CJ306" s="6"/>
      <c r="CK306" s="6"/>
      <c r="CL306" s="6"/>
      <c r="CM306" s="52"/>
      <c r="CO306" s="328"/>
      <c r="CP306" s="41">
        <v>1</v>
      </c>
      <c r="CQ306" s="6"/>
      <c r="CR306" s="6"/>
      <c r="CS306" s="6"/>
      <c r="CT306" s="6"/>
      <c r="CU306" s="6"/>
      <c r="CV306" s="6"/>
      <c r="CW306" s="52"/>
      <c r="CY306" s="328"/>
      <c r="CZ306" s="41">
        <v>1</v>
      </c>
      <c r="DA306" s="6">
        <v>9</v>
      </c>
      <c r="DB306" s="6">
        <v>9</v>
      </c>
      <c r="DC306" s="6">
        <v>3</v>
      </c>
      <c r="DD306" s="6">
        <v>8</v>
      </c>
      <c r="DE306" s="6"/>
      <c r="DF306" s="6">
        <v>9</v>
      </c>
      <c r="DG306" s="52"/>
      <c r="DI306" s="328"/>
      <c r="DJ306" s="41">
        <v>1</v>
      </c>
      <c r="DK306" s="6"/>
      <c r="DL306" s="6"/>
      <c r="DM306" s="6"/>
      <c r="DN306" s="6"/>
      <c r="DO306" s="6"/>
      <c r="DP306" s="6"/>
      <c r="DQ306" s="52"/>
      <c r="DS306" s="328"/>
      <c r="DT306" s="41">
        <v>1</v>
      </c>
      <c r="DU306" s="6"/>
      <c r="DV306" s="6"/>
      <c r="DW306" s="6"/>
      <c r="DX306" s="6"/>
      <c r="DY306" s="6"/>
      <c r="DZ306" s="6"/>
      <c r="EA306" s="52"/>
      <c r="EC306" s="328"/>
      <c r="ED306" s="41">
        <v>1</v>
      </c>
      <c r="EE306" s="6"/>
      <c r="EF306" s="6"/>
      <c r="EG306" s="6"/>
      <c r="EH306" s="6"/>
      <c r="EI306" s="6"/>
      <c r="EJ306" s="6"/>
      <c r="EK306" s="52"/>
      <c r="EL306" s="328"/>
      <c r="EM306" s="41">
        <v>1</v>
      </c>
      <c r="EN306" s="6">
        <v>9</v>
      </c>
      <c r="EO306" s="6">
        <v>9</v>
      </c>
      <c r="EP306" s="6">
        <v>3</v>
      </c>
      <c r="EQ306" s="6">
        <v>8</v>
      </c>
      <c r="ER306" s="6"/>
      <c r="ES306" s="6">
        <v>9</v>
      </c>
      <c r="ET306" s="52"/>
      <c r="EU306" s="52"/>
      <c r="EW306" s="367"/>
      <c r="EX306" s="41">
        <v>1</v>
      </c>
      <c r="EY306" s="6"/>
      <c r="EZ306" s="6"/>
      <c r="FA306" s="6"/>
      <c r="FB306" s="6"/>
      <c r="FC306" s="6"/>
      <c r="FD306" s="6"/>
      <c r="FE306" s="52"/>
      <c r="FG306" s="367"/>
      <c r="FH306" s="41">
        <v>1</v>
      </c>
      <c r="FI306" s="6"/>
      <c r="FJ306" s="6"/>
      <c r="FK306" s="6"/>
      <c r="FL306" s="6"/>
      <c r="FM306" s="6"/>
      <c r="FN306" s="6"/>
      <c r="FO306" s="52"/>
      <c r="FQ306" s="367"/>
      <c r="FR306" s="41">
        <v>1</v>
      </c>
      <c r="FS306" s="6"/>
      <c r="FT306" s="6"/>
      <c r="FU306" s="6"/>
      <c r="FV306" s="6"/>
      <c r="FW306" s="6"/>
      <c r="FX306" s="6"/>
      <c r="FY306" s="52"/>
      <c r="GA306" s="367"/>
      <c r="GB306" s="41">
        <v>1</v>
      </c>
      <c r="GC306" s="6"/>
      <c r="GD306" s="6"/>
      <c r="GE306" s="6"/>
      <c r="GF306" s="6"/>
      <c r="GG306" s="6"/>
      <c r="GH306" s="6"/>
      <c r="GI306" s="52"/>
      <c r="GK306" s="367"/>
      <c r="GL306" s="41">
        <v>1</v>
      </c>
      <c r="GM306" s="6"/>
      <c r="GN306" s="6"/>
      <c r="GO306" s="6"/>
      <c r="GP306" s="6"/>
      <c r="GQ306" s="6"/>
      <c r="GR306" s="6"/>
      <c r="GS306" s="52"/>
      <c r="GU306" s="367"/>
      <c r="GV306" s="41">
        <v>1</v>
      </c>
      <c r="GW306" s="6"/>
      <c r="GX306" s="6"/>
      <c r="GY306" s="6"/>
      <c r="GZ306" s="6"/>
      <c r="HA306" s="6"/>
      <c r="HB306" s="6"/>
      <c r="HC306" s="52"/>
      <c r="HE306" s="367"/>
      <c r="HF306" s="41">
        <v>1</v>
      </c>
      <c r="HG306" s="6"/>
      <c r="HH306" s="6"/>
      <c r="HI306" s="6"/>
      <c r="HJ306" s="6"/>
      <c r="HK306" s="6"/>
      <c r="HL306" s="6"/>
      <c r="HM306" s="52"/>
      <c r="HO306" s="367"/>
      <c r="HP306" s="41">
        <v>1</v>
      </c>
      <c r="HQ306" s="6"/>
      <c r="HR306" s="6"/>
      <c r="HS306" s="6"/>
      <c r="HT306" s="6"/>
      <c r="HU306" s="6"/>
      <c r="HV306" s="6"/>
      <c r="HW306" s="52"/>
      <c r="HY306" s="367"/>
      <c r="HZ306" s="41">
        <v>1</v>
      </c>
      <c r="IA306" s="6"/>
      <c r="IB306" s="6"/>
      <c r="IC306" s="6"/>
      <c r="ID306" s="6"/>
      <c r="IE306" s="6"/>
      <c r="IF306" s="6"/>
      <c r="IG306" s="52"/>
      <c r="II306" s="367"/>
      <c r="IJ306" s="41">
        <v>1</v>
      </c>
      <c r="IK306" s="6"/>
      <c r="IL306" s="6"/>
      <c r="IM306" s="6"/>
      <c r="IN306" s="6"/>
      <c r="IO306" s="6"/>
      <c r="IP306" s="6"/>
      <c r="IQ306" s="52"/>
      <c r="IS306" s="367"/>
      <c r="IT306" s="41">
        <v>1</v>
      </c>
      <c r="IU306" s="6"/>
      <c r="IV306" s="6"/>
      <c r="IW306" s="6"/>
      <c r="IX306" s="6"/>
      <c r="IY306" s="6"/>
      <c r="IZ306" s="6"/>
      <c r="JA306" s="52"/>
    </row>
    <row r="307" spans="1:261" ht="12.75" customHeight="1" outlineLevel="2" x14ac:dyDescent="0.25">
      <c r="A307" s="99" t="s">
        <v>122</v>
      </c>
      <c r="B307" s="100">
        <f>IF(A307="Must Have",RQTMustHave,(IF(A307="Important",RQTImportant,(IF(A307="Standard",RQTStandard,RQTNiceToHave)))))</f>
        <v>1</v>
      </c>
      <c r="C307" s="358"/>
      <c r="D307" s="17" t="s">
        <v>1</v>
      </c>
      <c r="E307" s="417">
        <f>AVERAGE(O307,Y307,AI307,AS307,BC307,BM307,BW307,CG307,CQ307,DA307,DK307,DU307,EE307,EO307,EY307,FI307,FS307,GC307,GM307,GW307,HG307,HQ307,IA307,IK307,IU307)</f>
        <v>9.3333333333333339</v>
      </c>
      <c r="F307" s="417">
        <f t="shared" ref="F307:J307" si="1419">AVERAGE(P307,Z307,AJ307,AT307,BD307,BN307,BX307,CH307,CR307,DB307,DL307,DV307,EF307,EP307,EZ307,FJ307,FT307,GD307,GN307,GX307,HH307,HR307,IB307,IL307,IV307)</f>
        <v>7.333333333333333</v>
      </c>
      <c r="G307" s="417">
        <f t="shared" si="1419"/>
        <v>3.6666666666666665</v>
      </c>
      <c r="H307" s="417">
        <f t="shared" si="1419"/>
        <v>4</v>
      </c>
      <c r="I307" s="417">
        <f t="shared" si="1419"/>
        <v>4.5</v>
      </c>
      <c r="J307" s="417">
        <f t="shared" si="1419"/>
        <v>9.5</v>
      </c>
      <c r="K307" s="52"/>
      <c r="M307" s="48"/>
      <c r="N307" s="17" t="s">
        <v>1</v>
      </c>
      <c r="O307" s="36" t="str">
        <f>IF(COUNT(O306:O306)=0,"",AVERAGE(O306:O306))</f>
        <v/>
      </c>
      <c r="P307" s="36" t="str">
        <f>IF(COUNT(P306:P306)=0,"",AVERAGE(P306:P306))</f>
        <v/>
      </c>
      <c r="Q307" s="36" t="str">
        <f>IF(COUNT(Q306:Q306)=0,"",AVERAGE(Q306:Q306))</f>
        <v/>
      </c>
      <c r="R307" s="36" t="str">
        <f>IF(COUNT(R306:R306)=0,"",AVERAGE(R306:R306))</f>
        <v/>
      </c>
      <c r="S307" s="36"/>
      <c r="T307" s="36" t="str">
        <f>IF(COUNT(T306:T306)=0,"",AVERAGE(T306:T306))</f>
        <v/>
      </c>
      <c r="U307" s="52"/>
      <c r="W307" s="48"/>
      <c r="X307" s="17" t="s">
        <v>1</v>
      </c>
      <c r="Y307" s="36" t="str">
        <f>IF(COUNT(Y306:Y306)=0,"",AVERAGE(Y306:Y306))</f>
        <v/>
      </c>
      <c r="Z307" s="36" t="str">
        <f>IF(COUNT(Z306:Z306)=0,"",AVERAGE(Z306:Z306))</f>
        <v/>
      </c>
      <c r="AA307" s="36" t="str">
        <f>IF(COUNT(AA306:AA306)=0,"",AVERAGE(AA306:AA306))</f>
        <v/>
      </c>
      <c r="AB307" s="36" t="str">
        <f>IF(COUNT(AB306:AB306)=0,"",AVERAGE(AB306:AB306))</f>
        <v/>
      </c>
      <c r="AC307" s="36"/>
      <c r="AD307" s="36" t="str">
        <f>IF(COUNT(AD306:AD306)=0,"",AVERAGE(AD306:AD306))</f>
        <v/>
      </c>
      <c r="AE307" s="52"/>
      <c r="AG307" s="48"/>
      <c r="AH307" s="17" t="s">
        <v>1</v>
      </c>
      <c r="AI307" s="36" t="str">
        <f>IF(COUNT(AI306:AI306)=0,"",AVERAGE(AI306:AI306))</f>
        <v/>
      </c>
      <c r="AJ307" s="36" t="str">
        <f>IF(COUNT(AJ306:AJ306)=0,"",AVERAGE(AJ306:AJ306))</f>
        <v/>
      </c>
      <c r="AK307" s="36" t="str">
        <f>IF(COUNT(AK306:AK306)=0,"",AVERAGE(AK306:AK306))</f>
        <v/>
      </c>
      <c r="AL307" s="36" t="str">
        <f>IF(COUNT(AL306:AL306)=0,"",AVERAGE(AL306:AL306))</f>
        <v/>
      </c>
      <c r="AM307" s="36"/>
      <c r="AN307" s="36" t="str">
        <f>IF(COUNT(AN306:AN306)=0,"",AVERAGE(AN306:AN306))</f>
        <v/>
      </c>
      <c r="AO307" s="52"/>
      <c r="AQ307" s="48"/>
      <c r="AR307" s="17" t="s">
        <v>1</v>
      </c>
      <c r="AS307" s="36"/>
      <c r="AT307" s="36" t="str">
        <f>IF(COUNT(AT306:AT306)=0,"",AVERAGE(AT306:AT306))</f>
        <v/>
      </c>
      <c r="AU307" s="36" t="str">
        <f>IF(COUNT(AU306:AU306)=0,"",AVERAGE(AU306:AU306))</f>
        <v/>
      </c>
      <c r="AV307" s="36" t="str">
        <f>IF(COUNT(AV306:AV306)=0,"",AVERAGE(AV306:AV306))</f>
        <v/>
      </c>
      <c r="AW307" s="36" t="str">
        <f>IF(COUNT(AW306:AW306)=0,"",AVERAGE(AW306:AW306))</f>
        <v/>
      </c>
      <c r="AX307" s="36" t="str">
        <f>IF(COUNT(AX306:AX306)=0,"",AVERAGE(AX306:AX306))</f>
        <v/>
      </c>
      <c r="AY307" s="52"/>
      <c r="BA307" s="48"/>
      <c r="BB307" s="17" t="s">
        <v>1</v>
      </c>
      <c r="BC307" s="36"/>
      <c r="BD307" s="36" t="str">
        <f>IF(COUNT(BD306:BD306)=0,"",AVERAGE(BD306:BD306))</f>
        <v/>
      </c>
      <c r="BE307" s="36" t="str">
        <f>IF(COUNT(BE306:BE306)=0,"",AVERAGE(BE306:BE306))</f>
        <v/>
      </c>
      <c r="BF307" s="36" t="str">
        <f>IF(COUNT(BF306:BF306)=0,"",AVERAGE(BF306:BF306))</f>
        <v/>
      </c>
      <c r="BG307" s="36" t="str">
        <f>IF(COUNT(BG306:BG306)=0,"",AVERAGE(BG306:BG306))</f>
        <v/>
      </c>
      <c r="BH307" s="36" t="str">
        <f>IF(COUNT(BH306:BH306)=0,"",AVERAGE(BH306:BH306))</f>
        <v/>
      </c>
      <c r="BI307" s="52"/>
      <c r="BK307" s="48"/>
      <c r="BL307" s="17" t="s">
        <v>1</v>
      </c>
      <c r="BM307" s="6">
        <v>10</v>
      </c>
      <c r="BN307" s="6">
        <v>10</v>
      </c>
      <c r="BO307" s="6">
        <v>0</v>
      </c>
      <c r="BP307" s="6">
        <v>0</v>
      </c>
      <c r="BQ307" s="6">
        <v>0</v>
      </c>
      <c r="BR307" s="6">
        <v>10</v>
      </c>
      <c r="BS307" s="52"/>
      <c r="BU307" s="48"/>
      <c r="BV307" s="17" t="s">
        <v>1</v>
      </c>
      <c r="BW307" s="36" t="str">
        <f>IF(COUNT(BW306:BW306)=0,"",AVERAGE(BW306:BW306))</f>
        <v/>
      </c>
      <c r="BX307" s="36" t="str">
        <f>IF(COUNT(BX306:BX306)=0,"",AVERAGE(BX306:BX306))</f>
        <v/>
      </c>
      <c r="BY307" s="36" t="str">
        <f>IF(COUNT(BY306:BY306)=0,"",AVERAGE(BY306:BY306))</f>
        <v/>
      </c>
      <c r="BZ307" s="36" t="str">
        <f>IF(COUNT(BZ306:BZ306)=0,"",AVERAGE(BZ306:BZ306))</f>
        <v/>
      </c>
      <c r="CA307" s="36"/>
      <c r="CB307" s="36" t="str">
        <f>IF(COUNT(CB306:CB306)=0,"",AVERAGE(CB306:CB306))</f>
        <v/>
      </c>
      <c r="CC307" s="52"/>
      <c r="CE307" s="48"/>
      <c r="CF307" s="17" t="s">
        <v>1</v>
      </c>
      <c r="CG307" s="36" t="str">
        <f>IF(COUNT(CG306:CG306)=0,"",AVERAGE(CG306:CG306))</f>
        <v/>
      </c>
      <c r="CH307" s="36" t="str">
        <f>IF(COUNT(CH306:CH306)=0,"",AVERAGE(CH306:CH306))</f>
        <v/>
      </c>
      <c r="CI307" s="36" t="str">
        <f>IF(COUNT(CI306:CI306)=0,"",AVERAGE(CI306:CI306))</f>
        <v/>
      </c>
      <c r="CJ307" s="36" t="str">
        <f>IF(COUNT(CJ306:CJ306)=0,"",AVERAGE(CJ306:CJ306))</f>
        <v/>
      </c>
      <c r="CK307" s="36"/>
      <c r="CL307" s="36" t="str">
        <f>IF(COUNT(CL306:CL306)=0,"",AVERAGE(CL306:CL306))</f>
        <v/>
      </c>
      <c r="CM307" s="52"/>
      <c r="CO307" s="48"/>
      <c r="CP307" s="17" t="s">
        <v>1</v>
      </c>
      <c r="CQ307" s="36" t="str">
        <f>IF(COUNT(CQ306:CQ306)=0,"",AVERAGE(CQ306:CQ306))</f>
        <v/>
      </c>
      <c r="CR307" s="36" t="str">
        <f>IF(COUNT(CR306:CR306)=0,"",AVERAGE(CR306:CR306))</f>
        <v/>
      </c>
      <c r="CS307" s="36" t="str">
        <f>IF(COUNT(CS306:CS306)=0,"",AVERAGE(CS306:CS306))</f>
        <v/>
      </c>
      <c r="CT307" s="36" t="str">
        <f>IF(COUNT(CT306:CT306)=0,"",AVERAGE(CT306:CT306))</f>
        <v/>
      </c>
      <c r="CU307" s="36"/>
      <c r="CV307" s="36" t="str">
        <f>IF(COUNT(CV306:CV306)=0,"",AVERAGE(CV306:CV306))</f>
        <v/>
      </c>
      <c r="CW307" s="52"/>
      <c r="CY307" s="48"/>
      <c r="CZ307" s="17" t="s">
        <v>1</v>
      </c>
      <c r="DA307" s="36">
        <f>IF(COUNT(DA306:DA306)=0,"",AVERAGE(DA306:DA306))</f>
        <v>9</v>
      </c>
      <c r="DB307" s="36">
        <f>IF(COUNT(DB306:DB306)=0,"",AVERAGE(DB306:DB306))</f>
        <v>9</v>
      </c>
      <c r="DC307" s="36">
        <f>IF(COUNT(DC306:DC306)=0,"",AVERAGE(DC306:DC306))</f>
        <v>3</v>
      </c>
      <c r="DD307" s="36">
        <f>IF(COUNT(DD306:DD306)=0,"",AVERAGE(DD306:DD306))</f>
        <v>8</v>
      </c>
      <c r="DE307" s="36"/>
      <c r="DF307" s="36">
        <f>IF(COUNT(DF306:DF306)=0,"",AVERAGE(DF306:DF306))</f>
        <v>9</v>
      </c>
      <c r="DG307" s="52"/>
      <c r="DI307" s="48"/>
      <c r="DJ307" s="17" t="s">
        <v>1</v>
      </c>
      <c r="DK307" s="36" t="str">
        <f>IF(COUNT(DK306:DK306)=0,"",AVERAGE(DK306:DK306))</f>
        <v/>
      </c>
      <c r="DL307" s="36" t="str">
        <f>IF(COUNT(DL306:DL306)=0,"",AVERAGE(DL306:DL306))</f>
        <v/>
      </c>
      <c r="DM307" s="36" t="str">
        <f>IF(COUNT(DM306:DM306)=0,"",AVERAGE(DM306:DM306))</f>
        <v/>
      </c>
      <c r="DN307" s="36" t="str">
        <f>IF(COUNT(DN306:DN306)=0,"",AVERAGE(DN306:DN306))</f>
        <v/>
      </c>
      <c r="DO307" s="36"/>
      <c r="DP307" s="36" t="str">
        <f>IF(COUNT(DP306:DP306)=0,"",AVERAGE(DP306:DP306))</f>
        <v/>
      </c>
      <c r="DQ307" s="52"/>
      <c r="DS307" s="48"/>
      <c r="DT307" s="17" t="s">
        <v>1</v>
      </c>
      <c r="DU307" s="36" t="str">
        <f>IF(COUNT(DU306:DU306)=0,"",AVERAGE(DU306:DU306))</f>
        <v/>
      </c>
      <c r="DV307" s="36" t="str">
        <f>IF(COUNT(DV306:DV306)=0,"",AVERAGE(DV306:DV306))</f>
        <v/>
      </c>
      <c r="DW307" s="36" t="str">
        <f>IF(COUNT(DW306:DW306)=0,"",AVERAGE(DW306:DW306))</f>
        <v/>
      </c>
      <c r="DX307" s="36" t="str">
        <f>IF(COUNT(DX306:DX306)=0,"",AVERAGE(DX306:DX306))</f>
        <v/>
      </c>
      <c r="DY307" s="36"/>
      <c r="DZ307" s="36" t="str">
        <f>IF(COUNT(DZ306:DZ306)=0,"",AVERAGE(DZ306:DZ306))</f>
        <v/>
      </c>
      <c r="EA307" s="52"/>
      <c r="EC307" s="48"/>
      <c r="ED307" s="17" t="s">
        <v>1</v>
      </c>
      <c r="EE307" s="36" t="str">
        <f>IF(COUNT(EE306:EE306)=0,"",AVERAGE(EE306:EE306))</f>
        <v/>
      </c>
      <c r="EF307" s="36" t="str">
        <f>IF(COUNT(EF306:EF306)=0,"",AVERAGE(EF306:EF306))</f>
        <v/>
      </c>
      <c r="EG307" s="36" t="str">
        <f>IF(COUNT(EG306:EG306)=0,"",AVERAGE(EG306:EG306))</f>
        <v/>
      </c>
      <c r="EH307" s="36" t="str">
        <f>IF(COUNT(EH306:EH306)=0,"",AVERAGE(EH306:EH306))</f>
        <v/>
      </c>
      <c r="EI307" s="36"/>
      <c r="EJ307" s="36" t="str">
        <f>IF(COUNT(EJ306:EJ306)=0,"",AVERAGE(EJ306:EJ306))</f>
        <v/>
      </c>
      <c r="EK307" s="52"/>
      <c r="EL307" s="48"/>
      <c r="EM307" s="17" t="s">
        <v>1</v>
      </c>
      <c r="EN307" s="36">
        <f>IF(COUNT(EN306:EN306)=0,"",AVERAGE(EN306:EN306))</f>
        <v>9</v>
      </c>
      <c r="EO307" s="36">
        <f>IF(COUNT(EO306:EO306)=0,"",AVERAGE(EO306:EO306))</f>
        <v>9</v>
      </c>
      <c r="EP307" s="36">
        <f>IF(COUNT(EP306:EP306)=0,"",AVERAGE(EP306:EP306))</f>
        <v>3</v>
      </c>
      <c r="EQ307" s="36">
        <f>IF(COUNT(EQ306:EQ306)=0,"",AVERAGE(EQ306:EQ306))</f>
        <v>8</v>
      </c>
      <c r="ER307" s="36"/>
      <c r="ES307" s="36">
        <f>IF(COUNT(ES306:ES306)=0,"",AVERAGE(ES306:ES306))</f>
        <v>9</v>
      </c>
      <c r="ET307" s="52"/>
      <c r="EU307" s="52"/>
      <c r="EW307" s="369"/>
      <c r="EX307" s="17" t="s">
        <v>1</v>
      </c>
      <c r="EY307" s="36" t="str">
        <f t="shared" ref="EY307:FD307" si="1420">IF(COUNT(EY306:EY306)=0,"",AVERAGE(EY306:EY306))</f>
        <v/>
      </c>
      <c r="EZ307" s="36" t="str">
        <f t="shared" si="1420"/>
        <v/>
      </c>
      <c r="FA307" s="36" t="str">
        <f t="shared" si="1420"/>
        <v/>
      </c>
      <c r="FB307" s="36" t="str">
        <f t="shared" si="1420"/>
        <v/>
      </c>
      <c r="FC307" s="36" t="str">
        <f t="shared" si="1420"/>
        <v/>
      </c>
      <c r="FD307" s="36" t="str">
        <f t="shared" si="1420"/>
        <v/>
      </c>
      <c r="FE307" s="52"/>
      <c r="FG307" s="369"/>
      <c r="FH307" s="17" t="s">
        <v>1</v>
      </c>
      <c r="FI307" s="36" t="str">
        <f t="shared" ref="FI307:FN307" si="1421">IF(COUNT(FI306:FI306)=0,"",AVERAGE(FI306:FI306))</f>
        <v/>
      </c>
      <c r="FJ307" s="36" t="str">
        <f t="shared" si="1421"/>
        <v/>
      </c>
      <c r="FK307" s="36" t="str">
        <f t="shared" si="1421"/>
        <v/>
      </c>
      <c r="FL307" s="36" t="str">
        <f t="shared" si="1421"/>
        <v/>
      </c>
      <c r="FM307" s="36" t="str">
        <f t="shared" si="1421"/>
        <v/>
      </c>
      <c r="FN307" s="36" t="str">
        <f t="shared" si="1421"/>
        <v/>
      </c>
      <c r="FO307" s="52"/>
      <c r="FQ307" s="369"/>
      <c r="FR307" s="17" t="s">
        <v>1</v>
      </c>
      <c r="FS307" s="36" t="str">
        <f t="shared" ref="FS307:FX307" si="1422">IF(COUNT(FS306:FS306)=0,"",AVERAGE(FS306:FS306))</f>
        <v/>
      </c>
      <c r="FT307" s="36" t="str">
        <f t="shared" si="1422"/>
        <v/>
      </c>
      <c r="FU307" s="36" t="str">
        <f t="shared" si="1422"/>
        <v/>
      </c>
      <c r="FV307" s="36" t="str">
        <f t="shared" si="1422"/>
        <v/>
      </c>
      <c r="FW307" s="36" t="str">
        <f t="shared" si="1422"/>
        <v/>
      </c>
      <c r="FX307" s="36" t="str">
        <f t="shared" si="1422"/>
        <v/>
      </c>
      <c r="FY307" s="52"/>
      <c r="GA307" s="369"/>
      <c r="GB307" s="17" t="s">
        <v>1</v>
      </c>
      <c r="GC307" s="36" t="str">
        <f t="shared" ref="GC307:GH307" si="1423">IF(COUNT(GC306:GC306)=0,"",AVERAGE(GC306:GC306))</f>
        <v/>
      </c>
      <c r="GD307" s="36" t="str">
        <f t="shared" si="1423"/>
        <v/>
      </c>
      <c r="GE307" s="36" t="str">
        <f t="shared" si="1423"/>
        <v/>
      </c>
      <c r="GF307" s="36" t="str">
        <f t="shared" si="1423"/>
        <v/>
      </c>
      <c r="GG307" s="36" t="str">
        <f t="shared" si="1423"/>
        <v/>
      </c>
      <c r="GH307" s="36" t="str">
        <f t="shared" si="1423"/>
        <v/>
      </c>
      <c r="GI307" s="52"/>
      <c r="GK307" s="369"/>
      <c r="GL307" s="17" t="s">
        <v>1</v>
      </c>
      <c r="GM307" s="36" t="str">
        <f t="shared" ref="GM307:GR307" si="1424">IF(COUNT(GM306:GM306)=0,"",AVERAGE(GM306:GM306))</f>
        <v/>
      </c>
      <c r="GN307" s="36" t="str">
        <f t="shared" si="1424"/>
        <v/>
      </c>
      <c r="GO307" s="36" t="str">
        <f t="shared" si="1424"/>
        <v/>
      </c>
      <c r="GP307" s="36" t="str">
        <f t="shared" si="1424"/>
        <v/>
      </c>
      <c r="GQ307" s="36" t="str">
        <f t="shared" si="1424"/>
        <v/>
      </c>
      <c r="GR307" s="36" t="str">
        <f t="shared" si="1424"/>
        <v/>
      </c>
      <c r="GS307" s="52"/>
      <c r="GU307" s="369"/>
      <c r="GV307" s="17" t="s">
        <v>1</v>
      </c>
      <c r="GW307" s="36" t="str">
        <f t="shared" ref="GW307:HB307" si="1425">IF(COUNT(GW306:GW306)=0,"",AVERAGE(GW306:GW306))</f>
        <v/>
      </c>
      <c r="GX307" s="36" t="str">
        <f t="shared" si="1425"/>
        <v/>
      </c>
      <c r="GY307" s="36" t="str">
        <f t="shared" si="1425"/>
        <v/>
      </c>
      <c r="GZ307" s="36" t="str">
        <f t="shared" si="1425"/>
        <v/>
      </c>
      <c r="HA307" s="36" t="str">
        <f t="shared" si="1425"/>
        <v/>
      </c>
      <c r="HB307" s="36" t="str">
        <f t="shared" si="1425"/>
        <v/>
      </c>
      <c r="HC307" s="52"/>
      <c r="HE307" s="369"/>
      <c r="HF307" s="17" t="s">
        <v>1</v>
      </c>
      <c r="HG307" s="36" t="str">
        <f t="shared" ref="HG307:HL307" si="1426">IF(COUNT(HG306:HG306)=0,"",AVERAGE(HG306:HG306))</f>
        <v/>
      </c>
      <c r="HH307" s="36" t="str">
        <f t="shared" si="1426"/>
        <v/>
      </c>
      <c r="HI307" s="36" t="str">
        <f t="shared" si="1426"/>
        <v/>
      </c>
      <c r="HJ307" s="36" t="str">
        <f t="shared" si="1426"/>
        <v/>
      </c>
      <c r="HK307" s="36" t="str">
        <f t="shared" si="1426"/>
        <v/>
      </c>
      <c r="HL307" s="36" t="str">
        <f t="shared" si="1426"/>
        <v/>
      </c>
      <c r="HM307" s="52"/>
      <c r="HO307" s="369"/>
      <c r="HP307" s="17" t="s">
        <v>1</v>
      </c>
      <c r="HQ307" s="36" t="str">
        <f t="shared" ref="HQ307:HV307" si="1427">IF(COUNT(HQ306:HQ306)=0,"",AVERAGE(HQ306:HQ306))</f>
        <v/>
      </c>
      <c r="HR307" s="36" t="str">
        <f t="shared" si="1427"/>
        <v/>
      </c>
      <c r="HS307" s="36" t="str">
        <f t="shared" si="1427"/>
        <v/>
      </c>
      <c r="HT307" s="36" t="str">
        <f t="shared" si="1427"/>
        <v/>
      </c>
      <c r="HU307" s="36" t="str">
        <f t="shared" si="1427"/>
        <v/>
      </c>
      <c r="HV307" s="36" t="str">
        <f t="shared" si="1427"/>
        <v/>
      </c>
      <c r="HW307" s="52"/>
      <c r="HY307" s="369"/>
      <c r="HZ307" s="17" t="s">
        <v>1</v>
      </c>
      <c r="IA307" s="36" t="str">
        <f t="shared" ref="IA307:IF307" si="1428">IF(COUNT(IA306:IA306)=0,"",AVERAGE(IA306:IA306))</f>
        <v/>
      </c>
      <c r="IB307" s="36" t="str">
        <f t="shared" si="1428"/>
        <v/>
      </c>
      <c r="IC307" s="36" t="str">
        <f t="shared" si="1428"/>
        <v/>
      </c>
      <c r="ID307" s="36" t="str">
        <f t="shared" si="1428"/>
        <v/>
      </c>
      <c r="IE307" s="36" t="str">
        <f t="shared" si="1428"/>
        <v/>
      </c>
      <c r="IF307" s="36" t="str">
        <f t="shared" si="1428"/>
        <v/>
      </c>
      <c r="IG307" s="52"/>
      <c r="II307" s="369"/>
      <c r="IJ307" s="17" t="s">
        <v>1</v>
      </c>
      <c r="IK307" s="36" t="str">
        <f t="shared" ref="IK307:IP307" si="1429">IF(COUNT(IK306:IK306)=0,"",AVERAGE(IK306:IK306))</f>
        <v/>
      </c>
      <c r="IL307" s="36" t="str">
        <f t="shared" si="1429"/>
        <v/>
      </c>
      <c r="IM307" s="36" t="str">
        <f t="shared" si="1429"/>
        <v/>
      </c>
      <c r="IN307" s="36" t="str">
        <f t="shared" si="1429"/>
        <v/>
      </c>
      <c r="IO307" s="36" t="str">
        <f t="shared" si="1429"/>
        <v/>
      </c>
      <c r="IP307" s="36" t="str">
        <f t="shared" si="1429"/>
        <v/>
      </c>
      <c r="IQ307" s="52"/>
      <c r="IS307" s="369"/>
      <c r="IT307" s="17" t="s">
        <v>1</v>
      </c>
      <c r="IU307" s="36" t="str">
        <f t="shared" ref="IU307:IZ307" si="1430">IF(COUNT(IU306:IU306)=0,"",AVERAGE(IU306:IU306))</f>
        <v/>
      </c>
      <c r="IV307" s="36" t="str">
        <f t="shared" si="1430"/>
        <v/>
      </c>
      <c r="IW307" s="36" t="str">
        <f t="shared" si="1430"/>
        <v/>
      </c>
      <c r="IX307" s="36" t="str">
        <f t="shared" si="1430"/>
        <v/>
      </c>
      <c r="IY307" s="36" t="str">
        <f t="shared" si="1430"/>
        <v/>
      </c>
      <c r="IZ307" s="36" t="str">
        <f t="shared" si="1430"/>
        <v/>
      </c>
      <c r="JA307" s="52"/>
    </row>
    <row r="308" spans="1:261" ht="12.75" customHeight="1" outlineLevel="2" x14ac:dyDescent="0.25">
      <c r="C308" s="102" t="s">
        <v>301</v>
      </c>
      <c r="D308" s="103" t="s">
        <v>302</v>
      </c>
      <c r="E308" s="419"/>
      <c r="F308" s="419"/>
      <c r="G308" s="419"/>
      <c r="H308" s="419"/>
      <c r="I308" s="419"/>
      <c r="J308" s="419"/>
      <c r="K308" s="52"/>
      <c r="M308" s="102" t="s">
        <v>301</v>
      </c>
      <c r="N308" s="103" t="s">
        <v>302</v>
      </c>
      <c r="O308" s="103"/>
      <c r="P308" s="103"/>
      <c r="Q308" s="103"/>
      <c r="R308" s="103"/>
      <c r="S308" s="103"/>
      <c r="T308" s="103"/>
      <c r="U308" s="52"/>
      <c r="W308" s="102" t="s">
        <v>301</v>
      </c>
      <c r="X308" s="103" t="s">
        <v>302</v>
      </c>
      <c r="Y308" s="103"/>
      <c r="Z308" s="103"/>
      <c r="AA308" s="103"/>
      <c r="AB308" s="103"/>
      <c r="AC308" s="103"/>
      <c r="AD308" s="103"/>
      <c r="AE308" s="52"/>
      <c r="AG308" s="102" t="s">
        <v>301</v>
      </c>
      <c r="AH308" s="103" t="s">
        <v>302</v>
      </c>
      <c r="AI308" s="103"/>
      <c r="AJ308" s="103"/>
      <c r="AK308" s="103"/>
      <c r="AL308" s="103"/>
      <c r="AM308" s="103"/>
      <c r="AN308" s="103"/>
      <c r="AO308" s="52"/>
      <c r="AQ308" s="102" t="s">
        <v>301</v>
      </c>
      <c r="AR308" s="103" t="s">
        <v>302</v>
      </c>
      <c r="AS308" s="103"/>
      <c r="AT308" s="103"/>
      <c r="AU308" s="103"/>
      <c r="AV308" s="103"/>
      <c r="AW308" s="103"/>
      <c r="AX308" s="103"/>
      <c r="AY308" s="52"/>
      <c r="BA308" s="102" t="s">
        <v>301</v>
      </c>
      <c r="BB308" s="103" t="s">
        <v>302</v>
      </c>
      <c r="BC308" s="103"/>
      <c r="BD308" s="103"/>
      <c r="BE308" s="103"/>
      <c r="BF308" s="103"/>
      <c r="BG308" s="103"/>
      <c r="BH308" s="103"/>
      <c r="BI308" s="52"/>
      <c r="BK308" s="102" t="s">
        <v>301</v>
      </c>
      <c r="BL308" s="103" t="s">
        <v>302</v>
      </c>
      <c r="BM308" s="36"/>
      <c r="BN308" s="36">
        <f>IF(COUNT(BN307:BN307)=0,"",AVERAGE(BN307:BN307))</f>
        <v>10</v>
      </c>
      <c r="BO308" s="36">
        <f>IF(COUNT(BO307:BO307)=0,"",AVERAGE(BO307:BO307))</f>
        <v>0</v>
      </c>
      <c r="BP308" s="36">
        <f>IF(COUNT(BP307:BP307)=0,"",AVERAGE(BP307:BP307))</f>
        <v>0</v>
      </c>
      <c r="BQ308" s="36">
        <f>IF(COUNT(BQ307:BQ307)=0,"",AVERAGE(BQ307:BQ307))</f>
        <v>0</v>
      </c>
      <c r="BR308" s="36">
        <f>IF(COUNT(BR307:BR307)=0,"",AVERAGE(BR307:BR307))</f>
        <v>10</v>
      </c>
      <c r="BS308" s="52"/>
      <c r="BU308" s="102" t="s">
        <v>301</v>
      </c>
      <c r="BV308" s="103" t="s">
        <v>302</v>
      </c>
      <c r="BW308" s="103"/>
      <c r="BX308" s="103"/>
      <c r="BY308" s="103"/>
      <c r="BZ308" s="103"/>
      <c r="CA308" s="103"/>
      <c r="CB308" s="103"/>
      <c r="CC308" s="52"/>
      <c r="CE308" s="102" t="s">
        <v>301</v>
      </c>
      <c r="CF308" s="103" t="s">
        <v>302</v>
      </c>
      <c r="CG308" s="103"/>
      <c r="CH308" s="103"/>
      <c r="CI308" s="103"/>
      <c r="CJ308" s="103"/>
      <c r="CK308" s="103"/>
      <c r="CL308" s="103"/>
      <c r="CM308" s="52"/>
      <c r="CO308" s="102" t="s">
        <v>301</v>
      </c>
      <c r="CP308" s="103" t="s">
        <v>302</v>
      </c>
      <c r="CQ308" s="103"/>
      <c r="CR308" s="103"/>
      <c r="CS308" s="103"/>
      <c r="CT308" s="103"/>
      <c r="CU308" s="103"/>
      <c r="CV308" s="103"/>
      <c r="CW308" s="52"/>
      <c r="CY308" s="102" t="s">
        <v>301</v>
      </c>
      <c r="CZ308" s="103" t="s">
        <v>302</v>
      </c>
      <c r="DA308" s="103"/>
      <c r="DB308" s="103"/>
      <c r="DC308" s="103"/>
      <c r="DD308" s="103"/>
      <c r="DE308" s="103"/>
      <c r="DF308" s="103"/>
      <c r="DG308" s="52"/>
      <c r="DI308" s="102" t="s">
        <v>301</v>
      </c>
      <c r="DJ308" s="103" t="s">
        <v>302</v>
      </c>
      <c r="DK308" s="103"/>
      <c r="DL308" s="103"/>
      <c r="DM308" s="103"/>
      <c r="DN308" s="103"/>
      <c r="DO308" s="103"/>
      <c r="DP308" s="103"/>
      <c r="DQ308" s="52"/>
      <c r="DS308" s="102" t="s">
        <v>301</v>
      </c>
      <c r="DT308" s="103" t="s">
        <v>302</v>
      </c>
      <c r="DU308" s="103"/>
      <c r="DV308" s="103"/>
      <c r="DW308" s="103"/>
      <c r="DX308" s="103"/>
      <c r="DY308" s="103"/>
      <c r="DZ308" s="103"/>
      <c r="EA308" s="52"/>
      <c r="EC308" s="102" t="s">
        <v>301</v>
      </c>
      <c r="ED308" s="103" t="s">
        <v>302</v>
      </c>
      <c r="EE308" s="103"/>
      <c r="EF308" s="103"/>
      <c r="EG308" s="103"/>
      <c r="EH308" s="103"/>
      <c r="EI308" s="103"/>
      <c r="EJ308" s="103"/>
      <c r="EK308" s="52"/>
      <c r="EL308" s="102" t="s">
        <v>301</v>
      </c>
      <c r="EM308" s="103" t="s">
        <v>302</v>
      </c>
      <c r="EN308" s="103"/>
      <c r="EO308" s="103"/>
      <c r="EP308" s="103"/>
      <c r="EQ308" s="103"/>
      <c r="ER308" s="103"/>
      <c r="ES308" s="103"/>
      <c r="ET308" s="52"/>
      <c r="EU308" s="52"/>
      <c r="EW308" s="370" t="s">
        <v>301</v>
      </c>
      <c r="EX308" s="103" t="s">
        <v>302</v>
      </c>
      <c r="EY308" s="103"/>
      <c r="EZ308" s="103"/>
      <c r="FA308" s="103"/>
      <c r="FB308" s="103"/>
      <c r="FC308" s="103"/>
      <c r="FD308" s="103"/>
      <c r="FE308" s="52"/>
      <c r="FG308" s="370" t="s">
        <v>301</v>
      </c>
      <c r="FH308" s="103" t="s">
        <v>302</v>
      </c>
      <c r="FI308" s="103"/>
      <c r="FJ308" s="103"/>
      <c r="FK308" s="103"/>
      <c r="FL308" s="103"/>
      <c r="FM308" s="103"/>
      <c r="FN308" s="103"/>
      <c r="FO308" s="52"/>
      <c r="FQ308" s="370" t="s">
        <v>301</v>
      </c>
      <c r="FR308" s="103" t="s">
        <v>302</v>
      </c>
      <c r="FS308" s="103"/>
      <c r="FT308" s="103"/>
      <c r="FU308" s="103"/>
      <c r="FV308" s="103"/>
      <c r="FW308" s="103"/>
      <c r="FX308" s="103"/>
      <c r="FY308" s="52"/>
      <c r="GA308" s="370" t="s">
        <v>301</v>
      </c>
      <c r="GB308" s="103" t="s">
        <v>302</v>
      </c>
      <c r="GC308" s="103"/>
      <c r="GD308" s="103"/>
      <c r="GE308" s="103"/>
      <c r="GF308" s="103"/>
      <c r="GG308" s="103"/>
      <c r="GH308" s="103"/>
      <c r="GI308" s="52"/>
      <c r="GK308" s="370" t="s">
        <v>301</v>
      </c>
      <c r="GL308" s="103" t="s">
        <v>302</v>
      </c>
      <c r="GM308" s="103"/>
      <c r="GN308" s="103"/>
      <c r="GO308" s="103"/>
      <c r="GP308" s="103"/>
      <c r="GQ308" s="103"/>
      <c r="GR308" s="103"/>
      <c r="GS308" s="52"/>
      <c r="GU308" s="370" t="s">
        <v>301</v>
      </c>
      <c r="GV308" s="103" t="s">
        <v>302</v>
      </c>
      <c r="GW308" s="103"/>
      <c r="GX308" s="103"/>
      <c r="GY308" s="103"/>
      <c r="GZ308" s="103"/>
      <c r="HA308" s="103"/>
      <c r="HB308" s="103"/>
      <c r="HC308" s="52"/>
      <c r="HE308" s="370" t="s">
        <v>301</v>
      </c>
      <c r="HF308" s="103" t="s">
        <v>302</v>
      </c>
      <c r="HG308" s="103"/>
      <c r="HH308" s="103"/>
      <c r="HI308" s="103"/>
      <c r="HJ308" s="103"/>
      <c r="HK308" s="103"/>
      <c r="HL308" s="103"/>
      <c r="HM308" s="52"/>
      <c r="HO308" s="370" t="s">
        <v>301</v>
      </c>
      <c r="HP308" s="103" t="s">
        <v>302</v>
      </c>
      <c r="HQ308" s="103"/>
      <c r="HR308" s="103"/>
      <c r="HS308" s="103"/>
      <c r="HT308" s="103"/>
      <c r="HU308" s="103"/>
      <c r="HV308" s="103"/>
      <c r="HW308" s="52"/>
      <c r="HY308" s="370" t="s">
        <v>301</v>
      </c>
      <c r="HZ308" s="103" t="s">
        <v>302</v>
      </c>
      <c r="IA308" s="103"/>
      <c r="IB308" s="103"/>
      <c r="IC308" s="103"/>
      <c r="ID308" s="103"/>
      <c r="IE308" s="103"/>
      <c r="IF308" s="103"/>
      <c r="IG308" s="52"/>
      <c r="II308" s="370" t="s">
        <v>301</v>
      </c>
      <c r="IJ308" s="103" t="s">
        <v>302</v>
      </c>
      <c r="IK308" s="103"/>
      <c r="IL308" s="103"/>
      <c r="IM308" s="103"/>
      <c r="IN308" s="103"/>
      <c r="IO308" s="103"/>
      <c r="IP308" s="103"/>
      <c r="IQ308" s="52"/>
      <c r="IS308" s="370" t="s">
        <v>301</v>
      </c>
      <c r="IT308" s="103" t="s">
        <v>302</v>
      </c>
      <c r="IU308" s="103"/>
      <c r="IV308" s="103"/>
      <c r="IW308" s="103"/>
      <c r="IX308" s="103"/>
      <c r="IY308" s="103"/>
      <c r="IZ308" s="103"/>
      <c r="JA308" s="52"/>
    </row>
    <row r="309" spans="1:261" ht="12.75" customHeight="1" outlineLevel="2" x14ac:dyDescent="0.25">
      <c r="C309" s="356"/>
      <c r="D309" s="41">
        <v>1</v>
      </c>
      <c r="E309" s="416">
        <f t="shared" ref="E309:E312" si="1431">AVERAGE(O309,Y309,AI309,AS309,BC309,BM309,BW309,CG309,CQ309,DA309,DK309,DU309,EE309,EO309,EY309,FI309,FS309,GC309,GM309,GW309,HG309,HQ309,IA309,IK309,IU309)</f>
        <v>8.5</v>
      </c>
      <c r="F309" s="416">
        <f t="shared" ref="F309:F312" si="1432">AVERAGE(P309,Z309,AJ309,AT309,BD309,BN309,BX309,CH309,CR309,DB309,DL309,DV309,EF309,EP309,EZ309,FJ309,FT309,GD309,GN309,GX309,HH309,HR309,IB309,IL309,IV309)</f>
        <v>8.5</v>
      </c>
      <c r="G309" s="416">
        <f t="shared" ref="G309:G312" si="1433">AVERAGE(Q309,AA309,AK309,AU309,BE309,BO309,BY309,CI309,CS309,DC309,DM309,DW309,EG309,EQ309,FA309,FK309,FU309,GE309,GO309,GY309,HI309,HS309,IC309,IM309,IW309)</f>
        <v>10</v>
      </c>
      <c r="H309" s="416">
        <f t="shared" ref="H309:H312" si="1434">AVERAGE(R309,AB309,AL309,AV309,BF309,BP309,BZ309,CJ309,CT309,DD309,DN309,DX309,EH309,ER309,FB309,FL309,FV309,GF309,GP309,GZ309,HJ309,HT309,ID309,IN309,IX309)</f>
        <v>10</v>
      </c>
      <c r="I309" s="416">
        <f t="shared" ref="I309:I312" si="1435">AVERAGE(S309,AC309,AM309,AW309,BG309,BQ309,CA309,CK309,CU309,DE309,DO309,DY309,EI309,ES309,FC309,FM309,FW309,GG309,GQ309,HA309,HK309,HU309,IE309,IO309,IY309)</f>
        <v>7</v>
      </c>
      <c r="J309" s="416">
        <f t="shared" ref="J309:J312" si="1436">AVERAGE(T309,AD309,AN309,AX309,BH309,BR309,CB309,CL309,CV309,DF309,DP309,DZ309,EJ309,ET309,FD309,FN309,FX309,GH309,GR309,HB309,HL309,HV309,IF309,IP309,IZ309)</f>
        <v>7</v>
      </c>
      <c r="K309" s="52"/>
      <c r="M309" s="328"/>
      <c r="N309" s="41">
        <v>1</v>
      </c>
      <c r="O309" s="6"/>
      <c r="P309" s="6"/>
      <c r="Q309" s="6"/>
      <c r="R309" s="6"/>
      <c r="S309" s="6"/>
      <c r="T309" s="6"/>
      <c r="U309" s="52"/>
      <c r="W309" s="328"/>
      <c r="X309" s="41">
        <v>1</v>
      </c>
      <c r="Y309" s="6"/>
      <c r="Z309" s="6"/>
      <c r="AA309" s="6"/>
      <c r="AB309" s="6"/>
      <c r="AC309" s="6"/>
      <c r="AD309" s="6"/>
      <c r="AE309" s="52"/>
      <c r="AG309" s="328"/>
      <c r="AH309" s="41">
        <v>1</v>
      </c>
      <c r="AI309" s="6"/>
      <c r="AJ309" s="6"/>
      <c r="AK309" s="6"/>
      <c r="AL309" s="6"/>
      <c r="AM309" s="6"/>
      <c r="AN309" s="6"/>
      <c r="AO309" s="52"/>
      <c r="AQ309" s="328"/>
      <c r="AR309" s="41">
        <v>1</v>
      </c>
      <c r="AS309" s="6"/>
      <c r="AT309" s="6"/>
      <c r="AU309" s="6"/>
      <c r="AV309" s="6"/>
      <c r="AW309" s="6"/>
      <c r="AX309" s="6"/>
      <c r="AY309" s="52"/>
      <c r="BA309" s="328"/>
      <c r="BB309" s="41">
        <v>1</v>
      </c>
      <c r="BC309" s="6"/>
      <c r="BD309" s="6"/>
      <c r="BE309" s="6"/>
      <c r="BF309" s="6"/>
      <c r="BG309" s="6"/>
      <c r="BH309" s="6"/>
      <c r="BI309" s="52"/>
      <c r="BK309" s="328"/>
      <c r="BL309" s="41">
        <v>1</v>
      </c>
      <c r="BM309" s="103"/>
      <c r="BN309" s="103"/>
      <c r="BO309" s="103"/>
      <c r="BP309" s="103"/>
      <c r="BQ309" s="103"/>
      <c r="BR309" s="103"/>
      <c r="BS309" s="52"/>
      <c r="BU309" s="328"/>
      <c r="BV309" s="41">
        <v>1</v>
      </c>
      <c r="BW309" s="6"/>
      <c r="BX309" s="6"/>
      <c r="BY309" s="6"/>
      <c r="BZ309" s="6"/>
      <c r="CA309" s="6"/>
      <c r="CB309" s="6"/>
      <c r="CC309" s="52"/>
      <c r="CE309" s="328"/>
      <c r="CF309" s="41">
        <v>1</v>
      </c>
      <c r="CG309" s="6"/>
      <c r="CH309" s="6"/>
      <c r="CI309" s="6"/>
      <c r="CJ309" s="6"/>
      <c r="CK309" s="6"/>
      <c r="CL309" s="6"/>
      <c r="CM309" s="52"/>
      <c r="CO309" s="328"/>
      <c r="CP309" s="41">
        <v>1</v>
      </c>
      <c r="CQ309" s="6"/>
      <c r="CR309" s="6"/>
      <c r="CS309" s="6"/>
      <c r="CT309" s="6"/>
      <c r="CU309" s="6"/>
      <c r="CV309" s="6"/>
      <c r="CW309" s="52"/>
      <c r="CY309" s="328"/>
      <c r="CZ309" s="41">
        <v>1</v>
      </c>
      <c r="DA309" s="6">
        <v>10</v>
      </c>
      <c r="DB309" s="6">
        <v>7</v>
      </c>
      <c r="DC309" s="6">
        <v>10</v>
      </c>
      <c r="DD309" s="6">
        <v>10</v>
      </c>
      <c r="DE309" s="6"/>
      <c r="DF309" s="6">
        <v>7</v>
      </c>
      <c r="DG309" s="52"/>
      <c r="DI309" s="328"/>
      <c r="DJ309" s="41">
        <v>1</v>
      </c>
      <c r="DK309" s="6"/>
      <c r="DL309" s="6"/>
      <c r="DM309" s="6"/>
      <c r="DN309" s="6"/>
      <c r="DO309" s="6"/>
      <c r="DP309" s="6"/>
      <c r="DQ309" s="52"/>
      <c r="DS309" s="328"/>
      <c r="DT309" s="41">
        <v>1</v>
      </c>
      <c r="DU309" s="6"/>
      <c r="DV309" s="6"/>
      <c r="DW309" s="6"/>
      <c r="DX309" s="6"/>
      <c r="DY309" s="6"/>
      <c r="DZ309" s="6"/>
      <c r="EA309" s="52"/>
      <c r="EC309" s="328"/>
      <c r="ED309" s="41">
        <v>1</v>
      </c>
      <c r="EE309" s="6"/>
      <c r="EF309" s="6"/>
      <c r="EG309" s="6"/>
      <c r="EH309" s="6"/>
      <c r="EI309" s="6"/>
      <c r="EJ309" s="6"/>
      <c r="EK309" s="52"/>
      <c r="EL309" s="328"/>
      <c r="EM309" s="41">
        <v>1</v>
      </c>
      <c r="EN309" s="6">
        <v>10</v>
      </c>
      <c r="EO309" s="6">
        <v>7</v>
      </c>
      <c r="EP309" s="6">
        <v>10</v>
      </c>
      <c r="EQ309" s="6">
        <v>10</v>
      </c>
      <c r="ER309" s="6"/>
      <c r="ES309" s="6">
        <v>7</v>
      </c>
      <c r="ET309" s="52"/>
      <c r="EU309" s="52"/>
      <c r="EW309" s="367"/>
      <c r="EX309" s="41">
        <v>1</v>
      </c>
      <c r="EY309" s="6"/>
      <c r="EZ309" s="6"/>
      <c r="FA309" s="6"/>
      <c r="FB309" s="6"/>
      <c r="FC309" s="6"/>
      <c r="FD309" s="6"/>
      <c r="FE309" s="52"/>
      <c r="FG309" s="367"/>
      <c r="FH309" s="41">
        <v>1</v>
      </c>
      <c r="FI309" s="6"/>
      <c r="FJ309" s="6"/>
      <c r="FK309" s="6"/>
      <c r="FL309" s="6"/>
      <c r="FM309" s="6"/>
      <c r="FN309" s="6"/>
      <c r="FO309" s="52"/>
      <c r="FQ309" s="367"/>
      <c r="FR309" s="41">
        <v>1</v>
      </c>
      <c r="FS309" s="6"/>
      <c r="FT309" s="6"/>
      <c r="FU309" s="6"/>
      <c r="FV309" s="6"/>
      <c r="FW309" s="6"/>
      <c r="FX309" s="6"/>
      <c r="FY309" s="52"/>
      <c r="GA309" s="367"/>
      <c r="GB309" s="41">
        <v>1</v>
      </c>
      <c r="GC309" s="6"/>
      <c r="GD309" s="6"/>
      <c r="GE309" s="6"/>
      <c r="GF309" s="6"/>
      <c r="GG309" s="6"/>
      <c r="GH309" s="6"/>
      <c r="GI309" s="52"/>
      <c r="GK309" s="367"/>
      <c r="GL309" s="41">
        <v>1</v>
      </c>
      <c r="GM309" s="6"/>
      <c r="GN309" s="6"/>
      <c r="GO309" s="6"/>
      <c r="GP309" s="6"/>
      <c r="GQ309" s="6"/>
      <c r="GR309" s="6"/>
      <c r="GS309" s="52"/>
      <c r="GU309" s="367"/>
      <c r="GV309" s="41">
        <v>1</v>
      </c>
      <c r="GW309" s="6"/>
      <c r="GX309" s="6"/>
      <c r="GY309" s="6"/>
      <c r="GZ309" s="6"/>
      <c r="HA309" s="6"/>
      <c r="HB309" s="6"/>
      <c r="HC309" s="52"/>
      <c r="HE309" s="367"/>
      <c r="HF309" s="41">
        <v>1</v>
      </c>
      <c r="HG309" s="6"/>
      <c r="HH309" s="6"/>
      <c r="HI309" s="6"/>
      <c r="HJ309" s="6"/>
      <c r="HK309" s="6"/>
      <c r="HL309" s="6"/>
      <c r="HM309" s="52"/>
      <c r="HO309" s="367"/>
      <c r="HP309" s="41">
        <v>1</v>
      </c>
      <c r="HQ309" s="6"/>
      <c r="HR309" s="6"/>
      <c r="HS309" s="6"/>
      <c r="HT309" s="6"/>
      <c r="HU309" s="6"/>
      <c r="HV309" s="6"/>
      <c r="HW309" s="52"/>
      <c r="HY309" s="367"/>
      <c r="HZ309" s="41">
        <v>1</v>
      </c>
      <c r="IA309" s="6"/>
      <c r="IB309" s="6"/>
      <c r="IC309" s="6"/>
      <c r="ID309" s="6"/>
      <c r="IE309" s="6"/>
      <c r="IF309" s="6"/>
      <c r="IG309" s="52"/>
      <c r="II309" s="367"/>
      <c r="IJ309" s="41">
        <v>1</v>
      </c>
      <c r="IK309" s="6"/>
      <c r="IL309" s="6"/>
      <c r="IM309" s="6"/>
      <c r="IN309" s="6"/>
      <c r="IO309" s="6"/>
      <c r="IP309" s="6"/>
      <c r="IQ309" s="52"/>
      <c r="IS309" s="367"/>
      <c r="IT309" s="41">
        <v>1</v>
      </c>
      <c r="IU309" s="6"/>
      <c r="IV309" s="6"/>
      <c r="IW309" s="6"/>
      <c r="IX309" s="6"/>
      <c r="IY309" s="6"/>
      <c r="IZ309" s="6"/>
      <c r="JA309" s="52"/>
    </row>
    <row r="310" spans="1:261" ht="12.75" customHeight="1" outlineLevel="2" x14ac:dyDescent="0.25">
      <c r="C310" s="356"/>
      <c r="D310" s="41">
        <v>2</v>
      </c>
      <c r="E310" s="416">
        <f t="shared" si="1431"/>
        <v>10</v>
      </c>
      <c r="F310" s="416">
        <f t="shared" si="1432"/>
        <v>6.666666666666667</v>
      </c>
      <c r="G310" s="416">
        <f t="shared" si="1433"/>
        <v>10</v>
      </c>
      <c r="H310" s="416">
        <f t="shared" si="1434"/>
        <v>10</v>
      </c>
      <c r="I310" s="416">
        <f t="shared" si="1435"/>
        <v>10</v>
      </c>
      <c r="J310" s="416">
        <f t="shared" si="1436"/>
        <v>5</v>
      </c>
      <c r="K310" s="52"/>
      <c r="M310" s="328"/>
      <c r="N310" s="41">
        <v>2</v>
      </c>
      <c r="O310" s="6"/>
      <c r="P310" s="6"/>
      <c r="Q310" s="6"/>
      <c r="R310" s="6"/>
      <c r="S310" s="6"/>
      <c r="T310" s="6"/>
      <c r="U310" s="52"/>
      <c r="W310" s="328"/>
      <c r="X310" s="41">
        <v>2</v>
      </c>
      <c r="Y310" s="6"/>
      <c r="Z310" s="6"/>
      <c r="AA310" s="6"/>
      <c r="AB310" s="6"/>
      <c r="AC310" s="6"/>
      <c r="AD310" s="6"/>
      <c r="AE310" s="52"/>
      <c r="AG310" s="328"/>
      <c r="AH310" s="41">
        <v>2</v>
      </c>
      <c r="AI310" s="6"/>
      <c r="AJ310" s="6"/>
      <c r="AK310" s="6"/>
      <c r="AL310" s="6"/>
      <c r="AM310" s="6"/>
      <c r="AN310" s="6"/>
      <c r="AO310" s="52"/>
      <c r="AQ310" s="328"/>
      <c r="AR310" s="41">
        <v>2</v>
      </c>
      <c r="AS310" s="6"/>
      <c r="AT310" s="6"/>
      <c r="AU310" s="6"/>
      <c r="AV310" s="6"/>
      <c r="AW310" s="6"/>
      <c r="AX310" s="6"/>
      <c r="AY310" s="52"/>
      <c r="BA310" s="328"/>
      <c r="BB310" s="41">
        <v>2</v>
      </c>
      <c r="BC310" s="6"/>
      <c r="BD310" s="6"/>
      <c r="BE310" s="6"/>
      <c r="BF310" s="6"/>
      <c r="BG310" s="6"/>
      <c r="BH310" s="6"/>
      <c r="BI310" s="52"/>
      <c r="BK310" s="328"/>
      <c r="BL310" s="41">
        <v>2</v>
      </c>
      <c r="BM310" s="6">
        <v>10</v>
      </c>
      <c r="BN310" s="6">
        <v>0</v>
      </c>
      <c r="BO310" s="6">
        <v>10</v>
      </c>
      <c r="BP310" s="6">
        <v>10</v>
      </c>
      <c r="BQ310" s="6">
        <v>10</v>
      </c>
      <c r="BR310" s="6">
        <v>0</v>
      </c>
      <c r="BS310" s="52"/>
      <c r="BU310" s="328"/>
      <c r="BV310" s="41">
        <v>2</v>
      </c>
      <c r="BW310" s="6"/>
      <c r="BX310" s="6"/>
      <c r="BY310" s="6"/>
      <c r="BZ310" s="6"/>
      <c r="CA310" s="6"/>
      <c r="CB310" s="6"/>
      <c r="CC310" s="52"/>
      <c r="CE310" s="328"/>
      <c r="CF310" s="41">
        <v>2</v>
      </c>
      <c r="CG310" s="6"/>
      <c r="CH310" s="6"/>
      <c r="CI310" s="6"/>
      <c r="CJ310" s="6"/>
      <c r="CK310" s="6"/>
      <c r="CL310" s="6"/>
      <c r="CM310" s="52"/>
      <c r="CO310" s="328"/>
      <c r="CP310" s="41">
        <v>2</v>
      </c>
      <c r="CQ310" s="6"/>
      <c r="CR310" s="6"/>
      <c r="CS310" s="6"/>
      <c r="CT310" s="6"/>
      <c r="CU310" s="6"/>
      <c r="CV310" s="6"/>
      <c r="CW310" s="52"/>
      <c r="CY310" s="328"/>
      <c r="CZ310" s="41">
        <v>2</v>
      </c>
      <c r="DA310" s="6">
        <v>10</v>
      </c>
      <c r="DB310" s="6">
        <v>10</v>
      </c>
      <c r="DC310" s="6">
        <v>10</v>
      </c>
      <c r="DD310" s="6">
        <v>10</v>
      </c>
      <c r="DE310" s="6"/>
      <c r="DF310" s="6">
        <v>10</v>
      </c>
      <c r="DG310" s="52"/>
      <c r="DI310" s="328"/>
      <c r="DJ310" s="41">
        <v>2</v>
      </c>
      <c r="DK310" s="6"/>
      <c r="DL310" s="6"/>
      <c r="DM310" s="6"/>
      <c r="DN310" s="6"/>
      <c r="DO310" s="6"/>
      <c r="DP310" s="6"/>
      <c r="DQ310" s="52"/>
      <c r="DS310" s="328"/>
      <c r="DT310" s="41">
        <v>2</v>
      </c>
      <c r="DU310" s="6"/>
      <c r="DV310" s="6"/>
      <c r="DW310" s="6"/>
      <c r="DX310" s="6"/>
      <c r="DY310" s="6"/>
      <c r="DZ310" s="6"/>
      <c r="EA310" s="52"/>
      <c r="EC310" s="328"/>
      <c r="ED310" s="41">
        <v>2</v>
      </c>
      <c r="EE310" s="6"/>
      <c r="EF310" s="6"/>
      <c r="EG310" s="6"/>
      <c r="EH310" s="6"/>
      <c r="EI310" s="6"/>
      <c r="EJ310" s="6"/>
      <c r="EK310" s="52"/>
      <c r="EL310" s="328"/>
      <c r="EM310" s="41">
        <v>2</v>
      </c>
      <c r="EN310" s="6">
        <v>10</v>
      </c>
      <c r="EO310" s="6">
        <v>10</v>
      </c>
      <c r="EP310" s="6">
        <v>10</v>
      </c>
      <c r="EQ310" s="6">
        <v>10</v>
      </c>
      <c r="ER310" s="6"/>
      <c r="ES310" s="6">
        <v>10</v>
      </c>
      <c r="ET310" s="52"/>
      <c r="EU310" s="52"/>
      <c r="EW310" s="367"/>
      <c r="EX310" s="41">
        <v>2</v>
      </c>
      <c r="EY310" s="6"/>
      <c r="EZ310" s="6"/>
      <c r="FA310" s="6"/>
      <c r="FB310" s="6"/>
      <c r="FC310" s="6"/>
      <c r="FD310" s="6"/>
      <c r="FE310" s="52"/>
      <c r="FG310" s="367"/>
      <c r="FH310" s="41">
        <v>2</v>
      </c>
      <c r="FI310" s="6"/>
      <c r="FJ310" s="6"/>
      <c r="FK310" s="6"/>
      <c r="FL310" s="6"/>
      <c r="FM310" s="6"/>
      <c r="FN310" s="6"/>
      <c r="FO310" s="52"/>
      <c r="FQ310" s="367"/>
      <c r="FR310" s="41">
        <v>2</v>
      </c>
      <c r="FS310" s="6"/>
      <c r="FT310" s="6"/>
      <c r="FU310" s="6"/>
      <c r="FV310" s="6"/>
      <c r="FW310" s="6"/>
      <c r="FX310" s="6"/>
      <c r="FY310" s="52"/>
      <c r="GA310" s="367"/>
      <c r="GB310" s="41">
        <v>2</v>
      </c>
      <c r="GC310" s="6"/>
      <c r="GD310" s="6"/>
      <c r="GE310" s="6"/>
      <c r="GF310" s="6"/>
      <c r="GG310" s="6"/>
      <c r="GH310" s="6"/>
      <c r="GI310" s="52"/>
      <c r="GK310" s="367"/>
      <c r="GL310" s="41">
        <v>2</v>
      </c>
      <c r="GM310" s="6"/>
      <c r="GN310" s="6"/>
      <c r="GO310" s="6"/>
      <c r="GP310" s="6"/>
      <c r="GQ310" s="6"/>
      <c r="GR310" s="6"/>
      <c r="GS310" s="52"/>
      <c r="GU310" s="367"/>
      <c r="GV310" s="41">
        <v>2</v>
      </c>
      <c r="GW310" s="6"/>
      <c r="GX310" s="6"/>
      <c r="GY310" s="6"/>
      <c r="GZ310" s="6"/>
      <c r="HA310" s="6"/>
      <c r="HB310" s="6"/>
      <c r="HC310" s="52"/>
      <c r="HE310" s="367"/>
      <c r="HF310" s="41">
        <v>2</v>
      </c>
      <c r="HG310" s="6"/>
      <c r="HH310" s="6"/>
      <c r="HI310" s="6"/>
      <c r="HJ310" s="6"/>
      <c r="HK310" s="6"/>
      <c r="HL310" s="6"/>
      <c r="HM310" s="52"/>
      <c r="HO310" s="367"/>
      <c r="HP310" s="41">
        <v>2</v>
      </c>
      <c r="HQ310" s="6"/>
      <c r="HR310" s="6"/>
      <c r="HS310" s="6"/>
      <c r="HT310" s="6"/>
      <c r="HU310" s="6"/>
      <c r="HV310" s="6"/>
      <c r="HW310" s="52"/>
      <c r="HY310" s="367"/>
      <c r="HZ310" s="41">
        <v>2</v>
      </c>
      <c r="IA310" s="6"/>
      <c r="IB310" s="6"/>
      <c r="IC310" s="6"/>
      <c r="ID310" s="6"/>
      <c r="IE310" s="6"/>
      <c r="IF310" s="6"/>
      <c r="IG310" s="52"/>
      <c r="II310" s="367"/>
      <c r="IJ310" s="41">
        <v>2</v>
      </c>
      <c r="IK310" s="6"/>
      <c r="IL310" s="6"/>
      <c r="IM310" s="6"/>
      <c r="IN310" s="6"/>
      <c r="IO310" s="6"/>
      <c r="IP310" s="6"/>
      <c r="IQ310" s="52"/>
      <c r="IS310" s="367"/>
      <c r="IT310" s="41">
        <v>2</v>
      </c>
      <c r="IU310" s="6"/>
      <c r="IV310" s="6"/>
      <c r="IW310" s="6"/>
      <c r="IX310" s="6"/>
      <c r="IY310" s="6"/>
      <c r="IZ310" s="6"/>
      <c r="JA310" s="52"/>
    </row>
    <row r="311" spans="1:261" ht="12.75" customHeight="1" outlineLevel="2" x14ac:dyDescent="0.25">
      <c r="C311" s="356"/>
      <c r="D311" s="41">
        <v>3</v>
      </c>
      <c r="E311" s="416">
        <f t="shared" si="1431"/>
        <v>9</v>
      </c>
      <c r="F311" s="416">
        <f t="shared" si="1432"/>
        <v>5.666666666666667</v>
      </c>
      <c r="G311" s="416">
        <f t="shared" si="1433"/>
        <v>10</v>
      </c>
      <c r="H311" s="416">
        <f t="shared" si="1434"/>
        <v>10</v>
      </c>
      <c r="I311" s="416">
        <f t="shared" si="1435"/>
        <v>5</v>
      </c>
      <c r="J311" s="416">
        <f t="shared" si="1436"/>
        <v>0</v>
      </c>
      <c r="K311" s="52"/>
      <c r="M311" s="328"/>
      <c r="N311" s="41">
        <v>3</v>
      </c>
      <c r="O311" s="6"/>
      <c r="P311" s="6"/>
      <c r="Q311" s="6"/>
      <c r="R311" s="6"/>
      <c r="S311" s="6"/>
      <c r="T311" s="6"/>
      <c r="U311" s="52"/>
      <c r="W311" s="328"/>
      <c r="X311" s="41">
        <v>3</v>
      </c>
      <c r="Y311" s="6"/>
      <c r="Z311" s="6"/>
      <c r="AA311" s="6"/>
      <c r="AB311" s="6"/>
      <c r="AC311" s="6"/>
      <c r="AD311" s="6"/>
      <c r="AE311" s="52"/>
      <c r="AG311" s="328"/>
      <c r="AH311" s="41">
        <v>3</v>
      </c>
      <c r="AI311" s="6"/>
      <c r="AJ311" s="6"/>
      <c r="AK311" s="6"/>
      <c r="AL311" s="6"/>
      <c r="AM311" s="6"/>
      <c r="AN311" s="6"/>
      <c r="AO311" s="52"/>
      <c r="AQ311" s="328"/>
      <c r="AR311" s="41">
        <v>3</v>
      </c>
      <c r="AS311" s="6"/>
      <c r="AT311" s="6"/>
      <c r="AU311" s="6"/>
      <c r="AV311" s="6"/>
      <c r="AW311" s="6"/>
      <c r="AX311" s="6"/>
      <c r="AY311" s="52"/>
      <c r="BA311" s="328"/>
      <c r="BB311" s="41">
        <v>3</v>
      </c>
      <c r="BC311" s="6"/>
      <c r="BD311" s="6"/>
      <c r="BE311" s="6"/>
      <c r="BF311" s="6"/>
      <c r="BG311" s="6"/>
      <c r="BH311" s="6"/>
      <c r="BI311" s="52"/>
      <c r="BK311" s="328"/>
      <c r="BL311" s="41">
        <v>3</v>
      </c>
      <c r="BM311" s="6">
        <v>10</v>
      </c>
      <c r="BN311" s="6">
        <v>0</v>
      </c>
      <c r="BO311" s="6">
        <v>10</v>
      </c>
      <c r="BP311" s="6">
        <v>10</v>
      </c>
      <c r="BQ311" s="6">
        <v>10</v>
      </c>
      <c r="BR311" s="6">
        <v>0</v>
      </c>
      <c r="BS311" s="52"/>
      <c r="BU311" s="328"/>
      <c r="BV311" s="41">
        <v>3</v>
      </c>
      <c r="BW311" s="6"/>
      <c r="BX311" s="6"/>
      <c r="BY311" s="6"/>
      <c r="BZ311" s="6"/>
      <c r="CA311" s="6"/>
      <c r="CB311" s="6"/>
      <c r="CC311" s="52"/>
      <c r="CE311" s="328"/>
      <c r="CF311" s="41">
        <v>3</v>
      </c>
      <c r="CG311" s="6"/>
      <c r="CH311" s="6"/>
      <c r="CI311" s="6"/>
      <c r="CJ311" s="6"/>
      <c r="CK311" s="6"/>
      <c r="CL311" s="6"/>
      <c r="CM311" s="52"/>
      <c r="CO311" s="328"/>
      <c r="CP311" s="41">
        <v>3</v>
      </c>
      <c r="CQ311" s="6"/>
      <c r="CR311" s="6"/>
      <c r="CS311" s="6"/>
      <c r="CT311" s="6"/>
      <c r="CU311" s="6"/>
      <c r="CV311" s="6"/>
      <c r="CW311" s="52"/>
      <c r="CY311" s="328"/>
      <c r="CZ311" s="41">
        <v>3</v>
      </c>
      <c r="DA311" s="6">
        <v>10</v>
      </c>
      <c r="DB311" s="6">
        <v>7</v>
      </c>
      <c r="DC311" s="6">
        <v>10</v>
      </c>
      <c r="DD311" s="6">
        <v>10</v>
      </c>
      <c r="DE311" s="6"/>
      <c r="DF311" s="6">
        <v>0</v>
      </c>
      <c r="DG311" s="52"/>
      <c r="DI311" s="328"/>
      <c r="DJ311" s="41">
        <v>3</v>
      </c>
      <c r="DK311" s="6"/>
      <c r="DL311" s="6"/>
      <c r="DM311" s="6"/>
      <c r="DN311" s="6"/>
      <c r="DO311" s="6"/>
      <c r="DP311" s="6"/>
      <c r="DQ311" s="52"/>
      <c r="DS311" s="328"/>
      <c r="DT311" s="41">
        <v>3</v>
      </c>
      <c r="DU311" s="6"/>
      <c r="DV311" s="6"/>
      <c r="DW311" s="6"/>
      <c r="DX311" s="6"/>
      <c r="DY311" s="6"/>
      <c r="DZ311" s="6"/>
      <c r="EA311" s="52"/>
      <c r="EC311" s="328"/>
      <c r="ED311" s="41">
        <v>3</v>
      </c>
      <c r="EE311" s="6"/>
      <c r="EF311" s="6"/>
      <c r="EG311" s="6"/>
      <c r="EH311" s="6"/>
      <c r="EI311" s="6"/>
      <c r="EJ311" s="6"/>
      <c r="EK311" s="52"/>
      <c r="EL311" s="328"/>
      <c r="EM311" s="41">
        <v>3</v>
      </c>
      <c r="EN311" s="6">
        <v>10</v>
      </c>
      <c r="EO311" s="6">
        <v>7</v>
      </c>
      <c r="EP311" s="6">
        <v>10</v>
      </c>
      <c r="EQ311" s="6">
        <v>10</v>
      </c>
      <c r="ER311" s="6"/>
      <c r="ES311" s="6">
        <v>0</v>
      </c>
      <c r="ET311" s="52"/>
      <c r="EU311" s="52"/>
      <c r="EW311" s="367"/>
      <c r="EX311" s="41">
        <v>3</v>
      </c>
      <c r="EY311" s="6"/>
      <c r="EZ311" s="6"/>
      <c r="FA311" s="6"/>
      <c r="FB311" s="6"/>
      <c r="FC311" s="6"/>
      <c r="FD311" s="6"/>
      <c r="FE311" s="52"/>
      <c r="FG311" s="367"/>
      <c r="FH311" s="41">
        <v>3</v>
      </c>
      <c r="FI311" s="6"/>
      <c r="FJ311" s="6"/>
      <c r="FK311" s="6"/>
      <c r="FL311" s="6"/>
      <c r="FM311" s="6"/>
      <c r="FN311" s="6"/>
      <c r="FO311" s="52"/>
      <c r="FQ311" s="367"/>
      <c r="FR311" s="41">
        <v>3</v>
      </c>
      <c r="FS311" s="6"/>
      <c r="FT311" s="6"/>
      <c r="FU311" s="6"/>
      <c r="FV311" s="6"/>
      <c r="FW311" s="6"/>
      <c r="FX311" s="6"/>
      <c r="FY311" s="52"/>
      <c r="GA311" s="367"/>
      <c r="GB311" s="41">
        <v>3</v>
      </c>
      <c r="GC311" s="6"/>
      <c r="GD311" s="6"/>
      <c r="GE311" s="6"/>
      <c r="GF311" s="6"/>
      <c r="GG311" s="6"/>
      <c r="GH311" s="6"/>
      <c r="GI311" s="52"/>
      <c r="GK311" s="367"/>
      <c r="GL311" s="41">
        <v>3</v>
      </c>
      <c r="GM311" s="6"/>
      <c r="GN311" s="6"/>
      <c r="GO311" s="6"/>
      <c r="GP311" s="6"/>
      <c r="GQ311" s="6"/>
      <c r="GR311" s="6"/>
      <c r="GS311" s="52"/>
      <c r="GU311" s="367"/>
      <c r="GV311" s="41">
        <v>3</v>
      </c>
      <c r="GW311" s="6"/>
      <c r="GX311" s="6"/>
      <c r="GY311" s="6"/>
      <c r="GZ311" s="6"/>
      <c r="HA311" s="6"/>
      <c r="HB311" s="6"/>
      <c r="HC311" s="52"/>
      <c r="HE311" s="367"/>
      <c r="HF311" s="41">
        <v>3</v>
      </c>
      <c r="HG311" s="6"/>
      <c r="HH311" s="6"/>
      <c r="HI311" s="6"/>
      <c r="HJ311" s="6"/>
      <c r="HK311" s="6"/>
      <c r="HL311" s="6"/>
      <c r="HM311" s="52"/>
      <c r="HO311" s="367"/>
      <c r="HP311" s="41">
        <v>3</v>
      </c>
      <c r="HQ311" s="6"/>
      <c r="HR311" s="6"/>
      <c r="HS311" s="6"/>
      <c r="HT311" s="6"/>
      <c r="HU311" s="6"/>
      <c r="HV311" s="6"/>
      <c r="HW311" s="52"/>
      <c r="HY311" s="367"/>
      <c r="HZ311" s="41">
        <v>3</v>
      </c>
      <c r="IA311" s="6"/>
      <c r="IB311" s="6"/>
      <c r="IC311" s="6"/>
      <c r="ID311" s="6"/>
      <c r="IE311" s="6"/>
      <c r="IF311" s="6"/>
      <c r="IG311" s="52"/>
      <c r="II311" s="367"/>
      <c r="IJ311" s="41">
        <v>3</v>
      </c>
      <c r="IK311" s="6"/>
      <c r="IL311" s="6"/>
      <c r="IM311" s="6"/>
      <c r="IN311" s="6"/>
      <c r="IO311" s="6"/>
      <c r="IP311" s="6"/>
      <c r="IQ311" s="52"/>
      <c r="IS311" s="367"/>
      <c r="IT311" s="41">
        <v>3</v>
      </c>
      <c r="IU311" s="6"/>
      <c r="IV311" s="6"/>
      <c r="IW311" s="6"/>
      <c r="IX311" s="6"/>
      <c r="IY311" s="6"/>
      <c r="IZ311" s="6"/>
      <c r="JA311" s="52"/>
    </row>
    <row r="312" spans="1:261" ht="12.75" customHeight="1" outlineLevel="2" x14ac:dyDescent="0.25">
      <c r="C312" s="356"/>
      <c r="D312" s="41">
        <v>4</v>
      </c>
      <c r="E312" s="416">
        <f t="shared" si="1431"/>
        <v>10</v>
      </c>
      <c r="F312" s="416">
        <f t="shared" si="1432"/>
        <v>6.666666666666667</v>
      </c>
      <c r="G312" s="416">
        <f t="shared" si="1433"/>
        <v>10</v>
      </c>
      <c r="H312" s="416">
        <f t="shared" si="1434"/>
        <v>10</v>
      </c>
      <c r="I312" s="416">
        <f t="shared" si="1435"/>
        <v>10</v>
      </c>
      <c r="J312" s="416">
        <f t="shared" si="1436"/>
        <v>5</v>
      </c>
      <c r="K312" s="52"/>
      <c r="M312" s="328"/>
      <c r="N312" s="41">
        <v>4</v>
      </c>
      <c r="O312" s="6"/>
      <c r="P312" s="6"/>
      <c r="Q312" s="6"/>
      <c r="R312" s="6"/>
      <c r="S312" s="6"/>
      <c r="T312" s="6"/>
      <c r="U312" s="52"/>
      <c r="W312" s="328"/>
      <c r="X312" s="41">
        <v>4</v>
      </c>
      <c r="Y312" s="6"/>
      <c r="Z312" s="6"/>
      <c r="AA312" s="6"/>
      <c r="AB312" s="6"/>
      <c r="AC312" s="6"/>
      <c r="AD312" s="6"/>
      <c r="AE312" s="52"/>
      <c r="AG312" s="328"/>
      <c r="AH312" s="41">
        <v>4</v>
      </c>
      <c r="AI312" s="6"/>
      <c r="AJ312" s="6"/>
      <c r="AK312" s="6"/>
      <c r="AL312" s="6"/>
      <c r="AM312" s="6"/>
      <c r="AN312" s="6"/>
      <c r="AO312" s="52"/>
      <c r="AQ312" s="328"/>
      <c r="AR312" s="41">
        <v>4</v>
      </c>
      <c r="AS312" s="6"/>
      <c r="AT312" s="6"/>
      <c r="AU312" s="6"/>
      <c r="AV312" s="6"/>
      <c r="AW312" s="6"/>
      <c r="AX312" s="6"/>
      <c r="AY312" s="52"/>
      <c r="BA312" s="328"/>
      <c r="BB312" s="41">
        <v>4</v>
      </c>
      <c r="BC312" s="6"/>
      <c r="BD312" s="6"/>
      <c r="BE312" s="6"/>
      <c r="BF312" s="6"/>
      <c r="BG312" s="6"/>
      <c r="BH312" s="6"/>
      <c r="BI312" s="52"/>
      <c r="BK312" s="328"/>
      <c r="BL312" s="41">
        <v>4</v>
      </c>
      <c r="BM312" s="6">
        <v>10</v>
      </c>
      <c r="BN312" s="6">
        <v>0</v>
      </c>
      <c r="BO312" s="6">
        <v>10</v>
      </c>
      <c r="BP312" s="6">
        <v>10</v>
      </c>
      <c r="BQ312" s="6">
        <v>10</v>
      </c>
      <c r="BR312" s="6">
        <v>0</v>
      </c>
      <c r="BS312" s="52"/>
      <c r="BU312" s="328"/>
      <c r="BV312" s="41">
        <v>4</v>
      </c>
      <c r="BW312" s="6"/>
      <c r="BX312" s="6"/>
      <c r="BY312" s="6"/>
      <c r="BZ312" s="6"/>
      <c r="CA312" s="6"/>
      <c r="CB312" s="6"/>
      <c r="CC312" s="52"/>
      <c r="CE312" s="328"/>
      <c r="CF312" s="41">
        <v>4</v>
      </c>
      <c r="CG312" s="6"/>
      <c r="CH312" s="6"/>
      <c r="CI312" s="6"/>
      <c r="CJ312" s="6"/>
      <c r="CK312" s="6"/>
      <c r="CL312" s="6"/>
      <c r="CM312" s="52"/>
      <c r="CO312" s="328"/>
      <c r="CP312" s="41">
        <v>4</v>
      </c>
      <c r="CQ312" s="6"/>
      <c r="CR312" s="6"/>
      <c r="CS312" s="6"/>
      <c r="CT312" s="6"/>
      <c r="CU312" s="6"/>
      <c r="CV312" s="6"/>
      <c r="CW312" s="52"/>
      <c r="CY312" s="328"/>
      <c r="CZ312" s="41">
        <v>4</v>
      </c>
      <c r="DA312" s="6">
        <v>10</v>
      </c>
      <c r="DB312" s="6">
        <v>10</v>
      </c>
      <c r="DC312" s="6">
        <v>10</v>
      </c>
      <c r="DD312" s="6">
        <v>10</v>
      </c>
      <c r="DE312" s="6"/>
      <c r="DF312" s="6">
        <v>10</v>
      </c>
      <c r="DG312" s="52"/>
      <c r="DI312" s="328"/>
      <c r="DJ312" s="41">
        <v>4</v>
      </c>
      <c r="DK312" s="6"/>
      <c r="DL312" s="6"/>
      <c r="DM312" s="6"/>
      <c r="DN312" s="6"/>
      <c r="DO312" s="6"/>
      <c r="DP312" s="6"/>
      <c r="DQ312" s="52"/>
      <c r="DS312" s="328"/>
      <c r="DT312" s="41">
        <v>4</v>
      </c>
      <c r="DU312" s="6"/>
      <c r="DV312" s="6"/>
      <c r="DW312" s="6"/>
      <c r="DX312" s="6"/>
      <c r="DY312" s="6"/>
      <c r="DZ312" s="6"/>
      <c r="EA312" s="52"/>
      <c r="EC312" s="328"/>
      <c r="ED312" s="41">
        <v>4</v>
      </c>
      <c r="EE312" s="6"/>
      <c r="EF312" s="6"/>
      <c r="EG312" s="6"/>
      <c r="EH312" s="6"/>
      <c r="EI312" s="6"/>
      <c r="EJ312" s="6"/>
      <c r="EK312" s="52"/>
      <c r="EL312" s="328"/>
      <c r="EM312" s="41">
        <v>4</v>
      </c>
      <c r="EN312" s="6">
        <v>10</v>
      </c>
      <c r="EO312" s="6">
        <v>10</v>
      </c>
      <c r="EP312" s="6">
        <v>10</v>
      </c>
      <c r="EQ312" s="6">
        <v>10</v>
      </c>
      <c r="ER312" s="6"/>
      <c r="ES312" s="6">
        <v>10</v>
      </c>
      <c r="ET312" s="52"/>
      <c r="EU312" s="52"/>
      <c r="EW312" s="367"/>
      <c r="EX312" s="41">
        <v>4</v>
      </c>
      <c r="EY312" s="6"/>
      <c r="EZ312" s="6"/>
      <c r="FA312" s="6"/>
      <c r="FB312" s="6"/>
      <c r="FC312" s="6"/>
      <c r="FD312" s="6"/>
      <c r="FE312" s="52"/>
      <c r="FG312" s="367"/>
      <c r="FH312" s="41">
        <v>4</v>
      </c>
      <c r="FI312" s="6"/>
      <c r="FJ312" s="6"/>
      <c r="FK312" s="6"/>
      <c r="FL312" s="6"/>
      <c r="FM312" s="6"/>
      <c r="FN312" s="6"/>
      <c r="FO312" s="52"/>
      <c r="FQ312" s="367"/>
      <c r="FR312" s="41">
        <v>4</v>
      </c>
      <c r="FS312" s="6"/>
      <c r="FT312" s="6"/>
      <c r="FU312" s="6"/>
      <c r="FV312" s="6"/>
      <c r="FW312" s="6"/>
      <c r="FX312" s="6"/>
      <c r="FY312" s="52"/>
      <c r="GA312" s="367"/>
      <c r="GB312" s="41">
        <v>4</v>
      </c>
      <c r="GC312" s="6"/>
      <c r="GD312" s="6"/>
      <c r="GE312" s="6"/>
      <c r="GF312" s="6"/>
      <c r="GG312" s="6"/>
      <c r="GH312" s="6"/>
      <c r="GI312" s="52"/>
      <c r="GK312" s="367"/>
      <c r="GL312" s="41">
        <v>4</v>
      </c>
      <c r="GM312" s="6"/>
      <c r="GN312" s="6"/>
      <c r="GO312" s="6"/>
      <c r="GP312" s="6"/>
      <c r="GQ312" s="6"/>
      <c r="GR312" s="6"/>
      <c r="GS312" s="52"/>
      <c r="GU312" s="367"/>
      <c r="GV312" s="41">
        <v>4</v>
      </c>
      <c r="GW312" s="6"/>
      <c r="GX312" s="6"/>
      <c r="GY312" s="6"/>
      <c r="GZ312" s="6"/>
      <c r="HA312" s="6"/>
      <c r="HB312" s="6"/>
      <c r="HC312" s="52"/>
      <c r="HE312" s="367"/>
      <c r="HF312" s="41">
        <v>4</v>
      </c>
      <c r="HG312" s="6"/>
      <c r="HH312" s="6"/>
      <c r="HI312" s="6"/>
      <c r="HJ312" s="6"/>
      <c r="HK312" s="6"/>
      <c r="HL312" s="6"/>
      <c r="HM312" s="52"/>
      <c r="HO312" s="367"/>
      <c r="HP312" s="41">
        <v>4</v>
      </c>
      <c r="HQ312" s="6"/>
      <c r="HR312" s="6"/>
      <c r="HS312" s="6"/>
      <c r="HT312" s="6"/>
      <c r="HU312" s="6"/>
      <c r="HV312" s="6"/>
      <c r="HW312" s="52"/>
      <c r="HY312" s="367"/>
      <c r="HZ312" s="41">
        <v>4</v>
      </c>
      <c r="IA312" s="6"/>
      <c r="IB312" s="6"/>
      <c r="IC312" s="6"/>
      <c r="ID312" s="6"/>
      <c r="IE312" s="6"/>
      <c r="IF312" s="6"/>
      <c r="IG312" s="52"/>
      <c r="II312" s="367"/>
      <c r="IJ312" s="41">
        <v>4</v>
      </c>
      <c r="IK312" s="6"/>
      <c r="IL312" s="6"/>
      <c r="IM312" s="6"/>
      <c r="IN312" s="6"/>
      <c r="IO312" s="6"/>
      <c r="IP312" s="6"/>
      <c r="IQ312" s="52"/>
      <c r="IS312" s="367"/>
      <c r="IT312" s="41">
        <v>4</v>
      </c>
      <c r="IU312" s="6"/>
      <c r="IV312" s="6"/>
      <c r="IW312" s="6"/>
      <c r="IX312" s="6"/>
      <c r="IY312" s="6"/>
      <c r="IZ312" s="6"/>
      <c r="JA312" s="52"/>
    </row>
    <row r="313" spans="1:261" ht="12.75" customHeight="1" outlineLevel="2" x14ac:dyDescent="0.25">
      <c r="A313" s="99" t="s">
        <v>122</v>
      </c>
      <c r="B313" s="100">
        <f>IF(A313="Must Have",RQTMustHave,(IF(A313="Important",RQTImportant,(IF(A313="Standard",RQTStandard,RQTNiceToHave)))))</f>
        <v>1</v>
      </c>
      <c r="C313" s="358"/>
      <c r="D313" s="17" t="s">
        <v>1</v>
      </c>
      <c r="E313" s="417">
        <f>AVERAGE(O313,Y313,AI313,AS313,BC313,BM313,BW313,CG313,CQ313,DA313,DK313,DU313,EE313,EO313,EY313,FI313,FS313,GC313,GM313,GW313,HG313,HQ313,IA313,IK313,IU313)</f>
        <v>9.5</v>
      </c>
      <c r="F313" s="417">
        <f t="shared" ref="F313:J313" si="1437">AVERAGE(P313,Z313,AJ313,AT313,BD313,BN313,BX313,CH313,CR313,DB313,DL313,DV313,EF313,EP313,EZ313,FJ313,FT313,GD313,GN313,GX313,HH313,HR313,IB313,IL313,IV313)</f>
        <v>6.166666666666667</v>
      </c>
      <c r="G313" s="417">
        <f t="shared" si="1437"/>
        <v>10</v>
      </c>
      <c r="H313" s="417">
        <f t="shared" si="1437"/>
        <v>10</v>
      </c>
      <c r="I313" s="417">
        <f t="shared" si="1437"/>
        <v>8.375</v>
      </c>
      <c r="J313" s="417">
        <f t="shared" si="1437"/>
        <v>3.375</v>
      </c>
      <c r="K313" s="52"/>
      <c r="M313" s="48"/>
      <c r="N313" s="17" t="s">
        <v>1</v>
      </c>
      <c r="O313" s="36" t="str">
        <f>IF(COUNT(O309:O312)=0,"",AVERAGE(O309:O312))</f>
        <v/>
      </c>
      <c r="P313" s="36" t="str">
        <f>IF(COUNT(P309:P312)=0,"",AVERAGE(P309:P312))</f>
        <v/>
      </c>
      <c r="Q313" s="36" t="str">
        <f>IF(COUNT(Q309:Q312)=0,"",AVERAGE(Q309:Q312))</f>
        <v/>
      </c>
      <c r="R313" s="36" t="str">
        <f>IF(COUNT(R309:R312)=0,"",AVERAGE(R309:R312))</f>
        <v/>
      </c>
      <c r="S313" s="36"/>
      <c r="T313" s="36" t="str">
        <f>IF(COUNT(T309:T312)=0,"",AVERAGE(T309:T312))</f>
        <v/>
      </c>
      <c r="U313" s="52"/>
      <c r="W313" s="48"/>
      <c r="X313" s="17" t="s">
        <v>1</v>
      </c>
      <c r="Y313" s="36" t="str">
        <f>IF(COUNT(Y309:Y312)=0,"",AVERAGE(Y309:Y312))</f>
        <v/>
      </c>
      <c r="Z313" s="36" t="str">
        <f>IF(COUNT(Z309:Z312)=0,"",AVERAGE(Z309:Z312))</f>
        <v/>
      </c>
      <c r="AA313" s="36" t="str">
        <f>IF(COUNT(AA309:AA312)=0,"",AVERAGE(AA309:AA312))</f>
        <v/>
      </c>
      <c r="AB313" s="36" t="str">
        <f>IF(COUNT(AB309:AB312)=0,"",AVERAGE(AB309:AB312))</f>
        <v/>
      </c>
      <c r="AC313" s="36"/>
      <c r="AD313" s="36" t="str">
        <f>IF(COUNT(AD309:AD312)=0,"",AVERAGE(AD309:AD312))</f>
        <v/>
      </c>
      <c r="AE313" s="52"/>
      <c r="AG313" s="48"/>
      <c r="AH313" s="17" t="s">
        <v>1</v>
      </c>
      <c r="AI313" s="36" t="str">
        <f>IF(COUNT(AI309:AI312)=0,"",AVERAGE(AI309:AI312))</f>
        <v/>
      </c>
      <c r="AJ313" s="36" t="str">
        <f>IF(COUNT(AJ309:AJ312)=0,"",AVERAGE(AJ309:AJ312))</f>
        <v/>
      </c>
      <c r="AK313" s="36" t="str">
        <f>IF(COUNT(AK309:AK312)=0,"",AVERAGE(AK309:AK312))</f>
        <v/>
      </c>
      <c r="AL313" s="36" t="str">
        <f>IF(COUNT(AL309:AL312)=0,"",AVERAGE(AL309:AL312))</f>
        <v/>
      </c>
      <c r="AM313" s="36"/>
      <c r="AN313" s="36" t="str">
        <f>IF(COUNT(AN309:AN312)=0,"",AVERAGE(AN309:AN312))</f>
        <v/>
      </c>
      <c r="AO313" s="52"/>
      <c r="AQ313" s="48"/>
      <c r="AR313" s="17" t="s">
        <v>1</v>
      </c>
      <c r="AS313" s="36"/>
      <c r="AT313" s="36" t="str">
        <f>IF(COUNT(AT309:AT312)=0,"",AVERAGE(AT309:AT312))</f>
        <v/>
      </c>
      <c r="AU313" s="36" t="str">
        <f>IF(COUNT(AU309:AU312)=0,"",AVERAGE(AU309:AU312))</f>
        <v/>
      </c>
      <c r="AV313" s="36" t="str">
        <f>IF(COUNT(AV309:AV312)=0,"",AVERAGE(AV309:AV312))</f>
        <v/>
      </c>
      <c r="AW313" s="36" t="str">
        <f>IF(COUNT(AW309:AW312)=0,"",AVERAGE(AW309:AW312))</f>
        <v/>
      </c>
      <c r="AX313" s="36" t="str">
        <f>IF(COUNT(AX309:AX312)=0,"",AVERAGE(AX309:AX312))</f>
        <v/>
      </c>
      <c r="AY313" s="52"/>
      <c r="BA313" s="48"/>
      <c r="BB313" s="17" t="s">
        <v>1</v>
      </c>
      <c r="BC313" s="36"/>
      <c r="BD313" s="36" t="str">
        <f>IF(COUNT(BD309:BD312)=0,"",AVERAGE(BD309:BD312))</f>
        <v/>
      </c>
      <c r="BE313" s="36" t="str">
        <f>IF(COUNT(BE309:BE312)=0,"",AVERAGE(BE309:BE312))</f>
        <v/>
      </c>
      <c r="BF313" s="36" t="str">
        <f>IF(COUNT(BF309:BF312)=0,"",AVERAGE(BF309:BF312))</f>
        <v/>
      </c>
      <c r="BG313" s="36" t="str">
        <f>IF(COUNT(BG309:BG312)=0,"",AVERAGE(BG309:BG312))</f>
        <v/>
      </c>
      <c r="BH313" s="36" t="str">
        <f>IF(COUNT(BH309:BH312)=0,"",AVERAGE(BH309:BH312))</f>
        <v/>
      </c>
      <c r="BI313" s="52"/>
      <c r="BK313" s="48"/>
      <c r="BL313" s="17" t="s">
        <v>1</v>
      </c>
      <c r="BM313" s="6">
        <v>10</v>
      </c>
      <c r="BN313" s="6">
        <v>0</v>
      </c>
      <c r="BO313" s="6">
        <v>10</v>
      </c>
      <c r="BP313" s="6">
        <v>10</v>
      </c>
      <c r="BQ313" s="6">
        <v>10</v>
      </c>
      <c r="BR313" s="6">
        <v>0</v>
      </c>
      <c r="BS313" s="52"/>
      <c r="BU313" s="48"/>
      <c r="BV313" s="17" t="s">
        <v>1</v>
      </c>
      <c r="BW313" s="36" t="str">
        <f>IF(COUNT(BW309:BW312)=0,"",AVERAGE(BW309:BW312))</f>
        <v/>
      </c>
      <c r="BX313" s="36" t="str">
        <f>IF(COUNT(BX309:BX312)=0,"",AVERAGE(BX309:BX312))</f>
        <v/>
      </c>
      <c r="BY313" s="36" t="str">
        <f>IF(COUNT(BY309:BY312)=0,"",AVERAGE(BY309:BY312))</f>
        <v/>
      </c>
      <c r="BZ313" s="36" t="str">
        <f>IF(COUNT(BZ309:BZ312)=0,"",AVERAGE(BZ309:BZ312))</f>
        <v/>
      </c>
      <c r="CA313" s="36"/>
      <c r="CB313" s="36" t="str">
        <f>IF(COUNT(CB309:CB312)=0,"",AVERAGE(CB309:CB312))</f>
        <v/>
      </c>
      <c r="CC313" s="52"/>
      <c r="CE313" s="48"/>
      <c r="CF313" s="17" t="s">
        <v>1</v>
      </c>
      <c r="CG313" s="36" t="str">
        <f>IF(COUNT(CG309:CG312)=0,"",AVERAGE(CG309:CG312))</f>
        <v/>
      </c>
      <c r="CH313" s="36" t="str">
        <f>IF(COUNT(CH309:CH312)=0,"",AVERAGE(CH309:CH312))</f>
        <v/>
      </c>
      <c r="CI313" s="36" t="str">
        <f>IF(COUNT(CI309:CI312)=0,"",AVERAGE(CI309:CI312))</f>
        <v/>
      </c>
      <c r="CJ313" s="36" t="str">
        <f>IF(COUNT(CJ309:CJ312)=0,"",AVERAGE(CJ309:CJ312))</f>
        <v/>
      </c>
      <c r="CK313" s="36"/>
      <c r="CL313" s="36" t="str">
        <f>IF(COUNT(CL309:CL312)=0,"",AVERAGE(CL309:CL312))</f>
        <v/>
      </c>
      <c r="CM313" s="52"/>
      <c r="CO313" s="48"/>
      <c r="CP313" s="17" t="s">
        <v>1</v>
      </c>
      <c r="CQ313" s="36" t="str">
        <f>IF(COUNT(CQ309:CQ312)=0,"",AVERAGE(CQ309:CQ312))</f>
        <v/>
      </c>
      <c r="CR313" s="36" t="str">
        <f>IF(COUNT(CR309:CR312)=0,"",AVERAGE(CR309:CR312))</f>
        <v/>
      </c>
      <c r="CS313" s="36" t="str">
        <f>IF(COUNT(CS309:CS312)=0,"",AVERAGE(CS309:CS312))</f>
        <v/>
      </c>
      <c r="CT313" s="36" t="str">
        <f>IF(COUNT(CT309:CT312)=0,"",AVERAGE(CT309:CT312))</f>
        <v/>
      </c>
      <c r="CU313" s="36"/>
      <c r="CV313" s="36" t="str">
        <f>IF(COUNT(CV309:CV312)=0,"",AVERAGE(CV309:CV312))</f>
        <v/>
      </c>
      <c r="CW313" s="52"/>
      <c r="CY313" s="48"/>
      <c r="CZ313" s="17" t="s">
        <v>1</v>
      </c>
      <c r="DA313" s="36">
        <f>IF(COUNT(DA309:DA312)=0,"",AVERAGE(DA309:DA312))</f>
        <v>10</v>
      </c>
      <c r="DB313" s="36">
        <f>IF(COUNT(DB309:DB312)=0,"",AVERAGE(DB309:DB312))</f>
        <v>8.5</v>
      </c>
      <c r="DC313" s="36">
        <f>IF(COUNT(DC309:DC312)=0,"",AVERAGE(DC309:DC312))</f>
        <v>10</v>
      </c>
      <c r="DD313" s="36">
        <f>IF(COUNT(DD309:DD312)=0,"",AVERAGE(DD309:DD312))</f>
        <v>10</v>
      </c>
      <c r="DE313" s="36"/>
      <c r="DF313" s="36">
        <f>IF(COUNT(DF309:DF312)=0,"",AVERAGE(DF309:DF312))</f>
        <v>6.75</v>
      </c>
      <c r="DG313" s="52"/>
      <c r="DI313" s="48"/>
      <c r="DJ313" s="17" t="s">
        <v>1</v>
      </c>
      <c r="DK313" s="36" t="str">
        <f>IF(COUNT(DK309:DK312)=0,"",AVERAGE(DK309:DK312))</f>
        <v/>
      </c>
      <c r="DL313" s="36" t="str">
        <f>IF(COUNT(DL309:DL312)=0,"",AVERAGE(DL309:DL312))</f>
        <v/>
      </c>
      <c r="DM313" s="36" t="str">
        <f>IF(COUNT(DM309:DM312)=0,"",AVERAGE(DM309:DM312))</f>
        <v/>
      </c>
      <c r="DN313" s="36" t="str">
        <f>IF(COUNT(DN309:DN312)=0,"",AVERAGE(DN309:DN312))</f>
        <v/>
      </c>
      <c r="DO313" s="36"/>
      <c r="DP313" s="36" t="str">
        <f>IF(COUNT(DP309:DP312)=0,"",AVERAGE(DP309:DP312))</f>
        <v/>
      </c>
      <c r="DQ313" s="52"/>
      <c r="DS313" s="48"/>
      <c r="DT313" s="17" t="s">
        <v>1</v>
      </c>
      <c r="DU313" s="36" t="str">
        <f>IF(COUNT(DU309:DU312)=0,"",AVERAGE(DU309:DU312))</f>
        <v/>
      </c>
      <c r="DV313" s="36" t="str">
        <f>IF(COUNT(DV309:DV312)=0,"",AVERAGE(DV309:DV312))</f>
        <v/>
      </c>
      <c r="DW313" s="36" t="str">
        <f>IF(COUNT(DW309:DW312)=0,"",AVERAGE(DW309:DW312))</f>
        <v/>
      </c>
      <c r="DX313" s="36" t="str">
        <f>IF(COUNT(DX309:DX312)=0,"",AVERAGE(DX309:DX312))</f>
        <v/>
      </c>
      <c r="DY313" s="36"/>
      <c r="DZ313" s="36" t="str">
        <f>IF(COUNT(DZ309:DZ312)=0,"",AVERAGE(DZ309:DZ312))</f>
        <v/>
      </c>
      <c r="EA313" s="52"/>
      <c r="EC313" s="48"/>
      <c r="ED313" s="17" t="s">
        <v>1</v>
      </c>
      <c r="EE313" s="36" t="str">
        <f>IF(COUNT(EE309:EE312)=0,"",AVERAGE(EE309:EE312))</f>
        <v/>
      </c>
      <c r="EF313" s="36" t="str">
        <f>IF(COUNT(EF309:EF312)=0,"",AVERAGE(EF309:EF312))</f>
        <v/>
      </c>
      <c r="EG313" s="36" t="str">
        <f>IF(COUNT(EG309:EG312)=0,"",AVERAGE(EG309:EG312))</f>
        <v/>
      </c>
      <c r="EH313" s="36" t="str">
        <f>IF(COUNT(EH309:EH312)=0,"",AVERAGE(EH309:EH312))</f>
        <v/>
      </c>
      <c r="EI313" s="36"/>
      <c r="EJ313" s="36" t="str">
        <f>IF(COUNT(EJ309:EJ312)=0,"",AVERAGE(EJ309:EJ312))</f>
        <v/>
      </c>
      <c r="EK313" s="52"/>
      <c r="EL313" s="48"/>
      <c r="EM313" s="17" t="s">
        <v>1</v>
      </c>
      <c r="EN313" s="36">
        <f>IF(COUNT(EN309:EN312)=0,"",AVERAGE(EN309:EN312))</f>
        <v>10</v>
      </c>
      <c r="EO313" s="36">
        <f>IF(COUNT(EO309:EO312)=0,"",AVERAGE(EO309:EO312))</f>
        <v>8.5</v>
      </c>
      <c r="EP313" s="36">
        <f>IF(COUNT(EP309:EP312)=0,"",AVERAGE(EP309:EP312))</f>
        <v>10</v>
      </c>
      <c r="EQ313" s="36">
        <f>IF(COUNT(EQ309:EQ312)=0,"",AVERAGE(EQ309:EQ312))</f>
        <v>10</v>
      </c>
      <c r="ER313" s="36"/>
      <c r="ES313" s="36">
        <f>IF(COUNT(ES309:ES312)=0,"",AVERAGE(ES309:ES312))</f>
        <v>6.75</v>
      </c>
      <c r="ET313" s="52"/>
      <c r="EU313" s="52"/>
      <c r="EW313" s="369"/>
      <c r="EX313" s="17" t="s">
        <v>1</v>
      </c>
      <c r="EY313" s="36" t="str">
        <f t="shared" ref="EY313:FD313" si="1438">IF(COUNT(EY309:EY312)=0,"",AVERAGE(EY309:EY312))</f>
        <v/>
      </c>
      <c r="EZ313" s="36" t="str">
        <f t="shared" si="1438"/>
        <v/>
      </c>
      <c r="FA313" s="36" t="str">
        <f t="shared" si="1438"/>
        <v/>
      </c>
      <c r="FB313" s="36" t="str">
        <f t="shared" si="1438"/>
        <v/>
      </c>
      <c r="FC313" s="36" t="str">
        <f t="shared" si="1438"/>
        <v/>
      </c>
      <c r="FD313" s="36" t="str">
        <f t="shared" si="1438"/>
        <v/>
      </c>
      <c r="FE313" s="52"/>
      <c r="FG313" s="369"/>
      <c r="FH313" s="17" t="s">
        <v>1</v>
      </c>
      <c r="FI313" s="36" t="str">
        <f t="shared" ref="FI313:FN313" si="1439">IF(COUNT(FI309:FI312)=0,"",AVERAGE(FI309:FI312))</f>
        <v/>
      </c>
      <c r="FJ313" s="36" t="str">
        <f t="shared" si="1439"/>
        <v/>
      </c>
      <c r="FK313" s="36" t="str">
        <f t="shared" si="1439"/>
        <v/>
      </c>
      <c r="FL313" s="36" t="str">
        <f t="shared" si="1439"/>
        <v/>
      </c>
      <c r="FM313" s="36" t="str">
        <f t="shared" si="1439"/>
        <v/>
      </c>
      <c r="FN313" s="36" t="str">
        <f t="shared" si="1439"/>
        <v/>
      </c>
      <c r="FO313" s="52"/>
      <c r="FQ313" s="369"/>
      <c r="FR313" s="17" t="s">
        <v>1</v>
      </c>
      <c r="FS313" s="36" t="str">
        <f t="shared" ref="FS313:FX313" si="1440">IF(COUNT(FS309:FS312)=0,"",AVERAGE(FS309:FS312))</f>
        <v/>
      </c>
      <c r="FT313" s="36" t="str">
        <f t="shared" si="1440"/>
        <v/>
      </c>
      <c r="FU313" s="36" t="str">
        <f t="shared" si="1440"/>
        <v/>
      </c>
      <c r="FV313" s="36" t="str">
        <f t="shared" si="1440"/>
        <v/>
      </c>
      <c r="FW313" s="36" t="str">
        <f t="shared" si="1440"/>
        <v/>
      </c>
      <c r="FX313" s="36" t="str">
        <f t="shared" si="1440"/>
        <v/>
      </c>
      <c r="FY313" s="52"/>
      <c r="GA313" s="369"/>
      <c r="GB313" s="17" t="s">
        <v>1</v>
      </c>
      <c r="GC313" s="36" t="str">
        <f t="shared" ref="GC313:GH313" si="1441">IF(COUNT(GC309:GC312)=0,"",AVERAGE(GC309:GC312))</f>
        <v/>
      </c>
      <c r="GD313" s="36" t="str">
        <f t="shared" si="1441"/>
        <v/>
      </c>
      <c r="GE313" s="36" t="str">
        <f t="shared" si="1441"/>
        <v/>
      </c>
      <c r="GF313" s="36" t="str">
        <f t="shared" si="1441"/>
        <v/>
      </c>
      <c r="GG313" s="36" t="str">
        <f t="shared" si="1441"/>
        <v/>
      </c>
      <c r="GH313" s="36" t="str">
        <f t="shared" si="1441"/>
        <v/>
      </c>
      <c r="GI313" s="52"/>
      <c r="GK313" s="369"/>
      <c r="GL313" s="17" t="s">
        <v>1</v>
      </c>
      <c r="GM313" s="36" t="str">
        <f t="shared" ref="GM313:GR313" si="1442">IF(COUNT(GM309:GM312)=0,"",AVERAGE(GM309:GM312))</f>
        <v/>
      </c>
      <c r="GN313" s="36" t="str">
        <f t="shared" si="1442"/>
        <v/>
      </c>
      <c r="GO313" s="36" t="str">
        <f t="shared" si="1442"/>
        <v/>
      </c>
      <c r="GP313" s="36" t="str">
        <f t="shared" si="1442"/>
        <v/>
      </c>
      <c r="GQ313" s="36" t="str">
        <f t="shared" si="1442"/>
        <v/>
      </c>
      <c r="GR313" s="36" t="str">
        <f t="shared" si="1442"/>
        <v/>
      </c>
      <c r="GS313" s="52"/>
      <c r="GU313" s="369"/>
      <c r="GV313" s="17" t="s">
        <v>1</v>
      </c>
      <c r="GW313" s="36" t="str">
        <f t="shared" ref="GW313:HB313" si="1443">IF(COUNT(GW309:GW312)=0,"",AVERAGE(GW309:GW312))</f>
        <v/>
      </c>
      <c r="GX313" s="36" t="str">
        <f t="shared" si="1443"/>
        <v/>
      </c>
      <c r="GY313" s="36" t="str">
        <f t="shared" si="1443"/>
        <v/>
      </c>
      <c r="GZ313" s="36" t="str">
        <f t="shared" si="1443"/>
        <v/>
      </c>
      <c r="HA313" s="36" t="str">
        <f t="shared" si="1443"/>
        <v/>
      </c>
      <c r="HB313" s="36" t="str">
        <f t="shared" si="1443"/>
        <v/>
      </c>
      <c r="HC313" s="52"/>
      <c r="HE313" s="369"/>
      <c r="HF313" s="17" t="s">
        <v>1</v>
      </c>
      <c r="HG313" s="36" t="str">
        <f t="shared" ref="HG313:HL313" si="1444">IF(COUNT(HG309:HG312)=0,"",AVERAGE(HG309:HG312))</f>
        <v/>
      </c>
      <c r="HH313" s="36" t="str">
        <f t="shared" si="1444"/>
        <v/>
      </c>
      <c r="HI313" s="36" t="str">
        <f t="shared" si="1444"/>
        <v/>
      </c>
      <c r="HJ313" s="36" t="str">
        <f t="shared" si="1444"/>
        <v/>
      </c>
      <c r="HK313" s="36" t="str">
        <f t="shared" si="1444"/>
        <v/>
      </c>
      <c r="HL313" s="36" t="str">
        <f t="shared" si="1444"/>
        <v/>
      </c>
      <c r="HM313" s="52"/>
      <c r="HO313" s="369"/>
      <c r="HP313" s="17" t="s">
        <v>1</v>
      </c>
      <c r="HQ313" s="36" t="str">
        <f t="shared" ref="HQ313:HV313" si="1445">IF(COUNT(HQ309:HQ312)=0,"",AVERAGE(HQ309:HQ312))</f>
        <v/>
      </c>
      <c r="HR313" s="36" t="str">
        <f t="shared" si="1445"/>
        <v/>
      </c>
      <c r="HS313" s="36" t="str">
        <f t="shared" si="1445"/>
        <v/>
      </c>
      <c r="HT313" s="36" t="str">
        <f t="shared" si="1445"/>
        <v/>
      </c>
      <c r="HU313" s="36" t="str">
        <f t="shared" si="1445"/>
        <v/>
      </c>
      <c r="HV313" s="36" t="str">
        <f t="shared" si="1445"/>
        <v/>
      </c>
      <c r="HW313" s="52"/>
      <c r="HY313" s="369"/>
      <c r="HZ313" s="17" t="s">
        <v>1</v>
      </c>
      <c r="IA313" s="36" t="str">
        <f t="shared" ref="IA313:IF313" si="1446">IF(COUNT(IA309:IA312)=0,"",AVERAGE(IA309:IA312))</f>
        <v/>
      </c>
      <c r="IB313" s="36" t="str">
        <f t="shared" si="1446"/>
        <v/>
      </c>
      <c r="IC313" s="36" t="str">
        <f t="shared" si="1446"/>
        <v/>
      </c>
      <c r="ID313" s="36" t="str">
        <f t="shared" si="1446"/>
        <v/>
      </c>
      <c r="IE313" s="36" t="str">
        <f t="shared" si="1446"/>
        <v/>
      </c>
      <c r="IF313" s="36" t="str">
        <f t="shared" si="1446"/>
        <v/>
      </c>
      <c r="IG313" s="52"/>
      <c r="II313" s="369"/>
      <c r="IJ313" s="17" t="s">
        <v>1</v>
      </c>
      <c r="IK313" s="36" t="str">
        <f t="shared" ref="IK313:IP313" si="1447">IF(COUNT(IK309:IK312)=0,"",AVERAGE(IK309:IK312))</f>
        <v/>
      </c>
      <c r="IL313" s="36" t="str">
        <f t="shared" si="1447"/>
        <v/>
      </c>
      <c r="IM313" s="36" t="str">
        <f t="shared" si="1447"/>
        <v/>
      </c>
      <c r="IN313" s="36" t="str">
        <f t="shared" si="1447"/>
        <v/>
      </c>
      <c r="IO313" s="36" t="str">
        <f t="shared" si="1447"/>
        <v/>
      </c>
      <c r="IP313" s="36" t="str">
        <f t="shared" si="1447"/>
        <v/>
      </c>
      <c r="IQ313" s="52"/>
      <c r="IS313" s="369"/>
      <c r="IT313" s="17" t="s">
        <v>1</v>
      </c>
      <c r="IU313" s="36" t="str">
        <f t="shared" ref="IU313:IZ313" si="1448">IF(COUNT(IU309:IU312)=0,"",AVERAGE(IU309:IU312))</f>
        <v/>
      </c>
      <c r="IV313" s="36" t="str">
        <f t="shared" si="1448"/>
        <v/>
      </c>
      <c r="IW313" s="36" t="str">
        <f t="shared" si="1448"/>
        <v/>
      </c>
      <c r="IX313" s="36" t="str">
        <f t="shared" si="1448"/>
        <v/>
      </c>
      <c r="IY313" s="36" t="str">
        <f t="shared" si="1448"/>
        <v/>
      </c>
      <c r="IZ313" s="36" t="str">
        <f t="shared" si="1448"/>
        <v/>
      </c>
      <c r="JA313" s="52"/>
    </row>
    <row r="314" spans="1:261" ht="12.75" customHeight="1" outlineLevel="2" x14ac:dyDescent="0.25">
      <c r="C314" s="102" t="s">
        <v>303</v>
      </c>
      <c r="D314" s="103" t="s">
        <v>304</v>
      </c>
      <c r="E314" s="419"/>
      <c r="F314" s="419"/>
      <c r="G314" s="419"/>
      <c r="H314" s="419"/>
      <c r="I314" s="419"/>
      <c r="J314" s="419"/>
      <c r="K314" s="52"/>
      <c r="M314" s="102" t="s">
        <v>303</v>
      </c>
      <c r="N314" s="103" t="s">
        <v>304</v>
      </c>
      <c r="O314" s="103"/>
      <c r="P314" s="103"/>
      <c r="Q314" s="103"/>
      <c r="R314" s="103"/>
      <c r="S314" s="103"/>
      <c r="T314" s="103"/>
      <c r="U314" s="52"/>
      <c r="W314" s="102" t="s">
        <v>303</v>
      </c>
      <c r="X314" s="103" t="s">
        <v>304</v>
      </c>
      <c r="Y314" s="103"/>
      <c r="Z314" s="103"/>
      <c r="AA314" s="103"/>
      <c r="AB314" s="103"/>
      <c r="AC314" s="103"/>
      <c r="AD314" s="103"/>
      <c r="AE314" s="52"/>
      <c r="AG314" s="102" t="s">
        <v>303</v>
      </c>
      <c r="AH314" s="103" t="s">
        <v>304</v>
      </c>
      <c r="AI314" s="103"/>
      <c r="AJ314" s="103"/>
      <c r="AK314" s="103"/>
      <c r="AL314" s="103"/>
      <c r="AM314" s="103"/>
      <c r="AN314" s="103"/>
      <c r="AO314" s="52"/>
      <c r="AQ314" s="102" t="s">
        <v>303</v>
      </c>
      <c r="AR314" s="103" t="s">
        <v>304</v>
      </c>
      <c r="AS314" s="103"/>
      <c r="AT314" s="103"/>
      <c r="AU314" s="103"/>
      <c r="AV314" s="103"/>
      <c r="AW314" s="103"/>
      <c r="AX314" s="103"/>
      <c r="AY314" s="52"/>
      <c r="BA314" s="102" t="s">
        <v>303</v>
      </c>
      <c r="BB314" s="103" t="s">
        <v>304</v>
      </c>
      <c r="BC314" s="103"/>
      <c r="BD314" s="103"/>
      <c r="BE314" s="103"/>
      <c r="BF314" s="103"/>
      <c r="BG314" s="103"/>
      <c r="BH314" s="103"/>
      <c r="BI314" s="52"/>
      <c r="BK314" s="102" t="s">
        <v>303</v>
      </c>
      <c r="BL314" s="103" t="s">
        <v>304</v>
      </c>
      <c r="BM314" s="36"/>
      <c r="BN314" s="36">
        <f>IF(COUNT(BN310:BN313)=0,"",AVERAGE(BN310:BN313))</f>
        <v>0</v>
      </c>
      <c r="BO314" s="36">
        <f>IF(COUNT(BO310:BO313)=0,"",AVERAGE(BO310:BO313))</f>
        <v>10</v>
      </c>
      <c r="BP314" s="36">
        <f>IF(COUNT(BP310:BP313)=0,"",AVERAGE(BP310:BP313))</f>
        <v>10</v>
      </c>
      <c r="BQ314" s="36">
        <f>IF(COUNT(BQ310:BQ313)=0,"",AVERAGE(BQ310:BQ313))</f>
        <v>10</v>
      </c>
      <c r="BR314" s="36">
        <f>IF(COUNT(BR310:BR313)=0,"",AVERAGE(BR310:BR313))</f>
        <v>0</v>
      </c>
      <c r="BS314" s="52"/>
      <c r="BU314" s="102" t="s">
        <v>303</v>
      </c>
      <c r="BV314" s="103" t="s">
        <v>304</v>
      </c>
      <c r="BW314" s="103"/>
      <c r="BX314" s="103"/>
      <c r="BY314" s="103"/>
      <c r="BZ314" s="103"/>
      <c r="CA314" s="103"/>
      <c r="CB314" s="103"/>
      <c r="CC314" s="52"/>
      <c r="CE314" s="102" t="s">
        <v>303</v>
      </c>
      <c r="CF314" s="103" t="s">
        <v>304</v>
      </c>
      <c r="CG314" s="103"/>
      <c r="CH314" s="103"/>
      <c r="CI314" s="103"/>
      <c r="CJ314" s="103"/>
      <c r="CK314" s="103"/>
      <c r="CL314" s="103"/>
      <c r="CM314" s="52"/>
      <c r="CO314" s="102" t="s">
        <v>303</v>
      </c>
      <c r="CP314" s="103" t="s">
        <v>304</v>
      </c>
      <c r="CQ314" s="103"/>
      <c r="CR314" s="103"/>
      <c r="CS314" s="103"/>
      <c r="CT314" s="103"/>
      <c r="CU314" s="103"/>
      <c r="CV314" s="103"/>
      <c r="CW314" s="52"/>
      <c r="CY314" s="102" t="s">
        <v>303</v>
      </c>
      <c r="CZ314" s="103" t="s">
        <v>304</v>
      </c>
      <c r="DA314" s="103"/>
      <c r="DB314" s="103"/>
      <c r="DC314" s="103"/>
      <c r="DD314" s="103"/>
      <c r="DE314" s="103"/>
      <c r="DF314" s="103"/>
      <c r="DG314" s="52"/>
      <c r="DI314" s="102" t="s">
        <v>303</v>
      </c>
      <c r="DJ314" s="103" t="s">
        <v>304</v>
      </c>
      <c r="DK314" s="103"/>
      <c r="DL314" s="103"/>
      <c r="DM314" s="103"/>
      <c r="DN314" s="103"/>
      <c r="DO314" s="103"/>
      <c r="DP314" s="103"/>
      <c r="DQ314" s="52"/>
      <c r="DS314" s="102" t="s">
        <v>303</v>
      </c>
      <c r="DT314" s="103" t="s">
        <v>304</v>
      </c>
      <c r="DU314" s="103"/>
      <c r="DV314" s="103"/>
      <c r="DW314" s="103"/>
      <c r="DX314" s="103"/>
      <c r="DY314" s="103"/>
      <c r="DZ314" s="103"/>
      <c r="EA314" s="52"/>
      <c r="EC314" s="102" t="s">
        <v>303</v>
      </c>
      <c r="ED314" s="103" t="s">
        <v>304</v>
      </c>
      <c r="EE314" s="103"/>
      <c r="EF314" s="103"/>
      <c r="EG314" s="103"/>
      <c r="EH314" s="103"/>
      <c r="EI314" s="103"/>
      <c r="EJ314" s="103"/>
      <c r="EK314" s="52"/>
      <c r="EL314" s="102" t="s">
        <v>303</v>
      </c>
      <c r="EM314" s="103" t="s">
        <v>304</v>
      </c>
      <c r="EN314" s="103"/>
      <c r="EO314" s="103"/>
      <c r="EP314" s="103"/>
      <c r="EQ314" s="103"/>
      <c r="ER314" s="103"/>
      <c r="ES314" s="103"/>
      <c r="ET314" s="52"/>
      <c r="EU314" s="52"/>
      <c r="EW314" s="370" t="s">
        <v>303</v>
      </c>
      <c r="EX314" s="103" t="s">
        <v>304</v>
      </c>
      <c r="EY314" s="103"/>
      <c r="EZ314" s="103"/>
      <c r="FA314" s="103"/>
      <c r="FB314" s="103"/>
      <c r="FC314" s="103"/>
      <c r="FD314" s="103"/>
      <c r="FE314" s="52"/>
      <c r="FG314" s="370" t="s">
        <v>303</v>
      </c>
      <c r="FH314" s="103" t="s">
        <v>304</v>
      </c>
      <c r="FI314" s="103"/>
      <c r="FJ314" s="103"/>
      <c r="FK314" s="103"/>
      <c r="FL314" s="103"/>
      <c r="FM314" s="103"/>
      <c r="FN314" s="103"/>
      <c r="FO314" s="52"/>
      <c r="FQ314" s="370" t="s">
        <v>303</v>
      </c>
      <c r="FR314" s="103" t="s">
        <v>304</v>
      </c>
      <c r="FS314" s="103"/>
      <c r="FT314" s="103"/>
      <c r="FU314" s="103"/>
      <c r="FV314" s="103"/>
      <c r="FW314" s="103"/>
      <c r="FX314" s="103"/>
      <c r="FY314" s="52"/>
      <c r="GA314" s="370" t="s">
        <v>303</v>
      </c>
      <c r="GB314" s="103" t="s">
        <v>304</v>
      </c>
      <c r="GC314" s="103"/>
      <c r="GD314" s="103"/>
      <c r="GE314" s="103"/>
      <c r="GF314" s="103"/>
      <c r="GG314" s="103"/>
      <c r="GH314" s="103"/>
      <c r="GI314" s="52"/>
      <c r="GK314" s="370" t="s">
        <v>303</v>
      </c>
      <c r="GL314" s="103" t="s">
        <v>304</v>
      </c>
      <c r="GM314" s="103"/>
      <c r="GN314" s="103"/>
      <c r="GO314" s="103"/>
      <c r="GP314" s="103"/>
      <c r="GQ314" s="103"/>
      <c r="GR314" s="103"/>
      <c r="GS314" s="52"/>
      <c r="GU314" s="370" t="s">
        <v>303</v>
      </c>
      <c r="GV314" s="103" t="s">
        <v>304</v>
      </c>
      <c r="GW314" s="103"/>
      <c r="GX314" s="103"/>
      <c r="GY314" s="103"/>
      <c r="GZ314" s="103"/>
      <c r="HA314" s="103"/>
      <c r="HB314" s="103"/>
      <c r="HC314" s="52"/>
      <c r="HE314" s="370" t="s">
        <v>303</v>
      </c>
      <c r="HF314" s="103" t="s">
        <v>304</v>
      </c>
      <c r="HG314" s="103"/>
      <c r="HH314" s="103"/>
      <c r="HI314" s="103"/>
      <c r="HJ314" s="103"/>
      <c r="HK314" s="103"/>
      <c r="HL314" s="103"/>
      <c r="HM314" s="52"/>
      <c r="HO314" s="370" t="s">
        <v>303</v>
      </c>
      <c r="HP314" s="103" t="s">
        <v>304</v>
      </c>
      <c r="HQ314" s="103"/>
      <c r="HR314" s="103"/>
      <c r="HS314" s="103"/>
      <c r="HT314" s="103"/>
      <c r="HU314" s="103"/>
      <c r="HV314" s="103"/>
      <c r="HW314" s="52"/>
      <c r="HY314" s="370" t="s">
        <v>303</v>
      </c>
      <c r="HZ314" s="103" t="s">
        <v>304</v>
      </c>
      <c r="IA314" s="103"/>
      <c r="IB314" s="103"/>
      <c r="IC314" s="103"/>
      <c r="ID314" s="103"/>
      <c r="IE314" s="103"/>
      <c r="IF314" s="103"/>
      <c r="IG314" s="52"/>
      <c r="II314" s="370" t="s">
        <v>303</v>
      </c>
      <c r="IJ314" s="103" t="s">
        <v>304</v>
      </c>
      <c r="IK314" s="103"/>
      <c r="IL314" s="103"/>
      <c r="IM314" s="103"/>
      <c r="IN314" s="103"/>
      <c r="IO314" s="103"/>
      <c r="IP314" s="103"/>
      <c r="IQ314" s="52"/>
      <c r="IS314" s="370" t="s">
        <v>303</v>
      </c>
      <c r="IT314" s="103" t="s">
        <v>304</v>
      </c>
      <c r="IU314" s="103"/>
      <c r="IV314" s="103"/>
      <c r="IW314" s="103"/>
      <c r="IX314" s="103"/>
      <c r="IY314" s="103"/>
      <c r="IZ314" s="103"/>
      <c r="JA314" s="52"/>
    </row>
    <row r="315" spans="1:261" ht="12.75" customHeight="1" outlineLevel="2" x14ac:dyDescent="0.25">
      <c r="C315" s="356"/>
      <c r="D315" s="41">
        <v>1</v>
      </c>
      <c r="E315" s="416">
        <f t="shared" ref="E315:E316" si="1449">AVERAGE(O315,Y315,AI315,AS315,BC315,BM315,BW315,CG315,CQ315,DA315,DK315,DU315,EE315,EO315,EY315,FI315,FS315,GC315,GM315,GW315,HG315,HQ315,IA315,IK315,IU315)</f>
        <v>10</v>
      </c>
      <c r="F315" s="416">
        <f t="shared" ref="F315:F316" si="1450">AVERAGE(P315,Z315,AJ315,AT315,BD315,BN315,BX315,CH315,CR315,DB315,DL315,DV315,EF315,EP315,EZ315,FJ315,FT315,GD315,GN315,GX315,HH315,HR315,IB315,IL315,IV315)</f>
        <v>7.5</v>
      </c>
      <c r="G315" s="416">
        <f t="shared" ref="G315:G316" si="1451">AVERAGE(Q315,AA315,AK315,AU315,BE315,BO315,BY315,CI315,CS315,DC315,DM315,DW315,EG315,EQ315,FA315,FK315,FU315,GE315,GO315,GY315,HI315,HS315,IC315,IM315,IW315)</f>
        <v>7.5</v>
      </c>
      <c r="H315" s="416">
        <f t="shared" ref="H315:H316" si="1452">AVERAGE(R315,AB315,AL315,AV315,BF315,BP315,BZ315,CJ315,CT315,DD315,DN315,DX315,EH315,ER315,FB315,FL315,FV315,GF315,GP315,GZ315,HJ315,HT315,ID315,IN315,IX315)</f>
        <v>10</v>
      </c>
      <c r="I315" s="416">
        <f t="shared" ref="I315:I316" si="1453">AVERAGE(S315,AC315,AM315,AW315,BG315,BQ315,CA315,CK315,CU315,DE315,DO315,DY315,EI315,ES315,FC315,FM315,FW315,GG315,GQ315,HA315,HK315,HU315,IE315,IO315,IY315)</f>
        <v>0</v>
      </c>
      <c r="J315" s="416">
        <f t="shared" ref="J315:J316" si="1454">AVERAGE(T315,AD315,AN315,AX315,BH315,BR315,CB315,CL315,CV315,DF315,DP315,DZ315,EJ315,ET315,FD315,FN315,FX315,GH315,GR315,HB315,HL315,HV315,IF315,IP315,IZ315)</f>
        <v>0</v>
      </c>
      <c r="K315" s="52"/>
      <c r="M315" s="328"/>
      <c r="N315" s="41">
        <v>1</v>
      </c>
      <c r="O315" s="6"/>
      <c r="P315" s="6"/>
      <c r="Q315" s="6"/>
      <c r="R315" s="6"/>
      <c r="S315" s="6"/>
      <c r="T315" s="6"/>
      <c r="U315" s="52"/>
      <c r="W315" s="328"/>
      <c r="X315" s="41">
        <v>1</v>
      </c>
      <c r="Y315" s="6"/>
      <c r="Z315" s="6"/>
      <c r="AA315" s="6"/>
      <c r="AB315" s="6"/>
      <c r="AC315" s="6"/>
      <c r="AD315" s="6"/>
      <c r="AE315" s="52"/>
      <c r="AG315" s="328"/>
      <c r="AH315" s="41">
        <v>1</v>
      </c>
      <c r="AI315" s="6"/>
      <c r="AJ315" s="6"/>
      <c r="AK315" s="6"/>
      <c r="AL315" s="6"/>
      <c r="AM315" s="6"/>
      <c r="AN315" s="6"/>
      <c r="AO315" s="52"/>
      <c r="AQ315" s="328"/>
      <c r="AR315" s="41">
        <v>1</v>
      </c>
      <c r="AS315" s="6"/>
      <c r="AT315" s="6"/>
      <c r="AU315" s="6"/>
      <c r="AV315" s="6"/>
      <c r="AW315" s="6"/>
      <c r="AX315" s="6"/>
      <c r="AY315" s="52"/>
      <c r="BA315" s="328"/>
      <c r="BB315" s="41">
        <v>1</v>
      </c>
      <c r="BC315" s="6"/>
      <c r="BD315" s="6"/>
      <c r="BE315" s="6"/>
      <c r="BF315" s="6"/>
      <c r="BG315" s="6"/>
      <c r="BH315" s="6"/>
      <c r="BI315" s="52"/>
      <c r="BK315" s="328"/>
      <c r="BL315" s="41">
        <v>1</v>
      </c>
      <c r="BM315" s="103"/>
      <c r="BN315" s="103"/>
      <c r="BO315" s="103"/>
      <c r="BP315" s="103"/>
      <c r="BQ315" s="103"/>
      <c r="BR315" s="103"/>
      <c r="BS315" s="52"/>
      <c r="BU315" s="328"/>
      <c r="BV315" s="41">
        <v>1</v>
      </c>
      <c r="BW315" s="6"/>
      <c r="BX315" s="6"/>
      <c r="BY315" s="6"/>
      <c r="BZ315" s="6"/>
      <c r="CA315" s="6"/>
      <c r="CB315" s="6"/>
      <c r="CC315" s="52"/>
      <c r="CE315" s="328"/>
      <c r="CF315" s="41">
        <v>1</v>
      </c>
      <c r="CG315" s="6"/>
      <c r="CH315" s="6"/>
      <c r="CI315" s="6"/>
      <c r="CJ315" s="6"/>
      <c r="CK315" s="6"/>
      <c r="CL315" s="6"/>
      <c r="CM315" s="52"/>
      <c r="CO315" s="328"/>
      <c r="CP315" s="41">
        <v>1</v>
      </c>
      <c r="CQ315" s="6"/>
      <c r="CR315" s="6"/>
      <c r="CS315" s="6"/>
      <c r="CT315" s="6"/>
      <c r="CU315" s="6"/>
      <c r="CV315" s="6"/>
      <c r="CW315" s="52"/>
      <c r="CY315" s="328"/>
      <c r="CZ315" s="41">
        <v>1</v>
      </c>
      <c r="DA315" s="6">
        <v>10</v>
      </c>
      <c r="DB315" s="6">
        <v>10</v>
      </c>
      <c r="DC315" s="6">
        <v>5</v>
      </c>
      <c r="DD315" s="6">
        <v>10</v>
      </c>
      <c r="DE315" s="6"/>
      <c r="DF315" s="6">
        <v>0</v>
      </c>
      <c r="DG315" s="52"/>
      <c r="DI315" s="328"/>
      <c r="DJ315" s="41">
        <v>1</v>
      </c>
      <c r="DK315" s="6"/>
      <c r="DL315" s="6"/>
      <c r="DM315" s="6"/>
      <c r="DN315" s="6"/>
      <c r="DO315" s="6"/>
      <c r="DP315" s="6"/>
      <c r="DQ315" s="52"/>
      <c r="DS315" s="328"/>
      <c r="DT315" s="41">
        <v>1</v>
      </c>
      <c r="DU315" s="6"/>
      <c r="DV315" s="6"/>
      <c r="DW315" s="6"/>
      <c r="DX315" s="6"/>
      <c r="DY315" s="6"/>
      <c r="DZ315" s="6"/>
      <c r="EA315" s="52"/>
      <c r="EC315" s="328"/>
      <c r="ED315" s="41">
        <v>1</v>
      </c>
      <c r="EE315" s="6"/>
      <c r="EF315" s="6"/>
      <c r="EG315" s="6"/>
      <c r="EH315" s="6"/>
      <c r="EI315" s="6"/>
      <c r="EJ315" s="6"/>
      <c r="EK315" s="52"/>
      <c r="EL315" s="328"/>
      <c r="EM315" s="41">
        <v>1</v>
      </c>
      <c r="EN315" s="6">
        <v>10</v>
      </c>
      <c r="EO315" s="6">
        <v>10</v>
      </c>
      <c r="EP315" s="6">
        <v>5</v>
      </c>
      <c r="EQ315" s="6">
        <v>10</v>
      </c>
      <c r="ER315" s="6"/>
      <c r="ES315" s="6">
        <v>0</v>
      </c>
      <c r="ET315" s="52"/>
      <c r="EU315" s="52"/>
      <c r="EW315" s="367"/>
      <c r="EX315" s="41">
        <v>1</v>
      </c>
      <c r="EY315" s="6"/>
      <c r="EZ315" s="6"/>
      <c r="FA315" s="6"/>
      <c r="FB315" s="6"/>
      <c r="FC315" s="6"/>
      <c r="FD315" s="6"/>
      <c r="FE315" s="52"/>
      <c r="FG315" s="367"/>
      <c r="FH315" s="41">
        <v>1</v>
      </c>
      <c r="FI315" s="6"/>
      <c r="FJ315" s="6"/>
      <c r="FK315" s="6"/>
      <c r="FL315" s="6"/>
      <c r="FM315" s="6"/>
      <c r="FN315" s="6"/>
      <c r="FO315" s="52"/>
      <c r="FQ315" s="367"/>
      <c r="FR315" s="41">
        <v>1</v>
      </c>
      <c r="FS315" s="6"/>
      <c r="FT315" s="6"/>
      <c r="FU315" s="6"/>
      <c r="FV315" s="6"/>
      <c r="FW315" s="6"/>
      <c r="FX315" s="6"/>
      <c r="FY315" s="52"/>
      <c r="GA315" s="367"/>
      <c r="GB315" s="41">
        <v>1</v>
      </c>
      <c r="GC315" s="6"/>
      <c r="GD315" s="6"/>
      <c r="GE315" s="6"/>
      <c r="GF315" s="6"/>
      <c r="GG315" s="6"/>
      <c r="GH315" s="6"/>
      <c r="GI315" s="52"/>
      <c r="GK315" s="367"/>
      <c r="GL315" s="41">
        <v>1</v>
      </c>
      <c r="GM315" s="6"/>
      <c r="GN315" s="6"/>
      <c r="GO315" s="6"/>
      <c r="GP315" s="6"/>
      <c r="GQ315" s="6"/>
      <c r="GR315" s="6"/>
      <c r="GS315" s="52"/>
      <c r="GU315" s="367"/>
      <c r="GV315" s="41">
        <v>1</v>
      </c>
      <c r="GW315" s="6"/>
      <c r="GX315" s="6"/>
      <c r="GY315" s="6"/>
      <c r="GZ315" s="6"/>
      <c r="HA315" s="6"/>
      <c r="HB315" s="6"/>
      <c r="HC315" s="52"/>
      <c r="HE315" s="367"/>
      <c r="HF315" s="41">
        <v>1</v>
      </c>
      <c r="HG315" s="6"/>
      <c r="HH315" s="6"/>
      <c r="HI315" s="6"/>
      <c r="HJ315" s="6"/>
      <c r="HK315" s="6"/>
      <c r="HL315" s="6"/>
      <c r="HM315" s="52"/>
      <c r="HO315" s="367"/>
      <c r="HP315" s="41">
        <v>1</v>
      </c>
      <c r="HQ315" s="6"/>
      <c r="HR315" s="6"/>
      <c r="HS315" s="6"/>
      <c r="HT315" s="6"/>
      <c r="HU315" s="6"/>
      <c r="HV315" s="6"/>
      <c r="HW315" s="52"/>
      <c r="HY315" s="367"/>
      <c r="HZ315" s="41">
        <v>1</v>
      </c>
      <c r="IA315" s="6"/>
      <c r="IB315" s="6"/>
      <c r="IC315" s="6"/>
      <c r="ID315" s="6"/>
      <c r="IE315" s="6"/>
      <c r="IF315" s="6"/>
      <c r="IG315" s="52"/>
      <c r="II315" s="367"/>
      <c r="IJ315" s="41">
        <v>1</v>
      </c>
      <c r="IK315" s="6"/>
      <c r="IL315" s="6"/>
      <c r="IM315" s="6"/>
      <c r="IN315" s="6"/>
      <c r="IO315" s="6"/>
      <c r="IP315" s="6"/>
      <c r="IQ315" s="52"/>
      <c r="IS315" s="367"/>
      <c r="IT315" s="41">
        <v>1</v>
      </c>
      <c r="IU315" s="6"/>
      <c r="IV315" s="6"/>
      <c r="IW315" s="6"/>
      <c r="IX315" s="6"/>
      <c r="IY315" s="6"/>
      <c r="IZ315" s="6"/>
      <c r="JA315" s="52"/>
    </row>
    <row r="316" spans="1:261" ht="12.75" customHeight="1" outlineLevel="2" x14ac:dyDescent="0.25">
      <c r="C316" s="356"/>
      <c r="D316" s="41">
        <v>2</v>
      </c>
      <c r="E316" s="416">
        <f t="shared" si="1449"/>
        <v>6.666666666666667</v>
      </c>
      <c r="F316" s="416">
        <f t="shared" si="1450"/>
        <v>10</v>
      </c>
      <c r="G316" s="416">
        <f t="shared" si="1451"/>
        <v>6.666666666666667</v>
      </c>
      <c r="H316" s="416">
        <f t="shared" si="1452"/>
        <v>5</v>
      </c>
      <c r="I316" s="416">
        <f t="shared" si="1453"/>
        <v>5</v>
      </c>
      <c r="J316" s="416">
        <f t="shared" si="1454"/>
        <v>5</v>
      </c>
      <c r="K316" s="52"/>
      <c r="M316" s="328"/>
      <c r="N316" s="41">
        <v>2</v>
      </c>
      <c r="O316" s="6"/>
      <c r="P316" s="6"/>
      <c r="Q316" s="6"/>
      <c r="R316" s="6"/>
      <c r="S316" s="6"/>
      <c r="T316" s="6"/>
      <c r="U316" s="52"/>
      <c r="W316" s="328"/>
      <c r="X316" s="41">
        <v>2</v>
      </c>
      <c r="Y316" s="6"/>
      <c r="Z316" s="6"/>
      <c r="AA316" s="6"/>
      <c r="AB316" s="6"/>
      <c r="AC316" s="6"/>
      <c r="AD316" s="6"/>
      <c r="AE316" s="52"/>
      <c r="AG316" s="328"/>
      <c r="AH316" s="41">
        <v>2</v>
      </c>
      <c r="AI316" s="6"/>
      <c r="AJ316" s="6"/>
      <c r="AK316" s="6"/>
      <c r="AL316" s="6"/>
      <c r="AM316" s="6"/>
      <c r="AN316" s="6"/>
      <c r="AO316" s="52"/>
      <c r="AQ316" s="328"/>
      <c r="AR316" s="41">
        <v>2</v>
      </c>
      <c r="AS316" s="6"/>
      <c r="AT316" s="6"/>
      <c r="AU316" s="6"/>
      <c r="AV316" s="6"/>
      <c r="AW316" s="6"/>
      <c r="AX316" s="6"/>
      <c r="AY316" s="52"/>
      <c r="BA316" s="328"/>
      <c r="BB316" s="41">
        <v>2</v>
      </c>
      <c r="BC316" s="6"/>
      <c r="BD316" s="6"/>
      <c r="BE316" s="6"/>
      <c r="BF316" s="6"/>
      <c r="BG316" s="6"/>
      <c r="BH316" s="6"/>
      <c r="BI316" s="52"/>
      <c r="BK316" s="328"/>
      <c r="BL316" s="41">
        <v>2</v>
      </c>
      <c r="BM316" s="6">
        <v>0</v>
      </c>
      <c r="BN316" s="6">
        <v>10</v>
      </c>
      <c r="BO316" s="6">
        <v>0</v>
      </c>
      <c r="BP316" s="6">
        <v>0</v>
      </c>
      <c r="BQ316" s="6">
        <v>0</v>
      </c>
      <c r="BR316" s="6">
        <v>0</v>
      </c>
      <c r="BS316" s="52"/>
      <c r="BU316" s="328"/>
      <c r="BV316" s="41">
        <v>2</v>
      </c>
      <c r="BW316" s="6"/>
      <c r="BX316" s="6"/>
      <c r="BY316" s="6"/>
      <c r="BZ316" s="6"/>
      <c r="CA316" s="6"/>
      <c r="CB316" s="6"/>
      <c r="CC316" s="52"/>
      <c r="CE316" s="328"/>
      <c r="CF316" s="41">
        <v>2</v>
      </c>
      <c r="CG316" s="6"/>
      <c r="CH316" s="6"/>
      <c r="CI316" s="6"/>
      <c r="CJ316" s="6"/>
      <c r="CK316" s="6"/>
      <c r="CL316" s="6"/>
      <c r="CM316" s="52"/>
      <c r="CO316" s="328"/>
      <c r="CP316" s="41">
        <v>2</v>
      </c>
      <c r="CQ316" s="6"/>
      <c r="CR316" s="6"/>
      <c r="CS316" s="6"/>
      <c r="CT316" s="6"/>
      <c r="CU316" s="6"/>
      <c r="CV316" s="6"/>
      <c r="CW316" s="52"/>
      <c r="CY316" s="328"/>
      <c r="CZ316" s="41">
        <v>2</v>
      </c>
      <c r="DA316" s="6">
        <v>10</v>
      </c>
      <c r="DB316" s="6">
        <v>10</v>
      </c>
      <c r="DC316" s="6">
        <v>10</v>
      </c>
      <c r="DD316" s="6">
        <v>10</v>
      </c>
      <c r="DE316" s="6"/>
      <c r="DF316" s="6">
        <v>10</v>
      </c>
      <c r="DG316" s="52"/>
      <c r="DI316" s="328"/>
      <c r="DJ316" s="41">
        <v>2</v>
      </c>
      <c r="DK316" s="6"/>
      <c r="DL316" s="6"/>
      <c r="DM316" s="6"/>
      <c r="DN316" s="6"/>
      <c r="DO316" s="6"/>
      <c r="DP316" s="6"/>
      <c r="DQ316" s="52"/>
      <c r="DS316" s="328"/>
      <c r="DT316" s="41">
        <v>2</v>
      </c>
      <c r="DU316" s="6"/>
      <c r="DV316" s="6"/>
      <c r="DW316" s="6"/>
      <c r="DX316" s="6"/>
      <c r="DY316" s="6"/>
      <c r="DZ316" s="6"/>
      <c r="EA316" s="52"/>
      <c r="EC316" s="328"/>
      <c r="ED316" s="41">
        <v>2</v>
      </c>
      <c r="EE316" s="6"/>
      <c r="EF316" s="6"/>
      <c r="EG316" s="6"/>
      <c r="EH316" s="6"/>
      <c r="EI316" s="6"/>
      <c r="EJ316" s="6"/>
      <c r="EK316" s="52"/>
      <c r="EL316" s="328"/>
      <c r="EM316" s="41">
        <v>2</v>
      </c>
      <c r="EN316" s="6">
        <v>10</v>
      </c>
      <c r="EO316" s="6">
        <v>10</v>
      </c>
      <c r="EP316" s="6">
        <v>10</v>
      </c>
      <c r="EQ316" s="6">
        <v>10</v>
      </c>
      <c r="ER316" s="6"/>
      <c r="ES316" s="6">
        <v>10</v>
      </c>
      <c r="ET316" s="52"/>
      <c r="EU316" s="52"/>
      <c r="EW316" s="367"/>
      <c r="EX316" s="41">
        <v>2</v>
      </c>
      <c r="EY316" s="6"/>
      <c r="EZ316" s="6"/>
      <c r="FA316" s="6"/>
      <c r="FB316" s="6"/>
      <c r="FC316" s="6"/>
      <c r="FD316" s="6"/>
      <c r="FE316" s="52"/>
      <c r="FG316" s="367"/>
      <c r="FH316" s="41">
        <v>2</v>
      </c>
      <c r="FI316" s="6"/>
      <c r="FJ316" s="6"/>
      <c r="FK316" s="6"/>
      <c r="FL316" s="6"/>
      <c r="FM316" s="6"/>
      <c r="FN316" s="6"/>
      <c r="FO316" s="52"/>
      <c r="FQ316" s="367"/>
      <c r="FR316" s="41">
        <v>2</v>
      </c>
      <c r="FS316" s="6"/>
      <c r="FT316" s="6"/>
      <c r="FU316" s="6"/>
      <c r="FV316" s="6"/>
      <c r="FW316" s="6"/>
      <c r="FX316" s="6"/>
      <c r="FY316" s="52"/>
      <c r="GA316" s="367"/>
      <c r="GB316" s="41">
        <v>2</v>
      </c>
      <c r="GC316" s="6"/>
      <c r="GD316" s="6"/>
      <c r="GE316" s="6"/>
      <c r="GF316" s="6"/>
      <c r="GG316" s="6"/>
      <c r="GH316" s="6"/>
      <c r="GI316" s="52"/>
      <c r="GK316" s="367"/>
      <c r="GL316" s="41">
        <v>2</v>
      </c>
      <c r="GM316" s="6"/>
      <c r="GN316" s="6"/>
      <c r="GO316" s="6"/>
      <c r="GP316" s="6"/>
      <c r="GQ316" s="6"/>
      <c r="GR316" s="6"/>
      <c r="GS316" s="52"/>
      <c r="GU316" s="367"/>
      <c r="GV316" s="41">
        <v>2</v>
      </c>
      <c r="GW316" s="6"/>
      <c r="GX316" s="6"/>
      <c r="GY316" s="6"/>
      <c r="GZ316" s="6"/>
      <c r="HA316" s="6"/>
      <c r="HB316" s="6"/>
      <c r="HC316" s="52"/>
      <c r="HE316" s="367"/>
      <c r="HF316" s="41">
        <v>2</v>
      </c>
      <c r="HG316" s="6"/>
      <c r="HH316" s="6"/>
      <c r="HI316" s="6"/>
      <c r="HJ316" s="6"/>
      <c r="HK316" s="6"/>
      <c r="HL316" s="6"/>
      <c r="HM316" s="52"/>
      <c r="HO316" s="367"/>
      <c r="HP316" s="41">
        <v>2</v>
      </c>
      <c r="HQ316" s="6"/>
      <c r="HR316" s="6"/>
      <c r="HS316" s="6"/>
      <c r="HT316" s="6"/>
      <c r="HU316" s="6"/>
      <c r="HV316" s="6"/>
      <c r="HW316" s="52"/>
      <c r="HY316" s="367"/>
      <c r="HZ316" s="41">
        <v>2</v>
      </c>
      <c r="IA316" s="6"/>
      <c r="IB316" s="6"/>
      <c r="IC316" s="6"/>
      <c r="ID316" s="6"/>
      <c r="IE316" s="6"/>
      <c r="IF316" s="6"/>
      <c r="IG316" s="52"/>
      <c r="II316" s="367"/>
      <c r="IJ316" s="41">
        <v>2</v>
      </c>
      <c r="IK316" s="6"/>
      <c r="IL316" s="6"/>
      <c r="IM316" s="6"/>
      <c r="IN316" s="6"/>
      <c r="IO316" s="6"/>
      <c r="IP316" s="6"/>
      <c r="IQ316" s="52"/>
      <c r="IS316" s="367"/>
      <c r="IT316" s="41">
        <v>2</v>
      </c>
      <c r="IU316" s="6"/>
      <c r="IV316" s="6"/>
      <c r="IW316" s="6"/>
      <c r="IX316" s="6"/>
      <c r="IY316" s="6"/>
      <c r="IZ316" s="6"/>
      <c r="JA316" s="52"/>
    </row>
    <row r="317" spans="1:261" ht="12.75" customHeight="1" outlineLevel="2" x14ac:dyDescent="0.25">
      <c r="A317" s="99" t="s">
        <v>122</v>
      </c>
      <c r="B317" s="100">
        <f>IF(A317="Must Have",RQTMustHave,(IF(A317="Important",RQTImportant,(IF(A317="Standard",RQTStandard,RQTNiceToHave)))))</f>
        <v>1</v>
      </c>
      <c r="C317" s="358"/>
      <c r="D317" s="17" t="s">
        <v>1</v>
      </c>
      <c r="E317" s="417">
        <f>AVERAGE(O317,Y317,AI317,AS317,BC317,BM317,BW317,CG317,CQ317,DA317,DK317,DU317,EE317,EO317,EY317,FI317,FS317,GC317,GM317,GW317,HG317,HQ317,IA317,IK317,IU317)</f>
        <v>10</v>
      </c>
      <c r="F317" s="417">
        <f t="shared" ref="F317:J317" si="1455">AVERAGE(P317,Z317,AJ317,AT317,BD317,BN317,BX317,CH317,CR317,DB317,DL317,DV317,EF317,EP317,EZ317,FJ317,FT317,GD317,GN317,GX317,HH317,HR317,IB317,IL317,IV317)</f>
        <v>9.1666666666666661</v>
      </c>
      <c r="G317" s="417">
        <f t="shared" si="1455"/>
        <v>9.1666666666666661</v>
      </c>
      <c r="H317" s="417">
        <f t="shared" si="1455"/>
        <v>5</v>
      </c>
      <c r="I317" s="417">
        <f t="shared" si="1455"/>
        <v>7.5</v>
      </c>
      <c r="J317" s="417">
        <f t="shared" si="1455"/>
        <v>2.5</v>
      </c>
      <c r="K317" s="52"/>
      <c r="M317" s="48"/>
      <c r="N317" s="17" t="s">
        <v>1</v>
      </c>
      <c r="O317" s="36" t="str">
        <f>IF(COUNT(O315:O316)=0,"",AVERAGE(O315:O316))</f>
        <v/>
      </c>
      <c r="P317" s="36" t="str">
        <f>IF(COUNT(P315:P316)=0,"",AVERAGE(P315:P316))</f>
        <v/>
      </c>
      <c r="Q317" s="36" t="str">
        <f>IF(COUNT(Q315:Q316)=0,"",AVERAGE(Q315:Q316))</f>
        <v/>
      </c>
      <c r="R317" s="36" t="str">
        <f>IF(COUNT(R315:R316)=0,"",AVERAGE(R315:R316))</f>
        <v/>
      </c>
      <c r="S317" s="36"/>
      <c r="T317" s="36" t="str">
        <f>IF(COUNT(T315:T316)=0,"",AVERAGE(T315:T316))</f>
        <v/>
      </c>
      <c r="U317" s="52"/>
      <c r="W317" s="48"/>
      <c r="X317" s="17" t="s">
        <v>1</v>
      </c>
      <c r="Y317" s="36" t="str">
        <f>IF(COUNT(Y315:Y316)=0,"",AVERAGE(Y315:Y316))</f>
        <v/>
      </c>
      <c r="Z317" s="36" t="str">
        <f>IF(COUNT(Z315:Z316)=0,"",AVERAGE(Z315:Z316))</f>
        <v/>
      </c>
      <c r="AA317" s="36" t="str">
        <f>IF(COUNT(AA315:AA316)=0,"",AVERAGE(AA315:AA316))</f>
        <v/>
      </c>
      <c r="AB317" s="36" t="str">
        <f>IF(COUNT(AB315:AB316)=0,"",AVERAGE(AB315:AB316))</f>
        <v/>
      </c>
      <c r="AC317" s="36"/>
      <c r="AD317" s="36" t="str">
        <f>IF(COUNT(AD315:AD316)=0,"",AVERAGE(AD315:AD316))</f>
        <v/>
      </c>
      <c r="AE317" s="52"/>
      <c r="AG317" s="48"/>
      <c r="AH317" s="17" t="s">
        <v>1</v>
      </c>
      <c r="AI317" s="36" t="str">
        <f>IF(COUNT(AI315:AI316)=0,"",AVERAGE(AI315:AI316))</f>
        <v/>
      </c>
      <c r="AJ317" s="36" t="str">
        <f>IF(COUNT(AJ315:AJ316)=0,"",AVERAGE(AJ315:AJ316))</f>
        <v/>
      </c>
      <c r="AK317" s="36" t="str">
        <f>IF(COUNT(AK315:AK316)=0,"",AVERAGE(AK315:AK316))</f>
        <v/>
      </c>
      <c r="AL317" s="36" t="str">
        <f>IF(COUNT(AL315:AL316)=0,"",AVERAGE(AL315:AL316))</f>
        <v/>
      </c>
      <c r="AM317" s="36"/>
      <c r="AN317" s="36" t="str">
        <f>IF(COUNT(AN315:AN316)=0,"",AVERAGE(AN315:AN316))</f>
        <v/>
      </c>
      <c r="AO317" s="52"/>
      <c r="AQ317" s="48"/>
      <c r="AR317" s="17" t="s">
        <v>1</v>
      </c>
      <c r="AS317" s="36"/>
      <c r="AT317" s="36" t="str">
        <f>IF(COUNT(AT315:AT316)=0,"",AVERAGE(AT315:AT316))</f>
        <v/>
      </c>
      <c r="AU317" s="36" t="str">
        <f>IF(COUNT(AU315:AU316)=0,"",AVERAGE(AU315:AU316))</f>
        <v/>
      </c>
      <c r="AV317" s="36" t="str">
        <f>IF(COUNT(AV315:AV316)=0,"",AVERAGE(AV315:AV316))</f>
        <v/>
      </c>
      <c r="AW317" s="36" t="str">
        <f>IF(COUNT(AW315:AW316)=0,"",AVERAGE(AW315:AW316))</f>
        <v/>
      </c>
      <c r="AX317" s="36" t="str">
        <f>IF(COUNT(AX315:AX316)=0,"",AVERAGE(AX315:AX316))</f>
        <v/>
      </c>
      <c r="AY317" s="52"/>
      <c r="BA317" s="48"/>
      <c r="BB317" s="17" t="s">
        <v>1</v>
      </c>
      <c r="BC317" s="36"/>
      <c r="BD317" s="36" t="str">
        <f>IF(COUNT(BD315:BD316)=0,"",AVERAGE(BD315:BD316))</f>
        <v/>
      </c>
      <c r="BE317" s="36" t="str">
        <f>IF(COUNT(BE315:BE316)=0,"",AVERAGE(BE315:BE316))</f>
        <v/>
      </c>
      <c r="BF317" s="36" t="str">
        <f>IF(COUNT(BF315:BF316)=0,"",AVERAGE(BF315:BF316))</f>
        <v/>
      </c>
      <c r="BG317" s="36" t="str">
        <f>IF(COUNT(BG315:BG316)=0,"",AVERAGE(BG315:BG316))</f>
        <v/>
      </c>
      <c r="BH317" s="36" t="str">
        <f>IF(COUNT(BH315:BH316)=0,"",AVERAGE(BH315:BH316))</f>
        <v/>
      </c>
      <c r="BI317" s="52"/>
      <c r="BK317" s="48"/>
      <c r="BL317" s="17" t="s">
        <v>1</v>
      </c>
      <c r="BM317" s="6">
        <v>10</v>
      </c>
      <c r="BN317" s="6">
        <v>10</v>
      </c>
      <c r="BO317" s="6">
        <v>10</v>
      </c>
      <c r="BP317" s="6">
        <v>0</v>
      </c>
      <c r="BQ317" s="6">
        <v>10</v>
      </c>
      <c r="BR317" s="6">
        <v>0</v>
      </c>
      <c r="BS317" s="52"/>
      <c r="BU317" s="48"/>
      <c r="BV317" s="17" t="s">
        <v>1</v>
      </c>
      <c r="BW317" s="36" t="str">
        <f>IF(COUNT(BW315:BW316)=0,"",AVERAGE(BW315:BW316))</f>
        <v/>
      </c>
      <c r="BX317" s="36" t="str">
        <f>IF(COUNT(BX315:BX316)=0,"",AVERAGE(BX315:BX316))</f>
        <v/>
      </c>
      <c r="BY317" s="36" t="str">
        <f>IF(COUNT(BY315:BY316)=0,"",AVERAGE(BY315:BY316))</f>
        <v/>
      </c>
      <c r="BZ317" s="36" t="str">
        <f>IF(COUNT(BZ315:BZ316)=0,"",AVERAGE(BZ315:BZ316))</f>
        <v/>
      </c>
      <c r="CA317" s="36"/>
      <c r="CB317" s="36" t="str">
        <f>IF(COUNT(CB315:CB316)=0,"",AVERAGE(CB315:CB316))</f>
        <v/>
      </c>
      <c r="CC317" s="52"/>
      <c r="CE317" s="48"/>
      <c r="CF317" s="17" t="s">
        <v>1</v>
      </c>
      <c r="CG317" s="36" t="str">
        <f>IF(COUNT(CG315:CG316)=0,"",AVERAGE(CG315:CG316))</f>
        <v/>
      </c>
      <c r="CH317" s="36" t="str">
        <f>IF(COUNT(CH315:CH316)=0,"",AVERAGE(CH315:CH316))</f>
        <v/>
      </c>
      <c r="CI317" s="36" t="str">
        <f>IF(COUNT(CI315:CI316)=0,"",AVERAGE(CI315:CI316))</f>
        <v/>
      </c>
      <c r="CJ317" s="36" t="str">
        <f>IF(COUNT(CJ315:CJ316)=0,"",AVERAGE(CJ315:CJ316))</f>
        <v/>
      </c>
      <c r="CK317" s="36"/>
      <c r="CL317" s="36" t="str">
        <f>IF(COUNT(CL315:CL316)=0,"",AVERAGE(CL315:CL316))</f>
        <v/>
      </c>
      <c r="CM317" s="52"/>
      <c r="CO317" s="48"/>
      <c r="CP317" s="17" t="s">
        <v>1</v>
      </c>
      <c r="CQ317" s="36" t="str">
        <f>IF(COUNT(CQ315:CQ316)=0,"",AVERAGE(CQ315:CQ316))</f>
        <v/>
      </c>
      <c r="CR317" s="36" t="str">
        <f>IF(COUNT(CR315:CR316)=0,"",AVERAGE(CR315:CR316))</f>
        <v/>
      </c>
      <c r="CS317" s="36" t="str">
        <f>IF(COUNT(CS315:CS316)=0,"",AVERAGE(CS315:CS316))</f>
        <v/>
      </c>
      <c r="CT317" s="36" t="str">
        <f>IF(COUNT(CT315:CT316)=0,"",AVERAGE(CT315:CT316))</f>
        <v/>
      </c>
      <c r="CU317" s="36"/>
      <c r="CV317" s="36" t="str">
        <f>IF(COUNT(CV315:CV316)=0,"",AVERAGE(CV315:CV316))</f>
        <v/>
      </c>
      <c r="CW317" s="52"/>
      <c r="CY317" s="48"/>
      <c r="CZ317" s="17" t="s">
        <v>1</v>
      </c>
      <c r="DA317" s="36">
        <f>IF(COUNT(DA315:DA316)=0,"",AVERAGE(DA315:DA316))</f>
        <v>10</v>
      </c>
      <c r="DB317" s="36">
        <f>IF(COUNT(DB315:DB316)=0,"",AVERAGE(DB315:DB316))</f>
        <v>10</v>
      </c>
      <c r="DC317" s="36">
        <f>IF(COUNT(DC315:DC316)=0,"",AVERAGE(DC315:DC316))</f>
        <v>7.5</v>
      </c>
      <c r="DD317" s="36">
        <f>IF(COUNT(DD315:DD316)=0,"",AVERAGE(DD315:DD316))</f>
        <v>10</v>
      </c>
      <c r="DE317" s="36"/>
      <c r="DF317" s="36">
        <f>IF(COUNT(DF315:DF316)=0,"",AVERAGE(DF315:DF316))</f>
        <v>5</v>
      </c>
      <c r="DG317" s="52"/>
      <c r="DI317" s="48"/>
      <c r="DJ317" s="17" t="s">
        <v>1</v>
      </c>
      <c r="DK317" s="36" t="str">
        <f>IF(COUNT(DK315:DK316)=0,"",AVERAGE(DK315:DK316))</f>
        <v/>
      </c>
      <c r="DL317" s="36" t="str">
        <f>IF(COUNT(DL315:DL316)=0,"",AVERAGE(DL315:DL316))</f>
        <v/>
      </c>
      <c r="DM317" s="36" t="str">
        <f>IF(COUNT(DM315:DM316)=0,"",AVERAGE(DM315:DM316))</f>
        <v/>
      </c>
      <c r="DN317" s="36" t="str">
        <f>IF(COUNT(DN315:DN316)=0,"",AVERAGE(DN315:DN316))</f>
        <v/>
      </c>
      <c r="DO317" s="36"/>
      <c r="DP317" s="36" t="str">
        <f>IF(COUNT(DP315:DP316)=0,"",AVERAGE(DP315:DP316))</f>
        <v/>
      </c>
      <c r="DQ317" s="52"/>
      <c r="DS317" s="48"/>
      <c r="DT317" s="17" t="s">
        <v>1</v>
      </c>
      <c r="DU317" s="36" t="str">
        <f>IF(COUNT(DU315:DU316)=0,"",AVERAGE(DU315:DU316))</f>
        <v/>
      </c>
      <c r="DV317" s="36" t="str">
        <f>IF(COUNT(DV315:DV316)=0,"",AVERAGE(DV315:DV316))</f>
        <v/>
      </c>
      <c r="DW317" s="36" t="str">
        <f>IF(COUNT(DW315:DW316)=0,"",AVERAGE(DW315:DW316))</f>
        <v/>
      </c>
      <c r="DX317" s="36" t="str">
        <f>IF(COUNT(DX315:DX316)=0,"",AVERAGE(DX315:DX316))</f>
        <v/>
      </c>
      <c r="DY317" s="36"/>
      <c r="DZ317" s="36" t="str">
        <f>IF(COUNT(DZ315:DZ316)=0,"",AVERAGE(DZ315:DZ316))</f>
        <v/>
      </c>
      <c r="EA317" s="52"/>
      <c r="EC317" s="48"/>
      <c r="ED317" s="17" t="s">
        <v>1</v>
      </c>
      <c r="EE317" s="36" t="str">
        <f>IF(COUNT(EE315:EE316)=0,"",AVERAGE(EE315:EE316))</f>
        <v/>
      </c>
      <c r="EF317" s="36" t="str">
        <f>IF(COUNT(EF315:EF316)=0,"",AVERAGE(EF315:EF316))</f>
        <v/>
      </c>
      <c r="EG317" s="36" t="str">
        <f>IF(COUNT(EG315:EG316)=0,"",AVERAGE(EG315:EG316))</f>
        <v/>
      </c>
      <c r="EH317" s="36" t="str">
        <f>IF(COUNT(EH315:EH316)=0,"",AVERAGE(EH315:EH316))</f>
        <v/>
      </c>
      <c r="EI317" s="36"/>
      <c r="EJ317" s="36" t="str">
        <f>IF(COUNT(EJ315:EJ316)=0,"",AVERAGE(EJ315:EJ316))</f>
        <v/>
      </c>
      <c r="EK317" s="52"/>
      <c r="EL317" s="48"/>
      <c r="EM317" s="17" t="s">
        <v>1</v>
      </c>
      <c r="EN317" s="36">
        <f>IF(COUNT(EN315:EN316)=0,"",AVERAGE(EN315:EN316))</f>
        <v>10</v>
      </c>
      <c r="EO317" s="36">
        <f>IF(COUNT(EO315:EO316)=0,"",AVERAGE(EO315:EO316))</f>
        <v>10</v>
      </c>
      <c r="EP317" s="36">
        <f>IF(COUNT(EP315:EP316)=0,"",AVERAGE(EP315:EP316))</f>
        <v>7.5</v>
      </c>
      <c r="EQ317" s="36">
        <f>IF(COUNT(EQ315:EQ316)=0,"",AVERAGE(EQ315:EQ316))</f>
        <v>10</v>
      </c>
      <c r="ER317" s="36"/>
      <c r="ES317" s="36">
        <f>IF(COUNT(ES315:ES316)=0,"",AVERAGE(ES315:ES316))</f>
        <v>5</v>
      </c>
      <c r="ET317" s="52"/>
      <c r="EU317" s="52"/>
      <c r="EW317" s="369"/>
      <c r="EX317" s="17" t="s">
        <v>1</v>
      </c>
      <c r="EY317" s="36" t="str">
        <f t="shared" ref="EY317:FD317" si="1456">IF(COUNT(EY315:EY316)=0,"",AVERAGE(EY315:EY316))</f>
        <v/>
      </c>
      <c r="EZ317" s="36" t="str">
        <f t="shared" si="1456"/>
        <v/>
      </c>
      <c r="FA317" s="36" t="str">
        <f t="shared" si="1456"/>
        <v/>
      </c>
      <c r="FB317" s="36" t="str">
        <f t="shared" si="1456"/>
        <v/>
      </c>
      <c r="FC317" s="36" t="str">
        <f t="shared" si="1456"/>
        <v/>
      </c>
      <c r="FD317" s="36" t="str">
        <f t="shared" si="1456"/>
        <v/>
      </c>
      <c r="FE317" s="52"/>
      <c r="FG317" s="369"/>
      <c r="FH317" s="17" t="s">
        <v>1</v>
      </c>
      <c r="FI317" s="36" t="str">
        <f t="shared" ref="FI317:FN317" si="1457">IF(COUNT(FI315:FI316)=0,"",AVERAGE(FI315:FI316))</f>
        <v/>
      </c>
      <c r="FJ317" s="36" t="str">
        <f t="shared" si="1457"/>
        <v/>
      </c>
      <c r="FK317" s="36" t="str">
        <f t="shared" si="1457"/>
        <v/>
      </c>
      <c r="FL317" s="36" t="str">
        <f t="shared" si="1457"/>
        <v/>
      </c>
      <c r="FM317" s="36" t="str">
        <f t="shared" si="1457"/>
        <v/>
      </c>
      <c r="FN317" s="36" t="str">
        <f t="shared" si="1457"/>
        <v/>
      </c>
      <c r="FO317" s="52"/>
      <c r="FQ317" s="369"/>
      <c r="FR317" s="17" t="s">
        <v>1</v>
      </c>
      <c r="FS317" s="36" t="str">
        <f t="shared" ref="FS317:FX317" si="1458">IF(COUNT(FS315:FS316)=0,"",AVERAGE(FS315:FS316))</f>
        <v/>
      </c>
      <c r="FT317" s="36" t="str">
        <f t="shared" si="1458"/>
        <v/>
      </c>
      <c r="FU317" s="36" t="str">
        <f t="shared" si="1458"/>
        <v/>
      </c>
      <c r="FV317" s="36" t="str">
        <f t="shared" si="1458"/>
        <v/>
      </c>
      <c r="FW317" s="36" t="str">
        <f t="shared" si="1458"/>
        <v/>
      </c>
      <c r="FX317" s="36" t="str">
        <f t="shared" si="1458"/>
        <v/>
      </c>
      <c r="FY317" s="52"/>
      <c r="GA317" s="369"/>
      <c r="GB317" s="17" t="s">
        <v>1</v>
      </c>
      <c r="GC317" s="36" t="str">
        <f t="shared" ref="GC317:GH317" si="1459">IF(COUNT(GC315:GC316)=0,"",AVERAGE(GC315:GC316))</f>
        <v/>
      </c>
      <c r="GD317" s="36" t="str">
        <f t="shared" si="1459"/>
        <v/>
      </c>
      <c r="GE317" s="36" t="str">
        <f t="shared" si="1459"/>
        <v/>
      </c>
      <c r="GF317" s="36" t="str">
        <f t="shared" si="1459"/>
        <v/>
      </c>
      <c r="GG317" s="36" t="str">
        <f t="shared" si="1459"/>
        <v/>
      </c>
      <c r="GH317" s="36" t="str">
        <f t="shared" si="1459"/>
        <v/>
      </c>
      <c r="GI317" s="52"/>
      <c r="GK317" s="369"/>
      <c r="GL317" s="17" t="s">
        <v>1</v>
      </c>
      <c r="GM317" s="36" t="str">
        <f t="shared" ref="GM317:GR317" si="1460">IF(COUNT(GM315:GM316)=0,"",AVERAGE(GM315:GM316))</f>
        <v/>
      </c>
      <c r="GN317" s="36" t="str">
        <f t="shared" si="1460"/>
        <v/>
      </c>
      <c r="GO317" s="36" t="str">
        <f t="shared" si="1460"/>
        <v/>
      </c>
      <c r="GP317" s="36" t="str">
        <f t="shared" si="1460"/>
        <v/>
      </c>
      <c r="GQ317" s="36" t="str">
        <f t="shared" si="1460"/>
        <v/>
      </c>
      <c r="GR317" s="36" t="str">
        <f t="shared" si="1460"/>
        <v/>
      </c>
      <c r="GS317" s="52"/>
      <c r="GU317" s="369"/>
      <c r="GV317" s="17" t="s">
        <v>1</v>
      </c>
      <c r="GW317" s="36" t="str">
        <f t="shared" ref="GW317:HB317" si="1461">IF(COUNT(GW315:GW316)=0,"",AVERAGE(GW315:GW316))</f>
        <v/>
      </c>
      <c r="GX317" s="36" t="str">
        <f t="shared" si="1461"/>
        <v/>
      </c>
      <c r="GY317" s="36" t="str">
        <f t="shared" si="1461"/>
        <v/>
      </c>
      <c r="GZ317" s="36" t="str">
        <f t="shared" si="1461"/>
        <v/>
      </c>
      <c r="HA317" s="36" t="str">
        <f t="shared" si="1461"/>
        <v/>
      </c>
      <c r="HB317" s="36" t="str">
        <f t="shared" si="1461"/>
        <v/>
      </c>
      <c r="HC317" s="52"/>
      <c r="HE317" s="369"/>
      <c r="HF317" s="17" t="s">
        <v>1</v>
      </c>
      <c r="HG317" s="36" t="str">
        <f t="shared" ref="HG317:HL317" si="1462">IF(COUNT(HG315:HG316)=0,"",AVERAGE(HG315:HG316))</f>
        <v/>
      </c>
      <c r="HH317" s="36" t="str">
        <f t="shared" si="1462"/>
        <v/>
      </c>
      <c r="HI317" s="36" t="str">
        <f t="shared" si="1462"/>
        <v/>
      </c>
      <c r="HJ317" s="36" t="str">
        <f t="shared" si="1462"/>
        <v/>
      </c>
      <c r="HK317" s="36" t="str">
        <f t="shared" si="1462"/>
        <v/>
      </c>
      <c r="HL317" s="36" t="str">
        <f t="shared" si="1462"/>
        <v/>
      </c>
      <c r="HM317" s="52"/>
      <c r="HO317" s="369"/>
      <c r="HP317" s="17" t="s">
        <v>1</v>
      </c>
      <c r="HQ317" s="36" t="str">
        <f t="shared" ref="HQ317:HV317" si="1463">IF(COUNT(HQ315:HQ316)=0,"",AVERAGE(HQ315:HQ316))</f>
        <v/>
      </c>
      <c r="HR317" s="36" t="str">
        <f t="shared" si="1463"/>
        <v/>
      </c>
      <c r="HS317" s="36" t="str">
        <f t="shared" si="1463"/>
        <v/>
      </c>
      <c r="HT317" s="36" t="str">
        <f t="shared" si="1463"/>
        <v/>
      </c>
      <c r="HU317" s="36" t="str">
        <f t="shared" si="1463"/>
        <v/>
      </c>
      <c r="HV317" s="36" t="str">
        <f t="shared" si="1463"/>
        <v/>
      </c>
      <c r="HW317" s="52"/>
      <c r="HY317" s="369"/>
      <c r="HZ317" s="17" t="s">
        <v>1</v>
      </c>
      <c r="IA317" s="36" t="str">
        <f t="shared" ref="IA317:IF317" si="1464">IF(COUNT(IA315:IA316)=0,"",AVERAGE(IA315:IA316))</f>
        <v/>
      </c>
      <c r="IB317" s="36" t="str">
        <f t="shared" si="1464"/>
        <v/>
      </c>
      <c r="IC317" s="36" t="str">
        <f t="shared" si="1464"/>
        <v/>
      </c>
      <c r="ID317" s="36" t="str">
        <f t="shared" si="1464"/>
        <v/>
      </c>
      <c r="IE317" s="36" t="str">
        <f t="shared" si="1464"/>
        <v/>
      </c>
      <c r="IF317" s="36" t="str">
        <f t="shared" si="1464"/>
        <v/>
      </c>
      <c r="IG317" s="52"/>
      <c r="II317" s="369"/>
      <c r="IJ317" s="17" t="s">
        <v>1</v>
      </c>
      <c r="IK317" s="36" t="str">
        <f t="shared" ref="IK317:IP317" si="1465">IF(COUNT(IK315:IK316)=0,"",AVERAGE(IK315:IK316))</f>
        <v/>
      </c>
      <c r="IL317" s="36" t="str">
        <f t="shared" si="1465"/>
        <v/>
      </c>
      <c r="IM317" s="36" t="str">
        <f t="shared" si="1465"/>
        <v/>
      </c>
      <c r="IN317" s="36" t="str">
        <f t="shared" si="1465"/>
        <v/>
      </c>
      <c r="IO317" s="36" t="str">
        <f t="shared" si="1465"/>
        <v/>
      </c>
      <c r="IP317" s="36" t="str">
        <f t="shared" si="1465"/>
        <v/>
      </c>
      <c r="IQ317" s="52"/>
      <c r="IS317" s="369"/>
      <c r="IT317" s="17" t="s">
        <v>1</v>
      </c>
      <c r="IU317" s="36" t="str">
        <f t="shared" ref="IU317:IZ317" si="1466">IF(COUNT(IU315:IU316)=0,"",AVERAGE(IU315:IU316))</f>
        <v/>
      </c>
      <c r="IV317" s="36" t="str">
        <f t="shared" si="1466"/>
        <v/>
      </c>
      <c r="IW317" s="36" t="str">
        <f t="shared" si="1466"/>
        <v/>
      </c>
      <c r="IX317" s="36" t="str">
        <f t="shared" si="1466"/>
        <v/>
      </c>
      <c r="IY317" s="36" t="str">
        <f t="shared" si="1466"/>
        <v/>
      </c>
      <c r="IZ317" s="36" t="str">
        <f t="shared" si="1466"/>
        <v/>
      </c>
      <c r="JA317" s="52"/>
    </row>
    <row r="318" spans="1:261" ht="12.75" customHeight="1" outlineLevel="2" x14ac:dyDescent="0.25">
      <c r="C318" s="102" t="s">
        <v>305</v>
      </c>
      <c r="D318" s="103" t="s">
        <v>306</v>
      </c>
      <c r="E318" s="419"/>
      <c r="F318" s="419"/>
      <c r="G318" s="419"/>
      <c r="H318" s="419"/>
      <c r="I318" s="419"/>
      <c r="J318" s="419"/>
      <c r="K318" s="52"/>
      <c r="M318" s="102" t="s">
        <v>305</v>
      </c>
      <c r="N318" s="103" t="s">
        <v>306</v>
      </c>
      <c r="O318" s="103"/>
      <c r="P318" s="103"/>
      <c r="Q318" s="103"/>
      <c r="R318" s="103"/>
      <c r="S318" s="103"/>
      <c r="T318" s="103"/>
      <c r="U318" s="52"/>
      <c r="W318" s="102" t="s">
        <v>305</v>
      </c>
      <c r="X318" s="103" t="s">
        <v>306</v>
      </c>
      <c r="Y318" s="103"/>
      <c r="Z318" s="103"/>
      <c r="AA318" s="103"/>
      <c r="AB318" s="103"/>
      <c r="AC318" s="103"/>
      <c r="AD318" s="103"/>
      <c r="AE318" s="52"/>
      <c r="AG318" s="102" t="s">
        <v>305</v>
      </c>
      <c r="AH318" s="103" t="s">
        <v>306</v>
      </c>
      <c r="AI318" s="103"/>
      <c r="AJ318" s="103"/>
      <c r="AK318" s="103"/>
      <c r="AL318" s="103"/>
      <c r="AM318" s="103"/>
      <c r="AN318" s="103"/>
      <c r="AO318" s="52"/>
      <c r="AQ318" s="102" t="s">
        <v>305</v>
      </c>
      <c r="AR318" s="103" t="s">
        <v>306</v>
      </c>
      <c r="AS318" s="103"/>
      <c r="AT318" s="103"/>
      <c r="AU318" s="103"/>
      <c r="AV318" s="103"/>
      <c r="AW318" s="103"/>
      <c r="AX318" s="103"/>
      <c r="AY318" s="52"/>
      <c r="BA318" s="102" t="s">
        <v>305</v>
      </c>
      <c r="BB318" s="103" t="s">
        <v>306</v>
      </c>
      <c r="BC318" s="103"/>
      <c r="BD318" s="103"/>
      <c r="BE318" s="103"/>
      <c r="BF318" s="103"/>
      <c r="BG318" s="103"/>
      <c r="BH318" s="103"/>
      <c r="BI318" s="52"/>
      <c r="BK318" s="102" t="s">
        <v>305</v>
      </c>
      <c r="BL318" s="103" t="s">
        <v>306</v>
      </c>
      <c r="BM318" s="36"/>
      <c r="BN318" s="36">
        <f>IF(COUNT(BN316:BN317)=0,"",AVERAGE(BN316:BN317))</f>
        <v>10</v>
      </c>
      <c r="BO318" s="36">
        <f>IF(COUNT(BO316:BO317)=0,"",AVERAGE(BO316:BO317))</f>
        <v>5</v>
      </c>
      <c r="BP318" s="36">
        <f>IF(COUNT(BP316:BP317)=0,"",AVERAGE(BP316:BP317))</f>
        <v>0</v>
      </c>
      <c r="BQ318" s="36">
        <f>IF(COUNT(BQ316:BQ317)=0,"",AVERAGE(BQ316:BQ317))</f>
        <v>5</v>
      </c>
      <c r="BR318" s="36">
        <f>IF(COUNT(BR316:BR317)=0,"",AVERAGE(BR316:BR317))</f>
        <v>0</v>
      </c>
      <c r="BS318" s="52"/>
      <c r="BU318" s="102" t="s">
        <v>305</v>
      </c>
      <c r="BV318" s="103" t="s">
        <v>306</v>
      </c>
      <c r="BW318" s="103"/>
      <c r="BX318" s="103"/>
      <c r="BY318" s="103"/>
      <c r="BZ318" s="103"/>
      <c r="CA318" s="103"/>
      <c r="CB318" s="103"/>
      <c r="CC318" s="52"/>
      <c r="CE318" s="102" t="s">
        <v>305</v>
      </c>
      <c r="CF318" s="103" t="s">
        <v>306</v>
      </c>
      <c r="CG318" s="103"/>
      <c r="CH318" s="103"/>
      <c r="CI318" s="103"/>
      <c r="CJ318" s="103"/>
      <c r="CK318" s="103"/>
      <c r="CL318" s="103"/>
      <c r="CM318" s="52"/>
      <c r="CO318" s="102" t="s">
        <v>305</v>
      </c>
      <c r="CP318" s="103" t="s">
        <v>306</v>
      </c>
      <c r="CQ318" s="103"/>
      <c r="CR318" s="103"/>
      <c r="CS318" s="103"/>
      <c r="CT318" s="103"/>
      <c r="CU318" s="103"/>
      <c r="CV318" s="103"/>
      <c r="CW318" s="52"/>
      <c r="CY318" s="102" t="s">
        <v>305</v>
      </c>
      <c r="CZ318" s="103" t="s">
        <v>306</v>
      </c>
      <c r="DA318" s="103"/>
      <c r="DB318" s="103"/>
      <c r="DC318" s="103"/>
      <c r="DD318" s="103"/>
      <c r="DE318" s="103"/>
      <c r="DF318" s="103"/>
      <c r="DG318" s="52"/>
      <c r="DI318" s="102" t="s">
        <v>305</v>
      </c>
      <c r="DJ318" s="103" t="s">
        <v>306</v>
      </c>
      <c r="DK318" s="103"/>
      <c r="DL318" s="103"/>
      <c r="DM318" s="103"/>
      <c r="DN318" s="103"/>
      <c r="DO318" s="103"/>
      <c r="DP318" s="103"/>
      <c r="DQ318" s="52"/>
      <c r="DS318" s="102" t="s">
        <v>305</v>
      </c>
      <c r="DT318" s="103" t="s">
        <v>306</v>
      </c>
      <c r="DU318" s="103"/>
      <c r="DV318" s="103"/>
      <c r="DW318" s="103"/>
      <c r="DX318" s="103"/>
      <c r="DY318" s="103"/>
      <c r="DZ318" s="103"/>
      <c r="EA318" s="52"/>
      <c r="EC318" s="102" t="s">
        <v>305</v>
      </c>
      <c r="ED318" s="103" t="s">
        <v>306</v>
      </c>
      <c r="EE318" s="103"/>
      <c r="EF318" s="103"/>
      <c r="EG318" s="103"/>
      <c r="EH318" s="103"/>
      <c r="EI318" s="103"/>
      <c r="EJ318" s="103"/>
      <c r="EK318" s="52"/>
      <c r="EL318" s="102" t="s">
        <v>305</v>
      </c>
      <c r="EM318" s="103" t="s">
        <v>306</v>
      </c>
      <c r="EN318" s="103"/>
      <c r="EO318" s="103"/>
      <c r="EP318" s="103"/>
      <c r="EQ318" s="103"/>
      <c r="ER318" s="103"/>
      <c r="ES318" s="103"/>
      <c r="ET318" s="52"/>
      <c r="EU318" s="52"/>
      <c r="EW318" s="370" t="s">
        <v>305</v>
      </c>
      <c r="EX318" s="103" t="s">
        <v>306</v>
      </c>
      <c r="EY318" s="103"/>
      <c r="EZ318" s="103"/>
      <c r="FA318" s="103"/>
      <c r="FB318" s="103"/>
      <c r="FC318" s="103"/>
      <c r="FD318" s="103"/>
      <c r="FE318" s="52"/>
      <c r="FG318" s="370" t="s">
        <v>305</v>
      </c>
      <c r="FH318" s="103" t="s">
        <v>306</v>
      </c>
      <c r="FI318" s="103"/>
      <c r="FJ318" s="103"/>
      <c r="FK318" s="103"/>
      <c r="FL318" s="103"/>
      <c r="FM318" s="103"/>
      <c r="FN318" s="103"/>
      <c r="FO318" s="52"/>
      <c r="FQ318" s="370" t="s">
        <v>305</v>
      </c>
      <c r="FR318" s="103" t="s">
        <v>306</v>
      </c>
      <c r="FS318" s="103"/>
      <c r="FT318" s="103"/>
      <c r="FU318" s="103"/>
      <c r="FV318" s="103"/>
      <c r="FW318" s="103"/>
      <c r="FX318" s="103"/>
      <c r="FY318" s="52"/>
      <c r="GA318" s="370" t="s">
        <v>305</v>
      </c>
      <c r="GB318" s="103" t="s">
        <v>306</v>
      </c>
      <c r="GC318" s="103"/>
      <c r="GD318" s="103"/>
      <c r="GE318" s="103"/>
      <c r="GF318" s="103"/>
      <c r="GG318" s="103"/>
      <c r="GH318" s="103"/>
      <c r="GI318" s="52"/>
      <c r="GK318" s="370" t="s">
        <v>305</v>
      </c>
      <c r="GL318" s="103" t="s">
        <v>306</v>
      </c>
      <c r="GM318" s="103"/>
      <c r="GN318" s="103"/>
      <c r="GO318" s="103"/>
      <c r="GP318" s="103"/>
      <c r="GQ318" s="103"/>
      <c r="GR318" s="103"/>
      <c r="GS318" s="52"/>
      <c r="GU318" s="370" t="s">
        <v>305</v>
      </c>
      <c r="GV318" s="103" t="s">
        <v>306</v>
      </c>
      <c r="GW318" s="103"/>
      <c r="GX318" s="103"/>
      <c r="GY318" s="103"/>
      <c r="GZ318" s="103"/>
      <c r="HA318" s="103"/>
      <c r="HB318" s="103"/>
      <c r="HC318" s="52"/>
      <c r="HE318" s="370" t="s">
        <v>305</v>
      </c>
      <c r="HF318" s="103" t="s">
        <v>306</v>
      </c>
      <c r="HG318" s="103"/>
      <c r="HH318" s="103"/>
      <c r="HI318" s="103"/>
      <c r="HJ318" s="103"/>
      <c r="HK318" s="103"/>
      <c r="HL318" s="103"/>
      <c r="HM318" s="52"/>
      <c r="HO318" s="370" t="s">
        <v>305</v>
      </c>
      <c r="HP318" s="103" t="s">
        <v>306</v>
      </c>
      <c r="HQ318" s="103"/>
      <c r="HR318" s="103"/>
      <c r="HS318" s="103"/>
      <c r="HT318" s="103"/>
      <c r="HU318" s="103"/>
      <c r="HV318" s="103"/>
      <c r="HW318" s="52"/>
      <c r="HY318" s="370" t="s">
        <v>305</v>
      </c>
      <c r="HZ318" s="103" t="s">
        <v>306</v>
      </c>
      <c r="IA318" s="103"/>
      <c r="IB318" s="103"/>
      <c r="IC318" s="103"/>
      <c r="ID318" s="103"/>
      <c r="IE318" s="103"/>
      <c r="IF318" s="103"/>
      <c r="IG318" s="52"/>
      <c r="II318" s="370" t="s">
        <v>305</v>
      </c>
      <c r="IJ318" s="103" t="s">
        <v>306</v>
      </c>
      <c r="IK318" s="103"/>
      <c r="IL318" s="103"/>
      <c r="IM318" s="103"/>
      <c r="IN318" s="103"/>
      <c r="IO318" s="103"/>
      <c r="IP318" s="103"/>
      <c r="IQ318" s="52"/>
      <c r="IS318" s="370" t="s">
        <v>305</v>
      </c>
      <c r="IT318" s="103" t="s">
        <v>306</v>
      </c>
      <c r="IU318" s="103"/>
      <c r="IV318" s="103"/>
      <c r="IW318" s="103"/>
      <c r="IX318" s="103"/>
      <c r="IY318" s="103"/>
      <c r="IZ318" s="103"/>
      <c r="JA318" s="52"/>
    </row>
    <row r="319" spans="1:261" ht="12.75" customHeight="1" outlineLevel="2" x14ac:dyDescent="0.25">
      <c r="C319" s="356"/>
      <c r="D319" s="41">
        <v>1</v>
      </c>
      <c r="E319" s="416">
        <f t="shared" ref="E319:E320" si="1467">AVERAGE(O319,Y319,AI319,AS319,BC319,BM319,BW319,CG319,CQ319,DA319,DK319,DU319,EE319,EO319,EY319,FI319,FS319,GC319,GM319,GW319,HG319,HQ319,IA319,IK319,IU319)</f>
        <v>10</v>
      </c>
      <c r="F319" s="416">
        <f t="shared" ref="F319:F320" si="1468">AVERAGE(P319,Z319,AJ319,AT319,BD319,BN319,BX319,CH319,CR319,DB319,DL319,DV319,EF319,EP319,EZ319,FJ319,FT319,GD319,GN319,GX319,HH319,HR319,IB319,IL319,IV319)</f>
        <v>10</v>
      </c>
      <c r="G319" s="416">
        <f t="shared" ref="G319:G320" si="1469">AVERAGE(Q319,AA319,AK319,AU319,BE319,BO319,BY319,CI319,CS319,DC319,DM319,DW319,EG319,EQ319,FA319,FK319,FU319,GE319,GO319,GY319,HI319,HS319,IC319,IM319,IW319)</f>
        <v>10</v>
      </c>
      <c r="H319" s="416">
        <f t="shared" ref="H319:H320" si="1470">AVERAGE(R319,AB319,AL319,AV319,BF319,BP319,BZ319,CJ319,CT319,DD319,DN319,DX319,EH319,ER319,FB319,FL319,FV319,GF319,GP319,GZ319,HJ319,HT319,ID319,IN319,IX319)</f>
        <v>10</v>
      </c>
      <c r="I319" s="416">
        <f t="shared" ref="I319:I320" si="1471">AVERAGE(S319,AC319,AM319,AW319,BG319,BQ319,CA319,CK319,CU319,DE319,DO319,DY319,EI319,ES319,FC319,FM319,FW319,GG319,GQ319,HA319,HK319,HU319,IE319,IO319,IY319)</f>
        <v>10</v>
      </c>
      <c r="J319" s="416">
        <f t="shared" ref="J319:J320" si="1472">AVERAGE(T319,AD319,AN319,AX319,BH319,BR319,CB319,CL319,CV319,DF319,DP319,DZ319,EJ319,ET319,FD319,FN319,FX319,GH319,GR319,HB319,HL319,HV319,IF319,IP319,IZ319)</f>
        <v>10</v>
      </c>
      <c r="K319" s="52"/>
      <c r="M319" s="328"/>
      <c r="N319" s="41">
        <v>1</v>
      </c>
      <c r="O319" s="6"/>
      <c r="P319" s="6"/>
      <c r="Q319" s="6"/>
      <c r="R319" s="6"/>
      <c r="S319" s="6"/>
      <c r="T319" s="6"/>
      <c r="U319" s="52"/>
      <c r="W319" s="328"/>
      <c r="X319" s="41">
        <v>1</v>
      </c>
      <c r="Y319" s="6"/>
      <c r="Z319" s="6"/>
      <c r="AA319" s="6"/>
      <c r="AB319" s="6"/>
      <c r="AC319" s="6"/>
      <c r="AD319" s="6"/>
      <c r="AE319" s="52"/>
      <c r="AG319" s="328"/>
      <c r="AH319" s="41">
        <v>1</v>
      </c>
      <c r="AI319" s="6"/>
      <c r="AJ319" s="6"/>
      <c r="AK319" s="6"/>
      <c r="AL319" s="6"/>
      <c r="AM319" s="6"/>
      <c r="AN319" s="6"/>
      <c r="AO319" s="52"/>
      <c r="AQ319" s="328"/>
      <c r="AR319" s="41">
        <v>1</v>
      </c>
      <c r="AS319" s="6"/>
      <c r="AT319" s="6"/>
      <c r="AU319" s="6"/>
      <c r="AV319" s="6"/>
      <c r="AW319" s="6"/>
      <c r="AX319" s="6"/>
      <c r="AY319" s="52"/>
      <c r="BA319" s="328"/>
      <c r="BB319" s="41">
        <v>1</v>
      </c>
      <c r="BC319" s="6"/>
      <c r="BD319" s="6"/>
      <c r="BE319" s="6"/>
      <c r="BF319" s="6"/>
      <c r="BG319" s="6"/>
      <c r="BH319" s="6"/>
      <c r="BI319" s="52"/>
      <c r="BK319" s="328"/>
      <c r="BL319" s="41">
        <v>1</v>
      </c>
      <c r="BM319" s="103"/>
      <c r="BN319" s="103"/>
      <c r="BO319" s="103"/>
      <c r="BP319" s="103"/>
      <c r="BQ319" s="103"/>
      <c r="BR319" s="103"/>
      <c r="BS319" s="52"/>
      <c r="BU319" s="328"/>
      <c r="BV319" s="41">
        <v>1</v>
      </c>
      <c r="BW319" s="6"/>
      <c r="BX319" s="6"/>
      <c r="BY319" s="6"/>
      <c r="BZ319" s="6"/>
      <c r="CA319" s="6"/>
      <c r="CB319" s="6"/>
      <c r="CC319" s="52"/>
      <c r="CE319" s="328"/>
      <c r="CF319" s="41">
        <v>1</v>
      </c>
      <c r="CG319" s="6"/>
      <c r="CH319" s="6"/>
      <c r="CI319" s="6"/>
      <c r="CJ319" s="6"/>
      <c r="CK319" s="6"/>
      <c r="CL319" s="6"/>
      <c r="CM319" s="52"/>
      <c r="CO319" s="328"/>
      <c r="CP319" s="41">
        <v>1</v>
      </c>
      <c r="CQ319" s="6"/>
      <c r="CR319" s="6"/>
      <c r="CS319" s="6"/>
      <c r="CT319" s="6"/>
      <c r="CU319" s="6"/>
      <c r="CV319" s="6"/>
      <c r="CW319" s="52"/>
      <c r="CY319" s="328"/>
      <c r="CZ319" s="41">
        <v>1</v>
      </c>
      <c r="DA319" s="6">
        <v>10</v>
      </c>
      <c r="DB319" s="6">
        <v>10</v>
      </c>
      <c r="DC319" s="6">
        <v>10</v>
      </c>
      <c r="DD319" s="6">
        <v>10</v>
      </c>
      <c r="DE319" s="6"/>
      <c r="DF319" s="6">
        <v>10</v>
      </c>
      <c r="DG319" s="52"/>
      <c r="DI319" s="328"/>
      <c r="DJ319" s="41">
        <v>1</v>
      </c>
      <c r="DK319" s="6"/>
      <c r="DL319" s="6"/>
      <c r="DM319" s="6"/>
      <c r="DN319" s="6"/>
      <c r="DO319" s="6"/>
      <c r="DP319" s="6"/>
      <c r="DQ319" s="52"/>
      <c r="DS319" s="328"/>
      <c r="DT319" s="41">
        <v>1</v>
      </c>
      <c r="DU319" s="6"/>
      <c r="DV319" s="6"/>
      <c r="DW319" s="6"/>
      <c r="DX319" s="6"/>
      <c r="DY319" s="6"/>
      <c r="DZ319" s="6"/>
      <c r="EA319" s="52"/>
      <c r="EC319" s="328"/>
      <c r="ED319" s="41">
        <v>1</v>
      </c>
      <c r="EE319" s="6"/>
      <c r="EF319" s="6"/>
      <c r="EG319" s="6"/>
      <c r="EH319" s="6"/>
      <c r="EI319" s="6"/>
      <c r="EJ319" s="6"/>
      <c r="EK319" s="52"/>
      <c r="EL319" s="328"/>
      <c r="EM319" s="41">
        <v>1</v>
      </c>
      <c r="EN319" s="6">
        <v>10</v>
      </c>
      <c r="EO319" s="6">
        <v>10</v>
      </c>
      <c r="EP319" s="6">
        <v>10</v>
      </c>
      <c r="EQ319" s="6">
        <v>10</v>
      </c>
      <c r="ER319" s="6"/>
      <c r="ES319" s="6">
        <v>10</v>
      </c>
      <c r="ET319" s="52"/>
      <c r="EU319" s="52"/>
      <c r="EW319" s="367"/>
      <c r="EX319" s="41">
        <v>1</v>
      </c>
      <c r="EY319" s="6"/>
      <c r="EZ319" s="6"/>
      <c r="FA319" s="6"/>
      <c r="FB319" s="6"/>
      <c r="FC319" s="6"/>
      <c r="FD319" s="6"/>
      <c r="FE319" s="52"/>
      <c r="FG319" s="367"/>
      <c r="FH319" s="41">
        <v>1</v>
      </c>
      <c r="FI319" s="6"/>
      <c r="FJ319" s="6"/>
      <c r="FK319" s="6"/>
      <c r="FL319" s="6"/>
      <c r="FM319" s="6"/>
      <c r="FN319" s="6"/>
      <c r="FO319" s="52"/>
      <c r="FQ319" s="367"/>
      <c r="FR319" s="41">
        <v>1</v>
      </c>
      <c r="FS319" s="6"/>
      <c r="FT319" s="6"/>
      <c r="FU319" s="6"/>
      <c r="FV319" s="6"/>
      <c r="FW319" s="6"/>
      <c r="FX319" s="6"/>
      <c r="FY319" s="52"/>
      <c r="GA319" s="367"/>
      <c r="GB319" s="41">
        <v>1</v>
      </c>
      <c r="GC319" s="6"/>
      <c r="GD319" s="6"/>
      <c r="GE319" s="6"/>
      <c r="GF319" s="6"/>
      <c r="GG319" s="6"/>
      <c r="GH319" s="6"/>
      <c r="GI319" s="52"/>
      <c r="GK319" s="367"/>
      <c r="GL319" s="41">
        <v>1</v>
      </c>
      <c r="GM319" s="6"/>
      <c r="GN319" s="6"/>
      <c r="GO319" s="6"/>
      <c r="GP319" s="6"/>
      <c r="GQ319" s="6"/>
      <c r="GR319" s="6"/>
      <c r="GS319" s="52"/>
      <c r="GU319" s="367"/>
      <c r="GV319" s="41">
        <v>1</v>
      </c>
      <c r="GW319" s="6"/>
      <c r="GX319" s="6"/>
      <c r="GY319" s="6"/>
      <c r="GZ319" s="6"/>
      <c r="HA319" s="6"/>
      <c r="HB319" s="6"/>
      <c r="HC319" s="52"/>
      <c r="HE319" s="367"/>
      <c r="HF319" s="41">
        <v>1</v>
      </c>
      <c r="HG319" s="6"/>
      <c r="HH319" s="6"/>
      <c r="HI319" s="6"/>
      <c r="HJ319" s="6"/>
      <c r="HK319" s="6"/>
      <c r="HL319" s="6"/>
      <c r="HM319" s="52"/>
      <c r="HO319" s="367"/>
      <c r="HP319" s="41">
        <v>1</v>
      </c>
      <c r="HQ319" s="6"/>
      <c r="HR319" s="6"/>
      <c r="HS319" s="6"/>
      <c r="HT319" s="6"/>
      <c r="HU319" s="6"/>
      <c r="HV319" s="6"/>
      <c r="HW319" s="52"/>
      <c r="HY319" s="367"/>
      <c r="HZ319" s="41">
        <v>1</v>
      </c>
      <c r="IA319" s="6"/>
      <c r="IB319" s="6"/>
      <c r="IC319" s="6"/>
      <c r="ID319" s="6"/>
      <c r="IE319" s="6"/>
      <c r="IF319" s="6"/>
      <c r="IG319" s="52"/>
      <c r="II319" s="367"/>
      <c r="IJ319" s="41">
        <v>1</v>
      </c>
      <c r="IK319" s="6"/>
      <c r="IL319" s="6"/>
      <c r="IM319" s="6"/>
      <c r="IN319" s="6"/>
      <c r="IO319" s="6"/>
      <c r="IP319" s="6"/>
      <c r="IQ319" s="52"/>
      <c r="IS319" s="367"/>
      <c r="IT319" s="41">
        <v>1</v>
      </c>
      <c r="IU319" s="6"/>
      <c r="IV319" s="6"/>
      <c r="IW319" s="6"/>
      <c r="IX319" s="6"/>
      <c r="IY319" s="6"/>
      <c r="IZ319" s="6"/>
      <c r="JA319" s="52"/>
    </row>
    <row r="320" spans="1:261" ht="12.75" customHeight="1" outlineLevel="2" x14ac:dyDescent="0.25">
      <c r="C320" s="356"/>
      <c r="D320" s="41">
        <v>2</v>
      </c>
      <c r="E320" s="416">
        <f t="shared" si="1467"/>
        <v>10</v>
      </c>
      <c r="F320" s="416">
        <f t="shared" si="1468"/>
        <v>10</v>
      </c>
      <c r="G320" s="416">
        <f t="shared" si="1469"/>
        <v>10</v>
      </c>
      <c r="H320" s="416">
        <f t="shared" si="1470"/>
        <v>10</v>
      </c>
      <c r="I320" s="416">
        <f t="shared" si="1471"/>
        <v>0</v>
      </c>
      <c r="J320" s="416">
        <f t="shared" si="1472"/>
        <v>5</v>
      </c>
      <c r="K320" s="52"/>
      <c r="M320" s="328"/>
      <c r="N320" s="41">
        <v>2</v>
      </c>
      <c r="O320" s="6"/>
      <c r="P320" s="6"/>
      <c r="Q320" s="6"/>
      <c r="R320" s="6"/>
      <c r="S320" s="6"/>
      <c r="T320" s="6"/>
      <c r="U320" s="52"/>
      <c r="W320" s="328"/>
      <c r="X320" s="41">
        <v>2</v>
      </c>
      <c r="Y320" s="6"/>
      <c r="Z320" s="6"/>
      <c r="AA320" s="6"/>
      <c r="AB320" s="6"/>
      <c r="AC320" s="6"/>
      <c r="AD320" s="6"/>
      <c r="AE320" s="52"/>
      <c r="AG320" s="328"/>
      <c r="AH320" s="41">
        <v>2</v>
      </c>
      <c r="AI320" s="6"/>
      <c r="AJ320" s="6"/>
      <c r="AK320" s="6"/>
      <c r="AL320" s="6"/>
      <c r="AM320" s="6"/>
      <c r="AN320" s="6"/>
      <c r="AO320" s="52"/>
      <c r="AQ320" s="328"/>
      <c r="AR320" s="41">
        <v>2</v>
      </c>
      <c r="AS320" s="6"/>
      <c r="AT320" s="6"/>
      <c r="AU320" s="6"/>
      <c r="AV320" s="6"/>
      <c r="AW320" s="6"/>
      <c r="AX320" s="6"/>
      <c r="AY320" s="52"/>
      <c r="BA320" s="328"/>
      <c r="BB320" s="41">
        <v>2</v>
      </c>
      <c r="BC320" s="6"/>
      <c r="BD320" s="6"/>
      <c r="BE320" s="6"/>
      <c r="BF320" s="6"/>
      <c r="BG320" s="6"/>
      <c r="BH320" s="6"/>
      <c r="BI320" s="52"/>
      <c r="BK320" s="328"/>
      <c r="BL320" s="41">
        <v>2</v>
      </c>
      <c r="BM320" s="6">
        <v>10</v>
      </c>
      <c r="BN320" s="6">
        <v>10</v>
      </c>
      <c r="BO320" s="6">
        <v>10</v>
      </c>
      <c r="BP320" s="6">
        <v>10</v>
      </c>
      <c r="BQ320" s="6">
        <v>0</v>
      </c>
      <c r="BR320" s="6">
        <v>10</v>
      </c>
      <c r="BS320" s="52"/>
      <c r="BU320" s="328"/>
      <c r="BV320" s="41">
        <v>2</v>
      </c>
      <c r="BW320" s="6"/>
      <c r="BX320" s="6"/>
      <c r="BY320" s="6"/>
      <c r="BZ320" s="6"/>
      <c r="CA320" s="6"/>
      <c r="CB320" s="6"/>
      <c r="CC320" s="52"/>
      <c r="CE320" s="328"/>
      <c r="CF320" s="41">
        <v>2</v>
      </c>
      <c r="CG320" s="6"/>
      <c r="CH320" s="6"/>
      <c r="CI320" s="6"/>
      <c r="CJ320" s="6"/>
      <c r="CK320" s="6"/>
      <c r="CL320" s="6"/>
      <c r="CM320" s="52"/>
      <c r="CO320" s="328"/>
      <c r="CP320" s="41">
        <v>2</v>
      </c>
      <c r="CQ320" s="6"/>
      <c r="CR320" s="6"/>
      <c r="CS320" s="6"/>
      <c r="CT320" s="6"/>
      <c r="CU320" s="6"/>
      <c r="CV320" s="6"/>
      <c r="CW320" s="52"/>
      <c r="CY320" s="328"/>
      <c r="CZ320" s="41">
        <v>2</v>
      </c>
      <c r="DA320" s="6">
        <v>10</v>
      </c>
      <c r="DB320" s="6">
        <v>10</v>
      </c>
      <c r="DC320" s="6">
        <v>10</v>
      </c>
      <c r="DD320" s="6">
        <v>10</v>
      </c>
      <c r="DE320" s="6"/>
      <c r="DF320" s="6">
        <v>0</v>
      </c>
      <c r="DG320" s="52"/>
      <c r="DI320" s="328"/>
      <c r="DJ320" s="41">
        <v>2</v>
      </c>
      <c r="DK320" s="6"/>
      <c r="DL320" s="6"/>
      <c r="DM320" s="6"/>
      <c r="DN320" s="6"/>
      <c r="DO320" s="6"/>
      <c r="DP320" s="6"/>
      <c r="DQ320" s="52"/>
      <c r="DS320" s="328"/>
      <c r="DT320" s="41">
        <v>2</v>
      </c>
      <c r="DU320" s="6"/>
      <c r="DV320" s="6"/>
      <c r="DW320" s="6"/>
      <c r="DX320" s="6"/>
      <c r="DY320" s="6"/>
      <c r="DZ320" s="6"/>
      <c r="EA320" s="52"/>
      <c r="EC320" s="328"/>
      <c r="ED320" s="41">
        <v>2</v>
      </c>
      <c r="EE320" s="6"/>
      <c r="EF320" s="6"/>
      <c r="EG320" s="6"/>
      <c r="EH320" s="6"/>
      <c r="EI320" s="6"/>
      <c r="EJ320" s="6"/>
      <c r="EK320" s="52"/>
      <c r="EL320" s="328"/>
      <c r="EM320" s="41">
        <v>2</v>
      </c>
      <c r="EN320" s="6">
        <v>10</v>
      </c>
      <c r="EO320" s="6">
        <v>10</v>
      </c>
      <c r="EP320" s="6">
        <v>10</v>
      </c>
      <c r="EQ320" s="6">
        <v>10</v>
      </c>
      <c r="ER320" s="6"/>
      <c r="ES320" s="6">
        <v>0</v>
      </c>
      <c r="ET320" s="52"/>
      <c r="EU320" s="52"/>
      <c r="EW320" s="367"/>
      <c r="EX320" s="41">
        <v>2</v>
      </c>
      <c r="EY320" s="6"/>
      <c r="EZ320" s="6"/>
      <c r="FA320" s="6"/>
      <c r="FB320" s="6"/>
      <c r="FC320" s="6"/>
      <c r="FD320" s="6"/>
      <c r="FE320" s="52"/>
      <c r="FG320" s="367"/>
      <c r="FH320" s="41">
        <v>2</v>
      </c>
      <c r="FI320" s="6"/>
      <c r="FJ320" s="6"/>
      <c r="FK320" s="6"/>
      <c r="FL320" s="6"/>
      <c r="FM320" s="6"/>
      <c r="FN320" s="6"/>
      <c r="FO320" s="52"/>
      <c r="FQ320" s="367"/>
      <c r="FR320" s="41">
        <v>2</v>
      </c>
      <c r="FS320" s="6"/>
      <c r="FT320" s="6"/>
      <c r="FU320" s="6"/>
      <c r="FV320" s="6"/>
      <c r="FW320" s="6"/>
      <c r="FX320" s="6"/>
      <c r="FY320" s="52"/>
      <c r="GA320" s="367"/>
      <c r="GB320" s="41">
        <v>2</v>
      </c>
      <c r="GC320" s="6"/>
      <c r="GD320" s="6"/>
      <c r="GE320" s="6"/>
      <c r="GF320" s="6"/>
      <c r="GG320" s="6"/>
      <c r="GH320" s="6"/>
      <c r="GI320" s="52"/>
      <c r="GK320" s="367"/>
      <c r="GL320" s="41">
        <v>2</v>
      </c>
      <c r="GM320" s="6"/>
      <c r="GN320" s="6"/>
      <c r="GO320" s="6"/>
      <c r="GP320" s="6"/>
      <c r="GQ320" s="6"/>
      <c r="GR320" s="6"/>
      <c r="GS320" s="52"/>
      <c r="GU320" s="367"/>
      <c r="GV320" s="41">
        <v>2</v>
      </c>
      <c r="GW320" s="6"/>
      <c r="GX320" s="6"/>
      <c r="GY320" s="6"/>
      <c r="GZ320" s="6"/>
      <c r="HA320" s="6"/>
      <c r="HB320" s="6"/>
      <c r="HC320" s="52"/>
      <c r="HE320" s="367"/>
      <c r="HF320" s="41">
        <v>2</v>
      </c>
      <c r="HG320" s="6"/>
      <c r="HH320" s="6"/>
      <c r="HI320" s="6"/>
      <c r="HJ320" s="6"/>
      <c r="HK320" s="6"/>
      <c r="HL320" s="6"/>
      <c r="HM320" s="52"/>
      <c r="HO320" s="367"/>
      <c r="HP320" s="41">
        <v>2</v>
      </c>
      <c r="HQ320" s="6"/>
      <c r="HR320" s="6"/>
      <c r="HS320" s="6"/>
      <c r="HT320" s="6"/>
      <c r="HU320" s="6"/>
      <c r="HV320" s="6"/>
      <c r="HW320" s="52"/>
      <c r="HY320" s="367"/>
      <c r="HZ320" s="41">
        <v>2</v>
      </c>
      <c r="IA320" s="6"/>
      <c r="IB320" s="6"/>
      <c r="IC320" s="6"/>
      <c r="ID320" s="6"/>
      <c r="IE320" s="6"/>
      <c r="IF320" s="6"/>
      <c r="IG320" s="52"/>
      <c r="II320" s="367"/>
      <c r="IJ320" s="41">
        <v>2</v>
      </c>
      <c r="IK320" s="6"/>
      <c r="IL320" s="6"/>
      <c r="IM320" s="6"/>
      <c r="IN320" s="6"/>
      <c r="IO320" s="6"/>
      <c r="IP320" s="6"/>
      <c r="IQ320" s="52"/>
      <c r="IS320" s="367"/>
      <c r="IT320" s="41">
        <v>2</v>
      </c>
      <c r="IU320" s="6"/>
      <c r="IV320" s="6"/>
      <c r="IW320" s="6"/>
      <c r="IX320" s="6"/>
      <c r="IY320" s="6"/>
      <c r="IZ320" s="6"/>
      <c r="JA320" s="52"/>
    </row>
    <row r="321" spans="1:261" ht="12.75" customHeight="1" outlineLevel="2" x14ac:dyDescent="0.25">
      <c r="A321" s="99" t="s">
        <v>122</v>
      </c>
      <c r="B321" s="100">
        <f>IF(A321="Must Have",RQTMustHave,(IF(A321="Important",RQTImportant,(IF(A321="Standard",RQTStandard,RQTNiceToHave)))))</f>
        <v>1</v>
      </c>
      <c r="C321" s="358"/>
      <c r="D321" s="17" t="s">
        <v>1</v>
      </c>
      <c r="E321" s="417">
        <f>AVERAGE(O321,Y321,AI321,AS321,BC321,BM321,BW321,CG321,CQ321,DA321,DK321,DU321,EE321,EO321,EY321,FI321,FS321,GC321,GM321,GW321,HG321,HQ321,IA321,IK321,IU321)</f>
        <v>6.666666666666667</v>
      </c>
      <c r="F321" s="417">
        <f t="shared" ref="F321:J321" si="1473">AVERAGE(P321,Z321,AJ321,AT321,BD321,BN321,BX321,CH321,CR321,DB321,DL321,DV321,EF321,EP321,EZ321,FJ321,FT321,GD321,GN321,GX321,HH321,HR321,IB321,IL321,IV321)</f>
        <v>10</v>
      </c>
      <c r="G321" s="417">
        <f t="shared" si="1473"/>
        <v>6.666666666666667</v>
      </c>
      <c r="H321" s="417">
        <f t="shared" si="1473"/>
        <v>5</v>
      </c>
      <c r="I321" s="417">
        <f t="shared" si="1473"/>
        <v>2.5</v>
      </c>
      <c r="J321" s="417">
        <f t="shared" si="1473"/>
        <v>2.5</v>
      </c>
      <c r="K321" s="52"/>
      <c r="M321" s="48"/>
      <c r="N321" s="17" t="s">
        <v>1</v>
      </c>
      <c r="O321" s="36" t="str">
        <f>IF(COUNT(O319:O320)=0,"",AVERAGE(O319:O320))</f>
        <v/>
      </c>
      <c r="P321" s="36" t="str">
        <f>IF(COUNT(P319:P320)=0,"",AVERAGE(P319:P320))</f>
        <v/>
      </c>
      <c r="Q321" s="36" t="str">
        <f>IF(COUNT(Q319:Q320)=0,"",AVERAGE(Q319:Q320))</f>
        <v/>
      </c>
      <c r="R321" s="36" t="str">
        <f>IF(COUNT(R319:R320)=0,"",AVERAGE(R319:R320))</f>
        <v/>
      </c>
      <c r="S321" s="36"/>
      <c r="T321" s="36" t="str">
        <f>IF(COUNT(T319:T320)=0,"",AVERAGE(T319:T320))</f>
        <v/>
      </c>
      <c r="U321" s="52"/>
      <c r="W321" s="48"/>
      <c r="X321" s="17" t="s">
        <v>1</v>
      </c>
      <c r="Y321" s="36" t="str">
        <f>IF(COUNT(Y319:Y320)=0,"",AVERAGE(Y319:Y320))</f>
        <v/>
      </c>
      <c r="Z321" s="36" t="str">
        <f>IF(COUNT(Z319:Z320)=0,"",AVERAGE(Z319:Z320))</f>
        <v/>
      </c>
      <c r="AA321" s="36" t="str">
        <f>IF(COUNT(AA319:AA320)=0,"",AVERAGE(AA319:AA320))</f>
        <v/>
      </c>
      <c r="AB321" s="36" t="str">
        <f>IF(COUNT(AB319:AB320)=0,"",AVERAGE(AB319:AB320))</f>
        <v/>
      </c>
      <c r="AC321" s="36"/>
      <c r="AD321" s="36" t="str">
        <f>IF(COUNT(AD319:AD320)=0,"",AVERAGE(AD319:AD320))</f>
        <v/>
      </c>
      <c r="AE321" s="52"/>
      <c r="AG321" s="48"/>
      <c r="AH321" s="17" t="s">
        <v>1</v>
      </c>
      <c r="AI321" s="36" t="str">
        <f>IF(COUNT(AI319:AI320)=0,"",AVERAGE(AI319:AI320))</f>
        <v/>
      </c>
      <c r="AJ321" s="36" t="str">
        <f>IF(COUNT(AJ319:AJ320)=0,"",AVERAGE(AJ319:AJ320))</f>
        <v/>
      </c>
      <c r="AK321" s="36" t="str">
        <f>IF(COUNT(AK319:AK320)=0,"",AVERAGE(AK319:AK320))</f>
        <v/>
      </c>
      <c r="AL321" s="36" t="str">
        <f>IF(COUNT(AL319:AL320)=0,"",AVERAGE(AL319:AL320))</f>
        <v/>
      </c>
      <c r="AM321" s="36"/>
      <c r="AN321" s="36" t="str">
        <f>IF(COUNT(AN319:AN320)=0,"",AVERAGE(AN319:AN320))</f>
        <v/>
      </c>
      <c r="AO321" s="52"/>
      <c r="AQ321" s="48"/>
      <c r="AR321" s="17" t="s">
        <v>1</v>
      </c>
      <c r="AS321" s="36"/>
      <c r="AT321" s="36" t="str">
        <f>IF(COUNT(AT319:AT320)=0,"",AVERAGE(AT319:AT320))</f>
        <v/>
      </c>
      <c r="AU321" s="36" t="str">
        <f>IF(COUNT(AU319:AU320)=0,"",AVERAGE(AU319:AU320))</f>
        <v/>
      </c>
      <c r="AV321" s="36" t="str">
        <f>IF(COUNT(AV319:AV320)=0,"",AVERAGE(AV319:AV320))</f>
        <v/>
      </c>
      <c r="AW321" s="36" t="str">
        <f>IF(COUNT(AW319:AW320)=0,"",AVERAGE(AW319:AW320))</f>
        <v/>
      </c>
      <c r="AX321" s="36" t="str">
        <f>IF(COUNT(AX319:AX320)=0,"",AVERAGE(AX319:AX320))</f>
        <v/>
      </c>
      <c r="AY321" s="52"/>
      <c r="BA321" s="48"/>
      <c r="BB321" s="17" t="s">
        <v>1</v>
      </c>
      <c r="BC321" s="36"/>
      <c r="BD321" s="36" t="str">
        <f>IF(COUNT(BD319:BD320)=0,"",AVERAGE(BD319:BD320))</f>
        <v/>
      </c>
      <c r="BE321" s="36" t="str">
        <f>IF(COUNT(BE319:BE320)=0,"",AVERAGE(BE319:BE320))</f>
        <v/>
      </c>
      <c r="BF321" s="36" t="str">
        <f>IF(COUNT(BF319:BF320)=0,"",AVERAGE(BF319:BF320))</f>
        <v/>
      </c>
      <c r="BG321" s="36" t="str">
        <f>IF(COUNT(BG319:BG320)=0,"",AVERAGE(BG319:BG320))</f>
        <v/>
      </c>
      <c r="BH321" s="36" t="str">
        <f>IF(COUNT(BH319:BH320)=0,"",AVERAGE(BH319:BH320))</f>
        <v/>
      </c>
      <c r="BI321" s="52"/>
      <c r="BK321" s="48"/>
      <c r="BL321" s="17" t="s">
        <v>1</v>
      </c>
      <c r="BM321" s="6">
        <v>0</v>
      </c>
      <c r="BN321" s="6">
        <v>10</v>
      </c>
      <c r="BO321" s="6">
        <v>0</v>
      </c>
      <c r="BP321" s="6">
        <v>0</v>
      </c>
      <c r="BQ321" s="6">
        <v>0</v>
      </c>
      <c r="BR321" s="6">
        <v>0</v>
      </c>
      <c r="BS321" s="52"/>
      <c r="BU321" s="48"/>
      <c r="BV321" s="17" t="s">
        <v>1</v>
      </c>
      <c r="BW321" s="36" t="str">
        <f>IF(COUNT(BW319:BW320)=0,"",AVERAGE(BW319:BW320))</f>
        <v/>
      </c>
      <c r="BX321" s="36" t="str">
        <f>IF(COUNT(BX319:BX320)=0,"",AVERAGE(BX319:BX320))</f>
        <v/>
      </c>
      <c r="BY321" s="36" t="str">
        <f>IF(COUNT(BY319:BY320)=0,"",AVERAGE(BY319:BY320))</f>
        <v/>
      </c>
      <c r="BZ321" s="36" t="str">
        <f>IF(COUNT(BZ319:BZ320)=0,"",AVERAGE(BZ319:BZ320))</f>
        <v/>
      </c>
      <c r="CA321" s="36"/>
      <c r="CB321" s="36" t="str">
        <f>IF(COUNT(CB319:CB320)=0,"",AVERAGE(CB319:CB320))</f>
        <v/>
      </c>
      <c r="CC321" s="52"/>
      <c r="CE321" s="48"/>
      <c r="CF321" s="17" t="s">
        <v>1</v>
      </c>
      <c r="CG321" s="36" t="str">
        <f>IF(COUNT(CG319:CG320)=0,"",AVERAGE(CG319:CG320))</f>
        <v/>
      </c>
      <c r="CH321" s="36" t="str">
        <f>IF(COUNT(CH319:CH320)=0,"",AVERAGE(CH319:CH320))</f>
        <v/>
      </c>
      <c r="CI321" s="36" t="str">
        <f>IF(COUNT(CI319:CI320)=0,"",AVERAGE(CI319:CI320))</f>
        <v/>
      </c>
      <c r="CJ321" s="36" t="str">
        <f>IF(COUNT(CJ319:CJ320)=0,"",AVERAGE(CJ319:CJ320))</f>
        <v/>
      </c>
      <c r="CK321" s="36"/>
      <c r="CL321" s="36" t="str">
        <f>IF(COUNT(CL319:CL320)=0,"",AVERAGE(CL319:CL320))</f>
        <v/>
      </c>
      <c r="CM321" s="52"/>
      <c r="CO321" s="48"/>
      <c r="CP321" s="17" t="s">
        <v>1</v>
      </c>
      <c r="CQ321" s="36" t="str">
        <f>IF(COUNT(CQ319:CQ320)=0,"",AVERAGE(CQ319:CQ320))</f>
        <v/>
      </c>
      <c r="CR321" s="36" t="str">
        <f>IF(COUNT(CR319:CR320)=0,"",AVERAGE(CR319:CR320))</f>
        <v/>
      </c>
      <c r="CS321" s="36" t="str">
        <f>IF(COUNT(CS319:CS320)=0,"",AVERAGE(CS319:CS320))</f>
        <v/>
      </c>
      <c r="CT321" s="36" t="str">
        <f>IF(COUNT(CT319:CT320)=0,"",AVERAGE(CT319:CT320))</f>
        <v/>
      </c>
      <c r="CU321" s="36"/>
      <c r="CV321" s="36" t="str">
        <f>IF(COUNT(CV319:CV320)=0,"",AVERAGE(CV319:CV320))</f>
        <v/>
      </c>
      <c r="CW321" s="52"/>
      <c r="CY321" s="48"/>
      <c r="CZ321" s="17" t="s">
        <v>1</v>
      </c>
      <c r="DA321" s="36">
        <f>IF(COUNT(DA319:DA320)=0,"",AVERAGE(DA319:DA320))</f>
        <v>10</v>
      </c>
      <c r="DB321" s="36">
        <f>IF(COUNT(DB319:DB320)=0,"",AVERAGE(DB319:DB320))</f>
        <v>10</v>
      </c>
      <c r="DC321" s="36">
        <f>IF(COUNT(DC319:DC320)=0,"",AVERAGE(DC319:DC320))</f>
        <v>10</v>
      </c>
      <c r="DD321" s="36">
        <f>IF(COUNT(DD319:DD320)=0,"",AVERAGE(DD319:DD320))</f>
        <v>10</v>
      </c>
      <c r="DE321" s="36"/>
      <c r="DF321" s="36">
        <f>IF(COUNT(DF319:DF320)=0,"",AVERAGE(DF319:DF320))</f>
        <v>5</v>
      </c>
      <c r="DG321" s="52"/>
      <c r="DI321" s="48"/>
      <c r="DJ321" s="17" t="s">
        <v>1</v>
      </c>
      <c r="DK321" s="36" t="str">
        <f>IF(COUNT(DK319:DK320)=0,"",AVERAGE(DK319:DK320))</f>
        <v/>
      </c>
      <c r="DL321" s="36" t="str">
        <f>IF(COUNT(DL319:DL320)=0,"",AVERAGE(DL319:DL320))</f>
        <v/>
      </c>
      <c r="DM321" s="36" t="str">
        <f>IF(COUNT(DM319:DM320)=0,"",AVERAGE(DM319:DM320))</f>
        <v/>
      </c>
      <c r="DN321" s="36" t="str">
        <f>IF(COUNT(DN319:DN320)=0,"",AVERAGE(DN319:DN320))</f>
        <v/>
      </c>
      <c r="DO321" s="36"/>
      <c r="DP321" s="36" t="str">
        <f>IF(COUNT(DP319:DP320)=0,"",AVERAGE(DP319:DP320))</f>
        <v/>
      </c>
      <c r="DQ321" s="52"/>
      <c r="DS321" s="48"/>
      <c r="DT321" s="17" t="s">
        <v>1</v>
      </c>
      <c r="DU321" s="36" t="str">
        <f>IF(COUNT(DU319:DU320)=0,"",AVERAGE(DU319:DU320))</f>
        <v/>
      </c>
      <c r="DV321" s="36" t="str">
        <f>IF(COUNT(DV319:DV320)=0,"",AVERAGE(DV319:DV320))</f>
        <v/>
      </c>
      <c r="DW321" s="36" t="str">
        <f>IF(COUNT(DW319:DW320)=0,"",AVERAGE(DW319:DW320))</f>
        <v/>
      </c>
      <c r="DX321" s="36" t="str">
        <f>IF(COUNT(DX319:DX320)=0,"",AVERAGE(DX319:DX320))</f>
        <v/>
      </c>
      <c r="DY321" s="36"/>
      <c r="DZ321" s="36" t="str">
        <f>IF(COUNT(DZ319:DZ320)=0,"",AVERAGE(DZ319:DZ320))</f>
        <v/>
      </c>
      <c r="EA321" s="52"/>
      <c r="EC321" s="48"/>
      <c r="ED321" s="17" t="s">
        <v>1</v>
      </c>
      <c r="EE321" s="36" t="str">
        <f>IF(COUNT(EE319:EE320)=0,"",AVERAGE(EE319:EE320))</f>
        <v/>
      </c>
      <c r="EF321" s="36" t="str">
        <f>IF(COUNT(EF319:EF320)=0,"",AVERAGE(EF319:EF320))</f>
        <v/>
      </c>
      <c r="EG321" s="36" t="str">
        <f>IF(COUNT(EG319:EG320)=0,"",AVERAGE(EG319:EG320))</f>
        <v/>
      </c>
      <c r="EH321" s="36" t="str">
        <f>IF(COUNT(EH319:EH320)=0,"",AVERAGE(EH319:EH320))</f>
        <v/>
      </c>
      <c r="EI321" s="36"/>
      <c r="EJ321" s="36" t="str">
        <f>IF(COUNT(EJ319:EJ320)=0,"",AVERAGE(EJ319:EJ320))</f>
        <v/>
      </c>
      <c r="EK321" s="52"/>
      <c r="EL321" s="48"/>
      <c r="EM321" s="17" t="s">
        <v>1</v>
      </c>
      <c r="EN321" s="36">
        <f>IF(COUNT(EN319:EN320)=0,"",AVERAGE(EN319:EN320))</f>
        <v>10</v>
      </c>
      <c r="EO321" s="36">
        <f>IF(COUNT(EO319:EO320)=0,"",AVERAGE(EO319:EO320))</f>
        <v>10</v>
      </c>
      <c r="EP321" s="36">
        <f>IF(COUNT(EP319:EP320)=0,"",AVERAGE(EP319:EP320))</f>
        <v>10</v>
      </c>
      <c r="EQ321" s="36">
        <f>IF(COUNT(EQ319:EQ320)=0,"",AVERAGE(EQ319:EQ320))</f>
        <v>10</v>
      </c>
      <c r="ER321" s="36"/>
      <c r="ES321" s="36">
        <f>IF(COUNT(ES319:ES320)=0,"",AVERAGE(ES319:ES320))</f>
        <v>5</v>
      </c>
      <c r="ET321" s="52"/>
      <c r="EU321" s="52"/>
      <c r="EW321" s="369"/>
      <c r="EX321" s="17" t="s">
        <v>1</v>
      </c>
      <c r="EY321" s="36" t="str">
        <f t="shared" ref="EY321:FD321" si="1474">IF(COUNT(EY319:EY320)=0,"",AVERAGE(EY319:EY320))</f>
        <v/>
      </c>
      <c r="EZ321" s="36" t="str">
        <f t="shared" si="1474"/>
        <v/>
      </c>
      <c r="FA321" s="36" t="str">
        <f t="shared" si="1474"/>
        <v/>
      </c>
      <c r="FB321" s="36" t="str">
        <f t="shared" si="1474"/>
        <v/>
      </c>
      <c r="FC321" s="36" t="str">
        <f t="shared" si="1474"/>
        <v/>
      </c>
      <c r="FD321" s="36" t="str">
        <f t="shared" si="1474"/>
        <v/>
      </c>
      <c r="FE321" s="52"/>
      <c r="FG321" s="369"/>
      <c r="FH321" s="17" t="s">
        <v>1</v>
      </c>
      <c r="FI321" s="36" t="str">
        <f t="shared" ref="FI321:FN321" si="1475">IF(COUNT(FI319:FI320)=0,"",AVERAGE(FI319:FI320))</f>
        <v/>
      </c>
      <c r="FJ321" s="36" t="str">
        <f t="shared" si="1475"/>
        <v/>
      </c>
      <c r="FK321" s="36" t="str">
        <f t="shared" si="1475"/>
        <v/>
      </c>
      <c r="FL321" s="36" t="str">
        <f t="shared" si="1475"/>
        <v/>
      </c>
      <c r="FM321" s="36" t="str">
        <f t="shared" si="1475"/>
        <v/>
      </c>
      <c r="FN321" s="36" t="str">
        <f t="shared" si="1475"/>
        <v/>
      </c>
      <c r="FO321" s="52"/>
      <c r="FQ321" s="369"/>
      <c r="FR321" s="17" t="s">
        <v>1</v>
      </c>
      <c r="FS321" s="36" t="str">
        <f t="shared" ref="FS321:FX321" si="1476">IF(COUNT(FS319:FS320)=0,"",AVERAGE(FS319:FS320))</f>
        <v/>
      </c>
      <c r="FT321" s="36" t="str">
        <f t="shared" si="1476"/>
        <v/>
      </c>
      <c r="FU321" s="36" t="str">
        <f t="shared" si="1476"/>
        <v/>
      </c>
      <c r="FV321" s="36" t="str">
        <f t="shared" si="1476"/>
        <v/>
      </c>
      <c r="FW321" s="36" t="str">
        <f t="shared" si="1476"/>
        <v/>
      </c>
      <c r="FX321" s="36" t="str">
        <f t="shared" si="1476"/>
        <v/>
      </c>
      <c r="FY321" s="52"/>
      <c r="GA321" s="369"/>
      <c r="GB321" s="17" t="s">
        <v>1</v>
      </c>
      <c r="GC321" s="36" t="str">
        <f t="shared" ref="GC321:GH321" si="1477">IF(COUNT(GC319:GC320)=0,"",AVERAGE(GC319:GC320))</f>
        <v/>
      </c>
      <c r="GD321" s="36" t="str">
        <f t="shared" si="1477"/>
        <v/>
      </c>
      <c r="GE321" s="36" t="str">
        <f t="shared" si="1477"/>
        <v/>
      </c>
      <c r="GF321" s="36" t="str">
        <f t="shared" si="1477"/>
        <v/>
      </c>
      <c r="GG321" s="36" t="str">
        <f t="shared" si="1477"/>
        <v/>
      </c>
      <c r="GH321" s="36" t="str">
        <f t="shared" si="1477"/>
        <v/>
      </c>
      <c r="GI321" s="52"/>
      <c r="GK321" s="369"/>
      <c r="GL321" s="17" t="s">
        <v>1</v>
      </c>
      <c r="GM321" s="36" t="str">
        <f t="shared" ref="GM321:GR321" si="1478">IF(COUNT(GM319:GM320)=0,"",AVERAGE(GM319:GM320))</f>
        <v/>
      </c>
      <c r="GN321" s="36" t="str">
        <f t="shared" si="1478"/>
        <v/>
      </c>
      <c r="GO321" s="36" t="str">
        <f t="shared" si="1478"/>
        <v/>
      </c>
      <c r="GP321" s="36" t="str">
        <f t="shared" si="1478"/>
        <v/>
      </c>
      <c r="GQ321" s="36" t="str">
        <f t="shared" si="1478"/>
        <v/>
      </c>
      <c r="GR321" s="36" t="str">
        <f t="shared" si="1478"/>
        <v/>
      </c>
      <c r="GS321" s="52"/>
      <c r="GU321" s="369"/>
      <c r="GV321" s="17" t="s">
        <v>1</v>
      </c>
      <c r="GW321" s="36" t="str">
        <f t="shared" ref="GW321:HB321" si="1479">IF(COUNT(GW319:GW320)=0,"",AVERAGE(GW319:GW320))</f>
        <v/>
      </c>
      <c r="GX321" s="36" t="str">
        <f t="shared" si="1479"/>
        <v/>
      </c>
      <c r="GY321" s="36" t="str">
        <f t="shared" si="1479"/>
        <v/>
      </c>
      <c r="GZ321" s="36" t="str">
        <f t="shared" si="1479"/>
        <v/>
      </c>
      <c r="HA321" s="36" t="str">
        <f t="shared" si="1479"/>
        <v/>
      </c>
      <c r="HB321" s="36" t="str">
        <f t="shared" si="1479"/>
        <v/>
      </c>
      <c r="HC321" s="52"/>
      <c r="HE321" s="369"/>
      <c r="HF321" s="17" t="s">
        <v>1</v>
      </c>
      <c r="HG321" s="36" t="str">
        <f t="shared" ref="HG321:HL321" si="1480">IF(COUNT(HG319:HG320)=0,"",AVERAGE(HG319:HG320))</f>
        <v/>
      </c>
      <c r="HH321" s="36" t="str">
        <f t="shared" si="1480"/>
        <v/>
      </c>
      <c r="HI321" s="36" t="str">
        <f t="shared" si="1480"/>
        <v/>
      </c>
      <c r="HJ321" s="36" t="str">
        <f t="shared" si="1480"/>
        <v/>
      </c>
      <c r="HK321" s="36" t="str">
        <f t="shared" si="1480"/>
        <v/>
      </c>
      <c r="HL321" s="36" t="str">
        <f t="shared" si="1480"/>
        <v/>
      </c>
      <c r="HM321" s="52"/>
      <c r="HO321" s="369"/>
      <c r="HP321" s="17" t="s">
        <v>1</v>
      </c>
      <c r="HQ321" s="36" t="str">
        <f t="shared" ref="HQ321:HV321" si="1481">IF(COUNT(HQ319:HQ320)=0,"",AVERAGE(HQ319:HQ320))</f>
        <v/>
      </c>
      <c r="HR321" s="36" t="str">
        <f t="shared" si="1481"/>
        <v/>
      </c>
      <c r="HS321" s="36" t="str">
        <f t="shared" si="1481"/>
        <v/>
      </c>
      <c r="HT321" s="36" t="str">
        <f t="shared" si="1481"/>
        <v/>
      </c>
      <c r="HU321" s="36" t="str">
        <f t="shared" si="1481"/>
        <v/>
      </c>
      <c r="HV321" s="36" t="str">
        <f t="shared" si="1481"/>
        <v/>
      </c>
      <c r="HW321" s="52"/>
      <c r="HY321" s="369"/>
      <c r="HZ321" s="17" t="s">
        <v>1</v>
      </c>
      <c r="IA321" s="36" t="str">
        <f t="shared" ref="IA321:IF321" si="1482">IF(COUNT(IA319:IA320)=0,"",AVERAGE(IA319:IA320))</f>
        <v/>
      </c>
      <c r="IB321" s="36" t="str">
        <f t="shared" si="1482"/>
        <v/>
      </c>
      <c r="IC321" s="36" t="str">
        <f t="shared" si="1482"/>
        <v/>
      </c>
      <c r="ID321" s="36" t="str">
        <f t="shared" si="1482"/>
        <v/>
      </c>
      <c r="IE321" s="36" t="str">
        <f t="shared" si="1482"/>
        <v/>
      </c>
      <c r="IF321" s="36" t="str">
        <f t="shared" si="1482"/>
        <v/>
      </c>
      <c r="IG321" s="52"/>
      <c r="II321" s="369"/>
      <c r="IJ321" s="17" t="s">
        <v>1</v>
      </c>
      <c r="IK321" s="36" t="str">
        <f t="shared" ref="IK321:IP321" si="1483">IF(COUNT(IK319:IK320)=0,"",AVERAGE(IK319:IK320))</f>
        <v/>
      </c>
      <c r="IL321" s="36" t="str">
        <f t="shared" si="1483"/>
        <v/>
      </c>
      <c r="IM321" s="36" t="str">
        <f t="shared" si="1483"/>
        <v/>
      </c>
      <c r="IN321" s="36" t="str">
        <f t="shared" si="1483"/>
        <v/>
      </c>
      <c r="IO321" s="36" t="str">
        <f t="shared" si="1483"/>
        <v/>
      </c>
      <c r="IP321" s="36" t="str">
        <f t="shared" si="1483"/>
        <v/>
      </c>
      <c r="IQ321" s="52"/>
      <c r="IS321" s="369"/>
      <c r="IT321" s="17" t="s">
        <v>1</v>
      </c>
      <c r="IU321" s="36" t="str">
        <f t="shared" ref="IU321:IZ321" si="1484">IF(COUNT(IU319:IU320)=0,"",AVERAGE(IU319:IU320))</f>
        <v/>
      </c>
      <c r="IV321" s="36" t="str">
        <f t="shared" si="1484"/>
        <v/>
      </c>
      <c r="IW321" s="36" t="str">
        <f t="shared" si="1484"/>
        <v/>
      </c>
      <c r="IX321" s="36" t="str">
        <f t="shared" si="1484"/>
        <v/>
      </c>
      <c r="IY321" s="36" t="str">
        <f t="shared" si="1484"/>
        <v/>
      </c>
      <c r="IZ321" s="36" t="str">
        <f t="shared" si="1484"/>
        <v/>
      </c>
      <c r="JA321" s="52"/>
    </row>
    <row r="322" spans="1:261" ht="12.75" customHeight="1" outlineLevel="2" x14ac:dyDescent="0.25">
      <c r="C322" s="102" t="s">
        <v>307</v>
      </c>
      <c r="D322" s="103" t="s">
        <v>308</v>
      </c>
      <c r="E322" s="419"/>
      <c r="F322" s="419"/>
      <c r="G322" s="419"/>
      <c r="H322" s="419"/>
      <c r="I322" s="419"/>
      <c r="J322" s="419"/>
      <c r="K322" s="52"/>
      <c r="M322" s="102" t="s">
        <v>307</v>
      </c>
      <c r="N322" s="103" t="s">
        <v>308</v>
      </c>
      <c r="O322" s="103"/>
      <c r="P322" s="103"/>
      <c r="Q322" s="103"/>
      <c r="R322" s="103"/>
      <c r="S322" s="103"/>
      <c r="T322" s="103"/>
      <c r="U322" s="52"/>
      <c r="W322" s="102" t="s">
        <v>307</v>
      </c>
      <c r="X322" s="103" t="s">
        <v>308</v>
      </c>
      <c r="Y322" s="103"/>
      <c r="Z322" s="103"/>
      <c r="AA322" s="103"/>
      <c r="AB322" s="103"/>
      <c r="AC322" s="103"/>
      <c r="AD322" s="103"/>
      <c r="AE322" s="52"/>
      <c r="AG322" s="102" t="s">
        <v>307</v>
      </c>
      <c r="AH322" s="103" t="s">
        <v>308</v>
      </c>
      <c r="AI322" s="103"/>
      <c r="AJ322" s="103"/>
      <c r="AK322" s="103"/>
      <c r="AL322" s="103"/>
      <c r="AM322" s="103"/>
      <c r="AN322" s="103"/>
      <c r="AO322" s="52"/>
      <c r="AQ322" s="102" t="s">
        <v>307</v>
      </c>
      <c r="AR322" s="103" t="s">
        <v>308</v>
      </c>
      <c r="AS322" s="103"/>
      <c r="AT322" s="103"/>
      <c r="AU322" s="103"/>
      <c r="AV322" s="103"/>
      <c r="AW322" s="103"/>
      <c r="AX322" s="103"/>
      <c r="AY322" s="52"/>
      <c r="BA322" s="102" t="s">
        <v>307</v>
      </c>
      <c r="BB322" s="103" t="s">
        <v>308</v>
      </c>
      <c r="BC322" s="103"/>
      <c r="BD322" s="103"/>
      <c r="BE322" s="103"/>
      <c r="BF322" s="103"/>
      <c r="BG322" s="103"/>
      <c r="BH322" s="103"/>
      <c r="BI322" s="52"/>
      <c r="BK322" s="102" t="s">
        <v>307</v>
      </c>
      <c r="BL322" s="103" t="s">
        <v>308</v>
      </c>
      <c r="BM322" s="36"/>
      <c r="BN322" s="36">
        <f>IF(COUNT(BN320:BN321)=0,"",AVERAGE(BN320:BN321))</f>
        <v>10</v>
      </c>
      <c r="BO322" s="36">
        <f>IF(COUNT(BO320:BO321)=0,"",AVERAGE(BO320:BO321))</f>
        <v>5</v>
      </c>
      <c r="BP322" s="36">
        <f>IF(COUNT(BP320:BP321)=0,"",AVERAGE(BP320:BP321))</f>
        <v>5</v>
      </c>
      <c r="BQ322" s="36">
        <f>IF(COUNT(BQ320:BQ321)=0,"",AVERAGE(BQ320:BQ321))</f>
        <v>0</v>
      </c>
      <c r="BR322" s="36">
        <f>IF(COUNT(BR320:BR321)=0,"",AVERAGE(BR320:BR321))</f>
        <v>5</v>
      </c>
      <c r="BS322" s="52"/>
      <c r="BU322" s="102" t="s">
        <v>307</v>
      </c>
      <c r="BV322" s="103" t="s">
        <v>308</v>
      </c>
      <c r="BW322" s="103"/>
      <c r="BX322" s="103"/>
      <c r="BY322" s="103"/>
      <c r="BZ322" s="103"/>
      <c r="CA322" s="103"/>
      <c r="CB322" s="103"/>
      <c r="CC322" s="52"/>
      <c r="CE322" s="102" t="s">
        <v>307</v>
      </c>
      <c r="CF322" s="103" t="s">
        <v>308</v>
      </c>
      <c r="CG322" s="103"/>
      <c r="CH322" s="103"/>
      <c r="CI322" s="103"/>
      <c r="CJ322" s="103"/>
      <c r="CK322" s="103"/>
      <c r="CL322" s="103"/>
      <c r="CM322" s="52"/>
      <c r="CO322" s="102" t="s">
        <v>307</v>
      </c>
      <c r="CP322" s="103" t="s">
        <v>308</v>
      </c>
      <c r="CQ322" s="103"/>
      <c r="CR322" s="103"/>
      <c r="CS322" s="103"/>
      <c r="CT322" s="103"/>
      <c r="CU322" s="103"/>
      <c r="CV322" s="103"/>
      <c r="CW322" s="52"/>
      <c r="CY322" s="102" t="s">
        <v>307</v>
      </c>
      <c r="CZ322" s="103" t="s">
        <v>308</v>
      </c>
      <c r="DA322" s="103"/>
      <c r="DB322" s="103"/>
      <c r="DC322" s="103"/>
      <c r="DD322" s="103"/>
      <c r="DE322" s="103"/>
      <c r="DF322" s="103"/>
      <c r="DG322" s="52"/>
      <c r="DI322" s="102" t="s">
        <v>307</v>
      </c>
      <c r="DJ322" s="103" t="s">
        <v>308</v>
      </c>
      <c r="DK322" s="103"/>
      <c r="DL322" s="103"/>
      <c r="DM322" s="103"/>
      <c r="DN322" s="103"/>
      <c r="DO322" s="103"/>
      <c r="DP322" s="103"/>
      <c r="DQ322" s="52"/>
      <c r="DS322" s="102" t="s">
        <v>307</v>
      </c>
      <c r="DT322" s="103" t="s">
        <v>308</v>
      </c>
      <c r="DU322" s="103"/>
      <c r="DV322" s="103"/>
      <c r="DW322" s="103"/>
      <c r="DX322" s="103"/>
      <c r="DY322" s="103"/>
      <c r="DZ322" s="103"/>
      <c r="EA322" s="52"/>
      <c r="EC322" s="102" t="s">
        <v>307</v>
      </c>
      <c r="ED322" s="103" t="s">
        <v>308</v>
      </c>
      <c r="EE322" s="103"/>
      <c r="EF322" s="103"/>
      <c r="EG322" s="103"/>
      <c r="EH322" s="103"/>
      <c r="EI322" s="103"/>
      <c r="EJ322" s="103"/>
      <c r="EK322" s="52"/>
      <c r="EL322" s="102" t="s">
        <v>307</v>
      </c>
      <c r="EM322" s="103" t="s">
        <v>308</v>
      </c>
      <c r="EN322" s="103"/>
      <c r="EO322" s="103"/>
      <c r="EP322" s="103"/>
      <c r="EQ322" s="103"/>
      <c r="ER322" s="103"/>
      <c r="ES322" s="103"/>
      <c r="ET322" s="52"/>
      <c r="EU322" s="52"/>
      <c r="EW322" s="370" t="s">
        <v>307</v>
      </c>
      <c r="EX322" s="103" t="s">
        <v>308</v>
      </c>
      <c r="EY322" s="103"/>
      <c r="EZ322" s="103"/>
      <c r="FA322" s="103"/>
      <c r="FB322" s="103"/>
      <c r="FC322" s="103"/>
      <c r="FD322" s="103"/>
      <c r="FE322" s="52"/>
      <c r="FG322" s="370" t="s">
        <v>307</v>
      </c>
      <c r="FH322" s="103" t="s">
        <v>308</v>
      </c>
      <c r="FI322" s="103"/>
      <c r="FJ322" s="103"/>
      <c r="FK322" s="103"/>
      <c r="FL322" s="103"/>
      <c r="FM322" s="103"/>
      <c r="FN322" s="103"/>
      <c r="FO322" s="52"/>
      <c r="FQ322" s="370" t="s">
        <v>307</v>
      </c>
      <c r="FR322" s="103" t="s">
        <v>308</v>
      </c>
      <c r="FS322" s="103"/>
      <c r="FT322" s="103"/>
      <c r="FU322" s="103"/>
      <c r="FV322" s="103"/>
      <c r="FW322" s="103"/>
      <c r="FX322" s="103"/>
      <c r="FY322" s="52"/>
      <c r="GA322" s="370" t="s">
        <v>307</v>
      </c>
      <c r="GB322" s="103" t="s">
        <v>308</v>
      </c>
      <c r="GC322" s="103"/>
      <c r="GD322" s="103"/>
      <c r="GE322" s="103"/>
      <c r="GF322" s="103"/>
      <c r="GG322" s="103"/>
      <c r="GH322" s="103"/>
      <c r="GI322" s="52"/>
      <c r="GK322" s="370" t="s">
        <v>307</v>
      </c>
      <c r="GL322" s="103" t="s">
        <v>308</v>
      </c>
      <c r="GM322" s="103"/>
      <c r="GN322" s="103"/>
      <c r="GO322" s="103"/>
      <c r="GP322" s="103"/>
      <c r="GQ322" s="103"/>
      <c r="GR322" s="103"/>
      <c r="GS322" s="52"/>
      <c r="GU322" s="370" t="s">
        <v>307</v>
      </c>
      <c r="GV322" s="103" t="s">
        <v>308</v>
      </c>
      <c r="GW322" s="103"/>
      <c r="GX322" s="103"/>
      <c r="GY322" s="103"/>
      <c r="GZ322" s="103"/>
      <c r="HA322" s="103"/>
      <c r="HB322" s="103"/>
      <c r="HC322" s="52"/>
      <c r="HE322" s="370" t="s">
        <v>307</v>
      </c>
      <c r="HF322" s="103" t="s">
        <v>308</v>
      </c>
      <c r="HG322" s="103"/>
      <c r="HH322" s="103"/>
      <c r="HI322" s="103"/>
      <c r="HJ322" s="103"/>
      <c r="HK322" s="103"/>
      <c r="HL322" s="103"/>
      <c r="HM322" s="52"/>
      <c r="HO322" s="370" t="s">
        <v>307</v>
      </c>
      <c r="HP322" s="103" t="s">
        <v>308</v>
      </c>
      <c r="HQ322" s="103"/>
      <c r="HR322" s="103"/>
      <c r="HS322" s="103"/>
      <c r="HT322" s="103"/>
      <c r="HU322" s="103"/>
      <c r="HV322" s="103"/>
      <c r="HW322" s="52"/>
      <c r="HY322" s="370" t="s">
        <v>307</v>
      </c>
      <c r="HZ322" s="103" t="s">
        <v>308</v>
      </c>
      <c r="IA322" s="103"/>
      <c r="IB322" s="103"/>
      <c r="IC322" s="103"/>
      <c r="ID322" s="103"/>
      <c r="IE322" s="103"/>
      <c r="IF322" s="103"/>
      <c r="IG322" s="52"/>
      <c r="II322" s="370" t="s">
        <v>307</v>
      </c>
      <c r="IJ322" s="103" t="s">
        <v>308</v>
      </c>
      <c r="IK322" s="103"/>
      <c r="IL322" s="103"/>
      <c r="IM322" s="103"/>
      <c r="IN322" s="103"/>
      <c r="IO322" s="103"/>
      <c r="IP322" s="103"/>
      <c r="IQ322" s="52"/>
      <c r="IS322" s="370" t="s">
        <v>307</v>
      </c>
      <c r="IT322" s="103" t="s">
        <v>308</v>
      </c>
      <c r="IU322" s="103"/>
      <c r="IV322" s="103"/>
      <c r="IW322" s="103"/>
      <c r="IX322" s="103"/>
      <c r="IY322" s="103"/>
      <c r="IZ322" s="103"/>
      <c r="JA322" s="52"/>
    </row>
    <row r="323" spans="1:261" ht="12.75" customHeight="1" outlineLevel="2" x14ac:dyDescent="0.25">
      <c r="C323" s="356"/>
      <c r="D323" s="41">
        <v>1</v>
      </c>
      <c r="E323" s="416">
        <f t="shared" ref="E323" si="1485">AVERAGE(O323,Y323,AI323,AS323,BC323,BM323,BW323,CG323,CQ323,DA323,DK323,DU323,EE323,EO323,EY323,FI323,FS323,GC323,GM323,GW323,HG323,HQ323,IA323,IK323,IU323)</f>
        <v>7</v>
      </c>
      <c r="F323" s="416">
        <f t="shared" ref="F323" si="1486">AVERAGE(P323,Z323,AJ323,AT323,BD323,BN323,BX323,CH323,CR323,DB323,DL323,DV323,EF323,EP323,EZ323,FJ323,FT323,GD323,GN323,GX323,HH323,HR323,IB323,IL323,IV323)</f>
        <v>7</v>
      </c>
      <c r="G323" s="416">
        <f t="shared" ref="G323" si="1487">AVERAGE(Q323,AA323,AK323,AU323,BE323,BO323,BY323,CI323,CS323,DC323,DM323,DW323,EG323,EQ323,FA323,FK323,FU323,GE323,GO323,GY323,HI323,HS323,IC323,IM323,IW323)</f>
        <v>7</v>
      </c>
      <c r="H323" s="416">
        <f t="shared" ref="H323" si="1488">AVERAGE(R323,AB323,AL323,AV323,BF323,BP323,BZ323,CJ323,CT323,DD323,DN323,DX323,EH323,ER323,FB323,FL323,FV323,GF323,GP323,GZ323,HJ323,HT323,ID323,IN323,IX323)</f>
        <v>7</v>
      </c>
      <c r="I323" s="416">
        <f t="shared" ref="I323" si="1489">AVERAGE(S323,AC323,AM323,AW323,BG323,BQ323,CA323,CK323,CU323,DE323,DO323,DY323,EI323,ES323,FC323,FM323,FW323,GG323,GQ323,HA323,HK323,HU323,IE323,IO323,IY323)</f>
        <v>0</v>
      </c>
      <c r="J323" s="416">
        <f t="shared" ref="J323" si="1490">AVERAGE(T323,AD323,AN323,AX323,BH323,BR323,CB323,CL323,CV323,DF323,DP323,DZ323,EJ323,ET323,FD323,FN323,FX323,GH323,GR323,HB323,HL323,HV323,IF323,IP323,IZ323)</f>
        <v>0</v>
      </c>
      <c r="K323" s="52"/>
      <c r="M323" s="328"/>
      <c r="N323" s="41">
        <v>1</v>
      </c>
      <c r="O323" s="6"/>
      <c r="P323" s="6"/>
      <c r="Q323" s="6"/>
      <c r="R323" s="6"/>
      <c r="S323" s="6"/>
      <c r="T323" s="6"/>
      <c r="U323" s="52"/>
      <c r="W323" s="328"/>
      <c r="X323" s="41">
        <v>1</v>
      </c>
      <c r="Y323" s="6"/>
      <c r="Z323" s="6"/>
      <c r="AA323" s="6"/>
      <c r="AB323" s="6"/>
      <c r="AC323" s="6"/>
      <c r="AD323" s="6"/>
      <c r="AE323" s="52"/>
      <c r="AG323" s="328"/>
      <c r="AH323" s="41">
        <v>1</v>
      </c>
      <c r="AI323" s="6"/>
      <c r="AJ323" s="6"/>
      <c r="AK323" s="6"/>
      <c r="AL323" s="6"/>
      <c r="AM323" s="6"/>
      <c r="AN323" s="6"/>
      <c r="AO323" s="52"/>
      <c r="AQ323" s="328"/>
      <c r="AR323" s="41">
        <v>1</v>
      </c>
      <c r="AS323" s="6"/>
      <c r="AT323" s="6"/>
      <c r="AU323" s="6"/>
      <c r="AV323" s="6"/>
      <c r="AW323" s="6"/>
      <c r="AX323" s="6"/>
      <c r="AY323" s="52"/>
      <c r="BA323" s="328"/>
      <c r="BB323" s="41">
        <v>1</v>
      </c>
      <c r="BC323" s="6"/>
      <c r="BD323" s="6"/>
      <c r="BE323" s="6"/>
      <c r="BF323" s="6"/>
      <c r="BG323" s="6"/>
      <c r="BH323" s="6"/>
      <c r="BI323" s="52"/>
      <c r="BK323" s="328"/>
      <c r="BL323" s="41">
        <v>1</v>
      </c>
      <c r="BM323" s="103"/>
      <c r="BN323" s="103"/>
      <c r="BO323" s="103"/>
      <c r="BP323" s="103"/>
      <c r="BQ323" s="103"/>
      <c r="BR323" s="103"/>
      <c r="BS323" s="52"/>
      <c r="BU323" s="328"/>
      <c r="BV323" s="41">
        <v>1</v>
      </c>
      <c r="BW323" s="6"/>
      <c r="BX323" s="6"/>
      <c r="BY323" s="6"/>
      <c r="BZ323" s="6"/>
      <c r="CA323" s="6"/>
      <c r="CB323" s="6"/>
      <c r="CC323" s="52"/>
      <c r="CE323" s="328"/>
      <c r="CF323" s="41">
        <v>1</v>
      </c>
      <c r="CG323" s="6"/>
      <c r="CH323" s="6"/>
      <c r="CI323" s="6"/>
      <c r="CJ323" s="6"/>
      <c r="CK323" s="6"/>
      <c r="CL323" s="6"/>
      <c r="CM323" s="52"/>
      <c r="CO323" s="328"/>
      <c r="CP323" s="41">
        <v>1</v>
      </c>
      <c r="CQ323" s="6"/>
      <c r="CR323" s="6"/>
      <c r="CS323" s="6"/>
      <c r="CT323" s="6"/>
      <c r="CU323" s="6"/>
      <c r="CV323" s="6"/>
      <c r="CW323" s="52"/>
      <c r="CY323" s="328"/>
      <c r="CZ323" s="41">
        <v>1</v>
      </c>
      <c r="DA323" s="6">
        <v>7</v>
      </c>
      <c r="DB323" s="6">
        <v>7</v>
      </c>
      <c r="DC323" s="6">
        <v>7</v>
      </c>
      <c r="DD323" s="6">
        <v>7</v>
      </c>
      <c r="DE323" s="6"/>
      <c r="DF323" s="6">
        <v>0</v>
      </c>
      <c r="DG323" s="52"/>
      <c r="DI323" s="328"/>
      <c r="DJ323" s="41">
        <v>1</v>
      </c>
      <c r="DK323" s="6"/>
      <c r="DL323" s="6"/>
      <c r="DM323" s="6"/>
      <c r="DN323" s="6"/>
      <c r="DO323" s="6"/>
      <c r="DP323" s="6"/>
      <c r="DQ323" s="52"/>
      <c r="DS323" s="328"/>
      <c r="DT323" s="41">
        <v>1</v>
      </c>
      <c r="DU323" s="6"/>
      <c r="DV323" s="6"/>
      <c r="DW323" s="6"/>
      <c r="DX323" s="6"/>
      <c r="DY323" s="6"/>
      <c r="DZ323" s="6"/>
      <c r="EA323" s="52"/>
      <c r="EC323" s="328"/>
      <c r="ED323" s="41">
        <v>1</v>
      </c>
      <c r="EE323" s="6"/>
      <c r="EF323" s="6"/>
      <c r="EG323" s="6"/>
      <c r="EH323" s="6"/>
      <c r="EI323" s="6"/>
      <c r="EJ323" s="6"/>
      <c r="EK323" s="52"/>
      <c r="EL323" s="328"/>
      <c r="EM323" s="41">
        <v>1</v>
      </c>
      <c r="EN323" s="6">
        <v>7</v>
      </c>
      <c r="EO323" s="6">
        <v>7</v>
      </c>
      <c r="EP323" s="6">
        <v>7</v>
      </c>
      <c r="EQ323" s="6">
        <v>7</v>
      </c>
      <c r="ER323" s="6"/>
      <c r="ES323" s="6">
        <v>0</v>
      </c>
      <c r="ET323" s="52"/>
      <c r="EU323" s="52"/>
      <c r="EW323" s="367"/>
      <c r="EX323" s="41">
        <v>1</v>
      </c>
      <c r="EY323" s="6"/>
      <c r="EZ323" s="6"/>
      <c r="FA323" s="6"/>
      <c r="FB323" s="6"/>
      <c r="FC323" s="6"/>
      <c r="FD323" s="6"/>
      <c r="FE323" s="52"/>
      <c r="FG323" s="367"/>
      <c r="FH323" s="41">
        <v>1</v>
      </c>
      <c r="FI323" s="6"/>
      <c r="FJ323" s="6"/>
      <c r="FK323" s="6"/>
      <c r="FL323" s="6"/>
      <c r="FM323" s="6"/>
      <c r="FN323" s="6"/>
      <c r="FO323" s="52"/>
      <c r="FQ323" s="367"/>
      <c r="FR323" s="41">
        <v>1</v>
      </c>
      <c r="FS323" s="6"/>
      <c r="FT323" s="6"/>
      <c r="FU323" s="6"/>
      <c r="FV323" s="6"/>
      <c r="FW323" s="6"/>
      <c r="FX323" s="6"/>
      <c r="FY323" s="52"/>
      <c r="GA323" s="367"/>
      <c r="GB323" s="41">
        <v>1</v>
      </c>
      <c r="GC323" s="6"/>
      <c r="GD323" s="6"/>
      <c r="GE323" s="6"/>
      <c r="GF323" s="6"/>
      <c r="GG323" s="6"/>
      <c r="GH323" s="6"/>
      <c r="GI323" s="52"/>
      <c r="GK323" s="367"/>
      <c r="GL323" s="41">
        <v>1</v>
      </c>
      <c r="GM323" s="6"/>
      <c r="GN323" s="6"/>
      <c r="GO323" s="6"/>
      <c r="GP323" s="6"/>
      <c r="GQ323" s="6"/>
      <c r="GR323" s="6"/>
      <c r="GS323" s="52"/>
      <c r="GU323" s="367"/>
      <c r="GV323" s="41">
        <v>1</v>
      </c>
      <c r="GW323" s="6"/>
      <c r="GX323" s="6"/>
      <c r="GY323" s="6"/>
      <c r="GZ323" s="6"/>
      <c r="HA323" s="6"/>
      <c r="HB323" s="6"/>
      <c r="HC323" s="52"/>
      <c r="HE323" s="367"/>
      <c r="HF323" s="41">
        <v>1</v>
      </c>
      <c r="HG323" s="6"/>
      <c r="HH323" s="6"/>
      <c r="HI323" s="6"/>
      <c r="HJ323" s="6"/>
      <c r="HK323" s="6"/>
      <c r="HL323" s="6"/>
      <c r="HM323" s="52"/>
      <c r="HO323" s="367"/>
      <c r="HP323" s="41">
        <v>1</v>
      </c>
      <c r="HQ323" s="6"/>
      <c r="HR323" s="6"/>
      <c r="HS323" s="6"/>
      <c r="HT323" s="6"/>
      <c r="HU323" s="6"/>
      <c r="HV323" s="6"/>
      <c r="HW323" s="52"/>
      <c r="HY323" s="367"/>
      <c r="HZ323" s="41">
        <v>1</v>
      </c>
      <c r="IA323" s="6"/>
      <c r="IB323" s="6"/>
      <c r="IC323" s="6"/>
      <c r="ID323" s="6"/>
      <c r="IE323" s="6"/>
      <c r="IF323" s="6"/>
      <c r="IG323" s="52"/>
      <c r="II323" s="367"/>
      <c r="IJ323" s="41">
        <v>1</v>
      </c>
      <c r="IK323" s="6"/>
      <c r="IL323" s="6"/>
      <c r="IM323" s="6"/>
      <c r="IN323" s="6"/>
      <c r="IO323" s="6"/>
      <c r="IP323" s="6"/>
      <c r="IQ323" s="52"/>
      <c r="IS323" s="367"/>
      <c r="IT323" s="41">
        <v>1</v>
      </c>
      <c r="IU323" s="6"/>
      <c r="IV323" s="6"/>
      <c r="IW323" s="6"/>
      <c r="IX323" s="6"/>
      <c r="IY323" s="6"/>
      <c r="IZ323" s="6"/>
      <c r="JA323" s="52"/>
    </row>
    <row r="324" spans="1:261" ht="12.75" customHeight="1" outlineLevel="2" x14ac:dyDescent="0.25">
      <c r="A324" s="99" t="s">
        <v>122</v>
      </c>
      <c r="B324" s="100">
        <f>IF(A324="Must Have",RQTMustHave,(IF(A324="Important",RQTImportant,(IF(A324="Standard",RQTStandard,RQTNiceToHave)))))</f>
        <v>1</v>
      </c>
      <c r="C324" s="358"/>
      <c r="D324" s="17" t="s">
        <v>1</v>
      </c>
      <c r="E324" s="417">
        <f>AVERAGE(O324,Y324,AI324,AS324,BC324,BM324,BW324,CG324,CQ324,DA324,DK324,DU324,EE324,EO324,EY324,FI324,FS324,GC324,GM324,GW324,HG324,HQ324,IA324,IK324,IU324)</f>
        <v>8</v>
      </c>
      <c r="F324" s="417">
        <f t="shared" ref="F324:J324" si="1491">AVERAGE(P324,Z324,AJ324,AT324,BD324,BN324,BX324,CH324,CR324,DB324,DL324,DV324,EF324,EP324,EZ324,FJ324,FT324,GD324,GN324,GX324,HH324,HR324,IB324,IL324,IV324)</f>
        <v>8</v>
      </c>
      <c r="G324" s="417">
        <f t="shared" si="1491"/>
        <v>8</v>
      </c>
      <c r="H324" s="417">
        <f t="shared" si="1491"/>
        <v>3.5</v>
      </c>
      <c r="I324" s="417">
        <f t="shared" si="1491"/>
        <v>0</v>
      </c>
      <c r="J324" s="417">
        <f t="shared" si="1491"/>
        <v>0</v>
      </c>
      <c r="K324" s="52"/>
      <c r="M324" s="48"/>
      <c r="N324" s="17" t="s">
        <v>1</v>
      </c>
      <c r="O324" s="36" t="str">
        <f>IF(COUNT(O323:O323)=0,"",AVERAGE(O323:O323))</f>
        <v/>
      </c>
      <c r="P324" s="36" t="str">
        <f>IF(COUNT(P323:P323)=0,"",AVERAGE(P323:P323))</f>
        <v/>
      </c>
      <c r="Q324" s="36" t="str">
        <f>IF(COUNT(Q323:Q323)=0,"",AVERAGE(Q323:Q323))</f>
        <v/>
      </c>
      <c r="R324" s="36" t="str">
        <f>IF(COUNT(R323:R323)=0,"",AVERAGE(R323:R323))</f>
        <v/>
      </c>
      <c r="S324" s="36"/>
      <c r="T324" s="36" t="str">
        <f>IF(COUNT(T323:T323)=0,"",AVERAGE(T323:T323))</f>
        <v/>
      </c>
      <c r="U324" s="52"/>
      <c r="W324" s="48"/>
      <c r="X324" s="17" t="s">
        <v>1</v>
      </c>
      <c r="Y324" s="36" t="str">
        <f>IF(COUNT(Y323:Y323)=0,"",AVERAGE(Y323:Y323))</f>
        <v/>
      </c>
      <c r="Z324" s="36" t="str">
        <f>IF(COUNT(Z323:Z323)=0,"",AVERAGE(Z323:Z323))</f>
        <v/>
      </c>
      <c r="AA324" s="36" t="str">
        <f>IF(COUNT(AA323:AA323)=0,"",AVERAGE(AA323:AA323))</f>
        <v/>
      </c>
      <c r="AB324" s="36" t="str">
        <f>IF(COUNT(AB323:AB323)=0,"",AVERAGE(AB323:AB323))</f>
        <v/>
      </c>
      <c r="AC324" s="36"/>
      <c r="AD324" s="36" t="str">
        <f>IF(COUNT(AD323:AD323)=0,"",AVERAGE(AD323:AD323))</f>
        <v/>
      </c>
      <c r="AE324" s="52"/>
      <c r="AG324" s="48"/>
      <c r="AH324" s="17" t="s">
        <v>1</v>
      </c>
      <c r="AI324" s="36" t="str">
        <f>IF(COUNT(AI323:AI323)=0,"",AVERAGE(AI323:AI323))</f>
        <v/>
      </c>
      <c r="AJ324" s="36" t="str">
        <f>IF(COUNT(AJ323:AJ323)=0,"",AVERAGE(AJ323:AJ323))</f>
        <v/>
      </c>
      <c r="AK324" s="36" t="str">
        <f>IF(COUNT(AK323:AK323)=0,"",AVERAGE(AK323:AK323))</f>
        <v/>
      </c>
      <c r="AL324" s="36" t="str">
        <f>IF(COUNT(AL323:AL323)=0,"",AVERAGE(AL323:AL323))</f>
        <v/>
      </c>
      <c r="AM324" s="36"/>
      <c r="AN324" s="36" t="str">
        <f>IF(COUNT(AN323:AN323)=0,"",AVERAGE(AN323:AN323))</f>
        <v/>
      </c>
      <c r="AO324" s="52"/>
      <c r="AQ324" s="48"/>
      <c r="AR324" s="17" t="s">
        <v>1</v>
      </c>
      <c r="AS324" s="36"/>
      <c r="AT324" s="36" t="str">
        <f>IF(COUNT(AT323:AT323)=0,"",AVERAGE(AT323:AT323))</f>
        <v/>
      </c>
      <c r="AU324" s="36" t="str">
        <f>IF(COUNT(AU323:AU323)=0,"",AVERAGE(AU323:AU323))</f>
        <v/>
      </c>
      <c r="AV324" s="36" t="str">
        <f>IF(COUNT(AV323:AV323)=0,"",AVERAGE(AV323:AV323))</f>
        <v/>
      </c>
      <c r="AW324" s="36" t="str">
        <f>IF(COUNT(AW323:AW323)=0,"",AVERAGE(AW323:AW323))</f>
        <v/>
      </c>
      <c r="AX324" s="36" t="str">
        <f>IF(COUNT(AX323:AX323)=0,"",AVERAGE(AX323:AX323))</f>
        <v/>
      </c>
      <c r="AY324" s="52"/>
      <c r="BA324" s="48"/>
      <c r="BB324" s="17" t="s">
        <v>1</v>
      </c>
      <c r="BC324" s="36"/>
      <c r="BD324" s="36" t="str">
        <f>IF(COUNT(BD323:BD323)=0,"",AVERAGE(BD323:BD323))</f>
        <v/>
      </c>
      <c r="BE324" s="36" t="str">
        <f>IF(COUNT(BE323:BE323)=0,"",AVERAGE(BE323:BE323))</f>
        <v/>
      </c>
      <c r="BF324" s="36" t="str">
        <f>IF(COUNT(BF323:BF323)=0,"",AVERAGE(BF323:BF323))</f>
        <v/>
      </c>
      <c r="BG324" s="36" t="str">
        <f>IF(COUNT(BG323:BG323)=0,"",AVERAGE(BG323:BG323))</f>
        <v/>
      </c>
      <c r="BH324" s="36" t="str">
        <f>IF(COUNT(BH323:BH323)=0,"",AVERAGE(BH323:BH323))</f>
        <v/>
      </c>
      <c r="BI324" s="52"/>
      <c r="BK324" s="48"/>
      <c r="BL324" s="17" t="s">
        <v>1</v>
      </c>
      <c r="BM324" s="6">
        <v>10</v>
      </c>
      <c r="BN324" s="6">
        <v>10</v>
      </c>
      <c r="BO324" s="6">
        <v>10</v>
      </c>
      <c r="BP324" s="6">
        <v>0</v>
      </c>
      <c r="BQ324" s="6">
        <v>0</v>
      </c>
      <c r="BR324" s="6">
        <v>0</v>
      </c>
      <c r="BS324" s="52"/>
      <c r="BU324" s="48"/>
      <c r="BV324" s="17" t="s">
        <v>1</v>
      </c>
      <c r="BW324" s="36" t="str">
        <f>IF(COUNT(BW323:BW323)=0,"",AVERAGE(BW323:BW323))</f>
        <v/>
      </c>
      <c r="BX324" s="36" t="str">
        <f>IF(COUNT(BX323:BX323)=0,"",AVERAGE(BX323:BX323))</f>
        <v/>
      </c>
      <c r="BY324" s="36" t="str">
        <f>IF(COUNT(BY323:BY323)=0,"",AVERAGE(BY323:BY323))</f>
        <v/>
      </c>
      <c r="BZ324" s="36" t="str">
        <f>IF(COUNT(BZ323:BZ323)=0,"",AVERAGE(BZ323:BZ323))</f>
        <v/>
      </c>
      <c r="CA324" s="36"/>
      <c r="CB324" s="36" t="str">
        <f>IF(COUNT(CB323:CB323)=0,"",AVERAGE(CB323:CB323))</f>
        <v/>
      </c>
      <c r="CC324" s="52"/>
      <c r="CE324" s="48"/>
      <c r="CF324" s="17" t="s">
        <v>1</v>
      </c>
      <c r="CG324" s="36" t="str">
        <f>IF(COUNT(CG323:CG323)=0,"",AVERAGE(CG323:CG323))</f>
        <v/>
      </c>
      <c r="CH324" s="36" t="str">
        <f>IF(COUNT(CH323:CH323)=0,"",AVERAGE(CH323:CH323))</f>
        <v/>
      </c>
      <c r="CI324" s="36" t="str">
        <f>IF(COUNT(CI323:CI323)=0,"",AVERAGE(CI323:CI323))</f>
        <v/>
      </c>
      <c r="CJ324" s="36" t="str">
        <f>IF(COUNT(CJ323:CJ323)=0,"",AVERAGE(CJ323:CJ323))</f>
        <v/>
      </c>
      <c r="CK324" s="36"/>
      <c r="CL324" s="36" t="str">
        <f>IF(COUNT(CL323:CL323)=0,"",AVERAGE(CL323:CL323))</f>
        <v/>
      </c>
      <c r="CM324" s="52"/>
      <c r="CO324" s="48"/>
      <c r="CP324" s="17" t="s">
        <v>1</v>
      </c>
      <c r="CQ324" s="36" t="str">
        <f>IF(COUNT(CQ323:CQ323)=0,"",AVERAGE(CQ323:CQ323))</f>
        <v/>
      </c>
      <c r="CR324" s="36" t="str">
        <f>IF(COUNT(CR323:CR323)=0,"",AVERAGE(CR323:CR323))</f>
        <v/>
      </c>
      <c r="CS324" s="36" t="str">
        <f>IF(COUNT(CS323:CS323)=0,"",AVERAGE(CS323:CS323))</f>
        <v/>
      </c>
      <c r="CT324" s="36" t="str">
        <f>IF(COUNT(CT323:CT323)=0,"",AVERAGE(CT323:CT323))</f>
        <v/>
      </c>
      <c r="CU324" s="36"/>
      <c r="CV324" s="36" t="str">
        <f>IF(COUNT(CV323:CV323)=0,"",AVERAGE(CV323:CV323))</f>
        <v/>
      </c>
      <c r="CW324" s="52"/>
      <c r="CY324" s="48"/>
      <c r="CZ324" s="17" t="s">
        <v>1</v>
      </c>
      <c r="DA324" s="36">
        <f>IF(COUNT(DA323:DA323)=0,"",AVERAGE(DA323:DA323))</f>
        <v>7</v>
      </c>
      <c r="DB324" s="36">
        <f>IF(COUNT(DB323:DB323)=0,"",AVERAGE(DB323:DB323))</f>
        <v>7</v>
      </c>
      <c r="DC324" s="36">
        <f>IF(COUNT(DC323:DC323)=0,"",AVERAGE(DC323:DC323))</f>
        <v>7</v>
      </c>
      <c r="DD324" s="36">
        <f>IF(COUNT(DD323:DD323)=0,"",AVERAGE(DD323:DD323))</f>
        <v>7</v>
      </c>
      <c r="DE324" s="36"/>
      <c r="DF324" s="36">
        <f>IF(COUNT(DF323:DF323)=0,"",AVERAGE(DF323:DF323))</f>
        <v>0</v>
      </c>
      <c r="DG324" s="52"/>
      <c r="DI324" s="48"/>
      <c r="DJ324" s="17" t="s">
        <v>1</v>
      </c>
      <c r="DK324" s="36" t="str">
        <f>IF(COUNT(DK323:DK323)=0,"",AVERAGE(DK323:DK323))</f>
        <v/>
      </c>
      <c r="DL324" s="36" t="str">
        <f>IF(COUNT(DL323:DL323)=0,"",AVERAGE(DL323:DL323))</f>
        <v/>
      </c>
      <c r="DM324" s="36" t="str">
        <f>IF(COUNT(DM323:DM323)=0,"",AVERAGE(DM323:DM323))</f>
        <v/>
      </c>
      <c r="DN324" s="36" t="str">
        <f>IF(COUNT(DN323:DN323)=0,"",AVERAGE(DN323:DN323))</f>
        <v/>
      </c>
      <c r="DO324" s="36"/>
      <c r="DP324" s="36" t="str">
        <f>IF(COUNT(DP323:DP323)=0,"",AVERAGE(DP323:DP323))</f>
        <v/>
      </c>
      <c r="DQ324" s="52"/>
      <c r="DS324" s="48"/>
      <c r="DT324" s="17" t="s">
        <v>1</v>
      </c>
      <c r="DU324" s="36" t="str">
        <f>IF(COUNT(DU323:DU323)=0,"",AVERAGE(DU323:DU323))</f>
        <v/>
      </c>
      <c r="DV324" s="36" t="str">
        <f>IF(COUNT(DV323:DV323)=0,"",AVERAGE(DV323:DV323))</f>
        <v/>
      </c>
      <c r="DW324" s="36" t="str">
        <f>IF(COUNT(DW323:DW323)=0,"",AVERAGE(DW323:DW323))</f>
        <v/>
      </c>
      <c r="DX324" s="36" t="str">
        <f>IF(COUNT(DX323:DX323)=0,"",AVERAGE(DX323:DX323))</f>
        <v/>
      </c>
      <c r="DY324" s="36"/>
      <c r="DZ324" s="36" t="str">
        <f>IF(COUNT(DZ323:DZ323)=0,"",AVERAGE(DZ323:DZ323))</f>
        <v/>
      </c>
      <c r="EA324" s="52"/>
      <c r="EC324" s="48"/>
      <c r="ED324" s="17" t="s">
        <v>1</v>
      </c>
      <c r="EE324" s="36" t="str">
        <f>IF(COUNT(EE323:EE323)=0,"",AVERAGE(EE323:EE323))</f>
        <v/>
      </c>
      <c r="EF324" s="36" t="str">
        <f>IF(COUNT(EF323:EF323)=0,"",AVERAGE(EF323:EF323))</f>
        <v/>
      </c>
      <c r="EG324" s="36" t="str">
        <f>IF(COUNT(EG323:EG323)=0,"",AVERAGE(EG323:EG323))</f>
        <v/>
      </c>
      <c r="EH324" s="36" t="str">
        <f>IF(COUNT(EH323:EH323)=0,"",AVERAGE(EH323:EH323))</f>
        <v/>
      </c>
      <c r="EI324" s="36"/>
      <c r="EJ324" s="36" t="str">
        <f>IF(COUNT(EJ323:EJ323)=0,"",AVERAGE(EJ323:EJ323))</f>
        <v/>
      </c>
      <c r="EK324" s="52"/>
      <c r="EL324" s="48"/>
      <c r="EM324" s="17" t="s">
        <v>1</v>
      </c>
      <c r="EN324" s="36">
        <f>IF(COUNT(EN323:EN323)=0,"",AVERAGE(EN323:EN323))</f>
        <v>7</v>
      </c>
      <c r="EO324" s="36">
        <f>IF(COUNT(EO323:EO323)=0,"",AVERAGE(EO323:EO323))</f>
        <v>7</v>
      </c>
      <c r="EP324" s="36">
        <f>IF(COUNT(EP323:EP323)=0,"",AVERAGE(EP323:EP323))</f>
        <v>7</v>
      </c>
      <c r="EQ324" s="36">
        <f>IF(COUNT(EQ323:EQ323)=0,"",AVERAGE(EQ323:EQ323))</f>
        <v>7</v>
      </c>
      <c r="ER324" s="36"/>
      <c r="ES324" s="36">
        <f>IF(COUNT(ES323:ES323)=0,"",AVERAGE(ES323:ES323))</f>
        <v>0</v>
      </c>
      <c r="ET324" s="52"/>
      <c r="EU324" s="52"/>
      <c r="EW324" s="369"/>
      <c r="EX324" s="17" t="s">
        <v>1</v>
      </c>
      <c r="EY324" s="36" t="str">
        <f t="shared" ref="EY324:FD324" si="1492">IF(COUNT(EY323:EY323)=0,"",AVERAGE(EY323:EY323))</f>
        <v/>
      </c>
      <c r="EZ324" s="36" t="str">
        <f t="shared" si="1492"/>
        <v/>
      </c>
      <c r="FA324" s="36" t="str">
        <f t="shared" si="1492"/>
        <v/>
      </c>
      <c r="FB324" s="36" t="str">
        <f t="shared" si="1492"/>
        <v/>
      </c>
      <c r="FC324" s="36" t="str">
        <f t="shared" si="1492"/>
        <v/>
      </c>
      <c r="FD324" s="36" t="str">
        <f t="shared" si="1492"/>
        <v/>
      </c>
      <c r="FE324" s="52"/>
      <c r="FG324" s="369"/>
      <c r="FH324" s="17" t="s">
        <v>1</v>
      </c>
      <c r="FI324" s="36" t="str">
        <f t="shared" ref="FI324:FN324" si="1493">IF(COUNT(FI323:FI323)=0,"",AVERAGE(FI323:FI323))</f>
        <v/>
      </c>
      <c r="FJ324" s="36" t="str">
        <f t="shared" si="1493"/>
        <v/>
      </c>
      <c r="FK324" s="36" t="str">
        <f t="shared" si="1493"/>
        <v/>
      </c>
      <c r="FL324" s="36" t="str">
        <f t="shared" si="1493"/>
        <v/>
      </c>
      <c r="FM324" s="36" t="str">
        <f t="shared" si="1493"/>
        <v/>
      </c>
      <c r="FN324" s="36" t="str">
        <f t="shared" si="1493"/>
        <v/>
      </c>
      <c r="FO324" s="52"/>
      <c r="FQ324" s="369"/>
      <c r="FR324" s="17" t="s">
        <v>1</v>
      </c>
      <c r="FS324" s="36" t="str">
        <f t="shared" ref="FS324:FX324" si="1494">IF(COUNT(FS323:FS323)=0,"",AVERAGE(FS323:FS323))</f>
        <v/>
      </c>
      <c r="FT324" s="36" t="str">
        <f t="shared" si="1494"/>
        <v/>
      </c>
      <c r="FU324" s="36" t="str">
        <f t="shared" si="1494"/>
        <v/>
      </c>
      <c r="FV324" s="36" t="str">
        <f t="shared" si="1494"/>
        <v/>
      </c>
      <c r="FW324" s="36" t="str">
        <f t="shared" si="1494"/>
        <v/>
      </c>
      <c r="FX324" s="36" t="str">
        <f t="shared" si="1494"/>
        <v/>
      </c>
      <c r="FY324" s="52"/>
      <c r="GA324" s="369"/>
      <c r="GB324" s="17" t="s">
        <v>1</v>
      </c>
      <c r="GC324" s="36" t="str">
        <f t="shared" ref="GC324:GH324" si="1495">IF(COUNT(GC323:GC323)=0,"",AVERAGE(GC323:GC323))</f>
        <v/>
      </c>
      <c r="GD324" s="36" t="str">
        <f t="shared" si="1495"/>
        <v/>
      </c>
      <c r="GE324" s="36" t="str">
        <f t="shared" si="1495"/>
        <v/>
      </c>
      <c r="GF324" s="36" t="str">
        <f t="shared" si="1495"/>
        <v/>
      </c>
      <c r="GG324" s="36" t="str">
        <f t="shared" si="1495"/>
        <v/>
      </c>
      <c r="GH324" s="36" t="str">
        <f t="shared" si="1495"/>
        <v/>
      </c>
      <c r="GI324" s="52"/>
      <c r="GK324" s="369"/>
      <c r="GL324" s="17" t="s">
        <v>1</v>
      </c>
      <c r="GM324" s="36" t="str">
        <f t="shared" ref="GM324:GR324" si="1496">IF(COUNT(GM323:GM323)=0,"",AVERAGE(GM323:GM323))</f>
        <v/>
      </c>
      <c r="GN324" s="36" t="str">
        <f t="shared" si="1496"/>
        <v/>
      </c>
      <c r="GO324" s="36" t="str">
        <f t="shared" si="1496"/>
        <v/>
      </c>
      <c r="GP324" s="36" t="str">
        <f t="shared" si="1496"/>
        <v/>
      </c>
      <c r="GQ324" s="36" t="str">
        <f t="shared" si="1496"/>
        <v/>
      </c>
      <c r="GR324" s="36" t="str">
        <f t="shared" si="1496"/>
        <v/>
      </c>
      <c r="GS324" s="52"/>
      <c r="GU324" s="369"/>
      <c r="GV324" s="17" t="s">
        <v>1</v>
      </c>
      <c r="GW324" s="36" t="str">
        <f t="shared" ref="GW324:HB324" si="1497">IF(COUNT(GW323:GW323)=0,"",AVERAGE(GW323:GW323))</f>
        <v/>
      </c>
      <c r="GX324" s="36" t="str">
        <f t="shared" si="1497"/>
        <v/>
      </c>
      <c r="GY324" s="36" t="str">
        <f t="shared" si="1497"/>
        <v/>
      </c>
      <c r="GZ324" s="36" t="str">
        <f t="shared" si="1497"/>
        <v/>
      </c>
      <c r="HA324" s="36" t="str">
        <f t="shared" si="1497"/>
        <v/>
      </c>
      <c r="HB324" s="36" t="str">
        <f t="shared" si="1497"/>
        <v/>
      </c>
      <c r="HC324" s="52"/>
      <c r="HE324" s="369"/>
      <c r="HF324" s="17" t="s">
        <v>1</v>
      </c>
      <c r="HG324" s="36" t="str">
        <f t="shared" ref="HG324:HL324" si="1498">IF(COUNT(HG323:HG323)=0,"",AVERAGE(HG323:HG323))</f>
        <v/>
      </c>
      <c r="HH324" s="36" t="str">
        <f t="shared" si="1498"/>
        <v/>
      </c>
      <c r="HI324" s="36" t="str">
        <f t="shared" si="1498"/>
        <v/>
      </c>
      <c r="HJ324" s="36" t="str">
        <f t="shared" si="1498"/>
        <v/>
      </c>
      <c r="HK324" s="36" t="str">
        <f t="shared" si="1498"/>
        <v/>
      </c>
      <c r="HL324" s="36" t="str">
        <f t="shared" si="1498"/>
        <v/>
      </c>
      <c r="HM324" s="52"/>
      <c r="HO324" s="369"/>
      <c r="HP324" s="17" t="s">
        <v>1</v>
      </c>
      <c r="HQ324" s="36" t="str">
        <f t="shared" ref="HQ324:HV324" si="1499">IF(COUNT(HQ323:HQ323)=0,"",AVERAGE(HQ323:HQ323))</f>
        <v/>
      </c>
      <c r="HR324" s="36" t="str">
        <f t="shared" si="1499"/>
        <v/>
      </c>
      <c r="HS324" s="36" t="str">
        <f t="shared" si="1499"/>
        <v/>
      </c>
      <c r="HT324" s="36" t="str">
        <f t="shared" si="1499"/>
        <v/>
      </c>
      <c r="HU324" s="36" t="str">
        <f t="shared" si="1499"/>
        <v/>
      </c>
      <c r="HV324" s="36" t="str">
        <f t="shared" si="1499"/>
        <v/>
      </c>
      <c r="HW324" s="52"/>
      <c r="HY324" s="369"/>
      <c r="HZ324" s="17" t="s">
        <v>1</v>
      </c>
      <c r="IA324" s="36" t="str">
        <f t="shared" ref="IA324:IF324" si="1500">IF(COUNT(IA323:IA323)=0,"",AVERAGE(IA323:IA323))</f>
        <v/>
      </c>
      <c r="IB324" s="36" t="str">
        <f t="shared" si="1500"/>
        <v/>
      </c>
      <c r="IC324" s="36" t="str">
        <f t="shared" si="1500"/>
        <v/>
      </c>
      <c r="ID324" s="36" t="str">
        <f t="shared" si="1500"/>
        <v/>
      </c>
      <c r="IE324" s="36" t="str">
        <f t="shared" si="1500"/>
        <v/>
      </c>
      <c r="IF324" s="36" t="str">
        <f t="shared" si="1500"/>
        <v/>
      </c>
      <c r="IG324" s="52"/>
      <c r="II324" s="369"/>
      <c r="IJ324" s="17" t="s">
        <v>1</v>
      </c>
      <c r="IK324" s="36" t="str">
        <f t="shared" ref="IK324:IP324" si="1501">IF(COUNT(IK323:IK323)=0,"",AVERAGE(IK323:IK323))</f>
        <v/>
      </c>
      <c r="IL324" s="36" t="str">
        <f t="shared" si="1501"/>
        <v/>
      </c>
      <c r="IM324" s="36" t="str">
        <f t="shared" si="1501"/>
        <v/>
      </c>
      <c r="IN324" s="36" t="str">
        <f t="shared" si="1501"/>
        <v/>
      </c>
      <c r="IO324" s="36" t="str">
        <f t="shared" si="1501"/>
        <v/>
      </c>
      <c r="IP324" s="36" t="str">
        <f t="shared" si="1501"/>
        <v/>
      </c>
      <c r="IQ324" s="52"/>
      <c r="IS324" s="369"/>
      <c r="IT324" s="17" t="s">
        <v>1</v>
      </c>
      <c r="IU324" s="36" t="str">
        <f t="shared" ref="IU324:IZ324" si="1502">IF(COUNT(IU323:IU323)=0,"",AVERAGE(IU323:IU323))</f>
        <v/>
      </c>
      <c r="IV324" s="36" t="str">
        <f t="shared" si="1502"/>
        <v/>
      </c>
      <c r="IW324" s="36" t="str">
        <f t="shared" si="1502"/>
        <v/>
      </c>
      <c r="IX324" s="36" t="str">
        <f t="shared" si="1502"/>
        <v/>
      </c>
      <c r="IY324" s="36" t="str">
        <f t="shared" si="1502"/>
        <v/>
      </c>
      <c r="IZ324" s="36" t="str">
        <f t="shared" si="1502"/>
        <v/>
      </c>
      <c r="JA324" s="52"/>
    </row>
    <row r="325" spans="1:261" ht="12.75" customHeight="1" outlineLevel="2" x14ac:dyDescent="0.25">
      <c r="C325" s="102" t="s">
        <v>309</v>
      </c>
      <c r="D325" s="103" t="s">
        <v>310</v>
      </c>
      <c r="E325" s="419"/>
      <c r="F325" s="419"/>
      <c r="G325" s="419"/>
      <c r="H325" s="419"/>
      <c r="I325" s="419"/>
      <c r="J325" s="419"/>
      <c r="K325" s="52"/>
      <c r="M325" s="102" t="s">
        <v>309</v>
      </c>
      <c r="N325" s="103" t="s">
        <v>310</v>
      </c>
      <c r="O325" s="103"/>
      <c r="P325" s="103"/>
      <c r="Q325" s="103"/>
      <c r="R325" s="103"/>
      <c r="S325" s="103"/>
      <c r="T325" s="103"/>
      <c r="U325" s="52"/>
      <c r="W325" s="102" t="s">
        <v>309</v>
      </c>
      <c r="X325" s="103" t="s">
        <v>310</v>
      </c>
      <c r="Y325" s="103"/>
      <c r="Z325" s="103"/>
      <c r="AA325" s="103"/>
      <c r="AB325" s="103"/>
      <c r="AC325" s="103"/>
      <c r="AD325" s="103"/>
      <c r="AE325" s="52"/>
      <c r="AG325" s="102" t="s">
        <v>309</v>
      </c>
      <c r="AH325" s="103" t="s">
        <v>310</v>
      </c>
      <c r="AI325" s="103"/>
      <c r="AJ325" s="103"/>
      <c r="AK325" s="103"/>
      <c r="AL325" s="103"/>
      <c r="AM325" s="103"/>
      <c r="AN325" s="103"/>
      <c r="AO325" s="52"/>
      <c r="AQ325" s="102" t="s">
        <v>309</v>
      </c>
      <c r="AR325" s="103" t="s">
        <v>310</v>
      </c>
      <c r="AS325" s="103"/>
      <c r="AT325" s="103"/>
      <c r="AU325" s="103"/>
      <c r="AV325" s="103"/>
      <c r="AW325" s="103"/>
      <c r="AX325" s="103"/>
      <c r="AY325" s="52"/>
      <c r="BA325" s="102" t="s">
        <v>309</v>
      </c>
      <c r="BB325" s="103" t="s">
        <v>310</v>
      </c>
      <c r="BC325" s="103"/>
      <c r="BD325" s="103"/>
      <c r="BE325" s="103"/>
      <c r="BF325" s="103"/>
      <c r="BG325" s="103"/>
      <c r="BH325" s="103"/>
      <c r="BI325" s="52"/>
      <c r="BK325" s="102" t="s">
        <v>309</v>
      </c>
      <c r="BL325" s="103" t="s">
        <v>310</v>
      </c>
      <c r="BM325" s="36"/>
      <c r="BN325" s="36">
        <f>IF(COUNT(BN324:BN324)=0,"",AVERAGE(BN324:BN324))</f>
        <v>10</v>
      </c>
      <c r="BO325" s="36">
        <f>IF(COUNT(BO324:BO324)=0,"",AVERAGE(BO324:BO324))</f>
        <v>10</v>
      </c>
      <c r="BP325" s="36">
        <f>IF(COUNT(BP324:BP324)=0,"",AVERAGE(BP324:BP324))</f>
        <v>0</v>
      </c>
      <c r="BQ325" s="36">
        <f>IF(COUNT(BQ324:BQ324)=0,"",AVERAGE(BQ324:BQ324))</f>
        <v>0</v>
      </c>
      <c r="BR325" s="36">
        <f>IF(COUNT(BR324:BR324)=0,"",AVERAGE(BR324:BR324))</f>
        <v>0</v>
      </c>
      <c r="BS325" s="52"/>
      <c r="BU325" s="102" t="s">
        <v>309</v>
      </c>
      <c r="BV325" s="103" t="s">
        <v>310</v>
      </c>
      <c r="BW325" s="103"/>
      <c r="BX325" s="103"/>
      <c r="BY325" s="103"/>
      <c r="BZ325" s="103"/>
      <c r="CA325" s="103"/>
      <c r="CB325" s="103"/>
      <c r="CC325" s="52"/>
      <c r="CE325" s="102" t="s">
        <v>309</v>
      </c>
      <c r="CF325" s="103" t="s">
        <v>310</v>
      </c>
      <c r="CG325" s="103"/>
      <c r="CH325" s="103"/>
      <c r="CI325" s="103"/>
      <c r="CJ325" s="103"/>
      <c r="CK325" s="103"/>
      <c r="CL325" s="103"/>
      <c r="CM325" s="52"/>
      <c r="CO325" s="102" t="s">
        <v>309</v>
      </c>
      <c r="CP325" s="103" t="s">
        <v>310</v>
      </c>
      <c r="CQ325" s="103"/>
      <c r="CR325" s="103"/>
      <c r="CS325" s="103"/>
      <c r="CT325" s="103"/>
      <c r="CU325" s="103"/>
      <c r="CV325" s="103"/>
      <c r="CW325" s="52"/>
      <c r="CY325" s="102" t="s">
        <v>309</v>
      </c>
      <c r="CZ325" s="103" t="s">
        <v>310</v>
      </c>
      <c r="DA325" s="103"/>
      <c r="DB325" s="103"/>
      <c r="DC325" s="103"/>
      <c r="DD325" s="103"/>
      <c r="DE325" s="103"/>
      <c r="DF325" s="103"/>
      <c r="DG325" s="52"/>
      <c r="DI325" s="102" t="s">
        <v>309</v>
      </c>
      <c r="DJ325" s="103" t="s">
        <v>310</v>
      </c>
      <c r="DK325" s="103"/>
      <c r="DL325" s="103"/>
      <c r="DM325" s="103"/>
      <c r="DN325" s="103"/>
      <c r="DO325" s="103"/>
      <c r="DP325" s="103"/>
      <c r="DQ325" s="52"/>
      <c r="DS325" s="102" t="s">
        <v>309</v>
      </c>
      <c r="DT325" s="103" t="s">
        <v>310</v>
      </c>
      <c r="DU325" s="103"/>
      <c r="DV325" s="103"/>
      <c r="DW325" s="103"/>
      <c r="DX325" s="103"/>
      <c r="DY325" s="103"/>
      <c r="DZ325" s="103"/>
      <c r="EA325" s="52"/>
      <c r="EC325" s="102" t="s">
        <v>309</v>
      </c>
      <c r="ED325" s="103" t="s">
        <v>310</v>
      </c>
      <c r="EE325" s="103"/>
      <c r="EF325" s="103"/>
      <c r="EG325" s="103"/>
      <c r="EH325" s="103"/>
      <c r="EI325" s="103"/>
      <c r="EJ325" s="103"/>
      <c r="EK325" s="52"/>
      <c r="EL325" s="102" t="s">
        <v>309</v>
      </c>
      <c r="EM325" s="103" t="s">
        <v>310</v>
      </c>
      <c r="EN325" s="103"/>
      <c r="EO325" s="103"/>
      <c r="EP325" s="103"/>
      <c r="EQ325" s="103"/>
      <c r="ER325" s="103"/>
      <c r="ES325" s="103"/>
      <c r="ET325" s="52"/>
      <c r="EU325" s="52"/>
      <c r="EW325" s="370" t="s">
        <v>309</v>
      </c>
      <c r="EX325" s="103" t="s">
        <v>310</v>
      </c>
      <c r="EY325" s="103"/>
      <c r="EZ325" s="103"/>
      <c r="FA325" s="103"/>
      <c r="FB325" s="103"/>
      <c r="FC325" s="103"/>
      <c r="FD325" s="103"/>
      <c r="FE325" s="52"/>
      <c r="FG325" s="370" t="s">
        <v>309</v>
      </c>
      <c r="FH325" s="103" t="s">
        <v>310</v>
      </c>
      <c r="FI325" s="103"/>
      <c r="FJ325" s="103"/>
      <c r="FK325" s="103"/>
      <c r="FL325" s="103"/>
      <c r="FM325" s="103"/>
      <c r="FN325" s="103"/>
      <c r="FO325" s="52"/>
      <c r="FQ325" s="370" t="s">
        <v>309</v>
      </c>
      <c r="FR325" s="103" t="s">
        <v>310</v>
      </c>
      <c r="FS325" s="103"/>
      <c r="FT325" s="103"/>
      <c r="FU325" s="103"/>
      <c r="FV325" s="103"/>
      <c r="FW325" s="103"/>
      <c r="FX325" s="103"/>
      <c r="FY325" s="52"/>
      <c r="GA325" s="370" t="s">
        <v>309</v>
      </c>
      <c r="GB325" s="103" t="s">
        <v>310</v>
      </c>
      <c r="GC325" s="103"/>
      <c r="GD325" s="103"/>
      <c r="GE325" s="103"/>
      <c r="GF325" s="103"/>
      <c r="GG325" s="103"/>
      <c r="GH325" s="103"/>
      <c r="GI325" s="52"/>
      <c r="GK325" s="370" t="s">
        <v>309</v>
      </c>
      <c r="GL325" s="103" t="s">
        <v>310</v>
      </c>
      <c r="GM325" s="103"/>
      <c r="GN325" s="103"/>
      <c r="GO325" s="103"/>
      <c r="GP325" s="103"/>
      <c r="GQ325" s="103"/>
      <c r="GR325" s="103"/>
      <c r="GS325" s="52"/>
      <c r="GU325" s="370" t="s">
        <v>309</v>
      </c>
      <c r="GV325" s="103" t="s">
        <v>310</v>
      </c>
      <c r="GW325" s="103"/>
      <c r="GX325" s="103"/>
      <c r="GY325" s="103"/>
      <c r="GZ325" s="103"/>
      <c r="HA325" s="103"/>
      <c r="HB325" s="103"/>
      <c r="HC325" s="52"/>
      <c r="HE325" s="370" t="s">
        <v>309</v>
      </c>
      <c r="HF325" s="103" t="s">
        <v>310</v>
      </c>
      <c r="HG325" s="103"/>
      <c r="HH325" s="103"/>
      <c r="HI325" s="103"/>
      <c r="HJ325" s="103"/>
      <c r="HK325" s="103"/>
      <c r="HL325" s="103"/>
      <c r="HM325" s="52"/>
      <c r="HO325" s="370" t="s">
        <v>309</v>
      </c>
      <c r="HP325" s="103" t="s">
        <v>310</v>
      </c>
      <c r="HQ325" s="103"/>
      <c r="HR325" s="103"/>
      <c r="HS325" s="103"/>
      <c r="HT325" s="103"/>
      <c r="HU325" s="103"/>
      <c r="HV325" s="103"/>
      <c r="HW325" s="52"/>
      <c r="HY325" s="370" t="s">
        <v>309</v>
      </c>
      <c r="HZ325" s="103" t="s">
        <v>310</v>
      </c>
      <c r="IA325" s="103"/>
      <c r="IB325" s="103"/>
      <c r="IC325" s="103"/>
      <c r="ID325" s="103"/>
      <c r="IE325" s="103"/>
      <c r="IF325" s="103"/>
      <c r="IG325" s="52"/>
      <c r="II325" s="370" t="s">
        <v>309</v>
      </c>
      <c r="IJ325" s="103" t="s">
        <v>310</v>
      </c>
      <c r="IK325" s="103"/>
      <c r="IL325" s="103"/>
      <c r="IM325" s="103"/>
      <c r="IN325" s="103"/>
      <c r="IO325" s="103"/>
      <c r="IP325" s="103"/>
      <c r="IQ325" s="52"/>
      <c r="IS325" s="370" t="s">
        <v>309</v>
      </c>
      <c r="IT325" s="103" t="s">
        <v>310</v>
      </c>
      <c r="IU325" s="103"/>
      <c r="IV325" s="103"/>
      <c r="IW325" s="103"/>
      <c r="IX325" s="103"/>
      <c r="IY325" s="103"/>
      <c r="IZ325" s="103"/>
      <c r="JA325" s="52"/>
    </row>
    <row r="326" spans="1:261" ht="12.75" customHeight="1" outlineLevel="2" x14ac:dyDescent="0.25">
      <c r="C326" s="356"/>
      <c r="D326" s="41">
        <v>1</v>
      </c>
      <c r="E326" s="416">
        <f t="shared" ref="E326" si="1503">AVERAGE(O326,Y326,AI326,AS326,BC326,BM326,BW326,CG326,CQ326,DA326,DK326,DU326,EE326,EO326,EY326,FI326,FS326,GC326,GM326,GW326,HG326,HQ326,IA326,IK326,IU326)</f>
        <v>9</v>
      </c>
      <c r="F326" s="416">
        <f t="shared" ref="F326" si="1504">AVERAGE(P326,Z326,AJ326,AT326,BD326,BN326,BX326,CH326,CR326,DB326,DL326,DV326,EF326,EP326,EZ326,FJ326,FT326,GD326,GN326,GX326,HH326,HR326,IB326,IL326,IV326)</f>
        <v>6</v>
      </c>
      <c r="G326" s="416">
        <f t="shared" ref="G326" si="1505">AVERAGE(Q326,AA326,AK326,AU326,BE326,BO326,BY326,CI326,CS326,DC326,DM326,DW326,EG326,EQ326,FA326,FK326,FU326,GE326,GO326,GY326,HI326,HS326,IC326,IM326,IW326)</f>
        <v>5</v>
      </c>
      <c r="H326" s="416">
        <f t="shared" ref="H326" si="1506">AVERAGE(R326,AB326,AL326,AV326,BF326,BP326,BZ326,CJ326,CT326,DD326,DN326,DX326,EH326,ER326,FB326,FL326,FV326,GF326,GP326,GZ326,HJ326,HT326,ID326,IN326,IX326)</f>
        <v>7</v>
      </c>
      <c r="I326" s="416">
        <f t="shared" ref="I326" si="1507">AVERAGE(S326,AC326,AM326,AW326,BG326,BQ326,CA326,CK326,CU326,DE326,DO326,DY326,EI326,ES326,FC326,FM326,FW326,GG326,GQ326,HA326,HK326,HU326,IE326,IO326,IY326)</f>
        <v>7</v>
      </c>
      <c r="J326" s="416">
        <f t="shared" ref="J326" si="1508">AVERAGE(T326,AD326,AN326,AX326,BH326,BR326,CB326,CL326,CV326,DF326,DP326,DZ326,EJ326,ET326,FD326,FN326,FX326,GH326,GR326,HB326,HL326,HV326,IF326,IP326,IZ326)</f>
        <v>7</v>
      </c>
      <c r="K326" s="52"/>
      <c r="M326" s="328"/>
      <c r="N326" s="41">
        <v>1</v>
      </c>
      <c r="O326" s="6"/>
      <c r="P326" s="6"/>
      <c r="Q326" s="6"/>
      <c r="R326" s="6"/>
      <c r="S326" s="6"/>
      <c r="T326" s="6"/>
      <c r="U326" s="52"/>
      <c r="W326" s="328"/>
      <c r="X326" s="41">
        <v>1</v>
      </c>
      <c r="Y326" s="6"/>
      <c r="Z326" s="6"/>
      <c r="AA326" s="6"/>
      <c r="AB326" s="6"/>
      <c r="AC326" s="6"/>
      <c r="AD326" s="6"/>
      <c r="AE326" s="52"/>
      <c r="AG326" s="328"/>
      <c r="AH326" s="41">
        <v>1</v>
      </c>
      <c r="AI326" s="6"/>
      <c r="AJ326" s="6"/>
      <c r="AK326" s="6"/>
      <c r="AL326" s="6"/>
      <c r="AM326" s="6"/>
      <c r="AN326" s="6"/>
      <c r="AO326" s="52"/>
      <c r="AQ326" s="328"/>
      <c r="AR326" s="41">
        <v>1</v>
      </c>
      <c r="AS326" s="6"/>
      <c r="AT326" s="6"/>
      <c r="AU326" s="6"/>
      <c r="AV326" s="6"/>
      <c r="AW326" s="6"/>
      <c r="AX326" s="6"/>
      <c r="AY326" s="52"/>
      <c r="BA326" s="328"/>
      <c r="BB326" s="41">
        <v>1</v>
      </c>
      <c r="BC326" s="6"/>
      <c r="BD326" s="6"/>
      <c r="BE326" s="6"/>
      <c r="BF326" s="6"/>
      <c r="BG326" s="6"/>
      <c r="BH326" s="6"/>
      <c r="BI326" s="52"/>
      <c r="BK326" s="328"/>
      <c r="BL326" s="41">
        <v>1</v>
      </c>
      <c r="BM326" s="103"/>
      <c r="BN326" s="103"/>
      <c r="BO326" s="103"/>
      <c r="BP326" s="103"/>
      <c r="BQ326" s="103"/>
      <c r="BR326" s="103"/>
      <c r="BS326" s="52"/>
      <c r="BU326" s="328"/>
      <c r="BV326" s="41">
        <v>1</v>
      </c>
      <c r="BW326" s="6"/>
      <c r="BX326" s="6"/>
      <c r="BY326" s="6"/>
      <c r="BZ326" s="6"/>
      <c r="CA326" s="6"/>
      <c r="CB326" s="6"/>
      <c r="CC326" s="52"/>
      <c r="CE326" s="328"/>
      <c r="CF326" s="41">
        <v>1</v>
      </c>
      <c r="CG326" s="6"/>
      <c r="CH326" s="6"/>
      <c r="CI326" s="6"/>
      <c r="CJ326" s="6"/>
      <c r="CK326" s="6"/>
      <c r="CL326" s="6"/>
      <c r="CM326" s="52"/>
      <c r="CO326" s="328"/>
      <c r="CP326" s="41">
        <v>1</v>
      </c>
      <c r="CQ326" s="6"/>
      <c r="CR326" s="6"/>
      <c r="CS326" s="6"/>
      <c r="CT326" s="6"/>
      <c r="CU326" s="6"/>
      <c r="CV326" s="6"/>
      <c r="CW326" s="52"/>
      <c r="CY326" s="328"/>
      <c r="CZ326" s="41">
        <v>1</v>
      </c>
      <c r="DA326" s="6">
        <v>9</v>
      </c>
      <c r="DB326" s="6">
        <v>9</v>
      </c>
      <c r="DC326" s="6">
        <v>3</v>
      </c>
      <c r="DD326" s="6">
        <v>7</v>
      </c>
      <c r="DE326" s="6"/>
      <c r="DF326" s="6">
        <v>7</v>
      </c>
      <c r="DG326" s="52"/>
      <c r="DI326" s="328"/>
      <c r="DJ326" s="41">
        <v>1</v>
      </c>
      <c r="DK326" s="6"/>
      <c r="DL326" s="6"/>
      <c r="DM326" s="6"/>
      <c r="DN326" s="6"/>
      <c r="DO326" s="6"/>
      <c r="DP326" s="6"/>
      <c r="DQ326" s="52"/>
      <c r="DS326" s="328"/>
      <c r="DT326" s="41">
        <v>1</v>
      </c>
      <c r="DU326" s="6"/>
      <c r="DV326" s="6"/>
      <c r="DW326" s="6"/>
      <c r="DX326" s="6"/>
      <c r="DY326" s="6"/>
      <c r="DZ326" s="6"/>
      <c r="EA326" s="52"/>
      <c r="EC326" s="328"/>
      <c r="ED326" s="41">
        <v>1</v>
      </c>
      <c r="EE326" s="6"/>
      <c r="EF326" s="6"/>
      <c r="EG326" s="6"/>
      <c r="EH326" s="6"/>
      <c r="EI326" s="6"/>
      <c r="EJ326" s="6"/>
      <c r="EK326" s="52"/>
      <c r="EL326" s="328"/>
      <c r="EM326" s="41">
        <v>1</v>
      </c>
      <c r="EN326" s="6">
        <v>9</v>
      </c>
      <c r="EO326" s="6">
        <v>9</v>
      </c>
      <c r="EP326" s="6">
        <v>3</v>
      </c>
      <c r="EQ326" s="6">
        <v>7</v>
      </c>
      <c r="ER326" s="6"/>
      <c r="ES326" s="6">
        <v>7</v>
      </c>
      <c r="ET326" s="52"/>
      <c r="EU326" s="52"/>
      <c r="EW326" s="367"/>
      <c r="EX326" s="41">
        <v>1</v>
      </c>
      <c r="EY326" s="6"/>
      <c r="EZ326" s="6"/>
      <c r="FA326" s="6"/>
      <c r="FB326" s="6"/>
      <c r="FC326" s="6"/>
      <c r="FD326" s="6"/>
      <c r="FE326" s="52"/>
      <c r="FG326" s="367"/>
      <c r="FH326" s="41">
        <v>1</v>
      </c>
      <c r="FI326" s="6"/>
      <c r="FJ326" s="6"/>
      <c r="FK326" s="6"/>
      <c r="FL326" s="6"/>
      <c r="FM326" s="6"/>
      <c r="FN326" s="6"/>
      <c r="FO326" s="52"/>
      <c r="FQ326" s="367"/>
      <c r="FR326" s="41">
        <v>1</v>
      </c>
      <c r="FS326" s="6"/>
      <c r="FT326" s="6"/>
      <c r="FU326" s="6"/>
      <c r="FV326" s="6"/>
      <c r="FW326" s="6"/>
      <c r="FX326" s="6"/>
      <c r="FY326" s="52"/>
      <c r="GA326" s="367"/>
      <c r="GB326" s="41">
        <v>1</v>
      </c>
      <c r="GC326" s="6"/>
      <c r="GD326" s="6"/>
      <c r="GE326" s="6"/>
      <c r="GF326" s="6"/>
      <c r="GG326" s="6"/>
      <c r="GH326" s="6"/>
      <c r="GI326" s="52"/>
      <c r="GK326" s="367"/>
      <c r="GL326" s="41">
        <v>1</v>
      </c>
      <c r="GM326" s="6"/>
      <c r="GN326" s="6"/>
      <c r="GO326" s="6"/>
      <c r="GP326" s="6"/>
      <c r="GQ326" s="6"/>
      <c r="GR326" s="6"/>
      <c r="GS326" s="52"/>
      <c r="GU326" s="367"/>
      <c r="GV326" s="41">
        <v>1</v>
      </c>
      <c r="GW326" s="6"/>
      <c r="GX326" s="6"/>
      <c r="GY326" s="6"/>
      <c r="GZ326" s="6"/>
      <c r="HA326" s="6"/>
      <c r="HB326" s="6"/>
      <c r="HC326" s="52"/>
      <c r="HE326" s="367"/>
      <c r="HF326" s="41">
        <v>1</v>
      </c>
      <c r="HG326" s="6"/>
      <c r="HH326" s="6"/>
      <c r="HI326" s="6"/>
      <c r="HJ326" s="6"/>
      <c r="HK326" s="6"/>
      <c r="HL326" s="6"/>
      <c r="HM326" s="52"/>
      <c r="HO326" s="367"/>
      <c r="HP326" s="41">
        <v>1</v>
      </c>
      <c r="HQ326" s="6"/>
      <c r="HR326" s="6"/>
      <c r="HS326" s="6"/>
      <c r="HT326" s="6"/>
      <c r="HU326" s="6"/>
      <c r="HV326" s="6"/>
      <c r="HW326" s="52"/>
      <c r="HY326" s="367"/>
      <c r="HZ326" s="41">
        <v>1</v>
      </c>
      <c r="IA326" s="6"/>
      <c r="IB326" s="6"/>
      <c r="IC326" s="6"/>
      <c r="ID326" s="6"/>
      <c r="IE326" s="6"/>
      <c r="IF326" s="6"/>
      <c r="IG326" s="52"/>
      <c r="II326" s="367"/>
      <c r="IJ326" s="41">
        <v>1</v>
      </c>
      <c r="IK326" s="6"/>
      <c r="IL326" s="6"/>
      <c r="IM326" s="6"/>
      <c r="IN326" s="6"/>
      <c r="IO326" s="6"/>
      <c r="IP326" s="6"/>
      <c r="IQ326" s="52"/>
      <c r="IS326" s="367"/>
      <c r="IT326" s="41">
        <v>1</v>
      </c>
      <c r="IU326" s="6"/>
      <c r="IV326" s="6"/>
      <c r="IW326" s="6"/>
      <c r="IX326" s="6"/>
      <c r="IY326" s="6"/>
      <c r="IZ326" s="6"/>
      <c r="JA326" s="52"/>
    </row>
    <row r="327" spans="1:261" ht="12.75" customHeight="1" outlineLevel="2" x14ac:dyDescent="0.25">
      <c r="A327" s="99" t="s">
        <v>122</v>
      </c>
      <c r="B327" s="100">
        <f>IF(A327="Must Have",RQTMustHave,(IF(A327="Important",RQTImportant,(IF(A327="Standard",RQTStandard,RQTNiceToHave)))))</f>
        <v>1</v>
      </c>
      <c r="C327" s="358"/>
      <c r="D327" s="17" t="s">
        <v>1</v>
      </c>
      <c r="E327" s="417">
        <f>AVERAGE(O327,Y327,AI327,AS327,BC327,BM327,BW327,CG327,CQ327,DA327,DK327,DU327,EE327,EO327,EY327,FI327,FS327,GC327,GM327,GW327,HG327,HQ327,IA327,IK327,IU327)</f>
        <v>6</v>
      </c>
      <c r="F327" s="417">
        <f t="shared" ref="F327:J327" si="1509">AVERAGE(P327,Z327,AJ327,AT327,BD327,BN327,BX327,CH327,CR327,DB327,DL327,DV327,EF327,EP327,EZ327,FJ327,FT327,GD327,GN327,GX327,HH327,HR327,IB327,IL327,IV327)</f>
        <v>7.333333333333333</v>
      </c>
      <c r="G327" s="417">
        <f t="shared" si="1509"/>
        <v>3.3333333333333335</v>
      </c>
      <c r="H327" s="417">
        <f t="shared" si="1509"/>
        <v>3.5</v>
      </c>
      <c r="I327" s="417">
        <f t="shared" si="1509"/>
        <v>3.5</v>
      </c>
      <c r="J327" s="417">
        <f t="shared" si="1509"/>
        <v>8.5</v>
      </c>
      <c r="K327" s="52"/>
      <c r="M327" s="48"/>
      <c r="N327" s="17" t="s">
        <v>1</v>
      </c>
      <c r="O327" s="36" t="str">
        <f>IF(COUNT(O326:O326)=0,"",AVERAGE(O326:O326))</f>
        <v/>
      </c>
      <c r="P327" s="36" t="str">
        <f>IF(COUNT(P326:P326)=0,"",AVERAGE(P326:P326))</f>
        <v/>
      </c>
      <c r="Q327" s="36" t="str">
        <f>IF(COUNT(Q326:Q326)=0,"",AVERAGE(Q326:Q326))</f>
        <v/>
      </c>
      <c r="R327" s="36" t="str">
        <f>IF(COUNT(R326:R326)=0,"",AVERAGE(R326:R326))</f>
        <v/>
      </c>
      <c r="S327" s="36"/>
      <c r="T327" s="36" t="str">
        <f>IF(COUNT(T326:T326)=0,"",AVERAGE(T326:T326))</f>
        <v/>
      </c>
      <c r="U327" s="52"/>
      <c r="W327" s="48"/>
      <c r="X327" s="17" t="s">
        <v>1</v>
      </c>
      <c r="Y327" s="36" t="str">
        <f>IF(COUNT(Y326:Y326)=0,"",AVERAGE(Y326:Y326))</f>
        <v/>
      </c>
      <c r="Z327" s="36" t="str">
        <f>IF(COUNT(Z326:Z326)=0,"",AVERAGE(Z326:Z326))</f>
        <v/>
      </c>
      <c r="AA327" s="36" t="str">
        <f>IF(COUNT(AA326:AA326)=0,"",AVERAGE(AA326:AA326))</f>
        <v/>
      </c>
      <c r="AB327" s="36" t="str">
        <f>IF(COUNT(AB326:AB326)=0,"",AVERAGE(AB326:AB326))</f>
        <v/>
      </c>
      <c r="AC327" s="36"/>
      <c r="AD327" s="36" t="str">
        <f>IF(COUNT(AD326:AD326)=0,"",AVERAGE(AD326:AD326))</f>
        <v/>
      </c>
      <c r="AE327" s="52"/>
      <c r="AG327" s="48"/>
      <c r="AH327" s="17" t="s">
        <v>1</v>
      </c>
      <c r="AI327" s="36" t="str">
        <f>IF(COUNT(AI326:AI326)=0,"",AVERAGE(AI326:AI326))</f>
        <v/>
      </c>
      <c r="AJ327" s="36" t="str">
        <f>IF(COUNT(AJ326:AJ326)=0,"",AVERAGE(AJ326:AJ326))</f>
        <v/>
      </c>
      <c r="AK327" s="36" t="str">
        <f>IF(COUNT(AK326:AK326)=0,"",AVERAGE(AK326:AK326))</f>
        <v/>
      </c>
      <c r="AL327" s="36" t="str">
        <f>IF(COUNT(AL326:AL326)=0,"",AVERAGE(AL326:AL326))</f>
        <v/>
      </c>
      <c r="AM327" s="36"/>
      <c r="AN327" s="36" t="str">
        <f>IF(COUNT(AN326:AN326)=0,"",AVERAGE(AN326:AN326))</f>
        <v/>
      </c>
      <c r="AO327" s="52"/>
      <c r="AQ327" s="48"/>
      <c r="AR327" s="17" t="s">
        <v>1</v>
      </c>
      <c r="AS327" s="36"/>
      <c r="AT327" s="36" t="str">
        <f>IF(COUNT(AT326:AT326)=0,"",AVERAGE(AT326:AT326))</f>
        <v/>
      </c>
      <c r="AU327" s="36" t="str">
        <f>IF(COUNT(AU326:AU326)=0,"",AVERAGE(AU326:AU326))</f>
        <v/>
      </c>
      <c r="AV327" s="36" t="str">
        <f>IF(COUNT(AV326:AV326)=0,"",AVERAGE(AV326:AV326))</f>
        <v/>
      </c>
      <c r="AW327" s="36" t="str">
        <f>IF(COUNT(AW326:AW326)=0,"",AVERAGE(AW326:AW326))</f>
        <v/>
      </c>
      <c r="AX327" s="36" t="str">
        <f>IF(COUNT(AX326:AX326)=0,"",AVERAGE(AX326:AX326))</f>
        <v/>
      </c>
      <c r="AY327" s="52"/>
      <c r="BA327" s="48"/>
      <c r="BB327" s="17" t="s">
        <v>1</v>
      </c>
      <c r="BC327" s="36"/>
      <c r="BD327" s="36" t="str">
        <f>IF(COUNT(BD326:BD326)=0,"",AVERAGE(BD326:BD326))</f>
        <v/>
      </c>
      <c r="BE327" s="36" t="str">
        <f>IF(COUNT(BE326:BE326)=0,"",AVERAGE(BE326:BE326))</f>
        <v/>
      </c>
      <c r="BF327" s="36" t="str">
        <f>IF(COUNT(BF326:BF326)=0,"",AVERAGE(BF326:BF326))</f>
        <v/>
      </c>
      <c r="BG327" s="36" t="str">
        <f>IF(COUNT(BG326:BG326)=0,"",AVERAGE(BG326:BG326))</f>
        <v/>
      </c>
      <c r="BH327" s="36" t="str">
        <f>IF(COUNT(BH326:BH326)=0,"",AVERAGE(BH326:BH326))</f>
        <v/>
      </c>
      <c r="BI327" s="52"/>
      <c r="BK327" s="48"/>
      <c r="BL327" s="17" t="s">
        <v>1</v>
      </c>
      <c r="BM327" s="6">
        <v>0</v>
      </c>
      <c r="BN327" s="6">
        <v>10</v>
      </c>
      <c r="BO327" s="6">
        <v>0</v>
      </c>
      <c r="BP327" s="6">
        <v>0</v>
      </c>
      <c r="BQ327" s="6">
        <v>0</v>
      </c>
      <c r="BR327" s="6">
        <v>10</v>
      </c>
      <c r="BS327" s="52"/>
      <c r="BU327" s="48"/>
      <c r="BV327" s="17" t="s">
        <v>1</v>
      </c>
      <c r="BW327" s="36" t="str">
        <f>IF(COUNT(BW326:BW326)=0,"",AVERAGE(BW326:BW326))</f>
        <v/>
      </c>
      <c r="BX327" s="36" t="str">
        <f>IF(COUNT(BX326:BX326)=0,"",AVERAGE(BX326:BX326))</f>
        <v/>
      </c>
      <c r="BY327" s="36" t="str">
        <f>IF(COUNT(BY326:BY326)=0,"",AVERAGE(BY326:BY326))</f>
        <v/>
      </c>
      <c r="BZ327" s="36" t="str">
        <f>IF(COUNT(BZ326:BZ326)=0,"",AVERAGE(BZ326:BZ326))</f>
        <v/>
      </c>
      <c r="CA327" s="36"/>
      <c r="CB327" s="36" t="str">
        <f>IF(COUNT(CB326:CB326)=0,"",AVERAGE(CB326:CB326))</f>
        <v/>
      </c>
      <c r="CC327" s="52"/>
      <c r="CE327" s="48"/>
      <c r="CF327" s="17" t="s">
        <v>1</v>
      </c>
      <c r="CG327" s="36" t="str">
        <f>IF(COUNT(CG326:CG326)=0,"",AVERAGE(CG326:CG326))</f>
        <v/>
      </c>
      <c r="CH327" s="36" t="str">
        <f>IF(COUNT(CH326:CH326)=0,"",AVERAGE(CH326:CH326))</f>
        <v/>
      </c>
      <c r="CI327" s="36" t="str">
        <f>IF(COUNT(CI326:CI326)=0,"",AVERAGE(CI326:CI326))</f>
        <v/>
      </c>
      <c r="CJ327" s="36" t="str">
        <f>IF(COUNT(CJ326:CJ326)=0,"",AVERAGE(CJ326:CJ326))</f>
        <v/>
      </c>
      <c r="CK327" s="36"/>
      <c r="CL327" s="36" t="str">
        <f>IF(COUNT(CL326:CL326)=0,"",AVERAGE(CL326:CL326))</f>
        <v/>
      </c>
      <c r="CM327" s="52"/>
      <c r="CO327" s="48"/>
      <c r="CP327" s="17" t="s">
        <v>1</v>
      </c>
      <c r="CQ327" s="36" t="str">
        <f>IF(COUNT(CQ326:CQ326)=0,"",AVERAGE(CQ326:CQ326))</f>
        <v/>
      </c>
      <c r="CR327" s="36" t="str">
        <f>IF(COUNT(CR326:CR326)=0,"",AVERAGE(CR326:CR326))</f>
        <v/>
      </c>
      <c r="CS327" s="36" t="str">
        <f>IF(COUNT(CS326:CS326)=0,"",AVERAGE(CS326:CS326))</f>
        <v/>
      </c>
      <c r="CT327" s="36" t="str">
        <f>IF(COUNT(CT326:CT326)=0,"",AVERAGE(CT326:CT326))</f>
        <v/>
      </c>
      <c r="CU327" s="36"/>
      <c r="CV327" s="36" t="str">
        <f>IF(COUNT(CV326:CV326)=0,"",AVERAGE(CV326:CV326))</f>
        <v/>
      </c>
      <c r="CW327" s="52"/>
      <c r="CY327" s="48"/>
      <c r="CZ327" s="17" t="s">
        <v>1</v>
      </c>
      <c r="DA327" s="36">
        <f>IF(COUNT(DA326:DA326)=0,"",AVERAGE(DA326:DA326))</f>
        <v>9</v>
      </c>
      <c r="DB327" s="36">
        <f>IF(COUNT(DB326:DB326)=0,"",AVERAGE(DB326:DB326))</f>
        <v>9</v>
      </c>
      <c r="DC327" s="36">
        <f>IF(COUNT(DC326:DC326)=0,"",AVERAGE(DC326:DC326))</f>
        <v>3</v>
      </c>
      <c r="DD327" s="36">
        <f>IF(COUNT(DD326:DD326)=0,"",AVERAGE(DD326:DD326))</f>
        <v>7</v>
      </c>
      <c r="DE327" s="36"/>
      <c r="DF327" s="36">
        <f>IF(COUNT(DF326:DF326)=0,"",AVERAGE(DF326:DF326))</f>
        <v>7</v>
      </c>
      <c r="DG327" s="52"/>
      <c r="DI327" s="48"/>
      <c r="DJ327" s="17" t="s">
        <v>1</v>
      </c>
      <c r="DK327" s="36" t="str">
        <f>IF(COUNT(DK326:DK326)=0,"",AVERAGE(DK326:DK326))</f>
        <v/>
      </c>
      <c r="DL327" s="36" t="str">
        <f>IF(COUNT(DL326:DL326)=0,"",AVERAGE(DL326:DL326))</f>
        <v/>
      </c>
      <c r="DM327" s="36" t="str">
        <f>IF(COUNT(DM326:DM326)=0,"",AVERAGE(DM326:DM326))</f>
        <v/>
      </c>
      <c r="DN327" s="36" t="str">
        <f>IF(COUNT(DN326:DN326)=0,"",AVERAGE(DN326:DN326))</f>
        <v/>
      </c>
      <c r="DO327" s="36"/>
      <c r="DP327" s="36" t="str">
        <f>IF(COUNT(DP326:DP326)=0,"",AVERAGE(DP326:DP326))</f>
        <v/>
      </c>
      <c r="DQ327" s="52"/>
      <c r="DS327" s="48"/>
      <c r="DT327" s="17" t="s">
        <v>1</v>
      </c>
      <c r="DU327" s="36" t="str">
        <f>IF(COUNT(DU326:DU326)=0,"",AVERAGE(DU326:DU326))</f>
        <v/>
      </c>
      <c r="DV327" s="36" t="str">
        <f>IF(COUNT(DV326:DV326)=0,"",AVERAGE(DV326:DV326))</f>
        <v/>
      </c>
      <c r="DW327" s="36" t="str">
        <f>IF(COUNT(DW326:DW326)=0,"",AVERAGE(DW326:DW326))</f>
        <v/>
      </c>
      <c r="DX327" s="36" t="str">
        <f>IF(COUNT(DX326:DX326)=0,"",AVERAGE(DX326:DX326))</f>
        <v/>
      </c>
      <c r="DY327" s="36"/>
      <c r="DZ327" s="36" t="str">
        <f>IF(COUNT(DZ326:DZ326)=0,"",AVERAGE(DZ326:DZ326))</f>
        <v/>
      </c>
      <c r="EA327" s="52"/>
      <c r="EC327" s="48"/>
      <c r="ED327" s="17" t="s">
        <v>1</v>
      </c>
      <c r="EE327" s="36" t="str">
        <f>IF(COUNT(EE326:EE326)=0,"",AVERAGE(EE326:EE326))</f>
        <v/>
      </c>
      <c r="EF327" s="36" t="str">
        <f>IF(COUNT(EF326:EF326)=0,"",AVERAGE(EF326:EF326))</f>
        <v/>
      </c>
      <c r="EG327" s="36" t="str">
        <f>IF(COUNT(EG326:EG326)=0,"",AVERAGE(EG326:EG326))</f>
        <v/>
      </c>
      <c r="EH327" s="36" t="str">
        <f>IF(COUNT(EH326:EH326)=0,"",AVERAGE(EH326:EH326))</f>
        <v/>
      </c>
      <c r="EI327" s="36"/>
      <c r="EJ327" s="36" t="str">
        <f>IF(COUNT(EJ326:EJ326)=0,"",AVERAGE(EJ326:EJ326))</f>
        <v/>
      </c>
      <c r="EK327" s="52"/>
      <c r="EL327" s="48"/>
      <c r="EM327" s="17" t="s">
        <v>1</v>
      </c>
      <c r="EN327" s="36">
        <f>IF(COUNT(EN326:EN326)=0,"",AVERAGE(EN326:EN326))</f>
        <v>9</v>
      </c>
      <c r="EO327" s="36">
        <f>IF(COUNT(EO326:EO326)=0,"",AVERAGE(EO326:EO326))</f>
        <v>9</v>
      </c>
      <c r="EP327" s="36">
        <f>IF(COUNT(EP326:EP326)=0,"",AVERAGE(EP326:EP326))</f>
        <v>3</v>
      </c>
      <c r="EQ327" s="36">
        <f>IF(COUNT(EQ326:EQ326)=0,"",AVERAGE(EQ326:EQ326))</f>
        <v>7</v>
      </c>
      <c r="ER327" s="36"/>
      <c r="ES327" s="36">
        <f>IF(COUNT(ES326:ES326)=0,"",AVERAGE(ES326:ES326))</f>
        <v>7</v>
      </c>
      <c r="ET327" s="52"/>
      <c r="EU327" s="52"/>
      <c r="EW327" s="369"/>
      <c r="EX327" s="17" t="s">
        <v>1</v>
      </c>
      <c r="EY327" s="36" t="str">
        <f t="shared" ref="EY327:FD327" si="1510">IF(COUNT(EY326:EY326)=0,"",AVERAGE(EY326:EY326))</f>
        <v/>
      </c>
      <c r="EZ327" s="36" t="str">
        <f t="shared" si="1510"/>
        <v/>
      </c>
      <c r="FA327" s="36" t="str">
        <f t="shared" si="1510"/>
        <v/>
      </c>
      <c r="FB327" s="36" t="str">
        <f t="shared" si="1510"/>
        <v/>
      </c>
      <c r="FC327" s="36" t="str">
        <f t="shared" si="1510"/>
        <v/>
      </c>
      <c r="FD327" s="36" t="str">
        <f t="shared" si="1510"/>
        <v/>
      </c>
      <c r="FE327" s="52"/>
      <c r="FG327" s="369"/>
      <c r="FH327" s="17" t="s">
        <v>1</v>
      </c>
      <c r="FI327" s="36" t="str">
        <f t="shared" ref="FI327:FN327" si="1511">IF(COUNT(FI326:FI326)=0,"",AVERAGE(FI326:FI326))</f>
        <v/>
      </c>
      <c r="FJ327" s="36" t="str">
        <f t="shared" si="1511"/>
        <v/>
      </c>
      <c r="FK327" s="36" t="str">
        <f t="shared" si="1511"/>
        <v/>
      </c>
      <c r="FL327" s="36" t="str">
        <f t="shared" si="1511"/>
        <v/>
      </c>
      <c r="FM327" s="36" t="str">
        <f t="shared" si="1511"/>
        <v/>
      </c>
      <c r="FN327" s="36" t="str">
        <f t="shared" si="1511"/>
        <v/>
      </c>
      <c r="FO327" s="52"/>
      <c r="FQ327" s="369"/>
      <c r="FR327" s="17" t="s">
        <v>1</v>
      </c>
      <c r="FS327" s="36" t="str">
        <f t="shared" ref="FS327:FX327" si="1512">IF(COUNT(FS326:FS326)=0,"",AVERAGE(FS326:FS326))</f>
        <v/>
      </c>
      <c r="FT327" s="36" t="str">
        <f t="shared" si="1512"/>
        <v/>
      </c>
      <c r="FU327" s="36" t="str">
        <f t="shared" si="1512"/>
        <v/>
      </c>
      <c r="FV327" s="36" t="str">
        <f t="shared" si="1512"/>
        <v/>
      </c>
      <c r="FW327" s="36" t="str">
        <f t="shared" si="1512"/>
        <v/>
      </c>
      <c r="FX327" s="36" t="str">
        <f t="shared" si="1512"/>
        <v/>
      </c>
      <c r="FY327" s="52"/>
      <c r="GA327" s="369"/>
      <c r="GB327" s="17" t="s">
        <v>1</v>
      </c>
      <c r="GC327" s="36" t="str">
        <f t="shared" ref="GC327:GH327" si="1513">IF(COUNT(GC326:GC326)=0,"",AVERAGE(GC326:GC326))</f>
        <v/>
      </c>
      <c r="GD327" s="36" t="str">
        <f t="shared" si="1513"/>
        <v/>
      </c>
      <c r="GE327" s="36" t="str">
        <f t="shared" si="1513"/>
        <v/>
      </c>
      <c r="GF327" s="36" t="str">
        <f t="shared" si="1513"/>
        <v/>
      </c>
      <c r="GG327" s="36" t="str">
        <f t="shared" si="1513"/>
        <v/>
      </c>
      <c r="GH327" s="36" t="str">
        <f t="shared" si="1513"/>
        <v/>
      </c>
      <c r="GI327" s="52"/>
      <c r="GK327" s="369"/>
      <c r="GL327" s="17" t="s">
        <v>1</v>
      </c>
      <c r="GM327" s="36" t="str">
        <f t="shared" ref="GM327:GR327" si="1514">IF(COUNT(GM326:GM326)=0,"",AVERAGE(GM326:GM326))</f>
        <v/>
      </c>
      <c r="GN327" s="36" t="str">
        <f t="shared" si="1514"/>
        <v/>
      </c>
      <c r="GO327" s="36" t="str">
        <f t="shared" si="1514"/>
        <v/>
      </c>
      <c r="GP327" s="36" t="str">
        <f t="shared" si="1514"/>
        <v/>
      </c>
      <c r="GQ327" s="36" t="str">
        <f t="shared" si="1514"/>
        <v/>
      </c>
      <c r="GR327" s="36" t="str">
        <f t="shared" si="1514"/>
        <v/>
      </c>
      <c r="GS327" s="52"/>
      <c r="GU327" s="369"/>
      <c r="GV327" s="17" t="s">
        <v>1</v>
      </c>
      <c r="GW327" s="36" t="str">
        <f t="shared" ref="GW327:HB327" si="1515">IF(COUNT(GW326:GW326)=0,"",AVERAGE(GW326:GW326))</f>
        <v/>
      </c>
      <c r="GX327" s="36" t="str">
        <f t="shared" si="1515"/>
        <v/>
      </c>
      <c r="GY327" s="36" t="str">
        <f t="shared" si="1515"/>
        <v/>
      </c>
      <c r="GZ327" s="36" t="str">
        <f t="shared" si="1515"/>
        <v/>
      </c>
      <c r="HA327" s="36" t="str">
        <f t="shared" si="1515"/>
        <v/>
      </c>
      <c r="HB327" s="36" t="str">
        <f t="shared" si="1515"/>
        <v/>
      </c>
      <c r="HC327" s="52"/>
      <c r="HE327" s="369"/>
      <c r="HF327" s="17" t="s">
        <v>1</v>
      </c>
      <c r="HG327" s="36" t="str">
        <f t="shared" ref="HG327:HL327" si="1516">IF(COUNT(HG326:HG326)=0,"",AVERAGE(HG326:HG326))</f>
        <v/>
      </c>
      <c r="HH327" s="36" t="str">
        <f t="shared" si="1516"/>
        <v/>
      </c>
      <c r="HI327" s="36" t="str">
        <f t="shared" si="1516"/>
        <v/>
      </c>
      <c r="HJ327" s="36" t="str">
        <f t="shared" si="1516"/>
        <v/>
      </c>
      <c r="HK327" s="36" t="str">
        <f t="shared" si="1516"/>
        <v/>
      </c>
      <c r="HL327" s="36" t="str">
        <f t="shared" si="1516"/>
        <v/>
      </c>
      <c r="HM327" s="52"/>
      <c r="HO327" s="369"/>
      <c r="HP327" s="17" t="s">
        <v>1</v>
      </c>
      <c r="HQ327" s="36" t="str">
        <f t="shared" ref="HQ327:HV327" si="1517">IF(COUNT(HQ326:HQ326)=0,"",AVERAGE(HQ326:HQ326))</f>
        <v/>
      </c>
      <c r="HR327" s="36" t="str">
        <f t="shared" si="1517"/>
        <v/>
      </c>
      <c r="HS327" s="36" t="str">
        <f t="shared" si="1517"/>
        <v/>
      </c>
      <c r="HT327" s="36" t="str">
        <f t="shared" si="1517"/>
        <v/>
      </c>
      <c r="HU327" s="36" t="str">
        <f t="shared" si="1517"/>
        <v/>
      </c>
      <c r="HV327" s="36" t="str">
        <f t="shared" si="1517"/>
        <v/>
      </c>
      <c r="HW327" s="52"/>
      <c r="HY327" s="369"/>
      <c r="HZ327" s="17" t="s">
        <v>1</v>
      </c>
      <c r="IA327" s="36" t="str">
        <f t="shared" ref="IA327:IF327" si="1518">IF(COUNT(IA326:IA326)=0,"",AVERAGE(IA326:IA326))</f>
        <v/>
      </c>
      <c r="IB327" s="36" t="str">
        <f t="shared" si="1518"/>
        <v/>
      </c>
      <c r="IC327" s="36" t="str">
        <f t="shared" si="1518"/>
        <v/>
      </c>
      <c r="ID327" s="36" t="str">
        <f t="shared" si="1518"/>
        <v/>
      </c>
      <c r="IE327" s="36" t="str">
        <f t="shared" si="1518"/>
        <v/>
      </c>
      <c r="IF327" s="36" t="str">
        <f t="shared" si="1518"/>
        <v/>
      </c>
      <c r="IG327" s="52"/>
      <c r="II327" s="369"/>
      <c r="IJ327" s="17" t="s">
        <v>1</v>
      </c>
      <c r="IK327" s="36" t="str">
        <f t="shared" ref="IK327:IP327" si="1519">IF(COUNT(IK326:IK326)=0,"",AVERAGE(IK326:IK326))</f>
        <v/>
      </c>
      <c r="IL327" s="36" t="str">
        <f t="shared" si="1519"/>
        <v/>
      </c>
      <c r="IM327" s="36" t="str">
        <f t="shared" si="1519"/>
        <v/>
      </c>
      <c r="IN327" s="36" t="str">
        <f t="shared" si="1519"/>
        <v/>
      </c>
      <c r="IO327" s="36" t="str">
        <f t="shared" si="1519"/>
        <v/>
      </c>
      <c r="IP327" s="36" t="str">
        <f t="shared" si="1519"/>
        <v/>
      </c>
      <c r="IQ327" s="52"/>
      <c r="IS327" s="369"/>
      <c r="IT327" s="17" t="s">
        <v>1</v>
      </c>
      <c r="IU327" s="36" t="str">
        <f t="shared" ref="IU327:IZ327" si="1520">IF(COUNT(IU326:IU326)=0,"",AVERAGE(IU326:IU326))</f>
        <v/>
      </c>
      <c r="IV327" s="36" t="str">
        <f t="shared" si="1520"/>
        <v/>
      </c>
      <c r="IW327" s="36" t="str">
        <f t="shared" si="1520"/>
        <v/>
      </c>
      <c r="IX327" s="36" t="str">
        <f t="shared" si="1520"/>
        <v/>
      </c>
      <c r="IY327" s="36" t="str">
        <f t="shared" si="1520"/>
        <v/>
      </c>
      <c r="IZ327" s="36" t="str">
        <f t="shared" si="1520"/>
        <v/>
      </c>
      <c r="JA327" s="52"/>
    </row>
    <row r="328" spans="1:261" ht="13.8" outlineLevel="1" x14ac:dyDescent="0.25">
      <c r="A328" s="97"/>
      <c r="B328" s="98">
        <f>SUM(B329:B356)*10</f>
        <v>50</v>
      </c>
      <c r="C328" s="37">
        <v>5.4</v>
      </c>
      <c r="D328" s="38" t="s">
        <v>311</v>
      </c>
      <c r="E328" s="428">
        <f>(($B$335*E335)+($B$338*E338)+($B$346*E346)+($B$351*E351)+($B$356*E356))/$B$328</f>
        <v>0.89222222222222225</v>
      </c>
      <c r="F328" s="428">
        <f t="shared" ref="F328:J328" si="1521">(($B$335*F335)+($B$338*F338)+($B$346*F346)+($B$351*F351)+($B$356*F356))/$B$328</f>
        <v>0.85222222222222233</v>
      </c>
      <c r="G328" s="428">
        <f t="shared" si="1521"/>
        <v>0.61111111111111116</v>
      </c>
      <c r="H328" s="428">
        <f t="shared" si="1521"/>
        <v>0.49666666666666665</v>
      </c>
      <c r="I328" s="428">
        <f t="shared" si="1521"/>
        <v>0.52333333333333332</v>
      </c>
      <c r="J328" s="428">
        <f t="shared" si="1521"/>
        <v>0.72333333333333338</v>
      </c>
      <c r="K328" s="52"/>
      <c r="M328" s="37">
        <v>5.4</v>
      </c>
      <c r="N328" s="38" t="s">
        <v>311</v>
      </c>
      <c r="O328" s="38"/>
      <c r="P328" s="38"/>
      <c r="Q328" s="38"/>
      <c r="R328" s="38"/>
      <c r="S328" s="38"/>
      <c r="T328" s="38"/>
      <c r="U328" s="52"/>
      <c r="W328" s="37">
        <v>5.4</v>
      </c>
      <c r="X328" s="38" t="s">
        <v>311</v>
      </c>
      <c r="Y328" s="38"/>
      <c r="Z328" s="38"/>
      <c r="AA328" s="38"/>
      <c r="AB328" s="38"/>
      <c r="AC328" s="38"/>
      <c r="AD328" s="38"/>
      <c r="AE328" s="52"/>
      <c r="AG328" s="37">
        <v>5.4</v>
      </c>
      <c r="AH328" s="38" t="s">
        <v>311</v>
      </c>
      <c r="AI328" s="38"/>
      <c r="AJ328" s="38"/>
      <c r="AK328" s="38"/>
      <c r="AL328" s="38"/>
      <c r="AM328" s="38"/>
      <c r="AN328" s="38"/>
      <c r="AO328" s="52"/>
      <c r="AQ328" s="37">
        <v>5.4</v>
      </c>
      <c r="AR328" s="38" t="s">
        <v>311</v>
      </c>
      <c r="AS328" s="38"/>
      <c r="AT328" s="38"/>
      <c r="AU328" s="38"/>
      <c r="AV328" s="38"/>
      <c r="AW328" s="38"/>
      <c r="AX328" s="38"/>
      <c r="AY328" s="52"/>
      <c r="BA328" s="37">
        <v>5.4</v>
      </c>
      <c r="BB328" s="38" t="s">
        <v>311</v>
      </c>
      <c r="BC328" s="38"/>
      <c r="BD328" s="38"/>
      <c r="BE328" s="38"/>
      <c r="BF328" s="38"/>
      <c r="BG328" s="38"/>
      <c r="BH328" s="38"/>
      <c r="BI328" s="52"/>
      <c r="BK328" s="37">
        <v>5.4</v>
      </c>
      <c r="BL328" s="38" t="s">
        <v>311</v>
      </c>
      <c r="BM328" s="36"/>
      <c r="BN328" s="36">
        <f>IF(COUNT(BN327:BN327)=0,"",AVERAGE(BN327:BN327))</f>
        <v>10</v>
      </c>
      <c r="BO328" s="36">
        <f>IF(COUNT(BO327:BO327)=0,"",AVERAGE(BO327:BO327))</f>
        <v>0</v>
      </c>
      <c r="BP328" s="36">
        <f>IF(COUNT(BP327:BP327)=0,"",AVERAGE(BP327:BP327))</f>
        <v>0</v>
      </c>
      <c r="BQ328" s="36">
        <f>IF(COUNT(BQ327:BQ327)=0,"",AVERAGE(BQ327:BQ327))</f>
        <v>0</v>
      </c>
      <c r="BR328" s="36">
        <f>IF(COUNT(BR327:BR327)=0,"",AVERAGE(BR327:BR327))</f>
        <v>10</v>
      </c>
      <c r="BS328" s="52"/>
      <c r="BU328" s="37">
        <v>5.4</v>
      </c>
      <c r="BV328" s="38" t="s">
        <v>311</v>
      </c>
      <c r="BW328" s="38"/>
      <c r="BX328" s="38"/>
      <c r="BY328" s="38"/>
      <c r="BZ328" s="38"/>
      <c r="CA328" s="38"/>
      <c r="CB328" s="38"/>
      <c r="CC328" s="52"/>
      <c r="CE328" s="37">
        <v>5.4</v>
      </c>
      <c r="CF328" s="38" t="s">
        <v>311</v>
      </c>
      <c r="CG328" s="38"/>
      <c r="CH328" s="38"/>
      <c r="CI328" s="38"/>
      <c r="CJ328" s="38"/>
      <c r="CK328" s="38"/>
      <c r="CL328" s="38"/>
      <c r="CM328" s="52"/>
      <c r="CO328" s="37">
        <v>5.4</v>
      </c>
      <c r="CP328" s="38" t="s">
        <v>311</v>
      </c>
      <c r="CQ328" s="38"/>
      <c r="CR328" s="38"/>
      <c r="CS328" s="38"/>
      <c r="CT328" s="38"/>
      <c r="CU328" s="38"/>
      <c r="CV328" s="38"/>
      <c r="CW328" s="52"/>
      <c r="CY328" s="37">
        <v>5.4</v>
      </c>
      <c r="CZ328" s="38" t="s">
        <v>311</v>
      </c>
      <c r="DA328" s="38"/>
      <c r="DB328" s="38"/>
      <c r="DC328" s="38"/>
      <c r="DD328" s="38"/>
      <c r="DE328" s="38"/>
      <c r="DF328" s="38"/>
      <c r="DG328" s="52"/>
      <c r="DI328" s="37">
        <v>5.4</v>
      </c>
      <c r="DJ328" s="38" t="s">
        <v>311</v>
      </c>
      <c r="DK328" s="38"/>
      <c r="DL328" s="38"/>
      <c r="DM328" s="38"/>
      <c r="DN328" s="38"/>
      <c r="DO328" s="38"/>
      <c r="DP328" s="38"/>
      <c r="DQ328" s="52"/>
      <c r="DS328" s="37">
        <v>5.4</v>
      </c>
      <c r="DT328" s="38" t="s">
        <v>311</v>
      </c>
      <c r="DU328" s="38"/>
      <c r="DV328" s="38"/>
      <c r="DW328" s="38"/>
      <c r="DX328" s="38"/>
      <c r="DY328" s="38"/>
      <c r="DZ328" s="38"/>
      <c r="EA328" s="52"/>
      <c r="EC328" s="37">
        <v>5.4</v>
      </c>
      <c r="ED328" s="38" t="s">
        <v>311</v>
      </c>
      <c r="EE328" s="38"/>
      <c r="EF328" s="38"/>
      <c r="EG328" s="38"/>
      <c r="EH328" s="38"/>
      <c r="EI328" s="38"/>
      <c r="EJ328" s="38"/>
      <c r="EK328" s="52"/>
      <c r="EL328" s="37">
        <v>5.4</v>
      </c>
      <c r="EM328" s="38" t="s">
        <v>311</v>
      </c>
      <c r="EN328" s="38"/>
      <c r="EO328" s="38"/>
      <c r="EP328" s="38"/>
      <c r="EQ328" s="38"/>
      <c r="ER328" s="38"/>
      <c r="ES328" s="38"/>
      <c r="ET328" s="52"/>
      <c r="EU328" s="52"/>
      <c r="EW328" s="364">
        <v>5.4</v>
      </c>
      <c r="EX328" s="38" t="s">
        <v>311</v>
      </c>
      <c r="EY328" s="38"/>
      <c r="EZ328" s="38"/>
      <c r="FA328" s="38"/>
      <c r="FB328" s="38"/>
      <c r="FC328" s="38"/>
      <c r="FD328" s="38"/>
      <c r="FE328" s="52"/>
      <c r="FG328" s="364">
        <v>5.4</v>
      </c>
      <c r="FH328" s="38" t="s">
        <v>311</v>
      </c>
      <c r="FI328" s="38"/>
      <c r="FJ328" s="38"/>
      <c r="FK328" s="38"/>
      <c r="FL328" s="38"/>
      <c r="FM328" s="38"/>
      <c r="FN328" s="38"/>
      <c r="FO328" s="52"/>
      <c r="FQ328" s="364">
        <v>5.4</v>
      </c>
      <c r="FR328" s="38" t="s">
        <v>311</v>
      </c>
      <c r="FS328" s="38"/>
      <c r="FT328" s="38"/>
      <c r="FU328" s="38"/>
      <c r="FV328" s="38"/>
      <c r="FW328" s="38"/>
      <c r="FX328" s="38"/>
      <c r="FY328" s="52"/>
      <c r="GA328" s="364">
        <v>5.4</v>
      </c>
      <c r="GB328" s="38" t="s">
        <v>311</v>
      </c>
      <c r="GC328" s="38"/>
      <c r="GD328" s="38"/>
      <c r="GE328" s="38"/>
      <c r="GF328" s="38"/>
      <c r="GG328" s="38"/>
      <c r="GH328" s="38"/>
      <c r="GI328" s="52"/>
      <c r="GK328" s="364">
        <v>5.4</v>
      </c>
      <c r="GL328" s="38" t="s">
        <v>311</v>
      </c>
      <c r="GM328" s="38"/>
      <c r="GN328" s="38"/>
      <c r="GO328" s="38"/>
      <c r="GP328" s="38"/>
      <c r="GQ328" s="38"/>
      <c r="GR328" s="38"/>
      <c r="GS328" s="52"/>
      <c r="GU328" s="364">
        <v>5.4</v>
      </c>
      <c r="GV328" s="38" t="s">
        <v>311</v>
      </c>
      <c r="GW328" s="38"/>
      <c r="GX328" s="38"/>
      <c r="GY328" s="38"/>
      <c r="GZ328" s="38"/>
      <c r="HA328" s="38"/>
      <c r="HB328" s="38"/>
      <c r="HC328" s="52"/>
      <c r="HE328" s="364">
        <v>5.4</v>
      </c>
      <c r="HF328" s="38" t="s">
        <v>311</v>
      </c>
      <c r="HG328" s="38"/>
      <c r="HH328" s="38"/>
      <c r="HI328" s="38"/>
      <c r="HJ328" s="38"/>
      <c r="HK328" s="38"/>
      <c r="HL328" s="38"/>
      <c r="HM328" s="52"/>
      <c r="HO328" s="364">
        <v>5.4</v>
      </c>
      <c r="HP328" s="38" t="s">
        <v>311</v>
      </c>
      <c r="HQ328" s="38"/>
      <c r="HR328" s="38"/>
      <c r="HS328" s="38"/>
      <c r="HT328" s="38"/>
      <c r="HU328" s="38"/>
      <c r="HV328" s="38"/>
      <c r="HW328" s="52"/>
      <c r="HY328" s="364">
        <v>5.4</v>
      </c>
      <c r="HZ328" s="38" t="s">
        <v>311</v>
      </c>
      <c r="IA328" s="38"/>
      <c r="IB328" s="38"/>
      <c r="IC328" s="38"/>
      <c r="ID328" s="38"/>
      <c r="IE328" s="38"/>
      <c r="IF328" s="38"/>
      <c r="IG328" s="52"/>
      <c r="II328" s="364">
        <v>5.4</v>
      </c>
      <c r="IJ328" s="38" t="s">
        <v>311</v>
      </c>
      <c r="IK328" s="38"/>
      <c r="IL328" s="38"/>
      <c r="IM328" s="38"/>
      <c r="IN328" s="38"/>
      <c r="IO328" s="38"/>
      <c r="IP328" s="38"/>
      <c r="IQ328" s="52"/>
      <c r="IS328" s="364">
        <v>5.4</v>
      </c>
      <c r="IT328" s="38" t="s">
        <v>311</v>
      </c>
      <c r="IU328" s="38"/>
      <c r="IV328" s="38"/>
      <c r="IW328" s="38"/>
      <c r="IX328" s="38"/>
      <c r="IY328" s="38"/>
      <c r="IZ328" s="38"/>
      <c r="JA328" s="52"/>
    </row>
    <row r="329" spans="1:261" ht="12.75" customHeight="1" outlineLevel="2" x14ac:dyDescent="0.25">
      <c r="C329" s="360"/>
      <c r="D329" s="50" t="s">
        <v>17</v>
      </c>
      <c r="E329" s="418"/>
      <c r="F329" s="418"/>
      <c r="G329" s="418"/>
      <c r="H329" s="418"/>
      <c r="I329" s="418"/>
      <c r="J329" s="418"/>
      <c r="K329" s="52"/>
      <c r="M329" s="49"/>
      <c r="N329" s="50" t="s">
        <v>17</v>
      </c>
      <c r="O329" s="9"/>
      <c r="P329" s="9"/>
      <c r="Q329" s="9"/>
      <c r="R329" s="9"/>
      <c r="S329" s="9"/>
      <c r="T329" s="9"/>
      <c r="U329" s="52"/>
      <c r="W329" s="49"/>
      <c r="X329" s="50" t="s">
        <v>17</v>
      </c>
      <c r="Y329" s="9"/>
      <c r="Z329" s="9"/>
      <c r="AA329" s="9"/>
      <c r="AB329" s="9"/>
      <c r="AC329" s="9"/>
      <c r="AD329" s="9"/>
      <c r="AE329" s="52"/>
      <c r="AG329" s="49"/>
      <c r="AH329" s="50" t="s">
        <v>17</v>
      </c>
      <c r="AI329" s="9"/>
      <c r="AJ329" s="9"/>
      <c r="AK329" s="9"/>
      <c r="AL329" s="9"/>
      <c r="AM329" s="9"/>
      <c r="AN329" s="9"/>
      <c r="AO329" s="52"/>
      <c r="AQ329" s="49"/>
      <c r="AR329" s="50" t="s">
        <v>17</v>
      </c>
      <c r="AS329" s="9"/>
      <c r="AT329" s="9"/>
      <c r="AU329" s="9"/>
      <c r="AV329" s="9"/>
      <c r="AW329" s="9"/>
      <c r="AX329" s="9"/>
      <c r="AY329" s="52"/>
      <c r="BA329" s="49"/>
      <c r="BB329" s="50" t="s">
        <v>17</v>
      </c>
      <c r="BC329" s="9"/>
      <c r="BD329" s="9"/>
      <c r="BE329" s="9"/>
      <c r="BF329" s="9"/>
      <c r="BG329" s="9"/>
      <c r="BH329" s="9"/>
      <c r="BI329" s="52"/>
      <c r="BK329" s="49"/>
      <c r="BL329" s="50" t="s">
        <v>17</v>
      </c>
      <c r="BM329" s="38"/>
      <c r="BN329" s="38"/>
      <c r="BO329" s="38"/>
      <c r="BP329" s="38"/>
      <c r="BQ329" s="38"/>
      <c r="BR329" s="38"/>
      <c r="BS329" s="52"/>
      <c r="BU329" s="49"/>
      <c r="BV329" s="50" t="s">
        <v>17</v>
      </c>
      <c r="BW329" s="9"/>
      <c r="BX329" s="9"/>
      <c r="BY329" s="9"/>
      <c r="BZ329" s="9"/>
      <c r="CA329" s="9"/>
      <c r="CB329" s="9"/>
      <c r="CC329" s="52"/>
      <c r="CE329" s="49"/>
      <c r="CF329" s="50" t="s">
        <v>17</v>
      </c>
      <c r="CG329" s="9"/>
      <c r="CH329" s="9"/>
      <c r="CI329" s="9"/>
      <c r="CJ329" s="9"/>
      <c r="CK329" s="9"/>
      <c r="CL329" s="9"/>
      <c r="CM329" s="52"/>
      <c r="CO329" s="49"/>
      <c r="CP329" s="50" t="s">
        <v>17</v>
      </c>
      <c r="CQ329" s="9"/>
      <c r="CR329" s="9"/>
      <c r="CS329" s="9"/>
      <c r="CT329" s="9"/>
      <c r="CU329" s="9"/>
      <c r="CV329" s="9"/>
      <c r="CW329" s="52"/>
      <c r="CY329" s="49"/>
      <c r="CZ329" s="50" t="s">
        <v>17</v>
      </c>
      <c r="DA329" s="9"/>
      <c r="DB329" s="9"/>
      <c r="DC329" s="9"/>
      <c r="DD329" s="9"/>
      <c r="DE329" s="9"/>
      <c r="DF329" s="9"/>
      <c r="DG329" s="52"/>
      <c r="DI329" s="49"/>
      <c r="DJ329" s="50" t="s">
        <v>17</v>
      </c>
      <c r="DK329" s="9"/>
      <c r="DL329" s="9"/>
      <c r="DM329" s="9"/>
      <c r="DN329" s="9"/>
      <c r="DO329" s="9"/>
      <c r="DP329" s="9"/>
      <c r="DQ329" s="52"/>
      <c r="DS329" s="49"/>
      <c r="DT329" s="50" t="s">
        <v>17</v>
      </c>
      <c r="DU329" s="9"/>
      <c r="DV329" s="9"/>
      <c r="DW329" s="9"/>
      <c r="DX329" s="9"/>
      <c r="DY329" s="9"/>
      <c r="DZ329" s="9"/>
      <c r="EA329" s="52"/>
      <c r="EC329" s="49"/>
      <c r="ED329" s="50" t="s">
        <v>17</v>
      </c>
      <c r="EE329" s="9"/>
      <c r="EF329" s="9"/>
      <c r="EG329" s="9"/>
      <c r="EH329" s="9"/>
      <c r="EI329" s="9"/>
      <c r="EJ329" s="9"/>
      <c r="EK329" s="52"/>
      <c r="EL329" s="49"/>
      <c r="EM329" s="50" t="s">
        <v>17</v>
      </c>
      <c r="EN329" s="9"/>
      <c r="EO329" s="9"/>
      <c r="EP329" s="9"/>
      <c r="EQ329" s="9"/>
      <c r="ER329" s="9"/>
      <c r="ES329" s="9"/>
      <c r="ET329" s="52"/>
      <c r="EU329" s="52"/>
      <c r="EW329" s="365"/>
      <c r="EX329" s="50" t="s">
        <v>17</v>
      </c>
      <c r="EY329" s="9"/>
      <c r="EZ329" s="9"/>
      <c r="FA329" s="9"/>
      <c r="FB329" s="9"/>
      <c r="FC329" s="9"/>
      <c r="FD329" s="9"/>
      <c r="FE329" s="52"/>
      <c r="FG329" s="365"/>
      <c r="FH329" s="50" t="s">
        <v>17</v>
      </c>
      <c r="FI329" s="9"/>
      <c r="FJ329" s="9"/>
      <c r="FK329" s="9"/>
      <c r="FL329" s="9"/>
      <c r="FM329" s="9"/>
      <c r="FN329" s="9"/>
      <c r="FO329" s="52"/>
      <c r="FQ329" s="365"/>
      <c r="FR329" s="50" t="s">
        <v>17</v>
      </c>
      <c r="FS329" s="9"/>
      <c r="FT329" s="9"/>
      <c r="FU329" s="9"/>
      <c r="FV329" s="9"/>
      <c r="FW329" s="9"/>
      <c r="FX329" s="9"/>
      <c r="FY329" s="52"/>
      <c r="GA329" s="365"/>
      <c r="GB329" s="50" t="s">
        <v>17</v>
      </c>
      <c r="GC329" s="9"/>
      <c r="GD329" s="9"/>
      <c r="GE329" s="9"/>
      <c r="GF329" s="9"/>
      <c r="GG329" s="9"/>
      <c r="GH329" s="9"/>
      <c r="GI329" s="52"/>
      <c r="GK329" s="365"/>
      <c r="GL329" s="50" t="s">
        <v>17</v>
      </c>
      <c r="GM329" s="9"/>
      <c r="GN329" s="9"/>
      <c r="GO329" s="9"/>
      <c r="GP329" s="9"/>
      <c r="GQ329" s="9"/>
      <c r="GR329" s="9"/>
      <c r="GS329" s="52"/>
      <c r="GU329" s="365"/>
      <c r="GV329" s="50" t="s">
        <v>17</v>
      </c>
      <c r="GW329" s="9"/>
      <c r="GX329" s="9"/>
      <c r="GY329" s="9"/>
      <c r="GZ329" s="9"/>
      <c r="HA329" s="9"/>
      <c r="HB329" s="9"/>
      <c r="HC329" s="52"/>
      <c r="HE329" s="365"/>
      <c r="HF329" s="50" t="s">
        <v>17</v>
      </c>
      <c r="HG329" s="9"/>
      <c r="HH329" s="9"/>
      <c r="HI329" s="9"/>
      <c r="HJ329" s="9"/>
      <c r="HK329" s="9"/>
      <c r="HL329" s="9"/>
      <c r="HM329" s="52"/>
      <c r="HO329" s="365"/>
      <c r="HP329" s="50" t="s">
        <v>17</v>
      </c>
      <c r="HQ329" s="9"/>
      <c r="HR329" s="9"/>
      <c r="HS329" s="9"/>
      <c r="HT329" s="9"/>
      <c r="HU329" s="9"/>
      <c r="HV329" s="9"/>
      <c r="HW329" s="52"/>
      <c r="HY329" s="365"/>
      <c r="HZ329" s="50" t="s">
        <v>17</v>
      </c>
      <c r="IA329" s="9"/>
      <c r="IB329" s="9"/>
      <c r="IC329" s="9"/>
      <c r="ID329" s="9"/>
      <c r="IE329" s="9"/>
      <c r="IF329" s="9"/>
      <c r="IG329" s="52"/>
      <c r="II329" s="365"/>
      <c r="IJ329" s="50" t="s">
        <v>17</v>
      </c>
      <c r="IK329" s="9"/>
      <c r="IL329" s="9"/>
      <c r="IM329" s="9"/>
      <c r="IN329" s="9"/>
      <c r="IO329" s="9"/>
      <c r="IP329" s="9"/>
      <c r="IQ329" s="52"/>
      <c r="IS329" s="365"/>
      <c r="IT329" s="50" t="s">
        <v>17</v>
      </c>
      <c r="IU329" s="9"/>
      <c r="IV329" s="9"/>
      <c r="IW329" s="9"/>
      <c r="IX329" s="9"/>
      <c r="IY329" s="9"/>
      <c r="IZ329" s="9"/>
      <c r="JA329" s="52"/>
    </row>
    <row r="330" spans="1:261" ht="25.5" customHeight="1" outlineLevel="2" x14ac:dyDescent="0.25">
      <c r="C330" s="102" t="s">
        <v>53</v>
      </c>
      <c r="D330" s="103" t="s">
        <v>312</v>
      </c>
      <c r="E330" s="419"/>
      <c r="F330" s="419"/>
      <c r="G330" s="419"/>
      <c r="H330" s="419"/>
      <c r="I330" s="419"/>
      <c r="J330" s="419"/>
      <c r="K330" s="52"/>
      <c r="M330" s="102" t="s">
        <v>53</v>
      </c>
      <c r="N330" s="103" t="s">
        <v>312</v>
      </c>
      <c r="O330" s="103"/>
      <c r="P330" s="103"/>
      <c r="Q330" s="103"/>
      <c r="R330" s="103"/>
      <c r="S330" s="103"/>
      <c r="T330" s="103"/>
      <c r="U330" s="52"/>
      <c r="W330" s="102" t="s">
        <v>53</v>
      </c>
      <c r="X330" s="103" t="s">
        <v>312</v>
      </c>
      <c r="Y330" s="103"/>
      <c r="Z330" s="103"/>
      <c r="AA330" s="103"/>
      <c r="AB330" s="103"/>
      <c r="AC330" s="103"/>
      <c r="AD330" s="103"/>
      <c r="AE330" s="52"/>
      <c r="AG330" s="102" t="s">
        <v>53</v>
      </c>
      <c r="AH330" s="103" t="s">
        <v>312</v>
      </c>
      <c r="AI330" s="103"/>
      <c r="AJ330" s="103"/>
      <c r="AK330" s="103"/>
      <c r="AL330" s="103"/>
      <c r="AM330" s="103"/>
      <c r="AN330" s="103"/>
      <c r="AO330" s="52"/>
      <c r="AQ330" s="102" t="s">
        <v>53</v>
      </c>
      <c r="AR330" s="103" t="s">
        <v>312</v>
      </c>
      <c r="AS330" s="103"/>
      <c r="AT330" s="103"/>
      <c r="AU330" s="103"/>
      <c r="AV330" s="103"/>
      <c r="AW330" s="103"/>
      <c r="AX330" s="103"/>
      <c r="AY330" s="52"/>
      <c r="BA330" s="102" t="s">
        <v>53</v>
      </c>
      <c r="BB330" s="103" t="s">
        <v>312</v>
      </c>
      <c r="BC330" s="103"/>
      <c r="BD330" s="103"/>
      <c r="BE330" s="103"/>
      <c r="BF330" s="103"/>
      <c r="BG330" s="103"/>
      <c r="BH330" s="103"/>
      <c r="BI330" s="52"/>
      <c r="BK330" s="102" t="s">
        <v>53</v>
      </c>
      <c r="BL330" s="103" t="s">
        <v>312</v>
      </c>
      <c r="BM330" s="9"/>
      <c r="BN330" s="9"/>
      <c r="BO330" s="9"/>
      <c r="BP330" s="9"/>
      <c r="BQ330" s="9"/>
      <c r="BR330" s="9"/>
      <c r="BS330" s="52"/>
      <c r="BU330" s="102" t="s">
        <v>53</v>
      </c>
      <c r="BV330" s="103" t="s">
        <v>312</v>
      </c>
      <c r="BW330" s="103"/>
      <c r="BX330" s="103"/>
      <c r="BY330" s="103"/>
      <c r="BZ330" s="103"/>
      <c r="CA330" s="103"/>
      <c r="CB330" s="103"/>
      <c r="CC330" s="52"/>
      <c r="CE330" s="102" t="s">
        <v>53</v>
      </c>
      <c r="CF330" s="103" t="s">
        <v>312</v>
      </c>
      <c r="CG330" s="103"/>
      <c r="CH330" s="103"/>
      <c r="CI330" s="103"/>
      <c r="CJ330" s="103"/>
      <c r="CK330" s="103"/>
      <c r="CL330" s="103"/>
      <c r="CM330" s="52"/>
      <c r="CO330" s="102" t="s">
        <v>53</v>
      </c>
      <c r="CP330" s="103" t="s">
        <v>312</v>
      </c>
      <c r="CQ330" s="103"/>
      <c r="CR330" s="103"/>
      <c r="CS330" s="103"/>
      <c r="CT330" s="103"/>
      <c r="CU330" s="103"/>
      <c r="CV330" s="103"/>
      <c r="CW330" s="52"/>
      <c r="CY330" s="102" t="s">
        <v>53</v>
      </c>
      <c r="CZ330" s="103" t="s">
        <v>312</v>
      </c>
      <c r="DA330" s="103"/>
      <c r="DB330" s="103"/>
      <c r="DC330" s="103"/>
      <c r="DD330" s="103"/>
      <c r="DE330" s="103"/>
      <c r="DF330" s="103"/>
      <c r="DG330" s="52"/>
      <c r="DI330" s="102" t="s">
        <v>53</v>
      </c>
      <c r="DJ330" s="103" t="s">
        <v>312</v>
      </c>
      <c r="DK330" s="103"/>
      <c r="DL330" s="103"/>
      <c r="DM330" s="103"/>
      <c r="DN330" s="103"/>
      <c r="DO330" s="103"/>
      <c r="DP330" s="103"/>
      <c r="DQ330" s="52"/>
      <c r="DS330" s="102" t="s">
        <v>53</v>
      </c>
      <c r="DT330" s="103" t="s">
        <v>312</v>
      </c>
      <c r="DU330" s="103"/>
      <c r="DV330" s="103"/>
      <c r="DW330" s="103"/>
      <c r="DX330" s="103"/>
      <c r="DY330" s="103"/>
      <c r="DZ330" s="103"/>
      <c r="EA330" s="52"/>
      <c r="EC330" s="102" t="s">
        <v>53</v>
      </c>
      <c r="ED330" s="103" t="s">
        <v>312</v>
      </c>
      <c r="EE330" s="103"/>
      <c r="EF330" s="103"/>
      <c r="EG330" s="103"/>
      <c r="EH330" s="103"/>
      <c r="EI330" s="103"/>
      <c r="EJ330" s="103"/>
      <c r="EK330" s="52"/>
      <c r="EL330" s="102" t="s">
        <v>53</v>
      </c>
      <c r="EM330" s="103" t="s">
        <v>312</v>
      </c>
      <c r="EN330" s="103"/>
      <c r="EO330" s="103"/>
      <c r="EP330" s="103"/>
      <c r="EQ330" s="103"/>
      <c r="ER330" s="103"/>
      <c r="ES330" s="103"/>
      <c r="ET330" s="52"/>
      <c r="EU330" s="52"/>
      <c r="EW330" s="370" t="s">
        <v>53</v>
      </c>
      <c r="EX330" s="103" t="s">
        <v>312</v>
      </c>
      <c r="EY330" s="103"/>
      <c r="EZ330" s="103"/>
      <c r="FA330" s="103"/>
      <c r="FB330" s="103"/>
      <c r="FC330" s="103"/>
      <c r="FD330" s="103"/>
      <c r="FE330" s="52"/>
      <c r="FG330" s="370" t="s">
        <v>53</v>
      </c>
      <c r="FH330" s="103" t="s">
        <v>312</v>
      </c>
      <c r="FI330" s="103"/>
      <c r="FJ330" s="103"/>
      <c r="FK330" s="103"/>
      <c r="FL330" s="103"/>
      <c r="FM330" s="103"/>
      <c r="FN330" s="103"/>
      <c r="FO330" s="52"/>
      <c r="FQ330" s="370" t="s">
        <v>53</v>
      </c>
      <c r="FR330" s="103" t="s">
        <v>312</v>
      </c>
      <c r="FS330" s="103"/>
      <c r="FT330" s="103"/>
      <c r="FU330" s="103"/>
      <c r="FV330" s="103"/>
      <c r="FW330" s="103"/>
      <c r="FX330" s="103"/>
      <c r="FY330" s="52"/>
      <c r="GA330" s="370" t="s">
        <v>53</v>
      </c>
      <c r="GB330" s="103" t="s">
        <v>312</v>
      </c>
      <c r="GC330" s="103"/>
      <c r="GD330" s="103"/>
      <c r="GE330" s="103"/>
      <c r="GF330" s="103"/>
      <c r="GG330" s="103"/>
      <c r="GH330" s="103"/>
      <c r="GI330" s="52"/>
      <c r="GK330" s="370" t="s">
        <v>53</v>
      </c>
      <c r="GL330" s="103" t="s">
        <v>312</v>
      </c>
      <c r="GM330" s="103"/>
      <c r="GN330" s="103"/>
      <c r="GO330" s="103"/>
      <c r="GP330" s="103"/>
      <c r="GQ330" s="103"/>
      <c r="GR330" s="103"/>
      <c r="GS330" s="52"/>
      <c r="GU330" s="370" t="s">
        <v>53</v>
      </c>
      <c r="GV330" s="103" t="s">
        <v>312</v>
      </c>
      <c r="GW330" s="103"/>
      <c r="GX330" s="103"/>
      <c r="GY330" s="103"/>
      <c r="GZ330" s="103"/>
      <c r="HA330" s="103"/>
      <c r="HB330" s="103"/>
      <c r="HC330" s="52"/>
      <c r="HE330" s="370" t="s">
        <v>53</v>
      </c>
      <c r="HF330" s="103" t="s">
        <v>312</v>
      </c>
      <c r="HG330" s="103"/>
      <c r="HH330" s="103"/>
      <c r="HI330" s="103"/>
      <c r="HJ330" s="103"/>
      <c r="HK330" s="103"/>
      <c r="HL330" s="103"/>
      <c r="HM330" s="52"/>
      <c r="HO330" s="370" t="s">
        <v>53</v>
      </c>
      <c r="HP330" s="103" t="s">
        <v>312</v>
      </c>
      <c r="HQ330" s="103"/>
      <c r="HR330" s="103"/>
      <c r="HS330" s="103"/>
      <c r="HT330" s="103"/>
      <c r="HU330" s="103"/>
      <c r="HV330" s="103"/>
      <c r="HW330" s="52"/>
      <c r="HY330" s="370" t="s">
        <v>53</v>
      </c>
      <c r="HZ330" s="103" t="s">
        <v>312</v>
      </c>
      <c r="IA330" s="103"/>
      <c r="IB330" s="103"/>
      <c r="IC330" s="103"/>
      <c r="ID330" s="103"/>
      <c r="IE330" s="103"/>
      <c r="IF330" s="103"/>
      <c r="IG330" s="52"/>
      <c r="II330" s="370" t="s">
        <v>53</v>
      </c>
      <c r="IJ330" s="103" t="s">
        <v>312</v>
      </c>
      <c r="IK330" s="103"/>
      <c r="IL330" s="103"/>
      <c r="IM330" s="103"/>
      <c r="IN330" s="103"/>
      <c r="IO330" s="103"/>
      <c r="IP330" s="103"/>
      <c r="IQ330" s="52"/>
      <c r="IS330" s="370" t="s">
        <v>53</v>
      </c>
      <c r="IT330" s="103" t="s">
        <v>312</v>
      </c>
      <c r="IU330" s="103"/>
      <c r="IV330" s="103"/>
      <c r="IW330" s="103"/>
      <c r="IX330" s="103"/>
      <c r="IY330" s="103"/>
      <c r="IZ330" s="103"/>
      <c r="JA330" s="52"/>
    </row>
    <row r="331" spans="1:261" ht="12.75" customHeight="1" outlineLevel="2" x14ac:dyDescent="0.25">
      <c r="C331" s="356"/>
      <c r="D331" s="41">
        <v>1</v>
      </c>
      <c r="E331" s="416">
        <f t="shared" ref="E331:E334" si="1522">AVERAGE(O331,Y331,AI331,AS331,BC331,BM331,BW331,CG331,CQ331,DA331,DK331,DU331,EE331,EO331,EY331,FI331,FS331,GC331,GM331,GW331,HG331,HQ331,IA331,IK331,IU331)</f>
        <v>10</v>
      </c>
      <c r="F331" s="416">
        <f t="shared" ref="F331:F334" si="1523">AVERAGE(P331,Z331,AJ331,AT331,BD331,BN331,BX331,CH331,CR331,DB331,DL331,DV331,EF331,EP331,EZ331,FJ331,FT331,GD331,GN331,GX331,HH331,HR331,IB331,IL331,IV331)</f>
        <v>8</v>
      </c>
      <c r="G331" s="416">
        <f t="shared" ref="G331:G334" si="1524">AVERAGE(Q331,AA331,AK331,AU331,BE331,BO331,BY331,CI331,CS331,DC331,DM331,DW331,EG331,EQ331,FA331,FK331,FU331,GE331,GO331,GY331,HI331,HS331,IC331,IM331,IW331)</f>
        <v>6</v>
      </c>
      <c r="H331" s="416">
        <f t="shared" ref="H331:H334" si="1525">AVERAGE(R331,AB331,AL331,AV331,BF331,BP331,BZ331,CJ331,CT331,DD331,DN331,DX331,EH331,ER331,FB331,FL331,FV331,GF331,GP331,GZ331,HJ331,HT331,ID331,IN331,IX331)</f>
        <v>6</v>
      </c>
      <c r="I331" s="416">
        <f t="shared" ref="I331:I334" si="1526">AVERAGE(S331,AC331,AM331,AW331,BG331,BQ331,CA331,CK331,CU331,DE331,DO331,DY331,EI331,ES331,FC331,FM331,FW331,GG331,GQ331,HA331,HK331,HU331,IE331,IO331,IY331)</f>
        <v>6</v>
      </c>
      <c r="J331" s="416">
        <f t="shared" ref="J331:J334" si="1527">AVERAGE(T331,AD331,AN331,AX331,BH331,BR331,CB331,CL331,CV331,DF331,DP331,DZ331,EJ331,ET331,FD331,FN331,FX331,GH331,GR331,HB331,HL331,HV331,IF331,IP331,IZ331)</f>
        <v>6</v>
      </c>
      <c r="K331" s="52"/>
      <c r="M331" s="328"/>
      <c r="N331" s="41">
        <v>1</v>
      </c>
      <c r="O331" s="6"/>
      <c r="P331" s="6"/>
      <c r="Q331" s="6"/>
      <c r="R331" s="6"/>
      <c r="S331" s="6"/>
      <c r="T331" s="6"/>
      <c r="U331" s="52"/>
      <c r="W331" s="328"/>
      <c r="X331" s="41">
        <v>1</v>
      </c>
      <c r="Y331" s="6"/>
      <c r="Z331" s="6"/>
      <c r="AA331" s="6"/>
      <c r="AB331" s="6"/>
      <c r="AC331" s="6"/>
      <c r="AD331" s="6"/>
      <c r="AE331" s="52"/>
      <c r="AG331" s="328"/>
      <c r="AH331" s="41">
        <v>1</v>
      </c>
      <c r="AI331" s="6"/>
      <c r="AJ331" s="6"/>
      <c r="AK331" s="6"/>
      <c r="AL331" s="6"/>
      <c r="AM331" s="6"/>
      <c r="AN331" s="6"/>
      <c r="AO331" s="52"/>
      <c r="AQ331" s="328"/>
      <c r="AR331" s="41">
        <v>1</v>
      </c>
      <c r="AS331" s="6"/>
      <c r="AT331" s="6"/>
      <c r="AU331" s="6"/>
      <c r="AV331" s="6"/>
      <c r="AW331" s="6"/>
      <c r="AX331" s="6"/>
      <c r="AY331" s="52"/>
      <c r="BA331" s="328"/>
      <c r="BB331" s="41">
        <v>1</v>
      </c>
      <c r="BC331" s="6"/>
      <c r="BD331" s="6"/>
      <c r="BE331" s="6"/>
      <c r="BF331" s="6"/>
      <c r="BG331" s="6"/>
      <c r="BH331" s="6"/>
      <c r="BI331" s="52"/>
      <c r="BK331" s="328"/>
      <c r="BL331" s="41">
        <v>1</v>
      </c>
      <c r="BM331" s="103"/>
      <c r="BN331" s="103"/>
      <c r="BO331" s="103"/>
      <c r="BP331" s="103"/>
      <c r="BQ331" s="103"/>
      <c r="BR331" s="103"/>
      <c r="BS331" s="52"/>
      <c r="BU331" s="328"/>
      <c r="BV331" s="41">
        <v>1</v>
      </c>
      <c r="BW331" s="6"/>
      <c r="BX331" s="6"/>
      <c r="BY331" s="6"/>
      <c r="BZ331" s="6"/>
      <c r="CA331" s="6"/>
      <c r="CB331" s="6"/>
      <c r="CC331" s="52"/>
      <c r="CE331" s="328"/>
      <c r="CF331" s="41">
        <v>1</v>
      </c>
      <c r="CG331" s="6"/>
      <c r="CH331" s="6"/>
      <c r="CI331" s="6"/>
      <c r="CJ331" s="6"/>
      <c r="CK331" s="6"/>
      <c r="CL331" s="6"/>
      <c r="CM331" s="52"/>
      <c r="CO331" s="328"/>
      <c r="CP331" s="41">
        <v>1</v>
      </c>
      <c r="CQ331" s="6"/>
      <c r="CR331" s="6"/>
      <c r="CS331" s="6"/>
      <c r="CT331" s="6"/>
      <c r="CU331" s="6"/>
      <c r="CV331" s="6"/>
      <c r="CW331" s="52"/>
      <c r="CY331" s="328"/>
      <c r="CZ331" s="41">
        <v>1</v>
      </c>
      <c r="DA331" s="6">
        <v>10</v>
      </c>
      <c r="DB331" s="6">
        <v>10</v>
      </c>
      <c r="DC331" s="6">
        <v>6</v>
      </c>
      <c r="DD331" s="6">
        <v>6</v>
      </c>
      <c r="DE331" s="6"/>
      <c r="DF331" s="6">
        <v>6</v>
      </c>
      <c r="DG331" s="52"/>
      <c r="DI331" s="328"/>
      <c r="DJ331" s="41">
        <v>1</v>
      </c>
      <c r="DK331" s="6"/>
      <c r="DL331" s="6"/>
      <c r="DM331" s="6"/>
      <c r="DN331" s="6"/>
      <c r="DO331" s="6"/>
      <c r="DP331" s="6"/>
      <c r="DQ331" s="52"/>
      <c r="DS331" s="328"/>
      <c r="DT331" s="41">
        <v>1</v>
      </c>
      <c r="DU331" s="6"/>
      <c r="DV331" s="6"/>
      <c r="DW331" s="6"/>
      <c r="DX331" s="6"/>
      <c r="DY331" s="6"/>
      <c r="DZ331" s="6"/>
      <c r="EA331" s="52"/>
      <c r="EC331" s="328"/>
      <c r="ED331" s="41">
        <v>1</v>
      </c>
      <c r="EE331" s="6"/>
      <c r="EF331" s="6"/>
      <c r="EG331" s="6"/>
      <c r="EH331" s="6"/>
      <c r="EI331" s="6"/>
      <c r="EJ331" s="6"/>
      <c r="EK331" s="52"/>
      <c r="EL331" s="328"/>
      <c r="EM331" s="41">
        <v>1</v>
      </c>
      <c r="EN331" s="6">
        <v>10</v>
      </c>
      <c r="EO331" s="6">
        <v>10</v>
      </c>
      <c r="EP331" s="6">
        <v>6</v>
      </c>
      <c r="EQ331" s="6">
        <v>6</v>
      </c>
      <c r="ER331" s="6"/>
      <c r="ES331" s="6">
        <v>6</v>
      </c>
      <c r="ET331" s="52"/>
      <c r="EU331" s="52"/>
      <c r="EW331" s="367"/>
      <c r="EX331" s="41">
        <v>1</v>
      </c>
      <c r="EY331" s="6"/>
      <c r="EZ331" s="6"/>
      <c r="FA331" s="6"/>
      <c r="FB331" s="6"/>
      <c r="FC331" s="6"/>
      <c r="FD331" s="6"/>
      <c r="FE331" s="52"/>
      <c r="FG331" s="367"/>
      <c r="FH331" s="41">
        <v>1</v>
      </c>
      <c r="FI331" s="6"/>
      <c r="FJ331" s="6"/>
      <c r="FK331" s="6"/>
      <c r="FL331" s="6"/>
      <c r="FM331" s="6"/>
      <c r="FN331" s="6"/>
      <c r="FO331" s="52"/>
      <c r="FQ331" s="367"/>
      <c r="FR331" s="41">
        <v>1</v>
      </c>
      <c r="FS331" s="6"/>
      <c r="FT331" s="6"/>
      <c r="FU331" s="6"/>
      <c r="FV331" s="6"/>
      <c r="FW331" s="6"/>
      <c r="FX331" s="6"/>
      <c r="FY331" s="52"/>
      <c r="GA331" s="367"/>
      <c r="GB331" s="41">
        <v>1</v>
      </c>
      <c r="GC331" s="6"/>
      <c r="GD331" s="6"/>
      <c r="GE331" s="6"/>
      <c r="GF331" s="6"/>
      <c r="GG331" s="6"/>
      <c r="GH331" s="6"/>
      <c r="GI331" s="52"/>
      <c r="GK331" s="367"/>
      <c r="GL331" s="41">
        <v>1</v>
      </c>
      <c r="GM331" s="6"/>
      <c r="GN331" s="6"/>
      <c r="GO331" s="6"/>
      <c r="GP331" s="6"/>
      <c r="GQ331" s="6"/>
      <c r="GR331" s="6"/>
      <c r="GS331" s="52"/>
      <c r="GU331" s="367"/>
      <c r="GV331" s="41">
        <v>1</v>
      </c>
      <c r="GW331" s="6"/>
      <c r="GX331" s="6"/>
      <c r="GY331" s="6"/>
      <c r="GZ331" s="6"/>
      <c r="HA331" s="6"/>
      <c r="HB331" s="6"/>
      <c r="HC331" s="52"/>
      <c r="HE331" s="367"/>
      <c r="HF331" s="41">
        <v>1</v>
      </c>
      <c r="HG331" s="6"/>
      <c r="HH331" s="6"/>
      <c r="HI331" s="6"/>
      <c r="HJ331" s="6"/>
      <c r="HK331" s="6"/>
      <c r="HL331" s="6"/>
      <c r="HM331" s="52"/>
      <c r="HO331" s="367"/>
      <c r="HP331" s="41">
        <v>1</v>
      </c>
      <c r="HQ331" s="6"/>
      <c r="HR331" s="6"/>
      <c r="HS331" s="6"/>
      <c r="HT331" s="6"/>
      <c r="HU331" s="6"/>
      <c r="HV331" s="6"/>
      <c r="HW331" s="52"/>
      <c r="HY331" s="367"/>
      <c r="HZ331" s="41">
        <v>1</v>
      </c>
      <c r="IA331" s="6"/>
      <c r="IB331" s="6"/>
      <c r="IC331" s="6"/>
      <c r="ID331" s="6"/>
      <c r="IE331" s="6"/>
      <c r="IF331" s="6"/>
      <c r="IG331" s="52"/>
      <c r="II331" s="367"/>
      <c r="IJ331" s="41">
        <v>1</v>
      </c>
      <c r="IK331" s="6"/>
      <c r="IL331" s="6"/>
      <c r="IM331" s="6"/>
      <c r="IN331" s="6"/>
      <c r="IO331" s="6"/>
      <c r="IP331" s="6"/>
      <c r="IQ331" s="52"/>
      <c r="IS331" s="367"/>
      <c r="IT331" s="41">
        <v>1</v>
      </c>
      <c r="IU331" s="6"/>
      <c r="IV331" s="6"/>
      <c r="IW331" s="6"/>
      <c r="IX331" s="6"/>
      <c r="IY331" s="6"/>
      <c r="IZ331" s="6"/>
      <c r="JA331" s="52"/>
    </row>
    <row r="332" spans="1:261" ht="12.75" customHeight="1" outlineLevel="2" x14ac:dyDescent="0.25">
      <c r="C332" s="356"/>
      <c r="D332" s="41">
        <v>2</v>
      </c>
      <c r="E332" s="416">
        <f t="shared" si="1522"/>
        <v>9.3333333333333339</v>
      </c>
      <c r="F332" s="416">
        <f t="shared" si="1523"/>
        <v>8</v>
      </c>
      <c r="G332" s="416">
        <f t="shared" si="1524"/>
        <v>7.333333333333333</v>
      </c>
      <c r="H332" s="416">
        <f t="shared" si="1525"/>
        <v>3</v>
      </c>
      <c r="I332" s="416">
        <f t="shared" si="1526"/>
        <v>9</v>
      </c>
      <c r="J332" s="416">
        <f t="shared" si="1527"/>
        <v>9</v>
      </c>
      <c r="K332" s="52"/>
      <c r="M332" s="328"/>
      <c r="N332" s="41">
        <v>2</v>
      </c>
      <c r="O332" s="6"/>
      <c r="P332" s="6"/>
      <c r="Q332" s="6"/>
      <c r="R332" s="6"/>
      <c r="S332" s="6"/>
      <c r="T332" s="6"/>
      <c r="U332" s="52"/>
      <c r="W332" s="328"/>
      <c r="X332" s="41">
        <v>2</v>
      </c>
      <c r="Y332" s="6"/>
      <c r="Z332" s="6"/>
      <c r="AA332" s="6"/>
      <c r="AB332" s="6"/>
      <c r="AC332" s="6"/>
      <c r="AD332" s="6"/>
      <c r="AE332" s="52"/>
      <c r="AG332" s="328"/>
      <c r="AH332" s="41">
        <v>2</v>
      </c>
      <c r="AI332" s="6"/>
      <c r="AJ332" s="6"/>
      <c r="AK332" s="6"/>
      <c r="AL332" s="6"/>
      <c r="AM332" s="6"/>
      <c r="AN332" s="6"/>
      <c r="AO332" s="52"/>
      <c r="AQ332" s="328"/>
      <c r="AR332" s="41">
        <v>2</v>
      </c>
      <c r="AS332" s="6"/>
      <c r="AT332" s="6"/>
      <c r="AU332" s="6"/>
      <c r="AV332" s="6"/>
      <c r="AW332" s="6"/>
      <c r="AX332" s="6"/>
      <c r="AY332" s="52"/>
      <c r="BA332" s="328"/>
      <c r="BB332" s="41">
        <v>2</v>
      </c>
      <c r="BC332" s="6"/>
      <c r="BD332" s="6"/>
      <c r="BE332" s="6"/>
      <c r="BF332" s="6"/>
      <c r="BG332" s="6"/>
      <c r="BH332" s="6"/>
      <c r="BI332" s="52"/>
      <c r="BK332" s="328"/>
      <c r="BL332" s="41">
        <v>2</v>
      </c>
      <c r="BM332" s="6">
        <v>10</v>
      </c>
      <c r="BN332" s="6">
        <v>10</v>
      </c>
      <c r="BO332" s="6">
        <v>10</v>
      </c>
      <c r="BP332" s="6">
        <v>0</v>
      </c>
      <c r="BQ332" s="6">
        <v>10</v>
      </c>
      <c r="BR332" s="6">
        <v>10</v>
      </c>
      <c r="BS332" s="52"/>
      <c r="BU332" s="328"/>
      <c r="BV332" s="41">
        <v>2</v>
      </c>
      <c r="BW332" s="6"/>
      <c r="BX332" s="6"/>
      <c r="BY332" s="6"/>
      <c r="BZ332" s="6"/>
      <c r="CA332" s="6"/>
      <c r="CB332" s="6"/>
      <c r="CC332" s="52"/>
      <c r="CE332" s="328"/>
      <c r="CF332" s="41">
        <v>2</v>
      </c>
      <c r="CG332" s="6"/>
      <c r="CH332" s="6"/>
      <c r="CI332" s="6"/>
      <c r="CJ332" s="6"/>
      <c r="CK332" s="6"/>
      <c r="CL332" s="6"/>
      <c r="CM332" s="52"/>
      <c r="CO332" s="328"/>
      <c r="CP332" s="41">
        <v>2</v>
      </c>
      <c r="CQ332" s="6"/>
      <c r="CR332" s="6"/>
      <c r="CS332" s="6"/>
      <c r="CT332" s="6"/>
      <c r="CU332" s="6"/>
      <c r="CV332" s="6"/>
      <c r="CW332" s="52"/>
      <c r="CY332" s="328"/>
      <c r="CZ332" s="41">
        <v>2</v>
      </c>
      <c r="DA332" s="6">
        <v>10</v>
      </c>
      <c r="DB332" s="6">
        <v>8</v>
      </c>
      <c r="DC332" s="6">
        <v>6</v>
      </c>
      <c r="DD332" s="6">
        <v>6</v>
      </c>
      <c r="DE332" s="6"/>
      <c r="DF332" s="6">
        <v>8</v>
      </c>
      <c r="DG332" s="52"/>
      <c r="DI332" s="328"/>
      <c r="DJ332" s="41">
        <v>2</v>
      </c>
      <c r="DK332" s="6"/>
      <c r="DL332" s="6"/>
      <c r="DM332" s="6"/>
      <c r="DN332" s="6"/>
      <c r="DO332" s="6"/>
      <c r="DP332" s="6"/>
      <c r="DQ332" s="52"/>
      <c r="DS332" s="328"/>
      <c r="DT332" s="41">
        <v>2</v>
      </c>
      <c r="DU332" s="6"/>
      <c r="DV332" s="6"/>
      <c r="DW332" s="6"/>
      <c r="DX332" s="6"/>
      <c r="DY332" s="6"/>
      <c r="DZ332" s="6"/>
      <c r="EA332" s="52"/>
      <c r="EC332" s="328"/>
      <c r="ED332" s="41">
        <v>2</v>
      </c>
      <c r="EE332" s="6"/>
      <c r="EF332" s="6"/>
      <c r="EG332" s="6"/>
      <c r="EH332" s="6"/>
      <c r="EI332" s="6"/>
      <c r="EJ332" s="6"/>
      <c r="EK332" s="52"/>
      <c r="EL332" s="328"/>
      <c r="EM332" s="41">
        <v>2</v>
      </c>
      <c r="EN332" s="6">
        <v>10</v>
      </c>
      <c r="EO332" s="6">
        <v>8</v>
      </c>
      <c r="EP332" s="6">
        <v>6</v>
      </c>
      <c r="EQ332" s="6">
        <v>6</v>
      </c>
      <c r="ER332" s="6"/>
      <c r="ES332" s="6">
        <v>8</v>
      </c>
      <c r="ET332" s="52"/>
      <c r="EU332" s="52"/>
      <c r="EW332" s="367"/>
      <c r="EX332" s="41">
        <v>2</v>
      </c>
      <c r="EY332" s="6"/>
      <c r="EZ332" s="6"/>
      <c r="FA332" s="6"/>
      <c r="FB332" s="6"/>
      <c r="FC332" s="6"/>
      <c r="FD332" s="6"/>
      <c r="FE332" s="52"/>
      <c r="FG332" s="367"/>
      <c r="FH332" s="41">
        <v>2</v>
      </c>
      <c r="FI332" s="6"/>
      <c r="FJ332" s="6"/>
      <c r="FK332" s="6"/>
      <c r="FL332" s="6"/>
      <c r="FM332" s="6"/>
      <c r="FN332" s="6"/>
      <c r="FO332" s="52"/>
      <c r="FQ332" s="367"/>
      <c r="FR332" s="41">
        <v>2</v>
      </c>
      <c r="FS332" s="6"/>
      <c r="FT332" s="6"/>
      <c r="FU332" s="6"/>
      <c r="FV332" s="6"/>
      <c r="FW332" s="6"/>
      <c r="FX332" s="6"/>
      <c r="FY332" s="52"/>
      <c r="GA332" s="367"/>
      <c r="GB332" s="41">
        <v>2</v>
      </c>
      <c r="GC332" s="6"/>
      <c r="GD332" s="6"/>
      <c r="GE332" s="6"/>
      <c r="GF332" s="6"/>
      <c r="GG332" s="6"/>
      <c r="GH332" s="6"/>
      <c r="GI332" s="52"/>
      <c r="GK332" s="367"/>
      <c r="GL332" s="41">
        <v>2</v>
      </c>
      <c r="GM332" s="6"/>
      <c r="GN332" s="6"/>
      <c r="GO332" s="6"/>
      <c r="GP332" s="6"/>
      <c r="GQ332" s="6"/>
      <c r="GR332" s="6"/>
      <c r="GS332" s="52"/>
      <c r="GU332" s="367"/>
      <c r="GV332" s="41">
        <v>2</v>
      </c>
      <c r="GW332" s="6"/>
      <c r="GX332" s="6"/>
      <c r="GY332" s="6"/>
      <c r="GZ332" s="6"/>
      <c r="HA332" s="6"/>
      <c r="HB332" s="6"/>
      <c r="HC332" s="52"/>
      <c r="HE332" s="367"/>
      <c r="HF332" s="41">
        <v>2</v>
      </c>
      <c r="HG332" s="6"/>
      <c r="HH332" s="6"/>
      <c r="HI332" s="6"/>
      <c r="HJ332" s="6"/>
      <c r="HK332" s="6"/>
      <c r="HL332" s="6"/>
      <c r="HM332" s="52"/>
      <c r="HO332" s="367"/>
      <c r="HP332" s="41">
        <v>2</v>
      </c>
      <c r="HQ332" s="6"/>
      <c r="HR332" s="6"/>
      <c r="HS332" s="6"/>
      <c r="HT332" s="6"/>
      <c r="HU332" s="6"/>
      <c r="HV332" s="6"/>
      <c r="HW332" s="52"/>
      <c r="HY332" s="367"/>
      <c r="HZ332" s="41">
        <v>2</v>
      </c>
      <c r="IA332" s="6"/>
      <c r="IB332" s="6"/>
      <c r="IC332" s="6"/>
      <c r="ID332" s="6"/>
      <c r="IE332" s="6"/>
      <c r="IF332" s="6"/>
      <c r="IG332" s="52"/>
      <c r="II332" s="367"/>
      <c r="IJ332" s="41">
        <v>2</v>
      </c>
      <c r="IK332" s="6"/>
      <c r="IL332" s="6"/>
      <c r="IM332" s="6"/>
      <c r="IN332" s="6"/>
      <c r="IO332" s="6"/>
      <c r="IP332" s="6"/>
      <c r="IQ332" s="52"/>
      <c r="IS332" s="367"/>
      <c r="IT332" s="41">
        <v>2</v>
      </c>
      <c r="IU332" s="6"/>
      <c r="IV332" s="6"/>
      <c r="IW332" s="6"/>
      <c r="IX332" s="6"/>
      <c r="IY332" s="6"/>
      <c r="IZ332" s="6"/>
      <c r="JA332" s="52"/>
    </row>
    <row r="333" spans="1:261" ht="12.75" customHeight="1" outlineLevel="2" x14ac:dyDescent="0.25">
      <c r="C333" s="356"/>
      <c r="D333" s="41">
        <v>3</v>
      </c>
      <c r="E333" s="416">
        <f t="shared" si="1522"/>
        <v>10</v>
      </c>
      <c r="F333" s="416">
        <f t="shared" si="1523"/>
        <v>10</v>
      </c>
      <c r="G333" s="416">
        <f t="shared" si="1524"/>
        <v>8.6666666666666661</v>
      </c>
      <c r="H333" s="416">
        <f t="shared" si="1525"/>
        <v>3</v>
      </c>
      <c r="I333" s="416">
        <f t="shared" si="1526"/>
        <v>5</v>
      </c>
      <c r="J333" s="416">
        <f t="shared" si="1527"/>
        <v>5</v>
      </c>
      <c r="K333" s="52"/>
      <c r="M333" s="328"/>
      <c r="N333" s="41">
        <v>3</v>
      </c>
      <c r="O333" s="6"/>
      <c r="P333" s="6"/>
      <c r="Q333" s="6"/>
      <c r="R333" s="6"/>
      <c r="S333" s="6"/>
      <c r="T333" s="6"/>
      <c r="U333" s="52"/>
      <c r="W333" s="328"/>
      <c r="X333" s="41">
        <v>3</v>
      </c>
      <c r="Y333" s="6"/>
      <c r="Z333" s="6"/>
      <c r="AA333" s="6"/>
      <c r="AB333" s="6"/>
      <c r="AC333" s="6"/>
      <c r="AD333" s="6"/>
      <c r="AE333" s="52"/>
      <c r="AG333" s="328"/>
      <c r="AH333" s="41">
        <v>3</v>
      </c>
      <c r="AI333" s="6"/>
      <c r="AJ333" s="6"/>
      <c r="AK333" s="6"/>
      <c r="AL333" s="6"/>
      <c r="AM333" s="6"/>
      <c r="AN333" s="6"/>
      <c r="AO333" s="52"/>
      <c r="AQ333" s="328"/>
      <c r="AR333" s="41">
        <v>3</v>
      </c>
      <c r="AS333" s="6"/>
      <c r="AT333" s="6"/>
      <c r="AU333" s="6"/>
      <c r="AV333" s="6"/>
      <c r="AW333" s="6"/>
      <c r="AX333" s="6"/>
      <c r="AY333" s="52"/>
      <c r="BA333" s="328"/>
      <c r="BB333" s="41">
        <v>3</v>
      </c>
      <c r="BC333" s="6"/>
      <c r="BD333" s="6"/>
      <c r="BE333" s="6"/>
      <c r="BF333" s="6"/>
      <c r="BG333" s="6"/>
      <c r="BH333" s="6"/>
      <c r="BI333" s="52"/>
      <c r="BK333" s="328"/>
      <c r="BL333" s="41">
        <v>3</v>
      </c>
      <c r="BM333" s="6">
        <v>10</v>
      </c>
      <c r="BN333" s="6">
        <v>10</v>
      </c>
      <c r="BO333" s="6">
        <v>10</v>
      </c>
      <c r="BP333" s="6">
        <v>0</v>
      </c>
      <c r="BQ333" s="6">
        <v>0</v>
      </c>
      <c r="BR333" s="6">
        <v>0</v>
      </c>
      <c r="BS333" s="52"/>
      <c r="BU333" s="328"/>
      <c r="BV333" s="41">
        <v>3</v>
      </c>
      <c r="BW333" s="6"/>
      <c r="BX333" s="6"/>
      <c r="BY333" s="6"/>
      <c r="BZ333" s="6"/>
      <c r="CA333" s="6"/>
      <c r="CB333" s="6"/>
      <c r="CC333" s="52"/>
      <c r="CE333" s="328"/>
      <c r="CF333" s="41">
        <v>3</v>
      </c>
      <c r="CG333" s="6"/>
      <c r="CH333" s="6"/>
      <c r="CI333" s="6"/>
      <c r="CJ333" s="6"/>
      <c r="CK333" s="6"/>
      <c r="CL333" s="6"/>
      <c r="CM333" s="52"/>
      <c r="CO333" s="328"/>
      <c r="CP333" s="41">
        <v>3</v>
      </c>
      <c r="CQ333" s="6"/>
      <c r="CR333" s="6"/>
      <c r="CS333" s="6"/>
      <c r="CT333" s="6"/>
      <c r="CU333" s="6"/>
      <c r="CV333" s="6"/>
      <c r="CW333" s="52"/>
      <c r="CY333" s="328"/>
      <c r="CZ333" s="41">
        <v>3</v>
      </c>
      <c r="DA333" s="6">
        <v>10</v>
      </c>
      <c r="DB333" s="6">
        <v>10</v>
      </c>
      <c r="DC333" s="6">
        <v>10</v>
      </c>
      <c r="DD333" s="6">
        <v>6</v>
      </c>
      <c r="DE333" s="6"/>
      <c r="DF333" s="6">
        <v>10</v>
      </c>
      <c r="DG333" s="52"/>
      <c r="DI333" s="328"/>
      <c r="DJ333" s="41">
        <v>3</v>
      </c>
      <c r="DK333" s="6"/>
      <c r="DL333" s="6"/>
      <c r="DM333" s="6"/>
      <c r="DN333" s="6"/>
      <c r="DO333" s="6"/>
      <c r="DP333" s="6"/>
      <c r="DQ333" s="52"/>
      <c r="DS333" s="328"/>
      <c r="DT333" s="41">
        <v>3</v>
      </c>
      <c r="DU333" s="6"/>
      <c r="DV333" s="6"/>
      <c r="DW333" s="6"/>
      <c r="DX333" s="6"/>
      <c r="DY333" s="6"/>
      <c r="DZ333" s="6"/>
      <c r="EA333" s="52"/>
      <c r="EC333" s="328"/>
      <c r="ED333" s="41">
        <v>3</v>
      </c>
      <c r="EE333" s="6"/>
      <c r="EF333" s="6"/>
      <c r="EG333" s="6"/>
      <c r="EH333" s="6"/>
      <c r="EI333" s="6"/>
      <c r="EJ333" s="6"/>
      <c r="EK333" s="52"/>
      <c r="EL333" s="328"/>
      <c r="EM333" s="41">
        <v>3</v>
      </c>
      <c r="EN333" s="6">
        <v>10</v>
      </c>
      <c r="EO333" s="6">
        <v>10</v>
      </c>
      <c r="EP333" s="6">
        <v>10</v>
      </c>
      <c r="EQ333" s="6">
        <v>6</v>
      </c>
      <c r="ER333" s="6"/>
      <c r="ES333" s="6">
        <v>10</v>
      </c>
      <c r="ET333" s="52"/>
      <c r="EU333" s="52"/>
      <c r="EW333" s="367"/>
      <c r="EX333" s="41">
        <v>3</v>
      </c>
      <c r="EY333" s="6"/>
      <c r="EZ333" s="6"/>
      <c r="FA333" s="6"/>
      <c r="FB333" s="6"/>
      <c r="FC333" s="6"/>
      <c r="FD333" s="6"/>
      <c r="FE333" s="52"/>
      <c r="FG333" s="367"/>
      <c r="FH333" s="41">
        <v>3</v>
      </c>
      <c r="FI333" s="6"/>
      <c r="FJ333" s="6"/>
      <c r="FK333" s="6"/>
      <c r="FL333" s="6"/>
      <c r="FM333" s="6"/>
      <c r="FN333" s="6"/>
      <c r="FO333" s="52"/>
      <c r="FQ333" s="367"/>
      <c r="FR333" s="41">
        <v>3</v>
      </c>
      <c r="FS333" s="6"/>
      <c r="FT333" s="6"/>
      <c r="FU333" s="6"/>
      <c r="FV333" s="6"/>
      <c r="FW333" s="6"/>
      <c r="FX333" s="6"/>
      <c r="FY333" s="52"/>
      <c r="GA333" s="367"/>
      <c r="GB333" s="41">
        <v>3</v>
      </c>
      <c r="GC333" s="6"/>
      <c r="GD333" s="6"/>
      <c r="GE333" s="6"/>
      <c r="GF333" s="6"/>
      <c r="GG333" s="6"/>
      <c r="GH333" s="6"/>
      <c r="GI333" s="52"/>
      <c r="GK333" s="367"/>
      <c r="GL333" s="41">
        <v>3</v>
      </c>
      <c r="GM333" s="6"/>
      <c r="GN333" s="6"/>
      <c r="GO333" s="6"/>
      <c r="GP333" s="6"/>
      <c r="GQ333" s="6"/>
      <c r="GR333" s="6"/>
      <c r="GS333" s="52"/>
      <c r="GU333" s="367"/>
      <c r="GV333" s="41">
        <v>3</v>
      </c>
      <c r="GW333" s="6"/>
      <c r="GX333" s="6"/>
      <c r="GY333" s="6"/>
      <c r="GZ333" s="6"/>
      <c r="HA333" s="6"/>
      <c r="HB333" s="6"/>
      <c r="HC333" s="52"/>
      <c r="HE333" s="367"/>
      <c r="HF333" s="41">
        <v>3</v>
      </c>
      <c r="HG333" s="6"/>
      <c r="HH333" s="6"/>
      <c r="HI333" s="6"/>
      <c r="HJ333" s="6"/>
      <c r="HK333" s="6"/>
      <c r="HL333" s="6"/>
      <c r="HM333" s="52"/>
      <c r="HO333" s="367"/>
      <c r="HP333" s="41">
        <v>3</v>
      </c>
      <c r="HQ333" s="6"/>
      <c r="HR333" s="6"/>
      <c r="HS333" s="6"/>
      <c r="HT333" s="6"/>
      <c r="HU333" s="6"/>
      <c r="HV333" s="6"/>
      <c r="HW333" s="52"/>
      <c r="HY333" s="367"/>
      <c r="HZ333" s="41">
        <v>3</v>
      </c>
      <c r="IA333" s="6"/>
      <c r="IB333" s="6"/>
      <c r="IC333" s="6"/>
      <c r="ID333" s="6"/>
      <c r="IE333" s="6"/>
      <c r="IF333" s="6"/>
      <c r="IG333" s="52"/>
      <c r="II333" s="367"/>
      <c r="IJ333" s="41">
        <v>3</v>
      </c>
      <c r="IK333" s="6"/>
      <c r="IL333" s="6"/>
      <c r="IM333" s="6"/>
      <c r="IN333" s="6"/>
      <c r="IO333" s="6"/>
      <c r="IP333" s="6"/>
      <c r="IQ333" s="52"/>
      <c r="IS333" s="367"/>
      <c r="IT333" s="41">
        <v>3</v>
      </c>
      <c r="IU333" s="6"/>
      <c r="IV333" s="6"/>
      <c r="IW333" s="6"/>
      <c r="IX333" s="6"/>
      <c r="IY333" s="6"/>
      <c r="IZ333" s="6"/>
      <c r="JA333" s="52"/>
    </row>
    <row r="334" spans="1:261" ht="12.75" customHeight="1" outlineLevel="2" x14ac:dyDescent="0.25">
      <c r="C334" s="356"/>
      <c r="D334" s="41">
        <v>4</v>
      </c>
      <c r="E334" s="416">
        <f t="shared" si="1522"/>
        <v>10</v>
      </c>
      <c r="F334" s="416">
        <f t="shared" si="1523"/>
        <v>8.6666666666666661</v>
      </c>
      <c r="G334" s="416">
        <f t="shared" si="1524"/>
        <v>7.333333333333333</v>
      </c>
      <c r="H334" s="416">
        <f t="shared" si="1525"/>
        <v>3</v>
      </c>
      <c r="I334" s="416">
        <f t="shared" si="1526"/>
        <v>10</v>
      </c>
      <c r="J334" s="416">
        <f t="shared" si="1527"/>
        <v>10</v>
      </c>
      <c r="K334" s="52"/>
      <c r="M334" s="328"/>
      <c r="N334" s="41">
        <v>4</v>
      </c>
      <c r="O334" s="6"/>
      <c r="P334" s="6"/>
      <c r="Q334" s="6"/>
      <c r="R334" s="6"/>
      <c r="S334" s="6"/>
      <c r="T334" s="6"/>
      <c r="U334" s="52"/>
      <c r="W334" s="328"/>
      <c r="X334" s="41">
        <v>4</v>
      </c>
      <c r="Y334" s="6"/>
      <c r="Z334" s="6"/>
      <c r="AA334" s="6"/>
      <c r="AB334" s="6"/>
      <c r="AC334" s="6"/>
      <c r="AD334" s="6"/>
      <c r="AE334" s="52"/>
      <c r="AG334" s="328"/>
      <c r="AH334" s="41">
        <v>4</v>
      </c>
      <c r="AI334" s="6"/>
      <c r="AJ334" s="6"/>
      <c r="AK334" s="6"/>
      <c r="AL334" s="6"/>
      <c r="AM334" s="6"/>
      <c r="AN334" s="6"/>
      <c r="AO334" s="52"/>
      <c r="AQ334" s="328"/>
      <c r="AR334" s="41">
        <v>4</v>
      </c>
      <c r="AS334" s="6"/>
      <c r="AT334" s="6"/>
      <c r="AU334" s="6"/>
      <c r="AV334" s="6"/>
      <c r="AW334" s="6"/>
      <c r="AX334" s="6"/>
      <c r="AY334" s="52"/>
      <c r="BA334" s="328"/>
      <c r="BB334" s="41">
        <v>4</v>
      </c>
      <c r="BC334" s="6"/>
      <c r="BD334" s="6"/>
      <c r="BE334" s="6"/>
      <c r="BF334" s="6"/>
      <c r="BG334" s="6"/>
      <c r="BH334" s="6"/>
      <c r="BI334" s="52"/>
      <c r="BK334" s="328"/>
      <c r="BL334" s="41">
        <v>4</v>
      </c>
      <c r="BM334" s="6">
        <v>10</v>
      </c>
      <c r="BN334" s="6">
        <v>10</v>
      </c>
      <c r="BO334" s="6">
        <v>10</v>
      </c>
      <c r="BP334" s="6">
        <v>0</v>
      </c>
      <c r="BQ334" s="6">
        <v>10</v>
      </c>
      <c r="BR334" s="6">
        <v>10</v>
      </c>
      <c r="BS334" s="52"/>
      <c r="BU334" s="328"/>
      <c r="BV334" s="41">
        <v>4</v>
      </c>
      <c r="BW334" s="6"/>
      <c r="BX334" s="6"/>
      <c r="BY334" s="6"/>
      <c r="BZ334" s="6"/>
      <c r="CA334" s="6"/>
      <c r="CB334" s="6"/>
      <c r="CC334" s="52"/>
      <c r="CE334" s="328"/>
      <c r="CF334" s="41">
        <v>4</v>
      </c>
      <c r="CG334" s="6"/>
      <c r="CH334" s="6"/>
      <c r="CI334" s="6"/>
      <c r="CJ334" s="6"/>
      <c r="CK334" s="6"/>
      <c r="CL334" s="6"/>
      <c r="CM334" s="52"/>
      <c r="CO334" s="328"/>
      <c r="CP334" s="41">
        <v>4</v>
      </c>
      <c r="CQ334" s="6"/>
      <c r="CR334" s="6"/>
      <c r="CS334" s="6"/>
      <c r="CT334" s="6"/>
      <c r="CU334" s="6"/>
      <c r="CV334" s="6"/>
      <c r="CW334" s="52"/>
      <c r="CY334" s="328"/>
      <c r="CZ334" s="41">
        <v>4</v>
      </c>
      <c r="DA334" s="6">
        <v>10</v>
      </c>
      <c r="DB334" s="6">
        <v>10</v>
      </c>
      <c r="DC334" s="6">
        <v>6</v>
      </c>
      <c r="DD334" s="6">
        <v>6</v>
      </c>
      <c r="DE334" s="6"/>
      <c r="DF334" s="6">
        <v>10</v>
      </c>
      <c r="DG334" s="52"/>
      <c r="DI334" s="328"/>
      <c r="DJ334" s="41">
        <v>4</v>
      </c>
      <c r="DK334" s="6"/>
      <c r="DL334" s="6"/>
      <c r="DM334" s="6"/>
      <c r="DN334" s="6"/>
      <c r="DO334" s="6"/>
      <c r="DP334" s="6"/>
      <c r="DQ334" s="52"/>
      <c r="DS334" s="328"/>
      <c r="DT334" s="41">
        <v>4</v>
      </c>
      <c r="DU334" s="6"/>
      <c r="DV334" s="6"/>
      <c r="DW334" s="6"/>
      <c r="DX334" s="6"/>
      <c r="DY334" s="6"/>
      <c r="DZ334" s="6"/>
      <c r="EA334" s="52"/>
      <c r="EC334" s="328"/>
      <c r="ED334" s="41">
        <v>4</v>
      </c>
      <c r="EE334" s="6"/>
      <c r="EF334" s="6"/>
      <c r="EG334" s="6"/>
      <c r="EH334" s="6"/>
      <c r="EI334" s="6"/>
      <c r="EJ334" s="6"/>
      <c r="EK334" s="52"/>
      <c r="EL334" s="328"/>
      <c r="EM334" s="41">
        <v>4</v>
      </c>
      <c r="EN334" s="6">
        <v>10</v>
      </c>
      <c r="EO334" s="6">
        <v>10</v>
      </c>
      <c r="EP334" s="6">
        <v>6</v>
      </c>
      <c r="EQ334" s="6">
        <v>6</v>
      </c>
      <c r="ER334" s="6"/>
      <c r="ES334" s="6">
        <v>10</v>
      </c>
      <c r="ET334" s="52"/>
      <c r="EU334" s="52"/>
      <c r="EW334" s="367"/>
      <c r="EX334" s="41">
        <v>4</v>
      </c>
      <c r="EY334" s="6"/>
      <c r="EZ334" s="6"/>
      <c r="FA334" s="6"/>
      <c r="FB334" s="6"/>
      <c r="FC334" s="6"/>
      <c r="FD334" s="6"/>
      <c r="FE334" s="52"/>
      <c r="FG334" s="367"/>
      <c r="FH334" s="41">
        <v>4</v>
      </c>
      <c r="FI334" s="6"/>
      <c r="FJ334" s="6"/>
      <c r="FK334" s="6"/>
      <c r="FL334" s="6"/>
      <c r="FM334" s="6"/>
      <c r="FN334" s="6"/>
      <c r="FO334" s="52"/>
      <c r="FQ334" s="367"/>
      <c r="FR334" s="41">
        <v>4</v>
      </c>
      <c r="FS334" s="6"/>
      <c r="FT334" s="6"/>
      <c r="FU334" s="6"/>
      <c r="FV334" s="6"/>
      <c r="FW334" s="6"/>
      <c r="FX334" s="6"/>
      <c r="FY334" s="52"/>
      <c r="GA334" s="367"/>
      <c r="GB334" s="41">
        <v>4</v>
      </c>
      <c r="GC334" s="6"/>
      <c r="GD334" s="6"/>
      <c r="GE334" s="6"/>
      <c r="GF334" s="6"/>
      <c r="GG334" s="6"/>
      <c r="GH334" s="6"/>
      <c r="GI334" s="52"/>
      <c r="GK334" s="367"/>
      <c r="GL334" s="41">
        <v>4</v>
      </c>
      <c r="GM334" s="6"/>
      <c r="GN334" s="6"/>
      <c r="GO334" s="6"/>
      <c r="GP334" s="6"/>
      <c r="GQ334" s="6"/>
      <c r="GR334" s="6"/>
      <c r="GS334" s="52"/>
      <c r="GU334" s="367"/>
      <c r="GV334" s="41">
        <v>4</v>
      </c>
      <c r="GW334" s="6"/>
      <c r="GX334" s="6"/>
      <c r="GY334" s="6"/>
      <c r="GZ334" s="6"/>
      <c r="HA334" s="6"/>
      <c r="HB334" s="6"/>
      <c r="HC334" s="52"/>
      <c r="HE334" s="367"/>
      <c r="HF334" s="41">
        <v>4</v>
      </c>
      <c r="HG334" s="6"/>
      <c r="HH334" s="6"/>
      <c r="HI334" s="6"/>
      <c r="HJ334" s="6"/>
      <c r="HK334" s="6"/>
      <c r="HL334" s="6"/>
      <c r="HM334" s="52"/>
      <c r="HO334" s="367"/>
      <c r="HP334" s="41">
        <v>4</v>
      </c>
      <c r="HQ334" s="6"/>
      <c r="HR334" s="6"/>
      <c r="HS334" s="6"/>
      <c r="HT334" s="6"/>
      <c r="HU334" s="6"/>
      <c r="HV334" s="6"/>
      <c r="HW334" s="52"/>
      <c r="HY334" s="367"/>
      <c r="HZ334" s="41">
        <v>4</v>
      </c>
      <c r="IA334" s="6"/>
      <c r="IB334" s="6"/>
      <c r="IC334" s="6"/>
      <c r="ID334" s="6"/>
      <c r="IE334" s="6"/>
      <c r="IF334" s="6"/>
      <c r="IG334" s="52"/>
      <c r="II334" s="367"/>
      <c r="IJ334" s="41">
        <v>4</v>
      </c>
      <c r="IK334" s="6"/>
      <c r="IL334" s="6"/>
      <c r="IM334" s="6"/>
      <c r="IN334" s="6"/>
      <c r="IO334" s="6"/>
      <c r="IP334" s="6"/>
      <c r="IQ334" s="52"/>
      <c r="IS334" s="367"/>
      <c r="IT334" s="41">
        <v>4</v>
      </c>
      <c r="IU334" s="6"/>
      <c r="IV334" s="6"/>
      <c r="IW334" s="6"/>
      <c r="IX334" s="6"/>
      <c r="IY334" s="6"/>
      <c r="IZ334" s="6"/>
      <c r="JA334" s="52"/>
    </row>
    <row r="335" spans="1:261" ht="12.75" customHeight="1" outlineLevel="2" x14ac:dyDescent="0.25">
      <c r="A335" s="99" t="s">
        <v>122</v>
      </c>
      <c r="B335" s="100">
        <f>IF(A335="Must Have",RQTMustHave,(IF(A335="Important",RQTImportant,(IF(A335="Standard",RQTStandard,RQTNiceToHave)))))</f>
        <v>1</v>
      </c>
      <c r="C335" s="358"/>
      <c r="D335" s="17" t="s">
        <v>1</v>
      </c>
      <c r="E335" s="417">
        <f>AVERAGE(O335,Y335,AI335,AS335,BC335,BM335,BW335,CG335,CQ335,DA335,DK335,DU335,EE335,EO335,EY335,FI335,FS335,GC335,GM335,GW335,HG335,HQ335,IA335,IK335,IU335)</f>
        <v>9.8333333333333339</v>
      </c>
      <c r="F335" s="417">
        <f t="shared" ref="F335:J335" si="1528">AVERAGE(P335,Z335,AJ335,AT335,BD335,BN335,BX335,CH335,CR335,DB335,DL335,DV335,EF335,EP335,EZ335,FJ335,FT335,GD335,GN335,GX335,HH335,HR335,IB335,IL335,IV335)</f>
        <v>8.8333333333333339</v>
      </c>
      <c r="G335" s="417">
        <f t="shared" si="1528"/>
        <v>7.666666666666667</v>
      </c>
      <c r="H335" s="417">
        <f t="shared" si="1528"/>
        <v>3</v>
      </c>
      <c r="I335" s="417">
        <f t="shared" si="1528"/>
        <v>9.25</v>
      </c>
      <c r="J335" s="417">
        <f t="shared" si="1528"/>
        <v>9.25</v>
      </c>
      <c r="K335" s="52"/>
      <c r="M335" s="48"/>
      <c r="N335" s="17" t="s">
        <v>1</v>
      </c>
      <c r="O335" s="36" t="str">
        <f>IF(COUNT(O331:O334)=0,"",AVERAGE(O331:O334))</f>
        <v/>
      </c>
      <c r="P335" s="36" t="str">
        <f>IF(COUNT(P331:P334)=0,"",AVERAGE(P331:P334))</f>
        <v/>
      </c>
      <c r="Q335" s="36" t="str">
        <f>IF(COUNT(Q331:Q334)=0,"",AVERAGE(Q331:Q334))</f>
        <v/>
      </c>
      <c r="R335" s="36" t="str">
        <f>IF(COUNT(R331:R334)=0,"",AVERAGE(R331:R334))</f>
        <v/>
      </c>
      <c r="S335" s="36"/>
      <c r="T335" s="36" t="str">
        <f>IF(COUNT(T331:T334)=0,"",AVERAGE(T331:T334))</f>
        <v/>
      </c>
      <c r="U335" s="52"/>
      <c r="W335" s="48"/>
      <c r="X335" s="17" t="s">
        <v>1</v>
      </c>
      <c r="Y335" s="36" t="str">
        <f>IF(COUNT(Y331:Y334)=0,"",AVERAGE(Y331:Y334))</f>
        <v/>
      </c>
      <c r="Z335" s="36" t="str">
        <f>IF(COUNT(Z331:Z334)=0,"",AVERAGE(Z331:Z334))</f>
        <v/>
      </c>
      <c r="AA335" s="36" t="str">
        <f>IF(COUNT(AA331:AA334)=0,"",AVERAGE(AA331:AA334))</f>
        <v/>
      </c>
      <c r="AB335" s="36" t="str">
        <f>IF(COUNT(AB331:AB334)=0,"",AVERAGE(AB331:AB334))</f>
        <v/>
      </c>
      <c r="AC335" s="36"/>
      <c r="AD335" s="36" t="str">
        <f>IF(COUNT(AD331:AD334)=0,"",AVERAGE(AD331:AD334))</f>
        <v/>
      </c>
      <c r="AE335" s="52"/>
      <c r="AG335" s="48"/>
      <c r="AH335" s="17" t="s">
        <v>1</v>
      </c>
      <c r="AI335" s="36" t="str">
        <f>IF(COUNT(AI331:AI334)=0,"",AVERAGE(AI331:AI334))</f>
        <v/>
      </c>
      <c r="AJ335" s="36" t="str">
        <f>IF(COUNT(AJ331:AJ334)=0,"",AVERAGE(AJ331:AJ334))</f>
        <v/>
      </c>
      <c r="AK335" s="36" t="str">
        <f>IF(COUNT(AK331:AK334)=0,"",AVERAGE(AK331:AK334))</f>
        <v/>
      </c>
      <c r="AL335" s="36" t="str">
        <f>IF(COUNT(AL331:AL334)=0,"",AVERAGE(AL331:AL334))</f>
        <v/>
      </c>
      <c r="AM335" s="36"/>
      <c r="AN335" s="36" t="str">
        <f>IF(COUNT(AN331:AN334)=0,"",AVERAGE(AN331:AN334))</f>
        <v/>
      </c>
      <c r="AO335" s="52"/>
      <c r="AQ335" s="48"/>
      <c r="AR335" s="17" t="s">
        <v>1</v>
      </c>
      <c r="AS335" s="36"/>
      <c r="AT335" s="36" t="str">
        <f>IF(COUNT(AT331:AT334)=0,"",AVERAGE(AT331:AT334))</f>
        <v/>
      </c>
      <c r="AU335" s="36" t="str">
        <f>IF(COUNT(AU331:AU334)=0,"",AVERAGE(AU331:AU334))</f>
        <v/>
      </c>
      <c r="AV335" s="36" t="str">
        <f>IF(COUNT(AV331:AV334)=0,"",AVERAGE(AV331:AV334))</f>
        <v/>
      </c>
      <c r="AW335" s="36" t="str">
        <f>IF(COUNT(AW331:AW334)=0,"",AVERAGE(AW331:AW334))</f>
        <v/>
      </c>
      <c r="AX335" s="36" t="str">
        <f>IF(COUNT(AX331:AX334)=0,"",AVERAGE(AX331:AX334))</f>
        <v/>
      </c>
      <c r="AY335" s="52"/>
      <c r="BA335" s="48"/>
      <c r="BB335" s="17" t="s">
        <v>1</v>
      </c>
      <c r="BC335" s="36"/>
      <c r="BD335" s="36" t="str">
        <f>IF(COUNT(BD331:BD334)=0,"",AVERAGE(BD331:BD334))</f>
        <v/>
      </c>
      <c r="BE335" s="36" t="str">
        <f>IF(COUNT(BE331:BE334)=0,"",AVERAGE(BE331:BE334))</f>
        <v/>
      </c>
      <c r="BF335" s="36" t="str">
        <f>IF(COUNT(BF331:BF334)=0,"",AVERAGE(BF331:BF334))</f>
        <v/>
      </c>
      <c r="BG335" s="36" t="str">
        <f>IF(COUNT(BG331:BG334)=0,"",AVERAGE(BG331:BG334))</f>
        <v/>
      </c>
      <c r="BH335" s="36" t="str">
        <f>IF(COUNT(BH331:BH334)=0,"",AVERAGE(BH331:BH334))</f>
        <v/>
      </c>
      <c r="BI335" s="52"/>
      <c r="BK335" s="48"/>
      <c r="BL335" s="17" t="s">
        <v>1</v>
      </c>
      <c r="BM335" s="6">
        <v>10</v>
      </c>
      <c r="BN335" s="6">
        <v>10</v>
      </c>
      <c r="BO335" s="6">
        <v>10</v>
      </c>
      <c r="BP335" s="6">
        <v>0</v>
      </c>
      <c r="BQ335" s="6">
        <v>10</v>
      </c>
      <c r="BR335" s="6">
        <v>10</v>
      </c>
      <c r="BS335" s="52"/>
      <c r="BU335" s="48"/>
      <c r="BV335" s="17" t="s">
        <v>1</v>
      </c>
      <c r="BW335" s="36" t="str">
        <f>IF(COUNT(BW331:BW334)=0,"",AVERAGE(BW331:BW334))</f>
        <v/>
      </c>
      <c r="BX335" s="36" t="str">
        <f>IF(COUNT(BX331:BX334)=0,"",AVERAGE(BX331:BX334))</f>
        <v/>
      </c>
      <c r="BY335" s="36" t="str">
        <f>IF(COUNT(BY331:BY334)=0,"",AVERAGE(BY331:BY334))</f>
        <v/>
      </c>
      <c r="BZ335" s="36" t="str">
        <f>IF(COUNT(BZ331:BZ334)=0,"",AVERAGE(BZ331:BZ334))</f>
        <v/>
      </c>
      <c r="CA335" s="36"/>
      <c r="CB335" s="36" t="str">
        <f>IF(COUNT(CB331:CB334)=0,"",AVERAGE(CB331:CB334))</f>
        <v/>
      </c>
      <c r="CC335" s="52"/>
      <c r="CE335" s="48"/>
      <c r="CF335" s="17" t="s">
        <v>1</v>
      </c>
      <c r="CG335" s="36" t="str">
        <f>IF(COUNT(CG331:CG334)=0,"",AVERAGE(CG331:CG334))</f>
        <v/>
      </c>
      <c r="CH335" s="36" t="str">
        <f>IF(COUNT(CH331:CH334)=0,"",AVERAGE(CH331:CH334))</f>
        <v/>
      </c>
      <c r="CI335" s="36" t="str">
        <f>IF(COUNT(CI331:CI334)=0,"",AVERAGE(CI331:CI334))</f>
        <v/>
      </c>
      <c r="CJ335" s="36" t="str">
        <f>IF(COUNT(CJ331:CJ334)=0,"",AVERAGE(CJ331:CJ334))</f>
        <v/>
      </c>
      <c r="CK335" s="36"/>
      <c r="CL335" s="36" t="str">
        <f>IF(COUNT(CL331:CL334)=0,"",AVERAGE(CL331:CL334))</f>
        <v/>
      </c>
      <c r="CM335" s="52"/>
      <c r="CO335" s="48"/>
      <c r="CP335" s="17" t="s">
        <v>1</v>
      </c>
      <c r="CQ335" s="36" t="str">
        <f>IF(COUNT(CQ331:CQ334)=0,"",AVERAGE(CQ331:CQ334))</f>
        <v/>
      </c>
      <c r="CR335" s="36" t="str">
        <f>IF(COUNT(CR331:CR334)=0,"",AVERAGE(CR331:CR334))</f>
        <v/>
      </c>
      <c r="CS335" s="36" t="str">
        <f>IF(COUNT(CS331:CS334)=0,"",AVERAGE(CS331:CS334))</f>
        <v/>
      </c>
      <c r="CT335" s="36" t="str">
        <f>IF(COUNT(CT331:CT334)=0,"",AVERAGE(CT331:CT334))</f>
        <v/>
      </c>
      <c r="CU335" s="36"/>
      <c r="CV335" s="36" t="str">
        <f>IF(COUNT(CV331:CV334)=0,"",AVERAGE(CV331:CV334))</f>
        <v/>
      </c>
      <c r="CW335" s="52"/>
      <c r="CY335" s="48"/>
      <c r="CZ335" s="17" t="s">
        <v>1</v>
      </c>
      <c r="DA335" s="36">
        <f>IF(COUNT(DA331:DA334)=0,"",AVERAGE(DA331:DA334))</f>
        <v>10</v>
      </c>
      <c r="DB335" s="36">
        <f>IF(COUNT(DB331:DB334)=0,"",AVERAGE(DB331:DB334))</f>
        <v>9.5</v>
      </c>
      <c r="DC335" s="36">
        <f>IF(COUNT(DC331:DC334)=0,"",AVERAGE(DC331:DC334))</f>
        <v>7</v>
      </c>
      <c r="DD335" s="36">
        <f>IF(COUNT(DD331:DD334)=0,"",AVERAGE(DD331:DD334))</f>
        <v>6</v>
      </c>
      <c r="DE335" s="36"/>
      <c r="DF335" s="36">
        <f>IF(COUNT(DF331:DF334)=0,"",AVERAGE(DF331:DF334))</f>
        <v>8.5</v>
      </c>
      <c r="DG335" s="52"/>
      <c r="DI335" s="48"/>
      <c r="DJ335" s="17" t="s">
        <v>1</v>
      </c>
      <c r="DK335" s="36" t="str">
        <f>IF(COUNT(DK331:DK334)=0,"",AVERAGE(DK331:DK334))</f>
        <v/>
      </c>
      <c r="DL335" s="36" t="str">
        <f>IF(COUNT(DL331:DL334)=0,"",AVERAGE(DL331:DL334))</f>
        <v/>
      </c>
      <c r="DM335" s="36" t="str">
        <f>IF(COUNT(DM331:DM334)=0,"",AVERAGE(DM331:DM334))</f>
        <v/>
      </c>
      <c r="DN335" s="36" t="str">
        <f>IF(COUNT(DN331:DN334)=0,"",AVERAGE(DN331:DN334))</f>
        <v/>
      </c>
      <c r="DO335" s="36"/>
      <c r="DP335" s="36" t="str">
        <f>IF(COUNT(DP331:DP334)=0,"",AVERAGE(DP331:DP334))</f>
        <v/>
      </c>
      <c r="DQ335" s="52"/>
      <c r="DS335" s="48"/>
      <c r="DT335" s="17" t="s">
        <v>1</v>
      </c>
      <c r="DU335" s="36" t="str">
        <f>IF(COUNT(DU331:DU334)=0,"",AVERAGE(DU331:DU334))</f>
        <v/>
      </c>
      <c r="DV335" s="36" t="str">
        <f>IF(COUNT(DV331:DV334)=0,"",AVERAGE(DV331:DV334))</f>
        <v/>
      </c>
      <c r="DW335" s="36" t="str">
        <f>IF(COUNT(DW331:DW334)=0,"",AVERAGE(DW331:DW334))</f>
        <v/>
      </c>
      <c r="DX335" s="36" t="str">
        <f>IF(COUNT(DX331:DX334)=0,"",AVERAGE(DX331:DX334))</f>
        <v/>
      </c>
      <c r="DY335" s="36"/>
      <c r="DZ335" s="36" t="str">
        <f>IF(COUNT(DZ331:DZ334)=0,"",AVERAGE(DZ331:DZ334))</f>
        <v/>
      </c>
      <c r="EA335" s="52"/>
      <c r="EC335" s="48"/>
      <c r="ED335" s="17" t="s">
        <v>1</v>
      </c>
      <c r="EE335" s="36" t="str">
        <f>IF(COUNT(EE331:EE334)=0,"",AVERAGE(EE331:EE334))</f>
        <v/>
      </c>
      <c r="EF335" s="36" t="str">
        <f>IF(COUNT(EF331:EF334)=0,"",AVERAGE(EF331:EF334))</f>
        <v/>
      </c>
      <c r="EG335" s="36" t="str">
        <f>IF(COUNT(EG331:EG334)=0,"",AVERAGE(EG331:EG334))</f>
        <v/>
      </c>
      <c r="EH335" s="36" t="str">
        <f>IF(COUNT(EH331:EH334)=0,"",AVERAGE(EH331:EH334))</f>
        <v/>
      </c>
      <c r="EI335" s="36"/>
      <c r="EJ335" s="36" t="str">
        <f>IF(COUNT(EJ331:EJ334)=0,"",AVERAGE(EJ331:EJ334))</f>
        <v/>
      </c>
      <c r="EK335" s="52"/>
      <c r="EL335" s="48"/>
      <c r="EM335" s="17" t="s">
        <v>1</v>
      </c>
      <c r="EN335" s="36">
        <f>IF(COUNT(EN331:EN334)=0,"",AVERAGE(EN331:EN334))</f>
        <v>10</v>
      </c>
      <c r="EO335" s="36">
        <f>IF(COUNT(EO331:EO334)=0,"",AVERAGE(EO331:EO334))</f>
        <v>9.5</v>
      </c>
      <c r="EP335" s="36">
        <f>IF(COUNT(EP331:EP334)=0,"",AVERAGE(EP331:EP334))</f>
        <v>7</v>
      </c>
      <c r="EQ335" s="36">
        <f>IF(COUNT(EQ331:EQ334)=0,"",AVERAGE(EQ331:EQ334))</f>
        <v>6</v>
      </c>
      <c r="ER335" s="36"/>
      <c r="ES335" s="36">
        <f>IF(COUNT(ES331:ES334)=0,"",AVERAGE(ES331:ES334))</f>
        <v>8.5</v>
      </c>
      <c r="ET335" s="52"/>
      <c r="EU335" s="52"/>
      <c r="EW335" s="369"/>
      <c r="EX335" s="17" t="s">
        <v>1</v>
      </c>
      <c r="EY335" s="36" t="str">
        <f t="shared" ref="EY335:FD335" si="1529">IF(COUNT(EY331:EY334)=0,"",AVERAGE(EY331:EY334))</f>
        <v/>
      </c>
      <c r="EZ335" s="36" t="str">
        <f t="shared" si="1529"/>
        <v/>
      </c>
      <c r="FA335" s="36" t="str">
        <f t="shared" si="1529"/>
        <v/>
      </c>
      <c r="FB335" s="36" t="str">
        <f t="shared" si="1529"/>
        <v/>
      </c>
      <c r="FC335" s="36" t="str">
        <f t="shared" si="1529"/>
        <v/>
      </c>
      <c r="FD335" s="36" t="str">
        <f t="shared" si="1529"/>
        <v/>
      </c>
      <c r="FE335" s="52"/>
      <c r="FG335" s="369"/>
      <c r="FH335" s="17" t="s">
        <v>1</v>
      </c>
      <c r="FI335" s="36" t="str">
        <f t="shared" ref="FI335:FN335" si="1530">IF(COUNT(FI331:FI334)=0,"",AVERAGE(FI331:FI334))</f>
        <v/>
      </c>
      <c r="FJ335" s="36" t="str">
        <f t="shared" si="1530"/>
        <v/>
      </c>
      <c r="FK335" s="36" t="str">
        <f t="shared" si="1530"/>
        <v/>
      </c>
      <c r="FL335" s="36" t="str">
        <f t="shared" si="1530"/>
        <v/>
      </c>
      <c r="FM335" s="36" t="str">
        <f t="shared" si="1530"/>
        <v/>
      </c>
      <c r="FN335" s="36" t="str">
        <f t="shared" si="1530"/>
        <v/>
      </c>
      <c r="FO335" s="52"/>
      <c r="FQ335" s="369"/>
      <c r="FR335" s="17" t="s">
        <v>1</v>
      </c>
      <c r="FS335" s="36" t="str">
        <f t="shared" ref="FS335:FX335" si="1531">IF(COUNT(FS331:FS334)=0,"",AVERAGE(FS331:FS334))</f>
        <v/>
      </c>
      <c r="FT335" s="36" t="str">
        <f t="shared" si="1531"/>
        <v/>
      </c>
      <c r="FU335" s="36" t="str">
        <f t="shared" si="1531"/>
        <v/>
      </c>
      <c r="FV335" s="36" t="str">
        <f t="shared" si="1531"/>
        <v/>
      </c>
      <c r="FW335" s="36" t="str">
        <f t="shared" si="1531"/>
        <v/>
      </c>
      <c r="FX335" s="36" t="str">
        <f t="shared" si="1531"/>
        <v/>
      </c>
      <c r="FY335" s="52"/>
      <c r="GA335" s="369"/>
      <c r="GB335" s="17" t="s">
        <v>1</v>
      </c>
      <c r="GC335" s="36" t="str">
        <f t="shared" ref="GC335:GH335" si="1532">IF(COUNT(GC331:GC334)=0,"",AVERAGE(GC331:GC334))</f>
        <v/>
      </c>
      <c r="GD335" s="36" t="str">
        <f t="shared" si="1532"/>
        <v/>
      </c>
      <c r="GE335" s="36" t="str">
        <f t="shared" si="1532"/>
        <v/>
      </c>
      <c r="GF335" s="36" t="str">
        <f t="shared" si="1532"/>
        <v/>
      </c>
      <c r="GG335" s="36" t="str">
        <f t="shared" si="1532"/>
        <v/>
      </c>
      <c r="GH335" s="36" t="str">
        <f t="shared" si="1532"/>
        <v/>
      </c>
      <c r="GI335" s="52"/>
      <c r="GK335" s="369"/>
      <c r="GL335" s="17" t="s">
        <v>1</v>
      </c>
      <c r="GM335" s="36" t="str">
        <f t="shared" ref="GM335:GR335" si="1533">IF(COUNT(GM331:GM334)=0,"",AVERAGE(GM331:GM334))</f>
        <v/>
      </c>
      <c r="GN335" s="36" t="str">
        <f t="shared" si="1533"/>
        <v/>
      </c>
      <c r="GO335" s="36" t="str">
        <f t="shared" si="1533"/>
        <v/>
      </c>
      <c r="GP335" s="36" t="str">
        <f t="shared" si="1533"/>
        <v/>
      </c>
      <c r="GQ335" s="36" t="str">
        <f t="shared" si="1533"/>
        <v/>
      </c>
      <c r="GR335" s="36" t="str">
        <f t="shared" si="1533"/>
        <v/>
      </c>
      <c r="GS335" s="52"/>
      <c r="GU335" s="369"/>
      <c r="GV335" s="17" t="s">
        <v>1</v>
      </c>
      <c r="GW335" s="36" t="str">
        <f t="shared" ref="GW335:HB335" si="1534">IF(COUNT(GW331:GW334)=0,"",AVERAGE(GW331:GW334))</f>
        <v/>
      </c>
      <c r="GX335" s="36" t="str">
        <f t="shared" si="1534"/>
        <v/>
      </c>
      <c r="GY335" s="36" t="str">
        <f t="shared" si="1534"/>
        <v/>
      </c>
      <c r="GZ335" s="36" t="str">
        <f t="shared" si="1534"/>
        <v/>
      </c>
      <c r="HA335" s="36" t="str">
        <f t="shared" si="1534"/>
        <v/>
      </c>
      <c r="HB335" s="36" t="str">
        <f t="shared" si="1534"/>
        <v/>
      </c>
      <c r="HC335" s="52"/>
      <c r="HE335" s="369"/>
      <c r="HF335" s="17" t="s">
        <v>1</v>
      </c>
      <c r="HG335" s="36" t="str">
        <f t="shared" ref="HG335:HL335" si="1535">IF(COUNT(HG331:HG334)=0,"",AVERAGE(HG331:HG334))</f>
        <v/>
      </c>
      <c r="HH335" s="36" t="str">
        <f t="shared" si="1535"/>
        <v/>
      </c>
      <c r="HI335" s="36" t="str">
        <f t="shared" si="1535"/>
        <v/>
      </c>
      <c r="HJ335" s="36" t="str">
        <f t="shared" si="1535"/>
        <v/>
      </c>
      <c r="HK335" s="36" t="str">
        <f t="shared" si="1535"/>
        <v/>
      </c>
      <c r="HL335" s="36" t="str">
        <f t="shared" si="1535"/>
        <v/>
      </c>
      <c r="HM335" s="52"/>
      <c r="HO335" s="369"/>
      <c r="HP335" s="17" t="s">
        <v>1</v>
      </c>
      <c r="HQ335" s="36" t="str">
        <f t="shared" ref="HQ335:HV335" si="1536">IF(COUNT(HQ331:HQ334)=0,"",AVERAGE(HQ331:HQ334))</f>
        <v/>
      </c>
      <c r="HR335" s="36" t="str">
        <f t="shared" si="1536"/>
        <v/>
      </c>
      <c r="HS335" s="36" t="str">
        <f t="shared" si="1536"/>
        <v/>
      </c>
      <c r="HT335" s="36" t="str">
        <f t="shared" si="1536"/>
        <v/>
      </c>
      <c r="HU335" s="36" t="str">
        <f t="shared" si="1536"/>
        <v/>
      </c>
      <c r="HV335" s="36" t="str">
        <f t="shared" si="1536"/>
        <v/>
      </c>
      <c r="HW335" s="52"/>
      <c r="HY335" s="369"/>
      <c r="HZ335" s="17" t="s">
        <v>1</v>
      </c>
      <c r="IA335" s="36" t="str">
        <f t="shared" ref="IA335:IF335" si="1537">IF(COUNT(IA331:IA334)=0,"",AVERAGE(IA331:IA334))</f>
        <v/>
      </c>
      <c r="IB335" s="36" t="str">
        <f t="shared" si="1537"/>
        <v/>
      </c>
      <c r="IC335" s="36" t="str">
        <f t="shared" si="1537"/>
        <v/>
      </c>
      <c r="ID335" s="36" t="str">
        <f t="shared" si="1537"/>
        <v/>
      </c>
      <c r="IE335" s="36" t="str">
        <f t="shared" si="1537"/>
        <v/>
      </c>
      <c r="IF335" s="36" t="str">
        <f t="shared" si="1537"/>
        <v/>
      </c>
      <c r="IG335" s="52"/>
      <c r="II335" s="369"/>
      <c r="IJ335" s="17" t="s">
        <v>1</v>
      </c>
      <c r="IK335" s="36" t="str">
        <f t="shared" ref="IK335:IP335" si="1538">IF(COUNT(IK331:IK334)=0,"",AVERAGE(IK331:IK334))</f>
        <v/>
      </c>
      <c r="IL335" s="36" t="str">
        <f t="shared" si="1538"/>
        <v/>
      </c>
      <c r="IM335" s="36" t="str">
        <f t="shared" si="1538"/>
        <v/>
      </c>
      <c r="IN335" s="36" t="str">
        <f t="shared" si="1538"/>
        <v/>
      </c>
      <c r="IO335" s="36" t="str">
        <f t="shared" si="1538"/>
        <v/>
      </c>
      <c r="IP335" s="36" t="str">
        <f t="shared" si="1538"/>
        <v/>
      </c>
      <c r="IQ335" s="52"/>
      <c r="IS335" s="369"/>
      <c r="IT335" s="17" t="s">
        <v>1</v>
      </c>
      <c r="IU335" s="36" t="str">
        <f t="shared" ref="IU335:IZ335" si="1539">IF(COUNT(IU331:IU334)=0,"",AVERAGE(IU331:IU334))</f>
        <v/>
      </c>
      <c r="IV335" s="36" t="str">
        <f t="shared" si="1539"/>
        <v/>
      </c>
      <c r="IW335" s="36" t="str">
        <f t="shared" si="1539"/>
        <v/>
      </c>
      <c r="IX335" s="36" t="str">
        <f t="shared" si="1539"/>
        <v/>
      </c>
      <c r="IY335" s="36" t="str">
        <f t="shared" si="1539"/>
        <v/>
      </c>
      <c r="IZ335" s="36" t="str">
        <f t="shared" si="1539"/>
        <v/>
      </c>
      <c r="JA335" s="52"/>
    </row>
    <row r="336" spans="1:261" ht="25.5" customHeight="1" outlineLevel="2" x14ac:dyDescent="0.25">
      <c r="C336" s="102" t="s">
        <v>54</v>
      </c>
      <c r="D336" s="103" t="s">
        <v>313</v>
      </c>
      <c r="E336" s="419"/>
      <c r="F336" s="419"/>
      <c r="G336" s="419"/>
      <c r="H336" s="419"/>
      <c r="I336" s="419"/>
      <c r="J336" s="419"/>
      <c r="K336" s="52"/>
      <c r="M336" s="102" t="s">
        <v>54</v>
      </c>
      <c r="N336" s="103" t="s">
        <v>313</v>
      </c>
      <c r="O336" s="103"/>
      <c r="P336" s="103"/>
      <c r="Q336" s="103"/>
      <c r="R336" s="103"/>
      <c r="S336" s="103"/>
      <c r="T336" s="103"/>
      <c r="U336" s="52"/>
      <c r="W336" s="102" t="s">
        <v>54</v>
      </c>
      <c r="X336" s="103" t="s">
        <v>313</v>
      </c>
      <c r="Y336" s="103"/>
      <c r="Z336" s="103"/>
      <c r="AA336" s="103"/>
      <c r="AB336" s="103"/>
      <c r="AC336" s="103"/>
      <c r="AD336" s="103"/>
      <c r="AE336" s="52"/>
      <c r="AG336" s="102" t="s">
        <v>54</v>
      </c>
      <c r="AH336" s="103" t="s">
        <v>313</v>
      </c>
      <c r="AI336" s="103"/>
      <c r="AJ336" s="103"/>
      <c r="AK336" s="103"/>
      <c r="AL336" s="103"/>
      <c r="AM336" s="103"/>
      <c r="AN336" s="103"/>
      <c r="AO336" s="52"/>
      <c r="AQ336" s="102" t="s">
        <v>54</v>
      </c>
      <c r="AR336" s="103" t="s">
        <v>313</v>
      </c>
      <c r="AS336" s="103"/>
      <c r="AT336" s="103"/>
      <c r="AU336" s="103"/>
      <c r="AV336" s="103"/>
      <c r="AW336" s="103"/>
      <c r="AX336" s="103"/>
      <c r="AY336" s="52"/>
      <c r="BA336" s="102" t="s">
        <v>54</v>
      </c>
      <c r="BB336" s="103" t="s">
        <v>313</v>
      </c>
      <c r="BC336" s="103"/>
      <c r="BD336" s="103"/>
      <c r="BE336" s="103"/>
      <c r="BF336" s="103"/>
      <c r="BG336" s="103"/>
      <c r="BH336" s="103"/>
      <c r="BI336" s="52"/>
      <c r="BK336" s="102" t="s">
        <v>54</v>
      </c>
      <c r="BL336" s="103" t="s">
        <v>313</v>
      </c>
      <c r="BM336" s="36"/>
      <c r="BN336" s="36">
        <f>IF(COUNT(BN332:BN335)=0,"",AVERAGE(BN332:BN335))</f>
        <v>10</v>
      </c>
      <c r="BO336" s="36">
        <f>IF(COUNT(BO332:BO335)=0,"",AVERAGE(BO332:BO335))</f>
        <v>10</v>
      </c>
      <c r="BP336" s="36">
        <f>IF(COUNT(BP332:BP335)=0,"",AVERAGE(BP332:BP335))</f>
        <v>0</v>
      </c>
      <c r="BQ336" s="36">
        <f>IF(COUNT(BQ332:BQ335)=0,"",AVERAGE(BQ332:BQ335))</f>
        <v>7.5</v>
      </c>
      <c r="BR336" s="36">
        <f>IF(COUNT(BR332:BR335)=0,"",AVERAGE(BR332:BR335))</f>
        <v>7.5</v>
      </c>
      <c r="BS336" s="52"/>
      <c r="BU336" s="102" t="s">
        <v>54</v>
      </c>
      <c r="BV336" s="103" t="s">
        <v>313</v>
      </c>
      <c r="BW336" s="103"/>
      <c r="BX336" s="103"/>
      <c r="BY336" s="103"/>
      <c r="BZ336" s="103"/>
      <c r="CA336" s="103"/>
      <c r="CB336" s="103"/>
      <c r="CC336" s="52"/>
      <c r="CE336" s="102" t="s">
        <v>54</v>
      </c>
      <c r="CF336" s="103" t="s">
        <v>313</v>
      </c>
      <c r="CG336" s="103"/>
      <c r="CH336" s="103"/>
      <c r="CI336" s="103"/>
      <c r="CJ336" s="103"/>
      <c r="CK336" s="103"/>
      <c r="CL336" s="103"/>
      <c r="CM336" s="52"/>
      <c r="CO336" s="102" t="s">
        <v>54</v>
      </c>
      <c r="CP336" s="103" t="s">
        <v>313</v>
      </c>
      <c r="CQ336" s="103"/>
      <c r="CR336" s="103"/>
      <c r="CS336" s="103"/>
      <c r="CT336" s="103"/>
      <c r="CU336" s="103"/>
      <c r="CV336" s="103"/>
      <c r="CW336" s="52"/>
      <c r="CY336" s="102" t="s">
        <v>54</v>
      </c>
      <c r="CZ336" s="103" t="s">
        <v>313</v>
      </c>
      <c r="DA336" s="103"/>
      <c r="DB336" s="103"/>
      <c r="DC336" s="103"/>
      <c r="DD336" s="103"/>
      <c r="DE336" s="103"/>
      <c r="DF336" s="103"/>
      <c r="DG336" s="52"/>
      <c r="DI336" s="102" t="s">
        <v>54</v>
      </c>
      <c r="DJ336" s="103" t="s">
        <v>313</v>
      </c>
      <c r="DK336" s="103"/>
      <c r="DL336" s="103"/>
      <c r="DM336" s="103"/>
      <c r="DN336" s="103"/>
      <c r="DO336" s="103"/>
      <c r="DP336" s="103"/>
      <c r="DQ336" s="52"/>
      <c r="DS336" s="102" t="s">
        <v>54</v>
      </c>
      <c r="DT336" s="103" t="s">
        <v>313</v>
      </c>
      <c r="DU336" s="103"/>
      <c r="DV336" s="103"/>
      <c r="DW336" s="103"/>
      <c r="DX336" s="103"/>
      <c r="DY336" s="103"/>
      <c r="DZ336" s="103"/>
      <c r="EA336" s="52"/>
      <c r="EC336" s="102" t="s">
        <v>54</v>
      </c>
      <c r="ED336" s="103" t="s">
        <v>313</v>
      </c>
      <c r="EE336" s="103"/>
      <c r="EF336" s="103"/>
      <c r="EG336" s="103"/>
      <c r="EH336" s="103"/>
      <c r="EI336" s="103"/>
      <c r="EJ336" s="103"/>
      <c r="EK336" s="52"/>
      <c r="EL336" s="102" t="s">
        <v>54</v>
      </c>
      <c r="EM336" s="103" t="s">
        <v>313</v>
      </c>
      <c r="EN336" s="103"/>
      <c r="EO336" s="103"/>
      <c r="EP336" s="103"/>
      <c r="EQ336" s="103"/>
      <c r="ER336" s="103"/>
      <c r="ES336" s="103"/>
      <c r="ET336" s="52"/>
      <c r="EU336" s="52"/>
      <c r="EW336" s="370" t="s">
        <v>54</v>
      </c>
      <c r="EX336" s="103" t="s">
        <v>313</v>
      </c>
      <c r="EY336" s="103"/>
      <c r="EZ336" s="103"/>
      <c r="FA336" s="103"/>
      <c r="FB336" s="103"/>
      <c r="FC336" s="103"/>
      <c r="FD336" s="103"/>
      <c r="FE336" s="52"/>
      <c r="FG336" s="370" t="s">
        <v>54</v>
      </c>
      <c r="FH336" s="103" t="s">
        <v>313</v>
      </c>
      <c r="FI336" s="103"/>
      <c r="FJ336" s="103"/>
      <c r="FK336" s="103"/>
      <c r="FL336" s="103"/>
      <c r="FM336" s="103"/>
      <c r="FN336" s="103"/>
      <c r="FO336" s="52"/>
      <c r="FQ336" s="370" t="s">
        <v>54</v>
      </c>
      <c r="FR336" s="103" t="s">
        <v>313</v>
      </c>
      <c r="FS336" s="103"/>
      <c r="FT336" s="103"/>
      <c r="FU336" s="103"/>
      <c r="FV336" s="103"/>
      <c r="FW336" s="103"/>
      <c r="FX336" s="103"/>
      <c r="FY336" s="52"/>
      <c r="GA336" s="370" t="s">
        <v>54</v>
      </c>
      <c r="GB336" s="103" t="s">
        <v>313</v>
      </c>
      <c r="GC336" s="103"/>
      <c r="GD336" s="103"/>
      <c r="GE336" s="103"/>
      <c r="GF336" s="103"/>
      <c r="GG336" s="103"/>
      <c r="GH336" s="103"/>
      <c r="GI336" s="52"/>
      <c r="GK336" s="370" t="s">
        <v>54</v>
      </c>
      <c r="GL336" s="103" t="s">
        <v>313</v>
      </c>
      <c r="GM336" s="103"/>
      <c r="GN336" s="103"/>
      <c r="GO336" s="103"/>
      <c r="GP336" s="103"/>
      <c r="GQ336" s="103"/>
      <c r="GR336" s="103"/>
      <c r="GS336" s="52"/>
      <c r="GU336" s="370" t="s">
        <v>54</v>
      </c>
      <c r="GV336" s="103" t="s">
        <v>313</v>
      </c>
      <c r="GW336" s="103"/>
      <c r="GX336" s="103"/>
      <c r="GY336" s="103"/>
      <c r="GZ336" s="103"/>
      <c r="HA336" s="103"/>
      <c r="HB336" s="103"/>
      <c r="HC336" s="52"/>
      <c r="HE336" s="370" t="s">
        <v>54</v>
      </c>
      <c r="HF336" s="103" t="s">
        <v>313</v>
      </c>
      <c r="HG336" s="103"/>
      <c r="HH336" s="103"/>
      <c r="HI336" s="103"/>
      <c r="HJ336" s="103"/>
      <c r="HK336" s="103"/>
      <c r="HL336" s="103"/>
      <c r="HM336" s="52"/>
      <c r="HO336" s="370" t="s">
        <v>54</v>
      </c>
      <c r="HP336" s="103" t="s">
        <v>313</v>
      </c>
      <c r="HQ336" s="103"/>
      <c r="HR336" s="103"/>
      <c r="HS336" s="103"/>
      <c r="HT336" s="103"/>
      <c r="HU336" s="103"/>
      <c r="HV336" s="103"/>
      <c r="HW336" s="52"/>
      <c r="HY336" s="370" t="s">
        <v>54</v>
      </c>
      <c r="HZ336" s="103" t="s">
        <v>313</v>
      </c>
      <c r="IA336" s="103"/>
      <c r="IB336" s="103"/>
      <c r="IC336" s="103"/>
      <c r="ID336" s="103"/>
      <c r="IE336" s="103"/>
      <c r="IF336" s="103"/>
      <c r="IG336" s="52"/>
      <c r="II336" s="370" t="s">
        <v>54</v>
      </c>
      <c r="IJ336" s="103" t="s">
        <v>313</v>
      </c>
      <c r="IK336" s="103"/>
      <c r="IL336" s="103"/>
      <c r="IM336" s="103"/>
      <c r="IN336" s="103"/>
      <c r="IO336" s="103"/>
      <c r="IP336" s="103"/>
      <c r="IQ336" s="52"/>
      <c r="IS336" s="370" t="s">
        <v>54</v>
      </c>
      <c r="IT336" s="103" t="s">
        <v>313</v>
      </c>
      <c r="IU336" s="103"/>
      <c r="IV336" s="103"/>
      <c r="IW336" s="103"/>
      <c r="IX336" s="103"/>
      <c r="IY336" s="103"/>
      <c r="IZ336" s="103"/>
      <c r="JA336" s="52"/>
    </row>
    <row r="337" spans="1:261" ht="12.75" customHeight="1" outlineLevel="2" x14ac:dyDescent="0.25">
      <c r="C337" s="356"/>
      <c r="D337" s="41">
        <v>1</v>
      </c>
      <c r="E337" s="416">
        <f t="shared" ref="E337" si="1540">AVERAGE(O337,Y337,AI337,AS337,BC337,BM337,BW337,CG337,CQ337,DA337,DK337,DU337,EE337,EO337,EY337,FI337,FS337,GC337,GM337,GW337,HG337,HQ337,IA337,IK337,IU337)</f>
        <v>9.5</v>
      </c>
      <c r="F337" s="416">
        <f t="shared" ref="F337" si="1541">AVERAGE(P337,Z337,AJ337,AT337,BD337,BN337,BX337,CH337,CR337,DB337,DL337,DV337,EF337,EP337,EZ337,FJ337,FT337,GD337,GN337,GX337,HH337,HR337,IB337,IL337,IV337)</f>
        <v>9</v>
      </c>
      <c r="G337" s="416">
        <f t="shared" ref="G337" si="1542">AVERAGE(Q337,AA337,AK337,AU337,BE337,BO337,BY337,CI337,CS337,DC337,DM337,DW337,EG337,EQ337,FA337,FK337,FU337,GE337,GO337,GY337,HI337,HS337,IC337,IM337,IW337)</f>
        <v>8</v>
      </c>
      <c r="H337" s="416">
        <f t="shared" ref="H337" si="1543">AVERAGE(R337,AB337,AL337,AV337,BF337,BP337,BZ337,CJ337,CT337,DD337,DN337,DX337,EH337,ER337,FB337,FL337,FV337,GF337,GP337,GZ337,HJ337,HT337,ID337,IN337,IX337)</f>
        <v>7</v>
      </c>
      <c r="I337" s="416">
        <f t="shared" ref="I337" si="1544">AVERAGE(S337,AC337,AM337,AW337,BG337,BQ337,CA337,CK337,CU337,DE337,DO337,DY337,EI337,ES337,FC337,FM337,FW337,GG337,GQ337,HA337,HK337,HU337,IE337,IO337,IY337)</f>
        <v>9</v>
      </c>
      <c r="J337" s="416">
        <f t="shared" ref="J337" si="1545">AVERAGE(T337,AD337,AN337,AX337,BH337,BR337,CB337,CL337,CV337,DF337,DP337,DZ337,EJ337,ET337,FD337,FN337,FX337,GH337,GR337,HB337,HL337,HV337,IF337,IP337,IZ337)</f>
        <v>9</v>
      </c>
      <c r="K337" s="52"/>
      <c r="M337" s="328"/>
      <c r="N337" s="41">
        <v>1</v>
      </c>
      <c r="O337" s="6"/>
      <c r="P337" s="6"/>
      <c r="Q337" s="6"/>
      <c r="R337" s="6"/>
      <c r="S337" s="6"/>
      <c r="T337" s="6"/>
      <c r="U337" s="52"/>
      <c r="W337" s="328"/>
      <c r="X337" s="41">
        <v>1</v>
      </c>
      <c r="Y337" s="6"/>
      <c r="Z337" s="6"/>
      <c r="AA337" s="6"/>
      <c r="AB337" s="6"/>
      <c r="AC337" s="6"/>
      <c r="AD337" s="6"/>
      <c r="AE337" s="52"/>
      <c r="AG337" s="328"/>
      <c r="AH337" s="41">
        <v>1</v>
      </c>
      <c r="AI337" s="6"/>
      <c r="AJ337" s="6"/>
      <c r="AK337" s="6"/>
      <c r="AL337" s="6"/>
      <c r="AM337" s="6"/>
      <c r="AN337" s="6"/>
      <c r="AO337" s="52"/>
      <c r="AQ337" s="328"/>
      <c r="AR337" s="41">
        <v>1</v>
      </c>
      <c r="AS337" s="6"/>
      <c r="AT337" s="6"/>
      <c r="AU337" s="6"/>
      <c r="AV337" s="6"/>
      <c r="AW337" s="6"/>
      <c r="AX337" s="6"/>
      <c r="AY337" s="52"/>
      <c r="BA337" s="328"/>
      <c r="BB337" s="41">
        <v>1</v>
      </c>
      <c r="BC337" s="6"/>
      <c r="BD337" s="6"/>
      <c r="BE337" s="6"/>
      <c r="BF337" s="6"/>
      <c r="BG337" s="6"/>
      <c r="BH337" s="6"/>
      <c r="BI337" s="52"/>
      <c r="BK337" s="328"/>
      <c r="BL337" s="41">
        <v>1</v>
      </c>
      <c r="BM337" s="103"/>
      <c r="BN337" s="103"/>
      <c r="BO337" s="103"/>
      <c r="BP337" s="103"/>
      <c r="BQ337" s="103"/>
      <c r="BR337" s="103"/>
      <c r="BS337" s="52"/>
      <c r="BU337" s="328"/>
      <c r="BV337" s="41">
        <v>1</v>
      </c>
      <c r="BW337" s="6"/>
      <c r="BX337" s="6"/>
      <c r="BY337" s="6"/>
      <c r="BZ337" s="6"/>
      <c r="CA337" s="6"/>
      <c r="CB337" s="6"/>
      <c r="CC337" s="52"/>
      <c r="CE337" s="328"/>
      <c r="CF337" s="41">
        <v>1</v>
      </c>
      <c r="CG337" s="6"/>
      <c r="CH337" s="6"/>
      <c r="CI337" s="6"/>
      <c r="CJ337" s="6"/>
      <c r="CK337" s="6"/>
      <c r="CL337" s="6"/>
      <c r="CM337" s="52"/>
      <c r="CO337" s="328"/>
      <c r="CP337" s="41">
        <v>1</v>
      </c>
      <c r="CQ337" s="6"/>
      <c r="CR337" s="6"/>
      <c r="CS337" s="6"/>
      <c r="CT337" s="6"/>
      <c r="CU337" s="6"/>
      <c r="CV337" s="6"/>
      <c r="CW337" s="52"/>
      <c r="CY337" s="328"/>
      <c r="CZ337" s="41">
        <v>1</v>
      </c>
      <c r="DA337" s="6">
        <v>10</v>
      </c>
      <c r="DB337" s="6">
        <v>9</v>
      </c>
      <c r="DC337" s="6">
        <v>9</v>
      </c>
      <c r="DD337" s="6">
        <v>7</v>
      </c>
      <c r="DE337" s="6"/>
      <c r="DF337" s="6">
        <v>9</v>
      </c>
      <c r="DG337" s="52"/>
      <c r="DI337" s="328"/>
      <c r="DJ337" s="41">
        <v>1</v>
      </c>
      <c r="DK337" s="6"/>
      <c r="DL337" s="6"/>
      <c r="DM337" s="6"/>
      <c r="DN337" s="6"/>
      <c r="DO337" s="6"/>
      <c r="DP337" s="6"/>
      <c r="DQ337" s="52"/>
      <c r="DS337" s="328"/>
      <c r="DT337" s="41">
        <v>1</v>
      </c>
      <c r="DU337" s="6"/>
      <c r="DV337" s="6"/>
      <c r="DW337" s="6"/>
      <c r="DX337" s="6"/>
      <c r="DY337" s="6"/>
      <c r="DZ337" s="6"/>
      <c r="EA337" s="52"/>
      <c r="EC337" s="328"/>
      <c r="ED337" s="41">
        <v>1</v>
      </c>
      <c r="EE337" s="6"/>
      <c r="EF337" s="6"/>
      <c r="EG337" s="6"/>
      <c r="EH337" s="6"/>
      <c r="EI337" s="6"/>
      <c r="EJ337" s="6"/>
      <c r="EK337" s="52"/>
      <c r="EL337" s="328"/>
      <c r="EM337" s="41">
        <v>1</v>
      </c>
      <c r="EN337" s="6">
        <v>10</v>
      </c>
      <c r="EO337" s="6">
        <v>9</v>
      </c>
      <c r="EP337" s="6">
        <v>9</v>
      </c>
      <c r="EQ337" s="6">
        <v>7</v>
      </c>
      <c r="ER337" s="6"/>
      <c r="ES337" s="6">
        <v>9</v>
      </c>
      <c r="ET337" s="52"/>
      <c r="EU337" s="52"/>
      <c r="EW337" s="367"/>
      <c r="EX337" s="41">
        <v>1</v>
      </c>
      <c r="EY337" s="6"/>
      <c r="EZ337" s="6"/>
      <c r="FA337" s="6"/>
      <c r="FB337" s="6"/>
      <c r="FC337" s="6"/>
      <c r="FD337" s="6"/>
      <c r="FE337" s="52"/>
      <c r="FG337" s="367"/>
      <c r="FH337" s="41">
        <v>1</v>
      </c>
      <c r="FI337" s="6"/>
      <c r="FJ337" s="6"/>
      <c r="FK337" s="6"/>
      <c r="FL337" s="6"/>
      <c r="FM337" s="6"/>
      <c r="FN337" s="6"/>
      <c r="FO337" s="52"/>
      <c r="FQ337" s="367"/>
      <c r="FR337" s="41">
        <v>1</v>
      </c>
      <c r="FS337" s="6"/>
      <c r="FT337" s="6"/>
      <c r="FU337" s="6"/>
      <c r="FV337" s="6"/>
      <c r="FW337" s="6"/>
      <c r="FX337" s="6"/>
      <c r="FY337" s="52"/>
      <c r="GA337" s="367"/>
      <c r="GB337" s="41">
        <v>1</v>
      </c>
      <c r="GC337" s="6"/>
      <c r="GD337" s="6"/>
      <c r="GE337" s="6"/>
      <c r="GF337" s="6"/>
      <c r="GG337" s="6"/>
      <c r="GH337" s="6"/>
      <c r="GI337" s="52"/>
      <c r="GK337" s="367"/>
      <c r="GL337" s="41">
        <v>1</v>
      </c>
      <c r="GM337" s="6"/>
      <c r="GN337" s="6"/>
      <c r="GO337" s="6"/>
      <c r="GP337" s="6"/>
      <c r="GQ337" s="6"/>
      <c r="GR337" s="6"/>
      <c r="GS337" s="52"/>
      <c r="GU337" s="367"/>
      <c r="GV337" s="41">
        <v>1</v>
      </c>
      <c r="GW337" s="6"/>
      <c r="GX337" s="6"/>
      <c r="GY337" s="6"/>
      <c r="GZ337" s="6"/>
      <c r="HA337" s="6"/>
      <c r="HB337" s="6"/>
      <c r="HC337" s="52"/>
      <c r="HE337" s="367"/>
      <c r="HF337" s="41">
        <v>1</v>
      </c>
      <c r="HG337" s="6"/>
      <c r="HH337" s="6"/>
      <c r="HI337" s="6"/>
      <c r="HJ337" s="6"/>
      <c r="HK337" s="6"/>
      <c r="HL337" s="6"/>
      <c r="HM337" s="52"/>
      <c r="HO337" s="367"/>
      <c r="HP337" s="41">
        <v>1</v>
      </c>
      <c r="HQ337" s="6"/>
      <c r="HR337" s="6"/>
      <c r="HS337" s="6"/>
      <c r="HT337" s="6"/>
      <c r="HU337" s="6"/>
      <c r="HV337" s="6"/>
      <c r="HW337" s="52"/>
      <c r="HY337" s="367"/>
      <c r="HZ337" s="41">
        <v>1</v>
      </c>
      <c r="IA337" s="6"/>
      <c r="IB337" s="6"/>
      <c r="IC337" s="6"/>
      <c r="ID337" s="6"/>
      <c r="IE337" s="6"/>
      <c r="IF337" s="6"/>
      <c r="IG337" s="52"/>
      <c r="II337" s="367"/>
      <c r="IJ337" s="41">
        <v>1</v>
      </c>
      <c r="IK337" s="6"/>
      <c r="IL337" s="6"/>
      <c r="IM337" s="6"/>
      <c r="IN337" s="6"/>
      <c r="IO337" s="6"/>
      <c r="IP337" s="6"/>
      <c r="IQ337" s="52"/>
      <c r="IS337" s="367"/>
      <c r="IT337" s="41">
        <v>1</v>
      </c>
      <c r="IU337" s="6"/>
      <c r="IV337" s="6"/>
      <c r="IW337" s="6"/>
      <c r="IX337" s="6"/>
      <c r="IY337" s="6"/>
      <c r="IZ337" s="6"/>
      <c r="JA337" s="52"/>
    </row>
    <row r="338" spans="1:261" ht="12.75" customHeight="1" outlineLevel="2" x14ac:dyDescent="0.25">
      <c r="A338" s="99" t="s">
        <v>122</v>
      </c>
      <c r="B338" s="100">
        <f>IF(A338="Must Have",RQTMustHave,(IF(A338="Important",RQTImportant,(IF(A338="Standard",RQTStandard,RQTNiceToHave)))))</f>
        <v>1</v>
      </c>
      <c r="C338" s="358"/>
      <c r="D338" s="17" t="s">
        <v>1</v>
      </c>
      <c r="E338" s="417">
        <f>AVERAGE(O338,Y338,AI338,AS338,BC338,BM338,BW338,CG338,CQ338,DA338,DK338,DU338,EE338,EO338,EY338,FI338,FS338,GC338,GM338,GW338,HG338,HQ338,IA338,IK338,IU338)</f>
        <v>9.6666666666666661</v>
      </c>
      <c r="F338" s="417">
        <f t="shared" ref="F338:J338" si="1546">AVERAGE(P338,Z338,AJ338,AT338,BD338,BN338,BX338,CH338,CR338,DB338,DL338,DV338,EF338,EP338,EZ338,FJ338,FT338,GD338,GN338,GX338,HH338,HR338,IB338,IL338,IV338)</f>
        <v>9.3333333333333339</v>
      </c>
      <c r="G338" s="417">
        <f t="shared" si="1546"/>
        <v>8.6666666666666661</v>
      </c>
      <c r="H338" s="417">
        <f t="shared" si="1546"/>
        <v>3.5</v>
      </c>
      <c r="I338" s="417">
        <f t="shared" si="1546"/>
        <v>4.5</v>
      </c>
      <c r="J338" s="417">
        <f t="shared" si="1546"/>
        <v>9.5</v>
      </c>
      <c r="K338" s="52"/>
      <c r="M338" s="48"/>
      <c r="N338" s="17" t="s">
        <v>1</v>
      </c>
      <c r="O338" s="36" t="str">
        <f>IF(COUNT(O337:O337)=0,"",AVERAGE(O337:O337))</f>
        <v/>
      </c>
      <c r="P338" s="36" t="str">
        <f>IF(COUNT(P337:P337)=0,"",AVERAGE(P337:P337))</f>
        <v/>
      </c>
      <c r="Q338" s="36" t="str">
        <f>IF(COUNT(Q337:Q337)=0,"",AVERAGE(Q337:Q337))</f>
        <v/>
      </c>
      <c r="R338" s="36" t="str">
        <f>IF(COUNT(R337:R337)=0,"",AVERAGE(R337:R337))</f>
        <v/>
      </c>
      <c r="S338" s="36"/>
      <c r="T338" s="36" t="str">
        <f>IF(COUNT(T337:T337)=0,"",AVERAGE(T337:T337))</f>
        <v/>
      </c>
      <c r="U338" s="52"/>
      <c r="W338" s="48"/>
      <c r="X338" s="17" t="s">
        <v>1</v>
      </c>
      <c r="Y338" s="36" t="str">
        <f>IF(COUNT(Y337:Y337)=0,"",AVERAGE(Y337:Y337))</f>
        <v/>
      </c>
      <c r="Z338" s="36" t="str">
        <f>IF(COUNT(Z337:Z337)=0,"",AVERAGE(Z337:Z337))</f>
        <v/>
      </c>
      <c r="AA338" s="36" t="str">
        <f>IF(COUNT(AA337:AA337)=0,"",AVERAGE(AA337:AA337))</f>
        <v/>
      </c>
      <c r="AB338" s="36" t="str">
        <f>IF(COUNT(AB337:AB337)=0,"",AVERAGE(AB337:AB337))</f>
        <v/>
      </c>
      <c r="AC338" s="36"/>
      <c r="AD338" s="36" t="str">
        <f>IF(COUNT(AD337:AD337)=0,"",AVERAGE(AD337:AD337))</f>
        <v/>
      </c>
      <c r="AE338" s="52"/>
      <c r="AG338" s="48"/>
      <c r="AH338" s="17" t="s">
        <v>1</v>
      </c>
      <c r="AI338" s="36" t="str">
        <f>IF(COUNT(AI337:AI337)=0,"",AVERAGE(AI337:AI337))</f>
        <v/>
      </c>
      <c r="AJ338" s="36" t="str">
        <f>IF(COUNT(AJ337:AJ337)=0,"",AVERAGE(AJ337:AJ337))</f>
        <v/>
      </c>
      <c r="AK338" s="36" t="str">
        <f>IF(COUNT(AK337:AK337)=0,"",AVERAGE(AK337:AK337))</f>
        <v/>
      </c>
      <c r="AL338" s="36" t="str">
        <f>IF(COUNT(AL337:AL337)=0,"",AVERAGE(AL337:AL337))</f>
        <v/>
      </c>
      <c r="AM338" s="36"/>
      <c r="AN338" s="36" t="str">
        <f>IF(COUNT(AN337:AN337)=0,"",AVERAGE(AN337:AN337))</f>
        <v/>
      </c>
      <c r="AO338" s="52"/>
      <c r="AQ338" s="48"/>
      <c r="AR338" s="17" t="s">
        <v>1</v>
      </c>
      <c r="AS338" s="36"/>
      <c r="AT338" s="36" t="str">
        <f>IF(COUNT(AT337:AT337)=0,"",AVERAGE(AT337:AT337))</f>
        <v/>
      </c>
      <c r="AU338" s="36" t="str">
        <f>IF(COUNT(AU337:AU337)=0,"",AVERAGE(AU337:AU337))</f>
        <v/>
      </c>
      <c r="AV338" s="36" t="str">
        <f>IF(COUNT(AV337:AV337)=0,"",AVERAGE(AV337:AV337))</f>
        <v/>
      </c>
      <c r="AW338" s="36" t="str">
        <f>IF(COUNT(AW337:AW337)=0,"",AVERAGE(AW337:AW337))</f>
        <v/>
      </c>
      <c r="AX338" s="36" t="str">
        <f>IF(COUNT(AX337:AX337)=0,"",AVERAGE(AX337:AX337))</f>
        <v/>
      </c>
      <c r="AY338" s="52"/>
      <c r="BA338" s="48"/>
      <c r="BB338" s="17" t="s">
        <v>1</v>
      </c>
      <c r="BC338" s="36"/>
      <c r="BD338" s="36" t="str">
        <f>IF(COUNT(BD337:BD337)=0,"",AVERAGE(BD337:BD337))</f>
        <v/>
      </c>
      <c r="BE338" s="36" t="str">
        <f>IF(COUNT(BE337:BE337)=0,"",AVERAGE(BE337:BE337))</f>
        <v/>
      </c>
      <c r="BF338" s="36" t="str">
        <f>IF(COUNT(BF337:BF337)=0,"",AVERAGE(BF337:BF337))</f>
        <v/>
      </c>
      <c r="BG338" s="36" t="str">
        <f>IF(COUNT(BG337:BG337)=0,"",AVERAGE(BG337:BG337))</f>
        <v/>
      </c>
      <c r="BH338" s="36" t="str">
        <f>IF(COUNT(BH337:BH337)=0,"",AVERAGE(BH337:BH337))</f>
        <v/>
      </c>
      <c r="BI338" s="52"/>
      <c r="BK338" s="48"/>
      <c r="BL338" s="17" t="s">
        <v>1</v>
      </c>
      <c r="BM338" s="6">
        <v>10</v>
      </c>
      <c r="BN338" s="6">
        <v>10</v>
      </c>
      <c r="BO338" s="6">
        <v>10</v>
      </c>
      <c r="BP338" s="6">
        <v>0</v>
      </c>
      <c r="BQ338" s="6">
        <v>0</v>
      </c>
      <c r="BR338" s="6">
        <v>10</v>
      </c>
      <c r="BS338" s="52"/>
      <c r="BU338" s="48"/>
      <c r="BV338" s="17" t="s">
        <v>1</v>
      </c>
      <c r="BW338" s="36" t="str">
        <f>IF(COUNT(BW337:BW337)=0,"",AVERAGE(BW337:BW337))</f>
        <v/>
      </c>
      <c r="BX338" s="36" t="str">
        <f>IF(COUNT(BX337:BX337)=0,"",AVERAGE(BX337:BX337))</f>
        <v/>
      </c>
      <c r="BY338" s="36" t="str">
        <f>IF(COUNT(BY337:BY337)=0,"",AVERAGE(BY337:BY337))</f>
        <v/>
      </c>
      <c r="BZ338" s="36" t="str">
        <f>IF(COUNT(BZ337:BZ337)=0,"",AVERAGE(BZ337:BZ337))</f>
        <v/>
      </c>
      <c r="CA338" s="36"/>
      <c r="CB338" s="36" t="str">
        <f>IF(COUNT(CB337:CB337)=0,"",AVERAGE(CB337:CB337))</f>
        <v/>
      </c>
      <c r="CC338" s="52"/>
      <c r="CE338" s="48"/>
      <c r="CF338" s="17" t="s">
        <v>1</v>
      </c>
      <c r="CG338" s="36" t="str">
        <f>IF(COUNT(CG337:CG337)=0,"",AVERAGE(CG337:CG337))</f>
        <v/>
      </c>
      <c r="CH338" s="36" t="str">
        <f>IF(COUNT(CH337:CH337)=0,"",AVERAGE(CH337:CH337))</f>
        <v/>
      </c>
      <c r="CI338" s="36" t="str">
        <f>IF(COUNT(CI337:CI337)=0,"",AVERAGE(CI337:CI337))</f>
        <v/>
      </c>
      <c r="CJ338" s="36" t="str">
        <f>IF(COUNT(CJ337:CJ337)=0,"",AVERAGE(CJ337:CJ337))</f>
        <v/>
      </c>
      <c r="CK338" s="36"/>
      <c r="CL338" s="36" t="str">
        <f>IF(COUNT(CL337:CL337)=0,"",AVERAGE(CL337:CL337))</f>
        <v/>
      </c>
      <c r="CM338" s="52"/>
      <c r="CO338" s="48"/>
      <c r="CP338" s="17" t="s">
        <v>1</v>
      </c>
      <c r="CQ338" s="36" t="str">
        <f>IF(COUNT(CQ337:CQ337)=0,"",AVERAGE(CQ337:CQ337))</f>
        <v/>
      </c>
      <c r="CR338" s="36" t="str">
        <f>IF(COUNT(CR337:CR337)=0,"",AVERAGE(CR337:CR337))</f>
        <v/>
      </c>
      <c r="CS338" s="36" t="str">
        <f>IF(COUNT(CS337:CS337)=0,"",AVERAGE(CS337:CS337))</f>
        <v/>
      </c>
      <c r="CT338" s="36" t="str">
        <f>IF(COUNT(CT337:CT337)=0,"",AVERAGE(CT337:CT337))</f>
        <v/>
      </c>
      <c r="CU338" s="36"/>
      <c r="CV338" s="36" t="str">
        <f>IF(COUNT(CV337:CV337)=0,"",AVERAGE(CV337:CV337))</f>
        <v/>
      </c>
      <c r="CW338" s="52"/>
      <c r="CY338" s="48"/>
      <c r="CZ338" s="17" t="s">
        <v>1</v>
      </c>
      <c r="DA338" s="36">
        <f>IF(COUNT(DA337:DA337)=0,"",AVERAGE(DA337:DA337))</f>
        <v>10</v>
      </c>
      <c r="DB338" s="36">
        <f>IF(COUNT(DB337:DB337)=0,"",AVERAGE(DB337:DB337))</f>
        <v>9</v>
      </c>
      <c r="DC338" s="36">
        <f>IF(COUNT(DC337:DC337)=0,"",AVERAGE(DC337:DC337))</f>
        <v>9</v>
      </c>
      <c r="DD338" s="36">
        <f>IF(COUNT(DD337:DD337)=0,"",AVERAGE(DD337:DD337))</f>
        <v>7</v>
      </c>
      <c r="DE338" s="36"/>
      <c r="DF338" s="36">
        <f>IF(COUNT(DF337:DF337)=0,"",AVERAGE(DF337:DF337))</f>
        <v>9</v>
      </c>
      <c r="DG338" s="52"/>
      <c r="DI338" s="48"/>
      <c r="DJ338" s="17" t="s">
        <v>1</v>
      </c>
      <c r="DK338" s="36" t="str">
        <f>IF(COUNT(DK337:DK337)=0,"",AVERAGE(DK337:DK337))</f>
        <v/>
      </c>
      <c r="DL338" s="36" t="str">
        <f>IF(COUNT(DL337:DL337)=0,"",AVERAGE(DL337:DL337))</f>
        <v/>
      </c>
      <c r="DM338" s="36" t="str">
        <f>IF(COUNT(DM337:DM337)=0,"",AVERAGE(DM337:DM337))</f>
        <v/>
      </c>
      <c r="DN338" s="36" t="str">
        <f>IF(COUNT(DN337:DN337)=0,"",AVERAGE(DN337:DN337))</f>
        <v/>
      </c>
      <c r="DO338" s="36"/>
      <c r="DP338" s="36" t="str">
        <f>IF(COUNT(DP337:DP337)=0,"",AVERAGE(DP337:DP337))</f>
        <v/>
      </c>
      <c r="DQ338" s="52"/>
      <c r="DS338" s="48"/>
      <c r="DT338" s="17" t="s">
        <v>1</v>
      </c>
      <c r="DU338" s="36" t="str">
        <f>IF(COUNT(DU337:DU337)=0,"",AVERAGE(DU337:DU337))</f>
        <v/>
      </c>
      <c r="DV338" s="36" t="str">
        <f>IF(COUNT(DV337:DV337)=0,"",AVERAGE(DV337:DV337))</f>
        <v/>
      </c>
      <c r="DW338" s="36" t="str">
        <f>IF(COUNT(DW337:DW337)=0,"",AVERAGE(DW337:DW337))</f>
        <v/>
      </c>
      <c r="DX338" s="36" t="str">
        <f>IF(COUNT(DX337:DX337)=0,"",AVERAGE(DX337:DX337))</f>
        <v/>
      </c>
      <c r="DY338" s="36"/>
      <c r="DZ338" s="36" t="str">
        <f>IF(COUNT(DZ337:DZ337)=0,"",AVERAGE(DZ337:DZ337))</f>
        <v/>
      </c>
      <c r="EA338" s="52"/>
      <c r="EC338" s="48"/>
      <c r="ED338" s="17" t="s">
        <v>1</v>
      </c>
      <c r="EE338" s="36" t="str">
        <f>IF(COUNT(EE337:EE337)=0,"",AVERAGE(EE337:EE337))</f>
        <v/>
      </c>
      <c r="EF338" s="36" t="str">
        <f>IF(COUNT(EF337:EF337)=0,"",AVERAGE(EF337:EF337))</f>
        <v/>
      </c>
      <c r="EG338" s="36" t="str">
        <f>IF(COUNT(EG337:EG337)=0,"",AVERAGE(EG337:EG337))</f>
        <v/>
      </c>
      <c r="EH338" s="36" t="str">
        <f>IF(COUNT(EH337:EH337)=0,"",AVERAGE(EH337:EH337))</f>
        <v/>
      </c>
      <c r="EI338" s="36"/>
      <c r="EJ338" s="36" t="str">
        <f>IF(COUNT(EJ337:EJ337)=0,"",AVERAGE(EJ337:EJ337))</f>
        <v/>
      </c>
      <c r="EK338" s="52"/>
      <c r="EL338" s="48"/>
      <c r="EM338" s="17" t="s">
        <v>1</v>
      </c>
      <c r="EN338" s="36">
        <f>IF(COUNT(EN337:EN337)=0,"",AVERAGE(EN337:EN337))</f>
        <v>10</v>
      </c>
      <c r="EO338" s="36">
        <f>IF(COUNT(EO337:EO337)=0,"",AVERAGE(EO337:EO337))</f>
        <v>9</v>
      </c>
      <c r="EP338" s="36">
        <f>IF(COUNT(EP337:EP337)=0,"",AVERAGE(EP337:EP337))</f>
        <v>9</v>
      </c>
      <c r="EQ338" s="36">
        <f>IF(COUNT(EQ337:EQ337)=0,"",AVERAGE(EQ337:EQ337))</f>
        <v>7</v>
      </c>
      <c r="ER338" s="36"/>
      <c r="ES338" s="36">
        <f>IF(COUNT(ES337:ES337)=0,"",AVERAGE(ES337:ES337))</f>
        <v>9</v>
      </c>
      <c r="ET338" s="52"/>
      <c r="EU338" s="52"/>
      <c r="EW338" s="369"/>
      <c r="EX338" s="17" t="s">
        <v>1</v>
      </c>
      <c r="EY338" s="36" t="str">
        <f t="shared" ref="EY338:FD338" si="1547">IF(COUNT(EY337:EY337)=0,"",AVERAGE(EY337:EY337))</f>
        <v/>
      </c>
      <c r="EZ338" s="36" t="str">
        <f t="shared" si="1547"/>
        <v/>
      </c>
      <c r="FA338" s="36" t="str">
        <f t="shared" si="1547"/>
        <v/>
      </c>
      <c r="FB338" s="36" t="str">
        <f t="shared" si="1547"/>
        <v/>
      </c>
      <c r="FC338" s="36" t="str">
        <f t="shared" si="1547"/>
        <v/>
      </c>
      <c r="FD338" s="36" t="str">
        <f t="shared" si="1547"/>
        <v/>
      </c>
      <c r="FE338" s="52"/>
      <c r="FG338" s="369"/>
      <c r="FH338" s="17" t="s">
        <v>1</v>
      </c>
      <c r="FI338" s="36" t="str">
        <f t="shared" ref="FI338:FN338" si="1548">IF(COUNT(FI337:FI337)=0,"",AVERAGE(FI337:FI337))</f>
        <v/>
      </c>
      <c r="FJ338" s="36" t="str">
        <f t="shared" si="1548"/>
        <v/>
      </c>
      <c r="FK338" s="36" t="str">
        <f t="shared" si="1548"/>
        <v/>
      </c>
      <c r="FL338" s="36" t="str">
        <f t="shared" si="1548"/>
        <v/>
      </c>
      <c r="FM338" s="36" t="str">
        <f t="shared" si="1548"/>
        <v/>
      </c>
      <c r="FN338" s="36" t="str">
        <f t="shared" si="1548"/>
        <v/>
      </c>
      <c r="FO338" s="52"/>
      <c r="FQ338" s="369"/>
      <c r="FR338" s="17" t="s">
        <v>1</v>
      </c>
      <c r="FS338" s="36" t="str">
        <f t="shared" ref="FS338:FX338" si="1549">IF(COUNT(FS337:FS337)=0,"",AVERAGE(FS337:FS337))</f>
        <v/>
      </c>
      <c r="FT338" s="36" t="str">
        <f t="shared" si="1549"/>
        <v/>
      </c>
      <c r="FU338" s="36" t="str">
        <f t="shared" si="1549"/>
        <v/>
      </c>
      <c r="FV338" s="36" t="str">
        <f t="shared" si="1549"/>
        <v/>
      </c>
      <c r="FW338" s="36" t="str">
        <f t="shared" si="1549"/>
        <v/>
      </c>
      <c r="FX338" s="36" t="str">
        <f t="shared" si="1549"/>
        <v/>
      </c>
      <c r="FY338" s="52"/>
      <c r="GA338" s="369"/>
      <c r="GB338" s="17" t="s">
        <v>1</v>
      </c>
      <c r="GC338" s="36" t="str">
        <f t="shared" ref="GC338:GH338" si="1550">IF(COUNT(GC337:GC337)=0,"",AVERAGE(GC337:GC337))</f>
        <v/>
      </c>
      <c r="GD338" s="36" t="str">
        <f t="shared" si="1550"/>
        <v/>
      </c>
      <c r="GE338" s="36" t="str">
        <f t="shared" si="1550"/>
        <v/>
      </c>
      <c r="GF338" s="36" t="str">
        <f t="shared" si="1550"/>
        <v/>
      </c>
      <c r="GG338" s="36" t="str">
        <f t="shared" si="1550"/>
        <v/>
      </c>
      <c r="GH338" s="36" t="str">
        <f t="shared" si="1550"/>
        <v/>
      </c>
      <c r="GI338" s="52"/>
      <c r="GK338" s="369"/>
      <c r="GL338" s="17" t="s">
        <v>1</v>
      </c>
      <c r="GM338" s="36" t="str">
        <f t="shared" ref="GM338:GR338" si="1551">IF(COUNT(GM337:GM337)=0,"",AVERAGE(GM337:GM337))</f>
        <v/>
      </c>
      <c r="GN338" s="36" t="str">
        <f t="shared" si="1551"/>
        <v/>
      </c>
      <c r="GO338" s="36" t="str">
        <f t="shared" si="1551"/>
        <v/>
      </c>
      <c r="GP338" s="36" t="str">
        <f t="shared" si="1551"/>
        <v/>
      </c>
      <c r="GQ338" s="36" t="str">
        <f t="shared" si="1551"/>
        <v/>
      </c>
      <c r="GR338" s="36" t="str">
        <f t="shared" si="1551"/>
        <v/>
      </c>
      <c r="GS338" s="52"/>
      <c r="GU338" s="369"/>
      <c r="GV338" s="17" t="s">
        <v>1</v>
      </c>
      <c r="GW338" s="36" t="str">
        <f t="shared" ref="GW338:HB338" si="1552">IF(COUNT(GW337:GW337)=0,"",AVERAGE(GW337:GW337))</f>
        <v/>
      </c>
      <c r="GX338" s="36" t="str">
        <f t="shared" si="1552"/>
        <v/>
      </c>
      <c r="GY338" s="36" t="str">
        <f t="shared" si="1552"/>
        <v/>
      </c>
      <c r="GZ338" s="36" t="str">
        <f t="shared" si="1552"/>
        <v/>
      </c>
      <c r="HA338" s="36" t="str">
        <f t="shared" si="1552"/>
        <v/>
      </c>
      <c r="HB338" s="36" t="str">
        <f t="shared" si="1552"/>
        <v/>
      </c>
      <c r="HC338" s="52"/>
      <c r="HE338" s="369"/>
      <c r="HF338" s="17" t="s">
        <v>1</v>
      </c>
      <c r="HG338" s="36" t="str">
        <f t="shared" ref="HG338:HL338" si="1553">IF(COUNT(HG337:HG337)=0,"",AVERAGE(HG337:HG337))</f>
        <v/>
      </c>
      <c r="HH338" s="36" t="str">
        <f t="shared" si="1553"/>
        <v/>
      </c>
      <c r="HI338" s="36" t="str">
        <f t="shared" si="1553"/>
        <v/>
      </c>
      <c r="HJ338" s="36" t="str">
        <f t="shared" si="1553"/>
        <v/>
      </c>
      <c r="HK338" s="36" t="str">
        <f t="shared" si="1553"/>
        <v/>
      </c>
      <c r="HL338" s="36" t="str">
        <f t="shared" si="1553"/>
        <v/>
      </c>
      <c r="HM338" s="52"/>
      <c r="HO338" s="369"/>
      <c r="HP338" s="17" t="s">
        <v>1</v>
      </c>
      <c r="HQ338" s="36" t="str">
        <f t="shared" ref="HQ338:HV338" si="1554">IF(COUNT(HQ337:HQ337)=0,"",AVERAGE(HQ337:HQ337))</f>
        <v/>
      </c>
      <c r="HR338" s="36" t="str">
        <f t="shared" si="1554"/>
        <v/>
      </c>
      <c r="HS338" s="36" t="str">
        <f t="shared" si="1554"/>
        <v/>
      </c>
      <c r="HT338" s="36" t="str">
        <f t="shared" si="1554"/>
        <v/>
      </c>
      <c r="HU338" s="36" t="str">
        <f t="shared" si="1554"/>
        <v/>
      </c>
      <c r="HV338" s="36" t="str">
        <f t="shared" si="1554"/>
        <v/>
      </c>
      <c r="HW338" s="52"/>
      <c r="HY338" s="369"/>
      <c r="HZ338" s="17" t="s">
        <v>1</v>
      </c>
      <c r="IA338" s="36" t="str">
        <f t="shared" ref="IA338:IF338" si="1555">IF(COUNT(IA337:IA337)=0,"",AVERAGE(IA337:IA337))</f>
        <v/>
      </c>
      <c r="IB338" s="36" t="str">
        <f t="shared" si="1555"/>
        <v/>
      </c>
      <c r="IC338" s="36" t="str">
        <f t="shared" si="1555"/>
        <v/>
      </c>
      <c r="ID338" s="36" t="str">
        <f t="shared" si="1555"/>
        <v/>
      </c>
      <c r="IE338" s="36" t="str">
        <f t="shared" si="1555"/>
        <v/>
      </c>
      <c r="IF338" s="36" t="str">
        <f t="shared" si="1555"/>
        <v/>
      </c>
      <c r="IG338" s="52"/>
      <c r="II338" s="369"/>
      <c r="IJ338" s="17" t="s">
        <v>1</v>
      </c>
      <c r="IK338" s="36" t="str">
        <f t="shared" ref="IK338:IP338" si="1556">IF(COUNT(IK337:IK337)=0,"",AVERAGE(IK337:IK337))</f>
        <v/>
      </c>
      <c r="IL338" s="36" t="str">
        <f t="shared" si="1556"/>
        <v/>
      </c>
      <c r="IM338" s="36" t="str">
        <f t="shared" si="1556"/>
        <v/>
      </c>
      <c r="IN338" s="36" t="str">
        <f t="shared" si="1556"/>
        <v/>
      </c>
      <c r="IO338" s="36" t="str">
        <f t="shared" si="1556"/>
        <v/>
      </c>
      <c r="IP338" s="36" t="str">
        <f t="shared" si="1556"/>
        <v/>
      </c>
      <c r="IQ338" s="52"/>
      <c r="IS338" s="369"/>
      <c r="IT338" s="17" t="s">
        <v>1</v>
      </c>
      <c r="IU338" s="36" t="str">
        <f t="shared" ref="IU338:IZ338" si="1557">IF(COUNT(IU337:IU337)=0,"",AVERAGE(IU337:IU337))</f>
        <v/>
      </c>
      <c r="IV338" s="36" t="str">
        <f t="shared" si="1557"/>
        <v/>
      </c>
      <c r="IW338" s="36" t="str">
        <f t="shared" si="1557"/>
        <v/>
      </c>
      <c r="IX338" s="36" t="str">
        <f t="shared" si="1557"/>
        <v/>
      </c>
      <c r="IY338" s="36" t="str">
        <f t="shared" si="1557"/>
        <v/>
      </c>
      <c r="IZ338" s="36" t="str">
        <f t="shared" si="1557"/>
        <v/>
      </c>
      <c r="JA338" s="52"/>
    </row>
    <row r="339" spans="1:261" ht="12.75" customHeight="1" outlineLevel="2" x14ac:dyDescent="0.25">
      <c r="C339" s="102" t="s">
        <v>55</v>
      </c>
      <c r="D339" s="103" t="s">
        <v>314</v>
      </c>
      <c r="E339" s="419"/>
      <c r="F339" s="419"/>
      <c r="G339" s="419"/>
      <c r="H339" s="419"/>
      <c r="I339" s="419"/>
      <c r="J339" s="419"/>
      <c r="K339" s="52"/>
      <c r="M339" s="102" t="s">
        <v>55</v>
      </c>
      <c r="N339" s="103" t="s">
        <v>314</v>
      </c>
      <c r="O339" s="103"/>
      <c r="P339" s="103"/>
      <c r="Q339" s="103"/>
      <c r="R339" s="103"/>
      <c r="S339" s="103"/>
      <c r="T339" s="103"/>
      <c r="U339" s="52"/>
      <c r="W339" s="102" t="s">
        <v>55</v>
      </c>
      <c r="X339" s="103" t="s">
        <v>314</v>
      </c>
      <c r="Y339" s="103"/>
      <c r="Z339" s="103"/>
      <c r="AA339" s="103"/>
      <c r="AB339" s="103"/>
      <c r="AC339" s="103"/>
      <c r="AD339" s="103"/>
      <c r="AE339" s="52"/>
      <c r="AG339" s="102" t="s">
        <v>55</v>
      </c>
      <c r="AH339" s="103" t="s">
        <v>314</v>
      </c>
      <c r="AI339" s="103"/>
      <c r="AJ339" s="103"/>
      <c r="AK339" s="103"/>
      <c r="AL339" s="103"/>
      <c r="AM339" s="103"/>
      <c r="AN339" s="103"/>
      <c r="AO339" s="52"/>
      <c r="AQ339" s="102" t="s">
        <v>55</v>
      </c>
      <c r="AR339" s="103" t="s">
        <v>314</v>
      </c>
      <c r="AS339" s="103"/>
      <c r="AT339" s="103"/>
      <c r="AU339" s="103"/>
      <c r="AV339" s="103"/>
      <c r="AW339" s="103"/>
      <c r="AX339" s="103"/>
      <c r="AY339" s="52"/>
      <c r="BA339" s="102" t="s">
        <v>55</v>
      </c>
      <c r="BB339" s="103" t="s">
        <v>314</v>
      </c>
      <c r="BC339" s="103"/>
      <c r="BD339" s="103"/>
      <c r="BE339" s="103"/>
      <c r="BF339" s="103"/>
      <c r="BG339" s="103"/>
      <c r="BH339" s="103"/>
      <c r="BI339" s="52"/>
      <c r="BK339" s="102" t="s">
        <v>55</v>
      </c>
      <c r="BL339" s="103" t="s">
        <v>314</v>
      </c>
      <c r="BM339" s="36"/>
      <c r="BN339" s="36">
        <f>IF(COUNT(BN338:BN338)=0,"",AVERAGE(BN338:BN338))</f>
        <v>10</v>
      </c>
      <c r="BO339" s="36">
        <f>IF(COUNT(BO338:BO338)=0,"",AVERAGE(BO338:BO338))</f>
        <v>10</v>
      </c>
      <c r="BP339" s="36">
        <f>IF(COUNT(BP338:BP338)=0,"",AVERAGE(BP338:BP338))</f>
        <v>0</v>
      </c>
      <c r="BQ339" s="36">
        <f>IF(COUNT(BQ338:BQ338)=0,"",AVERAGE(BQ338:BQ338))</f>
        <v>0</v>
      </c>
      <c r="BR339" s="36">
        <f>IF(COUNT(BR338:BR338)=0,"",AVERAGE(BR338:BR338))</f>
        <v>10</v>
      </c>
      <c r="BS339" s="52"/>
      <c r="BU339" s="102" t="s">
        <v>55</v>
      </c>
      <c r="BV339" s="103" t="s">
        <v>314</v>
      </c>
      <c r="BW339" s="103"/>
      <c r="BX339" s="103"/>
      <c r="BY339" s="103"/>
      <c r="BZ339" s="103"/>
      <c r="CA339" s="103"/>
      <c r="CB339" s="103"/>
      <c r="CC339" s="52"/>
      <c r="CE339" s="102" t="s">
        <v>55</v>
      </c>
      <c r="CF339" s="103" t="s">
        <v>314</v>
      </c>
      <c r="CG339" s="103"/>
      <c r="CH339" s="103"/>
      <c r="CI339" s="103"/>
      <c r="CJ339" s="103"/>
      <c r="CK339" s="103"/>
      <c r="CL339" s="103"/>
      <c r="CM339" s="52"/>
      <c r="CO339" s="102" t="s">
        <v>55</v>
      </c>
      <c r="CP339" s="103" t="s">
        <v>314</v>
      </c>
      <c r="CQ339" s="103"/>
      <c r="CR339" s="103"/>
      <c r="CS339" s="103"/>
      <c r="CT339" s="103"/>
      <c r="CU339" s="103"/>
      <c r="CV339" s="103"/>
      <c r="CW339" s="52"/>
      <c r="CY339" s="102" t="s">
        <v>55</v>
      </c>
      <c r="CZ339" s="103" t="s">
        <v>314</v>
      </c>
      <c r="DA339" s="103"/>
      <c r="DB339" s="103"/>
      <c r="DC339" s="103"/>
      <c r="DD339" s="103"/>
      <c r="DE339" s="103"/>
      <c r="DF339" s="103"/>
      <c r="DG339" s="52"/>
      <c r="DI339" s="102" t="s">
        <v>55</v>
      </c>
      <c r="DJ339" s="103" t="s">
        <v>314</v>
      </c>
      <c r="DK339" s="103"/>
      <c r="DL339" s="103"/>
      <c r="DM339" s="103"/>
      <c r="DN339" s="103"/>
      <c r="DO339" s="103"/>
      <c r="DP339" s="103"/>
      <c r="DQ339" s="52"/>
      <c r="DS339" s="102" t="s">
        <v>55</v>
      </c>
      <c r="DT339" s="103" t="s">
        <v>314</v>
      </c>
      <c r="DU339" s="103"/>
      <c r="DV339" s="103"/>
      <c r="DW339" s="103"/>
      <c r="DX339" s="103"/>
      <c r="DY339" s="103"/>
      <c r="DZ339" s="103"/>
      <c r="EA339" s="52"/>
      <c r="EC339" s="102" t="s">
        <v>55</v>
      </c>
      <c r="ED339" s="103" t="s">
        <v>314</v>
      </c>
      <c r="EE339" s="103"/>
      <c r="EF339" s="103"/>
      <c r="EG339" s="103"/>
      <c r="EH339" s="103"/>
      <c r="EI339" s="103"/>
      <c r="EJ339" s="103"/>
      <c r="EK339" s="52"/>
      <c r="EL339" s="102" t="s">
        <v>55</v>
      </c>
      <c r="EM339" s="103" t="s">
        <v>314</v>
      </c>
      <c r="EN339" s="103"/>
      <c r="EO339" s="103"/>
      <c r="EP339" s="103"/>
      <c r="EQ339" s="103"/>
      <c r="ER339" s="103"/>
      <c r="ES339" s="103"/>
      <c r="ET339" s="52"/>
      <c r="EU339" s="52"/>
      <c r="EW339" s="370" t="s">
        <v>55</v>
      </c>
      <c r="EX339" s="103" t="s">
        <v>314</v>
      </c>
      <c r="EY339" s="103"/>
      <c r="EZ339" s="103"/>
      <c r="FA339" s="103"/>
      <c r="FB339" s="103"/>
      <c r="FC339" s="103"/>
      <c r="FD339" s="103"/>
      <c r="FE339" s="52"/>
      <c r="FG339" s="370" t="s">
        <v>55</v>
      </c>
      <c r="FH339" s="103" t="s">
        <v>314</v>
      </c>
      <c r="FI339" s="103"/>
      <c r="FJ339" s="103"/>
      <c r="FK339" s="103"/>
      <c r="FL339" s="103"/>
      <c r="FM339" s="103"/>
      <c r="FN339" s="103"/>
      <c r="FO339" s="52"/>
      <c r="FQ339" s="370" t="s">
        <v>55</v>
      </c>
      <c r="FR339" s="103" t="s">
        <v>314</v>
      </c>
      <c r="FS339" s="103"/>
      <c r="FT339" s="103"/>
      <c r="FU339" s="103"/>
      <c r="FV339" s="103"/>
      <c r="FW339" s="103"/>
      <c r="FX339" s="103"/>
      <c r="FY339" s="52"/>
      <c r="GA339" s="370" t="s">
        <v>55</v>
      </c>
      <c r="GB339" s="103" t="s">
        <v>314</v>
      </c>
      <c r="GC339" s="103"/>
      <c r="GD339" s="103"/>
      <c r="GE339" s="103"/>
      <c r="GF339" s="103"/>
      <c r="GG339" s="103"/>
      <c r="GH339" s="103"/>
      <c r="GI339" s="52"/>
      <c r="GK339" s="370" t="s">
        <v>55</v>
      </c>
      <c r="GL339" s="103" t="s">
        <v>314</v>
      </c>
      <c r="GM339" s="103"/>
      <c r="GN339" s="103"/>
      <c r="GO339" s="103"/>
      <c r="GP339" s="103"/>
      <c r="GQ339" s="103"/>
      <c r="GR339" s="103"/>
      <c r="GS339" s="52"/>
      <c r="GU339" s="370" t="s">
        <v>55</v>
      </c>
      <c r="GV339" s="103" t="s">
        <v>314</v>
      </c>
      <c r="GW339" s="103"/>
      <c r="GX339" s="103"/>
      <c r="GY339" s="103"/>
      <c r="GZ339" s="103"/>
      <c r="HA339" s="103"/>
      <c r="HB339" s="103"/>
      <c r="HC339" s="52"/>
      <c r="HE339" s="370" t="s">
        <v>55</v>
      </c>
      <c r="HF339" s="103" t="s">
        <v>314</v>
      </c>
      <c r="HG339" s="103"/>
      <c r="HH339" s="103"/>
      <c r="HI339" s="103"/>
      <c r="HJ339" s="103"/>
      <c r="HK339" s="103"/>
      <c r="HL339" s="103"/>
      <c r="HM339" s="52"/>
      <c r="HO339" s="370" t="s">
        <v>55</v>
      </c>
      <c r="HP339" s="103" t="s">
        <v>314</v>
      </c>
      <c r="HQ339" s="103"/>
      <c r="HR339" s="103"/>
      <c r="HS339" s="103"/>
      <c r="HT339" s="103"/>
      <c r="HU339" s="103"/>
      <c r="HV339" s="103"/>
      <c r="HW339" s="52"/>
      <c r="HY339" s="370" t="s">
        <v>55</v>
      </c>
      <c r="HZ339" s="103" t="s">
        <v>314</v>
      </c>
      <c r="IA339" s="103"/>
      <c r="IB339" s="103"/>
      <c r="IC339" s="103"/>
      <c r="ID339" s="103"/>
      <c r="IE339" s="103"/>
      <c r="IF339" s="103"/>
      <c r="IG339" s="52"/>
      <c r="II339" s="370" t="s">
        <v>55</v>
      </c>
      <c r="IJ339" s="103" t="s">
        <v>314</v>
      </c>
      <c r="IK339" s="103"/>
      <c r="IL339" s="103"/>
      <c r="IM339" s="103"/>
      <c r="IN339" s="103"/>
      <c r="IO339" s="103"/>
      <c r="IP339" s="103"/>
      <c r="IQ339" s="52"/>
      <c r="IS339" s="370" t="s">
        <v>55</v>
      </c>
      <c r="IT339" s="103" t="s">
        <v>314</v>
      </c>
      <c r="IU339" s="103"/>
      <c r="IV339" s="103"/>
      <c r="IW339" s="103"/>
      <c r="IX339" s="103"/>
      <c r="IY339" s="103"/>
      <c r="IZ339" s="103"/>
      <c r="JA339" s="52"/>
    </row>
    <row r="340" spans="1:261" ht="12.75" customHeight="1" outlineLevel="2" x14ac:dyDescent="0.25">
      <c r="C340" s="356"/>
      <c r="D340" s="41" t="s">
        <v>29</v>
      </c>
      <c r="E340" s="416">
        <f t="shared" ref="E340" si="1558">AVERAGE(O340,Y340,AI340,AS340,BC340,BM340,BW340,CG340,CQ340,DA340,DK340,DU340,EE340,EO340,EY340,FI340,FS340,GC340,GM340,GW340,HG340,HQ340,IA340,IK340,IU340)</f>
        <v>10</v>
      </c>
      <c r="F340" s="416">
        <f t="shared" ref="F340" si="1559">AVERAGE(P340,Z340,AJ340,AT340,BD340,BN340,BX340,CH340,CR340,DB340,DL340,DV340,EF340,EP340,EZ340,FJ340,FT340,GD340,GN340,GX340,HH340,HR340,IB340,IL340,IV340)</f>
        <v>8</v>
      </c>
      <c r="G340" s="416">
        <f t="shared" ref="G340" si="1560">AVERAGE(Q340,AA340,AK340,AU340,BE340,BO340,BY340,CI340,CS340,DC340,DM340,DW340,EG340,EQ340,FA340,FK340,FU340,GE340,GO340,GY340,HI340,HS340,IC340,IM340,IW340)</f>
        <v>5</v>
      </c>
      <c r="H340" s="416">
        <f t="shared" ref="H340" si="1561">AVERAGE(R340,AB340,AL340,AV340,BF340,BP340,BZ340,CJ340,CT340,DD340,DN340,DX340,EH340,ER340,FB340,FL340,FV340,GF340,GP340,GZ340,HJ340,HT340,ID340,IN340,IX340)</f>
        <v>4</v>
      </c>
      <c r="I340" s="416">
        <f t="shared" ref="I340" si="1562">AVERAGE(S340,AC340,AM340,AW340,BG340,BQ340,CA340,CK340,CU340,DE340,DO340,DY340,EI340,ES340,FC340,FM340,FW340,GG340,GQ340,HA340,HK340,HU340,IE340,IO340,IY340)</f>
        <v>10</v>
      </c>
      <c r="J340" s="416">
        <f t="shared" ref="J340" si="1563">AVERAGE(T340,AD340,AN340,AX340,BH340,BR340,CB340,CL340,CV340,DF340,DP340,DZ340,EJ340,ET340,FD340,FN340,FX340,GH340,GR340,HB340,HL340,HV340,IF340,IP340,IZ340)</f>
        <v>10</v>
      </c>
      <c r="K340" s="52"/>
      <c r="M340" s="328"/>
      <c r="N340" s="41" t="s">
        <v>29</v>
      </c>
      <c r="O340" s="6"/>
      <c r="P340" s="6"/>
      <c r="Q340" s="6"/>
      <c r="R340" s="6"/>
      <c r="S340" s="6"/>
      <c r="T340" s="6"/>
      <c r="U340" s="52"/>
      <c r="W340" s="328"/>
      <c r="X340" s="41" t="s">
        <v>29</v>
      </c>
      <c r="Y340" s="6"/>
      <c r="Z340" s="6"/>
      <c r="AA340" s="6"/>
      <c r="AB340" s="6"/>
      <c r="AC340" s="6"/>
      <c r="AD340" s="6"/>
      <c r="AE340" s="52"/>
      <c r="AG340" s="328"/>
      <c r="AH340" s="41" t="s">
        <v>29</v>
      </c>
      <c r="AI340" s="6"/>
      <c r="AJ340" s="6"/>
      <c r="AK340" s="6"/>
      <c r="AL340" s="6"/>
      <c r="AM340" s="6"/>
      <c r="AN340" s="6"/>
      <c r="AO340" s="52"/>
      <c r="AQ340" s="328"/>
      <c r="AR340" s="41" t="s">
        <v>29</v>
      </c>
      <c r="AS340" s="6"/>
      <c r="AT340" s="6"/>
      <c r="AU340" s="6"/>
      <c r="AV340" s="6"/>
      <c r="AW340" s="6"/>
      <c r="AX340" s="6"/>
      <c r="AY340" s="52"/>
      <c r="BA340" s="328"/>
      <c r="BB340" s="41" t="s">
        <v>29</v>
      </c>
      <c r="BC340" s="6"/>
      <c r="BD340" s="6"/>
      <c r="BE340" s="6"/>
      <c r="BF340" s="6"/>
      <c r="BG340" s="6"/>
      <c r="BH340" s="6"/>
      <c r="BI340" s="52"/>
      <c r="BK340" s="328"/>
      <c r="BL340" s="41" t="s">
        <v>29</v>
      </c>
      <c r="BM340" s="103"/>
      <c r="BN340" s="103"/>
      <c r="BO340" s="103"/>
      <c r="BP340" s="103"/>
      <c r="BQ340" s="103"/>
      <c r="BR340" s="103"/>
      <c r="BS340" s="52"/>
      <c r="BU340" s="328"/>
      <c r="BV340" s="41" t="s">
        <v>29</v>
      </c>
      <c r="BW340" s="6"/>
      <c r="BX340" s="6"/>
      <c r="BY340" s="6"/>
      <c r="BZ340" s="6"/>
      <c r="CA340" s="6"/>
      <c r="CB340" s="6"/>
      <c r="CC340" s="52"/>
      <c r="CE340" s="328"/>
      <c r="CF340" s="41" t="s">
        <v>29</v>
      </c>
      <c r="CG340" s="6"/>
      <c r="CH340" s="6"/>
      <c r="CI340" s="6"/>
      <c r="CJ340" s="6"/>
      <c r="CK340" s="6"/>
      <c r="CL340" s="6"/>
      <c r="CM340" s="52"/>
      <c r="CO340" s="328"/>
      <c r="CP340" s="41" t="s">
        <v>29</v>
      </c>
      <c r="CQ340" s="6"/>
      <c r="CR340" s="6"/>
      <c r="CS340" s="6"/>
      <c r="CT340" s="6"/>
      <c r="CU340" s="6"/>
      <c r="CV340" s="6"/>
      <c r="CW340" s="52"/>
      <c r="CY340" s="328"/>
      <c r="CZ340" s="41" t="s">
        <v>29</v>
      </c>
      <c r="DA340" s="6">
        <v>10</v>
      </c>
      <c r="DB340" s="6">
        <v>10</v>
      </c>
      <c r="DC340" s="6">
        <v>6</v>
      </c>
      <c r="DD340" s="6">
        <v>4</v>
      </c>
      <c r="DE340" s="6"/>
      <c r="DF340" s="6">
        <v>10</v>
      </c>
      <c r="DG340" s="52"/>
      <c r="DI340" s="328"/>
      <c r="DJ340" s="41" t="s">
        <v>29</v>
      </c>
      <c r="DK340" s="6"/>
      <c r="DL340" s="6"/>
      <c r="DM340" s="6"/>
      <c r="DN340" s="6"/>
      <c r="DO340" s="6"/>
      <c r="DP340" s="6"/>
      <c r="DQ340" s="52"/>
      <c r="DS340" s="328"/>
      <c r="DT340" s="41" t="s">
        <v>29</v>
      </c>
      <c r="DU340" s="6"/>
      <c r="DV340" s="6"/>
      <c r="DW340" s="6"/>
      <c r="DX340" s="6"/>
      <c r="DY340" s="6"/>
      <c r="DZ340" s="6"/>
      <c r="EA340" s="52"/>
      <c r="EC340" s="328"/>
      <c r="ED340" s="41" t="s">
        <v>29</v>
      </c>
      <c r="EE340" s="6"/>
      <c r="EF340" s="6"/>
      <c r="EG340" s="6"/>
      <c r="EH340" s="6"/>
      <c r="EI340" s="6"/>
      <c r="EJ340" s="6"/>
      <c r="EK340" s="52"/>
      <c r="EL340" s="328"/>
      <c r="EM340" s="41" t="s">
        <v>29</v>
      </c>
      <c r="EN340" s="6">
        <v>10</v>
      </c>
      <c r="EO340" s="6">
        <v>10</v>
      </c>
      <c r="EP340" s="6">
        <v>6</v>
      </c>
      <c r="EQ340" s="6">
        <v>4</v>
      </c>
      <c r="ER340" s="6"/>
      <c r="ES340" s="6">
        <v>10</v>
      </c>
      <c r="ET340" s="52"/>
      <c r="EU340" s="52"/>
      <c r="EW340" s="367"/>
      <c r="EX340" s="41" t="s">
        <v>29</v>
      </c>
      <c r="EY340" s="6"/>
      <c r="EZ340" s="6"/>
      <c r="FA340" s="6"/>
      <c r="FB340" s="6"/>
      <c r="FC340" s="6"/>
      <c r="FD340" s="6"/>
      <c r="FE340" s="52"/>
      <c r="FG340" s="367"/>
      <c r="FH340" s="41" t="s">
        <v>29</v>
      </c>
      <c r="FI340" s="6"/>
      <c r="FJ340" s="6"/>
      <c r="FK340" s="6"/>
      <c r="FL340" s="6"/>
      <c r="FM340" s="6"/>
      <c r="FN340" s="6"/>
      <c r="FO340" s="52"/>
      <c r="FQ340" s="367"/>
      <c r="FR340" s="41" t="s">
        <v>29</v>
      </c>
      <c r="FS340" s="6"/>
      <c r="FT340" s="6"/>
      <c r="FU340" s="6"/>
      <c r="FV340" s="6"/>
      <c r="FW340" s="6"/>
      <c r="FX340" s="6"/>
      <c r="FY340" s="52"/>
      <c r="GA340" s="367"/>
      <c r="GB340" s="41" t="s">
        <v>29</v>
      </c>
      <c r="GC340" s="6"/>
      <c r="GD340" s="6"/>
      <c r="GE340" s="6"/>
      <c r="GF340" s="6"/>
      <c r="GG340" s="6"/>
      <c r="GH340" s="6"/>
      <c r="GI340" s="52"/>
      <c r="GK340" s="367"/>
      <c r="GL340" s="41" t="s">
        <v>29</v>
      </c>
      <c r="GM340" s="6"/>
      <c r="GN340" s="6"/>
      <c r="GO340" s="6"/>
      <c r="GP340" s="6"/>
      <c r="GQ340" s="6"/>
      <c r="GR340" s="6"/>
      <c r="GS340" s="52"/>
      <c r="GU340" s="367"/>
      <c r="GV340" s="41" t="s">
        <v>29</v>
      </c>
      <c r="GW340" s="6"/>
      <c r="GX340" s="6"/>
      <c r="GY340" s="6"/>
      <c r="GZ340" s="6"/>
      <c r="HA340" s="6"/>
      <c r="HB340" s="6"/>
      <c r="HC340" s="52"/>
      <c r="HE340" s="367"/>
      <c r="HF340" s="41" t="s">
        <v>29</v>
      </c>
      <c r="HG340" s="6"/>
      <c r="HH340" s="6"/>
      <c r="HI340" s="6"/>
      <c r="HJ340" s="6"/>
      <c r="HK340" s="6"/>
      <c r="HL340" s="6"/>
      <c r="HM340" s="52"/>
      <c r="HO340" s="367"/>
      <c r="HP340" s="41" t="s">
        <v>29</v>
      </c>
      <c r="HQ340" s="6"/>
      <c r="HR340" s="6"/>
      <c r="HS340" s="6"/>
      <c r="HT340" s="6"/>
      <c r="HU340" s="6"/>
      <c r="HV340" s="6"/>
      <c r="HW340" s="52"/>
      <c r="HY340" s="367"/>
      <c r="HZ340" s="41" t="s">
        <v>29</v>
      </c>
      <c r="IA340" s="6"/>
      <c r="IB340" s="6"/>
      <c r="IC340" s="6"/>
      <c r="ID340" s="6"/>
      <c r="IE340" s="6"/>
      <c r="IF340" s="6"/>
      <c r="IG340" s="52"/>
      <c r="II340" s="367"/>
      <c r="IJ340" s="41" t="s">
        <v>29</v>
      </c>
      <c r="IK340" s="6"/>
      <c r="IL340" s="6"/>
      <c r="IM340" s="6"/>
      <c r="IN340" s="6"/>
      <c r="IO340" s="6"/>
      <c r="IP340" s="6"/>
      <c r="IQ340" s="52"/>
      <c r="IS340" s="367"/>
      <c r="IT340" s="41" t="s">
        <v>29</v>
      </c>
      <c r="IU340" s="6"/>
      <c r="IV340" s="6"/>
      <c r="IW340" s="6"/>
      <c r="IX340" s="6"/>
      <c r="IY340" s="6"/>
      <c r="IZ340" s="6"/>
      <c r="JA340" s="52"/>
    </row>
    <row r="341" spans="1:261" ht="12.75" customHeight="1" outlineLevel="2" x14ac:dyDescent="0.25">
      <c r="C341" s="356"/>
      <c r="D341" s="41" t="s">
        <v>30</v>
      </c>
      <c r="E341" s="416">
        <f t="shared" ref="E341:E345" si="1564">AVERAGE(O341,Y341,AI341,AS341,BC341,BM341,BW341,CG341,CQ341,DA341,DK341,DU341,EE341,EO341,EY341,FI341,FS341,GC341,GM341,GW341,HG341,HQ341,IA341,IK341,IU341)</f>
        <v>9.3333333333333339</v>
      </c>
      <c r="F341" s="416">
        <f t="shared" ref="F341:F345" si="1565">AVERAGE(P341,Z341,AJ341,AT341,BD341,BN341,BX341,CH341,CR341,DB341,DL341,DV341,EF341,EP341,EZ341,FJ341,FT341,GD341,GN341,GX341,HH341,HR341,IB341,IL341,IV341)</f>
        <v>8.6666666666666661</v>
      </c>
      <c r="G341" s="416">
        <f t="shared" ref="G341:G345" si="1566">AVERAGE(Q341,AA341,AK341,AU341,BE341,BO341,BY341,CI341,CS341,DC341,DM341,DW341,EG341,EQ341,FA341,FK341,FU341,GE341,GO341,GY341,HI341,HS341,IC341,IM341,IW341)</f>
        <v>3.3333333333333335</v>
      </c>
      <c r="H341" s="416">
        <f t="shared" ref="H341:H345" si="1567">AVERAGE(R341,AB341,AL341,AV341,BF341,BP341,BZ341,CJ341,CT341,DD341,DN341,DX341,EH341,ER341,FB341,FL341,FV341,GF341,GP341,GZ341,HJ341,HT341,ID341,IN341,IX341)</f>
        <v>2</v>
      </c>
      <c r="I341" s="416">
        <f t="shared" ref="I341:I345" si="1568">AVERAGE(S341,AC341,AM341,AW341,BG341,BQ341,CA341,CK341,CU341,DE341,DO341,DY341,EI341,ES341,FC341,FM341,FW341,GG341,GQ341,HA341,HK341,HU341,IE341,IO341,IY341)</f>
        <v>0</v>
      </c>
      <c r="J341" s="416">
        <f t="shared" ref="J341:J345" si="1569">AVERAGE(T341,AD341,AN341,AX341,BH341,BR341,CB341,CL341,CV341,DF341,DP341,DZ341,EJ341,ET341,FD341,FN341,FX341,GH341,GR341,HB341,HL341,HV341,IF341,IP341,IZ341)</f>
        <v>5</v>
      </c>
      <c r="K341" s="52"/>
      <c r="M341" s="328"/>
      <c r="N341" s="41" t="s">
        <v>30</v>
      </c>
      <c r="O341" s="6"/>
      <c r="P341" s="6"/>
      <c r="Q341" s="6"/>
      <c r="R341" s="6"/>
      <c r="S341" s="6"/>
      <c r="T341" s="6"/>
      <c r="U341" s="52"/>
      <c r="W341" s="328"/>
      <c r="X341" s="41" t="s">
        <v>30</v>
      </c>
      <c r="Y341" s="6"/>
      <c r="Z341" s="6"/>
      <c r="AA341" s="6"/>
      <c r="AB341" s="6"/>
      <c r="AC341" s="6"/>
      <c r="AD341" s="6"/>
      <c r="AE341" s="52"/>
      <c r="AG341" s="328"/>
      <c r="AH341" s="41" t="s">
        <v>30</v>
      </c>
      <c r="AI341" s="6"/>
      <c r="AJ341" s="6"/>
      <c r="AK341" s="6"/>
      <c r="AL341" s="6"/>
      <c r="AM341" s="6"/>
      <c r="AN341" s="6"/>
      <c r="AO341" s="52"/>
      <c r="AQ341" s="328"/>
      <c r="AR341" s="41" t="s">
        <v>30</v>
      </c>
      <c r="AS341" s="6"/>
      <c r="AT341" s="6"/>
      <c r="AU341" s="6"/>
      <c r="AV341" s="6"/>
      <c r="AW341" s="6"/>
      <c r="AX341" s="6"/>
      <c r="AY341" s="52"/>
      <c r="BA341" s="328"/>
      <c r="BB341" s="41" t="s">
        <v>30</v>
      </c>
      <c r="BC341" s="6"/>
      <c r="BD341" s="6"/>
      <c r="BE341" s="6"/>
      <c r="BF341" s="6"/>
      <c r="BG341" s="6"/>
      <c r="BH341" s="6"/>
      <c r="BI341" s="52"/>
      <c r="BK341" s="328"/>
      <c r="BL341" s="41" t="s">
        <v>30</v>
      </c>
      <c r="BM341" s="6">
        <v>10</v>
      </c>
      <c r="BN341" s="6">
        <v>10</v>
      </c>
      <c r="BO341" s="6">
        <v>0</v>
      </c>
      <c r="BP341" s="6">
        <v>0</v>
      </c>
      <c r="BQ341" s="6">
        <v>0</v>
      </c>
      <c r="BR341" s="6">
        <v>10</v>
      </c>
      <c r="BS341" s="52"/>
      <c r="BU341" s="328"/>
      <c r="BV341" s="41" t="s">
        <v>30</v>
      </c>
      <c r="BW341" s="6"/>
      <c r="BX341" s="6"/>
      <c r="BY341" s="6"/>
      <c r="BZ341" s="6"/>
      <c r="CA341" s="6"/>
      <c r="CB341" s="6"/>
      <c r="CC341" s="52"/>
      <c r="CE341" s="328"/>
      <c r="CF341" s="41" t="s">
        <v>30</v>
      </c>
      <c r="CG341" s="6"/>
      <c r="CH341" s="6"/>
      <c r="CI341" s="6"/>
      <c r="CJ341" s="6"/>
      <c r="CK341" s="6"/>
      <c r="CL341" s="6"/>
      <c r="CM341" s="52"/>
      <c r="CO341" s="328"/>
      <c r="CP341" s="41" t="s">
        <v>30</v>
      </c>
      <c r="CQ341" s="6"/>
      <c r="CR341" s="6"/>
      <c r="CS341" s="6"/>
      <c r="CT341" s="6"/>
      <c r="CU341" s="6"/>
      <c r="CV341" s="6"/>
      <c r="CW341" s="52"/>
      <c r="CY341" s="328"/>
      <c r="CZ341" s="41" t="s">
        <v>30</v>
      </c>
      <c r="DA341" s="6">
        <v>8</v>
      </c>
      <c r="DB341" s="6">
        <v>10</v>
      </c>
      <c r="DC341" s="6">
        <v>6</v>
      </c>
      <c r="DD341" s="6">
        <v>4</v>
      </c>
      <c r="DE341" s="6"/>
      <c r="DF341" s="6">
        <v>0</v>
      </c>
      <c r="DG341" s="52"/>
      <c r="DI341" s="328"/>
      <c r="DJ341" s="41" t="s">
        <v>30</v>
      </c>
      <c r="DK341" s="6"/>
      <c r="DL341" s="6"/>
      <c r="DM341" s="6"/>
      <c r="DN341" s="6"/>
      <c r="DO341" s="6"/>
      <c r="DP341" s="6"/>
      <c r="DQ341" s="52"/>
      <c r="DS341" s="328"/>
      <c r="DT341" s="41" t="s">
        <v>30</v>
      </c>
      <c r="DU341" s="6"/>
      <c r="DV341" s="6"/>
      <c r="DW341" s="6"/>
      <c r="DX341" s="6"/>
      <c r="DY341" s="6"/>
      <c r="DZ341" s="6"/>
      <c r="EA341" s="52"/>
      <c r="EC341" s="328"/>
      <c r="ED341" s="41" t="s">
        <v>30</v>
      </c>
      <c r="EE341" s="6"/>
      <c r="EF341" s="6"/>
      <c r="EG341" s="6"/>
      <c r="EH341" s="6"/>
      <c r="EI341" s="6"/>
      <c r="EJ341" s="6"/>
      <c r="EK341" s="52"/>
      <c r="EL341" s="328"/>
      <c r="EM341" s="41" t="s">
        <v>30</v>
      </c>
      <c r="EN341" s="6">
        <v>8</v>
      </c>
      <c r="EO341" s="6">
        <v>10</v>
      </c>
      <c r="EP341" s="6">
        <v>6</v>
      </c>
      <c r="EQ341" s="6">
        <v>4</v>
      </c>
      <c r="ER341" s="6"/>
      <c r="ES341" s="6">
        <v>0</v>
      </c>
      <c r="ET341" s="52"/>
      <c r="EU341" s="52"/>
      <c r="EW341" s="367"/>
      <c r="EX341" s="41" t="s">
        <v>30</v>
      </c>
      <c r="EY341" s="6"/>
      <c r="EZ341" s="6"/>
      <c r="FA341" s="6"/>
      <c r="FB341" s="6"/>
      <c r="FC341" s="6"/>
      <c r="FD341" s="6"/>
      <c r="FE341" s="52"/>
      <c r="FG341" s="367"/>
      <c r="FH341" s="41" t="s">
        <v>30</v>
      </c>
      <c r="FI341" s="6"/>
      <c r="FJ341" s="6"/>
      <c r="FK341" s="6"/>
      <c r="FL341" s="6"/>
      <c r="FM341" s="6"/>
      <c r="FN341" s="6"/>
      <c r="FO341" s="52"/>
      <c r="FQ341" s="367"/>
      <c r="FR341" s="41" t="s">
        <v>30</v>
      </c>
      <c r="FS341" s="6"/>
      <c r="FT341" s="6"/>
      <c r="FU341" s="6"/>
      <c r="FV341" s="6"/>
      <c r="FW341" s="6"/>
      <c r="FX341" s="6"/>
      <c r="FY341" s="52"/>
      <c r="GA341" s="367"/>
      <c r="GB341" s="41" t="s">
        <v>30</v>
      </c>
      <c r="GC341" s="6"/>
      <c r="GD341" s="6"/>
      <c r="GE341" s="6"/>
      <c r="GF341" s="6"/>
      <c r="GG341" s="6"/>
      <c r="GH341" s="6"/>
      <c r="GI341" s="52"/>
      <c r="GK341" s="367"/>
      <c r="GL341" s="41" t="s">
        <v>30</v>
      </c>
      <c r="GM341" s="6"/>
      <c r="GN341" s="6"/>
      <c r="GO341" s="6"/>
      <c r="GP341" s="6"/>
      <c r="GQ341" s="6"/>
      <c r="GR341" s="6"/>
      <c r="GS341" s="52"/>
      <c r="GU341" s="367"/>
      <c r="GV341" s="41" t="s">
        <v>30</v>
      </c>
      <c r="GW341" s="6"/>
      <c r="GX341" s="6"/>
      <c r="GY341" s="6"/>
      <c r="GZ341" s="6"/>
      <c r="HA341" s="6"/>
      <c r="HB341" s="6"/>
      <c r="HC341" s="52"/>
      <c r="HE341" s="367"/>
      <c r="HF341" s="41" t="s">
        <v>30</v>
      </c>
      <c r="HG341" s="6"/>
      <c r="HH341" s="6"/>
      <c r="HI341" s="6"/>
      <c r="HJ341" s="6"/>
      <c r="HK341" s="6"/>
      <c r="HL341" s="6"/>
      <c r="HM341" s="52"/>
      <c r="HO341" s="367"/>
      <c r="HP341" s="41" t="s">
        <v>30</v>
      </c>
      <c r="HQ341" s="6"/>
      <c r="HR341" s="6"/>
      <c r="HS341" s="6"/>
      <c r="HT341" s="6"/>
      <c r="HU341" s="6"/>
      <c r="HV341" s="6"/>
      <c r="HW341" s="52"/>
      <c r="HY341" s="367"/>
      <c r="HZ341" s="41" t="s">
        <v>30</v>
      </c>
      <c r="IA341" s="6"/>
      <c r="IB341" s="6"/>
      <c r="IC341" s="6"/>
      <c r="ID341" s="6"/>
      <c r="IE341" s="6"/>
      <c r="IF341" s="6"/>
      <c r="IG341" s="52"/>
      <c r="II341" s="367"/>
      <c r="IJ341" s="41" t="s">
        <v>30</v>
      </c>
      <c r="IK341" s="6"/>
      <c r="IL341" s="6"/>
      <c r="IM341" s="6"/>
      <c r="IN341" s="6"/>
      <c r="IO341" s="6"/>
      <c r="IP341" s="6"/>
      <c r="IQ341" s="52"/>
      <c r="IS341" s="367"/>
      <c r="IT341" s="41" t="s">
        <v>30</v>
      </c>
      <c r="IU341" s="6"/>
      <c r="IV341" s="6"/>
      <c r="IW341" s="6"/>
      <c r="IX341" s="6"/>
      <c r="IY341" s="6"/>
      <c r="IZ341" s="6"/>
      <c r="JA341" s="52"/>
    </row>
    <row r="342" spans="1:261" ht="12.75" customHeight="1" outlineLevel="2" x14ac:dyDescent="0.25">
      <c r="C342" s="356"/>
      <c r="D342" s="41" t="s">
        <v>41</v>
      </c>
      <c r="E342" s="416">
        <f t="shared" si="1564"/>
        <v>6.666666666666667</v>
      </c>
      <c r="F342" s="416">
        <f t="shared" si="1565"/>
        <v>8.6666666666666661</v>
      </c>
      <c r="G342" s="416">
        <f t="shared" si="1566"/>
        <v>3.3333333333333335</v>
      </c>
      <c r="H342" s="416">
        <f t="shared" si="1567"/>
        <v>2</v>
      </c>
      <c r="I342" s="416">
        <f t="shared" si="1568"/>
        <v>5</v>
      </c>
      <c r="J342" s="416">
        <f t="shared" si="1569"/>
        <v>5</v>
      </c>
      <c r="K342" s="52"/>
      <c r="M342" s="328"/>
      <c r="N342" s="41" t="s">
        <v>41</v>
      </c>
      <c r="O342" s="6"/>
      <c r="P342" s="6"/>
      <c r="Q342" s="6"/>
      <c r="R342" s="6"/>
      <c r="S342" s="6"/>
      <c r="T342" s="6"/>
      <c r="U342" s="52"/>
      <c r="W342" s="328"/>
      <c r="X342" s="41" t="s">
        <v>41</v>
      </c>
      <c r="Y342" s="6"/>
      <c r="Z342" s="6"/>
      <c r="AA342" s="6"/>
      <c r="AB342" s="6"/>
      <c r="AC342" s="6"/>
      <c r="AD342" s="6"/>
      <c r="AE342" s="52"/>
      <c r="AG342" s="328"/>
      <c r="AH342" s="41" t="s">
        <v>41</v>
      </c>
      <c r="AI342" s="6"/>
      <c r="AJ342" s="6"/>
      <c r="AK342" s="6"/>
      <c r="AL342" s="6"/>
      <c r="AM342" s="6"/>
      <c r="AN342" s="6"/>
      <c r="AO342" s="52"/>
      <c r="AQ342" s="328"/>
      <c r="AR342" s="41" t="s">
        <v>41</v>
      </c>
      <c r="AS342" s="6"/>
      <c r="AT342" s="6"/>
      <c r="AU342" s="6"/>
      <c r="AV342" s="6"/>
      <c r="AW342" s="6"/>
      <c r="AX342" s="6"/>
      <c r="AY342" s="52"/>
      <c r="BA342" s="328"/>
      <c r="BB342" s="41" t="s">
        <v>41</v>
      </c>
      <c r="BC342" s="6"/>
      <c r="BD342" s="6"/>
      <c r="BE342" s="6"/>
      <c r="BF342" s="6"/>
      <c r="BG342" s="6"/>
      <c r="BH342" s="6"/>
      <c r="BI342" s="52"/>
      <c r="BK342" s="328"/>
      <c r="BL342" s="41" t="s">
        <v>41</v>
      </c>
      <c r="BM342" s="6">
        <v>0</v>
      </c>
      <c r="BN342" s="6">
        <v>10</v>
      </c>
      <c r="BO342" s="6">
        <v>0</v>
      </c>
      <c r="BP342" s="6">
        <v>0</v>
      </c>
      <c r="BQ342" s="6">
        <v>0</v>
      </c>
      <c r="BR342" s="6">
        <v>0</v>
      </c>
      <c r="BS342" s="52"/>
      <c r="BU342" s="328"/>
      <c r="BV342" s="41" t="s">
        <v>41</v>
      </c>
      <c r="BW342" s="6"/>
      <c r="BX342" s="6"/>
      <c r="BY342" s="6"/>
      <c r="BZ342" s="6"/>
      <c r="CA342" s="6"/>
      <c r="CB342" s="6"/>
      <c r="CC342" s="52"/>
      <c r="CE342" s="328"/>
      <c r="CF342" s="41" t="s">
        <v>41</v>
      </c>
      <c r="CG342" s="6"/>
      <c r="CH342" s="6"/>
      <c r="CI342" s="6"/>
      <c r="CJ342" s="6"/>
      <c r="CK342" s="6"/>
      <c r="CL342" s="6"/>
      <c r="CM342" s="52"/>
      <c r="CO342" s="328"/>
      <c r="CP342" s="41" t="s">
        <v>41</v>
      </c>
      <c r="CQ342" s="6"/>
      <c r="CR342" s="6"/>
      <c r="CS342" s="6"/>
      <c r="CT342" s="6"/>
      <c r="CU342" s="6"/>
      <c r="CV342" s="6"/>
      <c r="CW342" s="52"/>
      <c r="CY342" s="328"/>
      <c r="CZ342" s="41" t="s">
        <v>41</v>
      </c>
      <c r="DA342" s="6">
        <v>10</v>
      </c>
      <c r="DB342" s="6">
        <v>10</v>
      </c>
      <c r="DC342" s="6">
        <v>6</v>
      </c>
      <c r="DD342" s="6">
        <v>4</v>
      </c>
      <c r="DE342" s="6"/>
      <c r="DF342" s="6">
        <v>10</v>
      </c>
      <c r="DG342" s="52"/>
      <c r="DI342" s="328"/>
      <c r="DJ342" s="41" t="s">
        <v>41</v>
      </c>
      <c r="DK342" s="6"/>
      <c r="DL342" s="6"/>
      <c r="DM342" s="6"/>
      <c r="DN342" s="6"/>
      <c r="DO342" s="6"/>
      <c r="DP342" s="6"/>
      <c r="DQ342" s="52"/>
      <c r="DS342" s="328"/>
      <c r="DT342" s="41" t="s">
        <v>41</v>
      </c>
      <c r="DU342" s="6"/>
      <c r="DV342" s="6"/>
      <c r="DW342" s="6"/>
      <c r="DX342" s="6"/>
      <c r="DY342" s="6"/>
      <c r="DZ342" s="6"/>
      <c r="EA342" s="52"/>
      <c r="EC342" s="328"/>
      <c r="ED342" s="41" t="s">
        <v>41</v>
      </c>
      <c r="EE342" s="6"/>
      <c r="EF342" s="6"/>
      <c r="EG342" s="6"/>
      <c r="EH342" s="6"/>
      <c r="EI342" s="6"/>
      <c r="EJ342" s="6"/>
      <c r="EK342" s="52"/>
      <c r="EL342" s="328"/>
      <c r="EM342" s="41" t="s">
        <v>41</v>
      </c>
      <c r="EN342" s="6">
        <v>10</v>
      </c>
      <c r="EO342" s="6">
        <v>10</v>
      </c>
      <c r="EP342" s="6">
        <v>6</v>
      </c>
      <c r="EQ342" s="6">
        <v>4</v>
      </c>
      <c r="ER342" s="6"/>
      <c r="ES342" s="6">
        <v>10</v>
      </c>
      <c r="ET342" s="52"/>
      <c r="EU342" s="52"/>
      <c r="EW342" s="367"/>
      <c r="EX342" s="41" t="s">
        <v>41</v>
      </c>
      <c r="EY342" s="6"/>
      <c r="EZ342" s="6"/>
      <c r="FA342" s="6"/>
      <c r="FB342" s="6"/>
      <c r="FC342" s="6"/>
      <c r="FD342" s="6"/>
      <c r="FE342" s="52"/>
      <c r="FG342" s="367"/>
      <c r="FH342" s="41" t="s">
        <v>41</v>
      </c>
      <c r="FI342" s="6"/>
      <c r="FJ342" s="6"/>
      <c r="FK342" s="6"/>
      <c r="FL342" s="6"/>
      <c r="FM342" s="6"/>
      <c r="FN342" s="6"/>
      <c r="FO342" s="52"/>
      <c r="FQ342" s="367"/>
      <c r="FR342" s="41" t="s">
        <v>41</v>
      </c>
      <c r="FS342" s="6"/>
      <c r="FT342" s="6"/>
      <c r="FU342" s="6"/>
      <c r="FV342" s="6"/>
      <c r="FW342" s="6"/>
      <c r="FX342" s="6"/>
      <c r="FY342" s="52"/>
      <c r="GA342" s="367"/>
      <c r="GB342" s="41" t="s">
        <v>41</v>
      </c>
      <c r="GC342" s="6"/>
      <c r="GD342" s="6"/>
      <c r="GE342" s="6"/>
      <c r="GF342" s="6"/>
      <c r="GG342" s="6"/>
      <c r="GH342" s="6"/>
      <c r="GI342" s="52"/>
      <c r="GK342" s="367"/>
      <c r="GL342" s="41" t="s">
        <v>41</v>
      </c>
      <c r="GM342" s="6"/>
      <c r="GN342" s="6"/>
      <c r="GO342" s="6"/>
      <c r="GP342" s="6"/>
      <c r="GQ342" s="6"/>
      <c r="GR342" s="6"/>
      <c r="GS342" s="52"/>
      <c r="GU342" s="367"/>
      <c r="GV342" s="41" t="s">
        <v>41</v>
      </c>
      <c r="GW342" s="6"/>
      <c r="GX342" s="6"/>
      <c r="GY342" s="6"/>
      <c r="GZ342" s="6"/>
      <c r="HA342" s="6"/>
      <c r="HB342" s="6"/>
      <c r="HC342" s="52"/>
      <c r="HE342" s="367"/>
      <c r="HF342" s="41" t="s">
        <v>41</v>
      </c>
      <c r="HG342" s="6"/>
      <c r="HH342" s="6"/>
      <c r="HI342" s="6"/>
      <c r="HJ342" s="6"/>
      <c r="HK342" s="6"/>
      <c r="HL342" s="6"/>
      <c r="HM342" s="52"/>
      <c r="HO342" s="367"/>
      <c r="HP342" s="41" t="s">
        <v>41</v>
      </c>
      <c r="HQ342" s="6"/>
      <c r="HR342" s="6"/>
      <c r="HS342" s="6"/>
      <c r="HT342" s="6"/>
      <c r="HU342" s="6"/>
      <c r="HV342" s="6"/>
      <c r="HW342" s="52"/>
      <c r="HY342" s="367"/>
      <c r="HZ342" s="41" t="s">
        <v>41</v>
      </c>
      <c r="IA342" s="6"/>
      <c r="IB342" s="6"/>
      <c r="IC342" s="6"/>
      <c r="ID342" s="6"/>
      <c r="IE342" s="6"/>
      <c r="IF342" s="6"/>
      <c r="IG342" s="52"/>
      <c r="II342" s="367"/>
      <c r="IJ342" s="41" t="s">
        <v>41</v>
      </c>
      <c r="IK342" s="6"/>
      <c r="IL342" s="6"/>
      <c r="IM342" s="6"/>
      <c r="IN342" s="6"/>
      <c r="IO342" s="6"/>
      <c r="IP342" s="6"/>
      <c r="IQ342" s="52"/>
      <c r="IS342" s="367"/>
      <c r="IT342" s="41" t="s">
        <v>41</v>
      </c>
      <c r="IU342" s="6"/>
      <c r="IV342" s="6"/>
      <c r="IW342" s="6"/>
      <c r="IX342" s="6"/>
      <c r="IY342" s="6"/>
      <c r="IZ342" s="6"/>
      <c r="JA342" s="52"/>
    </row>
    <row r="343" spans="1:261" ht="12.75" customHeight="1" outlineLevel="2" x14ac:dyDescent="0.25">
      <c r="C343" s="356"/>
      <c r="D343" s="41" t="s">
        <v>42</v>
      </c>
      <c r="E343" s="416">
        <f t="shared" si="1564"/>
        <v>10</v>
      </c>
      <c r="F343" s="416">
        <f t="shared" si="1565"/>
        <v>8.6666666666666661</v>
      </c>
      <c r="G343" s="416">
        <f t="shared" si="1566"/>
        <v>3.3333333333333335</v>
      </c>
      <c r="H343" s="416">
        <f t="shared" si="1567"/>
        <v>2</v>
      </c>
      <c r="I343" s="416">
        <f t="shared" si="1568"/>
        <v>5</v>
      </c>
      <c r="J343" s="416">
        <f t="shared" si="1569"/>
        <v>5</v>
      </c>
      <c r="K343" s="52"/>
      <c r="M343" s="328"/>
      <c r="N343" s="41" t="s">
        <v>42</v>
      </c>
      <c r="O343" s="6"/>
      <c r="P343" s="6"/>
      <c r="Q343" s="6"/>
      <c r="R343" s="6"/>
      <c r="S343" s="6"/>
      <c r="T343" s="6"/>
      <c r="U343" s="52"/>
      <c r="W343" s="328"/>
      <c r="X343" s="41" t="s">
        <v>42</v>
      </c>
      <c r="Y343" s="6"/>
      <c r="Z343" s="6"/>
      <c r="AA343" s="6"/>
      <c r="AB343" s="6"/>
      <c r="AC343" s="6"/>
      <c r="AD343" s="6"/>
      <c r="AE343" s="52"/>
      <c r="AG343" s="328"/>
      <c r="AH343" s="41" t="s">
        <v>42</v>
      </c>
      <c r="AI343" s="6"/>
      <c r="AJ343" s="6"/>
      <c r="AK343" s="6"/>
      <c r="AL343" s="6"/>
      <c r="AM343" s="6"/>
      <c r="AN343" s="6"/>
      <c r="AO343" s="52"/>
      <c r="AQ343" s="328"/>
      <c r="AR343" s="41" t="s">
        <v>42</v>
      </c>
      <c r="AS343" s="6"/>
      <c r="AT343" s="6"/>
      <c r="AU343" s="6"/>
      <c r="AV343" s="6"/>
      <c r="AW343" s="6"/>
      <c r="AX343" s="6"/>
      <c r="AY343" s="52"/>
      <c r="BA343" s="328"/>
      <c r="BB343" s="41" t="s">
        <v>42</v>
      </c>
      <c r="BC343" s="6"/>
      <c r="BD343" s="6"/>
      <c r="BE343" s="6"/>
      <c r="BF343" s="6"/>
      <c r="BG343" s="6"/>
      <c r="BH343" s="6"/>
      <c r="BI343" s="52"/>
      <c r="BK343" s="328"/>
      <c r="BL343" s="41" t="s">
        <v>42</v>
      </c>
      <c r="BM343" s="6">
        <v>10</v>
      </c>
      <c r="BN343" s="6">
        <v>10</v>
      </c>
      <c r="BO343" s="6">
        <v>0</v>
      </c>
      <c r="BP343" s="6">
        <v>0</v>
      </c>
      <c r="BQ343" s="6">
        <v>10</v>
      </c>
      <c r="BR343" s="6">
        <v>10</v>
      </c>
      <c r="BS343" s="52"/>
      <c r="BU343" s="328"/>
      <c r="BV343" s="41" t="s">
        <v>42</v>
      </c>
      <c r="BW343" s="6"/>
      <c r="BX343" s="6"/>
      <c r="BY343" s="6"/>
      <c r="BZ343" s="6"/>
      <c r="CA343" s="6"/>
      <c r="CB343" s="6"/>
      <c r="CC343" s="52"/>
      <c r="CE343" s="328"/>
      <c r="CF343" s="41" t="s">
        <v>42</v>
      </c>
      <c r="CG343" s="6"/>
      <c r="CH343" s="6"/>
      <c r="CI343" s="6"/>
      <c r="CJ343" s="6"/>
      <c r="CK343" s="6"/>
      <c r="CL343" s="6"/>
      <c r="CM343" s="52"/>
      <c r="CO343" s="328"/>
      <c r="CP343" s="41" t="s">
        <v>42</v>
      </c>
      <c r="CQ343" s="6"/>
      <c r="CR343" s="6"/>
      <c r="CS343" s="6"/>
      <c r="CT343" s="6"/>
      <c r="CU343" s="6"/>
      <c r="CV343" s="6"/>
      <c r="CW343" s="52"/>
      <c r="CY343" s="328"/>
      <c r="CZ343" s="41" t="s">
        <v>42</v>
      </c>
      <c r="DA343" s="6">
        <v>10</v>
      </c>
      <c r="DB343" s="6">
        <v>10</v>
      </c>
      <c r="DC343" s="6">
        <v>6</v>
      </c>
      <c r="DD343" s="6">
        <v>4</v>
      </c>
      <c r="DE343" s="6"/>
      <c r="DF343" s="6">
        <v>0</v>
      </c>
      <c r="DG343" s="52"/>
      <c r="DI343" s="328"/>
      <c r="DJ343" s="41" t="s">
        <v>42</v>
      </c>
      <c r="DK343" s="6"/>
      <c r="DL343" s="6"/>
      <c r="DM343" s="6"/>
      <c r="DN343" s="6"/>
      <c r="DO343" s="6"/>
      <c r="DP343" s="6"/>
      <c r="DQ343" s="52"/>
      <c r="DS343" s="328"/>
      <c r="DT343" s="41" t="s">
        <v>42</v>
      </c>
      <c r="DU343" s="6"/>
      <c r="DV343" s="6"/>
      <c r="DW343" s="6"/>
      <c r="DX343" s="6"/>
      <c r="DY343" s="6"/>
      <c r="DZ343" s="6"/>
      <c r="EA343" s="52"/>
      <c r="EC343" s="328"/>
      <c r="ED343" s="41" t="s">
        <v>42</v>
      </c>
      <c r="EE343" s="6"/>
      <c r="EF343" s="6"/>
      <c r="EG343" s="6"/>
      <c r="EH343" s="6"/>
      <c r="EI343" s="6"/>
      <c r="EJ343" s="6"/>
      <c r="EK343" s="52"/>
      <c r="EL343" s="328"/>
      <c r="EM343" s="41" t="s">
        <v>42</v>
      </c>
      <c r="EN343" s="6">
        <v>10</v>
      </c>
      <c r="EO343" s="6">
        <v>10</v>
      </c>
      <c r="EP343" s="6">
        <v>6</v>
      </c>
      <c r="EQ343" s="6">
        <v>4</v>
      </c>
      <c r="ER343" s="6"/>
      <c r="ES343" s="6">
        <v>0</v>
      </c>
      <c r="ET343" s="52"/>
      <c r="EU343" s="52"/>
      <c r="EW343" s="367"/>
      <c r="EX343" s="41" t="s">
        <v>42</v>
      </c>
      <c r="EY343" s="6"/>
      <c r="EZ343" s="6"/>
      <c r="FA343" s="6"/>
      <c r="FB343" s="6"/>
      <c r="FC343" s="6"/>
      <c r="FD343" s="6"/>
      <c r="FE343" s="52"/>
      <c r="FG343" s="367"/>
      <c r="FH343" s="41" t="s">
        <v>42</v>
      </c>
      <c r="FI343" s="6"/>
      <c r="FJ343" s="6"/>
      <c r="FK343" s="6"/>
      <c r="FL343" s="6"/>
      <c r="FM343" s="6"/>
      <c r="FN343" s="6"/>
      <c r="FO343" s="52"/>
      <c r="FQ343" s="367"/>
      <c r="FR343" s="41" t="s">
        <v>42</v>
      </c>
      <c r="FS343" s="6"/>
      <c r="FT343" s="6"/>
      <c r="FU343" s="6"/>
      <c r="FV343" s="6"/>
      <c r="FW343" s="6"/>
      <c r="FX343" s="6"/>
      <c r="FY343" s="52"/>
      <c r="GA343" s="367"/>
      <c r="GB343" s="41" t="s">
        <v>42</v>
      </c>
      <c r="GC343" s="6"/>
      <c r="GD343" s="6"/>
      <c r="GE343" s="6"/>
      <c r="GF343" s="6"/>
      <c r="GG343" s="6"/>
      <c r="GH343" s="6"/>
      <c r="GI343" s="52"/>
      <c r="GK343" s="367"/>
      <c r="GL343" s="41" t="s">
        <v>42</v>
      </c>
      <c r="GM343" s="6"/>
      <c r="GN343" s="6"/>
      <c r="GO343" s="6"/>
      <c r="GP343" s="6"/>
      <c r="GQ343" s="6"/>
      <c r="GR343" s="6"/>
      <c r="GS343" s="52"/>
      <c r="GU343" s="367"/>
      <c r="GV343" s="41" t="s">
        <v>42</v>
      </c>
      <c r="GW343" s="6"/>
      <c r="GX343" s="6"/>
      <c r="GY343" s="6"/>
      <c r="GZ343" s="6"/>
      <c r="HA343" s="6"/>
      <c r="HB343" s="6"/>
      <c r="HC343" s="52"/>
      <c r="HE343" s="367"/>
      <c r="HF343" s="41" t="s">
        <v>42</v>
      </c>
      <c r="HG343" s="6"/>
      <c r="HH343" s="6"/>
      <c r="HI343" s="6"/>
      <c r="HJ343" s="6"/>
      <c r="HK343" s="6"/>
      <c r="HL343" s="6"/>
      <c r="HM343" s="52"/>
      <c r="HO343" s="367"/>
      <c r="HP343" s="41" t="s">
        <v>42</v>
      </c>
      <c r="HQ343" s="6"/>
      <c r="HR343" s="6"/>
      <c r="HS343" s="6"/>
      <c r="HT343" s="6"/>
      <c r="HU343" s="6"/>
      <c r="HV343" s="6"/>
      <c r="HW343" s="52"/>
      <c r="HY343" s="367"/>
      <c r="HZ343" s="41" t="s">
        <v>42</v>
      </c>
      <c r="IA343" s="6"/>
      <c r="IB343" s="6"/>
      <c r="IC343" s="6"/>
      <c r="ID343" s="6"/>
      <c r="IE343" s="6"/>
      <c r="IF343" s="6"/>
      <c r="IG343" s="52"/>
      <c r="II343" s="367"/>
      <c r="IJ343" s="41" t="s">
        <v>42</v>
      </c>
      <c r="IK343" s="6"/>
      <c r="IL343" s="6"/>
      <c r="IM343" s="6"/>
      <c r="IN343" s="6"/>
      <c r="IO343" s="6"/>
      <c r="IP343" s="6"/>
      <c r="IQ343" s="52"/>
      <c r="IS343" s="367"/>
      <c r="IT343" s="41" t="s">
        <v>42</v>
      </c>
      <c r="IU343" s="6"/>
      <c r="IV343" s="6"/>
      <c r="IW343" s="6"/>
      <c r="IX343" s="6"/>
      <c r="IY343" s="6"/>
      <c r="IZ343" s="6"/>
      <c r="JA343" s="52"/>
    </row>
    <row r="344" spans="1:261" ht="12.75" customHeight="1" outlineLevel="2" x14ac:dyDescent="0.25">
      <c r="C344" s="356"/>
      <c r="D344" s="41">
        <v>2</v>
      </c>
      <c r="E344" s="416">
        <f t="shared" si="1564"/>
        <v>6.666666666666667</v>
      </c>
      <c r="F344" s="416">
        <f t="shared" si="1565"/>
        <v>8.6666666666666661</v>
      </c>
      <c r="G344" s="416">
        <f t="shared" si="1566"/>
        <v>3.3333333333333335</v>
      </c>
      <c r="H344" s="416">
        <f t="shared" si="1567"/>
        <v>2</v>
      </c>
      <c r="I344" s="416">
        <f t="shared" si="1568"/>
        <v>3</v>
      </c>
      <c r="J344" s="416">
        <f t="shared" si="1569"/>
        <v>3</v>
      </c>
      <c r="K344" s="52"/>
      <c r="M344" s="328"/>
      <c r="N344" s="41">
        <v>2</v>
      </c>
      <c r="O344" s="6"/>
      <c r="P344" s="6"/>
      <c r="Q344" s="6"/>
      <c r="R344" s="6"/>
      <c r="S344" s="6"/>
      <c r="T344" s="6"/>
      <c r="U344" s="52"/>
      <c r="W344" s="328"/>
      <c r="X344" s="41">
        <v>2</v>
      </c>
      <c r="Y344" s="6"/>
      <c r="Z344" s="6"/>
      <c r="AA344" s="6"/>
      <c r="AB344" s="6"/>
      <c r="AC344" s="6"/>
      <c r="AD344" s="6"/>
      <c r="AE344" s="52"/>
      <c r="AG344" s="328"/>
      <c r="AH344" s="41">
        <v>2</v>
      </c>
      <c r="AI344" s="6"/>
      <c r="AJ344" s="6"/>
      <c r="AK344" s="6"/>
      <c r="AL344" s="6"/>
      <c r="AM344" s="6"/>
      <c r="AN344" s="6"/>
      <c r="AO344" s="52"/>
      <c r="AQ344" s="328"/>
      <c r="AR344" s="41">
        <v>2</v>
      </c>
      <c r="AS344" s="6"/>
      <c r="AT344" s="6"/>
      <c r="AU344" s="6"/>
      <c r="AV344" s="6"/>
      <c r="AW344" s="6"/>
      <c r="AX344" s="6"/>
      <c r="AY344" s="52"/>
      <c r="BA344" s="328"/>
      <c r="BB344" s="41">
        <v>2</v>
      </c>
      <c r="BC344" s="6"/>
      <c r="BD344" s="6"/>
      <c r="BE344" s="6"/>
      <c r="BF344" s="6"/>
      <c r="BG344" s="6"/>
      <c r="BH344" s="6"/>
      <c r="BI344" s="52"/>
      <c r="BK344" s="328"/>
      <c r="BL344" s="41">
        <v>2</v>
      </c>
      <c r="BM344" s="6">
        <v>10</v>
      </c>
      <c r="BN344" s="6">
        <v>10</v>
      </c>
      <c r="BO344" s="6">
        <v>0</v>
      </c>
      <c r="BP344" s="6">
        <v>0</v>
      </c>
      <c r="BQ344" s="6">
        <v>0</v>
      </c>
      <c r="BR344" s="6">
        <v>0</v>
      </c>
      <c r="BS344" s="52"/>
      <c r="BU344" s="328"/>
      <c r="BV344" s="41">
        <v>2</v>
      </c>
      <c r="BW344" s="6"/>
      <c r="BX344" s="6"/>
      <c r="BY344" s="6"/>
      <c r="BZ344" s="6"/>
      <c r="CA344" s="6"/>
      <c r="CB344" s="6"/>
      <c r="CC344" s="52"/>
      <c r="CE344" s="328"/>
      <c r="CF344" s="41">
        <v>2</v>
      </c>
      <c r="CG344" s="6"/>
      <c r="CH344" s="6"/>
      <c r="CI344" s="6"/>
      <c r="CJ344" s="6"/>
      <c r="CK344" s="6"/>
      <c r="CL344" s="6"/>
      <c r="CM344" s="52"/>
      <c r="CO344" s="328"/>
      <c r="CP344" s="41">
        <v>2</v>
      </c>
      <c r="CQ344" s="6"/>
      <c r="CR344" s="6"/>
      <c r="CS344" s="6"/>
      <c r="CT344" s="6"/>
      <c r="CU344" s="6"/>
      <c r="CV344" s="6"/>
      <c r="CW344" s="52"/>
      <c r="CY344" s="328"/>
      <c r="CZ344" s="41">
        <v>2</v>
      </c>
      <c r="DA344" s="6">
        <v>0</v>
      </c>
      <c r="DB344" s="6">
        <v>10</v>
      </c>
      <c r="DC344" s="6">
        <v>6</v>
      </c>
      <c r="DD344" s="6">
        <v>4</v>
      </c>
      <c r="DE344" s="6"/>
      <c r="DF344" s="6">
        <v>6</v>
      </c>
      <c r="DG344" s="52"/>
      <c r="DI344" s="328"/>
      <c r="DJ344" s="41">
        <v>2</v>
      </c>
      <c r="DK344" s="6"/>
      <c r="DL344" s="6"/>
      <c r="DM344" s="6"/>
      <c r="DN344" s="6"/>
      <c r="DO344" s="6"/>
      <c r="DP344" s="6"/>
      <c r="DQ344" s="52"/>
      <c r="DS344" s="328"/>
      <c r="DT344" s="41">
        <v>2</v>
      </c>
      <c r="DU344" s="6"/>
      <c r="DV344" s="6"/>
      <c r="DW344" s="6"/>
      <c r="DX344" s="6"/>
      <c r="DY344" s="6"/>
      <c r="DZ344" s="6"/>
      <c r="EA344" s="52"/>
      <c r="EC344" s="328"/>
      <c r="ED344" s="41">
        <v>2</v>
      </c>
      <c r="EE344" s="6"/>
      <c r="EF344" s="6"/>
      <c r="EG344" s="6"/>
      <c r="EH344" s="6"/>
      <c r="EI344" s="6"/>
      <c r="EJ344" s="6"/>
      <c r="EK344" s="52"/>
      <c r="EL344" s="328"/>
      <c r="EM344" s="41">
        <v>2</v>
      </c>
      <c r="EN344" s="6">
        <v>0</v>
      </c>
      <c r="EO344" s="6">
        <v>10</v>
      </c>
      <c r="EP344" s="6">
        <v>6</v>
      </c>
      <c r="EQ344" s="6">
        <v>4</v>
      </c>
      <c r="ER344" s="6"/>
      <c r="ES344" s="6">
        <v>6</v>
      </c>
      <c r="ET344" s="52"/>
      <c r="EU344" s="52"/>
      <c r="EW344" s="367"/>
      <c r="EX344" s="41">
        <v>2</v>
      </c>
      <c r="EY344" s="6"/>
      <c r="EZ344" s="6"/>
      <c r="FA344" s="6"/>
      <c r="FB344" s="6"/>
      <c r="FC344" s="6"/>
      <c r="FD344" s="6"/>
      <c r="FE344" s="52"/>
      <c r="FG344" s="367"/>
      <c r="FH344" s="41">
        <v>2</v>
      </c>
      <c r="FI344" s="6"/>
      <c r="FJ344" s="6"/>
      <c r="FK344" s="6"/>
      <c r="FL344" s="6"/>
      <c r="FM344" s="6"/>
      <c r="FN344" s="6"/>
      <c r="FO344" s="52"/>
      <c r="FQ344" s="367"/>
      <c r="FR344" s="41">
        <v>2</v>
      </c>
      <c r="FS344" s="6"/>
      <c r="FT344" s="6"/>
      <c r="FU344" s="6"/>
      <c r="FV344" s="6"/>
      <c r="FW344" s="6"/>
      <c r="FX344" s="6"/>
      <c r="FY344" s="52"/>
      <c r="GA344" s="367"/>
      <c r="GB344" s="41">
        <v>2</v>
      </c>
      <c r="GC344" s="6"/>
      <c r="GD344" s="6"/>
      <c r="GE344" s="6"/>
      <c r="GF344" s="6"/>
      <c r="GG344" s="6"/>
      <c r="GH344" s="6"/>
      <c r="GI344" s="52"/>
      <c r="GK344" s="367"/>
      <c r="GL344" s="41">
        <v>2</v>
      </c>
      <c r="GM344" s="6"/>
      <c r="GN344" s="6"/>
      <c r="GO344" s="6"/>
      <c r="GP344" s="6"/>
      <c r="GQ344" s="6"/>
      <c r="GR344" s="6"/>
      <c r="GS344" s="52"/>
      <c r="GU344" s="367"/>
      <c r="GV344" s="41">
        <v>2</v>
      </c>
      <c r="GW344" s="6"/>
      <c r="GX344" s="6"/>
      <c r="GY344" s="6"/>
      <c r="GZ344" s="6"/>
      <c r="HA344" s="6"/>
      <c r="HB344" s="6"/>
      <c r="HC344" s="52"/>
      <c r="HE344" s="367"/>
      <c r="HF344" s="41">
        <v>2</v>
      </c>
      <c r="HG344" s="6"/>
      <c r="HH344" s="6"/>
      <c r="HI344" s="6"/>
      <c r="HJ344" s="6"/>
      <c r="HK344" s="6"/>
      <c r="HL344" s="6"/>
      <c r="HM344" s="52"/>
      <c r="HO344" s="367"/>
      <c r="HP344" s="41">
        <v>2</v>
      </c>
      <c r="HQ344" s="6"/>
      <c r="HR344" s="6"/>
      <c r="HS344" s="6"/>
      <c r="HT344" s="6"/>
      <c r="HU344" s="6"/>
      <c r="HV344" s="6"/>
      <c r="HW344" s="52"/>
      <c r="HY344" s="367"/>
      <c r="HZ344" s="41">
        <v>2</v>
      </c>
      <c r="IA344" s="6"/>
      <c r="IB344" s="6"/>
      <c r="IC344" s="6"/>
      <c r="ID344" s="6"/>
      <c r="IE344" s="6"/>
      <c r="IF344" s="6"/>
      <c r="IG344" s="52"/>
      <c r="II344" s="367"/>
      <c r="IJ344" s="41">
        <v>2</v>
      </c>
      <c r="IK344" s="6"/>
      <c r="IL344" s="6"/>
      <c r="IM344" s="6"/>
      <c r="IN344" s="6"/>
      <c r="IO344" s="6"/>
      <c r="IP344" s="6"/>
      <c r="IQ344" s="52"/>
      <c r="IS344" s="367"/>
      <c r="IT344" s="41">
        <v>2</v>
      </c>
      <c r="IU344" s="6"/>
      <c r="IV344" s="6"/>
      <c r="IW344" s="6"/>
      <c r="IX344" s="6"/>
      <c r="IY344" s="6"/>
      <c r="IZ344" s="6"/>
      <c r="JA344" s="52"/>
    </row>
    <row r="345" spans="1:261" ht="12.75" customHeight="1" outlineLevel="2" x14ac:dyDescent="0.25">
      <c r="C345" s="356"/>
      <c r="D345" s="41">
        <v>3</v>
      </c>
      <c r="E345" s="416">
        <f t="shared" si="1564"/>
        <v>6</v>
      </c>
      <c r="F345" s="416">
        <f t="shared" si="1565"/>
        <v>6</v>
      </c>
      <c r="G345" s="416">
        <f t="shared" si="1566"/>
        <v>0</v>
      </c>
      <c r="H345" s="416">
        <f t="shared" si="1567"/>
        <v>0</v>
      </c>
      <c r="I345" s="416">
        <f t="shared" si="1568"/>
        <v>1.5</v>
      </c>
      <c r="J345" s="416">
        <f t="shared" si="1569"/>
        <v>1.5</v>
      </c>
      <c r="K345" s="52"/>
      <c r="M345" s="328"/>
      <c r="N345" s="41">
        <v>3</v>
      </c>
      <c r="O345" s="6"/>
      <c r="P345" s="6"/>
      <c r="Q345" s="6"/>
      <c r="R345" s="6"/>
      <c r="S345" s="6"/>
      <c r="T345" s="6"/>
      <c r="U345" s="52"/>
      <c r="W345" s="328"/>
      <c r="X345" s="41">
        <v>3</v>
      </c>
      <c r="Y345" s="6"/>
      <c r="Z345" s="6"/>
      <c r="AA345" s="6"/>
      <c r="AB345" s="6"/>
      <c r="AC345" s="6"/>
      <c r="AD345" s="6"/>
      <c r="AE345" s="52"/>
      <c r="AG345" s="328"/>
      <c r="AH345" s="41">
        <v>3</v>
      </c>
      <c r="AI345" s="6"/>
      <c r="AJ345" s="6"/>
      <c r="AK345" s="6"/>
      <c r="AL345" s="6"/>
      <c r="AM345" s="6"/>
      <c r="AN345" s="6"/>
      <c r="AO345" s="52"/>
      <c r="AQ345" s="328"/>
      <c r="AR345" s="41">
        <v>3</v>
      </c>
      <c r="AS345" s="6"/>
      <c r="AT345" s="6"/>
      <c r="AU345" s="6"/>
      <c r="AV345" s="6"/>
      <c r="AW345" s="6"/>
      <c r="AX345" s="6"/>
      <c r="AY345" s="52"/>
      <c r="BA345" s="328"/>
      <c r="BB345" s="41">
        <v>3</v>
      </c>
      <c r="BC345" s="6"/>
      <c r="BD345" s="6"/>
      <c r="BE345" s="6"/>
      <c r="BF345" s="6"/>
      <c r="BG345" s="6"/>
      <c r="BH345" s="6"/>
      <c r="BI345" s="52"/>
      <c r="BK345" s="328"/>
      <c r="BL345" s="41">
        <v>3</v>
      </c>
      <c r="BM345" s="6">
        <v>0</v>
      </c>
      <c r="BN345" s="6">
        <v>10</v>
      </c>
      <c r="BO345" s="6">
        <v>0</v>
      </c>
      <c r="BP345" s="6">
        <v>0</v>
      </c>
      <c r="BQ345" s="6">
        <v>0</v>
      </c>
      <c r="BR345" s="6">
        <v>0</v>
      </c>
      <c r="BS345" s="52"/>
      <c r="BU345" s="328"/>
      <c r="BV345" s="41">
        <v>3</v>
      </c>
      <c r="BW345" s="6"/>
      <c r="BX345" s="6"/>
      <c r="BY345" s="6"/>
      <c r="BZ345" s="6"/>
      <c r="CA345" s="6"/>
      <c r="CB345" s="6"/>
      <c r="CC345" s="52"/>
      <c r="CE345" s="328"/>
      <c r="CF345" s="41">
        <v>3</v>
      </c>
      <c r="CG345" s="6"/>
      <c r="CH345" s="6"/>
      <c r="CI345" s="6"/>
      <c r="CJ345" s="6"/>
      <c r="CK345" s="6"/>
      <c r="CL345" s="6"/>
      <c r="CM345" s="52"/>
      <c r="CO345" s="328"/>
      <c r="CP345" s="41">
        <v>3</v>
      </c>
      <c r="CQ345" s="6"/>
      <c r="CR345" s="6"/>
      <c r="CS345" s="6"/>
      <c r="CT345" s="6"/>
      <c r="CU345" s="6"/>
      <c r="CV345" s="6"/>
      <c r="CW345" s="52"/>
      <c r="CY345" s="328"/>
      <c r="CZ345" s="41">
        <v>3</v>
      </c>
      <c r="DA345" s="6">
        <v>10</v>
      </c>
      <c r="DB345" s="6">
        <v>8</v>
      </c>
      <c r="DC345" s="6">
        <v>0</v>
      </c>
      <c r="DD345" s="6">
        <v>0</v>
      </c>
      <c r="DE345" s="6"/>
      <c r="DF345" s="6">
        <v>3</v>
      </c>
      <c r="DG345" s="52"/>
      <c r="DI345" s="328"/>
      <c r="DJ345" s="41">
        <v>3</v>
      </c>
      <c r="DK345" s="6"/>
      <c r="DL345" s="6"/>
      <c r="DM345" s="6"/>
      <c r="DN345" s="6"/>
      <c r="DO345" s="6"/>
      <c r="DP345" s="6"/>
      <c r="DQ345" s="52"/>
      <c r="DS345" s="328"/>
      <c r="DT345" s="41">
        <v>3</v>
      </c>
      <c r="DU345" s="6"/>
      <c r="DV345" s="6"/>
      <c r="DW345" s="6"/>
      <c r="DX345" s="6"/>
      <c r="DY345" s="6"/>
      <c r="DZ345" s="6"/>
      <c r="EA345" s="52"/>
      <c r="EC345" s="328"/>
      <c r="ED345" s="41">
        <v>3</v>
      </c>
      <c r="EE345" s="6"/>
      <c r="EF345" s="6"/>
      <c r="EG345" s="6"/>
      <c r="EH345" s="6"/>
      <c r="EI345" s="6"/>
      <c r="EJ345" s="6"/>
      <c r="EK345" s="52"/>
      <c r="EL345" s="328"/>
      <c r="EM345" s="41">
        <v>3</v>
      </c>
      <c r="EN345" s="6">
        <v>10</v>
      </c>
      <c r="EO345" s="6">
        <v>8</v>
      </c>
      <c r="EP345" s="6">
        <v>0</v>
      </c>
      <c r="EQ345" s="6">
        <v>0</v>
      </c>
      <c r="ER345" s="6"/>
      <c r="ES345" s="6">
        <v>3</v>
      </c>
      <c r="ET345" s="52"/>
      <c r="EU345" s="52"/>
      <c r="EW345" s="367"/>
      <c r="EX345" s="41">
        <v>3</v>
      </c>
      <c r="EY345" s="6"/>
      <c r="EZ345" s="6"/>
      <c r="FA345" s="6"/>
      <c r="FB345" s="6"/>
      <c r="FC345" s="6"/>
      <c r="FD345" s="6"/>
      <c r="FE345" s="52"/>
      <c r="FG345" s="367"/>
      <c r="FH345" s="41">
        <v>3</v>
      </c>
      <c r="FI345" s="6"/>
      <c r="FJ345" s="6"/>
      <c r="FK345" s="6"/>
      <c r="FL345" s="6"/>
      <c r="FM345" s="6"/>
      <c r="FN345" s="6"/>
      <c r="FO345" s="52"/>
      <c r="FQ345" s="367"/>
      <c r="FR345" s="41">
        <v>3</v>
      </c>
      <c r="FS345" s="6"/>
      <c r="FT345" s="6"/>
      <c r="FU345" s="6"/>
      <c r="FV345" s="6"/>
      <c r="FW345" s="6"/>
      <c r="FX345" s="6"/>
      <c r="FY345" s="52"/>
      <c r="GA345" s="367"/>
      <c r="GB345" s="41">
        <v>3</v>
      </c>
      <c r="GC345" s="6"/>
      <c r="GD345" s="6"/>
      <c r="GE345" s="6"/>
      <c r="GF345" s="6"/>
      <c r="GG345" s="6"/>
      <c r="GH345" s="6"/>
      <c r="GI345" s="52"/>
      <c r="GK345" s="367"/>
      <c r="GL345" s="41">
        <v>3</v>
      </c>
      <c r="GM345" s="6"/>
      <c r="GN345" s="6"/>
      <c r="GO345" s="6"/>
      <c r="GP345" s="6"/>
      <c r="GQ345" s="6"/>
      <c r="GR345" s="6"/>
      <c r="GS345" s="52"/>
      <c r="GU345" s="367"/>
      <c r="GV345" s="41">
        <v>3</v>
      </c>
      <c r="GW345" s="6"/>
      <c r="GX345" s="6"/>
      <c r="GY345" s="6"/>
      <c r="GZ345" s="6"/>
      <c r="HA345" s="6"/>
      <c r="HB345" s="6"/>
      <c r="HC345" s="52"/>
      <c r="HE345" s="367"/>
      <c r="HF345" s="41">
        <v>3</v>
      </c>
      <c r="HG345" s="6"/>
      <c r="HH345" s="6"/>
      <c r="HI345" s="6"/>
      <c r="HJ345" s="6"/>
      <c r="HK345" s="6"/>
      <c r="HL345" s="6"/>
      <c r="HM345" s="52"/>
      <c r="HO345" s="367"/>
      <c r="HP345" s="41">
        <v>3</v>
      </c>
      <c r="HQ345" s="6"/>
      <c r="HR345" s="6"/>
      <c r="HS345" s="6"/>
      <c r="HT345" s="6"/>
      <c r="HU345" s="6"/>
      <c r="HV345" s="6"/>
      <c r="HW345" s="52"/>
      <c r="HY345" s="367"/>
      <c r="HZ345" s="41">
        <v>3</v>
      </c>
      <c r="IA345" s="6"/>
      <c r="IB345" s="6"/>
      <c r="IC345" s="6"/>
      <c r="ID345" s="6"/>
      <c r="IE345" s="6"/>
      <c r="IF345" s="6"/>
      <c r="IG345" s="52"/>
      <c r="II345" s="367"/>
      <c r="IJ345" s="41">
        <v>3</v>
      </c>
      <c r="IK345" s="6"/>
      <c r="IL345" s="6"/>
      <c r="IM345" s="6"/>
      <c r="IN345" s="6"/>
      <c r="IO345" s="6"/>
      <c r="IP345" s="6"/>
      <c r="IQ345" s="52"/>
      <c r="IS345" s="367"/>
      <c r="IT345" s="41">
        <v>3</v>
      </c>
      <c r="IU345" s="6"/>
      <c r="IV345" s="6"/>
      <c r="IW345" s="6"/>
      <c r="IX345" s="6"/>
      <c r="IY345" s="6"/>
      <c r="IZ345" s="6"/>
      <c r="JA345" s="52"/>
    </row>
    <row r="346" spans="1:261" ht="12.75" customHeight="1" outlineLevel="2" x14ac:dyDescent="0.25">
      <c r="A346" s="99" t="s">
        <v>122</v>
      </c>
      <c r="B346" s="100">
        <f>IF(A346="Must Have",RQTMustHave,(IF(A346="Important",RQTImportant,(IF(A346="Standard",RQTStandard,RQTNiceToHave)))))</f>
        <v>1</v>
      </c>
      <c r="C346" s="358"/>
      <c r="D346" s="17" t="s">
        <v>1</v>
      </c>
      <c r="E346" s="417">
        <f>AVERAGE(O346,Y346,AI346,AS346,BC346,BM346,BW346,CG346,CQ346,DA346,DK346,DU346,EE346,EO346,EY346,FI346,FS346,GC346,GM346,GW346,HG346,HQ346,IA346,IK346,IU346)</f>
        <v>9.2222222222222214</v>
      </c>
      <c r="F346" s="417">
        <f t="shared" ref="F346:J346" si="1570">AVERAGE(P346,Z346,AJ346,AT346,BD346,BN346,BX346,CH346,CR346,DB346,DL346,DV346,EF346,EP346,EZ346,FJ346,FT346,GD346,GN346,GX346,HH346,HR346,IB346,IL346,IV346)</f>
        <v>8.2222222222222214</v>
      </c>
      <c r="G346" s="417">
        <f t="shared" si="1570"/>
        <v>2.7777777777777781</v>
      </c>
      <c r="H346" s="417">
        <f t="shared" si="1570"/>
        <v>1.6666666666666667</v>
      </c>
      <c r="I346" s="417">
        <f t="shared" si="1570"/>
        <v>2.4166666666666665</v>
      </c>
      <c r="J346" s="417">
        <f t="shared" si="1570"/>
        <v>2.4166666666666665</v>
      </c>
      <c r="K346" s="52"/>
      <c r="M346" s="48"/>
      <c r="N346" s="17" t="s">
        <v>1</v>
      </c>
      <c r="O346" s="36" t="str">
        <f>IF(COUNT(O340:O345)=0,"",AVERAGE(O340:O345))</f>
        <v/>
      </c>
      <c r="P346" s="36" t="str">
        <f>IF(COUNT(P340:P345)=0,"",AVERAGE(P340:P345))</f>
        <v/>
      </c>
      <c r="Q346" s="36" t="str">
        <f>IF(COUNT(Q340:Q345)=0,"",AVERAGE(Q340:Q345))</f>
        <v/>
      </c>
      <c r="R346" s="36" t="str">
        <f>IF(COUNT(R340:R345)=0,"",AVERAGE(R340:R345))</f>
        <v/>
      </c>
      <c r="S346" s="36"/>
      <c r="T346" s="36" t="str">
        <f>IF(COUNT(T340:T345)=0,"",AVERAGE(T340:T345))</f>
        <v/>
      </c>
      <c r="U346" s="52"/>
      <c r="W346" s="48"/>
      <c r="X346" s="17" t="s">
        <v>1</v>
      </c>
      <c r="Y346" s="36" t="str">
        <f>IF(COUNT(Y340:Y345)=0,"",AVERAGE(Y340:Y345))</f>
        <v/>
      </c>
      <c r="Z346" s="36" t="str">
        <f>IF(COUNT(Z340:Z345)=0,"",AVERAGE(Z340:Z345))</f>
        <v/>
      </c>
      <c r="AA346" s="36" t="str">
        <f>IF(COUNT(AA340:AA345)=0,"",AVERAGE(AA340:AA345))</f>
        <v/>
      </c>
      <c r="AB346" s="36" t="str">
        <f>IF(COUNT(AB340:AB345)=0,"",AVERAGE(AB340:AB345))</f>
        <v/>
      </c>
      <c r="AC346" s="36"/>
      <c r="AD346" s="36" t="str">
        <f>IF(COUNT(AD340:AD345)=0,"",AVERAGE(AD340:AD345))</f>
        <v/>
      </c>
      <c r="AE346" s="52"/>
      <c r="AG346" s="48"/>
      <c r="AH346" s="17" t="s">
        <v>1</v>
      </c>
      <c r="AI346" s="36" t="str">
        <f>IF(COUNT(AI340:AI345)=0,"",AVERAGE(AI340:AI345))</f>
        <v/>
      </c>
      <c r="AJ346" s="36" t="str">
        <f>IF(COUNT(AJ340:AJ345)=0,"",AVERAGE(AJ340:AJ345))</f>
        <v/>
      </c>
      <c r="AK346" s="36" t="str">
        <f>IF(COUNT(AK340:AK345)=0,"",AVERAGE(AK340:AK345))</f>
        <v/>
      </c>
      <c r="AL346" s="36" t="str">
        <f>IF(COUNT(AL340:AL345)=0,"",AVERAGE(AL340:AL345))</f>
        <v/>
      </c>
      <c r="AM346" s="36"/>
      <c r="AN346" s="36" t="str">
        <f>IF(COUNT(AN340:AN345)=0,"",AVERAGE(AN340:AN345))</f>
        <v/>
      </c>
      <c r="AO346" s="52"/>
      <c r="AQ346" s="48"/>
      <c r="AR346" s="17" t="s">
        <v>1</v>
      </c>
      <c r="AS346" s="36"/>
      <c r="AT346" s="36" t="str">
        <f>IF(COUNT(AT340:AT345)=0,"",AVERAGE(AT340:AT345))</f>
        <v/>
      </c>
      <c r="AU346" s="36" t="str">
        <f>IF(COUNT(AU340:AU345)=0,"",AVERAGE(AU340:AU345))</f>
        <v/>
      </c>
      <c r="AV346" s="36" t="str">
        <f>IF(COUNT(AV340:AV345)=0,"",AVERAGE(AV340:AV345))</f>
        <v/>
      </c>
      <c r="AW346" s="36" t="str">
        <f>IF(COUNT(AW340:AW345)=0,"",AVERAGE(AW340:AW345))</f>
        <v/>
      </c>
      <c r="AX346" s="36" t="str">
        <f>IF(COUNT(AX340:AX345)=0,"",AVERAGE(AX340:AX345))</f>
        <v/>
      </c>
      <c r="AY346" s="52"/>
      <c r="BA346" s="48"/>
      <c r="BB346" s="17" t="s">
        <v>1</v>
      </c>
      <c r="BC346" s="36"/>
      <c r="BD346" s="36" t="str">
        <f>IF(COUNT(BD340:BD345)=0,"",AVERAGE(BD340:BD345))</f>
        <v/>
      </c>
      <c r="BE346" s="36" t="str">
        <f>IF(COUNT(BE340:BE345)=0,"",AVERAGE(BE340:BE345))</f>
        <v/>
      </c>
      <c r="BF346" s="36" t="str">
        <f>IF(COUNT(BF340:BF345)=0,"",AVERAGE(BF340:BF345))</f>
        <v/>
      </c>
      <c r="BG346" s="36" t="str">
        <f>IF(COUNT(BG340:BG345)=0,"",AVERAGE(BG340:BG345))</f>
        <v/>
      </c>
      <c r="BH346" s="36" t="str">
        <f>IF(COUNT(BH340:BH345)=0,"",AVERAGE(BH340:BH345))</f>
        <v/>
      </c>
      <c r="BI346" s="52"/>
      <c r="BK346" s="48"/>
      <c r="BL346" s="17" t="s">
        <v>1</v>
      </c>
      <c r="BM346" s="6">
        <v>10</v>
      </c>
      <c r="BN346" s="6">
        <v>10</v>
      </c>
      <c r="BO346" s="6">
        <v>0</v>
      </c>
      <c r="BP346" s="6">
        <v>0</v>
      </c>
      <c r="BQ346" s="6">
        <v>0</v>
      </c>
      <c r="BR346" s="6">
        <v>0</v>
      </c>
      <c r="BS346" s="52"/>
      <c r="BU346" s="48"/>
      <c r="BV346" s="17" t="s">
        <v>1</v>
      </c>
      <c r="BW346" s="36" t="str">
        <f>IF(COUNT(BW340:BW345)=0,"",AVERAGE(BW340:BW345))</f>
        <v/>
      </c>
      <c r="BX346" s="36" t="str">
        <f>IF(COUNT(BX340:BX345)=0,"",AVERAGE(BX340:BX345))</f>
        <v/>
      </c>
      <c r="BY346" s="36" t="str">
        <f>IF(COUNT(BY340:BY345)=0,"",AVERAGE(BY340:BY345))</f>
        <v/>
      </c>
      <c r="BZ346" s="36" t="str">
        <f>IF(COUNT(BZ340:BZ345)=0,"",AVERAGE(BZ340:BZ345))</f>
        <v/>
      </c>
      <c r="CA346" s="36"/>
      <c r="CB346" s="36" t="str">
        <f>IF(COUNT(CB340:CB345)=0,"",AVERAGE(CB340:CB345))</f>
        <v/>
      </c>
      <c r="CC346" s="52"/>
      <c r="CE346" s="48"/>
      <c r="CF346" s="17" t="s">
        <v>1</v>
      </c>
      <c r="CG346" s="36" t="str">
        <f>IF(COUNT(CG340:CG345)=0,"",AVERAGE(CG340:CG345))</f>
        <v/>
      </c>
      <c r="CH346" s="36" t="str">
        <f>IF(COUNT(CH340:CH345)=0,"",AVERAGE(CH340:CH345))</f>
        <v/>
      </c>
      <c r="CI346" s="36" t="str">
        <f>IF(COUNT(CI340:CI345)=0,"",AVERAGE(CI340:CI345))</f>
        <v/>
      </c>
      <c r="CJ346" s="36" t="str">
        <f>IF(COUNT(CJ340:CJ345)=0,"",AVERAGE(CJ340:CJ345))</f>
        <v/>
      </c>
      <c r="CK346" s="36"/>
      <c r="CL346" s="36" t="str">
        <f>IF(COUNT(CL340:CL345)=0,"",AVERAGE(CL340:CL345))</f>
        <v/>
      </c>
      <c r="CM346" s="52"/>
      <c r="CO346" s="48"/>
      <c r="CP346" s="17" t="s">
        <v>1</v>
      </c>
      <c r="CQ346" s="36" t="str">
        <f>IF(COUNT(CQ340:CQ345)=0,"",AVERAGE(CQ340:CQ345))</f>
        <v/>
      </c>
      <c r="CR346" s="36" t="str">
        <f>IF(COUNT(CR340:CR345)=0,"",AVERAGE(CR340:CR345))</f>
        <v/>
      </c>
      <c r="CS346" s="36" t="str">
        <f>IF(COUNT(CS340:CS345)=0,"",AVERAGE(CS340:CS345))</f>
        <v/>
      </c>
      <c r="CT346" s="36" t="str">
        <f>IF(COUNT(CT340:CT345)=0,"",AVERAGE(CT340:CT345))</f>
        <v/>
      </c>
      <c r="CU346" s="36"/>
      <c r="CV346" s="36" t="str">
        <f>IF(COUNT(CV340:CV345)=0,"",AVERAGE(CV340:CV345))</f>
        <v/>
      </c>
      <c r="CW346" s="52"/>
      <c r="CY346" s="48"/>
      <c r="CZ346" s="17" t="s">
        <v>1</v>
      </c>
      <c r="DA346" s="36">
        <f>IF(COUNT(DA340:DA345)=0,"",AVERAGE(DA340:DA345))</f>
        <v>8</v>
      </c>
      <c r="DB346" s="36">
        <f t="shared" ref="DB346:DF346" si="1571">IF(COUNT(DB340:DB345)=0,"",AVERAGE(DB340:DB345))</f>
        <v>9.6666666666666661</v>
      </c>
      <c r="DC346" s="36">
        <f t="shared" si="1571"/>
        <v>5</v>
      </c>
      <c r="DD346" s="36">
        <f t="shared" si="1571"/>
        <v>3.3333333333333335</v>
      </c>
      <c r="DE346" s="36" t="str">
        <f t="shared" si="1571"/>
        <v/>
      </c>
      <c r="DF346" s="36">
        <f t="shared" si="1571"/>
        <v>4.833333333333333</v>
      </c>
      <c r="DG346" s="52"/>
      <c r="DI346" s="48"/>
      <c r="DJ346" s="17" t="s">
        <v>1</v>
      </c>
      <c r="DK346" s="36" t="str">
        <f>IF(COUNT(DK340:DK345)=0,"",AVERAGE(DK340:DK345))</f>
        <v/>
      </c>
      <c r="DL346" s="36" t="str">
        <f>IF(COUNT(DL340:DL345)=0,"",AVERAGE(DL340:DL345))</f>
        <v/>
      </c>
      <c r="DM346" s="36" t="str">
        <f>IF(COUNT(DM340:DM345)=0,"",AVERAGE(DM340:DM345))</f>
        <v/>
      </c>
      <c r="DN346" s="36" t="str">
        <f>IF(COUNT(DN340:DN345)=0,"",AVERAGE(DN340:DN345))</f>
        <v/>
      </c>
      <c r="DO346" s="36"/>
      <c r="DP346" s="36" t="str">
        <f>IF(COUNT(DP340:DP345)=0,"",AVERAGE(DP340:DP345))</f>
        <v/>
      </c>
      <c r="DQ346" s="52"/>
      <c r="DS346" s="48"/>
      <c r="DT346" s="17" t="s">
        <v>1</v>
      </c>
      <c r="DU346" s="36" t="str">
        <f>IF(COUNT(DU340:DU345)=0,"",AVERAGE(DU340:DU345))</f>
        <v/>
      </c>
      <c r="DV346" s="36" t="str">
        <f>IF(COUNT(DV340:DV345)=0,"",AVERAGE(DV340:DV345))</f>
        <v/>
      </c>
      <c r="DW346" s="36" t="str">
        <f>IF(COUNT(DW340:DW345)=0,"",AVERAGE(DW340:DW345))</f>
        <v/>
      </c>
      <c r="DX346" s="36" t="str">
        <f>IF(COUNT(DX340:DX345)=0,"",AVERAGE(DX340:DX345))</f>
        <v/>
      </c>
      <c r="DY346" s="36"/>
      <c r="DZ346" s="36" t="str">
        <f>IF(COUNT(DZ340:DZ345)=0,"",AVERAGE(DZ340:DZ345))</f>
        <v/>
      </c>
      <c r="EA346" s="52"/>
      <c r="EC346" s="48"/>
      <c r="ED346" s="17" t="s">
        <v>1</v>
      </c>
      <c r="EE346" s="36" t="str">
        <f>IF(COUNT(EE340:EE345)=0,"",AVERAGE(EE340:EE345))</f>
        <v/>
      </c>
      <c r="EF346" s="36" t="str">
        <f>IF(COUNT(EF340:EF345)=0,"",AVERAGE(EF340:EF345))</f>
        <v/>
      </c>
      <c r="EG346" s="36" t="str">
        <f>IF(COUNT(EG340:EG345)=0,"",AVERAGE(EG340:EG345))</f>
        <v/>
      </c>
      <c r="EH346" s="36" t="str">
        <f>IF(COUNT(EH340:EH345)=0,"",AVERAGE(EH340:EH345))</f>
        <v/>
      </c>
      <c r="EI346" s="36"/>
      <c r="EJ346" s="36" t="str">
        <f>IF(COUNT(EJ340:EJ345)=0,"",AVERAGE(EJ340:EJ345))</f>
        <v/>
      </c>
      <c r="EK346" s="52"/>
      <c r="EL346" s="48"/>
      <c r="EM346" s="17" t="s">
        <v>1</v>
      </c>
      <c r="EN346" s="36">
        <f>IF(COUNT(EN340:EN345)=0,"",AVERAGE(EN340:EN345))</f>
        <v>8</v>
      </c>
      <c r="EO346" s="36">
        <f t="shared" ref="EO346:ES346" si="1572">IF(COUNT(EO340:EO345)=0,"",AVERAGE(EO340:EO345))</f>
        <v>9.6666666666666661</v>
      </c>
      <c r="EP346" s="36">
        <f t="shared" si="1572"/>
        <v>5</v>
      </c>
      <c r="EQ346" s="36">
        <f t="shared" si="1572"/>
        <v>3.3333333333333335</v>
      </c>
      <c r="ER346" s="36" t="str">
        <f t="shared" si="1572"/>
        <v/>
      </c>
      <c r="ES346" s="36">
        <f t="shared" si="1572"/>
        <v>4.833333333333333</v>
      </c>
      <c r="ET346" s="52"/>
      <c r="EU346" s="52"/>
      <c r="EW346" s="369"/>
      <c r="EX346" s="17" t="s">
        <v>1</v>
      </c>
      <c r="EY346" s="36" t="str">
        <f t="shared" ref="EY346:FD346" si="1573">IF(COUNT(EY340:EY345)=0,"",AVERAGE(EY340:EY345))</f>
        <v/>
      </c>
      <c r="EZ346" s="36" t="str">
        <f t="shared" si="1573"/>
        <v/>
      </c>
      <c r="FA346" s="36" t="str">
        <f t="shared" si="1573"/>
        <v/>
      </c>
      <c r="FB346" s="36" t="str">
        <f t="shared" si="1573"/>
        <v/>
      </c>
      <c r="FC346" s="36" t="str">
        <f t="shared" si="1573"/>
        <v/>
      </c>
      <c r="FD346" s="36" t="str">
        <f t="shared" si="1573"/>
        <v/>
      </c>
      <c r="FE346" s="52"/>
      <c r="FG346" s="369"/>
      <c r="FH346" s="17" t="s">
        <v>1</v>
      </c>
      <c r="FI346" s="36" t="str">
        <f t="shared" ref="FI346:FN346" si="1574">IF(COUNT(FI340:FI345)=0,"",AVERAGE(FI340:FI345))</f>
        <v/>
      </c>
      <c r="FJ346" s="36" t="str">
        <f t="shared" si="1574"/>
        <v/>
      </c>
      <c r="FK346" s="36" t="str">
        <f t="shared" si="1574"/>
        <v/>
      </c>
      <c r="FL346" s="36" t="str">
        <f t="shared" si="1574"/>
        <v/>
      </c>
      <c r="FM346" s="36" t="str">
        <f t="shared" si="1574"/>
        <v/>
      </c>
      <c r="FN346" s="36" t="str">
        <f t="shared" si="1574"/>
        <v/>
      </c>
      <c r="FO346" s="52"/>
      <c r="FQ346" s="369"/>
      <c r="FR346" s="17" t="s">
        <v>1</v>
      </c>
      <c r="FS346" s="36" t="str">
        <f t="shared" ref="FS346:FX346" si="1575">IF(COUNT(FS340:FS345)=0,"",AVERAGE(FS340:FS345))</f>
        <v/>
      </c>
      <c r="FT346" s="36" t="str">
        <f t="shared" si="1575"/>
        <v/>
      </c>
      <c r="FU346" s="36" t="str">
        <f t="shared" si="1575"/>
        <v/>
      </c>
      <c r="FV346" s="36" t="str">
        <f t="shared" si="1575"/>
        <v/>
      </c>
      <c r="FW346" s="36" t="str">
        <f t="shared" si="1575"/>
        <v/>
      </c>
      <c r="FX346" s="36" t="str">
        <f t="shared" si="1575"/>
        <v/>
      </c>
      <c r="FY346" s="52"/>
      <c r="GA346" s="369"/>
      <c r="GB346" s="17" t="s">
        <v>1</v>
      </c>
      <c r="GC346" s="36" t="str">
        <f t="shared" ref="GC346:GH346" si="1576">IF(COUNT(GC340:GC345)=0,"",AVERAGE(GC340:GC345))</f>
        <v/>
      </c>
      <c r="GD346" s="36" t="str">
        <f t="shared" si="1576"/>
        <v/>
      </c>
      <c r="GE346" s="36" t="str">
        <f t="shared" si="1576"/>
        <v/>
      </c>
      <c r="GF346" s="36" t="str">
        <f t="shared" si="1576"/>
        <v/>
      </c>
      <c r="GG346" s="36" t="str">
        <f t="shared" si="1576"/>
        <v/>
      </c>
      <c r="GH346" s="36" t="str">
        <f t="shared" si="1576"/>
        <v/>
      </c>
      <c r="GI346" s="52"/>
      <c r="GK346" s="369"/>
      <c r="GL346" s="17" t="s">
        <v>1</v>
      </c>
      <c r="GM346" s="36" t="str">
        <f t="shared" ref="GM346:GR346" si="1577">IF(COUNT(GM340:GM345)=0,"",AVERAGE(GM340:GM345))</f>
        <v/>
      </c>
      <c r="GN346" s="36" t="str">
        <f t="shared" si="1577"/>
        <v/>
      </c>
      <c r="GO346" s="36" t="str">
        <f t="shared" si="1577"/>
        <v/>
      </c>
      <c r="GP346" s="36" t="str">
        <f t="shared" si="1577"/>
        <v/>
      </c>
      <c r="GQ346" s="36" t="str">
        <f t="shared" si="1577"/>
        <v/>
      </c>
      <c r="GR346" s="36" t="str">
        <f t="shared" si="1577"/>
        <v/>
      </c>
      <c r="GS346" s="52"/>
      <c r="GU346" s="369"/>
      <c r="GV346" s="17" t="s">
        <v>1</v>
      </c>
      <c r="GW346" s="36" t="str">
        <f t="shared" ref="GW346:HB346" si="1578">IF(COUNT(GW340:GW345)=0,"",AVERAGE(GW340:GW345))</f>
        <v/>
      </c>
      <c r="GX346" s="36" t="str">
        <f t="shared" si="1578"/>
        <v/>
      </c>
      <c r="GY346" s="36" t="str">
        <f t="shared" si="1578"/>
        <v/>
      </c>
      <c r="GZ346" s="36" t="str">
        <f t="shared" si="1578"/>
        <v/>
      </c>
      <c r="HA346" s="36" t="str">
        <f t="shared" si="1578"/>
        <v/>
      </c>
      <c r="HB346" s="36" t="str">
        <f t="shared" si="1578"/>
        <v/>
      </c>
      <c r="HC346" s="52"/>
      <c r="HE346" s="369"/>
      <c r="HF346" s="17" t="s">
        <v>1</v>
      </c>
      <c r="HG346" s="36" t="str">
        <f t="shared" ref="HG346:HL346" si="1579">IF(COUNT(HG340:HG345)=0,"",AVERAGE(HG340:HG345))</f>
        <v/>
      </c>
      <c r="HH346" s="36" t="str">
        <f t="shared" si="1579"/>
        <v/>
      </c>
      <c r="HI346" s="36" t="str">
        <f t="shared" si="1579"/>
        <v/>
      </c>
      <c r="HJ346" s="36" t="str">
        <f t="shared" si="1579"/>
        <v/>
      </c>
      <c r="HK346" s="36" t="str">
        <f t="shared" si="1579"/>
        <v/>
      </c>
      <c r="HL346" s="36" t="str">
        <f t="shared" si="1579"/>
        <v/>
      </c>
      <c r="HM346" s="52"/>
      <c r="HO346" s="369"/>
      <c r="HP346" s="17" t="s">
        <v>1</v>
      </c>
      <c r="HQ346" s="36" t="str">
        <f t="shared" ref="HQ346:HV346" si="1580">IF(COUNT(HQ340:HQ345)=0,"",AVERAGE(HQ340:HQ345))</f>
        <v/>
      </c>
      <c r="HR346" s="36" t="str">
        <f t="shared" si="1580"/>
        <v/>
      </c>
      <c r="HS346" s="36" t="str">
        <f t="shared" si="1580"/>
        <v/>
      </c>
      <c r="HT346" s="36" t="str">
        <f t="shared" si="1580"/>
        <v/>
      </c>
      <c r="HU346" s="36" t="str">
        <f t="shared" si="1580"/>
        <v/>
      </c>
      <c r="HV346" s="36" t="str">
        <f t="shared" si="1580"/>
        <v/>
      </c>
      <c r="HW346" s="52"/>
      <c r="HY346" s="369"/>
      <c r="HZ346" s="17" t="s">
        <v>1</v>
      </c>
      <c r="IA346" s="36" t="str">
        <f t="shared" ref="IA346:IF346" si="1581">IF(COUNT(IA340:IA345)=0,"",AVERAGE(IA340:IA345))</f>
        <v/>
      </c>
      <c r="IB346" s="36" t="str">
        <f t="shared" si="1581"/>
        <v/>
      </c>
      <c r="IC346" s="36" t="str">
        <f t="shared" si="1581"/>
        <v/>
      </c>
      <c r="ID346" s="36" t="str">
        <f t="shared" si="1581"/>
        <v/>
      </c>
      <c r="IE346" s="36" t="str">
        <f t="shared" si="1581"/>
        <v/>
      </c>
      <c r="IF346" s="36" t="str">
        <f t="shared" si="1581"/>
        <v/>
      </c>
      <c r="IG346" s="52"/>
      <c r="II346" s="369"/>
      <c r="IJ346" s="17" t="s">
        <v>1</v>
      </c>
      <c r="IK346" s="36" t="str">
        <f t="shared" ref="IK346:IP346" si="1582">IF(COUNT(IK340:IK345)=0,"",AVERAGE(IK340:IK345))</f>
        <v/>
      </c>
      <c r="IL346" s="36" t="str">
        <f t="shared" si="1582"/>
        <v/>
      </c>
      <c r="IM346" s="36" t="str">
        <f t="shared" si="1582"/>
        <v/>
      </c>
      <c r="IN346" s="36" t="str">
        <f t="shared" si="1582"/>
        <v/>
      </c>
      <c r="IO346" s="36" t="str">
        <f t="shared" si="1582"/>
        <v/>
      </c>
      <c r="IP346" s="36" t="str">
        <f t="shared" si="1582"/>
        <v/>
      </c>
      <c r="IQ346" s="52"/>
      <c r="IS346" s="369"/>
      <c r="IT346" s="17" t="s">
        <v>1</v>
      </c>
      <c r="IU346" s="36" t="str">
        <f t="shared" ref="IU346:IZ346" si="1583">IF(COUNT(IU340:IU345)=0,"",AVERAGE(IU340:IU345))</f>
        <v/>
      </c>
      <c r="IV346" s="36" t="str">
        <f t="shared" si="1583"/>
        <v/>
      </c>
      <c r="IW346" s="36" t="str">
        <f t="shared" si="1583"/>
        <v/>
      </c>
      <c r="IX346" s="36" t="str">
        <f t="shared" si="1583"/>
        <v/>
      </c>
      <c r="IY346" s="36" t="str">
        <f t="shared" si="1583"/>
        <v/>
      </c>
      <c r="IZ346" s="36" t="str">
        <f t="shared" si="1583"/>
        <v/>
      </c>
      <c r="JA346" s="52"/>
    </row>
    <row r="347" spans="1:261" ht="25.5" customHeight="1" outlineLevel="2" x14ac:dyDescent="0.25">
      <c r="C347" s="102" t="s">
        <v>315</v>
      </c>
      <c r="D347" s="103" t="s">
        <v>82</v>
      </c>
      <c r="E347" s="419"/>
      <c r="F347" s="419"/>
      <c r="G347" s="419"/>
      <c r="H347" s="419"/>
      <c r="I347" s="419"/>
      <c r="J347" s="419"/>
      <c r="K347" s="52"/>
      <c r="M347" s="102" t="s">
        <v>315</v>
      </c>
      <c r="N347" s="103" t="s">
        <v>82</v>
      </c>
      <c r="O347" s="103"/>
      <c r="P347" s="103"/>
      <c r="Q347" s="103"/>
      <c r="R347" s="103"/>
      <c r="S347" s="103"/>
      <c r="T347" s="103"/>
      <c r="U347" s="52"/>
      <c r="W347" s="102" t="s">
        <v>315</v>
      </c>
      <c r="X347" s="103" t="s">
        <v>82</v>
      </c>
      <c r="Y347" s="103"/>
      <c r="Z347" s="103"/>
      <c r="AA347" s="103"/>
      <c r="AB347" s="103"/>
      <c r="AC347" s="103"/>
      <c r="AD347" s="103"/>
      <c r="AE347" s="52"/>
      <c r="AG347" s="102" t="s">
        <v>315</v>
      </c>
      <c r="AH347" s="103" t="s">
        <v>82</v>
      </c>
      <c r="AI347" s="103"/>
      <c r="AJ347" s="103"/>
      <c r="AK347" s="103"/>
      <c r="AL347" s="103"/>
      <c r="AM347" s="103"/>
      <c r="AN347" s="103"/>
      <c r="AO347" s="52"/>
      <c r="AQ347" s="102" t="s">
        <v>315</v>
      </c>
      <c r="AR347" s="103" t="s">
        <v>82</v>
      </c>
      <c r="AS347" s="103"/>
      <c r="AT347" s="103"/>
      <c r="AU347" s="103"/>
      <c r="AV347" s="103"/>
      <c r="AW347" s="103"/>
      <c r="AX347" s="103"/>
      <c r="AY347" s="52"/>
      <c r="BA347" s="102" t="s">
        <v>315</v>
      </c>
      <c r="BB347" s="103" t="s">
        <v>82</v>
      </c>
      <c r="BC347" s="103"/>
      <c r="BD347" s="103"/>
      <c r="BE347" s="103"/>
      <c r="BF347" s="103"/>
      <c r="BG347" s="103"/>
      <c r="BH347" s="103"/>
      <c r="BI347" s="52"/>
      <c r="BK347" s="102" t="s">
        <v>315</v>
      </c>
      <c r="BL347" s="103" t="s">
        <v>82</v>
      </c>
      <c r="BM347" s="36"/>
      <c r="BN347" s="36">
        <f>IF(COUNT(BN341:BN346)=0,"",AVERAGE(BN341:BN346))</f>
        <v>10</v>
      </c>
      <c r="BO347" s="36">
        <f>IF(COUNT(BO341:BO346)=0,"",AVERAGE(BO341:BO346))</f>
        <v>0</v>
      </c>
      <c r="BP347" s="36">
        <f>IF(COUNT(BP341:BP346)=0,"",AVERAGE(BP341:BP346))</f>
        <v>0</v>
      </c>
      <c r="BQ347" s="36">
        <f>IF(COUNT(BQ341:BQ346)=0,"",AVERAGE(BQ341:BQ346))</f>
        <v>1.6666666666666667</v>
      </c>
      <c r="BR347" s="36">
        <f>IF(COUNT(BR341:BR346)=0,"",AVERAGE(BR341:BR346))</f>
        <v>3.3333333333333335</v>
      </c>
      <c r="BS347" s="52"/>
      <c r="BU347" s="102" t="s">
        <v>315</v>
      </c>
      <c r="BV347" s="103" t="s">
        <v>82</v>
      </c>
      <c r="BW347" s="103"/>
      <c r="BX347" s="103"/>
      <c r="BY347" s="103"/>
      <c r="BZ347" s="103"/>
      <c r="CA347" s="103"/>
      <c r="CB347" s="103"/>
      <c r="CC347" s="52"/>
      <c r="CE347" s="102" t="s">
        <v>315</v>
      </c>
      <c r="CF347" s="103" t="s">
        <v>82</v>
      </c>
      <c r="CG347" s="103"/>
      <c r="CH347" s="103"/>
      <c r="CI347" s="103"/>
      <c r="CJ347" s="103"/>
      <c r="CK347" s="103"/>
      <c r="CL347" s="103"/>
      <c r="CM347" s="52"/>
      <c r="CO347" s="102" t="s">
        <v>315</v>
      </c>
      <c r="CP347" s="103" t="s">
        <v>82</v>
      </c>
      <c r="CQ347" s="103"/>
      <c r="CR347" s="103"/>
      <c r="CS347" s="103"/>
      <c r="CT347" s="103"/>
      <c r="CU347" s="103"/>
      <c r="CV347" s="103"/>
      <c r="CW347" s="52"/>
      <c r="CY347" s="102" t="s">
        <v>315</v>
      </c>
      <c r="CZ347" s="103" t="s">
        <v>82</v>
      </c>
      <c r="DA347" s="103"/>
      <c r="DB347" s="103"/>
      <c r="DC347" s="103"/>
      <c r="DD347" s="103"/>
      <c r="DE347" s="103"/>
      <c r="DF347" s="103"/>
      <c r="DG347" s="52"/>
      <c r="DI347" s="102" t="s">
        <v>315</v>
      </c>
      <c r="DJ347" s="103" t="s">
        <v>82</v>
      </c>
      <c r="DK347" s="103"/>
      <c r="DL347" s="103"/>
      <c r="DM347" s="103"/>
      <c r="DN347" s="103"/>
      <c r="DO347" s="103"/>
      <c r="DP347" s="103"/>
      <c r="DQ347" s="52"/>
      <c r="DS347" s="102" t="s">
        <v>315</v>
      </c>
      <c r="DT347" s="103" t="s">
        <v>82</v>
      </c>
      <c r="DU347" s="103"/>
      <c r="DV347" s="103"/>
      <c r="DW347" s="103"/>
      <c r="DX347" s="103"/>
      <c r="DY347" s="103"/>
      <c r="DZ347" s="103"/>
      <c r="EA347" s="52"/>
      <c r="EC347" s="102" t="s">
        <v>315</v>
      </c>
      <c r="ED347" s="103" t="s">
        <v>82</v>
      </c>
      <c r="EE347" s="103"/>
      <c r="EF347" s="103"/>
      <c r="EG347" s="103"/>
      <c r="EH347" s="103"/>
      <c r="EI347" s="103"/>
      <c r="EJ347" s="103"/>
      <c r="EK347" s="52"/>
      <c r="EL347" s="102" t="s">
        <v>315</v>
      </c>
      <c r="EM347" s="103" t="s">
        <v>82</v>
      </c>
      <c r="EN347" s="103"/>
      <c r="EO347" s="103"/>
      <c r="EP347" s="103"/>
      <c r="EQ347" s="103"/>
      <c r="ER347" s="103"/>
      <c r="ES347" s="103"/>
      <c r="ET347" s="52"/>
      <c r="EU347" s="52"/>
      <c r="EW347" s="370" t="s">
        <v>315</v>
      </c>
      <c r="EX347" s="103" t="s">
        <v>82</v>
      </c>
      <c r="EY347" s="103"/>
      <c r="EZ347" s="103"/>
      <c r="FA347" s="103"/>
      <c r="FB347" s="103"/>
      <c r="FC347" s="103"/>
      <c r="FD347" s="103"/>
      <c r="FE347" s="52"/>
      <c r="FG347" s="370" t="s">
        <v>315</v>
      </c>
      <c r="FH347" s="103" t="s">
        <v>82</v>
      </c>
      <c r="FI347" s="103"/>
      <c r="FJ347" s="103"/>
      <c r="FK347" s="103"/>
      <c r="FL347" s="103"/>
      <c r="FM347" s="103"/>
      <c r="FN347" s="103"/>
      <c r="FO347" s="52"/>
      <c r="FQ347" s="370" t="s">
        <v>315</v>
      </c>
      <c r="FR347" s="103" t="s">
        <v>82</v>
      </c>
      <c r="FS347" s="103"/>
      <c r="FT347" s="103"/>
      <c r="FU347" s="103"/>
      <c r="FV347" s="103"/>
      <c r="FW347" s="103"/>
      <c r="FX347" s="103"/>
      <c r="FY347" s="52"/>
      <c r="GA347" s="370" t="s">
        <v>315</v>
      </c>
      <c r="GB347" s="103" t="s">
        <v>82</v>
      </c>
      <c r="GC347" s="103"/>
      <c r="GD347" s="103"/>
      <c r="GE347" s="103"/>
      <c r="GF347" s="103"/>
      <c r="GG347" s="103"/>
      <c r="GH347" s="103"/>
      <c r="GI347" s="52"/>
      <c r="GK347" s="370" t="s">
        <v>315</v>
      </c>
      <c r="GL347" s="103" t="s">
        <v>82</v>
      </c>
      <c r="GM347" s="103"/>
      <c r="GN347" s="103"/>
      <c r="GO347" s="103"/>
      <c r="GP347" s="103"/>
      <c r="GQ347" s="103"/>
      <c r="GR347" s="103"/>
      <c r="GS347" s="52"/>
      <c r="GU347" s="370" t="s">
        <v>315</v>
      </c>
      <c r="GV347" s="103" t="s">
        <v>82</v>
      </c>
      <c r="GW347" s="103"/>
      <c r="GX347" s="103"/>
      <c r="GY347" s="103"/>
      <c r="GZ347" s="103"/>
      <c r="HA347" s="103"/>
      <c r="HB347" s="103"/>
      <c r="HC347" s="52"/>
      <c r="HE347" s="370" t="s">
        <v>315</v>
      </c>
      <c r="HF347" s="103" t="s">
        <v>82</v>
      </c>
      <c r="HG347" s="103"/>
      <c r="HH347" s="103"/>
      <c r="HI347" s="103"/>
      <c r="HJ347" s="103"/>
      <c r="HK347" s="103"/>
      <c r="HL347" s="103"/>
      <c r="HM347" s="52"/>
      <c r="HO347" s="370" t="s">
        <v>315</v>
      </c>
      <c r="HP347" s="103" t="s">
        <v>82</v>
      </c>
      <c r="HQ347" s="103"/>
      <c r="HR347" s="103"/>
      <c r="HS347" s="103"/>
      <c r="HT347" s="103"/>
      <c r="HU347" s="103"/>
      <c r="HV347" s="103"/>
      <c r="HW347" s="52"/>
      <c r="HY347" s="370" t="s">
        <v>315</v>
      </c>
      <c r="HZ347" s="103" t="s">
        <v>82</v>
      </c>
      <c r="IA347" s="103"/>
      <c r="IB347" s="103"/>
      <c r="IC347" s="103"/>
      <c r="ID347" s="103"/>
      <c r="IE347" s="103"/>
      <c r="IF347" s="103"/>
      <c r="IG347" s="52"/>
      <c r="II347" s="370" t="s">
        <v>315</v>
      </c>
      <c r="IJ347" s="103" t="s">
        <v>82</v>
      </c>
      <c r="IK347" s="103"/>
      <c r="IL347" s="103"/>
      <c r="IM347" s="103"/>
      <c r="IN347" s="103"/>
      <c r="IO347" s="103"/>
      <c r="IP347" s="103"/>
      <c r="IQ347" s="52"/>
      <c r="IS347" s="370" t="s">
        <v>315</v>
      </c>
      <c r="IT347" s="103" t="s">
        <v>82</v>
      </c>
      <c r="IU347" s="103"/>
      <c r="IV347" s="103"/>
      <c r="IW347" s="103"/>
      <c r="IX347" s="103"/>
      <c r="IY347" s="103"/>
      <c r="IZ347" s="103"/>
      <c r="JA347" s="52"/>
    </row>
    <row r="348" spans="1:261" ht="12.75" customHeight="1" outlineLevel="2" x14ac:dyDescent="0.25">
      <c r="C348" s="356"/>
      <c r="D348" s="41">
        <v>1</v>
      </c>
      <c r="E348" s="416">
        <f t="shared" ref="E348:E350" si="1584">AVERAGE(O348,Y348,AI348,AS348,BC348,BM348,BW348,CG348,CQ348,DA348,DK348,DU348,EE348,EO348,EY348,FI348,FS348,GC348,GM348,GW348,HG348,HQ348,IA348,IK348,IU348)</f>
        <v>10</v>
      </c>
      <c r="F348" s="416">
        <f t="shared" ref="F348:F350" si="1585">AVERAGE(P348,Z348,AJ348,AT348,BD348,BN348,BX348,CH348,CR348,DB348,DL348,DV348,EF348,EP348,EZ348,FJ348,FT348,GD348,GN348,GX348,HH348,HR348,IB348,IL348,IV348)</f>
        <v>5</v>
      </c>
      <c r="G348" s="416">
        <f t="shared" ref="G348:G350" si="1586">AVERAGE(Q348,AA348,AK348,AU348,BE348,BO348,BY348,CI348,CS348,DC348,DM348,DW348,EG348,EQ348,FA348,FK348,FU348,GE348,GO348,GY348,HI348,HS348,IC348,IM348,IW348)</f>
        <v>2</v>
      </c>
      <c r="H348" s="416">
        <f t="shared" ref="H348:H350" si="1587">AVERAGE(R348,AB348,AL348,AV348,BF348,BP348,BZ348,CJ348,CT348,DD348,DN348,DX348,EH348,ER348,FB348,FL348,FV348,GF348,GP348,GZ348,HJ348,HT348,ID348,IN348,IX348)</f>
        <v>4</v>
      </c>
      <c r="I348" s="416">
        <f t="shared" ref="I348:I350" si="1588">AVERAGE(S348,AC348,AM348,AW348,BG348,BQ348,CA348,CK348,CU348,DE348,DO348,DY348,EI348,ES348,FC348,FM348,FW348,GG348,GQ348,HA348,HK348,HU348,IE348,IO348,IY348)</f>
        <v>0</v>
      </c>
      <c r="J348" s="416">
        <f t="shared" ref="J348:J350" si="1589">AVERAGE(T348,AD348,AN348,AX348,BH348,BR348,CB348,CL348,CV348,DF348,DP348,DZ348,EJ348,ET348,FD348,FN348,FX348,GH348,GR348,HB348,HL348,HV348,IF348,IP348,IZ348)</f>
        <v>0</v>
      </c>
      <c r="K348" s="52"/>
      <c r="M348" s="328"/>
      <c r="N348" s="41">
        <v>1</v>
      </c>
      <c r="O348" s="6"/>
      <c r="P348" s="6"/>
      <c r="Q348" s="6"/>
      <c r="R348" s="6"/>
      <c r="S348" s="6"/>
      <c r="T348" s="6"/>
      <c r="U348" s="52"/>
      <c r="W348" s="328"/>
      <c r="X348" s="41">
        <v>1</v>
      </c>
      <c r="Y348" s="6"/>
      <c r="Z348" s="6"/>
      <c r="AA348" s="6"/>
      <c r="AB348" s="6"/>
      <c r="AC348" s="6"/>
      <c r="AD348" s="6"/>
      <c r="AE348" s="52"/>
      <c r="AG348" s="328"/>
      <c r="AH348" s="41">
        <v>1</v>
      </c>
      <c r="AI348" s="6"/>
      <c r="AJ348" s="6"/>
      <c r="AK348" s="6"/>
      <c r="AL348" s="6"/>
      <c r="AM348" s="6"/>
      <c r="AN348" s="6"/>
      <c r="AO348" s="52"/>
      <c r="AQ348" s="328"/>
      <c r="AR348" s="41">
        <v>1</v>
      </c>
      <c r="AS348" s="6"/>
      <c r="AT348" s="6"/>
      <c r="AU348" s="6"/>
      <c r="AV348" s="6"/>
      <c r="AW348" s="6"/>
      <c r="AX348" s="6"/>
      <c r="AY348" s="52"/>
      <c r="BA348" s="328"/>
      <c r="BB348" s="41">
        <v>1</v>
      </c>
      <c r="BC348" s="6"/>
      <c r="BD348" s="6"/>
      <c r="BE348" s="6"/>
      <c r="BF348" s="6"/>
      <c r="BG348" s="6"/>
      <c r="BH348" s="6"/>
      <c r="BI348" s="52"/>
      <c r="BK348" s="328"/>
      <c r="BL348" s="41">
        <v>1</v>
      </c>
      <c r="BM348" s="103"/>
      <c r="BN348" s="103"/>
      <c r="BO348" s="103"/>
      <c r="BP348" s="103"/>
      <c r="BQ348" s="103"/>
      <c r="BR348" s="103"/>
      <c r="BS348" s="52"/>
      <c r="BU348" s="328"/>
      <c r="BV348" s="41">
        <v>1</v>
      </c>
      <c r="BW348" s="6"/>
      <c r="BX348" s="6"/>
      <c r="BY348" s="6"/>
      <c r="BZ348" s="6"/>
      <c r="CA348" s="6"/>
      <c r="CB348" s="6"/>
      <c r="CC348" s="52"/>
      <c r="CE348" s="328"/>
      <c r="CF348" s="41">
        <v>1</v>
      </c>
      <c r="CG348" s="6"/>
      <c r="CH348" s="6"/>
      <c r="CI348" s="6"/>
      <c r="CJ348" s="6"/>
      <c r="CK348" s="6"/>
      <c r="CL348" s="6"/>
      <c r="CM348" s="52"/>
      <c r="CO348" s="328"/>
      <c r="CP348" s="41">
        <v>1</v>
      </c>
      <c r="CQ348" s="6"/>
      <c r="CR348" s="6"/>
      <c r="CS348" s="6"/>
      <c r="CT348" s="6"/>
      <c r="CU348" s="6"/>
      <c r="CV348" s="6"/>
      <c r="CW348" s="52"/>
      <c r="CY348" s="328"/>
      <c r="CZ348" s="41">
        <v>1</v>
      </c>
      <c r="DA348" s="6">
        <v>10</v>
      </c>
      <c r="DB348" s="6">
        <v>10</v>
      </c>
      <c r="DC348" s="6">
        <v>0</v>
      </c>
      <c r="DD348" s="6">
        <v>4</v>
      </c>
      <c r="DE348" s="6"/>
      <c r="DF348" s="6">
        <v>0</v>
      </c>
      <c r="DG348" s="52"/>
      <c r="DI348" s="328"/>
      <c r="DJ348" s="41">
        <v>1</v>
      </c>
      <c r="DK348" s="6"/>
      <c r="DL348" s="6"/>
      <c r="DM348" s="6"/>
      <c r="DN348" s="6"/>
      <c r="DO348" s="6"/>
      <c r="DP348" s="6"/>
      <c r="DQ348" s="52"/>
      <c r="DS348" s="328"/>
      <c r="DT348" s="41">
        <v>1</v>
      </c>
      <c r="DU348" s="6"/>
      <c r="DV348" s="6"/>
      <c r="DW348" s="6"/>
      <c r="DX348" s="6"/>
      <c r="DY348" s="6"/>
      <c r="DZ348" s="6"/>
      <c r="EA348" s="52"/>
      <c r="EC348" s="328"/>
      <c r="ED348" s="41">
        <v>1</v>
      </c>
      <c r="EE348" s="6"/>
      <c r="EF348" s="6"/>
      <c r="EG348" s="6"/>
      <c r="EH348" s="6"/>
      <c r="EI348" s="6"/>
      <c r="EJ348" s="6"/>
      <c r="EK348" s="52"/>
      <c r="EL348" s="328"/>
      <c r="EM348" s="41">
        <v>1</v>
      </c>
      <c r="EN348" s="6">
        <v>10</v>
      </c>
      <c r="EO348" s="6">
        <v>10</v>
      </c>
      <c r="EP348" s="6">
        <v>0</v>
      </c>
      <c r="EQ348" s="6">
        <v>4</v>
      </c>
      <c r="ER348" s="6"/>
      <c r="ES348" s="6">
        <v>0</v>
      </c>
      <c r="ET348" s="52"/>
      <c r="EU348" s="52"/>
      <c r="EW348" s="367"/>
      <c r="EX348" s="41">
        <v>1</v>
      </c>
      <c r="EY348" s="6"/>
      <c r="EZ348" s="6"/>
      <c r="FA348" s="6"/>
      <c r="FB348" s="6"/>
      <c r="FC348" s="6"/>
      <c r="FD348" s="6"/>
      <c r="FE348" s="52"/>
      <c r="FG348" s="367"/>
      <c r="FH348" s="41">
        <v>1</v>
      </c>
      <c r="FI348" s="6"/>
      <c r="FJ348" s="6"/>
      <c r="FK348" s="6"/>
      <c r="FL348" s="6"/>
      <c r="FM348" s="6"/>
      <c r="FN348" s="6"/>
      <c r="FO348" s="52"/>
      <c r="FQ348" s="367"/>
      <c r="FR348" s="41">
        <v>1</v>
      </c>
      <c r="FS348" s="6"/>
      <c r="FT348" s="6"/>
      <c r="FU348" s="6"/>
      <c r="FV348" s="6"/>
      <c r="FW348" s="6"/>
      <c r="FX348" s="6"/>
      <c r="FY348" s="52"/>
      <c r="GA348" s="367"/>
      <c r="GB348" s="41">
        <v>1</v>
      </c>
      <c r="GC348" s="6"/>
      <c r="GD348" s="6"/>
      <c r="GE348" s="6"/>
      <c r="GF348" s="6"/>
      <c r="GG348" s="6"/>
      <c r="GH348" s="6"/>
      <c r="GI348" s="52"/>
      <c r="GK348" s="367"/>
      <c r="GL348" s="41">
        <v>1</v>
      </c>
      <c r="GM348" s="6"/>
      <c r="GN348" s="6"/>
      <c r="GO348" s="6"/>
      <c r="GP348" s="6"/>
      <c r="GQ348" s="6"/>
      <c r="GR348" s="6"/>
      <c r="GS348" s="52"/>
      <c r="GU348" s="367"/>
      <c r="GV348" s="41">
        <v>1</v>
      </c>
      <c r="GW348" s="6"/>
      <c r="GX348" s="6"/>
      <c r="GY348" s="6"/>
      <c r="GZ348" s="6"/>
      <c r="HA348" s="6"/>
      <c r="HB348" s="6"/>
      <c r="HC348" s="52"/>
      <c r="HE348" s="367"/>
      <c r="HF348" s="41">
        <v>1</v>
      </c>
      <c r="HG348" s="6"/>
      <c r="HH348" s="6"/>
      <c r="HI348" s="6"/>
      <c r="HJ348" s="6"/>
      <c r="HK348" s="6"/>
      <c r="HL348" s="6"/>
      <c r="HM348" s="52"/>
      <c r="HO348" s="367"/>
      <c r="HP348" s="41">
        <v>1</v>
      </c>
      <c r="HQ348" s="6"/>
      <c r="HR348" s="6"/>
      <c r="HS348" s="6"/>
      <c r="HT348" s="6"/>
      <c r="HU348" s="6"/>
      <c r="HV348" s="6"/>
      <c r="HW348" s="52"/>
      <c r="HY348" s="367"/>
      <c r="HZ348" s="41">
        <v>1</v>
      </c>
      <c r="IA348" s="6"/>
      <c r="IB348" s="6"/>
      <c r="IC348" s="6"/>
      <c r="ID348" s="6"/>
      <c r="IE348" s="6"/>
      <c r="IF348" s="6"/>
      <c r="IG348" s="52"/>
      <c r="II348" s="367"/>
      <c r="IJ348" s="41">
        <v>1</v>
      </c>
      <c r="IK348" s="6"/>
      <c r="IL348" s="6"/>
      <c r="IM348" s="6"/>
      <c r="IN348" s="6"/>
      <c r="IO348" s="6"/>
      <c r="IP348" s="6"/>
      <c r="IQ348" s="52"/>
      <c r="IS348" s="367"/>
      <c r="IT348" s="41">
        <v>1</v>
      </c>
      <c r="IU348" s="6"/>
      <c r="IV348" s="6"/>
      <c r="IW348" s="6"/>
      <c r="IX348" s="6"/>
      <c r="IY348" s="6"/>
      <c r="IZ348" s="6"/>
      <c r="JA348" s="52"/>
    </row>
    <row r="349" spans="1:261" ht="12.75" customHeight="1" outlineLevel="2" x14ac:dyDescent="0.25">
      <c r="C349" s="356"/>
      <c r="D349" s="41">
        <v>2</v>
      </c>
      <c r="E349" s="416">
        <f t="shared" si="1584"/>
        <v>7.666666666666667</v>
      </c>
      <c r="F349" s="416">
        <f t="shared" si="1585"/>
        <v>5.333333333333333</v>
      </c>
      <c r="G349" s="416">
        <f t="shared" si="1586"/>
        <v>2</v>
      </c>
      <c r="H349" s="416">
        <f t="shared" si="1587"/>
        <v>6.5</v>
      </c>
      <c r="I349" s="416">
        <f t="shared" si="1588"/>
        <v>5</v>
      </c>
      <c r="J349" s="416">
        <f t="shared" si="1589"/>
        <v>5</v>
      </c>
      <c r="K349" s="52"/>
      <c r="M349" s="328"/>
      <c r="N349" s="41">
        <v>2</v>
      </c>
      <c r="O349" s="6"/>
      <c r="P349" s="6"/>
      <c r="Q349" s="6"/>
      <c r="R349" s="6"/>
      <c r="S349" s="6"/>
      <c r="T349" s="6"/>
      <c r="U349" s="52"/>
      <c r="W349" s="328"/>
      <c r="X349" s="41">
        <v>2</v>
      </c>
      <c r="Y349" s="6"/>
      <c r="Z349" s="6"/>
      <c r="AA349" s="6"/>
      <c r="AB349" s="6"/>
      <c r="AC349" s="6"/>
      <c r="AD349" s="6"/>
      <c r="AE349" s="52"/>
      <c r="AG349" s="328"/>
      <c r="AH349" s="41">
        <v>2</v>
      </c>
      <c r="AI349" s="6"/>
      <c r="AJ349" s="6"/>
      <c r="AK349" s="6"/>
      <c r="AL349" s="6"/>
      <c r="AM349" s="6"/>
      <c r="AN349" s="6"/>
      <c r="AO349" s="52"/>
      <c r="AQ349" s="328"/>
      <c r="AR349" s="41">
        <v>2</v>
      </c>
      <c r="AS349" s="6"/>
      <c r="AT349" s="6"/>
      <c r="AU349" s="6"/>
      <c r="AV349" s="6"/>
      <c r="AW349" s="6"/>
      <c r="AX349" s="6"/>
      <c r="AY349" s="52"/>
      <c r="BA349" s="328"/>
      <c r="BB349" s="41">
        <v>2</v>
      </c>
      <c r="BC349" s="6"/>
      <c r="BD349" s="6"/>
      <c r="BE349" s="6"/>
      <c r="BF349" s="6"/>
      <c r="BG349" s="6"/>
      <c r="BH349" s="6"/>
      <c r="BI349" s="52"/>
      <c r="BK349" s="328"/>
      <c r="BL349" s="41">
        <v>2</v>
      </c>
      <c r="BM349" s="6">
        <v>10</v>
      </c>
      <c r="BN349" s="6">
        <v>10</v>
      </c>
      <c r="BO349" s="6">
        <v>0</v>
      </c>
      <c r="BP349" s="6">
        <v>10</v>
      </c>
      <c r="BQ349" s="6">
        <v>10</v>
      </c>
      <c r="BR349" s="6">
        <v>10</v>
      </c>
      <c r="BS349" s="52"/>
      <c r="BU349" s="328"/>
      <c r="BV349" s="41">
        <v>2</v>
      </c>
      <c r="BW349" s="6"/>
      <c r="BX349" s="6"/>
      <c r="BY349" s="6"/>
      <c r="BZ349" s="6"/>
      <c r="CA349" s="6"/>
      <c r="CB349" s="6"/>
      <c r="CC349" s="52"/>
      <c r="CE349" s="328"/>
      <c r="CF349" s="41">
        <v>2</v>
      </c>
      <c r="CG349" s="6"/>
      <c r="CH349" s="6"/>
      <c r="CI349" s="6"/>
      <c r="CJ349" s="6"/>
      <c r="CK349" s="6"/>
      <c r="CL349" s="6"/>
      <c r="CM349" s="52"/>
      <c r="CO349" s="328"/>
      <c r="CP349" s="41">
        <v>2</v>
      </c>
      <c r="CQ349" s="6"/>
      <c r="CR349" s="6"/>
      <c r="CS349" s="6"/>
      <c r="CT349" s="6"/>
      <c r="CU349" s="6"/>
      <c r="CV349" s="6"/>
      <c r="CW349" s="52"/>
      <c r="CY349" s="328"/>
      <c r="CZ349" s="41">
        <v>2</v>
      </c>
      <c r="DA349" s="6">
        <v>10</v>
      </c>
      <c r="DB349" s="6">
        <v>3</v>
      </c>
      <c r="DC349" s="6">
        <v>3</v>
      </c>
      <c r="DD349" s="6">
        <v>3</v>
      </c>
      <c r="DE349" s="6"/>
      <c r="DF349" s="6">
        <v>0</v>
      </c>
      <c r="DG349" s="52"/>
      <c r="DI349" s="328"/>
      <c r="DJ349" s="41">
        <v>2</v>
      </c>
      <c r="DK349" s="6"/>
      <c r="DL349" s="6"/>
      <c r="DM349" s="6"/>
      <c r="DN349" s="6"/>
      <c r="DO349" s="6"/>
      <c r="DP349" s="6"/>
      <c r="DQ349" s="52"/>
      <c r="DS349" s="328"/>
      <c r="DT349" s="41">
        <v>2</v>
      </c>
      <c r="DU349" s="6"/>
      <c r="DV349" s="6"/>
      <c r="DW349" s="6"/>
      <c r="DX349" s="6"/>
      <c r="DY349" s="6"/>
      <c r="DZ349" s="6"/>
      <c r="EA349" s="52"/>
      <c r="EC349" s="328"/>
      <c r="ED349" s="41">
        <v>2</v>
      </c>
      <c r="EE349" s="6"/>
      <c r="EF349" s="6"/>
      <c r="EG349" s="6"/>
      <c r="EH349" s="6"/>
      <c r="EI349" s="6"/>
      <c r="EJ349" s="6"/>
      <c r="EK349" s="52"/>
      <c r="EL349" s="328"/>
      <c r="EM349" s="41">
        <v>2</v>
      </c>
      <c r="EN349" s="6">
        <v>10</v>
      </c>
      <c r="EO349" s="6">
        <v>3</v>
      </c>
      <c r="EP349" s="6">
        <v>3</v>
      </c>
      <c r="EQ349" s="6">
        <v>3</v>
      </c>
      <c r="ER349" s="6"/>
      <c r="ES349" s="6">
        <v>0</v>
      </c>
      <c r="ET349" s="52"/>
      <c r="EU349" s="52"/>
      <c r="EW349" s="367"/>
      <c r="EX349" s="41">
        <v>2</v>
      </c>
      <c r="EY349" s="6"/>
      <c r="EZ349" s="6"/>
      <c r="FA349" s="6"/>
      <c r="FB349" s="6"/>
      <c r="FC349" s="6"/>
      <c r="FD349" s="6"/>
      <c r="FE349" s="52"/>
      <c r="FG349" s="367"/>
      <c r="FH349" s="41">
        <v>2</v>
      </c>
      <c r="FI349" s="6"/>
      <c r="FJ349" s="6"/>
      <c r="FK349" s="6"/>
      <c r="FL349" s="6"/>
      <c r="FM349" s="6"/>
      <c r="FN349" s="6"/>
      <c r="FO349" s="52"/>
      <c r="FQ349" s="367"/>
      <c r="FR349" s="41">
        <v>2</v>
      </c>
      <c r="FS349" s="6"/>
      <c r="FT349" s="6"/>
      <c r="FU349" s="6"/>
      <c r="FV349" s="6"/>
      <c r="FW349" s="6"/>
      <c r="FX349" s="6"/>
      <c r="FY349" s="52"/>
      <c r="GA349" s="367"/>
      <c r="GB349" s="41">
        <v>2</v>
      </c>
      <c r="GC349" s="6"/>
      <c r="GD349" s="6"/>
      <c r="GE349" s="6"/>
      <c r="GF349" s="6"/>
      <c r="GG349" s="6"/>
      <c r="GH349" s="6"/>
      <c r="GI349" s="52"/>
      <c r="GK349" s="367"/>
      <c r="GL349" s="41">
        <v>2</v>
      </c>
      <c r="GM349" s="6"/>
      <c r="GN349" s="6"/>
      <c r="GO349" s="6"/>
      <c r="GP349" s="6"/>
      <c r="GQ349" s="6"/>
      <c r="GR349" s="6"/>
      <c r="GS349" s="52"/>
      <c r="GU349" s="367"/>
      <c r="GV349" s="41">
        <v>2</v>
      </c>
      <c r="GW349" s="6"/>
      <c r="GX349" s="6"/>
      <c r="GY349" s="6"/>
      <c r="GZ349" s="6"/>
      <c r="HA349" s="6"/>
      <c r="HB349" s="6"/>
      <c r="HC349" s="52"/>
      <c r="HE349" s="367"/>
      <c r="HF349" s="41">
        <v>2</v>
      </c>
      <c r="HG349" s="6"/>
      <c r="HH349" s="6"/>
      <c r="HI349" s="6"/>
      <c r="HJ349" s="6"/>
      <c r="HK349" s="6"/>
      <c r="HL349" s="6"/>
      <c r="HM349" s="52"/>
      <c r="HO349" s="367"/>
      <c r="HP349" s="41">
        <v>2</v>
      </c>
      <c r="HQ349" s="6"/>
      <c r="HR349" s="6"/>
      <c r="HS349" s="6"/>
      <c r="HT349" s="6"/>
      <c r="HU349" s="6"/>
      <c r="HV349" s="6"/>
      <c r="HW349" s="52"/>
      <c r="HY349" s="367"/>
      <c r="HZ349" s="41">
        <v>2</v>
      </c>
      <c r="IA349" s="6"/>
      <c r="IB349" s="6"/>
      <c r="IC349" s="6"/>
      <c r="ID349" s="6"/>
      <c r="IE349" s="6"/>
      <c r="IF349" s="6"/>
      <c r="IG349" s="52"/>
      <c r="II349" s="367"/>
      <c r="IJ349" s="41">
        <v>2</v>
      </c>
      <c r="IK349" s="6"/>
      <c r="IL349" s="6"/>
      <c r="IM349" s="6"/>
      <c r="IN349" s="6"/>
      <c r="IO349" s="6"/>
      <c r="IP349" s="6"/>
      <c r="IQ349" s="52"/>
      <c r="IS349" s="367"/>
      <c r="IT349" s="41">
        <v>2</v>
      </c>
      <c r="IU349" s="6"/>
      <c r="IV349" s="6"/>
      <c r="IW349" s="6"/>
      <c r="IX349" s="6"/>
      <c r="IY349" s="6"/>
      <c r="IZ349" s="6"/>
      <c r="JA349" s="52"/>
    </row>
    <row r="350" spans="1:261" ht="12.75" customHeight="1" outlineLevel="2" x14ac:dyDescent="0.25">
      <c r="C350" s="356"/>
      <c r="D350" s="41">
        <v>3</v>
      </c>
      <c r="E350" s="416">
        <f t="shared" si="1584"/>
        <v>10</v>
      </c>
      <c r="F350" s="416">
        <f t="shared" si="1585"/>
        <v>6.666666666666667</v>
      </c>
      <c r="G350" s="416">
        <f t="shared" si="1586"/>
        <v>1</v>
      </c>
      <c r="H350" s="416">
        <f t="shared" si="1587"/>
        <v>6.5</v>
      </c>
      <c r="I350" s="416">
        <f t="shared" si="1588"/>
        <v>5</v>
      </c>
      <c r="J350" s="416">
        <f t="shared" si="1589"/>
        <v>5</v>
      </c>
      <c r="K350" s="52"/>
      <c r="M350" s="328"/>
      <c r="N350" s="41">
        <v>3</v>
      </c>
      <c r="O350" s="6"/>
      <c r="P350" s="6"/>
      <c r="Q350" s="6"/>
      <c r="R350" s="6"/>
      <c r="S350" s="6"/>
      <c r="T350" s="6"/>
      <c r="U350" s="52"/>
      <c r="W350" s="328"/>
      <c r="X350" s="41">
        <v>3</v>
      </c>
      <c r="Y350" s="6"/>
      <c r="Z350" s="6"/>
      <c r="AA350" s="6"/>
      <c r="AB350" s="6"/>
      <c r="AC350" s="6"/>
      <c r="AD350" s="6"/>
      <c r="AE350" s="52"/>
      <c r="AG350" s="328"/>
      <c r="AH350" s="41">
        <v>3</v>
      </c>
      <c r="AI350" s="6"/>
      <c r="AJ350" s="6"/>
      <c r="AK350" s="6"/>
      <c r="AL350" s="6"/>
      <c r="AM350" s="6"/>
      <c r="AN350" s="6"/>
      <c r="AO350" s="52"/>
      <c r="AQ350" s="328"/>
      <c r="AR350" s="41">
        <v>3</v>
      </c>
      <c r="AS350" s="6"/>
      <c r="AT350" s="6"/>
      <c r="AU350" s="6"/>
      <c r="AV350" s="6"/>
      <c r="AW350" s="6"/>
      <c r="AX350" s="6"/>
      <c r="AY350" s="52"/>
      <c r="BA350" s="328"/>
      <c r="BB350" s="41">
        <v>3</v>
      </c>
      <c r="BC350" s="6"/>
      <c r="BD350" s="6"/>
      <c r="BE350" s="6"/>
      <c r="BF350" s="6"/>
      <c r="BG350" s="6"/>
      <c r="BH350" s="6"/>
      <c r="BI350" s="52"/>
      <c r="BK350" s="328"/>
      <c r="BL350" s="41">
        <v>3</v>
      </c>
      <c r="BM350" s="6">
        <v>10</v>
      </c>
      <c r="BN350" s="6">
        <v>10</v>
      </c>
      <c r="BO350" s="6">
        <v>0</v>
      </c>
      <c r="BP350" s="6">
        <v>10</v>
      </c>
      <c r="BQ350" s="6">
        <v>10</v>
      </c>
      <c r="BR350" s="6">
        <v>10</v>
      </c>
      <c r="BS350" s="52"/>
      <c r="BU350" s="328"/>
      <c r="BV350" s="41">
        <v>3</v>
      </c>
      <c r="BW350" s="6"/>
      <c r="BX350" s="6"/>
      <c r="BY350" s="6"/>
      <c r="BZ350" s="6"/>
      <c r="CA350" s="6"/>
      <c r="CB350" s="6"/>
      <c r="CC350" s="52"/>
      <c r="CE350" s="328"/>
      <c r="CF350" s="41">
        <v>3</v>
      </c>
      <c r="CG350" s="6"/>
      <c r="CH350" s="6"/>
      <c r="CI350" s="6"/>
      <c r="CJ350" s="6"/>
      <c r="CK350" s="6"/>
      <c r="CL350" s="6"/>
      <c r="CM350" s="52"/>
      <c r="CO350" s="328"/>
      <c r="CP350" s="41">
        <v>3</v>
      </c>
      <c r="CQ350" s="6"/>
      <c r="CR350" s="6"/>
      <c r="CS350" s="6"/>
      <c r="CT350" s="6"/>
      <c r="CU350" s="6"/>
      <c r="CV350" s="6"/>
      <c r="CW350" s="52"/>
      <c r="CY350" s="328"/>
      <c r="CZ350" s="41">
        <v>3</v>
      </c>
      <c r="DA350" s="6">
        <v>10</v>
      </c>
      <c r="DB350" s="6">
        <v>10</v>
      </c>
      <c r="DC350" s="6">
        <v>0</v>
      </c>
      <c r="DD350" s="6">
        <v>3</v>
      </c>
      <c r="DE350" s="6"/>
      <c r="DF350" s="6">
        <v>0</v>
      </c>
      <c r="DG350" s="52"/>
      <c r="DI350" s="328"/>
      <c r="DJ350" s="41">
        <v>3</v>
      </c>
      <c r="DK350" s="6"/>
      <c r="DL350" s="6"/>
      <c r="DM350" s="6"/>
      <c r="DN350" s="6"/>
      <c r="DO350" s="6"/>
      <c r="DP350" s="6"/>
      <c r="DQ350" s="52"/>
      <c r="DS350" s="328"/>
      <c r="DT350" s="41">
        <v>3</v>
      </c>
      <c r="DU350" s="6"/>
      <c r="DV350" s="6"/>
      <c r="DW350" s="6"/>
      <c r="DX350" s="6"/>
      <c r="DY350" s="6"/>
      <c r="DZ350" s="6"/>
      <c r="EA350" s="52"/>
      <c r="EC350" s="328"/>
      <c r="ED350" s="41">
        <v>3</v>
      </c>
      <c r="EE350" s="6"/>
      <c r="EF350" s="6"/>
      <c r="EG350" s="6"/>
      <c r="EH350" s="6"/>
      <c r="EI350" s="6"/>
      <c r="EJ350" s="6"/>
      <c r="EK350" s="52"/>
      <c r="EL350" s="328"/>
      <c r="EM350" s="41">
        <v>3</v>
      </c>
      <c r="EN350" s="6">
        <v>10</v>
      </c>
      <c r="EO350" s="6">
        <v>10</v>
      </c>
      <c r="EP350" s="6">
        <v>0</v>
      </c>
      <c r="EQ350" s="6">
        <v>3</v>
      </c>
      <c r="ER350" s="6"/>
      <c r="ES350" s="6">
        <v>0</v>
      </c>
      <c r="ET350" s="52"/>
      <c r="EU350" s="52"/>
      <c r="EW350" s="367"/>
      <c r="EX350" s="41">
        <v>3</v>
      </c>
      <c r="EY350" s="6"/>
      <c r="EZ350" s="6"/>
      <c r="FA350" s="6"/>
      <c r="FB350" s="6"/>
      <c r="FC350" s="6"/>
      <c r="FD350" s="6"/>
      <c r="FE350" s="52"/>
      <c r="FG350" s="367"/>
      <c r="FH350" s="41">
        <v>3</v>
      </c>
      <c r="FI350" s="6"/>
      <c r="FJ350" s="6"/>
      <c r="FK350" s="6"/>
      <c r="FL350" s="6"/>
      <c r="FM350" s="6"/>
      <c r="FN350" s="6"/>
      <c r="FO350" s="52"/>
      <c r="FQ350" s="367"/>
      <c r="FR350" s="41">
        <v>3</v>
      </c>
      <c r="FS350" s="6"/>
      <c r="FT350" s="6"/>
      <c r="FU350" s="6"/>
      <c r="FV350" s="6"/>
      <c r="FW350" s="6"/>
      <c r="FX350" s="6"/>
      <c r="FY350" s="52"/>
      <c r="GA350" s="367"/>
      <c r="GB350" s="41">
        <v>3</v>
      </c>
      <c r="GC350" s="6"/>
      <c r="GD350" s="6"/>
      <c r="GE350" s="6"/>
      <c r="GF350" s="6"/>
      <c r="GG350" s="6"/>
      <c r="GH350" s="6"/>
      <c r="GI350" s="52"/>
      <c r="GK350" s="367"/>
      <c r="GL350" s="41">
        <v>3</v>
      </c>
      <c r="GM350" s="6"/>
      <c r="GN350" s="6"/>
      <c r="GO350" s="6"/>
      <c r="GP350" s="6"/>
      <c r="GQ350" s="6"/>
      <c r="GR350" s="6"/>
      <c r="GS350" s="52"/>
      <c r="GU350" s="367"/>
      <c r="GV350" s="41">
        <v>3</v>
      </c>
      <c r="GW350" s="6"/>
      <c r="GX350" s="6"/>
      <c r="GY350" s="6"/>
      <c r="GZ350" s="6"/>
      <c r="HA350" s="6"/>
      <c r="HB350" s="6"/>
      <c r="HC350" s="52"/>
      <c r="HE350" s="367"/>
      <c r="HF350" s="41">
        <v>3</v>
      </c>
      <c r="HG350" s="6"/>
      <c r="HH350" s="6"/>
      <c r="HI350" s="6"/>
      <c r="HJ350" s="6"/>
      <c r="HK350" s="6"/>
      <c r="HL350" s="6"/>
      <c r="HM350" s="52"/>
      <c r="HO350" s="367"/>
      <c r="HP350" s="41">
        <v>3</v>
      </c>
      <c r="HQ350" s="6"/>
      <c r="HR350" s="6"/>
      <c r="HS350" s="6"/>
      <c r="HT350" s="6"/>
      <c r="HU350" s="6"/>
      <c r="HV350" s="6"/>
      <c r="HW350" s="52"/>
      <c r="HY350" s="367"/>
      <c r="HZ350" s="41">
        <v>3</v>
      </c>
      <c r="IA350" s="6"/>
      <c r="IB350" s="6"/>
      <c r="IC350" s="6"/>
      <c r="ID350" s="6"/>
      <c r="IE350" s="6"/>
      <c r="IF350" s="6"/>
      <c r="IG350" s="52"/>
      <c r="II350" s="367"/>
      <c r="IJ350" s="41">
        <v>3</v>
      </c>
      <c r="IK350" s="6"/>
      <c r="IL350" s="6"/>
      <c r="IM350" s="6"/>
      <c r="IN350" s="6"/>
      <c r="IO350" s="6"/>
      <c r="IP350" s="6"/>
      <c r="IQ350" s="52"/>
      <c r="IS350" s="367"/>
      <c r="IT350" s="41">
        <v>3</v>
      </c>
      <c r="IU350" s="6"/>
      <c r="IV350" s="6"/>
      <c r="IW350" s="6"/>
      <c r="IX350" s="6"/>
      <c r="IY350" s="6"/>
      <c r="IZ350" s="6"/>
      <c r="JA350" s="52"/>
    </row>
    <row r="351" spans="1:261" ht="12.75" customHeight="1" outlineLevel="2" x14ac:dyDescent="0.25">
      <c r="A351" s="99" t="s">
        <v>122</v>
      </c>
      <c r="B351" s="100">
        <f>IF(A351="Must Have",RQTMustHave,(IF(A351="Important",RQTImportant,(IF(A351="Standard",RQTStandard,RQTNiceToHave)))))</f>
        <v>1</v>
      </c>
      <c r="C351" s="358"/>
      <c r="D351" s="17" t="s">
        <v>1</v>
      </c>
      <c r="E351" s="417">
        <f>AVERAGE(O351,Y351,AI351,AS351,BC351,BM351,BW351,CG351,CQ351,DA351,DK351,DU351,EE351,EO351,EY351,FI351,FS351,GC351,GM351,GW351,HG351,HQ351,IA351,IK351,IU351)</f>
        <v>5.8888888888888893</v>
      </c>
      <c r="F351" s="417">
        <f t="shared" ref="F351:J351" si="1590">AVERAGE(P351,Z351,AJ351,AT351,BD351,BN351,BX351,CH351,CR351,DB351,DL351,DV351,EF351,EP351,EZ351,FJ351,FT351,GD351,GN351,GX351,HH351,HR351,IB351,IL351,IV351)</f>
        <v>6.2222222222222223</v>
      </c>
      <c r="G351" s="417">
        <f t="shared" si="1590"/>
        <v>1.4444444444444446</v>
      </c>
      <c r="H351" s="417">
        <f t="shared" si="1590"/>
        <v>6.666666666666667</v>
      </c>
      <c r="I351" s="417">
        <f t="shared" si="1590"/>
        <v>0</v>
      </c>
      <c r="J351" s="417">
        <f t="shared" si="1590"/>
        <v>5</v>
      </c>
      <c r="K351" s="52"/>
      <c r="M351" s="48"/>
      <c r="N351" s="17" t="s">
        <v>1</v>
      </c>
      <c r="O351" s="36" t="str">
        <f>IF(COUNT(O348:O350)=0,"",AVERAGE(O348:O350))</f>
        <v/>
      </c>
      <c r="P351" s="36" t="str">
        <f>IF(COUNT(P348:P350)=0,"",AVERAGE(P348:P350))</f>
        <v/>
      </c>
      <c r="Q351" s="36" t="str">
        <f>IF(COUNT(Q348:Q350)=0,"",AVERAGE(Q348:Q350))</f>
        <v/>
      </c>
      <c r="R351" s="36" t="str">
        <f>IF(COUNT(R348:R350)=0,"",AVERAGE(R348:R350))</f>
        <v/>
      </c>
      <c r="S351" s="36"/>
      <c r="T351" s="36" t="str">
        <f>IF(COUNT(T348:T350)=0,"",AVERAGE(T348:T350))</f>
        <v/>
      </c>
      <c r="U351" s="52"/>
      <c r="W351" s="48"/>
      <c r="X351" s="17" t="s">
        <v>1</v>
      </c>
      <c r="Y351" s="36" t="str">
        <f>IF(COUNT(Y348:Y350)=0,"",AVERAGE(Y348:Y350))</f>
        <v/>
      </c>
      <c r="Z351" s="36" t="str">
        <f>IF(COUNT(Z348:Z350)=0,"",AVERAGE(Z348:Z350))</f>
        <v/>
      </c>
      <c r="AA351" s="36" t="str">
        <f>IF(COUNT(AA348:AA350)=0,"",AVERAGE(AA348:AA350))</f>
        <v/>
      </c>
      <c r="AB351" s="36" t="str">
        <f>IF(COUNT(AB348:AB350)=0,"",AVERAGE(AB348:AB350))</f>
        <v/>
      </c>
      <c r="AC351" s="36"/>
      <c r="AD351" s="36" t="str">
        <f>IF(COUNT(AD348:AD350)=0,"",AVERAGE(AD348:AD350))</f>
        <v/>
      </c>
      <c r="AE351" s="52"/>
      <c r="AG351" s="48"/>
      <c r="AH351" s="17" t="s">
        <v>1</v>
      </c>
      <c r="AI351" s="36" t="str">
        <f>IF(COUNT(AI348:AI350)=0,"",AVERAGE(AI348:AI350))</f>
        <v/>
      </c>
      <c r="AJ351" s="36" t="str">
        <f>IF(COUNT(AJ348:AJ350)=0,"",AVERAGE(AJ348:AJ350))</f>
        <v/>
      </c>
      <c r="AK351" s="36" t="str">
        <f>IF(COUNT(AK348:AK350)=0,"",AVERAGE(AK348:AK350))</f>
        <v/>
      </c>
      <c r="AL351" s="36" t="str">
        <f>IF(COUNT(AL348:AL350)=0,"",AVERAGE(AL348:AL350))</f>
        <v/>
      </c>
      <c r="AM351" s="36"/>
      <c r="AN351" s="36" t="str">
        <f>IF(COUNT(AN348:AN350)=0,"",AVERAGE(AN348:AN350))</f>
        <v/>
      </c>
      <c r="AO351" s="52"/>
      <c r="AQ351" s="48"/>
      <c r="AR351" s="17" t="s">
        <v>1</v>
      </c>
      <c r="AS351" s="36"/>
      <c r="AT351" s="36" t="str">
        <f>IF(COUNT(AT348:AT350)=0,"",AVERAGE(AT348:AT350))</f>
        <v/>
      </c>
      <c r="AU351" s="36" t="str">
        <f>IF(COUNT(AU348:AU350)=0,"",AVERAGE(AU348:AU350))</f>
        <v/>
      </c>
      <c r="AV351" s="36" t="str">
        <f>IF(COUNT(AV348:AV350)=0,"",AVERAGE(AV348:AV350))</f>
        <v/>
      </c>
      <c r="AW351" s="36" t="str">
        <f>IF(COUNT(AW348:AW350)=0,"",AVERAGE(AW348:AW350))</f>
        <v/>
      </c>
      <c r="AX351" s="36" t="str">
        <f>IF(COUNT(AX348:AX350)=0,"",AVERAGE(AX348:AX350))</f>
        <v/>
      </c>
      <c r="AY351" s="52"/>
      <c r="BA351" s="48"/>
      <c r="BB351" s="17" t="s">
        <v>1</v>
      </c>
      <c r="BC351" s="36"/>
      <c r="BD351" s="36" t="str">
        <f>IF(COUNT(BD348:BD350)=0,"",AVERAGE(BD348:BD350))</f>
        <v/>
      </c>
      <c r="BE351" s="36" t="str">
        <f>IF(COUNT(BE348:BE350)=0,"",AVERAGE(BE348:BE350))</f>
        <v/>
      </c>
      <c r="BF351" s="36" t="str">
        <f>IF(COUNT(BF348:BF350)=0,"",AVERAGE(BF348:BF350))</f>
        <v/>
      </c>
      <c r="BG351" s="36" t="str">
        <f>IF(COUNT(BG348:BG350)=0,"",AVERAGE(BG348:BG350))</f>
        <v/>
      </c>
      <c r="BH351" s="36" t="str">
        <f>IF(COUNT(BH348:BH350)=0,"",AVERAGE(BH348:BH350))</f>
        <v/>
      </c>
      <c r="BI351" s="52"/>
      <c r="BK351" s="48"/>
      <c r="BL351" s="17" t="s">
        <v>1</v>
      </c>
      <c r="BM351" s="6">
        <v>0</v>
      </c>
      <c r="BN351" s="6">
        <v>10</v>
      </c>
      <c r="BO351" s="6">
        <v>0</v>
      </c>
      <c r="BP351" s="6">
        <v>10</v>
      </c>
      <c r="BQ351" s="6">
        <v>0</v>
      </c>
      <c r="BR351" s="6">
        <v>10</v>
      </c>
      <c r="BS351" s="52"/>
      <c r="BU351" s="48"/>
      <c r="BV351" s="17" t="s">
        <v>1</v>
      </c>
      <c r="BW351" s="36" t="str">
        <f>IF(COUNT(BW348:BW350)=0,"",AVERAGE(BW348:BW350))</f>
        <v/>
      </c>
      <c r="BX351" s="36" t="str">
        <f>IF(COUNT(BX348:BX350)=0,"",AVERAGE(BX348:BX350))</f>
        <v/>
      </c>
      <c r="BY351" s="36" t="str">
        <f>IF(COUNT(BY348:BY350)=0,"",AVERAGE(BY348:BY350))</f>
        <v/>
      </c>
      <c r="BZ351" s="36" t="str">
        <f>IF(COUNT(BZ348:BZ350)=0,"",AVERAGE(BZ348:BZ350))</f>
        <v/>
      </c>
      <c r="CA351" s="36"/>
      <c r="CB351" s="36" t="str">
        <f>IF(COUNT(CB348:CB350)=0,"",AVERAGE(CB348:CB350))</f>
        <v/>
      </c>
      <c r="CC351" s="52"/>
      <c r="CE351" s="48"/>
      <c r="CF351" s="17" t="s">
        <v>1</v>
      </c>
      <c r="CG351" s="36" t="str">
        <f>IF(COUNT(CG348:CG350)=0,"",AVERAGE(CG348:CG350))</f>
        <v/>
      </c>
      <c r="CH351" s="36" t="str">
        <f>IF(COUNT(CH348:CH350)=0,"",AVERAGE(CH348:CH350))</f>
        <v/>
      </c>
      <c r="CI351" s="36" t="str">
        <f>IF(COUNT(CI348:CI350)=0,"",AVERAGE(CI348:CI350))</f>
        <v/>
      </c>
      <c r="CJ351" s="36" t="str">
        <f>IF(COUNT(CJ348:CJ350)=0,"",AVERAGE(CJ348:CJ350))</f>
        <v/>
      </c>
      <c r="CK351" s="36"/>
      <c r="CL351" s="36" t="str">
        <f>IF(COUNT(CL348:CL350)=0,"",AVERAGE(CL348:CL350))</f>
        <v/>
      </c>
      <c r="CM351" s="52"/>
      <c r="CO351" s="48"/>
      <c r="CP351" s="17" t="s">
        <v>1</v>
      </c>
      <c r="CQ351" s="36" t="str">
        <f>IF(COUNT(CQ348:CQ350)=0,"",AVERAGE(CQ348:CQ350))</f>
        <v/>
      </c>
      <c r="CR351" s="36" t="str">
        <f>IF(COUNT(CR348:CR350)=0,"",AVERAGE(CR348:CR350))</f>
        <v/>
      </c>
      <c r="CS351" s="36" t="str">
        <f>IF(COUNT(CS348:CS350)=0,"",AVERAGE(CS348:CS350))</f>
        <v/>
      </c>
      <c r="CT351" s="36" t="str">
        <f>IF(COUNT(CT348:CT350)=0,"",AVERAGE(CT348:CT350))</f>
        <v/>
      </c>
      <c r="CU351" s="36"/>
      <c r="CV351" s="36" t="str">
        <f>IF(COUNT(CV348:CV350)=0,"",AVERAGE(CV348:CV350))</f>
        <v/>
      </c>
      <c r="CW351" s="52"/>
      <c r="CY351" s="48"/>
      <c r="CZ351" s="17" t="s">
        <v>1</v>
      </c>
      <c r="DA351" s="36">
        <f>IF(COUNT(DA348:DA350)=0,"",AVERAGE(DA348:DA350))</f>
        <v>10</v>
      </c>
      <c r="DB351" s="36">
        <f>IF(COUNT(DB348:DB350)=0,"",AVERAGE(DB348:DB350))</f>
        <v>7.666666666666667</v>
      </c>
      <c r="DC351" s="36">
        <f>IF(COUNT(DC348:DC350)=0,"",AVERAGE(DC348:DC350))</f>
        <v>1</v>
      </c>
      <c r="DD351" s="36">
        <f>IF(COUNT(DD348:DD350)=0,"",AVERAGE(DD348:DD350))</f>
        <v>3.3333333333333335</v>
      </c>
      <c r="DE351" s="36"/>
      <c r="DF351" s="36">
        <f>IF(COUNT(DF348:DF350)=0,"",AVERAGE(DF348:DF350))</f>
        <v>0</v>
      </c>
      <c r="DG351" s="52"/>
      <c r="DI351" s="48"/>
      <c r="DJ351" s="17" t="s">
        <v>1</v>
      </c>
      <c r="DK351" s="36" t="str">
        <f>IF(COUNT(DK348:DK350)=0,"",AVERAGE(DK348:DK350))</f>
        <v/>
      </c>
      <c r="DL351" s="36" t="str">
        <f>IF(COUNT(DL348:DL350)=0,"",AVERAGE(DL348:DL350))</f>
        <v/>
      </c>
      <c r="DM351" s="36" t="str">
        <f>IF(COUNT(DM348:DM350)=0,"",AVERAGE(DM348:DM350))</f>
        <v/>
      </c>
      <c r="DN351" s="36" t="str">
        <f>IF(COUNT(DN348:DN350)=0,"",AVERAGE(DN348:DN350))</f>
        <v/>
      </c>
      <c r="DO351" s="36"/>
      <c r="DP351" s="36" t="str">
        <f>IF(COUNT(DP348:DP350)=0,"",AVERAGE(DP348:DP350))</f>
        <v/>
      </c>
      <c r="DQ351" s="52"/>
      <c r="DS351" s="48"/>
      <c r="DT351" s="17" t="s">
        <v>1</v>
      </c>
      <c r="DU351" s="36" t="str">
        <f>IF(COUNT(DU348:DU350)=0,"",AVERAGE(DU348:DU350))</f>
        <v/>
      </c>
      <c r="DV351" s="36" t="str">
        <f>IF(COUNT(DV348:DV350)=0,"",AVERAGE(DV348:DV350))</f>
        <v/>
      </c>
      <c r="DW351" s="36" t="str">
        <f>IF(COUNT(DW348:DW350)=0,"",AVERAGE(DW348:DW350))</f>
        <v/>
      </c>
      <c r="DX351" s="36" t="str">
        <f>IF(COUNT(DX348:DX350)=0,"",AVERAGE(DX348:DX350))</f>
        <v/>
      </c>
      <c r="DY351" s="36"/>
      <c r="DZ351" s="36" t="str">
        <f>IF(COUNT(DZ348:DZ350)=0,"",AVERAGE(DZ348:DZ350))</f>
        <v/>
      </c>
      <c r="EA351" s="52"/>
      <c r="EC351" s="48"/>
      <c r="ED351" s="17" t="s">
        <v>1</v>
      </c>
      <c r="EE351" s="36" t="str">
        <f>IF(COUNT(EE348:EE350)=0,"",AVERAGE(EE348:EE350))</f>
        <v/>
      </c>
      <c r="EF351" s="36" t="str">
        <f>IF(COUNT(EF348:EF350)=0,"",AVERAGE(EF348:EF350))</f>
        <v/>
      </c>
      <c r="EG351" s="36" t="str">
        <f>IF(COUNT(EG348:EG350)=0,"",AVERAGE(EG348:EG350))</f>
        <v/>
      </c>
      <c r="EH351" s="36" t="str">
        <f>IF(COUNT(EH348:EH350)=0,"",AVERAGE(EH348:EH350))</f>
        <v/>
      </c>
      <c r="EI351" s="36"/>
      <c r="EJ351" s="36" t="str">
        <f>IF(COUNT(EJ348:EJ350)=0,"",AVERAGE(EJ348:EJ350))</f>
        <v/>
      </c>
      <c r="EK351" s="52"/>
      <c r="EL351" s="48"/>
      <c r="EM351" s="17" t="s">
        <v>1</v>
      </c>
      <c r="EN351" s="36">
        <f>IF(COUNT(EN348:EN350)=0,"",AVERAGE(EN348:EN350))</f>
        <v>10</v>
      </c>
      <c r="EO351" s="36">
        <f>IF(COUNT(EO348:EO350)=0,"",AVERAGE(EO348:EO350))</f>
        <v>7.666666666666667</v>
      </c>
      <c r="EP351" s="36">
        <f>IF(COUNT(EP348:EP350)=0,"",AVERAGE(EP348:EP350))</f>
        <v>1</v>
      </c>
      <c r="EQ351" s="36">
        <f>IF(COUNT(EQ348:EQ350)=0,"",AVERAGE(EQ348:EQ350))</f>
        <v>3.3333333333333335</v>
      </c>
      <c r="ER351" s="36"/>
      <c r="ES351" s="36">
        <f>IF(COUNT(ES348:ES350)=0,"",AVERAGE(ES348:ES350))</f>
        <v>0</v>
      </c>
      <c r="ET351" s="52"/>
      <c r="EU351" s="52"/>
      <c r="EW351" s="369"/>
      <c r="EX351" s="17" t="s">
        <v>1</v>
      </c>
      <c r="EY351" s="36" t="str">
        <f t="shared" ref="EY351:FD351" si="1591">IF(COUNT(EY348:EY350)=0,"",AVERAGE(EY348:EY350))</f>
        <v/>
      </c>
      <c r="EZ351" s="36" t="str">
        <f t="shared" si="1591"/>
        <v/>
      </c>
      <c r="FA351" s="36" t="str">
        <f t="shared" si="1591"/>
        <v/>
      </c>
      <c r="FB351" s="36" t="str">
        <f t="shared" si="1591"/>
        <v/>
      </c>
      <c r="FC351" s="36" t="str">
        <f t="shared" si="1591"/>
        <v/>
      </c>
      <c r="FD351" s="36" t="str">
        <f t="shared" si="1591"/>
        <v/>
      </c>
      <c r="FE351" s="52"/>
      <c r="FG351" s="369"/>
      <c r="FH351" s="17" t="s">
        <v>1</v>
      </c>
      <c r="FI351" s="36" t="str">
        <f t="shared" ref="FI351:FN351" si="1592">IF(COUNT(FI348:FI350)=0,"",AVERAGE(FI348:FI350))</f>
        <v/>
      </c>
      <c r="FJ351" s="36" t="str">
        <f t="shared" si="1592"/>
        <v/>
      </c>
      <c r="FK351" s="36" t="str">
        <f t="shared" si="1592"/>
        <v/>
      </c>
      <c r="FL351" s="36" t="str">
        <f t="shared" si="1592"/>
        <v/>
      </c>
      <c r="FM351" s="36" t="str">
        <f t="shared" si="1592"/>
        <v/>
      </c>
      <c r="FN351" s="36" t="str">
        <f t="shared" si="1592"/>
        <v/>
      </c>
      <c r="FO351" s="52"/>
      <c r="FQ351" s="369"/>
      <c r="FR351" s="17" t="s">
        <v>1</v>
      </c>
      <c r="FS351" s="36" t="str">
        <f t="shared" ref="FS351:FX351" si="1593">IF(COUNT(FS348:FS350)=0,"",AVERAGE(FS348:FS350))</f>
        <v/>
      </c>
      <c r="FT351" s="36" t="str">
        <f t="shared" si="1593"/>
        <v/>
      </c>
      <c r="FU351" s="36" t="str">
        <f t="shared" si="1593"/>
        <v/>
      </c>
      <c r="FV351" s="36" t="str">
        <f t="shared" si="1593"/>
        <v/>
      </c>
      <c r="FW351" s="36" t="str">
        <f t="shared" si="1593"/>
        <v/>
      </c>
      <c r="FX351" s="36" t="str">
        <f t="shared" si="1593"/>
        <v/>
      </c>
      <c r="FY351" s="52"/>
      <c r="GA351" s="369"/>
      <c r="GB351" s="17" t="s">
        <v>1</v>
      </c>
      <c r="GC351" s="36" t="str">
        <f t="shared" ref="GC351:GH351" si="1594">IF(COUNT(GC348:GC350)=0,"",AVERAGE(GC348:GC350))</f>
        <v/>
      </c>
      <c r="GD351" s="36" t="str">
        <f t="shared" si="1594"/>
        <v/>
      </c>
      <c r="GE351" s="36" t="str">
        <f t="shared" si="1594"/>
        <v/>
      </c>
      <c r="GF351" s="36" t="str">
        <f t="shared" si="1594"/>
        <v/>
      </c>
      <c r="GG351" s="36" t="str">
        <f t="shared" si="1594"/>
        <v/>
      </c>
      <c r="GH351" s="36" t="str">
        <f t="shared" si="1594"/>
        <v/>
      </c>
      <c r="GI351" s="52"/>
      <c r="GK351" s="369"/>
      <c r="GL351" s="17" t="s">
        <v>1</v>
      </c>
      <c r="GM351" s="36" t="str">
        <f t="shared" ref="GM351:GR351" si="1595">IF(COUNT(GM348:GM350)=0,"",AVERAGE(GM348:GM350))</f>
        <v/>
      </c>
      <c r="GN351" s="36" t="str">
        <f t="shared" si="1595"/>
        <v/>
      </c>
      <c r="GO351" s="36" t="str">
        <f t="shared" si="1595"/>
        <v/>
      </c>
      <c r="GP351" s="36" t="str">
        <f t="shared" si="1595"/>
        <v/>
      </c>
      <c r="GQ351" s="36" t="str">
        <f t="shared" si="1595"/>
        <v/>
      </c>
      <c r="GR351" s="36" t="str">
        <f t="shared" si="1595"/>
        <v/>
      </c>
      <c r="GS351" s="52"/>
      <c r="GU351" s="369"/>
      <c r="GV351" s="17" t="s">
        <v>1</v>
      </c>
      <c r="GW351" s="36" t="str">
        <f t="shared" ref="GW351:HB351" si="1596">IF(COUNT(GW348:GW350)=0,"",AVERAGE(GW348:GW350))</f>
        <v/>
      </c>
      <c r="GX351" s="36" t="str">
        <f t="shared" si="1596"/>
        <v/>
      </c>
      <c r="GY351" s="36" t="str">
        <f t="shared" si="1596"/>
        <v/>
      </c>
      <c r="GZ351" s="36" t="str">
        <f t="shared" si="1596"/>
        <v/>
      </c>
      <c r="HA351" s="36" t="str">
        <f t="shared" si="1596"/>
        <v/>
      </c>
      <c r="HB351" s="36" t="str">
        <f t="shared" si="1596"/>
        <v/>
      </c>
      <c r="HC351" s="52"/>
      <c r="HE351" s="369"/>
      <c r="HF351" s="17" t="s">
        <v>1</v>
      </c>
      <c r="HG351" s="36" t="str">
        <f t="shared" ref="HG351:HL351" si="1597">IF(COUNT(HG348:HG350)=0,"",AVERAGE(HG348:HG350))</f>
        <v/>
      </c>
      <c r="HH351" s="36" t="str">
        <f t="shared" si="1597"/>
        <v/>
      </c>
      <c r="HI351" s="36" t="str">
        <f t="shared" si="1597"/>
        <v/>
      </c>
      <c r="HJ351" s="36" t="str">
        <f t="shared" si="1597"/>
        <v/>
      </c>
      <c r="HK351" s="36" t="str">
        <f t="shared" si="1597"/>
        <v/>
      </c>
      <c r="HL351" s="36" t="str">
        <f t="shared" si="1597"/>
        <v/>
      </c>
      <c r="HM351" s="52"/>
      <c r="HO351" s="369"/>
      <c r="HP351" s="17" t="s">
        <v>1</v>
      </c>
      <c r="HQ351" s="36" t="str">
        <f t="shared" ref="HQ351:HV351" si="1598">IF(COUNT(HQ348:HQ350)=0,"",AVERAGE(HQ348:HQ350))</f>
        <v/>
      </c>
      <c r="HR351" s="36" t="str">
        <f t="shared" si="1598"/>
        <v/>
      </c>
      <c r="HS351" s="36" t="str">
        <f t="shared" si="1598"/>
        <v/>
      </c>
      <c r="HT351" s="36" t="str">
        <f t="shared" si="1598"/>
        <v/>
      </c>
      <c r="HU351" s="36" t="str">
        <f t="shared" si="1598"/>
        <v/>
      </c>
      <c r="HV351" s="36" t="str">
        <f t="shared" si="1598"/>
        <v/>
      </c>
      <c r="HW351" s="52"/>
      <c r="HY351" s="369"/>
      <c r="HZ351" s="17" t="s">
        <v>1</v>
      </c>
      <c r="IA351" s="36" t="str">
        <f t="shared" ref="IA351:IF351" si="1599">IF(COUNT(IA348:IA350)=0,"",AVERAGE(IA348:IA350))</f>
        <v/>
      </c>
      <c r="IB351" s="36" t="str">
        <f t="shared" si="1599"/>
        <v/>
      </c>
      <c r="IC351" s="36" t="str">
        <f t="shared" si="1599"/>
        <v/>
      </c>
      <c r="ID351" s="36" t="str">
        <f t="shared" si="1599"/>
        <v/>
      </c>
      <c r="IE351" s="36" t="str">
        <f t="shared" si="1599"/>
        <v/>
      </c>
      <c r="IF351" s="36" t="str">
        <f t="shared" si="1599"/>
        <v/>
      </c>
      <c r="IG351" s="52"/>
      <c r="II351" s="369"/>
      <c r="IJ351" s="17" t="s">
        <v>1</v>
      </c>
      <c r="IK351" s="36" t="str">
        <f t="shared" ref="IK351:IP351" si="1600">IF(COUNT(IK348:IK350)=0,"",AVERAGE(IK348:IK350))</f>
        <v/>
      </c>
      <c r="IL351" s="36" t="str">
        <f t="shared" si="1600"/>
        <v/>
      </c>
      <c r="IM351" s="36" t="str">
        <f t="shared" si="1600"/>
        <v/>
      </c>
      <c r="IN351" s="36" t="str">
        <f t="shared" si="1600"/>
        <v/>
      </c>
      <c r="IO351" s="36" t="str">
        <f t="shared" si="1600"/>
        <v/>
      </c>
      <c r="IP351" s="36" t="str">
        <f t="shared" si="1600"/>
        <v/>
      </c>
      <c r="IQ351" s="52"/>
      <c r="IS351" s="369"/>
      <c r="IT351" s="17" t="s">
        <v>1</v>
      </c>
      <c r="IU351" s="36" t="str">
        <f t="shared" ref="IU351:IZ351" si="1601">IF(COUNT(IU348:IU350)=0,"",AVERAGE(IU348:IU350))</f>
        <v/>
      </c>
      <c r="IV351" s="36" t="str">
        <f t="shared" si="1601"/>
        <v/>
      </c>
      <c r="IW351" s="36" t="str">
        <f t="shared" si="1601"/>
        <v/>
      </c>
      <c r="IX351" s="36" t="str">
        <f t="shared" si="1601"/>
        <v/>
      </c>
      <c r="IY351" s="36" t="str">
        <f t="shared" si="1601"/>
        <v/>
      </c>
      <c r="IZ351" s="36" t="str">
        <f t="shared" si="1601"/>
        <v/>
      </c>
      <c r="JA351" s="52"/>
    </row>
    <row r="352" spans="1:261" ht="25.5" customHeight="1" outlineLevel="2" x14ac:dyDescent="0.25">
      <c r="C352" s="102" t="s">
        <v>316</v>
      </c>
      <c r="D352" s="103" t="s">
        <v>317</v>
      </c>
      <c r="E352" s="419"/>
      <c r="F352" s="419"/>
      <c r="G352" s="419"/>
      <c r="H352" s="419"/>
      <c r="I352" s="419"/>
      <c r="J352" s="419"/>
      <c r="K352" s="52"/>
      <c r="M352" s="102" t="s">
        <v>316</v>
      </c>
      <c r="N352" s="103" t="s">
        <v>317</v>
      </c>
      <c r="O352" s="103"/>
      <c r="P352" s="103"/>
      <c r="Q352" s="103"/>
      <c r="R352" s="103"/>
      <c r="S352" s="103"/>
      <c r="T352" s="103"/>
      <c r="U352" s="52"/>
      <c r="W352" s="102" t="s">
        <v>316</v>
      </c>
      <c r="X352" s="103" t="s">
        <v>317</v>
      </c>
      <c r="Y352" s="103"/>
      <c r="Z352" s="103"/>
      <c r="AA352" s="103"/>
      <c r="AB352" s="103"/>
      <c r="AC352" s="103"/>
      <c r="AD352" s="103"/>
      <c r="AE352" s="52"/>
      <c r="AG352" s="102" t="s">
        <v>316</v>
      </c>
      <c r="AH352" s="103" t="s">
        <v>317</v>
      </c>
      <c r="AI352" s="103"/>
      <c r="AJ352" s="103"/>
      <c r="AK352" s="103"/>
      <c r="AL352" s="103"/>
      <c r="AM352" s="103"/>
      <c r="AN352" s="103"/>
      <c r="AO352" s="52"/>
      <c r="AQ352" s="102" t="s">
        <v>316</v>
      </c>
      <c r="AR352" s="103" t="s">
        <v>317</v>
      </c>
      <c r="AS352" s="103"/>
      <c r="AT352" s="103"/>
      <c r="AU352" s="103"/>
      <c r="AV352" s="103"/>
      <c r="AW352" s="103"/>
      <c r="AX352" s="103"/>
      <c r="AY352" s="52"/>
      <c r="BA352" s="102" t="s">
        <v>316</v>
      </c>
      <c r="BB352" s="103" t="s">
        <v>317</v>
      </c>
      <c r="BC352" s="103"/>
      <c r="BD352" s="103"/>
      <c r="BE352" s="103"/>
      <c r="BF352" s="103"/>
      <c r="BG352" s="103"/>
      <c r="BH352" s="103"/>
      <c r="BI352" s="52"/>
      <c r="BK352" s="102" t="s">
        <v>316</v>
      </c>
      <c r="BL352" s="103" t="s">
        <v>317</v>
      </c>
      <c r="BM352" s="36"/>
      <c r="BN352" s="36">
        <f>IF(COUNT(BN349:BN351)=0,"",AVERAGE(BN349:BN351))</f>
        <v>10</v>
      </c>
      <c r="BO352" s="36">
        <f>IF(COUNT(BO349:BO351)=0,"",AVERAGE(BO349:BO351))</f>
        <v>0</v>
      </c>
      <c r="BP352" s="36">
        <f>IF(COUNT(BP349:BP351)=0,"",AVERAGE(BP349:BP351))</f>
        <v>10</v>
      </c>
      <c r="BQ352" s="36">
        <f>IF(COUNT(BQ349:BQ351)=0,"",AVERAGE(BQ349:BQ351))</f>
        <v>6.666666666666667</v>
      </c>
      <c r="BR352" s="36">
        <f>IF(COUNT(BR349:BR351)=0,"",AVERAGE(BR349:BR351))</f>
        <v>10</v>
      </c>
      <c r="BS352" s="52"/>
      <c r="BU352" s="102" t="s">
        <v>316</v>
      </c>
      <c r="BV352" s="103" t="s">
        <v>317</v>
      </c>
      <c r="BW352" s="103"/>
      <c r="BX352" s="103"/>
      <c r="BY352" s="103"/>
      <c r="BZ352" s="103"/>
      <c r="CA352" s="103"/>
      <c r="CB352" s="103"/>
      <c r="CC352" s="52"/>
      <c r="CE352" s="102" t="s">
        <v>316</v>
      </c>
      <c r="CF352" s="103" t="s">
        <v>317</v>
      </c>
      <c r="CG352" s="103"/>
      <c r="CH352" s="103"/>
      <c r="CI352" s="103"/>
      <c r="CJ352" s="103"/>
      <c r="CK352" s="103"/>
      <c r="CL352" s="103"/>
      <c r="CM352" s="52"/>
      <c r="CO352" s="102" t="s">
        <v>316</v>
      </c>
      <c r="CP352" s="103" t="s">
        <v>317</v>
      </c>
      <c r="CQ352" s="103"/>
      <c r="CR352" s="103"/>
      <c r="CS352" s="103"/>
      <c r="CT352" s="103"/>
      <c r="CU352" s="103"/>
      <c r="CV352" s="103"/>
      <c r="CW352" s="52"/>
      <c r="CY352" s="102" t="s">
        <v>316</v>
      </c>
      <c r="CZ352" s="103" t="s">
        <v>317</v>
      </c>
      <c r="DA352" s="103"/>
      <c r="DB352" s="103"/>
      <c r="DC352" s="103"/>
      <c r="DD352" s="103"/>
      <c r="DE352" s="103"/>
      <c r="DF352" s="103"/>
      <c r="DG352" s="52"/>
      <c r="DI352" s="102" t="s">
        <v>316</v>
      </c>
      <c r="DJ352" s="103" t="s">
        <v>317</v>
      </c>
      <c r="DK352" s="103"/>
      <c r="DL352" s="103"/>
      <c r="DM352" s="103"/>
      <c r="DN352" s="103"/>
      <c r="DO352" s="103"/>
      <c r="DP352" s="103"/>
      <c r="DQ352" s="52"/>
      <c r="DS352" s="102" t="s">
        <v>316</v>
      </c>
      <c r="DT352" s="103" t="s">
        <v>317</v>
      </c>
      <c r="DU352" s="103"/>
      <c r="DV352" s="103"/>
      <c r="DW352" s="103"/>
      <c r="DX352" s="103"/>
      <c r="DY352" s="103"/>
      <c r="DZ352" s="103"/>
      <c r="EA352" s="52"/>
      <c r="EC352" s="102" t="s">
        <v>316</v>
      </c>
      <c r="ED352" s="103" t="s">
        <v>317</v>
      </c>
      <c r="EE352" s="103"/>
      <c r="EF352" s="103"/>
      <c r="EG352" s="103"/>
      <c r="EH352" s="103"/>
      <c r="EI352" s="103"/>
      <c r="EJ352" s="103"/>
      <c r="EK352" s="52"/>
      <c r="EL352" s="102" t="s">
        <v>316</v>
      </c>
      <c r="EM352" s="103" t="s">
        <v>317</v>
      </c>
      <c r="EN352" s="103"/>
      <c r="EO352" s="103"/>
      <c r="EP352" s="103"/>
      <c r="EQ352" s="103"/>
      <c r="ER352" s="103"/>
      <c r="ES352" s="103"/>
      <c r="ET352" s="52"/>
      <c r="EU352" s="52"/>
      <c r="EW352" s="370" t="s">
        <v>316</v>
      </c>
      <c r="EX352" s="103" t="s">
        <v>317</v>
      </c>
      <c r="EY352" s="103"/>
      <c r="EZ352" s="103"/>
      <c r="FA352" s="103"/>
      <c r="FB352" s="103"/>
      <c r="FC352" s="103"/>
      <c r="FD352" s="103"/>
      <c r="FE352" s="52"/>
      <c r="FG352" s="370" t="s">
        <v>316</v>
      </c>
      <c r="FH352" s="103" t="s">
        <v>317</v>
      </c>
      <c r="FI352" s="103"/>
      <c r="FJ352" s="103"/>
      <c r="FK352" s="103"/>
      <c r="FL352" s="103"/>
      <c r="FM352" s="103"/>
      <c r="FN352" s="103"/>
      <c r="FO352" s="52"/>
      <c r="FQ352" s="370" t="s">
        <v>316</v>
      </c>
      <c r="FR352" s="103" t="s">
        <v>317</v>
      </c>
      <c r="FS352" s="103"/>
      <c r="FT352" s="103"/>
      <c r="FU352" s="103"/>
      <c r="FV352" s="103"/>
      <c r="FW352" s="103"/>
      <c r="FX352" s="103"/>
      <c r="FY352" s="52"/>
      <c r="GA352" s="370" t="s">
        <v>316</v>
      </c>
      <c r="GB352" s="103" t="s">
        <v>317</v>
      </c>
      <c r="GC352" s="103"/>
      <c r="GD352" s="103"/>
      <c r="GE352" s="103"/>
      <c r="GF352" s="103"/>
      <c r="GG352" s="103"/>
      <c r="GH352" s="103"/>
      <c r="GI352" s="52"/>
      <c r="GK352" s="370" t="s">
        <v>316</v>
      </c>
      <c r="GL352" s="103" t="s">
        <v>317</v>
      </c>
      <c r="GM352" s="103"/>
      <c r="GN352" s="103"/>
      <c r="GO352" s="103"/>
      <c r="GP352" s="103"/>
      <c r="GQ352" s="103"/>
      <c r="GR352" s="103"/>
      <c r="GS352" s="52"/>
      <c r="GU352" s="370" t="s">
        <v>316</v>
      </c>
      <c r="GV352" s="103" t="s">
        <v>317</v>
      </c>
      <c r="GW352" s="103"/>
      <c r="GX352" s="103"/>
      <c r="GY352" s="103"/>
      <c r="GZ352" s="103"/>
      <c r="HA352" s="103"/>
      <c r="HB352" s="103"/>
      <c r="HC352" s="52"/>
      <c r="HE352" s="370" t="s">
        <v>316</v>
      </c>
      <c r="HF352" s="103" t="s">
        <v>317</v>
      </c>
      <c r="HG352" s="103"/>
      <c r="HH352" s="103"/>
      <c r="HI352" s="103"/>
      <c r="HJ352" s="103"/>
      <c r="HK352" s="103"/>
      <c r="HL352" s="103"/>
      <c r="HM352" s="52"/>
      <c r="HO352" s="370" t="s">
        <v>316</v>
      </c>
      <c r="HP352" s="103" t="s">
        <v>317</v>
      </c>
      <c r="HQ352" s="103"/>
      <c r="HR352" s="103"/>
      <c r="HS352" s="103"/>
      <c r="HT352" s="103"/>
      <c r="HU352" s="103"/>
      <c r="HV352" s="103"/>
      <c r="HW352" s="52"/>
      <c r="HY352" s="370" t="s">
        <v>316</v>
      </c>
      <c r="HZ352" s="103" t="s">
        <v>317</v>
      </c>
      <c r="IA352" s="103"/>
      <c r="IB352" s="103"/>
      <c r="IC352" s="103"/>
      <c r="ID352" s="103"/>
      <c r="IE352" s="103"/>
      <c r="IF352" s="103"/>
      <c r="IG352" s="52"/>
      <c r="II352" s="370" t="s">
        <v>316</v>
      </c>
      <c r="IJ352" s="103" t="s">
        <v>317</v>
      </c>
      <c r="IK352" s="103"/>
      <c r="IL352" s="103"/>
      <c r="IM352" s="103"/>
      <c r="IN352" s="103"/>
      <c r="IO352" s="103"/>
      <c r="IP352" s="103"/>
      <c r="IQ352" s="52"/>
      <c r="IS352" s="370" t="s">
        <v>316</v>
      </c>
      <c r="IT352" s="103" t="s">
        <v>317</v>
      </c>
      <c r="IU352" s="103"/>
      <c r="IV352" s="103"/>
      <c r="IW352" s="103"/>
      <c r="IX352" s="103"/>
      <c r="IY352" s="103"/>
      <c r="IZ352" s="103"/>
      <c r="JA352" s="52"/>
    </row>
    <row r="353" spans="1:261" ht="12.75" customHeight="1" outlineLevel="2" x14ac:dyDescent="0.25">
      <c r="C353" s="356"/>
      <c r="D353" s="41">
        <v>1</v>
      </c>
      <c r="E353" s="416">
        <f t="shared" ref="E353:E355" si="1602">AVERAGE(O353,Y353,AI353,AS353,BC353,BM353,BW353,CG353,CQ353,DA353,DK353,DU353,EE353,EO353,EY353,FI353,FS353,GC353,GM353,GW353,HG353,HQ353,IA353,IK353,IU353)</f>
        <v>10</v>
      </c>
      <c r="F353" s="416">
        <f t="shared" ref="F353:F355" si="1603">AVERAGE(P353,Z353,AJ353,AT353,BD353,BN353,BX353,CH353,CR353,DB353,DL353,DV353,EF353,EP353,EZ353,FJ353,FT353,GD353,GN353,GX353,HH353,HR353,IB353,IL353,IV353)</f>
        <v>10</v>
      </c>
      <c r="G353" s="416">
        <f t="shared" ref="G353:G355" si="1604">AVERAGE(Q353,AA353,AK353,AU353,BE353,BO353,BY353,CI353,CS353,DC353,DM353,DW353,EG353,EQ353,FA353,FK353,FU353,GE353,GO353,GY353,HI353,HS353,IC353,IM353,IW353)</f>
        <v>10</v>
      </c>
      <c r="H353" s="416">
        <f t="shared" ref="H353:H355" si="1605">AVERAGE(R353,AB353,AL353,AV353,BF353,BP353,BZ353,CJ353,CT353,DD353,DN353,DX353,EH353,ER353,FB353,FL353,FV353,GF353,GP353,GZ353,HJ353,HT353,ID353,IN353,IX353)</f>
        <v>10</v>
      </c>
      <c r="I353" s="416">
        <f t="shared" ref="I353:I355" si="1606">AVERAGE(S353,AC353,AM353,AW353,BG353,BQ353,CA353,CK353,CU353,DE353,DO353,DY353,EI353,ES353,FC353,FM353,FW353,GG353,GQ353,HA353,HK353,HU353,IE353,IO353,IY353)</f>
        <v>10</v>
      </c>
      <c r="J353" s="416">
        <f t="shared" ref="J353:J355" si="1607">AVERAGE(T353,AD353,AN353,AX353,BH353,BR353,CB353,CL353,CV353,DF353,DP353,DZ353,EJ353,ET353,FD353,FN353,FX353,GH353,GR353,HB353,HL353,HV353,IF353,IP353,IZ353)</f>
        <v>10</v>
      </c>
      <c r="K353" s="52"/>
      <c r="M353" s="328"/>
      <c r="N353" s="41">
        <v>1</v>
      </c>
      <c r="O353" s="6"/>
      <c r="P353" s="6"/>
      <c r="Q353" s="6"/>
      <c r="R353" s="6"/>
      <c r="S353" s="6"/>
      <c r="T353" s="6"/>
      <c r="U353" s="52"/>
      <c r="W353" s="328"/>
      <c r="X353" s="41">
        <v>1</v>
      </c>
      <c r="Y353" s="6"/>
      <c r="Z353" s="6"/>
      <c r="AA353" s="6"/>
      <c r="AB353" s="6"/>
      <c r="AC353" s="6"/>
      <c r="AD353" s="6"/>
      <c r="AE353" s="52"/>
      <c r="AG353" s="328"/>
      <c r="AH353" s="41">
        <v>1</v>
      </c>
      <c r="AI353" s="6"/>
      <c r="AJ353" s="6"/>
      <c r="AK353" s="6"/>
      <c r="AL353" s="6"/>
      <c r="AM353" s="6"/>
      <c r="AN353" s="6"/>
      <c r="AO353" s="52"/>
      <c r="AQ353" s="328"/>
      <c r="AR353" s="41">
        <v>1</v>
      </c>
      <c r="AS353" s="6"/>
      <c r="AT353" s="6"/>
      <c r="AU353" s="6"/>
      <c r="AV353" s="6"/>
      <c r="AW353" s="6"/>
      <c r="AX353" s="6"/>
      <c r="AY353" s="52"/>
      <c r="BA353" s="328"/>
      <c r="BB353" s="41">
        <v>1</v>
      </c>
      <c r="BC353" s="6"/>
      <c r="BD353" s="6"/>
      <c r="BE353" s="6"/>
      <c r="BF353" s="6"/>
      <c r="BG353" s="6"/>
      <c r="BH353" s="6"/>
      <c r="BI353" s="52"/>
      <c r="BK353" s="328"/>
      <c r="BL353" s="41">
        <v>1</v>
      </c>
      <c r="BM353" s="103"/>
      <c r="BN353" s="103"/>
      <c r="BO353" s="103"/>
      <c r="BP353" s="103"/>
      <c r="BQ353" s="103"/>
      <c r="BR353" s="103"/>
      <c r="BS353" s="52"/>
      <c r="BU353" s="328"/>
      <c r="BV353" s="41">
        <v>1</v>
      </c>
      <c r="BW353" s="6"/>
      <c r="BX353" s="6"/>
      <c r="BY353" s="6"/>
      <c r="BZ353" s="6"/>
      <c r="CA353" s="6"/>
      <c r="CB353" s="6"/>
      <c r="CC353" s="52"/>
      <c r="CE353" s="328"/>
      <c r="CF353" s="41">
        <v>1</v>
      </c>
      <c r="CG353" s="6"/>
      <c r="CH353" s="6"/>
      <c r="CI353" s="6"/>
      <c r="CJ353" s="6"/>
      <c r="CK353" s="6"/>
      <c r="CL353" s="6"/>
      <c r="CM353" s="52"/>
      <c r="CO353" s="328"/>
      <c r="CP353" s="41">
        <v>1</v>
      </c>
      <c r="CQ353" s="6"/>
      <c r="CR353" s="6"/>
      <c r="CS353" s="6"/>
      <c r="CT353" s="6"/>
      <c r="CU353" s="6"/>
      <c r="CV353" s="6"/>
      <c r="CW353" s="52"/>
      <c r="CY353" s="328"/>
      <c r="CZ353" s="41">
        <v>1</v>
      </c>
      <c r="DA353" s="6">
        <v>10</v>
      </c>
      <c r="DB353" s="6">
        <v>10</v>
      </c>
      <c r="DC353" s="6">
        <v>10</v>
      </c>
      <c r="DD353" s="6">
        <v>10</v>
      </c>
      <c r="DE353" s="6"/>
      <c r="DF353" s="6">
        <v>10</v>
      </c>
      <c r="DG353" s="52"/>
      <c r="DI353" s="328"/>
      <c r="DJ353" s="41">
        <v>1</v>
      </c>
      <c r="DK353" s="6"/>
      <c r="DL353" s="6"/>
      <c r="DM353" s="6"/>
      <c r="DN353" s="6"/>
      <c r="DO353" s="6"/>
      <c r="DP353" s="6"/>
      <c r="DQ353" s="52"/>
      <c r="DS353" s="328"/>
      <c r="DT353" s="41">
        <v>1</v>
      </c>
      <c r="DU353" s="6"/>
      <c r="DV353" s="6"/>
      <c r="DW353" s="6"/>
      <c r="DX353" s="6"/>
      <c r="DY353" s="6"/>
      <c r="DZ353" s="6"/>
      <c r="EA353" s="52"/>
      <c r="EC353" s="328"/>
      <c r="ED353" s="41">
        <v>1</v>
      </c>
      <c r="EE353" s="6"/>
      <c r="EF353" s="6"/>
      <c r="EG353" s="6"/>
      <c r="EH353" s="6"/>
      <c r="EI353" s="6"/>
      <c r="EJ353" s="6"/>
      <c r="EK353" s="52"/>
      <c r="EL353" s="328"/>
      <c r="EM353" s="41">
        <v>1</v>
      </c>
      <c r="EN353" s="6">
        <v>10</v>
      </c>
      <c r="EO353" s="6">
        <v>10</v>
      </c>
      <c r="EP353" s="6">
        <v>10</v>
      </c>
      <c r="EQ353" s="6">
        <v>10</v>
      </c>
      <c r="ER353" s="6"/>
      <c r="ES353" s="6">
        <v>10</v>
      </c>
      <c r="ET353" s="52"/>
      <c r="EU353" s="52"/>
      <c r="EW353" s="367"/>
      <c r="EX353" s="41">
        <v>1</v>
      </c>
      <c r="EY353" s="6"/>
      <c r="EZ353" s="6"/>
      <c r="FA353" s="6"/>
      <c r="FB353" s="6"/>
      <c r="FC353" s="6"/>
      <c r="FD353" s="6"/>
      <c r="FE353" s="52"/>
      <c r="FG353" s="367"/>
      <c r="FH353" s="41">
        <v>1</v>
      </c>
      <c r="FI353" s="6"/>
      <c r="FJ353" s="6"/>
      <c r="FK353" s="6"/>
      <c r="FL353" s="6"/>
      <c r="FM353" s="6"/>
      <c r="FN353" s="6"/>
      <c r="FO353" s="52"/>
      <c r="FQ353" s="367"/>
      <c r="FR353" s="41">
        <v>1</v>
      </c>
      <c r="FS353" s="6"/>
      <c r="FT353" s="6"/>
      <c r="FU353" s="6"/>
      <c r="FV353" s="6"/>
      <c r="FW353" s="6"/>
      <c r="FX353" s="6"/>
      <c r="FY353" s="52"/>
      <c r="GA353" s="367"/>
      <c r="GB353" s="41">
        <v>1</v>
      </c>
      <c r="GC353" s="6"/>
      <c r="GD353" s="6"/>
      <c r="GE353" s="6"/>
      <c r="GF353" s="6"/>
      <c r="GG353" s="6"/>
      <c r="GH353" s="6"/>
      <c r="GI353" s="52"/>
      <c r="GK353" s="367"/>
      <c r="GL353" s="41">
        <v>1</v>
      </c>
      <c r="GM353" s="6"/>
      <c r="GN353" s="6"/>
      <c r="GO353" s="6"/>
      <c r="GP353" s="6"/>
      <c r="GQ353" s="6"/>
      <c r="GR353" s="6"/>
      <c r="GS353" s="52"/>
      <c r="GU353" s="367"/>
      <c r="GV353" s="41">
        <v>1</v>
      </c>
      <c r="GW353" s="6"/>
      <c r="GX353" s="6"/>
      <c r="GY353" s="6"/>
      <c r="GZ353" s="6"/>
      <c r="HA353" s="6"/>
      <c r="HB353" s="6"/>
      <c r="HC353" s="52"/>
      <c r="HE353" s="367"/>
      <c r="HF353" s="41">
        <v>1</v>
      </c>
      <c r="HG353" s="6"/>
      <c r="HH353" s="6"/>
      <c r="HI353" s="6"/>
      <c r="HJ353" s="6"/>
      <c r="HK353" s="6"/>
      <c r="HL353" s="6"/>
      <c r="HM353" s="52"/>
      <c r="HO353" s="367"/>
      <c r="HP353" s="41">
        <v>1</v>
      </c>
      <c r="HQ353" s="6"/>
      <c r="HR353" s="6"/>
      <c r="HS353" s="6"/>
      <c r="HT353" s="6"/>
      <c r="HU353" s="6"/>
      <c r="HV353" s="6"/>
      <c r="HW353" s="52"/>
      <c r="HY353" s="367"/>
      <c r="HZ353" s="41">
        <v>1</v>
      </c>
      <c r="IA353" s="6"/>
      <c r="IB353" s="6"/>
      <c r="IC353" s="6"/>
      <c r="ID353" s="6"/>
      <c r="IE353" s="6"/>
      <c r="IF353" s="6"/>
      <c r="IG353" s="52"/>
      <c r="II353" s="367"/>
      <c r="IJ353" s="41">
        <v>1</v>
      </c>
      <c r="IK353" s="6"/>
      <c r="IL353" s="6"/>
      <c r="IM353" s="6"/>
      <c r="IN353" s="6"/>
      <c r="IO353" s="6"/>
      <c r="IP353" s="6"/>
      <c r="IQ353" s="52"/>
      <c r="IS353" s="367"/>
      <c r="IT353" s="41">
        <v>1</v>
      </c>
      <c r="IU353" s="6"/>
      <c r="IV353" s="6"/>
      <c r="IW353" s="6"/>
      <c r="IX353" s="6"/>
      <c r="IY353" s="6"/>
      <c r="IZ353" s="6"/>
      <c r="JA353" s="52"/>
    </row>
    <row r="354" spans="1:261" ht="12.75" customHeight="1" outlineLevel="2" x14ac:dyDescent="0.25">
      <c r="C354" s="356"/>
      <c r="D354" s="41">
        <v>2</v>
      </c>
      <c r="E354" s="416">
        <f t="shared" si="1602"/>
        <v>10</v>
      </c>
      <c r="F354" s="416">
        <f t="shared" si="1603"/>
        <v>10</v>
      </c>
      <c r="G354" s="416">
        <f t="shared" si="1604"/>
        <v>10</v>
      </c>
      <c r="H354" s="416">
        <f t="shared" si="1605"/>
        <v>10</v>
      </c>
      <c r="I354" s="416">
        <f t="shared" si="1606"/>
        <v>10</v>
      </c>
      <c r="J354" s="416">
        <f t="shared" si="1607"/>
        <v>10</v>
      </c>
      <c r="K354" s="52"/>
      <c r="M354" s="328"/>
      <c r="N354" s="41">
        <v>2</v>
      </c>
      <c r="O354" s="6"/>
      <c r="P354" s="6"/>
      <c r="Q354" s="6"/>
      <c r="R354" s="6"/>
      <c r="S354" s="6"/>
      <c r="T354" s="6"/>
      <c r="U354" s="52"/>
      <c r="W354" s="328"/>
      <c r="X354" s="41">
        <v>2</v>
      </c>
      <c r="Y354" s="6"/>
      <c r="Z354" s="6"/>
      <c r="AA354" s="6"/>
      <c r="AB354" s="6"/>
      <c r="AC354" s="6"/>
      <c r="AD354" s="6"/>
      <c r="AE354" s="52"/>
      <c r="AG354" s="328"/>
      <c r="AH354" s="41">
        <v>2</v>
      </c>
      <c r="AI354" s="6"/>
      <c r="AJ354" s="6"/>
      <c r="AK354" s="6"/>
      <c r="AL354" s="6"/>
      <c r="AM354" s="6"/>
      <c r="AN354" s="6"/>
      <c r="AO354" s="52"/>
      <c r="AQ354" s="328"/>
      <c r="AR354" s="41">
        <v>2</v>
      </c>
      <c r="AS354" s="6"/>
      <c r="AT354" s="6"/>
      <c r="AU354" s="6"/>
      <c r="AV354" s="6"/>
      <c r="AW354" s="6"/>
      <c r="AX354" s="6"/>
      <c r="AY354" s="52"/>
      <c r="BA354" s="328"/>
      <c r="BB354" s="41">
        <v>2</v>
      </c>
      <c r="BC354" s="6"/>
      <c r="BD354" s="6"/>
      <c r="BE354" s="6"/>
      <c r="BF354" s="6"/>
      <c r="BG354" s="6"/>
      <c r="BH354" s="6"/>
      <c r="BI354" s="52"/>
      <c r="BK354" s="328"/>
      <c r="BL354" s="41">
        <v>2</v>
      </c>
      <c r="BM354" s="6">
        <v>10</v>
      </c>
      <c r="BN354" s="6">
        <v>10</v>
      </c>
      <c r="BO354" s="6">
        <v>10</v>
      </c>
      <c r="BP354" s="6">
        <v>10</v>
      </c>
      <c r="BQ354" s="6">
        <v>10</v>
      </c>
      <c r="BR354" s="6">
        <v>10</v>
      </c>
      <c r="BS354" s="52"/>
      <c r="BU354" s="328"/>
      <c r="BV354" s="41">
        <v>2</v>
      </c>
      <c r="BW354" s="6"/>
      <c r="BX354" s="6"/>
      <c r="BY354" s="6"/>
      <c r="BZ354" s="6"/>
      <c r="CA354" s="6"/>
      <c r="CB354" s="6"/>
      <c r="CC354" s="52"/>
      <c r="CE354" s="328"/>
      <c r="CF354" s="41">
        <v>2</v>
      </c>
      <c r="CG354" s="6"/>
      <c r="CH354" s="6"/>
      <c r="CI354" s="6"/>
      <c r="CJ354" s="6"/>
      <c r="CK354" s="6"/>
      <c r="CL354" s="6"/>
      <c r="CM354" s="52"/>
      <c r="CO354" s="328"/>
      <c r="CP354" s="41">
        <v>2</v>
      </c>
      <c r="CQ354" s="6"/>
      <c r="CR354" s="6"/>
      <c r="CS354" s="6"/>
      <c r="CT354" s="6"/>
      <c r="CU354" s="6"/>
      <c r="CV354" s="6"/>
      <c r="CW354" s="52"/>
      <c r="CY354" s="328"/>
      <c r="CZ354" s="41">
        <v>2</v>
      </c>
      <c r="DA354" s="6">
        <v>10</v>
      </c>
      <c r="DB354" s="6">
        <v>10</v>
      </c>
      <c r="DC354" s="6">
        <v>10</v>
      </c>
      <c r="DD354" s="6">
        <v>10</v>
      </c>
      <c r="DE354" s="6"/>
      <c r="DF354" s="6">
        <v>10</v>
      </c>
      <c r="DG354" s="52"/>
      <c r="DI354" s="328"/>
      <c r="DJ354" s="41">
        <v>2</v>
      </c>
      <c r="DK354" s="6"/>
      <c r="DL354" s="6"/>
      <c r="DM354" s="6"/>
      <c r="DN354" s="6"/>
      <c r="DO354" s="6"/>
      <c r="DP354" s="6"/>
      <c r="DQ354" s="52"/>
      <c r="DS354" s="328"/>
      <c r="DT354" s="41">
        <v>2</v>
      </c>
      <c r="DU354" s="6"/>
      <c r="DV354" s="6"/>
      <c r="DW354" s="6"/>
      <c r="DX354" s="6"/>
      <c r="DY354" s="6"/>
      <c r="DZ354" s="6"/>
      <c r="EA354" s="52"/>
      <c r="EC354" s="328"/>
      <c r="ED354" s="41">
        <v>2</v>
      </c>
      <c r="EE354" s="6"/>
      <c r="EF354" s="6"/>
      <c r="EG354" s="6"/>
      <c r="EH354" s="6"/>
      <c r="EI354" s="6"/>
      <c r="EJ354" s="6"/>
      <c r="EK354" s="52"/>
      <c r="EL354" s="328"/>
      <c r="EM354" s="41">
        <v>2</v>
      </c>
      <c r="EN354" s="6">
        <v>10</v>
      </c>
      <c r="EO354" s="6">
        <v>10</v>
      </c>
      <c r="EP354" s="6">
        <v>10</v>
      </c>
      <c r="EQ354" s="6">
        <v>10</v>
      </c>
      <c r="ER354" s="6"/>
      <c r="ES354" s="6">
        <v>10</v>
      </c>
      <c r="ET354" s="52"/>
      <c r="EU354" s="52"/>
      <c r="EW354" s="367"/>
      <c r="EX354" s="41">
        <v>2</v>
      </c>
      <c r="EY354" s="6"/>
      <c r="EZ354" s="6"/>
      <c r="FA354" s="6"/>
      <c r="FB354" s="6"/>
      <c r="FC354" s="6"/>
      <c r="FD354" s="6"/>
      <c r="FE354" s="52"/>
      <c r="FG354" s="367"/>
      <c r="FH354" s="41">
        <v>2</v>
      </c>
      <c r="FI354" s="6"/>
      <c r="FJ354" s="6"/>
      <c r="FK354" s="6"/>
      <c r="FL354" s="6"/>
      <c r="FM354" s="6"/>
      <c r="FN354" s="6"/>
      <c r="FO354" s="52"/>
      <c r="FQ354" s="367"/>
      <c r="FR354" s="41">
        <v>2</v>
      </c>
      <c r="FS354" s="6"/>
      <c r="FT354" s="6"/>
      <c r="FU354" s="6"/>
      <c r="FV354" s="6"/>
      <c r="FW354" s="6"/>
      <c r="FX354" s="6"/>
      <c r="FY354" s="52"/>
      <c r="GA354" s="367"/>
      <c r="GB354" s="41">
        <v>2</v>
      </c>
      <c r="GC354" s="6"/>
      <c r="GD354" s="6"/>
      <c r="GE354" s="6"/>
      <c r="GF354" s="6"/>
      <c r="GG354" s="6"/>
      <c r="GH354" s="6"/>
      <c r="GI354" s="52"/>
      <c r="GK354" s="367"/>
      <c r="GL354" s="41">
        <v>2</v>
      </c>
      <c r="GM354" s="6"/>
      <c r="GN354" s="6"/>
      <c r="GO354" s="6"/>
      <c r="GP354" s="6"/>
      <c r="GQ354" s="6"/>
      <c r="GR354" s="6"/>
      <c r="GS354" s="52"/>
      <c r="GU354" s="367"/>
      <c r="GV354" s="41">
        <v>2</v>
      </c>
      <c r="GW354" s="6"/>
      <c r="GX354" s="6"/>
      <c r="GY354" s="6"/>
      <c r="GZ354" s="6"/>
      <c r="HA354" s="6"/>
      <c r="HB354" s="6"/>
      <c r="HC354" s="52"/>
      <c r="HE354" s="367"/>
      <c r="HF354" s="41">
        <v>2</v>
      </c>
      <c r="HG354" s="6"/>
      <c r="HH354" s="6"/>
      <c r="HI354" s="6"/>
      <c r="HJ354" s="6"/>
      <c r="HK354" s="6"/>
      <c r="HL354" s="6"/>
      <c r="HM354" s="52"/>
      <c r="HO354" s="367"/>
      <c r="HP354" s="41">
        <v>2</v>
      </c>
      <c r="HQ354" s="6"/>
      <c r="HR354" s="6"/>
      <c r="HS354" s="6"/>
      <c r="HT354" s="6"/>
      <c r="HU354" s="6"/>
      <c r="HV354" s="6"/>
      <c r="HW354" s="52"/>
      <c r="HY354" s="367"/>
      <c r="HZ354" s="41">
        <v>2</v>
      </c>
      <c r="IA354" s="6"/>
      <c r="IB354" s="6"/>
      <c r="IC354" s="6"/>
      <c r="ID354" s="6"/>
      <c r="IE354" s="6"/>
      <c r="IF354" s="6"/>
      <c r="IG354" s="52"/>
      <c r="II354" s="367"/>
      <c r="IJ354" s="41">
        <v>2</v>
      </c>
      <c r="IK354" s="6"/>
      <c r="IL354" s="6"/>
      <c r="IM354" s="6"/>
      <c r="IN354" s="6"/>
      <c r="IO354" s="6"/>
      <c r="IP354" s="6"/>
      <c r="IQ354" s="52"/>
      <c r="IS354" s="367"/>
      <c r="IT354" s="41">
        <v>2</v>
      </c>
      <c r="IU354" s="6"/>
      <c r="IV354" s="6"/>
      <c r="IW354" s="6"/>
      <c r="IX354" s="6"/>
      <c r="IY354" s="6"/>
      <c r="IZ354" s="6"/>
      <c r="JA354" s="52"/>
    </row>
    <row r="355" spans="1:261" ht="12.75" customHeight="1" outlineLevel="2" x14ac:dyDescent="0.25">
      <c r="C355" s="356"/>
      <c r="D355" s="41">
        <v>3</v>
      </c>
      <c r="E355" s="416">
        <f t="shared" si="1602"/>
        <v>10</v>
      </c>
      <c r="F355" s="416">
        <f t="shared" si="1603"/>
        <v>10</v>
      </c>
      <c r="G355" s="416">
        <f t="shared" si="1604"/>
        <v>10</v>
      </c>
      <c r="H355" s="416">
        <f t="shared" si="1605"/>
        <v>10</v>
      </c>
      <c r="I355" s="416">
        <f t="shared" si="1606"/>
        <v>10</v>
      </c>
      <c r="J355" s="416">
        <f t="shared" si="1607"/>
        <v>10</v>
      </c>
      <c r="K355" s="52"/>
      <c r="M355" s="328"/>
      <c r="N355" s="41">
        <v>3</v>
      </c>
      <c r="O355" s="6"/>
      <c r="P355" s="6"/>
      <c r="Q355" s="6"/>
      <c r="R355" s="6"/>
      <c r="S355" s="6"/>
      <c r="T355" s="6"/>
      <c r="U355" s="52"/>
      <c r="W355" s="328"/>
      <c r="X355" s="41">
        <v>3</v>
      </c>
      <c r="Y355" s="6"/>
      <c r="Z355" s="6"/>
      <c r="AA355" s="6"/>
      <c r="AB355" s="6"/>
      <c r="AC355" s="6"/>
      <c r="AD355" s="6"/>
      <c r="AE355" s="52"/>
      <c r="AG355" s="328"/>
      <c r="AH355" s="41">
        <v>3</v>
      </c>
      <c r="AI355" s="6"/>
      <c r="AJ355" s="6"/>
      <c r="AK355" s="6"/>
      <c r="AL355" s="6"/>
      <c r="AM355" s="6"/>
      <c r="AN355" s="6"/>
      <c r="AO355" s="52"/>
      <c r="AQ355" s="328"/>
      <c r="AR355" s="41">
        <v>3</v>
      </c>
      <c r="AS355" s="6"/>
      <c r="AT355" s="6"/>
      <c r="AU355" s="6"/>
      <c r="AV355" s="6"/>
      <c r="AW355" s="6"/>
      <c r="AX355" s="6"/>
      <c r="AY355" s="52"/>
      <c r="BA355" s="328"/>
      <c r="BB355" s="41">
        <v>3</v>
      </c>
      <c r="BC355" s="6"/>
      <c r="BD355" s="6"/>
      <c r="BE355" s="6"/>
      <c r="BF355" s="6"/>
      <c r="BG355" s="6"/>
      <c r="BH355" s="6"/>
      <c r="BI355" s="52"/>
      <c r="BK355" s="328"/>
      <c r="BL355" s="41">
        <v>3</v>
      </c>
      <c r="BM355" s="6">
        <v>10</v>
      </c>
      <c r="BN355" s="6">
        <v>10</v>
      </c>
      <c r="BO355" s="6">
        <v>10</v>
      </c>
      <c r="BP355" s="6">
        <v>10</v>
      </c>
      <c r="BQ355" s="6">
        <v>10</v>
      </c>
      <c r="BR355" s="6">
        <v>10</v>
      </c>
      <c r="BS355" s="52"/>
      <c r="BU355" s="328"/>
      <c r="BV355" s="41">
        <v>3</v>
      </c>
      <c r="BW355" s="6"/>
      <c r="BX355" s="6"/>
      <c r="BY355" s="6"/>
      <c r="BZ355" s="6"/>
      <c r="CA355" s="6"/>
      <c r="CB355" s="6"/>
      <c r="CC355" s="52"/>
      <c r="CE355" s="328"/>
      <c r="CF355" s="41">
        <v>3</v>
      </c>
      <c r="CG355" s="6"/>
      <c r="CH355" s="6"/>
      <c r="CI355" s="6"/>
      <c r="CJ355" s="6"/>
      <c r="CK355" s="6"/>
      <c r="CL355" s="6"/>
      <c r="CM355" s="52"/>
      <c r="CO355" s="328"/>
      <c r="CP355" s="41">
        <v>3</v>
      </c>
      <c r="CQ355" s="6"/>
      <c r="CR355" s="6"/>
      <c r="CS355" s="6"/>
      <c r="CT355" s="6"/>
      <c r="CU355" s="6"/>
      <c r="CV355" s="6"/>
      <c r="CW355" s="52"/>
      <c r="CY355" s="328"/>
      <c r="CZ355" s="41">
        <v>3</v>
      </c>
      <c r="DA355" s="6">
        <v>10</v>
      </c>
      <c r="DB355" s="6">
        <v>10</v>
      </c>
      <c r="DC355" s="6">
        <v>10</v>
      </c>
      <c r="DD355" s="6">
        <v>10</v>
      </c>
      <c r="DE355" s="6"/>
      <c r="DF355" s="6">
        <v>10</v>
      </c>
      <c r="DG355" s="52"/>
      <c r="DI355" s="328"/>
      <c r="DJ355" s="41">
        <v>3</v>
      </c>
      <c r="DK355" s="6"/>
      <c r="DL355" s="6"/>
      <c r="DM355" s="6"/>
      <c r="DN355" s="6"/>
      <c r="DO355" s="6"/>
      <c r="DP355" s="6"/>
      <c r="DQ355" s="52"/>
      <c r="DS355" s="328"/>
      <c r="DT355" s="41">
        <v>3</v>
      </c>
      <c r="DU355" s="6"/>
      <c r="DV355" s="6"/>
      <c r="DW355" s="6"/>
      <c r="DX355" s="6"/>
      <c r="DY355" s="6"/>
      <c r="DZ355" s="6"/>
      <c r="EA355" s="52"/>
      <c r="EC355" s="328"/>
      <c r="ED355" s="41">
        <v>3</v>
      </c>
      <c r="EE355" s="6"/>
      <c r="EF355" s="6"/>
      <c r="EG355" s="6"/>
      <c r="EH355" s="6"/>
      <c r="EI355" s="6"/>
      <c r="EJ355" s="6"/>
      <c r="EK355" s="52"/>
      <c r="EL355" s="328"/>
      <c r="EM355" s="41">
        <v>3</v>
      </c>
      <c r="EN355" s="6">
        <v>10</v>
      </c>
      <c r="EO355" s="6">
        <v>10</v>
      </c>
      <c r="EP355" s="6">
        <v>10</v>
      </c>
      <c r="EQ355" s="6">
        <v>10</v>
      </c>
      <c r="ER355" s="6"/>
      <c r="ES355" s="6">
        <v>10</v>
      </c>
      <c r="ET355" s="52"/>
      <c r="EU355" s="52"/>
      <c r="EW355" s="367"/>
      <c r="EX355" s="41">
        <v>3</v>
      </c>
      <c r="EY355" s="6"/>
      <c r="EZ355" s="6"/>
      <c r="FA355" s="6"/>
      <c r="FB355" s="6"/>
      <c r="FC355" s="6"/>
      <c r="FD355" s="6"/>
      <c r="FE355" s="52"/>
      <c r="FG355" s="367"/>
      <c r="FH355" s="41">
        <v>3</v>
      </c>
      <c r="FI355" s="6"/>
      <c r="FJ355" s="6"/>
      <c r="FK355" s="6"/>
      <c r="FL355" s="6"/>
      <c r="FM355" s="6"/>
      <c r="FN355" s="6"/>
      <c r="FO355" s="52"/>
      <c r="FQ355" s="367"/>
      <c r="FR355" s="41">
        <v>3</v>
      </c>
      <c r="FS355" s="6"/>
      <c r="FT355" s="6"/>
      <c r="FU355" s="6"/>
      <c r="FV355" s="6"/>
      <c r="FW355" s="6"/>
      <c r="FX355" s="6"/>
      <c r="FY355" s="52"/>
      <c r="GA355" s="367"/>
      <c r="GB355" s="41">
        <v>3</v>
      </c>
      <c r="GC355" s="6"/>
      <c r="GD355" s="6"/>
      <c r="GE355" s="6"/>
      <c r="GF355" s="6"/>
      <c r="GG355" s="6"/>
      <c r="GH355" s="6"/>
      <c r="GI355" s="52"/>
      <c r="GK355" s="367"/>
      <c r="GL355" s="41">
        <v>3</v>
      </c>
      <c r="GM355" s="6"/>
      <c r="GN355" s="6"/>
      <c r="GO355" s="6"/>
      <c r="GP355" s="6"/>
      <c r="GQ355" s="6"/>
      <c r="GR355" s="6"/>
      <c r="GS355" s="52"/>
      <c r="GU355" s="367"/>
      <c r="GV355" s="41">
        <v>3</v>
      </c>
      <c r="GW355" s="6"/>
      <c r="GX355" s="6"/>
      <c r="GY355" s="6"/>
      <c r="GZ355" s="6"/>
      <c r="HA355" s="6"/>
      <c r="HB355" s="6"/>
      <c r="HC355" s="52"/>
      <c r="HE355" s="367"/>
      <c r="HF355" s="41">
        <v>3</v>
      </c>
      <c r="HG355" s="6"/>
      <c r="HH355" s="6"/>
      <c r="HI355" s="6"/>
      <c r="HJ355" s="6"/>
      <c r="HK355" s="6"/>
      <c r="HL355" s="6"/>
      <c r="HM355" s="52"/>
      <c r="HO355" s="367"/>
      <c r="HP355" s="41">
        <v>3</v>
      </c>
      <c r="HQ355" s="6"/>
      <c r="HR355" s="6"/>
      <c r="HS355" s="6"/>
      <c r="HT355" s="6"/>
      <c r="HU355" s="6"/>
      <c r="HV355" s="6"/>
      <c r="HW355" s="52"/>
      <c r="HY355" s="367"/>
      <c r="HZ355" s="41">
        <v>3</v>
      </c>
      <c r="IA355" s="6"/>
      <c r="IB355" s="6"/>
      <c r="IC355" s="6"/>
      <c r="ID355" s="6"/>
      <c r="IE355" s="6"/>
      <c r="IF355" s="6"/>
      <c r="IG355" s="52"/>
      <c r="II355" s="367"/>
      <c r="IJ355" s="41">
        <v>3</v>
      </c>
      <c r="IK355" s="6"/>
      <c r="IL355" s="6"/>
      <c r="IM355" s="6"/>
      <c r="IN355" s="6"/>
      <c r="IO355" s="6"/>
      <c r="IP355" s="6"/>
      <c r="IQ355" s="52"/>
      <c r="IS355" s="367"/>
      <c r="IT355" s="41">
        <v>3</v>
      </c>
      <c r="IU355" s="6"/>
      <c r="IV355" s="6"/>
      <c r="IW355" s="6"/>
      <c r="IX355" s="6"/>
      <c r="IY355" s="6"/>
      <c r="IZ355" s="6"/>
      <c r="JA355" s="52"/>
    </row>
    <row r="356" spans="1:261" ht="12.75" customHeight="1" outlineLevel="2" x14ac:dyDescent="0.25">
      <c r="A356" s="99" t="s">
        <v>122</v>
      </c>
      <c r="B356" s="100">
        <f>IF(A356="Must Have",RQTMustHave,(IF(A356="Important",RQTImportant,(IF(A356="Standard",RQTStandard,RQTNiceToHave)))))</f>
        <v>1</v>
      </c>
      <c r="C356" s="358"/>
      <c r="D356" s="17" t="s">
        <v>1</v>
      </c>
      <c r="E356" s="417">
        <f>AVERAGE(O356,Y356,AI356,AS356,BC356,BM356,BW356,CG356,CQ356,DA356,DK356,DU356,EE356,EO356,EY356,FI356,FS356,GC356,GM356,GW356,HG356,HQ356,IA356,IK356,IU356)</f>
        <v>10</v>
      </c>
      <c r="F356" s="417">
        <f t="shared" ref="F356:J356" si="1608">AVERAGE(P356,Z356,AJ356,AT356,BD356,BN356,BX356,CH356,CR356,DB356,DL356,DV356,EF356,EP356,EZ356,FJ356,FT356,GD356,GN356,GX356,HH356,HR356,IB356,IL356,IV356)</f>
        <v>10</v>
      </c>
      <c r="G356" s="417">
        <f t="shared" si="1608"/>
        <v>10</v>
      </c>
      <c r="H356" s="417">
        <f t="shared" si="1608"/>
        <v>10</v>
      </c>
      <c r="I356" s="417">
        <f t="shared" si="1608"/>
        <v>10</v>
      </c>
      <c r="J356" s="417">
        <f t="shared" si="1608"/>
        <v>10</v>
      </c>
      <c r="K356" s="52"/>
      <c r="M356" s="48"/>
      <c r="N356" s="17" t="s">
        <v>1</v>
      </c>
      <c r="O356" s="36" t="str">
        <f>IF(COUNT(O353:O355)=0,"",AVERAGE(O353:O355))</f>
        <v/>
      </c>
      <c r="P356" s="36" t="str">
        <f>IF(COUNT(P353:P355)=0,"",AVERAGE(P353:P355))</f>
        <v/>
      </c>
      <c r="Q356" s="36" t="str">
        <f>IF(COUNT(Q353:Q355)=0,"",AVERAGE(Q353:Q355))</f>
        <v/>
      </c>
      <c r="R356" s="36" t="str">
        <f>IF(COUNT(R353:R355)=0,"",AVERAGE(R353:R355))</f>
        <v/>
      </c>
      <c r="S356" s="36"/>
      <c r="T356" s="36" t="str">
        <f>IF(COUNT(T353:T355)=0,"",AVERAGE(T353:T355))</f>
        <v/>
      </c>
      <c r="U356" s="52"/>
      <c r="W356" s="48"/>
      <c r="X356" s="17" t="s">
        <v>1</v>
      </c>
      <c r="Y356" s="36" t="str">
        <f>IF(COUNT(Y353:Y355)=0,"",AVERAGE(Y353:Y355))</f>
        <v/>
      </c>
      <c r="Z356" s="36" t="str">
        <f>IF(COUNT(Z353:Z355)=0,"",AVERAGE(Z353:Z355))</f>
        <v/>
      </c>
      <c r="AA356" s="36" t="str">
        <f>IF(COUNT(AA353:AA355)=0,"",AVERAGE(AA353:AA355))</f>
        <v/>
      </c>
      <c r="AB356" s="36" t="str">
        <f>IF(COUNT(AB353:AB355)=0,"",AVERAGE(AB353:AB355))</f>
        <v/>
      </c>
      <c r="AC356" s="36"/>
      <c r="AD356" s="36" t="str">
        <f>IF(COUNT(AD353:AD355)=0,"",AVERAGE(AD353:AD355))</f>
        <v/>
      </c>
      <c r="AE356" s="52"/>
      <c r="AG356" s="48"/>
      <c r="AH356" s="17" t="s">
        <v>1</v>
      </c>
      <c r="AI356" s="36" t="str">
        <f>IF(COUNT(AI353:AI355)=0,"",AVERAGE(AI353:AI355))</f>
        <v/>
      </c>
      <c r="AJ356" s="36" t="str">
        <f>IF(COUNT(AJ353:AJ355)=0,"",AVERAGE(AJ353:AJ355))</f>
        <v/>
      </c>
      <c r="AK356" s="36" t="str">
        <f>IF(COUNT(AK353:AK355)=0,"",AVERAGE(AK353:AK355))</f>
        <v/>
      </c>
      <c r="AL356" s="36" t="str">
        <f>IF(COUNT(AL353:AL355)=0,"",AVERAGE(AL353:AL355))</f>
        <v/>
      </c>
      <c r="AM356" s="36"/>
      <c r="AN356" s="36" t="str">
        <f>IF(COUNT(AN353:AN355)=0,"",AVERAGE(AN353:AN355))</f>
        <v/>
      </c>
      <c r="AO356" s="52"/>
      <c r="AQ356" s="48"/>
      <c r="AR356" s="17" t="s">
        <v>1</v>
      </c>
      <c r="AS356" s="36"/>
      <c r="AT356" s="36" t="str">
        <f>IF(COUNT(AT353:AT355)=0,"",AVERAGE(AT353:AT355))</f>
        <v/>
      </c>
      <c r="AU356" s="36" t="str">
        <f>IF(COUNT(AU353:AU355)=0,"",AVERAGE(AU353:AU355))</f>
        <v/>
      </c>
      <c r="AV356" s="36" t="str">
        <f>IF(COUNT(AV353:AV355)=0,"",AVERAGE(AV353:AV355))</f>
        <v/>
      </c>
      <c r="AW356" s="36" t="str">
        <f>IF(COUNT(AW353:AW355)=0,"",AVERAGE(AW353:AW355))</f>
        <v/>
      </c>
      <c r="AX356" s="36" t="str">
        <f>IF(COUNT(AX353:AX355)=0,"",AVERAGE(AX353:AX355))</f>
        <v/>
      </c>
      <c r="AY356" s="52"/>
      <c r="BA356" s="48"/>
      <c r="BB356" s="17" t="s">
        <v>1</v>
      </c>
      <c r="BC356" s="36"/>
      <c r="BD356" s="36" t="str">
        <f>IF(COUNT(BD353:BD355)=0,"",AVERAGE(BD353:BD355))</f>
        <v/>
      </c>
      <c r="BE356" s="36" t="str">
        <f>IF(COUNT(BE353:BE355)=0,"",AVERAGE(BE353:BE355))</f>
        <v/>
      </c>
      <c r="BF356" s="36" t="str">
        <f>IF(COUNT(BF353:BF355)=0,"",AVERAGE(BF353:BF355))</f>
        <v/>
      </c>
      <c r="BG356" s="36" t="str">
        <f>IF(COUNT(BG353:BG355)=0,"",AVERAGE(BG353:BG355))</f>
        <v/>
      </c>
      <c r="BH356" s="36" t="str">
        <f>IF(COUNT(BH353:BH355)=0,"",AVERAGE(BH353:BH355))</f>
        <v/>
      </c>
      <c r="BI356" s="52"/>
      <c r="BK356" s="48"/>
      <c r="BL356" s="17" t="s">
        <v>1</v>
      </c>
      <c r="BM356" s="6">
        <v>10</v>
      </c>
      <c r="BN356" s="6">
        <v>10</v>
      </c>
      <c r="BO356" s="6">
        <v>10</v>
      </c>
      <c r="BP356" s="6">
        <v>10</v>
      </c>
      <c r="BQ356" s="6">
        <v>10</v>
      </c>
      <c r="BR356" s="6">
        <v>10</v>
      </c>
      <c r="BS356" s="52"/>
      <c r="BU356" s="48"/>
      <c r="BV356" s="17" t="s">
        <v>1</v>
      </c>
      <c r="BW356" s="36" t="str">
        <f>IF(COUNT(BW353:BW355)=0,"",AVERAGE(BW353:BW355))</f>
        <v/>
      </c>
      <c r="BX356" s="36" t="str">
        <f>IF(COUNT(BX353:BX355)=0,"",AVERAGE(BX353:BX355))</f>
        <v/>
      </c>
      <c r="BY356" s="36" t="str">
        <f>IF(COUNT(BY353:BY355)=0,"",AVERAGE(BY353:BY355))</f>
        <v/>
      </c>
      <c r="BZ356" s="36" t="str">
        <f>IF(COUNT(BZ353:BZ355)=0,"",AVERAGE(BZ353:BZ355))</f>
        <v/>
      </c>
      <c r="CA356" s="36"/>
      <c r="CB356" s="36" t="str">
        <f>IF(COUNT(CB353:CB355)=0,"",AVERAGE(CB353:CB355))</f>
        <v/>
      </c>
      <c r="CC356" s="52"/>
      <c r="CE356" s="48"/>
      <c r="CF356" s="17" t="s">
        <v>1</v>
      </c>
      <c r="CG356" s="36" t="str">
        <f>IF(COUNT(CG353:CG355)=0,"",AVERAGE(CG353:CG355))</f>
        <v/>
      </c>
      <c r="CH356" s="36" t="str">
        <f>IF(COUNT(CH353:CH355)=0,"",AVERAGE(CH353:CH355))</f>
        <v/>
      </c>
      <c r="CI356" s="36" t="str">
        <f>IF(COUNT(CI353:CI355)=0,"",AVERAGE(CI353:CI355))</f>
        <v/>
      </c>
      <c r="CJ356" s="36" t="str">
        <f>IF(COUNT(CJ353:CJ355)=0,"",AVERAGE(CJ353:CJ355))</f>
        <v/>
      </c>
      <c r="CK356" s="36"/>
      <c r="CL356" s="36" t="str">
        <f>IF(COUNT(CL353:CL355)=0,"",AVERAGE(CL353:CL355))</f>
        <v/>
      </c>
      <c r="CM356" s="52"/>
      <c r="CO356" s="48"/>
      <c r="CP356" s="17" t="s">
        <v>1</v>
      </c>
      <c r="CQ356" s="36" t="str">
        <f>IF(COUNT(CQ353:CQ355)=0,"",AVERAGE(CQ353:CQ355))</f>
        <v/>
      </c>
      <c r="CR356" s="36" t="str">
        <f>IF(COUNT(CR353:CR355)=0,"",AVERAGE(CR353:CR355))</f>
        <v/>
      </c>
      <c r="CS356" s="36" t="str">
        <f>IF(COUNT(CS353:CS355)=0,"",AVERAGE(CS353:CS355))</f>
        <v/>
      </c>
      <c r="CT356" s="36" t="str">
        <f>IF(COUNT(CT353:CT355)=0,"",AVERAGE(CT353:CT355))</f>
        <v/>
      </c>
      <c r="CU356" s="36"/>
      <c r="CV356" s="36" t="str">
        <f>IF(COUNT(CV353:CV355)=0,"",AVERAGE(CV353:CV355))</f>
        <v/>
      </c>
      <c r="CW356" s="52"/>
      <c r="CY356" s="48"/>
      <c r="CZ356" s="17" t="s">
        <v>1</v>
      </c>
      <c r="DA356" s="36">
        <f>IF(COUNT(DA353:DA355)=0,"",AVERAGE(DA353:DA355))</f>
        <v>10</v>
      </c>
      <c r="DB356" s="36">
        <f>IF(COUNT(DB353:DB355)=0,"",AVERAGE(DB353:DB355))</f>
        <v>10</v>
      </c>
      <c r="DC356" s="36">
        <f>IF(COUNT(DC353:DC355)=0,"",AVERAGE(DC353:DC355))</f>
        <v>10</v>
      </c>
      <c r="DD356" s="36">
        <f>IF(COUNT(DD353:DD355)=0,"",AVERAGE(DD353:DD355))</f>
        <v>10</v>
      </c>
      <c r="DE356" s="36"/>
      <c r="DF356" s="36">
        <f>IF(COUNT(DF353:DF355)=0,"",AVERAGE(DF353:DF355))</f>
        <v>10</v>
      </c>
      <c r="DG356" s="52"/>
      <c r="DI356" s="48"/>
      <c r="DJ356" s="17" t="s">
        <v>1</v>
      </c>
      <c r="DK356" s="36" t="str">
        <f>IF(COUNT(DK353:DK355)=0,"",AVERAGE(DK353:DK355))</f>
        <v/>
      </c>
      <c r="DL356" s="36" t="str">
        <f>IF(COUNT(DL353:DL355)=0,"",AVERAGE(DL353:DL355))</f>
        <v/>
      </c>
      <c r="DM356" s="36" t="str">
        <f>IF(COUNT(DM353:DM355)=0,"",AVERAGE(DM353:DM355))</f>
        <v/>
      </c>
      <c r="DN356" s="36" t="str">
        <f>IF(COUNT(DN353:DN355)=0,"",AVERAGE(DN353:DN355))</f>
        <v/>
      </c>
      <c r="DO356" s="36"/>
      <c r="DP356" s="36" t="str">
        <f>IF(COUNT(DP353:DP355)=0,"",AVERAGE(DP353:DP355))</f>
        <v/>
      </c>
      <c r="DQ356" s="52"/>
      <c r="DS356" s="48"/>
      <c r="DT356" s="17" t="s">
        <v>1</v>
      </c>
      <c r="DU356" s="36" t="str">
        <f>IF(COUNT(DU353:DU355)=0,"",AVERAGE(DU353:DU355))</f>
        <v/>
      </c>
      <c r="DV356" s="36" t="str">
        <f>IF(COUNT(DV353:DV355)=0,"",AVERAGE(DV353:DV355))</f>
        <v/>
      </c>
      <c r="DW356" s="36" t="str">
        <f>IF(COUNT(DW353:DW355)=0,"",AVERAGE(DW353:DW355))</f>
        <v/>
      </c>
      <c r="DX356" s="36" t="str">
        <f>IF(COUNT(DX353:DX355)=0,"",AVERAGE(DX353:DX355))</f>
        <v/>
      </c>
      <c r="DY356" s="36"/>
      <c r="DZ356" s="36" t="str">
        <f>IF(COUNT(DZ353:DZ355)=0,"",AVERAGE(DZ353:DZ355))</f>
        <v/>
      </c>
      <c r="EA356" s="52"/>
      <c r="EC356" s="48"/>
      <c r="ED356" s="17" t="s">
        <v>1</v>
      </c>
      <c r="EE356" s="36" t="str">
        <f>IF(COUNT(EE353:EE355)=0,"",AVERAGE(EE353:EE355))</f>
        <v/>
      </c>
      <c r="EF356" s="36" t="str">
        <f>IF(COUNT(EF353:EF355)=0,"",AVERAGE(EF353:EF355))</f>
        <v/>
      </c>
      <c r="EG356" s="36" t="str">
        <f>IF(COUNT(EG353:EG355)=0,"",AVERAGE(EG353:EG355))</f>
        <v/>
      </c>
      <c r="EH356" s="36" t="str">
        <f>IF(COUNT(EH353:EH355)=0,"",AVERAGE(EH353:EH355))</f>
        <v/>
      </c>
      <c r="EI356" s="36"/>
      <c r="EJ356" s="36" t="str">
        <f>IF(COUNT(EJ353:EJ355)=0,"",AVERAGE(EJ353:EJ355))</f>
        <v/>
      </c>
      <c r="EK356" s="52"/>
      <c r="EL356" s="48"/>
      <c r="EM356" s="17" t="s">
        <v>1</v>
      </c>
      <c r="EN356" s="36">
        <f>IF(COUNT(EN353:EN355)=0,"",AVERAGE(EN353:EN355))</f>
        <v>10</v>
      </c>
      <c r="EO356" s="36">
        <f>IF(COUNT(EO353:EO355)=0,"",AVERAGE(EO353:EO355))</f>
        <v>10</v>
      </c>
      <c r="EP356" s="36">
        <f>IF(COUNT(EP353:EP355)=0,"",AVERAGE(EP353:EP355))</f>
        <v>10</v>
      </c>
      <c r="EQ356" s="36">
        <f>IF(COUNT(EQ353:EQ355)=0,"",AVERAGE(EQ353:EQ355))</f>
        <v>10</v>
      </c>
      <c r="ER356" s="36"/>
      <c r="ES356" s="36">
        <f>IF(COUNT(ES353:ES355)=0,"",AVERAGE(ES353:ES355))</f>
        <v>10</v>
      </c>
      <c r="ET356" s="52"/>
      <c r="EU356" s="52"/>
      <c r="EW356" s="369"/>
      <c r="EX356" s="17" t="s">
        <v>1</v>
      </c>
      <c r="EY356" s="36" t="str">
        <f t="shared" ref="EY356:FD356" si="1609">IF(COUNT(EY353:EY355)=0,"",AVERAGE(EY353:EY355))</f>
        <v/>
      </c>
      <c r="EZ356" s="36" t="str">
        <f t="shared" si="1609"/>
        <v/>
      </c>
      <c r="FA356" s="36" t="str">
        <f t="shared" si="1609"/>
        <v/>
      </c>
      <c r="FB356" s="36" t="str">
        <f t="shared" si="1609"/>
        <v/>
      </c>
      <c r="FC356" s="36" t="str">
        <f t="shared" si="1609"/>
        <v/>
      </c>
      <c r="FD356" s="36" t="str">
        <f t="shared" si="1609"/>
        <v/>
      </c>
      <c r="FE356" s="52"/>
      <c r="FG356" s="369"/>
      <c r="FH356" s="17" t="s">
        <v>1</v>
      </c>
      <c r="FI356" s="36" t="str">
        <f t="shared" ref="FI356:FN356" si="1610">IF(COUNT(FI353:FI355)=0,"",AVERAGE(FI353:FI355))</f>
        <v/>
      </c>
      <c r="FJ356" s="36" t="str">
        <f t="shared" si="1610"/>
        <v/>
      </c>
      <c r="FK356" s="36" t="str">
        <f t="shared" si="1610"/>
        <v/>
      </c>
      <c r="FL356" s="36" t="str">
        <f t="shared" si="1610"/>
        <v/>
      </c>
      <c r="FM356" s="36" t="str">
        <f t="shared" si="1610"/>
        <v/>
      </c>
      <c r="FN356" s="36" t="str">
        <f t="shared" si="1610"/>
        <v/>
      </c>
      <c r="FO356" s="52"/>
      <c r="FQ356" s="369"/>
      <c r="FR356" s="17" t="s">
        <v>1</v>
      </c>
      <c r="FS356" s="36" t="str">
        <f t="shared" ref="FS356:FX356" si="1611">IF(COUNT(FS353:FS355)=0,"",AVERAGE(FS353:FS355))</f>
        <v/>
      </c>
      <c r="FT356" s="36" t="str">
        <f t="shared" si="1611"/>
        <v/>
      </c>
      <c r="FU356" s="36" t="str">
        <f t="shared" si="1611"/>
        <v/>
      </c>
      <c r="FV356" s="36" t="str">
        <f t="shared" si="1611"/>
        <v/>
      </c>
      <c r="FW356" s="36" t="str">
        <f t="shared" si="1611"/>
        <v/>
      </c>
      <c r="FX356" s="36" t="str">
        <f t="shared" si="1611"/>
        <v/>
      </c>
      <c r="FY356" s="52"/>
      <c r="GA356" s="369"/>
      <c r="GB356" s="17" t="s">
        <v>1</v>
      </c>
      <c r="GC356" s="36" t="str">
        <f t="shared" ref="GC356:GH356" si="1612">IF(COUNT(GC353:GC355)=0,"",AVERAGE(GC353:GC355))</f>
        <v/>
      </c>
      <c r="GD356" s="36" t="str">
        <f t="shared" si="1612"/>
        <v/>
      </c>
      <c r="GE356" s="36" t="str">
        <f t="shared" si="1612"/>
        <v/>
      </c>
      <c r="GF356" s="36" t="str">
        <f t="shared" si="1612"/>
        <v/>
      </c>
      <c r="GG356" s="36" t="str">
        <f t="shared" si="1612"/>
        <v/>
      </c>
      <c r="GH356" s="36" t="str">
        <f t="shared" si="1612"/>
        <v/>
      </c>
      <c r="GI356" s="52"/>
      <c r="GK356" s="369"/>
      <c r="GL356" s="17" t="s">
        <v>1</v>
      </c>
      <c r="GM356" s="36" t="str">
        <f t="shared" ref="GM356:GR356" si="1613">IF(COUNT(GM353:GM355)=0,"",AVERAGE(GM353:GM355))</f>
        <v/>
      </c>
      <c r="GN356" s="36" t="str">
        <f t="shared" si="1613"/>
        <v/>
      </c>
      <c r="GO356" s="36" t="str">
        <f t="shared" si="1613"/>
        <v/>
      </c>
      <c r="GP356" s="36" t="str">
        <f t="shared" si="1613"/>
        <v/>
      </c>
      <c r="GQ356" s="36" t="str">
        <f t="shared" si="1613"/>
        <v/>
      </c>
      <c r="GR356" s="36" t="str">
        <f t="shared" si="1613"/>
        <v/>
      </c>
      <c r="GS356" s="52"/>
      <c r="GU356" s="369"/>
      <c r="GV356" s="17" t="s">
        <v>1</v>
      </c>
      <c r="GW356" s="36" t="str">
        <f t="shared" ref="GW356:HB356" si="1614">IF(COUNT(GW353:GW355)=0,"",AVERAGE(GW353:GW355))</f>
        <v/>
      </c>
      <c r="GX356" s="36" t="str">
        <f t="shared" si="1614"/>
        <v/>
      </c>
      <c r="GY356" s="36" t="str">
        <f t="shared" si="1614"/>
        <v/>
      </c>
      <c r="GZ356" s="36" t="str">
        <f t="shared" si="1614"/>
        <v/>
      </c>
      <c r="HA356" s="36" t="str">
        <f t="shared" si="1614"/>
        <v/>
      </c>
      <c r="HB356" s="36" t="str">
        <f t="shared" si="1614"/>
        <v/>
      </c>
      <c r="HC356" s="52"/>
      <c r="HE356" s="369"/>
      <c r="HF356" s="17" t="s">
        <v>1</v>
      </c>
      <c r="HG356" s="36" t="str">
        <f t="shared" ref="HG356:HL356" si="1615">IF(COUNT(HG353:HG355)=0,"",AVERAGE(HG353:HG355))</f>
        <v/>
      </c>
      <c r="HH356" s="36" t="str">
        <f t="shared" si="1615"/>
        <v/>
      </c>
      <c r="HI356" s="36" t="str">
        <f t="shared" si="1615"/>
        <v/>
      </c>
      <c r="HJ356" s="36" t="str">
        <f t="shared" si="1615"/>
        <v/>
      </c>
      <c r="HK356" s="36" t="str">
        <f t="shared" si="1615"/>
        <v/>
      </c>
      <c r="HL356" s="36" t="str">
        <f t="shared" si="1615"/>
        <v/>
      </c>
      <c r="HM356" s="52"/>
      <c r="HO356" s="369"/>
      <c r="HP356" s="17" t="s">
        <v>1</v>
      </c>
      <c r="HQ356" s="36" t="str">
        <f t="shared" ref="HQ356:HV356" si="1616">IF(COUNT(HQ353:HQ355)=0,"",AVERAGE(HQ353:HQ355))</f>
        <v/>
      </c>
      <c r="HR356" s="36" t="str">
        <f t="shared" si="1616"/>
        <v/>
      </c>
      <c r="HS356" s="36" t="str">
        <f t="shared" si="1616"/>
        <v/>
      </c>
      <c r="HT356" s="36" t="str">
        <f t="shared" si="1616"/>
        <v/>
      </c>
      <c r="HU356" s="36" t="str">
        <f t="shared" si="1616"/>
        <v/>
      </c>
      <c r="HV356" s="36" t="str">
        <f t="shared" si="1616"/>
        <v/>
      </c>
      <c r="HW356" s="52"/>
      <c r="HY356" s="369"/>
      <c r="HZ356" s="17" t="s">
        <v>1</v>
      </c>
      <c r="IA356" s="36" t="str">
        <f t="shared" ref="IA356:IF356" si="1617">IF(COUNT(IA353:IA355)=0,"",AVERAGE(IA353:IA355))</f>
        <v/>
      </c>
      <c r="IB356" s="36" t="str">
        <f t="shared" si="1617"/>
        <v/>
      </c>
      <c r="IC356" s="36" t="str">
        <f t="shared" si="1617"/>
        <v/>
      </c>
      <c r="ID356" s="36" t="str">
        <f t="shared" si="1617"/>
        <v/>
      </c>
      <c r="IE356" s="36" t="str">
        <f t="shared" si="1617"/>
        <v/>
      </c>
      <c r="IF356" s="36" t="str">
        <f t="shared" si="1617"/>
        <v/>
      </c>
      <c r="IG356" s="52"/>
      <c r="II356" s="369"/>
      <c r="IJ356" s="17" t="s">
        <v>1</v>
      </c>
      <c r="IK356" s="36" t="str">
        <f t="shared" ref="IK356:IP356" si="1618">IF(COUNT(IK353:IK355)=0,"",AVERAGE(IK353:IK355))</f>
        <v/>
      </c>
      <c r="IL356" s="36" t="str">
        <f t="shared" si="1618"/>
        <v/>
      </c>
      <c r="IM356" s="36" t="str">
        <f t="shared" si="1618"/>
        <v/>
      </c>
      <c r="IN356" s="36" t="str">
        <f t="shared" si="1618"/>
        <v/>
      </c>
      <c r="IO356" s="36" t="str">
        <f t="shared" si="1618"/>
        <v/>
      </c>
      <c r="IP356" s="36" t="str">
        <f t="shared" si="1618"/>
        <v/>
      </c>
      <c r="IQ356" s="52"/>
      <c r="IS356" s="369"/>
      <c r="IT356" s="17" t="s">
        <v>1</v>
      </c>
      <c r="IU356" s="36" t="str">
        <f t="shared" ref="IU356:IZ356" si="1619">IF(COUNT(IU353:IU355)=0,"",AVERAGE(IU353:IU355))</f>
        <v/>
      </c>
      <c r="IV356" s="36" t="str">
        <f t="shared" si="1619"/>
        <v/>
      </c>
      <c r="IW356" s="36" t="str">
        <f t="shared" si="1619"/>
        <v/>
      </c>
      <c r="IX356" s="36" t="str">
        <f t="shared" si="1619"/>
        <v/>
      </c>
      <c r="IY356" s="36" t="str">
        <f t="shared" si="1619"/>
        <v/>
      </c>
      <c r="IZ356" s="36" t="str">
        <f t="shared" si="1619"/>
        <v/>
      </c>
      <c r="JA356" s="52"/>
    </row>
    <row r="357" spans="1:261" ht="26.4" outlineLevel="1" x14ac:dyDescent="0.25">
      <c r="A357" s="97"/>
      <c r="B357" s="98">
        <f>SUM(B358:B370)*10</f>
        <v>30</v>
      </c>
      <c r="C357" s="37">
        <v>5.5</v>
      </c>
      <c r="D357" s="38" t="s">
        <v>318</v>
      </c>
      <c r="E357" s="428">
        <f>(($B$363*E363)+($B$367*E367)+($B$370*E370))/$B$357</f>
        <v>0.11111111111111112</v>
      </c>
      <c r="F357" s="428">
        <f t="shared" ref="F357:J357" si="1620">(($B$363*F363)+($B$367*F367)+($B$370*F370))/$B$357</f>
        <v>0.18888888888888891</v>
      </c>
      <c r="G357" s="428">
        <f t="shared" si="1620"/>
        <v>0.1</v>
      </c>
      <c r="H357" s="428">
        <f t="shared" si="1620"/>
        <v>7.4999999999999997E-2</v>
      </c>
      <c r="I357" s="428">
        <f t="shared" si="1620"/>
        <v>0.30277777777777781</v>
      </c>
      <c r="J357" s="428">
        <f t="shared" si="1620"/>
        <v>0.30277777777777781</v>
      </c>
      <c r="K357" s="52"/>
      <c r="M357" s="37">
        <v>5.5</v>
      </c>
      <c r="N357" s="38" t="s">
        <v>318</v>
      </c>
      <c r="O357" s="38"/>
      <c r="P357" s="38"/>
      <c r="Q357" s="38"/>
      <c r="R357" s="38"/>
      <c r="S357" s="38"/>
      <c r="T357" s="38"/>
      <c r="U357" s="52"/>
      <c r="W357" s="37">
        <v>5.5</v>
      </c>
      <c r="X357" s="38" t="s">
        <v>318</v>
      </c>
      <c r="Y357" s="38"/>
      <c r="Z357" s="38"/>
      <c r="AA357" s="38"/>
      <c r="AB357" s="38"/>
      <c r="AC357" s="38"/>
      <c r="AD357" s="38"/>
      <c r="AE357" s="52"/>
      <c r="AG357" s="37">
        <v>5.5</v>
      </c>
      <c r="AH357" s="38" t="s">
        <v>318</v>
      </c>
      <c r="AI357" s="38"/>
      <c r="AJ357" s="38"/>
      <c r="AK357" s="38"/>
      <c r="AL357" s="38"/>
      <c r="AM357" s="38"/>
      <c r="AN357" s="38"/>
      <c r="AO357" s="52"/>
      <c r="AQ357" s="37">
        <v>5.5</v>
      </c>
      <c r="AR357" s="38" t="s">
        <v>318</v>
      </c>
      <c r="AS357" s="38"/>
      <c r="AT357" s="38"/>
      <c r="AU357" s="38"/>
      <c r="AV357" s="38"/>
      <c r="AW357" s="38"/>
      <c r="AX357" s="38"/>
      <c r="AY357" s="52"/>
      <c r="BA357" s="37">
        <v>5.5</v>
      </c>
      <c r="BB357" s="38" t="s">
        <v>318</v>
      </c>
      <c r="BC357" s="38"/>
      <c r="BD357" s="38"/>
      <c r="BE357" s="38"/>
      <c r="BF357" s="38"/>
      <c r="BG357" s="38"/>
      <c r="BH357" s="38"/>
      <c r="BI357" s="52"/>
      <c r="BK357" s="37">
        <v>5.5</v>
      </c>
      <c r="BL357" s="38" t="s">
        <v>318</v>
      </c>
      <c r="BM357" s="36"/>
      <c r="BN357" s="36">
        <f>IF(COUNT(BN354:BN356)=0,"",AVERAGE(BN354:BN356))</f>
        <v>10</v>
      </c>
      <c r="BO357" s="36">
        <f>IF(COUNT(BO354:BO356)=0,"",AVERAGE(BO354:BO356))</f>
        <v>10</v>
      </c>
      <c r="BP357" s="36">
        <f>IF(COUNT(BP354:BP356)=0,"",AVERAGE(BP354:BP356))</f>
        <v>10</v>
      </c>
      <c r="BQ357" s="36">
        <f>IF(COUNT(BQ354:BQ356)=0,"",AVERAGE(BQ354:BQ356))</f>
        <v>10</v>
      </c>
      <c r="BR357" s="36">
        <f>IF(COUNT(BR354:BR356)=0,"",AVERAGE(BR354:BR356))</f>
        <v>10</v>
      </c>
      <c r="BS357" s="52"/>
      <c r="BU357" s="37">
        <v>5.5</v>
      </c>
      <c r="BV357" s="38" t="s">
        <v>318</v>
      </c>
      <c r="BW357" s="38"/>
      <c r="BX357" s="38"/>
      <c r="BY357" s="38"/>
      <c r="BZ357" s="38"/>
      <c r="CA357" s="38"/>
      <c r="CB357" s="38"/>
      <c r="CC357" s="52"/>
      <c r="CE357" s="37">
        <v>5.5</v>
      </c>
      <c r="CF357" s="38" t="s">
        <v>318</v>
      </c>
      <c r="CG357" s="38"/>
      <c r="CH357" s="38"/>
      <c r="CI357" s="38"/>
      <c r="CJ357" s="38"/>
      <c r="CK357" s="38"/>
      <c r="CL357" s="38"/>
      <c r="CM357" s="52"/>
      <c r="CO357" s="37">
        <v>5.5</v>
      </c>
      <c r="CP357" s="38" t="s">
        <v>318</v>
      </c>
      <c r="CQ357" s="38"/>
      <c r="CR357" s="38"/>
      <c r="CS357" s="38"/>
      <c r="CT357" s="38"/>
      <c r="CU357" s="38"/>
      <c r="CV357" s="38"/>
      <c r="CW357" s="52"/>
      <c r="CY357" s="37">
        <v>5.5</v>
      </c>
      <c r="CZ357" s="38" t="s">
        <v>318</v>
      </c>
      <c r="DA357" s="38"/>
      <c r="DB357" s="38"/>
      <c r="DC357" s="38"/>
      <c r="DD357" s="38"/>
      <c r="DE357" s="38"/>
      <c r="DF357" s="38"/>
      <c r="DG357" s="52"/>
      <c r="DI357" s="37">
        <v>5.5</v>
      </c>
      <c r="DJ357" s="38" t="s">
        <v>318</v>
      </c>
      <c r="DK357" s="38"/>
      <c r="DL357" s="38"/>
      <c r="DM357" s="38"/>
      <c r="DN357" s="38"/>
      <c r="DO357" s="38"/>
      <c r="DP357" s="38"/>
      <c r="DQ357" s="52"/>
      <c r="DS357" s="37">
        <v>5.5</v>
      </c>
      <c r="DT357" s="38" t="s">
        <v>318</v>
      </c>
      <c r="DU357" s="38"/>
      <c r="DV357" s="38"/>
      <c r="DW357" s="38"/>
      <c r="DX357" s="38"/>
      <c r="DY357" s="38"/>
      <c r="DZ357" s="38"/>
      <c r="EA357" s="52"/>
      <c r="EC357" s="37">
        <v>5.5</v>
      </c>
      <c r="ED357" s="38" t="s">
        <v>318</v>
      </c>
      <c r="EE357" s="38"/>
      <c r="EF357" s="38"/>
      <c r="EG357" s="38"/>
      <c r="EH357" s="38"/>
      <c r="EI357" s="38"/>
      <c r="EJ357" s="38"/>
      <c r="EK357" s="52"/>
      <c r="EL357" s="37">
        <v>5.5</v>
      </c>
      <c r="EM357" s="38" t="s">
        <v>318</v>
      </c>
      <c r="EN357" s="38"/>
      <c r="EO357" s="38"/>
      <c r="EP357" s="38"/>
      <c r="EQ357" s="38"/>
      <c r="ER357" s="38"/>
      <c r="ES357" s="38"/>
      <c r="ET357" s="52"/>
      <c r="EU357" s="52"/>
      <c r="EW357" s="364">
        <v>5.5</v>
      </c>
      <c r="EX357" s="38" t="s">
        <v>318</v>
      </c>
      <c r="EY357" s="38"/>
      <c r="EZ357" s="38"/>
      <c r="FA357" s="38"/>
      <c r="FB357" s="38"/>
      <c r="FC357" s="38"/>
      <c r="FD357" s="38"/>
      <c r="FE357" s="52"/>
      <c r="FG357" s="364">
        <v>5.5</v>
      </c>
      <c r="FH357" s="38" t="s">
        <v>318</v>
      </c>
      <c r="FI357" s="38"/>
      <c r="FJ357" s="38"/>
      <c r="FK357" s="38"/>
      <c r="FL357" s="38"/>
      <c r="FM357" s="38"/>
      <c r="FN357" s="38"/>
      <c r="FO357" s="52"/>
      <c r="FQ357" s="364">
        <v>5.5</v>
      </c>
      <c r="FR357" s="38" t="s">
        <v>318</v>
      </c>
      <c r="FS357" s="38"/>
      <c r="FT357" s="38"/>
      <c r="FU357" s="38"/>
      <c r="FV357" s="38"/>
      <c r="FW357" s="38"/>
      <c r="FX357" s="38"/>
      <c r="FY357" s="52"/>
      <c r="GA357" s="364">
        <v>5.5</v>
      </c>
      <c r="GB357" s="38" t="s">
        <v>318</v>
      </c>
      <c r="GC357" s="38"/>
      <c r="GD357" s="38"/>
      <c r="GE357" s="38"/>
      <c r="GF357" s="38"/>
      <c r="GG357" s="38"/>
      <c r="GH357" s="38"/>
      <c r="GI357" s="52"/>
      <c r="GK357" s="364">
        <v>5.5</v>
      </c>
      <c r="GL357" s="38" t="s">
        <v>318</v>
      </c>
      <c r="GM357" s="38"/>
      <c r="GN357" s="38"/>
      <c r="GO357" s="38"/>
      <c r="GP357" s="38"/>
      <c r="GQ357" s="38"/>
      <c r="GR357" s="38"/>
      <c r="GS357" s="52"/>
      <c r="GU357" s="364">
        <v>5.5</v>
      </c>
      <c r="GV357" s="38" t="s">
        <v>318</v>
      </c>
      <c r="GW357" s="38"/>
      <c r="GX357" s="38"/>
      <c r="GY357" s="38"/>
      <c r="GZ357" s="38"/>
      <c r="HA357" s="38"/>
      <c r="HB357" s="38"/>
      <c r="HC357" s="52"/>
      <c r="HE357" s="364">
        <v>5.5</v>
      </c>
      <c r="HF357" s="38" t="s">
        <v>318</v>
      </c>
      <c r="HG357" s="38"/>
      <c r="HH357" s="38"/>
      <c r="HI357" s="38"/>
      <c r="HJ357" s="38"/>
      <c r="HK357" s="38"/>
      <c r="HL357" s="38"/>
      <c r="HM357" s="52"/>
      <c r="HO357" s="364">
        <v>5.5</v>
      </c>
      <c r="HP357" s="38" t="s">
        <v>318</v>
      </c>
      <c r="HQ357" s="38"/>
      <c r="HR357" s="38"/>
      <c r="HS357" s="38"/>
      <c r="HT357" s="38"/>
      <c r="HU357" s="38"/>
      <c r="HV357" s="38"/>
      <c r="HW357" s="52"/>
      <c r="HY357" s="364">
        <v>5.5</v>
      </c>
      <c r="HZ357" s="38" t="s">
        <v>318</v>
      </c>
      <c r="IA357" s="38"/>
      <c r="IB357" s="38"/>
      <c r="IC357" s="38"/>
      <c r="ID357" s="38"/>
      <c r="IE357" s="38"/>
      <c r="IF357" s="38"/>
      <c r="IG357" s="52"/>
      <c r="II357" s="364">
        <v>5.5</v>
      </c>
      <c r="IJ357" s="38" t="s">
        <v>318</v>
      </c>
      <c r="IK357" s="38"/>
      <c r="IL357" s="38"/>
      <c r="IM357" s="38"/>
      <c r="IN357" s="38"/>
      <c r="IO357" s="38"/>
      <c r="IP357" s="38"/>
      <c r="IQ357" s="52"/>
      <c r="IS357" s="364">
        <v>5.5</v>
      </c>
      <c r="IT357" s="38" t="s">
        <v>318</v>
      </c>
      <c r="IU357" s="38"/>
      <c r="IV357" s="38"/>
      <c r="IW357" s="38"/>
      <c r="IX357" s="38"/>
      <c r="IY357" s="38"/>
      <c r="IZ357" s="38"/>
      <c r="JA357" s="52"/>
    </row>
    <row r="358" spans="1:261" ht="12.75" customHeight="1" outlineLevel="2" x14ac:dyDescent="0.25">
      <c r="C358" s="360"/>
      <c r="D358" s="50" t="s">
        <v>17</v>
      </c>
      <c r="E358" s="418"/>
      <c r="F358" s="418"/>
      <c r="G358" s="418"/>
      <c r="H358" s="418"/>
      <c r="I358" s="418"/>
      <c r="J358" s="418"/>
      <c r="K358" s="52"/>
      <c r="M358" s="49"/>
      <c r="N358" s="50" t="s">
        <v>17</v>
      </c>
      <c r="O358" s="9"/>
      <c r="P358" s="9"/>
      <c r="Q358" s="9"/>
      <c r="R358" s="9"/>
      <c r="S358" s="9"/>
      <c r="T358" s="9"/>
      <c r="U358" s="52"/>
      <c r="W358" s="49"/>
      <c r="X358" s="50" t="s">
        <v>17</v>
      </c>
      <c r="Y358" s="9"/>
      <c r="Z358" s="9"/>
      <c r="AA358" s="9"/>
      <c r="AB358" s="9"/>
      <c r="AC358" s="9"/>
      <c r="AD358" s="9"/>
      <c r="AE358" s="52"/>
      <c r="AG358" s="49"/>
      <c r="AH358" s="50" t="s">
        <v>17</v>
      </c>
      <c r="AI358" s="9"/>
      <c r="AJ358" s="9"/>
      <c r="AK358" s="9"/>
      <c r="AL358" s="9"/>
      <c r="AM358" s="9"/>
      <c r="AN358" s="9"/>
      <c r="AO358" s="52"/>
      <c r="AQ358" s="49"/>
      <c r="AR358" s="50" t="s">
        <v>17</v>
      </c>
      <c r="AS358" s="9"/>
      <c r="AT358" s="9"/>
      <c r="AU358" s="9"/>
      <c r="AV358" s="9"/>
      <c r="AW358" s="9"/>
      <c r="AX358" s="9"/>
      <c r="AY358" s="52"/>
      <c r="BA358" s="49"/>
      <c r="BB358" s="50" t="s">
        <v>17</v>
      </c>
      <c r="BC358" s="9"/>
      <c r="BD358" s="9"/>
      <c r="BE358" s="9"/>
      <c r="BF358" s="9"/>
      <c r="BG358" s="9"/>
      <c r="BH358" s="9"/>
      <c r="BI358" s="52"/>
      <c r="BK358" s="49"/>
      <c r="BL358" s="50" t="s">
        <v>17</v>
      </c>
      <c r="BM358" s="38"/>
      <c r="BN358" s="38"/>
      <c r="BO358" s="38"/>
      <c r="BP358" s="38"/>
      <c r="BQ358" s="38"/>
      <c r="BR358" s="38"/>
      <c r="BS358" s="52"/>
      <c r="BU358" s="49"/>
      <c r="BV358" s="50" t="s">
        <v>17</v>
      </c>
      <c r="BW358" s="9"/>
      <c r="BX358" s="9"/>
      <c r="BY358" s="9"/>
      <c r="BZ358" s="9"/>
      <c r="CA358" s="9"/>
      <c r="CB358" s="9"/>
      <c r="CC358" s="52"/>
      <c r="CE358" s="49"/>
      <c r="CF358" s="50" t="s">
        <v>17</v>
      </c>
      <c r="CG358" s="9"/>
      <c r="CH358" s="9"/>
      <c r="CI358" s="9"/>
      <c r="CJ358" s="9"/>
      <c r="CK358" s="9"/>
      <c r="CL358" s="9"/>
      <c r="CM358" s="52"/>
      <c r="CO358" s="49"/>
      <c r="CP358" s="50" t="s">
        <v>17</v>
      </c>
      <c r="CQ358" s="9"/>
      <c r="CR358" s="9"/>
      <c r="CS358" s="9"/>
      <c r="CT358" s="9"/>
      <c r="CU358" s="9"/>
      <c r="CV358" s="9"/>
      <c r="CW358" s="52"/>
      <c r="CY358" s="49"/>
      <c r="CZ358" s="50" t="s">
        <v>17</v>
      </c>
      <c r="DA358" s="9"/>
      <c r="DB358" s="9"/>
      <c r="DC358" s="9"/>
      <c r="DD358" s="9"/>
      <c r="DE358" s="9"/>
      <c r="DF358" s="9"/>
      <c r="DG358" s="52"/>
      <c r="DI358" s="49"/>
      <c r="DJ358" s="50" t="s">
        <v>17</v>
      </c>
      <c r="DK358" s="9"/>
      <c r="DL358" s="9"/>
      <c r="DM358" s="9"/>
      <c r="DN358" s="9"/>
      <c r="DO358" s="9"/>
      <c r="DP358" s="9"/>
      <c r="DQ358" s="52"/>
      <c r="DS358" s="49"/>
      <c r="DT358" s="50" t="s">
        <v>17</v>
      </c>
      <c r="DU358" s="9"/>
      <c r="DV358" s="9"/>
      <c r="DW358" s="9"/>
      <c r="DX358" s="9"/>
      <c r="DY358" s="9"/>
      <c r="DZ358" s="9"/>
      <c r="EA358" s="52"/>
      <c r="EC358" s="49"/>
      <c r="ED358" s="50" t="s">
        <v>17</v>
      </c>
      <c r="EE358" s="9"/>
      <c r="EF358" s="9"/>
      <c r="EG358" s="9"/>
      <c r="EH358" s="9"/>
      <c r="EI358" s="9"/>
      <c r="EJ358" s="9"/>
      <c r="EK358" s="52"/>
      <c r="EL358" s="49"/>
      <c r="EM358" s="50" t="s">
        <v>17</v>
      </c>
      <c r="EN358" s="9"/>
      <c r="EO358" s="9"/>
      <c r="EP358" s="9"/>
      <c r="EQ358" s="9"/>
      <c r="ER358" s="9"/>
      <c r="ES358" s="9"/>
      <c r="ET358" s="52"/>
      <c r="EU358" s="52"/>
      <c r="EW358" s="365"/>
      <c r="EX358" s="50" t="s">
        <v>17</v>
      </c>
      <c r="EY358" s="9"/>
      <c r="EZ358" s="9"/>
      <c r="FA358" s="9"/>
      <c r="FB358" s="9"/>
      <c r="FC358" s="9"/>
      <c r="FD358" s="9"/>
      <c r="FE358" s="52"/>
      <c r="FG358" s="365"/>
      <c r="FH358" s="50" t="s">
        <v>17</v>
      </c>
      <c r="FI358" s="9"/>
      <c r="FJ358" s="9"/>
      <c r="FK358" s="9"/>
      <c r="FL358" s="9"/>
      <c r="FM358" s="9"/>
      <c r="FN358" s="9"/>
      <c r="FO358" s="52"/>
      <c r="FQ358" s="365"/>
      <c r="FR358" s="50" t="s">
        <v>17</v>
      </c>
      <c r="FS358" s="9"/>
      <c r="FT358" s="9"/>
      <c r="FU358" s="9"/>
      <c r="FV358" s="9"/>
      <c r="FW358" s="9"/>
      <c r="FX358" s="9"/>
      <c r="FY358" s="52"/>
      <c r="GA358" s="365"/>
      <c r="GB358" s="50" t="s">
        <v>17</v>
      </c>
      <c r="GC358" s="9"/>
      <c r="GD358" s="9"/>
      <c r="GE358" s="9"/>
      <c r="GF358" s="9"/>
      <c r="GG358" s="9"/>
      <c r="GH358" s="9"/>
      <c r="GI358" s="52"/>
      <c r="GK358" s="365"/>
      <c r="GL358" s="50" t="s">
        <v>17</v>
      </c>
      <c r="GM358" s="9"/>
      <c r="GN358" s="9"/>
      <c r="GO358" s="9"/>
      <c r="GP358" s="9"/>
      <c r="GQ358" s="9"/>
      <c r="GR358" s="9"/>
      <c r="GS358" s="52"/>
      <c r="GU358" s="365"/>
      <c r="GV358" s="50" t="s">
        <v>17</v>
      </c>
      <c r="GW358" s="9"/>
      <c r="GX358" s="9"/>
      <c r="GY358" s="9"/>
      <c r="GZ358" s="9"/>
      <c r="HA358" s="9"/>
      <c r="HB358" s="9"/>
      <c r="HC358" s="52"/>
      <c r="HE358" s="365"/>
      <c r="HF358" s="50" t="s">
        <v>17</v>
      </c>
      <c r="HG358" s="9"/>
      <c r="HH358" s="9"/>
      <c r="HI358" s="9"/>
      <c r="HJ358" s="9"/>
      <c r="HK358" s="9"/>
      <c r="HL358" s="9"/>
      <c r="HM358" s="52"/>
      <c r="HO358" s="365"/>
      <c r="HP358" s="50" t="s">
        <v>17</v>
      </c>
      <c r="HQ358" s="9"/>
      <c r="HR358" s="9"/>
      <c r="HS358" s="9"/>
      <c r="HT358" s="9"/>
      <c r="HU358" s="9"/>
      <c r="HV358" s="9"/>
      <c r="HW358" s="52"/>
      <c r="HY358" s="365"/>
      <c r="HZ358" s="50" t="s">
        <v>17</v>
      </c>
      <c r="IA358" s="9"/>
      <c r="IB358" s="9"/>
      <c r="IC358" s="9"/>
      <c r="ID358" s="9"/>
      <c r="IE358" s="9"/>
      <c r="IF358" s="9"/>
      <c r="IG358" s="52"/>
      <c r="II358" s="365"/>
      <c r="IJ358" s="50" t="s">
        <v>17</v>
      </c>
      <c r="IK358" s="9"/>
      <c r="IL358" s="9"/>
      <c r="IM358" s="9"/>
      <c r="IN358" s="9"/>
      <c r="IO358" s="9"/>
      <c r="IP358" s="9"/>
      <c r="IQ358" s="52"/>
      <c r="IS358" s="365"/>
      <c r="IT358" s="50" t="s">
        <v>17</v>
      </c>
      <c r="IU358" s="9"/>
      <c r="IV358" s="9"/>
      <c r="IW358" s="9"/>
      <c r="IX358" s="9"/>
      <c r="IY358" s="9"/>
      <c r="IZ358" s="9"/>
      <c r="JA358" s="52"/>
    </row>
    <row r="359" spans="1:261" ht="12.75" customHeight="1" outlineLevel="2" x14ac:dyDescent="0.25">
      <c r="C359" s="102" t="s">
        <v>56</v>
      </c>
      <c r="D359" s="103" t="s">
        <v>319</v>
      </c>
      <c r="E359" s="419"/>
      <c r="F359" s="419"/>
      <c r="G359" s="419"/>
      <c r="H359" s="419"/>
      <c r="I359" s="419"/>
      <c r="J359" s="419"/>
      <c r="K359" s="52"/>
      <c r="M359" s="102" t="s">
        <v>56</v>
      </c>
      <c r="N359" s="103" t="s">
        <v>319</v>
      </c>
      <c r="O359" s="103"/>
      <c r="P359" s="103"/>
      <c r="Q359" s="103"/>
      <c r="R359" s="103"/>
      <c r="S359" s="103"/>
      <c r="T359" s="103"/>
      <c r="U359" s="52"/>
      <c r="W359" s="102" t="s">
        <v>56</v>
      </c>
      <c r="X359" s="103" t="s">
        <v>319</v>
      </c>
      <c r="Y359" s="103"/>
      <c r="Z359" s="103"/>
      <c r="AA359" s="103"/>
      <c r="AB359" s="103"/>
      <c r="AC359" s="103"/>
      <c r="AD359" s="103"/>
      <c r="AE359" s="52"/>
      <c r="AG359" s="102" t="s">
        <v>56</v>
      </c>
      <c r="AH359" s="103" t="s">
        <v>319</v>
      </c>
      <c r="AI359" s="103"/>
      <c r="AJ359" s="103"/>
      <c r="AK359" s="103"/>
      <c r="AL359" s="103"/>
      <c r="AM359" s="103"/>
      <c r="AN359" s="103"/>
      <c r="AO359" s="52"/>
      <c r="AQ359" s="102" t="s">
        <v>56</v>
      </c>
      <c r="AR359" s="103" t="s">
        <v>319</v>
      </c>
      <c r="AS359" s="103"/>
      <c r="AT359" s="103"/>
      <c r="AU359" s="103"/>
      <c r="AV359" s="103"/>
      <c r="AW359" s="103"/>
      <c r="AX359" s="103"/>
      <c r="AY359" s="52"/>
      <c r="BA359" s="102" t="s">
        <v>56</v>
      </c>
      <c r="BB359" s="103" t="s">
        <v>319</v>
      </c>
      <c r="BC359" s="103"/>
      <c r="BD359" s="103"/>
      <c r="BE359" s="103"/>
      <c r="BF359" s="103"/>
      <c r="BG359" s="103"/>
      <c r="BH359" s="103"/>
      <c r="BI359" s="52"/>
      <c r="BK359" s="102" t="s">
        <v>56</v>
      </c>
      <c r="BL359" s="103" t="s">
        <v>319</v>
      </c>
      <c r="BM359" s="9"/>
      <c r="BN359" s="9"/>
      <c r="BO359" s="9"/>
      <c r="BP359" s="9"/>
      <c r="BQ359" s="9"/>
      <c r="BR359" s="9"/>
      <c r="BS359" s="52"/>
      <c r="BU359" s="102" t="s">
        <v>56</v>
      </c>
      <c r="BV359" s="103" t="s">
        <v>319</v>
      </c>
      <c r="BW359" s="103"/>
      <c r="BX359" s="103"/>
      <c r="BY359" s="103"/>
      <c r="BZ359" s="103"/>
      <c r="CA359" s="103"/>
      <c r="CB359" s="103"/>
      <c r="CC359" s="52"/>
      <c r="CE359" s="102" t="s">
        <v>56</v>
      </c>
      <c r="CF359" s="103" t="s">
        <v>319</v>
      </c>
      <c r="CG359" s="103"/>
      <c r="CH359" s="103"/>
      <c r="CI359" s="103"/>
      <c r="CJ359" s="103"/>
      <c r="CK359" s="103"/>
      <c r="CL359" s="103"/>
      <c r="CM359" s="52"/>
      <c r="CO359" s="102" t="s">
        <v>56</v>
      </c>
      <c r="CP359" s="103" t="s">
        <v>319</v>
      </c>
      <c r="CQ359" s="103"/>
      <c r="CR359" s="103"/>
      <c r="CS359" s="103"/>
      <c r="CT359" s="103"/>
      <c r="CU359" s="103"/>
      <c r="CV359" s="103"/>
      <c r="CW359" s="52"/>
      <c r="CY359" s="102" t="s">
        <v>56</v>
      </c>
      <c r="CZ359" s="103" t="s">
        <v>319</v>
      </c>
      <c r="DA359" s="103"/>
      <c r="DB359" s="103"/>
      <c r="DC359" s="103"/>
      <c r="DD359" s="103"/>
      <c r="DE359" s="103"/>
      <c r="DF359" s="103"/>
      <c r="DG359" s="52"/>
      <c r="DI359" s="102" t="s">
        <v>56</v>
      </c>
      <c r="DJ359" s="103" t="s">
        <v>319</v>
      </c>
      <c r="DK359" s="103"/>
      <c r="DL359" s="103"/>
      <c r="DM359" s="103"/>
      <c r="DN359" s="103"/>
      <c r="DO359" s="103"/>
      <c r="DP359" s="103"/>
      <c r="DQ359" s="52"/>
      <c r="DS359" s="102" t="s">
        <v>56</v>
      </c>
      <c r="DT359" s="103" t="s">
        <v>319</v>
      </c>
      <c r="DU359" s="103"/>
      <c r="DV359" s="103"/>
      <c r="DW359" s="103"/>
      <c r="DX359" s="103"/>
      <c r="DY359" s="103"/>
      <c r="DZ359" s="103"/>
      <c r="EA359" s="52"/>
      <c r="EC359" s="102" t="s">
        <v>56</v>
      </c>
      <c r="ED359" s="103" t="s">
        <v>319</v>
      </c>
      <c r="EE359" s="103"/>
      <c r="EF359" s="103"/>
      <c r="EG359" s="103"/>
      <c r="EH359" s="103"/>
      <c r="EI359" s="103"/>
      <c r="EJ359" s="103"/>
      <c r="EK359" s="52"/>
      <c r="EL359" s="102" t="s">
        <v>56</v>
      </c>
      <c r="EM359" s="103" t="s">
        <v>319</v>
      </c>
      <c r="EN359" s="103"/>
      <c r="EO359" s="103"/>
      <c r="EP359" s="103"/>
      <c r="EQ359" s="103"/>
      <c r="ER359" s="103"/>
      <c r="ES359" s="103"/>
      <c r="ET359" s="52"/>
      <c r="EU359" s="52"/>
      <c r="EW359" s="370" t="s">
        <v>56</v>
      </c>
      <c r="EX359" s="103" t="s">
        <v>319</v>
      </c>
      <c r="EY359" s="103"/>
      <c r="EZ359" s="103"/>
      <c r="FA359" s="103"/>
      <c r="FB359" s="103"/>
      <c r="FC359" s="103"/>
      <c r="FD359" s="103"/>
      <c r="FE359" s="52"/>
      <c r="FG359" s="370" t="s">
        <v>56</v>
      </c>
      <c r="FH359" s="103" t="s">
        <v>319</v>
      </c>
      <c r="FI359" s="103"/>
      <c r="FJ359" s="103"/>
      <c r="FK359" s="103"/>
      <c r="FL359" s="103"/>
      <c r="FM359" s="103"/>
      <c r="FN359" s="103"/>
      <c r="FO359" s="52"/>
      <c r="FQ359" s="370" t="s">
        <v>56</v>
      </c>
      <c r="FR359" s="103" t="s">
        <v>319</v>
      </c>
      <c r="FS359" s="103"/>
      <c r="FT359" s="103"/>
      <c r="FU359" s="103"/>
      <c r="FV359" s="103"/>
      <c r="FW359" s="103"/>
      <c r="FX359" s="103"/>
      <c r="FY359" s="52"/>
      <c r="GA359" s="370" t="s">
        <v>56</v>
      </c>
      <c r="GB359" s="103" t="s">
        <v>319</v>
      </c>
      <c r="GC359" s="103"/>
      <c r="GD359" s="103"/>
      <c r="GE359" s="103"/>
      <c r="GF359" s="103"/>
      <c r="GG359" s="103"/>
      <c r="GH359" s="103"/>
      <c r="GI359" s="52"/>
      <c r="GK359" s="370" t="s">
        <v>56</v>
      </c>
      <c r="GL359" s="103" t="s">
        <v>319</v>
      </c>
      <c r="GM359" s="103"/>
      <c r="GN359" s="103"/>
      <c r="GO359" s="103"/>
      <c r="GP359" s="103"/>
      <c r="GQ359" s="103"/>
      <c r="GR359" s="103"/>
      <c r="GS359" s="52"/>
      <c r="GU359" s="370" t="s">
        <v>56</v>
      </c>
      <c r="GV359" s="103" t="s">
        <v>319</v>
      </c>
      <c r="GW359" s="103"/>
      <c r="GX359" s="103"/>
      <c r="GY359" s="103"/>
      <c r="GZ359" s="103"/>
      <c r="HA359" s="103"/>
      <c r="HB359" s="103"/>
      <c r="HC359" s="52"/>
      <c r="HE359" s="370" t="s">
        <v>56</v>
      </c>
      <c r="HF359" s="103" t="s">
        <v>319</v>
      </c>
      <c r="HG359" s="103"/>
      <c r="HH359" s="103"/>
      <c r="HI359" s="103"/>
      <c r="HJ359" s="103"/>
      <c r="HK359" s="103"/>
      <c r="HL359" s="103"/>
      <c r="HM359" s="52"/>
      <c r="HO359" s="370" t="s">
        <v>56</v>
      </c>
      <c r="HP359" s="103" t="s">
        <v>319</v>
      </c>
      <c r="HQ359" s="103"/>
      <c r="HR359" s="103"/>
      <c r="HS359" s="103"/>
      <c r="HT359" s="103"/>
      <c r="HU359" s="103"/>
      <c r="HV359" s="103"/>
      <c r="HW359" s="52"/>
      <c r="HY359" s="370" t="s">
        <v>56</v>
      </c>
      <c r="HZ359" s="103" t="s">
        <v>319</v>
      </c>
      <c r="IA359" s="103"/>
      <c r="IB359" s="103"/>
      <c r="IC359" s="103"/>
      <c r="ID359" s="103"/>
      <c r="IE359" s="103"/>
      <c r="IF359" s="103"/>
      <c r="IG359" s="52"/>
      <c r="II359" s="370" t="s">
        <v>56</v>
      </c>
      <c r="IJ359" s="103" t="s">
        <v>319</v>
      </c>
      <c r="IK359" s="103"/>
      <c r="IL359" s="103"/>
      <c r="IM359" s="103"/>
      <c r="IN359" s="103"/>
      <c r="IO359" s="103"/>
      <c r="IP359" s="103"/>
      <c r="IQ359" s="52"/>
      <c r="IS359" s="370" t="s">
        <v>56</v>
      </c>
      <c r="IT359" s="103" t="s">
        <v>319</v>
      </c>
      <c r="IU359" s="103"/>
      <c r="IV359" s="103"/>
      <c r="IW359" s="103"/>
      <c r="IX359" s="103"/>
      <c r="IY359" s="103"/>
      <c r="IZ359" s="103"/>
      <c r="JA359" s="52"/>
    </row>
    <row r="360" spans="1:261" ht="12.75" customHeight="1" outlineLevel="2" x14ac:dyDescent="0.25">
      <c r="C360" s="356"/>
      <c r="D360" s="41">
        <v>1</v>
      </c>
      <c r="E360" s="416">
        <f t="shared" ref="E360:E362" si="1621">AVERAGE(O360,Y360,AI360,AS360,BC360,BM360,BW360,CG360,CQ360,DA360,DK360,DU360,EE360,EO360,EY360,FI360,FS360,GC360,GM360,GW360,HG360,HQ360,IA360,IK360,IU360)</f>
        <v>0</v>
      </c>
      <c r="F360" s="416">
        <f t="shared" ref="F360:F362" si="1622">AVERAGE(P360,Z360,AJ360,AT360,BD360,BN360,BX360,CH360,CR360,DB360,DL360,DV360,EF360,EP360,EZ360,FJ360,FT360,GD360,GN360,GX360,HH360,HR360,IB360,IL360,IV360)</f>
        <v>0</v>
      </c>
      <c r="G360" s="416">
        <f t="shared" ref="G360:G362" si="1623">AVERAGE(Q360,AA360,AK360,AU360,BE360,BO360,BY360,CI360,CS360,DC360,DM360,DW360,EG360,EQ360,FA360,FK360,FU360,GE360,GO360,GY360,HI360,HS360,IC360,IM360,IW360)</f>
        <v>0</v>
      </c>
      <c r="H360" s="416">
        <f t="shared" ref="H360:H362" si="1624">AVERAGE(R360,AB360,AL360,AV360,BF360,BP360,BZ360,CJ360,CT360,DD360,DN360,DX360,EH360,ER360,FB360,FL360,FV360,GF360,GP360,GZ360,HJ360,HT360,ID360,IN360,IX360)</f>
        <v>0</v>
      </c>
      <c r="I360" s="416">
        <f t="shared" ref="I360:I362" si="1625">AVERAGE(S360,AC360,AM360,AW360,BG360,BQ360,CA360,CK360,CU360,DE360,DO360,DY360,EI360,ES360,FC360,FM360,FW360,GG360,GQ360,HA360,HK360,HU360,IE360,IO360,IY360)</f>
        <v>5</v>
      </c>
      <c r="J360" s="416">
        <f t="shared" ref="J360:J362" si="1626">AVERAGE(T360,AD360,AN360,AX360,BH360,BR360,CB360,CL360,CV360,DF360,DP360,DZ360,EJ360,ET360,FD360,FN360,FX360,GH360,GR360,HB360,HL360,HV360,IF360,IP360,IZ360)</f>
        <v>5</v>
      </c>
      <c r="K360" s="52"/>
      <c r="M360" s="328"/>
      <c r="N360" s="41">
        <v>1</v>
      </c>
      <c r="O360" s="6"/>
      <c r="P360" s="6"/>
      <c r="Q360" s="6"/>
      <c r="R360" s="6"/>
      <c r="S360" s="6"/>
      <c r="T360" s="6"/>
      <c r="U360" s="52"/>
      <c r="W360" s="328"/>
      <c r="X360" s="41">
        <v>1</v>
      </c>
      <c r="Y360" s="6"/>
      <c r="Z360" s="6"/>
      <c r="AA360" s="6"/>
      <c r="AB360" s="6"/>
      <c r="AC360" s="6"/>
      <c r="AD360" s="6"/>
      <c r="AE360" s="52"/>
      <c r="AG360" s="328"/>
      <c r="AH360" s="41">
        <v>1</v>
      </c>
      <c r="AI360" s="6"/>
      <c r="AJ360" s="6"/>
      <c r="AK360" s="6"/>
      <c r="AL360" s="6"/>
      <c r="AM360" s="6"/>
      <c r="AN360" s="6"/>
      <c r="AO360" s="52"/>
      <c r="AQ360" s="328"/>
      <c r="AR360" s="41">
        <v>1</v>
      </c>
      <c r="AS360" s="6"/>
      <c r="AT360" s="6"/>
      <c r="AU360" s="6"/>
      <c r="AV360" s="6"/>
      <c r="AW360" s="6"/>
      <c r="AX360" s="6"/>
      <c r="AY360" s="52"/>
      <c r="BA360" s="328"/>
      <c r="BB360" s="41">
        <v>1</v>
      </c>
      <c r="BC360" s="6"/>
      <c r="BD360" s="6"/>
      <c r="BE360" s="6"/>
      <c r="BF360" s="6"/>
      <c r="BG360" s="6"/>
      <c r="BH360" s="6"/>
      <c r="BI360" s="52"/>
      <c r="BK360" s="328"/>
      <c r="BL360" s="41">
        <v>1</v>
      </c>
      <c r="BM360" s="103"/>
      <c r="BN360" s="103"/>
      <c r="BO360" s="103"/>
      <c r="BP360" s="103"/>
      <c r="BQ360" s="103"/>
      <c r="BR360" s="103"/>
      <c r="BS360" s="52"/>
      <c r="BU360" s="328"/>
      <c r="BV360" s="41">
        <v>1</v>
      </c>
      <c r="BW360" s="6"/>
      <c r="BX360" s="6"/>
      <c r="BY360" s="6"/>
      <c r="BZ360" s="6"/>
      <c r="CA360" s="6"/>
      <c r="CB360" s="6"/>
      <c r="CC360" s="52"/>
      <c r="CE360" s="328"/>
      <c r="CF360" s="41">
        <v>1</v>
      </c>
      <c r="CG360" s="6"/>
      <c r="CH360" s="6"/>
      <c r="CI360" s="6"/>
      <c r="CJ360" s="6"/>
      <c r="CK360" s="6"/>
      <c r="CL360" s="6"/>
      <c r="CM360" s="52"/>
      <c r="CO360" s="328"/>
      <c r="CP360" s="41">
        <v>1</v>
      </c>
      <c r="CQ360" s="6"/>
      <c r="CR360" s="6"/>
      <c r="CS360" s="6"/>
      <c r="CT360" s="6"/>
      <c r="CU360" s="6"/>
      <c r="CV360" s="6"/>
      <c r="CW360" s="52"/>
      <c r="CY360" s="328"/>
      <c r="CZ360" s="41">
        <v>1</v>
      </c>
      <c r="DA360" s="6">
        <v>0</v>
      </c>
      <c r="DB360" s="6">
        <v>0</v>
      </c>
      <c r="DC360" s="6">
        <v>0</v>
      </c>
      <c r="DD360" s="6">
        <v>0</v>
      </c>
      <c r="DE360" s="6"/>
      <c r="DF360" s="6">
        <v>5</v>
      </c>
      <c r="DG360" s="52"/>
      <c r="DI360" s="328"/>
      <c r="DJ360" s="41">
        <v>1</v>
      </c>
      <c r="DK360" s="6"/>
      <c r="DL360" s="6"/>
      <c r="DM360" s="6"/>
      <c r="DN360" s="6"/>
      <c r="DO360" s="6"/>
      <c r="DP360" s="6"/>
      <c r="DQ360" s="52"/>
      <c r="DS360" s="328"/>
      <c r="DT360" s="41">
        <v>1</v>
      </c>
      <c r="DU360" s="6"/>
      <c r="DV360" s="6"/>
      <c r="DW360" s="6"/>
      <c r="DX360" s="6"/>
      <c r="DY360" s="6"/>
      <c r="DZ360" s="6"/>
      <c r="EA360" s="52"/>
      <c r="EC360" s="328"/>
      <c r="ED360" s="41">
        <v>1</v>
      </c>
      <c r="EE360" s="6"/>
      <c r="EF360" s="6"/>
      <c r="EG360" s="6"/>
      <c r="EH360" s="6"/>
      <c r="EI360" s="6"/>
      <c r="EJ360" s="6"/>
      <c r="EK360" s="52"/>
      <c r="EL360" s="328"/>
      <c r="EM360" s="41">
        <v>1</v>
      </c>
      <c r="EN360" s="6">
        <v>0</v>
      </c>
      <c r="EO360" s="6">
        <v>0</v>
      </c>
      <c r="EP360" s="6">
        <v>0</v>
      </c>
      <c r="EQ360" s="6">
        <v>0</v>
      </c>
      <c r="ER360" s="6"/>
      <c r="ES360" s="6">
        <v>5</v>
      </c>
      <c r="ET360" s="52"/>
      <c r="EU360" s="52"/>
      <c r="EW360" s="367"/>
      <c r="EX360" s="41">
        <v>1</v>
      </c>
      <c r="EY360" s="6"/>
      <c r="EZ360" s="6"/>
      <c r="FA360" s="6"/>
      <c r="FB360" s="6"/>
      <c r="FC360" s="6"/>
      <c r="FD360" s="6"/>
      <c r="FE360" s="52"/>
      <c r="FG360" s="367"/>
      <c r="FH360" s="41">
        <v>1</v>
      </c>
      <c r="FI360" s="6"/>
      <c r="FJ360" s="6"/>
      <c r="FK360" s="6"/>
      <c r="FL360" s="6"/>
      <c r="FM360" s="6"/>
      <c r="FN360" s="6"/>
      <c r="FO360" s="52"/>
      <c r="FQ360" s="367"/>
      <c r="FR360" s="41">
        <v>1</v>
      </c>
      <c r="FS360" s="6"/>
      <c r="FT360" s="6"/>
      <c r="FU360" s="6"/>
      <c r="FV360" s="6"/>
      <c r="FW360" s="6"/>
      <c r="FX360" s="6"/>
      <c r="FY360" s="52"/>
      <c r="GA360" s="367"/>
      <c r="GB360" s="41">
        <v>1</v>
      </c>
      <c r="GC360" s="6"/>
      <c r="GD360" s="6"/>
      <c r="GE360" s="6"/>
      <c r="GF360" s="6"/>
      <c r="GG360" s="6"/>
      <c r="GH360" s="6"/>
      <c r="GI360" s="52"/>
      <c r="GK360" s="367"/>
      <c r="GL360" s="41">
        <v>1</v>
      </c>
      <c r="GM360" s="6"/>
      <c r="GN360" s="6"/>
      <c r="GO360" s="6"/>
      <c r="GP360" s="6"/>
      <c r="GQ360" s="6"/>
      <c r="GR360" s="6"/>
      <c r="GS360" s="52"/>
      <c r="GU360" s="367"/>
      <c r="GV360" s="41">
        <v>1</v>
      </c>
      <c r="GW360" s="6"/>
      <c r="GX360" s="6"/>
      <c r="GY360" s="6"/>
      <c r="GZ360" s="6"/>
      <c r="HA360" s="6"/>
      <c r="HB360" s="6"/>
      <c r="HC360" s="52"/>
      <c r="HE360" s="367"/>
      <c r="HF360" s="41">
        <v>1</v>
      </c>
      <c r="HG360" s="6"/>
      <c r="HH360" s="6"/>
      <c r="HI360" s="6"/>
      <c r="HJ360" s="6"/>
      <c r="HK360" s="6"/>
      <c r="HL360" s="6"/>
      <c r="HM360" s="52"/>
      <c r="HO360" s="367"/>
      <c r="HP360" s="41">
        <v>1</v>
      </c>
      <c r="HQ360" s="6"/>
      <c r="HR360" s="6"/>
      <c r="HS360" s="6"/>
      <c r="HT360" s="6"/>
      <c r="HU360" s="6"/>
      <c r="HV360" s="6"/>
      <c r="HW360" s="52"/>
      <c r="HY360" s="367"/>
      <c r="HZ360" s="41">
        <v>1</v>
      </c>
      <c r="IA360" s="6"/>
      <c r="IB360" s="6"/>
      <c r="IC360" s="6"/>
      <c r="ID360" s="6"/>
      <c r="IE360" s="6"/>
      <c r="IF360" s="6"/>
      <c r="IG360" s="52"/>
      <c r="II360" s="367"/>
      <c r="IJ360" s="41">
        <v>1</v>
      </c>
      <c r="IK360" s="6"/>
      <c r="IL360" s="6"/>
      <c r="IM360" s="6"/>
      <c r="IN360" s="6"/>
      <c r="IO360" s="6"/>
      <c r="IP360" s="6"/>
      <c r="IQ360" s="52"/>
      <c r="IS360" s="367"/>
      <c r="IT360" s="41">
        <v>1</v>
      </c>
      <c r="IU360" s="6"/>
      <c r="IV360" s="6"/>
      <c r="IW360" s="6"/>
      <c r="IX360" s="6"/>
      <c r="IY360" s="6"/>
      <c r="IZ360" s="6"/>
      <c r="JA360" s="52"/>
    </row>
    <row r="361" spans="1:261" ht="12.75" customHeight="1" outlineLevel="2" x14ac:dyDescent="0.25">
      <c r="C361" s="356"/>
      <c r="D361" s="41">
        <v>2</v>
      </c>
      <c r="E361" s="416">
        <f t="shared" si="1621"/>
        <v>0</v>
      </c>
      <c r="F361" s="416">
        <f t="shared" si="1622"/>
        <v>0</v>
      </c>
      <c r="G361" s="416">
        <f t="shared" si="1623"/>
        <v>0</v>
      </c>
      <c r="H361" s="416">
        <f t="shared" si="1624"/>
        <v>0</v>
      </c>
      <c r="I361" s="416">
        <f t="shared" si="1625"/>
        <v>0</v>
      </c>
      <c r="J361" s="416">
        <f t="shared" si="1626"/>
        <v>0</v>
      </c>
      <c r="K361" s="52"/>
      <c r="M361" s="328"/>
      <c r="N361" s="41">
        <v>2</v>
      </c>
      <c r="O361" s="6"/>
      <c r="P361" s="6"/>
      <c r="Q361" s="6"/>
      <c r="R361" s="6"/>
      <c r="S361" s="6"/>
      <c r="T361" s="6"/>
      <c r="U361" s="52"/>
      <c r="W361" s="328"/>
      <c r="X361" s="41">
        <v>2</v>
      </c>
      <c r="Y361" s="6"/>
      <c r="Z361" s="6"/>
      <c r="AA361" s="6"/>
      <c r="AB361" s="6"/>
      <c r="AC361" s="6"/>
      <c r="AD361" s="6"/>
      <c r="AE361" s="52"/>
      <c r="AG361" s="328"/>
      <c r="AH361" s="41">
        <v>2</v>
      </c>
      <c r="AI361" s="6"/>
      <c r="AJ361" s="6"/>
      <c r="AK361" s="6"/>
      <c r="AL361" s="6"/>
      <c r="AM361" s="6"/>
      <c r="AN361" s="6"/>
      <c r="AO361" s="52"/>
      <c r="AQ361" s="328"/>
      <c r="AR361" s="41">
        <v>2</v>
      </c>
      <c r="AS361" s="6"/>
      <c r="AT361" s="6"/>
      <c r="AU361" s="6"/>
      <c r="AV361" s="6"/>
      <c r="AW361" s="6"/>
      <c r="AX361" s="6"/>
      <c r="AY361" s="52"/>
      <c r="BA361" s="328"/>
      <c r="BB361" s="41">
        <v>2</v>
      </c>
      <c r="BC361" s="6"/>
      <c r="BD361" s="6"/>
      <c r="BE361" s="6"/>
      <c r="BF361" s="6"/>
      <c r="BG361" s="6"/>
      <c r="BH361" s="6"/>
      <c r="BI361" s="52"/>
      <c r="BK361" s="328"/>
      <c r="BL361" s="41">
        <v>2</v>
      </c>
      <c r="BM361" s="6">
        <v>0</v>
      </c>
      <c r="BN361" s="6">
        <v>0</v>
      </c>
      <c r="BO361" s="6">
        <v>0</v>
      </c>
      <c r="BP361" s="6">
        <v>0</v>
      </c>
      <c r="BQ361" s="6">
        <v>0</v>
      </c>
      <c r="BR361" s="6">
        <v>0</v>
      </c>
      <c r="BS361" s="52"/>
      <c r="BU361" s="328"/>
      <c r="BV361" s="41">
        <v>2</v>
      </c>
      <c r="BW361" s="6"/>
      <c r="BX361" s="6"/>
      <c r="BY361" s="6"/>
      <c r="BZ361" s="6"/>
      <c r="CA361" s="6"/>
      <c r="CB361" s="6"/>
      <c r="CC361" s="52"/>
      <c r="CE361" s="328"/>
      <c r="CF361" s="41">
        <v>2</v>
      </c>
      <c r="CG361" s="6"/>
      <c r="CH361" s="6"/>
      <c r="CI361" s="6"/>
      <c r="CJ361" s="6"/>
      <c r="CK361" s="6"/>
      <c r="CL361" s="6"/>
      <c r="CM361" s="52"/>
      <c r="CO361" s="328"/>
      <c r="CP361" s="41">
        <v>2</v>
      </c>
      <c r="CQ361" s="6"/>
      <c r="CR361" s="6"/>
      <c r="CS361" s="6"/>
      <c r="CT361" s="6"/>
      <c r="CU361" s="6"/>
      <c r="CV361" s="6"/>
      <c r="CW361" s="52"/>
      <c r="CY361" s="328"/>
      <c r="CZ361" s="41">
        <v>2</v>
      </c>
      <c r="DA361" s="6">
        <v>0</v>
      </c>
      <c r="DB361" s="6">
        <v>0</v>
      </c>
      <c r="DC361" s="6">
        <v>0</v>
      </c>
      <c r="DD361" s="6">
        <v>0</v>
      </c>
      <c r="DE361" s="6"/>
      <c r="DF361" s="6">
        <v>0</v>
      </c>
      <c r="DG361" s="52"/>
      <c r="DI361" s="328"/>
      <c r="DJ361" s="41">
        <v>2</v>
      </c>
      <c r="DK361" s="6"/>
      <c r="DL361" s="6"/>
      <c r="DM361" s="6"/>
      <c r="DN361" s="6"/>
      <c r="DO361" s="6"/>
      <c r="DP361" s="6"/>
      <c r="DQ361" s="52"/>
      <c r="DS361" s="328"/>
      <c r="DT361" s="41">
        <v>2</v>
      </c>
      <c r="DU361" s="6"/>
      <c r="DV361" s="6"/>
      <c r="DW361" s="6"/>
      <c r="DX361" s="6"/>
      <c r="DY361" s="6"/>
      <c r="DZ361" s="6"/>
      <c r="EA361" s="52"/>
      <c r="EC361" s="328"/>
      <c r="ED361" s="41">
        <v>2</v>
      </c>
      <c r="EE361" s="6"/>
      <c r="EF361" s="6"/>
      <c r="EG361" s="6"/>
      <c r="EH361" s="6"/>
      <c r="EI361" s="6"/>
      <c r="EJ361" s="6"/>
      <c r="EK361" s="52"/>
      <c r="EL361" s="328"/>
      <c r="EM361" s="41">
        <v>2</v>
      </c>
      <c r="EN361" s="6">
        <v>0</v>
      </c>
      <c r="EO361" s="6">
        <v>0</v>
      </c>
      <c r="EP361" s="6">
        <v>0</v>
      </c>
      <c r="EQ361" s="6">
        <v>0</v>
      </c>
      <c r="ER361" s="6"/>
      <c r="ES361" s="6">
        <v>0</v>
      </c>
      <c r="ET361" s="52"/>
      <c r="EU361" s="52"/>
      <c r="EW361" s="367"/>
      <c r="EX361" s="41">
        <v>2</v>
      </c>
      <c r="EY361" s="6"/>
      <c r="EZ361" s="6"/>
      <c r="FA361" s="6"/>
      <c r="FB361" s="6"/>
      <c r="FC361" s="6"/>
      <c r="FD361" s="6"/>
      <c r="FE361" s="52"/>
      <c r="FG361" s="367"/>
      <c r="FH361" s="41">
        <v>2</v>
      </c>
      <c r="FI361" s="6"/>
      <c r="FJ361" s="6"/>
      <c r="FK361" s="6"/>
      <c r="FL361" s="6"/>
      <c r="FM361" s="6"/>
      <c r="FN361" s="6"/>
      <c r="FO361" s="52"/>
      <c r="FQ361" s="367"/>
      <c r="FR361" s="41">
        <v>2</v>
      </c>
      <c r="FS361" s="6"/>
      <c r="FT361" s="6"/>
      <c r="FU361" s="6"/>
      <c r="FV361" s="6"/>
      <c r="FW361" s="6"/>
      <c r="FX361" s="6"/>
      <c r="FY361" s="52"/>
      <c r="GA361" s="367"/>
      <c r="GB361" s="41">
        <v>2</v>
      </c>
      <c r="GC361" s="6"/>
      <c r="GD361" s="6"/>
      <c r="GE361" s="6"/>
      <c r="GF361" s="6"/>
      <c r="GG361" s="6"/>
      <c r="GH361" s="6"/>
      <c r="GI361" s="52"/>
      <c r="GK361" s="367"/>
      <c r="GL361" s="41">
        <v>2</v>
      </c>
      <c r="GM361" s="6"/>
      <c r="GN361" s="6"/>
      <c r="GO361" s="6"/>
      <c r="GP361" s="6"/>
      <c r="GQ361" s="6"/>
      <c r="GR361" s="6"/>
      <c r="GS361" s="52"/>
      <c r="GU361" s="367"/>
      <c r="GV361" s="41">
        <v>2</v>
      </c>
      <c r="GW361" s="6"/>
      <c r="GX361" s="6"/>
      <c r="GY361" s="6"/>
      <c r="GZ361" s="6"/>
      <c r="HA361" s="6"/>
      <c r="HB361" s="6"/>
      <c r="HC361" s="52"/>
      <c r="HE361" s="367"/>
      <c r="HF361" s="41">
        <v>2</v>
      </c>
      <c r="HG361" s="6"/>
      <c r="HH361" s="6"/>
      <c r="HI361" s="6"/>
      <c r="HJ361" s="6"/>
      <c r="HK361" s="6"/>
      <c r="HL361" s="6"/>
      <c r="HM361" s="52"/>
      <c r="HO361" s="367"/>
      <c r="HP361" s="41">
        <v>2</v>
      </c>
      <c r="HQ361" s="6"/>
      <c r="HR361" s="6"/>
      <c r="HS361" s="6"/>
      <c r="HT361" s="6"/>
      <c r="HU361" s="6"/>
      <c r="HV361" s="6"/>
      <c r="HW361" s="52"/>
      <c r="HY361" s="367"/>
      <c r="HZ361" s="41">
        <v>2</v>
      </c>
      <c r="IA361" s="6"/>
      <c r="IB361" s="6"/>
      <c r="IC361" s="6"/>
      <c r="ID361" s="6"/>
      <c r="IE361" s="6"/>
      <c r="IF361" s="6"/>
      <c r="IG361" s="52"/>
      <c r="II361" s="367"/>
      <c r="IJ361" s="41">
        <v>2</v>
      </c>
      <c r="IK361" s="6"/>
      <c r="IL361" s="6"/>
      <c r="IM361" s="6"/>
      <c r="IN361" s="6"/>
      <c r="IO361" s="6"/>
      <c r="IP361" s="6"/>
      <c r="IQ361" s="52"/>
      <c r="IS361" s="367"/>
      <c r="IT361" s="41">
        <v>2</v>
      </c>
      <c r="IU361" s="6"/>
      <c r="IV361" s="6"/>
      <c r="IW361" s="6"/>
      <c r="IX361" s="6"/>
      <c r="IY361" s="6"/>
      <c r="IZ361" s="6"/>
      <c r="JA361" s="52"/>
    </row>
    <row r="362" spans="1:261" ht="12.75" customHeight="1" outlineLevel="2" x14ac:dyDescent="0.25">
      <c r="C362" s="356"/>
      <c r="D362" s="41">
        <v>3</v>
      </c>
      <c r="E362" s="416">
        <f t="shared" si="1621"/>
        <v>0</v>
      </c>
      <c r="F362" s="416">
        <f t="shared" si="1622"/>
        <v>0</v>
      </c>
      <c r="G362" s="416">
        <f t="shared" si="1623"/>
        <v>0</v>
      </c>
      <c r="H362" s="416">
        <f t="shared" si="1624"/>
        <v>0</v>
      </c>
      <c r="I362" s="416">
        <f t="shared" si="1625"/>
        <v>0</v>
      </c>
      <c r="J362" s="416">
        <f t="shared" si="1626"/>
        <v>0</v>
      </c>
      <c r="K362" s="52"/>
      <c r="M362" s="328"/>
      <c r="N362" s="41">
        <v>3</v>
      </c>
      <c r="O362" s="6"/>
      <c r="P362" s="6"/>
      <c r="Q362" s="6"/>
      <c r="R362" s="6"/>
      <c r="S362" s="6"/>
      <c r="T362" s="6"/>
      <c r="U362" s="52"/>
      <c r="W362" s="328"/>
      <c r="X362" s="41">
        <v>3</v>
      </c>
      <c r="Y362" s="6"/>
      <c r="Z362" s="6"/>
      <c r="AA362" s="6"/>
      <c r="AB362" s="6"/>
      <c r="AC362" s="6"/>
      <c r="AD362" s="6"/>
      <c r="AE362" s="52"/>
      <c r="AG362" s="328"/>
      <c r="AH362" s="41">
        <v>3</v>
      </c>
      <c r="AI362" s="6"/>
      <c r="AJ362" s="6"/>
      <c r="AK362" s="6"/>
      <c r="AL362" s="6"/>
      <c r="AM362" s="6"/>
      <c r="AN362" s="6"/>
      <c r="AO362" s="52"/>
      <c r="AQ362" s="328"/>
      <c r="AR362" s="41">
        <v>3</v>
      </c>
      <c r="AS362" s="6"/>
      <c r="AT362" s="6"/>
      <c r="AU362" s="6"/>
      <c r="AV362" s="6"/>
      <c r="AW362" s="6"/>
      <c r="AX362" s="6"/>
      <c r="AY362" s="52"/>
      <c r="BA362" s="328"/>
      <c r="BB362" s="41">
        <v>3</v>
      </c>
      <c r="BC362" s="6"/>
      <c r="BD362" s="6"/>
      <c r="BE362" s="6"/>
      <c r="BF362" s="6"/>
      <c r="BG362" s="6"/>
      <c r="BH362" s="6"/>
      <c r="BI362" s="52"/>
      <c r="BK362" s="328"/>
      <c r="BL362" s="41">
        <v>3</v>
      </c>
      <c r="BM362" s="6">
        <v>0</v>
      </c>
      <c r="BN362" s="6">
        <v>0</v>
      </c>
      <c r="BO362" s="6">
        <v>0</v>
      </c>
      <c r="BP362" s="6">
        <v>0</v>
      </c>
      <c r="BQ362" s="6">
        <v>0</v>
      </c>
      <c r="BR362" s="6">
        <v>0</v>
      </c>
      <c r="BS362" s="52"/>
      <c r="BU362" s="328"/>
      <c r="BV362" s="41">
        <v>3</v>
      </c>
      <c r="BW362" s="6"/>
      <c r="BX362" s="6"/>
      <c r="BY362" s="6"/>
      <c r="BZ362" s="6"/>
      <c r="CA362" s="6"/>
      <c r="CB362" s="6"/>
      <c r="CC362" s="52"/>
      <c r="CE362" s="328"/>
      <c r="CF362" s="41">
        <v>3</v>
      </c>
      <c r="CG362" s="6"/>
      <c r="CH362" s="6"/>
      <c r="CI362" s="6"/>
      <c r="CJ362" s="6"/>
      <c r="CK362" s="6"/>
      <c r="CL362" s="6"/>
      <c r="CM362" s="52"/>
      <c r="CO362" s="328"/>
      <c r="CP362" s="41">
        <v>3</v>
      </c>
      <c r="CQ362" s="6"/>
      <c r="CR362" s="6"/>
      <c r="CS362" s="6"/>
      <c r="CT362" s="6"/>
      <c r="CU362" s="6"/>
      <c r="CV362" s="6"/>
      <c r="CW362" s="52"/>
      <c r="CY362" s="328"/>
      <c r="CZ362" s="41">
        <v>3</v>
      </c>
      <c r="DA362" s="6">
        <v>0</v>
      </c>
      <c r="DB362" s="6">
        <v>0</v>
      </c>
      <c r="DC362" s="6">
        <v>0</v>
      </c>
      <c r="DD362" s="6">
        <v>0</v>
      </c>
      <c r="DE362" s="6"/>
      <c r="DF362" s="6">
        <v>0</v>
      </c>
      <c r="DG362" s="52"/>
      <c r="DI362" s="328"/>
      <c r="DJ362" s="41">
        <v>3</v>
      </c>
      <c r="DK362" s="6"/>
      <c r="DL362" s="6"/>
      <c r="DM362" s="6"/>
      <c r="DN362" s="6"/>
      <c r="DO362" s="6"/>
      <c r="DP362" s="6"/>
      <c r="DQ362" s="52"/>
      <c r="DS362" s="328"/>
      <c r="DT362" s="41">
        <v>3</v>
      </c>
      <c r="DU362" s="6"/>
      <c r="DV362" s="6"/>
      <c r="DW362" s="6"/>
      <c r="DX362" s="6"/>
      <c r="DY362" s="6"/>
      <c r="DZ362" s="6"/>
      <c r="EA362" s="52"/>
      <c r="EC362" s="328"/>
      <c r="ED362" s="41">
        <v>3</v>
      </c>
      <c r="EE362" s="6"/>
      <c r="EF362" s="6"/>
      <c r="EG362" s="6"/>
      <c r="EH362" s="6"/>
      <c r="EI362" s="6"/>
      <c r="EJ362" s="6"/>
      <c r="EK362" s="52"/>
      <c r="EL362" s="328"/>
      <c r="EM362" s="41">
        <v>3</v>
      </c>
      <c r="EN362" s="6">
        <v>0</v>
      </c>
      <c r="EO362" s="6">
        <v>0</v>
      </c>
      <c r="EP362" s="6">
        <v>0</v>
      </c>
      <c r="EQ362" s="6">
        <v>0</v>
      </c>
      <c r="ER362" s="6"/>
      <c r="ES362" s="6">
        <v>0</v>
      </c>
      <c r="ET362" s="52"/>
      <c r="EU362" s="52"/>
      <c r="EW362" s="367"/>
      <c r="EX362" s="41">
        <v>3</v>
      </c>
      <c r="EY362" s="6"/>
      <c r="EZ362" s="6"/>
      <c r="FA362" s="6"/>
      <c r="FB362" s="6"/>
      <c r="FC362" s="6"/>
      <c r="FD362" s="6"/>
      <c r="FE362" s="52"/>
      <c r="FG362" s="367"/>
      <c r="FH362" s="41">
        <v>3</v>
      </c>
      <c r="FI362" s="6"/>
      <c r="FJ362" s="6"/>
      <c r="FK362" s="6"/>
      <c r="FL362" s="6"/>
      <c r="FM362" s="6"/>
      <c r="FN362" s="6"/>
      <c r="FO362" s="52"/>
      <c r="FQ362" s="367"/>
      <c r="FR362" s="41">
        <v>3</v>
      </c>
      <c r="FS362" s="6"/>
      <c r="FT362" s="6"/>
      <c r="FU362" s="6"/>
      <c r="FV362" s="6"/>
      <c r="FW362" s="6"/>
      <c r="FX362" s="6"/>
      <c r="FY362" s="52"/>
      <c r="GA362" s="367"/>
      <c r="GB362" s="41">
        <v>3</v>
      </c>
      <c r="GC362" s="6"/>
      <c r="GD362" s="6"/>
      <c r="GE362" s="6"/>
      <c r="GF362" s="6"/>
      <c r="GG362" s="6"/>
      <c r="GH362" s="6"/>
      <c r="GI362" s="52"/>
      <c r="GK362" s="367"/>
      <c r="GL362" s="41">
        <v>3</v>
      </c>
      <c r="GM362" s="6"/>
      <c r="GN362" s="6"/>
      <c r="GO362" s="6"/>
      <c r="GP362" s="6"/>
      <c r="GQ362" s="6"/>
      <c r="GR362" s="6"/>
      <c r="GS362" s="52"/>
      <c r="GU362" s="367"/>
      <c r="GV362" s="41">
        <v>3</v>
      </c>
      <c r="GW362" s="6"/>
      <c r="GX362" s="6"/>
      <c r="GY362" s="6"/>
      <c r="GZ362" s="6"/>
      <c r="HA362" s="6"/>
      <c r="HB362" s="6"/>
      <c r="HC362" s="52"/>
      <c r="HE362" s="367"/>
      <c r="HF362" s="41">
        <v>3</v>
      </c>
      <c r="HG362" s="6"/>
      <c r="HH362" s="6"/>
      <c r="HI362" s="6"/>
      <c r="HJ362" s="6"/>
      <c r="HK362" s="6"/>
      <c r="HL362" s="6"/>
      <c r="HM362" s="52"/>
      <c r="HO362" s="367"/>
      <c r="HP362" s="41">
        <v>3</v>
      </c>
      <c r="HQ362" s="6"/>
      <c r="HR362" s="6"/>
      <c r="HS362" s="6"/>
      <c r="HT362" s="6"/>
      <c r="HU362" s="6"/>
      <c r="HV362" s="6"/>
      <c r="HW362" s="52"/>
      <c r="HY362" s="367"/>
      <c r="HZ362" s="41">
        <v>3</v>
      </c>
      <c r="IA362" s="6"/>
      <c r="IB362" s="6"/>
      <c r="IC362" s="6"/>
      <c r="ID362" s="6"/>
      <c r="IE362" s="6"/>
      <c r="IF362" s="6"/>
      <c r="IG362" s="52"/>
      <c r="II362" s="367"/>
      <c r="IJ362" s="41">
        <v>3</v>
      </c>
      <c r="IK362" s="6"/>
      <c r="IL362" s="6"/>
      <c r="IM362" s="6"/>
      <c r="IN362" s="6"/>
      <c r="IO362" s="6"/>
      <c r="IP362" s="6"/>
      <c r="IQ362" s="52"/>
      <c r="IS362" s="367"/>
      <c r="IT362" s="41">
        <v>3</v>
      </c>
      <c r="IU362" s="6"/>
      <c r="IV362" s="6"/>
      <c r="IW362" s="6"/>
      <c r="IX362" s="6"/>
      <c r="IY362" s="6"/>
      <c r="IZ362" s="6"/>
      <c r="JA362" s="52"/>
    </row>
    <row r="363" spans="1:261" ht="12.75" customHeight="1" outlineLevel="2" x14ac:dyDescent="0.25">
      <c r="A363" s="99" t="s">
        <v>122</v>
      </c>
      <c r="B363" s="100">
        <v>1</v>
      </c>
      <c r="C363" s="358"/>
      <c r="D363" s="17" t="s">
        <v>1</v>
      </c>
      <c r="E363" s="417">
        <f>AVERAGE(O363,Y363,AI363,AS363,BC363,BM363,BW363,CG363,CQ363,DA363,DK363,DU363,EE363,EO363,EY363,FI363,FS363,GC363,GM363,GW363,HG363,HQ363,IA363,IK363,IU363)</f>
        <v>0</v>
      </c>
      <c r="F363" s="417">
        <f t="shared" ref="F363:J363" si="1627">AVERAGE(P363,Z363,AJ363,AT363,BD363,BN363,BX363,CH363,CR363,DB363,DL363,DV363,EF363,EP363,EZ363,FJ363,FT363,GD363,GN363,GX363,HH363,HR363,IB363,IL363,IV363)</f>
        <v>0</v>
      </c>
      <c r="G363" s="417">
        <f t="shared" si="1627"/>
        <v>0</v>
      </c>
      <c r="H363" s="417">
        <f t="shared" si="1627"/>
        <v>0</v>
      </c>
      <c r="I363" s="417">
        <f t="shared" si="1627"/>
        <v>0.83333333333333337</v>
      </c>
      <c r="J363" s="417">
        <f t="shared" si="1627"/>
        <v>0.83333333333333337</v>
      </c>
      <c r="K363" s="52"/>
      <c r="M363" s="48"/>
      <c r="N363" s="17" t="s">
        <v>1</v>
      </c>
      <c r="O363" s="36" t="str">
        <f>IF(COUNT(O360:O362)=0,"",AVERAGE(O360:O362))</f>
        <v/>
      </c>
      <c r="P363" s="36" t="str">
        <f>IF(COUNT(P360:P362)=0,"",AVERAGE(P360:P362))</f>
        <v/>
      </c>
      <c r="Q363" s="36" t="str">
        <f>IF(COUNT(Q360:Q362)=0,"",AVERAGE(Q360:Q362))</f>
        <v/>
      </c>
      <c r="R363" s="36" t="str">
        <f>IF(COUNT(R360:R362)=0,"",AVERAGE(R360:R362))</f>
        <v/>
      </c>
      <c r="S363" s="36"/>
      <c r="T363" s="36" t="str">
        <f>IF(COUNT(T360:T362)=0,"",AVERAGE(T360:T362))</f>
        <v/>
      </c>
      <c r="U363" s="52"/>
      <c r="W363" s="48"/>
      <c r="X363" s="17" t="s">
        <v>1</v>
      </c>
      <c r="Y363" s="36" t="str">
        <f>IF(COUNT(Y360:Y362)=0,"",AVERAGE(Y360:Y362))</f>
        <v/>
      </c>
      <c r="Z363" s="36" t="str">
        <f>IF(COUNT(Z360:Z362)=0,"",AVERAGE(Z360:Z362))</f>
        <v/>
      </c>
      <c r="AA363" s="36" t="str">
        <f>IF(COUNT(AA360:AA362)=0,"",AVERAGE(AA360:AA362))</f>
        <v/>
      </c>
      <c r="AB363" s="36" t="str">
        <f>IF(COUNT(AB360:AB362)=0,"",AVERAGE(AB360:AB362))</f>
        <v/>
      </c>
      <c r="AC363" s="36"/>
      <c r="AD363" s="36" t="str">
        <f>IF(COUNT(AD360:AD362)=0,"",AVERAGE(AD360:AD362))</f>
        <v/>
      </c>
      <c r="AE363" s="52"/>
      <c r="AG363" s="48"/>
      <c r="AH363" s="17" t="s">
        <v>1</v>
      </c>
      <c r="AI363" s="36" t="str">
        <f>IF(COUNT(AI360:AI362)=0,"",AVERAGE(AI360:AI362))</f>
        <v/>
      </c>
      <c r="AJ363" s="36" t="str">
        <f>IF(COUNT(AJ360:AJ362)=0,"",AVERAGE(AJ360:AJ362))</f>
        <v/>
      </c>
      <c r="AK363" s="36" t="str">
        <f>IF(COUNT(AK360:AK362)=0,"",AVERAGE(AK360:AK362))</f>
        <v/>
      </c>
      <c r="AL363" s="36" t="str">
        <f>IF(COUNT(AL360:AL362)=0,"",AVERAGE(AL360:AL362))</f>
        <v/>
      </c>
      <c r="AM363" s="36"/>
      <c r="AN363" s="36" t="str">
        <f>IF(COUNT(AN360:AN362)=0,"",AVERAGE(AN360:AN362))</f>
        <v/>
      </c>
      <c r="AO363" s="52"/>
      <c r="AQ363" s="48"/>
      <c r="AR363" s="17" t="s">
        <v>1</v>
      </c>
      <c r="AS363" s="36"/>
      <c r="AT363" s="36" t="str">
        <f>IF(COUNT(AT360:AT362)=0,"",AVERAGE(AT360:AT362))</f>
        <v/>
      </c>
      <c r="AU363" s="36" t="str">
        <f>IF(COUNT(AU360:AU362)=0,"",AVERAGE(AU360:AU362))</f>
        <v/>
      </c>
      <c r="AV363" s="36" t="str">
        <f>IF(COUNT(AV360:AV362)=0,"",AVERAGE(AV360:AV362))</f>
        <v/>
      </c>
      <c r="AW363" s="36" t="str">
        <f>IF(COUNT(AW360:AW362)=0,"",AVERAGE(AW360:AW362))</f>
        <v/>
      </c>
      <c r="AX363" s="36" t="str">
        <f>IF(COUNT(AX360:AX362)=0,"",AVERAGE(AX360:AX362))</f>
        <v/>
      </c>
      <c r="AY363" s="52"/>
      <c r="BA363" s="48"/>
      <c r="BB363" s="17" t="s">
        <v>1</v>
      </c>
      <c r="BC363" s="36"/>
      <c r="BD363" s="36" t="str">
        <f>IF(COUNT(BD360:BD362)=0,"",AVERAGE(BD360:BD362))</f>
        <v/>
      </c>
      <c r="BE363" s="36" t="str">
        <f>IF(COUNT(BE360:BE362)=0,"",AVERAGE(BE360:BE362))</f>
        <v/>
      </c>
      <c r="BF363" s="36" t="str">
        <f>IF(COUNT(BF360:BF362)=0,"",AVERAGE(BF360:BF362))</f>
        <v/>
      </c>
      <c r="BG363" s="36" t="str">
        <f>IF(COUNT(BG360:BG362)=0,"",AVERAGE(BG360:BG362))</f>
        <v/>
      </c>
      <c r="BH363" s="36" t="str">
        <f>IF(COUNT(BH360:BH362)=0,"",AVERAGE(BH360:BH362))</f>
        <v/>
      </c>
      <c r="BI363" s="52"/>
      <c r="BK363" s="48"/>
      <c r="BL363" s="17" t="s">
        <v>1</v>
      </c>
      <c r="BM363" s="6">
        <v>0</v>
      </c>
      <c r="BN363" s="6">
        <v>0</v>
      </c>
      <c r="BO363" s="6">
        <v>0</v>
      </c>
      <c r="BP363" s="6">
        <v>0</v>
      </c>
      <c r="BQ363" s="6">
        <v>0</v>
      </c>
      <c r="BR363" s="6">
        <v>0</v>
      </c>
      <c r="BS363" s="52"/>
      <c r="BU363" s="48"/>
      <c r="BV363" s="17" t="s">
        <v>1</v>
      </c>
      <c r="BW363" s="36" t="str">
        <f>IF(COUNT(BW360:BW362)=0,"",AVERAGE(BW360:BW362))</f>
        <v/>
      </c>
      <c r="BX363" s="36" t="str">
        <f>IF(COUNT(BX360:BX362)=0,"",AVERAGE(BX360:BX362))</f>
        <v/>
      </c>
      <c r="BY363" s="36" t="str">
        <f>IF(COUNT(BY360:BY362)=0,"",AVERAGE(BY360:BY362))</f>
        <v/>
      </c>
      <c r="BZ363" s="36" t="str">
        <f>IF(COUNT(BZ360:BZ362)=0,"",AVERAGE(BZ360:BZ362))</f>
        <v/>
      </c>
      <c r="CA363" s="36"/>
      <c r="CB363" s="36" t="str">
        <f>IF(COUNT(CB360:CB362)=0,"",AVERAGE(CB360:CB362))</f>
        <v/>
      </c>
      <c r="CC363" s="52"/>
      <c r="CE363" s="48"/>
      <c r="CF363" s="17" t="s">
        <v>1</v>
      </c>
      <c r="CG363" s="36" t="str">
        <f>IF(COUNT(CG360:CG362)=0,"",AVERAGE(CG360:CG362))</f>
        <v/>
      </c>
      <c r="CH363" s="36" t="str">
        <f>IF(COUNT(CH360:CH362)=0,"",AVERAGE(CH360:CH362))</f>
        <v/>
      </c>
      <c r="CI363" s="36" t="str">
        <f>IF(COUNT(CI360:CI362)=0,"",AVERAGE(CI360:CI362))</f>
        <v/>
      </c>
      <c r="CJ363" s="36" t="str">
        <f>IF(COUNT(CJ360:CJ362)=0,"",AVERAGE(CJ360:CJ362))</f>
        <v/>
      </c>
      <c r="CK363" s="36"/>
      <c r="CL363" s="36" t="str">
        <f>IF(COUNT(CL360:CL362)=0,"",AVERAGE(CL360:CL362))</f>
        <v/>
      </c>
      <c r="CM363" s="52"/>
      <c r="CO363" s="48"/>
      <c r="CP363" s="17" t="s">
        <v>1</v>
      </c>
      <c r="CQ363" s="36" t="str">
        <f>IF(COUNT(CQ360:CQ362)=0,"",AVERAGE(CQ360:CQ362))</f>
        <v/>
      </c>
      <c r="CR363" s="36" t="str">
        <f>IF(COUNT(CR360:CR362)=0,"",AVERAGE(CR360:CR362))</f>
        <v/>
      </c>
      <c r="CS363" s="36" t="str">
        <f>IF(COUNT(CS360:CS362)=0,"",AVERAGE(CS360:CS362))</f>
        <v/>
      </c>
      <c r="CT363" s="36" t="str">
        <f>IF(COUNT(CT360:CT362)=0,"",AVERAGE(CT360:CT362))</f>
        <v/>
      </c>
      <c r="CU363" s="36"/>
      <c r="CV363" s="36" t="str">
        <f>IF(COUNT(CV360:CV362)=0,"",AVERAGE(CV360:CV362))</f>
        <v/>
      </c>
      <c r="CW363" s="52"/>
      <c r="CY363" s="48"/>
      <c r="CZ363" s="17" t="s">
        <v>1</v>
      </c>
      <c r="DA363" s="36">
        <f>IF(COUNT(DA360:DA362)=0,"",AVERAGE(DA360:DA362))</f>
        <v>0</v>
      </c>
      <c r="DB363" s="36">
        <f>IF(COUNT(DB360:DB362)=0,"",AVERAGE(DB360:DB362))</f>
        <v>0</v>
      </c>
      <c r="DC363" s="36">
        <f>IF(COUNT(DC360:DC362)=0,"",AVERAGE(DC360:DC362))</f>
        <v>0</v>
      </c>
      <c r="DD363" s="36">
        <f>IF(COUNT(DD360:DD362)=0,"",AVERAGE(DD360:DD362))</f>
        <v>0</v>
      </c>
      <c r="DE363" s="36"/>
      <c r="DF363" s="36">
        <f>IF(COUNT(DF360:DF362)=0,"",AVERAGE(DF360:DF362))</f>
        <v>1.6666666666666667</v>
      </c>
      <c r="DG363" s="52"/>
      <c r="DI363" s="48"/>
      <c r="DJ363" s="17" t="s">
        <v>1</v>
      </c>
      <c r="DK363" s="36" t="str">
        <f>IF(COUNT(DK360:DK362)=0,"",AVERAGE(DK360:DK362))</f>
        <v/>
      </c>
      <c r="DL363" s="36" t="str">
        <f>IF(COUNT(DL360:DL362)=0,"",AVERAGE(DL360:DL362))</f>
        <v/>
      </c>
      <c r="DM363" s="36" t="str">
        <f>IF(COUNT(DM360:DM362)=0,"",AVERAGE(DM360:DM362))</f>
        <v/>
      </c>
      <c r="DN363" s="36" t="str">
        <f>IF(COUNT(DN360:DN362)=0,"",AVERAGE(DN360:DN362))</f>
        <v/>
      </c>
      <c r="DO363" s="36"/>
      <c r="DP363" s="36" t="str">
        <f>IF(COUNT(DP360:DP362)=0,"",AVERAGE(DP360:DP362))</f>
        <v/>
      </c>
      <c r="DQ363" s="52"/>
      <c r="DS363" s="48"/>
      <c r="DT363" s="17" t="s">
        <v>1</v>
      </c>
      <c r="DU363" s="36" t="str">
        <f>IF(COUNT(DU360:DU362)=0,"",AVERAGE(DU360:DU362))</f>
        <v/>
      </c>
      <c r="DV363" s="36" t="str">
        <f>IF(COUNT(DV360:DV362)=0,"",AVERAGE(DV360:DV362))</f>
        <v/>
      </c>
      <c r="DW363" s="36" t="str">
        <f>IF(COUNT(DW360:DW362)=0,"",AVERAGE(DW360:DW362))</f>
        <v/>
      </c>
      <c r="DX363" s="36" t="str">
        <f>IF(COUNT(DX360:DX362)=0,"",AVERAGE(DX360:DX362))</f>
        <v/>
      </c>
      <c r="DY363" s="36"/>
      <c r="DZ363" s="36" t="str">
        <f>IF(COUNT(DZ360:DZ362)=0,"",AVERAGE(DZ360:DZ362))</f>
        <v/>
      </c>
      <c r="EA363" s="52"/>
      <c r="EC363" s="48"/>
      <c r="ED363" s="17" t="s">
        <v>1</v>
      </c>
      <c r="EE363" s="36" t="str">
        <f>IF(COUNT(EE360:EE362)=0,"",AVERAGE(EE360:EE362))</f>
        <v/>
      </c>
      <c r="EF363" s="36" t="str">
        <f>IF(COUNT(EF360:EF362)=0,"",AVERAGE(EF360:EF362))</f>
        <v/>
      </c>
      <c r="EG363" s="36" t="str">
        <f>IF(COUNT(EG360:EG362)=0,"",AVERAGE(EG360:EG362))</f>
        <v/>
      </c>
      <c r="EH363" s="36" t="str">
        <f>IF(COUNT(EH360:EH362)=0,"",AVERAGE(EH360:EH362))</f>
        <v/>
      </c>
      <c r="EI363" s="36"/>
      <c r="EJ363" s="36" t="str">
        <f>IF(COUNT(EJ360:EJ362)=0,"",AVERAGE(EJ360:EJ362))</f>
        <v/>
      </c>
      <c r="EK363" s="52"/>
      <c r="EL363" s="48"/>
      <c r="EM363" s="17" t="s">
        <v>1</v>
      </c>
      <c r="EN363" s="36">
        <f>IF(COUNT(EN360:EN362)=0,"",AVERAGE(EN360:EN362))</f>
        <v>0</v>
      </c>
      <c r="EO363" s="36">
        <f>IF(COUNT(EO360:EO362)=0,"",AVERAGE(EO360:EO362))</f>
        <v>0</v>
      </c>
      <c r="EP363" s="36">
        <f>IF(COUNT(EP360:EP362)=0,"",AVERAGE(EP360:EP362))</f>
        <v>0</v>
      </c>
      <c r="EQ363" s="36">
        <f>IF(COUNT(EQ360:EQ362)=0,"",AVERAGE(EQ360:EQ362))</f>
        <v>0</v>
      </c>
      <c r="ER363" s="36"/>
      <c r="ES363" s="36">
        <f>IF(COUNT(ES360:ES362)=0,"",AVERAGE(ES360:ES362))</f>
        <v>1.6666666666666667</v>
      </c>
      <c r="ET363" s="52"/>
      <c r="EU363" s="52"/>
      <c r="EW363" s="369"/>
      <c r="EX363" s="17" t="s">
        <v>1</v>
      </c>
      <c r="EY363" s="36" t="str">
        <f t="shared" ref="EY363:FD363" si="1628">IF(COUNT(EY360:EY362)=0,"",AVERAGE(EY360:EY362))</f>
        <v/>
      </c>
      <c r="EZ363" s="36" t="str">
        <f t="shared" si="1628"/>
        <v/>
      </c>
      <c r="FA363" s="36" t="str">
        <f t="shared" si="1628"/>
        <v/>
      </c>
      <c r="FB363" s="36" t="str">
        <f t="shared" si="1628"/>
        <v/>
      </c>
      <c r="FC363" s="36" t="str">
        <f t="shared" si="1628"/>
        <v/>
      </c>
      <c r="FD363" s="36" t="str">
        <f t="shared" si="1628"/>
        <v/>
      </c>
      <c r="FE363" s="52"/>
      <c r="FG363" s="369"/>
      <c r="FH363" s="17" t="s">
        <v>1</v>
      </c>
      <c r="FI363" s="36" t="str">
        <f t="shared" ref="FI363:FN363" si="1629">IF(COUNT(FI360:FI362)=0,"",AVERAGE(FI360:FI362))</f>
        <v/>
      </c>
      <c r="FJ363" s="36" t="str">
        <f t="shared" si="1629"/>
        <v/>
      </c>
      <c r="FK363" s="36" t="str">
        <f t="shared" si="1629"/>
        <v/>
      </c>
      <c r="FL363" s="36" t="str">
        <f t="shared" si="1629"/>
        <v/>
      </c>
      <c r="FM363" s="36" t="str">
        <f t="shared" si="1629"/>
        <v/>
      </c>
      <c r="FN363" s="36" t="str">
        <f t="shared" si="1629"/>
        <v/>
      </c>
      <c r="FO363" s="52"/>
      <c r="FQ363" s="369"/>
      <c r="FR363" s="17" t="s">
        <v>1</v>
      </c>
      <c r="FS363" s="36" t="str">
        <f t="shared" ref="FS363:FX363" si="1630">IF(COUNT(FS360:FS362)=0,"",AVERAGE(FS360:FS362))</f>
        <v/>
      </c>
      <c r="FT363" s="36" t="str">
        <f t="shared" si="1630"/>
        <v/>
      </c>
      <c r="FU363" s="36" t="str">
        <f t="shared" si="1630"/>
        <v/>
      </c>
      <c r="FV363" s="36" t="str">
        <f t="shared" si="1630"/>
        <v/>
      </c>
      <c r="FW363" s="36" t="str">
        <f t="shared" si="1630"/>
        <v/>
      </c>
      <c r="FX363" s="36" t="str">
        <f t="shared" si="1630"/>
        <v/>
      </c>
      <c r="FY363" s="52"/>
      <c r="GA363" s="369"/>
      <c r="GB363" s="17" t="s">
        <v>1</v>
      </c>
      <c r="GC363" s="36" t="str">
        <f t="shared" ref="GC363:GH363" si="1631">IF(COUNT(GC360:GC362)=0,"",AVERAGE(GC360:GC362))</f>
        <v/>
      </c>
      <c r="GD363" s="36" t="str">
        <f t="shared" si="1631"/>
        <v/>
      </c>
      <c r="GE363" s="36" t="str">
        <f t="shared" si="1631"/>
        <v/>
      </c>
      <c r="GF363" s="36" t="str">
        <f t="shared" si="1631"/>
        <v/>
      </c>
      <c r="GG363" s="36" t="str">
        <f t="shared" si="1631"/>
        <v/>
      </c>
      <c r="GH363" s="36" t="str">
        <f t="shared" si="1631"/>
        <v/>
      </c>
      <c r="GI363" s="52"/>
      <c r="GK363" s="369"/>
      <c r="GL363" s="17" t="s">
        <v>1</v>
      </c>
      <c r="GM363" s="36" t="str">
        <f t="shared" ref="GM363:GR363" si="1632">IF(COUNT(GM360:GM362)=0,"",AVERAGE(GM360:GM362))</f>
        <v/>
      </c>
      <c r="GN363" s="36" t="str">
        <f t="shared" si="1632"/>
        <v/>
      </c>
      <c r="GO363" s="36" t="str">
        <f t="shared" si="1632"/>
        <v/>
      </c>
      <c r="GP363" s="36" t="str">
        <f t="shared" si="1632"/>
        <v/>
      </c>
      <c r="GQ363" s="36" t="str">
        <f t="shared" si="1632"/>
        <v/>
      </c>
      <c r="GR363" s="36" t="str">
        <f t="shared" si="1632"/>
        <v/>
      </c>
      <c r="GS363" s="52"/>
      <c r="GU363" s="369"/>
      <c r="GV363" s="17" t="s">
        <v>1</v>
      </c>
      <c r="GW363" s="36" t="str">
        <f t="shared" ref="GW363:HB363" si="1633">IF(COUNT(GW360:GW362)=0,"",AVERAGE(GW360:GW362))</f>
        <v/>
      </c>
      <c r="GX363" s="36" t="str">
        <f t="shared" si="1633"/>
        <v/>
      </c>
      <c r="GY363" s="36" t="str">
        <f t="shared" si="1633"/>
        <v/>
      </c>
      <c r="GZ363" s="36" t="str">
        <f t="shared" si="1633"/>
        <v/>
      </c>
      <c r="HA363" s="36" t="str">
        <f t="shared" si="1633"/>
        <v/>
      </c>
      <c r="HB363" s="36" t="str">
        <f t="shared" si="1633"/>
        <v/>
      </c>
      <c r="HC363" s="52"/>
      <c r="HE363" s="369"/>
      <c r="HF363" s="17" t="s">
        <v>1</v>
      </c>
      <c r="HG363" s="36" t="str">
        <f t="shared" ref="HG363:HL363" si="1634">IF(COUNT(HG360:HG362)=0,"",AVERAGE(HG360:HG362))</f>
        <v/>
      </c>
      <c r="HH363" s="36" t="str">
        <f t="shared" si="1634"/>
        <v/>
      </c>
      <c r="HI363" s="36" t="str">
        <f t="shared" si="1634"/>
        <v/>
      </c>
      <c r="HJ363" s="36" t="str">
        <f t="shared" si="1634"/>
        <v/>
      </c>
      <c r="HK363" s="36" t="str">
        <f t="shared" si="1634"/>
        <v/>
      </c>
      <c r="HL363" s="36" t="str">
        <f t="shared" si="1634"/>
        <v/>
      </c>
      <c r="HM363" s="52"/>
      <c r="HO363" s="369"/>
      <c r="HP363" s="17" t="s">
        <v>1</v>
      </c>
      <c r="HQ363" s="36" t="str">
        <f t="shared" ref="HQ363:HV363" si="1635">IF(COUNT(HQ360:HQ362)=0,"",AVERAGE(HQ360:HQ362))</f>
        <v/>
      </c>
      <c r="HR363" s="36" t="str">
        <f t="shared" si="1635"/>
        <v/>
      </c>
      <c r="HS363" s="36" t="str">
        <f t="shared" si="1635"/>
        <v/>
      </c>
      <c r="HT363" s="36" t="str">
        <f t="shared" si="1635"/>
        <v/>
      </c>
      <c r="HU363" s="36" t="str">
        <f t="shared" si="1635"/>
        <v/>
      </c>
      <c r="HV363" s="36" t="str">
        <f t="shared" si="1635"/>
        <v/>
      </c>
      <c r="HW363" s="52"/>
      <c r="HY363" s="369"/>
      <c r="HZ363" s="17" t="s">
        <v>1</v>
      </c>
      <c r="IA363" s="36" t="str">
        <f t="shared" ref="IA363:IF363" si="1636">IF(COUNT(IA360:IA362)=0,"",AVERAGE(IA360:IA362))</f>
        <v/>
      </c>
      <c r="IB363" s="36" t="str">
        <f t="shared" si="1636"/>
        <v/>
      </c>
      <c r="IC363" s="36" t="str">
        <f t="shared" si="1636"/>
        <v/>
      </c>
      <c r="ID363" s="36" t="str">
        <f t="shared" si="1636"/>
        <v/>
      </c>
      <c r="IE363" s="36" t="str">
        <f t="shared" si="1636"/>
        <v/>
      </c>
      <c r="IF363" s="36" t="str">
        <f t="shared" si="1636"/>
        <v/>
      </c>
      <c r="IG363" s="52"/>
      <c r="II363" s="369"/>
      <c r="IJ363" s="17" t="s">
        <v>1</v>
      </c>
      <c r="IK363" s="36" t="str">
        <f t="shared" ref="IK363:IP363" si="1637">IF(COUNT(IK360:IK362)=0,"",AVERAGE(IK360:IK362))</f>
        <v/>
      </c>
      <c r="IL363" s="36" t="str">
        <f t="shared" si="1637"/>
        <v/>
      </c>
      <c r="IM363" s="36" t="str">
        <f t="shared" si="1637"/>
        <v/>
      </c>
      <c r="IN363" s="36" t="str">
        <f t="shared" si="1637"/>
        <v/>
      </c>
      <c r="IO363" s="36" t="str">
        <f t="shared" si="1637"/>
        <v/>
      </c>
      <c r="IP363" s="36" t="str">
        <f t="shared" si="1637"/>
        <v/>
      </c>
      <c r="IQ363" s="52"/>
      <c r="IS363" s="369"/>
      <c r="IT363" s="17" t="s">
        <v>1</v>
      </c>
      <c r="IU363" s="36" t="str">
        <f t="shared" ref="IU363:IZ363" si="1638">IF(COUNT(IU360:IU362)=0,"",AVERAGE(IU360:IU362))</f>
        <v/>
      </c>
      <c r="IV363" s="36" t="str">
        <f t="shared" si="1638"/>
        <v/>
      </c>
      <c r="IW363" s="36" t="str">
        <f t="shared" si="1638"/>
        <v/>
      </c>
      <c r="IX363" s="36" t="str">
        <f t="shared" si="1638"/>
        <v/>
      </c>
      <c r="IY363" s="36" t="str">
        <f t="shared" si="1638"/>
        <v/>
      </c>
      <c r="IZ363" s="36" t="str">
        <f t="shared" si="1638"/>
        <v/>
      </c>
      <c r="JA363" s="52"/>
    </row>
    <row r="364" spans="1:261" ht="12.75" customHeight="1" outlineLevel="2" x14ac:dyDescent="0.25">
      <c r="C364" s="102" t="s">
        <v>57</v>
      </c>
      <c r="D364" s="103" t="s">
        <v>320</v>
      </c>
      <c r="E364" s="419"/>
      <c r="F364" s="419"/>
      <c r="G364" s="419"/>
      <c r="H364" s="419"/>
      <c r="I364" s="419"/>
      <c r="J364" s="419"/>
      <c r="K364" s="52"/>
      <c r="M364" s="102" t="s">
        <v>57</v>
      </c>
      <c r="N364" s="103" t="s">
        <v>320</v>
      </c>
      <c r="O364" s="103"/>
      <c r="P364" s="103"/>
      <c r="Q364" s="103"/>
      <c r="R364" s="103"/>
      <c r="S364" s="103"/>
      <c r="T364" s="103"/>
      <c r="U364" s="52"/>
      <c r="W364" s="102" t="s">
        <v>57</v>
      </c>
      <c r="X364" s="103" t="s">
        <v>320</v>
      </c>
      <c r="Y364" s="103"/>
      <c r="Z364" s="103"/>
      <c r="AA364" s="103"/>
      <c r="AB364" s="103"/>
      <c r="AC364" s="103"/>
      <c r="AD364" s="103"/>
      <c r="AE364" s="52"/>
      <c r="AG364" s="102" t="s">
        <v>57</v>
      </c>
      <c r="AH364" s="103" t="s">
        <v>320</v>
      </c>
      <c r="AI364" s="103"/>
      <c r="AJ364" s="103"/>
      <c r="AK364" s="103"/>
      <c r="AL364" s="103"/>
      <c r="AM364" s="103"/>
      <c r="AN364" s="103"/>
      <c r="AO364" s="52"/>
      <c r="AQ364" s="102" t="s">
        <v>57</v>
      </c>
      <c r="AR364" s="103" t="s">
        <v>320</v>
      </c>
      <c r="AS364" s="103"/>
      <c r="AT364" s="103"/>
      <c r="AU364" s="103"/>
      <c r="AV364" s="103"/>
      <c r="AW364" s="103"/>
      <c r="AX364" s="103"/>
      <c r="AY364" s="52"/>
      <c r="BA364" s="102" t="s">
        <v>57</v>
      </c>
      <c r="BB364" s="103" t="s">
        <v>320</v>
      </c>
      <c r="BC364" s="103"/>
      <c r="BD364" s="103"/>
      <c r="BE364" s="103"/>
      <c r="BF364" s="103"/>
      <c r="BG364" s="103"/>
      <c r="BH364" s="103"/>
      <c r="BI364" s="52"/>
      <c r="BK364" s="102" t="s">
        <v>57</v>
      </c>
      <c r="BL364" s="103" t="s">
        <v>320</v>
      </c>
      <c r="BM364" s="36"/>
      <c r="BN364" s="36">
        <f>IF(COUNT(BN361:BN363)=0,"",AVERAGE(BN361:BN363))</f>
        <v>0</v>
      </c>
      <c r="BO364" s="36">
        <f>IF(COUNT(BO361:BO363)=0,"",AVERAGE(BO361:BO363))</f>
        <v>0</v>
      </c>
      <c r="BP364" s="36">
        <f>IF(COUNT(BP361:BP363)=0,"",AVERAGE(BP361:BP363))</f>
        <v>0</v>
      </c>
      <c r="BQ364" s="36">
        <f>IF(COUNT(BQ361:BQ363)=0,"",AVERAGE(BQ361:BQ363))</f>
        <v>0</v>
      </c>
      <c r="BR364" s="36">
        <f>IF(COUNT(BR361:BR363)=0,"",AVERAGE(BR361:BR363))</f>
        <v>0</v>
      </c>
      <c r="BS364" s="52"/>
      <c r="BU364" s="102" t="s">
        <v>57</v>
      </c>
      <c r="BV364" s="103" t="s">
        <v>320</v>
      </c>
      <c r="BW364" s="103"/>
      <c r="BX364" s="103"/>
      <c r="BY364" s="103"/>
      <c r="BZ364" s="103"/>
      <c r="CA364" s="103"/>
      <c r="CB364" s="103"/>
      <c r="CC364" s="52"/>
      <c r="CE364" s="102" t="s">
        <v>57</v>
      </c>
      <c r="CF364" s="103" t="s">
        <v>320</v>
      </c>
      <c r="CG364" s="103"/>
      <c r="CH364" s="103"/>
      <c r="CI364" s="103"/>
      <c r="CJ364" s="103"/>
      <c r="CK364" s="103"/>
      <c r="CL364" s="103"/>
      <c r="CM364" s="52"/>
      <c r="CO364" s="102" t="s">
        <v>57</v>
      </c>
      <c r="CP364" s="103" t="s">
        <v>320</v>
      </c>
      <c r="CQ364" s="103"/>
      <c r="CR364" s="103"/>
      <c r="CS364" s="103"/>
      <c r="CT364" s="103"/>
      <c r="CU364" s="103"/>
      <c r="CV364" s="103"/>
      <c r="CW364" s="52"/>
      <c r="CY364" s="102" t="s">
        <v>57</v>
      </c>
      <c r="CZ364" s="103" t="s">
        <v>320</v>
      </c>
      <c r="DA364" s="103"/>
      <c r="DB364" s="103"/>
      <c r="DC364" s="103"/>
      <c r="DD364" s="103"/>
      <c r="DE364" s="103"/>
      <c r="DF364" s="103"/>
      <c r="DG364" s="52"/>
      <c r="DI364" s="102" t="s">
        <v>57</v>
      </c>
      <c r="DJ364" s="103" t="s">
        <v>320</v>
      </c>
      <c r="DK364" s="103"/>
      <c r="DL364" s="103"/>
      <c r="DM364" s="103"/>
      <c r="DN364" s="103"/>
      <c r="DO364" s="103"/>
      <c r="DP364" s="103"/>
      <c r="DQ364" s="52"/>
      <c r="DS364" s="102" t="s">
        <v>57</v>
      </c>
      <c r="DT364" s="103" t="s">
        <v>320</v>
      </c>
      <c r="DU364" s="103"/>
      <c r="DV364" s="103"/>
      <c r="DW364" s="103"/>
      <c r="DX364" s="103"/>
      <c r="DY364" s="103"/>
      <c r="DZ364" s="103"/>
      <c r="EA364" s="52"/>
      <c r="EC364" s="102" t="s">
        <v>57</v>
      </c>
      <c r="ED364" s="103" t="s">
        <v>320</v>
      </c>
      <c r="EE364" s="103"/>
      <c r="EF364" s="103"/>
      <c r="EG364" s="103"/>
      <c r="EH364" s="103"/>
      <c r="EI364" s="103"/>
      <c r="EJ364" s="103"/>
      <c r="EK364" s="52"/>
      <c r="EL364" s="102" t="s">
        <v>57</v>
      </c>
      <c r="EM364" s="103" t="s">
        <v>320</v>
      </c>
      <c r="EN364" s="103"/>
      <c r="EO364" s="103"/>
      <c r="EP364" s="103"/>
      <c r="EQ364" s="103"/>
      <c r="ER364" s="103"/>
      <c r="ES364" s="103"/>
      <c r="ET364" s="52"/>
      <c r="EU364" s="52"/>
      <c r="EW364" s="370" t="s">
        <v>57</v>
      </c>
      <c r="EX364" s="103" t="s">
        <v>320</v>
      </c>
      <c r="EY364" s="103"/>
      <c r="EZ364" s="103"/>
      <c r="FA364" s="103"/>
      <c r="FB364" s="103"/>
      <c r="FC364" s="103"/>
      <c r="FD364" s="103"/>
      <c r="FE364" s="52"/>
      <c r="FG364" s="370" t="s">
        <v>57</v>
      </c>
      <c r="FH364" s="103" t="s">
        <v>320</v>
      </c>
      <c r="FI364" s="103"/>
      <c r="FJ364" s="103"/>
      <c r="FK364" s="103"/>
      <c r="FL364" s="103"/>
      <c r="FM364" s="103"/>
      <c r="FN364" s="103"/>
      <c r="FO364" s="52"/>
      <c r="FQ364" s="370" t="s">
        <v>57</v>
      </c>
      <c r="FR364" s="103" t="s">
        <v>320</v>
      </c>
      <c r="FS364" s="103"/>
      <c r="FT364" s="103"/>
      <c r="FU364" s="103"/>
      <c r="FV364" s="103"/>
      <c r="FW364" s="103"/>
      <c r="FX364" s="103"/>
      <c r="FY364" s="52"/>
      <c r="GA364" s="370" t="s">
        <v>57</v>
      </c>
      <c r="GB364" s="103" t="s">
        <v>320</v>
      </c>
      <c r="GC364" s="103"/>
      <c r="GD364" s="103"/>
      <c r="GE364" s="103"/>
      <c r="GF364" s="103"/>
      <c r="GG364" s="103"/>
      <c r="GH364" s="103"/>
      <c r="GI364" s="52"/>
      <c r="GK364" s="370" t="s">
        <v>57</v>
      </c>
      <c r="GL364" s="103" t="s">
        <v>320</v>
      </c>
      <c r="GM364" s="103"/>
      <c r="GN364" s="103"/>
      <c r="GO364" s="103"/>
      <c r="GP364" s="103"/>
      <c r="GQ364" s="103"/>
      <c r="GR364" s="103"/>
      <c r="GS364" s="52"/>
      <c r="GU364" s="370" t="s">
        <v>57</v>
      </c>
      <c r="GV364" s="103" t="s">
        <v>320</v>
      </c>
      <c r="GW364" s="103"/>
      <c r="GX364" s="103"/>
      <c r="GY364" s="103"/>
      <c r="GZ364" s="103"/>
      <c r="HA364" s="103"/>
      <c r="HB364" s="103"/>
      <c r="HC364" s="52"/>
      <c r="HE364" s="370" t="s">
        <v>57</v>
      </c>
      <c r="HF364" s="103" t="s">
        <v>320</v>
      </c>
      <c r="HG364" s="103"/>
      <c r="HH364" s="103"/>
      <c r="HI364" s="103"/>
      <c r="HJ364" s="103"/>
      <c r="HK364" s="103"/>
      <c r="HL364" s="103"/>
      <c r="HM364" s="52"/>
      <c r="HO364" s="370" t="s">
        <v>57</v>
      </c>
      <c r="HP364" s="103" t="s">
        <v>320</v>
      </c>
      <c r="HQ364" s="103"/>
      <c r="HR364" s="103"/>
      <c r="HS364" s="103"/>
      <c r="HT364" s="103"/>
      <c r="HU364" s="103"/>
      <c r="HV364" s="103"/>
      <c r="HW364" s="52"/>
      <c r="HY364" s="370" t="s">
        <v>57</v>
      </c>
      <c r="HZ364" s="103" t="s">
        <v>320</v>
      </c>
      <c r="IA364" s="103"/>
      <c r="IB364" s="103"/>
      <c r="IC364" s="103"/>
      <c r="ID364" s="103"/>
      <c r="IE364" s="103"/>
      <c r="IF364" s="103"/>
      <c r="IG364" s="52"/>
      <c r="II364" s="370" t="s">
        <v>57</v>
      </c>
      <c r="IJ364" s="103" t="s">
        <v>320</v>
      </c>
      <c r="IK364" s="103"/>
      <c r="IL364" s="103"/>
      <c r="IM364" s="103"/>
      <c r="IN364" s="103"/>
      <c r="IO364" s="103"/>
      <c r="IP364" s="103"/>
      <c r="IQ364" s="52"/>
      <c r="IS364" s="370" t="s">
        <v>57</v>
      </c>
      <c r="IT364" s="103" t="s">
        <v>320</v>
      </c>
      <c r="IU364" s="103"/>
      <c r="IV364" s="103"/>
      <c r="IW364" s="103"/>
      <c r="IX364" s="103"/>
      <c r="IY364" s="103"/>
      <c r="IZ364" s="103"/>
      <c r="JA364" s="52"/>
    </row>
    <row r="365" spans="1:261" ht="12.75" customHeight="1" outlineLevel="2" x14ac:dyDescent="0.25">
      <c r="C365" s="356"/>
      <c r="D365" s="41">
        <v>1</v>
      </c>
      <c r="E365" s="416">
        <f t="shared" ref="E365:E366" si="1639">AVERAGE(O365,Y365,AI365,AS365,BC365,BM365,BW365,CG365,CQ365,DA365,DK365,DU365,EE365,EO365,EY365,FI365,FS365,GC365,GM365,GW365,HG365,HQ365,IA365,IK365,IU365)</f>
        <v>0</v>
      </c>
      <c r="F365" s="416">
        <f t="shared" ref="F365:F366" si="1640">AVERAGE(P365,Z365,AJ365,AT365,BD365,BN365,BX365,CH365,CR365,DB365,DL365,DV365,EF365,EP365,EZ365,FJ365,FT365,GD365,GN365,GX365,HH365,HR365,IB365,IL365,IV365)</f>
        <v>0</v>
      </c>
      <c r="G365" s="416">
        <f t="shared" ref="G365:G366" si="1641">AVERAGE(Q365,AA365,AK365,AU365,BE365,BO365,BY365,CI365,CS365,DC365,DM365,DW365,EG365,EQ365,FA365,FK365,FU365,GE365,GO365,GY365,HI365,HS365,IC365,IM365,IW365)</f>
        <v>0</v>
      </c>
      <c r="H365" s="416">
        <f t="shared" ref="H365:H366" si="1642">AVERAGE(R365,AB365,AL365,AV365,BF365,BP365,BZ365,CJ365,CT365,DD365,DN365,DX365,EH365,ER365,FB365,FL365,FV365,GF365,GP365,GZ365,HJ365,HT365,ID365,IN365,IX365)</f>
        <v>0</v>
      </c>
      <c r="I365" s="416">
        <f t="shared" ref="I365:I366" si="1643">AVERAGE(S365,AC365,AM365,AW365,BG365,BQ365,CA365,CK365,CU365,DE365,DO365,DY365,EI365,ES365,FC365,FM365,FW365,GG365,GQ365,HA365,HK365,HU365,IE365,IO365,IY365)</f>
        <v>0</v>
      </c>
      <c r="J365" s="416">
        <f t="shared" ref="J365:J366" si="1644">AVERAGE(T365,AD365,AN365,AX365,BH365,BR365,CB365,CL365,CV365,DF365,DP365,DZ365,EJ365,ET365,FD365,FN365,FX365,GH365,GR365,HB365,HL365,HV365,IF365,IP365,IZ365)</f>
        <v>0</v>
      </c>
      <c r="K365" s="52"/>
      <c r="M365" s="328"/>
      <c r="N365" s="41">
        <v>1</v>
      </c>
      <c r="O365" s="6"/>
      <c r="P365" s="6"/>
      <c r="Q365" s="6"/>
      <c r="R365" s="6"/>
      <c r="S365" s="6"/>
      <c r="T365" s="6"/>
      <c r="U365" s="52"/>
      <c r="W365" s="328"/>
      <c r="X365" s="41">
        <v>1</v>
      </c>
      <c r="Y365" s="6"/>
      <c r="Z365" s="6"/>
      <c r="AA365" s="6"/>
      <c r="AB365" s="6"/>
      <c r="AC365" s="6"/>
      <c r="AD365" s="6"/>
      <c r="AE365" s="52"/>
      <c r="AG365" s="328"/>
      <c r="AH365" s="41">
        <v>1</v>
      </c>
      <c r="AI365" s="6"/>
      <c r="AJ365" s="6"/>
      <c r="AK365" s="6"/>
      <c r="AL365" s="6"/>
      <c r="AM365" s="6"/>
      <c r="AN365" s="6"/>
      <c r="AO365" s="52"/>
      <c r="AQ365" s="328"/>
      <c r="AR365" s="41">
        <v>1</v>
      </c>
      <c r="AS365" s="6"/>
      <c r="AT365" s="6"/>
      <c r="AU365" s="6"/>
      <c r="AV365" s="6"/>
      <c r="AW365" s="6"/>
      <c r="AX365" s="6"/>
      <c r="AY365" s="52"/>
      <c r="BA365" s="328"/>
      <c r="BB365" s="41">
        <v>1</v>
      </c>
      <c r="BC365" s="6"/>
      <c r="BD365" s="6"/>
      <c r="BE365" s="6"/>
      <c r="BF365" s="6"/>
      <c r="BG365" s="6"/>
      <c r="BH365" s="6"/>
      <c r="BI365" s="52"/>
      <c r="BK365" s="328"/>
      <c r="BL365" s="41">
        <v>1</v>
      </c>
      <c r="BM365" s="103"/>
      <c r="BN365" s="103"/>
      <c r="BO365" s="103"/>
      <c r="BP365" s="103"/>
      <c r="BQ365" s="103"/>
      <c r="BR365" s="103"/>
      <c r="BS365" s="52"/>
      <c r="BU365" s="328"/>
      <c r="BV365" s="41">
        <v>1</v>
      </c>
      <c r="BW365" s="6"/>
      <c r="BX365" s="6"/>
      <c r="BY365" s="6"/>
      <c r="BZ365" s="6"/>
      <c r="CA365" s="6"/>
      <c r="CB365" s="6"/>
      <c r="CC365" s="52"/>
      <c r="CE365" s="328"/>
      <c r="CF365" s="41">
        <v>1</v>
      </c>
      <c r="CG365" s="6"/>
      <c r="CH365" s="6"/>
      <c r="CI365" s="6"/>
      <c r="CJ365" s="6"/>
      <c r="CK365" s="6"/>
      <c r="CL365" s="6"/>
      <c r="CM365" s="52"/>
      <c r="CO365" s="328"/>
      <c r="CP365" s="41">
        <v>1</v>
      </c>
      <c r="CQ365" s="6"/>
      <c r="CR365" s="6"/>
      <c r="CS365" s="6"/>
      <c r="CT365" s="6"/>
      <c r="CU365" s="6"/>
      <c r="CV365" s="6"/>
      <c r="CW365" s="52"/>
      <c r="CY365" s="328"/>
      <c r="CZ365" s="41">
        <v>1</v>
      </c>
      <c r="DA365" s="6">
        <v>0</v>
      </c>
      <c r="DB365" s="6">
        <v>0</v>
      </c>
      <c r="DC365" s="6">
        <v>0</v>
      </c>
      <c r="DD365" s="6">
        <v>0</v>
      </c>
      <c r="DE365" s="6"/>
      <c r="DF365" s="6">
        <v>0</v>
      </c>
      <c r="DG365" s="52"/>
      <c r="DI365" s="328"/>
      <c r="DJ365" s="41">
        <v>1</v>
      </c>
      <c r="DK365" s="6"/>
      <c r="DL365" s="6"/>
      <c r="DM365" s="6"/>
      <c r="DN365" s="6"/>
      <c r="DO365" s="6"/>
      <c r="DP365" s="6"/>
      <c r="DQ365" s="52"/>
      <c r="DS365" s="328"/>
      <c r="DT365" s="41">
        <v>1</v>
      </c>
      <c r="DU365" s="6"/>
      <c r="DV365" s="6"/>
      <c r="DW365" s="6"/>
      <c r="DX365" s="6"/>
      <c r="DY365" s="6"/>
      <c r="DZ365" s="6"/>
      <c r="EA365" s="52"/>
      <c r="EC365" s="328"/>
      <c r="ED365" s="41">
        <v>1</v>
      </c>
      <c r="EE365" s="6"/>
      <c r="EF365" s="6"/>
      <c r="EG365" s="6"/>
      <c r="EH365" s="6"/>
      <c r="EI365" s="6"/>
      <c r="EJ365" s="6"/>
      <c r="EK365" s="52"/>
      <c r="EL365" s="328"/>
      <c r="EM365" s="41">
        <v>1</v>
      </c>
      <c r="EN365" s="6">
        <v>0</v>
      </c>
      <c r="EO365" s="6">
        <v>0</v>
      </c>
      <c r="EP365" s="6">
        <v>0</v>
      </c>
      <c r="EQ365" s="6">
        <v>0</v>
      </c>
      <c r="ER365" s="6"/>
      <c r="ES365" s="6">
        <v>0</v>
      </c>
      <c r="ET365" s="52"/>
      <c r="EU365" s="52"/>
      <c r="EW365" s="367"/>
      <c r="EX365" s="41">
        <v>1</v>
      </c>
      <c r="EY365" s="6"/>
      <c r="EZ365" s="6"/>
      <c r="FA365" s="6"/>
      <c r="FB365" s="6"/>
      <c r="FC365" s="6"/>
      <c r="FD365" s="6"/>
      <c r="FE365" s="52"/>
      <c r="FG365" s="367"/>
      <c r="FH365" s="41">
        <v>1</v>
      </c>
      <c r="FI365" s="6"/>
      <c r="FJ365" s="6"/>
      <c r="FK365" s="6"/>
      <c r="FL365" s="6"/>
      <c r="FM365" s="6"/>
      <c r="FN365" s="6"/>
      <c r="FO365" s="52"/>
      <c r="FQ365" s="367"/>
      <c r="FR365" s="41">
        <v>1</v>
      </c>
      <c r="FS365" s="6"/>
      <c r="FT365" s="6"/>
      <c r="FU365" s="6"/>
      <c r="FV365" s="6"/>
      <c r="FW365" s="6"/>
      <c r="FX365" s="6"/>
      <c r="FY365" s="52"/>
      <c r="GA365" s="367"/>
      <c r="GB365" s="41">
        <v>1</v>
      </c>
      <c r="GC365" s="6"/>
      <c r="GD365" s="6"/>
      <c r="GE365" s="6"/>
      <c r="GF365" s="6"/>
      <c r="GG365" s="6"/>
      <c r="GH365" s="6"/>
      <c r="GI365" s="52"/>
      <c r="GK365" s="367"/>
      <c r="GL365" s="41">
        <v>1</v>
      </c>
      <c r="GM365" s="6"/>
      <c r="GN365" s="6"/>
      <c r="GO365" s="6"/>
      <c r="GP365" s="6"/>
      <c r="GQ365" s="6"/>
      <c r="GR365" s="6"/>
      <c r="GS365" s="52"/>
      <c r="GU365" s="367"/>
      <c r="GV365" s="41">
        <v>1</v>
      </c>
      <c r="GW365" s="6"/>
      <c r="GX365" s="6"/>
      <c r="GY365" s="6"/>
      <c r="GZ365" s="6"/>
      <c r="HA365" s="6"/>
      <c r="HB365" s="6"/>
      <c r="HC365" s="52"/>
      <c r="HE365" s="367"/>
      <c r="HF365" s="41">
        <v>1</v>
      </c>
      <c r="HG365" s="6"/>
      <c r="HH365" s="6"/>
      <c r="HI365" s="6"/>
      <c r="HJ365" s="6"/>
      <c r="HK365" s="6"/>
      <c r="HL365" s="6"/>
      <c r="HM365" s="52"/>
      <c r="HO365" s="367"/>
      <c r="HP365" s="41">
        <v>1</v>
      </c>
      <c r="HQ365" s="6"/>
      <c r="HR365" s="6"/>
      <c r="HS365" s="6"/>
      <c r="HT365" s="6"/>
      <c r="HU365" s="6"/>
      <c r="HV365" s="6"/>
      <c r="HW365" s="52"/>
      <c r="HY365" s="367"/>
      <c r="HZ365" s="41">
        <v>1</v>
      </c>
      <c r="IA365" s="6"/>
      <c r="IB365" s="6"/>
      <c r="IC365" s="6"/>
      <c r="ID365" s="6"/>
      <c r="IE365" s="6"/>
      <c r="IF365" s="6"/>
      <c r="IG365" s="52"/>
      <c r="II365" s="367"/>
      <c r="IJ365" s="41">
        <v>1</v>
      </c>
      <c r="IK365" s="6"/>
      <c r="IL365" s="6"/>
      <c r="IM365" s="6"/>
      <c r="IN365" s="6"/>
      <c r="IO365" s="6"/>
      <c r="IP365" s="6"/>
      <c r="IQ365" s="52"/>
      <c r="IS365" s="367"/>
      <c r="IT365" s="41">
        <v>1</v>
      </c>
      <c r="IU365" s="6"/>
      <c r="IV365" s="6"/>
      <c r="IW365" s="6"/>
      <c r="IX365" s="6"/>
      <c r="IY365" s="6"/>
      <c r="IZ365" s="6"/>
      <c r="JA365" s="52"/>
    </row>
    <row r="366" spans="1:261" ht="12.75" customHeight="1" outlineLevel="2" x14ac:dyDescent="0.25">
      <c r="C366" s="356"/>
      <c r="D366" s="41">
        <v>2</v>
      </c>
      <c r="E366" s="416">
        <f t="shared" si="1639"/>
        <v>3.3333333333333335</v>
      </c>
      <c r="F366" s="416">
        <f t="shared" si="1640"/>
        <v>2.6666666666666665</v>
      </c>
      <c r="G366" s="416">
        <f t="shared" si="1641"/>
        <v>2</v>
      </c>
      <c r="H366" s="416">
        <f t="shared" si="1642"/>
        <v>1.5</v>
      </c>
      <c r="I366" s="416">
        <f t="shared" si="1643"/>
        <v>1.5</v>
      </c>
      <c r="J366" s="416">
        <f t="shared" si="1644"/>
        <v>1.5</v>
      </c>
      <c r="K366" s="52"/>
      <c r="M366" s="328"/>
      <c r="N366" s="41">
        <v>2</v>
      </c>
      <c r="O366" s="6"/>
      <c r="P366" s="6"/>
      <c r="Q366" s="6"/>
      <c r="R366" s="6"/>
      <c r="S366" s="6"/>
      <c r="T366" s="6"/>
      <c r="U366" s="52"/>
      <c r="W366" s="328"/>
      <c r="X366" s="41">
        <v>2</v>
      </c>
      <c r="Y366" s="6"/>
      <c r="Z366" s="6"/>
      <c r="AA366" s="6"/>
      <c r="AB366" s="6"/>
      <c r="AC366" s="6"/>
      <c r="AD366" s="6"/>
      <c r="AE366" s="52"/>
      <c r="AG366" s="328"/>
      <c r="AH366" s="41">
        <v>2</v>
      </c>
      <c r="AI366" s="6"/>
      <c r="AJ366" s="6"/>
      <c r="AK366" s="6"/>
      <c r="AL366" s="6"/>
      <c r="AM366" s="6"/>
      <c r="AN366" s="6"/>
      <c r="AO366" s="52"/>
      <c r="AQ366" s="328"/>
      <c r="AR366" s="41">
        <v>2</v>
      </c>
      <c r="AS366" s="6"/>
      <c r="AT366" s="6"/>
      <c r="AU366" s="6"/>
      <c r="AV366" s="6"/>
      <c r="AW366" s="6"/>
      <c r="AX366" s="6"/>
      <c r="AY366" s="52"/>
      <c r="BA366" s="328"/>
      <c r="BB366" s="41">
        <v>2</v>
      </c>
      <c r="BC366" s="6"/>
      <c r="BD366" s="6"/>
      <c r="BE366" s="6"/>
      <c r="BF366" s="6"/>
      <c r="BG366" s="6"/>
      <c r="BH366" s="6"/>
      <c r="BI366" s="52"/>
      <c r="BK366" s="328"/>
      <c r="BL366" s="41">
        <v>2</v>
      </c>
      <c r="BM366" s="6">
        <v>0</v>
      </c>
      <c r="BN366" s="6">
        <v>0</v>
      </c>
      <c r="BO366" s="6">
        <v>0</v>
      </c>
      <c r="BP366" s="6">
        <v>0</v>
      </c>
      <c r="BQ366" s="6">
        <v>0</v>
      </c>
      <c r="BR366" s="6">
        <v>0</v>
      </c>
      <c r="BS366" s="52"/>
      <c r="BU366" s="328"/>
      <c r="BV366" s="41">
        <v>2</v>
      </c>
      <c r="BW366" s="6"/>
      <c r="BX366" s="6"/>
      <c r="BY366" s="6"/>
      <c r="BZ366" s="6"/>
      <c r="CA366" s="6"/>
      <c r="CB366" s="6"/>
      <c r="CC366" s="52"/>
      <c r="CE366" s="328"/>
      <c r="CF366" s="41">
        <v>2</v>
      </c>
      <c r="CG366" s="6"/>
      <c r="CH366" s="6"/>
      <c r="CI366" s="6"/>
      <c r="CJ366" s="6"/>
      <c r="CK366" s="6"/>
      <c r="CL366" s="6"/>
      <c r="CM366" s="52"/>
      <c r="CO366" s="328"/>
      <c r="CP366" s="41">
        <v>2</v>
      </c>
      <c r="CQ366" s="6"/>
      <c r="CR366" s="6"/>
      <c r="CS366" s="6"/>
      <c r="CT366" s="6"/>
      <c r="CU366" s="6"/>
      <c r="CV366" s="6"/>
      <c r="CW366" s="52"/>
      <c r="CY366" s="328"/>
      <c r="CZ366" s="41">
        <v>2</v>
      </c>
      <c r="DA366" s="6">
        <v>5</v>
      </c>
      <c r="DB366" s="6">
        <v>5</v>
      </c>
      <c r="DC366" s="6">
        <v>3</v>
      </c>
      <c r="DD366" s="6">
        <v>3</v>
      </c>
      <c r="DE366" s="6"/>
      <c r="DF366" s="6">
        <v>3</v>
      </c>
      <c r="DG366" s="52"/>
      <c r="DI366" s="328"/>
      <c r="DJ366" s="41">
        <v>2</v>
      </c>
      <c r="DK366" s="6"/>
      <c r="DL366" s="6"/>
      <c r="DM366" s="6"/>
      <c r="DN366" s="6"/>
      <c r="DO366" s="6"/>
      <c r="DP366" s="6"/>
      <c r="DQ366" s="52"/>
      <c r="DS366" s="328"/>
      <c r="DT366" s="41">
        <v>2</v>
      </c>
      <c r="DU366" s="6"/>
      <c r="DV366" s="6"/>
      <c r="DW366" s="6"/>
      <c r="DX366" s="6"/>
      <c r="DY366" s="6"/>
      <c r="DZ366" s="6"/>
      <c r="EA366" s="52"/>
      <c r="EC366" s="328"/>
      <c r="ED366" s="41">
        <v>2</v>
      </c>
      <c r="EE366" s="6"/>
      <c r="EF366" s="6"/>
      <c r="EG366" s="6"/>
      <c r="EH366" s="6"/>
      <c r="EI366" s="6"/>
      <c r="EJ366" s="6"/>
      <c r="EK366" s="52"/>
      <c r="EL366" s="328"/>
      <c r="EM366" s="41">
        <v>2</v>
      </c>
      <c r="EN366" s="6">
        <v>5</v>
      </c>
      <c r="EO366" s="6">
        <v>5</v>
      </c>
      <c r="EP366" s="6">
        <v>3</v>
      </c>
      <c r="EQ366" s="6">
        <v>3</v>
      </c>
      <c r="ER366" s="6"/>
      <c r="ES366" s="6">
        <v>3</v>
      </c>
      <c r="ET366" s="52"/>
      <c r="EU366" s="52"/>
      <c r="EW366" s="367"/>
      <c r="EX366" s="41">
        <v>2</v>
      </c>
      <c r="EY366" s="6"/>
      <c r="EZ366" s="6"/>
      <c r="FA366" s="6"/>
      <c r="FB366" s="6"/>
      <c r="FC366" s="6"/>
      <c r="FD366" s="6"/>
      <c r="FE366" s="52"/>
      <c r="FG366" s="367"/>
      <c r="FH366" s="41">
        <v>2</v>
      </c>
      <c r="FI366" s="6"/>
      <c r="FJ366" s="6"/>
      <c r="FK366" s="6"/>
      <c r="FL366" s="6"/>
      <c r="FM366" s="6"/>
      <c r="FN366" s="6"/>
      <c r="FO366" s="52"/>
      <c r="FQ366" s="367"/>
      <c r="FR366" s="41">
        <v>2</v>
      </c>
      <c r="FS366" s="6"/>
      <c r="FT366" s="6"/>
      <c r="FU366" s="6"/>
      <c r="FV366" s="6"/>
      <c r="FW366" s="6"/>
      <c r="FX366" s="6"/>
      <c r="FY366" s="52"/>
      <c r="GA366" s="367"/>
      <c r="GB366" s="41">
        <v>2</v>
      </c>
      <c r="GC366" s="6"/>
      <c r="GD366" s="6"/>
      <c r="GE366" s="6"/>
      <c r="GF366" s="6"/>
      <c r="GG366" s="6"/>
      <c r="GH366" s="6"/>
      <c r="GI366" s="52"/>
      <c r="GK366" s="367"/>
      <c r="GL366" s="41">
        <v>2</v>
      </c>
      <c r="GM366" s="6"/>
      <c r="GN366" s="6"/>
      <c r="GO366" s="6"/>
      <c r="GP366" s="6"/>
      <c r="GQ366" s="6"/>
      <c r="GR366" s="6"/>
      <c r="GS366" s="52"/>
      <c r="GU366" s="367"/>
      <c r="GV366" s="41">
        <v>2</v>
      </c>
      <c r="GW366" s="6"/>
      <c r="GX366" s="6"/>
      <c r="GY366" s="6"/>
      <c r="GZ366" s="6"/>
      <c r="HA366" s="6"/>
      <c r="HB366" s="6"/>
      <c r="HC366" s="52"/>
      <c r="HE366" s="367"/>
      <c r="HF366" s="41">
        <v>2</v>
      </c>
      <c r="HG366" s="6"/>
      <c r="HH366" s="6"/>
      <c r="HI366" s="6"/>
      <c r="HJ366" s="6"/>
      <c r="HK366" s="6"/>
      <c r="HL366" s="6"/>
      <c r="HM366" s="52"/>
      <c r="HO366" s="367"/>
      <c r="HP366" s="41">
        <v>2</v>
      </c>
      <c r="HQ366" s="6"/>
      <c r="HR366" s="6"/>
      <c r="HS366" s="6"/>
      <c r="HT366" s="6"/>
      <c r="HU366" s="6"/>
      <c r="HV366" s="6"/>
      <c r="HW366" s="52"/>
      <c r="HY366" s="367"/>
      <c r="HZ366" s="41">
        <v>2</v>
      </c>
      <c r="IA366" s="6"/>
      <c r="IB366" s="6"/>
      <c r="IC366" s="6"/>
      <c r="ID366" s="6"/>
      <c r="IE366" s="6"/>
      <c r="IF366" s="6"/>
      <c r="IG366" s="52"/>
      <c r="II366" s="367"/>
      <c r="IJ366" s="41">
        <v>2</v>
      </c>
      <c r="IK366" s="6"/>
      <c r="IL366" s="6"/>
      <c r="IM366" s="6"/>
      <c r="IN366" s="6"/>
      <c r="IO366" s="6"/>
      <c r="IP366" s="6"/>
      <c r="IQ366" s="52"/>
      <c r="IS366" s="367"/>
      <c r="IT366" s="41">
        <v>2</v>
      </c>
      <c r="IU366" s="6"/>
      <c r="IV366" s="6"/>
      <c r="IW366" s="6"/>
      <c r="IX366" s="6"/>
      <c r="IY366" s="6"/>
      <c r="IZ366" s="6"/>
      <c r="JA366" s="52"/>
    </row>
    <row r="367" spans="1:261" ht="12.75" customHeight="1" outlineLevel="2" x14ac:dyDescent="0.25">
      <c r="A367" s="99" t="s">
        <v>122</v>
      </c>
      <c r="B367" s="100">
        <v>1</v>
      </c>
      <c r="C367" s="358"/>
      <c r="D367" s="17" t="s">
        <v>1</v>
      </c>
      <c r="E367" s="417">
        <f>AVERAGE(O367,Y367,AI367,AS367,BC367,BM367,BW367,CG367,CQ367,DA367,DK367,DU367,EE367,EO367,EY367,FI367,FS367,GC367,GM367,GW367,HG367,HQ367,IA367,IK367,IU367)</f>
        <v>1.6666666666666667</v>
      </c>
      <c r="F367" s="417">
        <f t="shared" ref="F367:J367" si="1645">AVERAGE(P367,Z367,AJ367,AT367,BD367,BN367,BX367,CH367,CR367,DB367,DL367,DV367,EF367,EP367,EZ367,FJ367,FT367,GD367,GN367,GX367,HH367,HR367,IB367,IL367,IV367)</f>
        <v>4.666666666666667</v>
      </c>
      <c r="G367" s="417">
        <f t="shared" si="1645"/>
        <v>1</v>
      </c>
      <c r="H367" s="417">
        <f t="shared" si="1645"/>
        <v>0.75</v>
      </c>
      <c r="I367" s="417">
        <f t="shared" si="1645"/>
        <v>0.75</v>
      </c>
      <c r="J367" s="417">
        <f t="shared" si="1645"/>
        <v>0.75</v>
      </c>
      <c r="K367" s="52"/>
      <c r="M367" s="48"/>
      <c r="N367" s="17" t="s">
        <v>1</v>
      </c>
      <c r="O367" s="36" t="str">
        <f>IF(COUNT(O365:O366)=0,"",AVERAGE(O365:O366))</f>
        <v/>
      </c>
      <c r="P367" s="36" t="str">
        <f>IF(COUNT(P365:P366)=0,"",AVERAGE(P365:P366))</f>
        <v/>
      </c>
      <c r="Q367" s="36" t="str">
        <f>IF(COUNT(Q365:Q366)=0,"",AVERAGE(Q365:Q366))</f>
        <v/>
      </c>
      <c r="R367" s="36" t="str">
        <f>IF(COUNT(R365:R366)=0,"",AVERAGE(R365:R366))</f>
        <v/>
      </c>
      <c r="S367" s="36"/>
      <c r="T367" s="36" t="str">
        <f>IF(COUNT(T365:T366)=0,"",AVERAGE(T365:T366))</f>
        <v/>
      </c>
      <c r="U367" s="52"/>
      <c r="W367" s="48"/>
      <c r="X367" s="17" t="s">
        <v>1</v>
      </c>
      <c r="Y367" s="36" t="str">
        <f>IF(COUNT(Y365:Y366)=0,"",AVERAGE(Y365:Y366))</f>
        <v/>
      </c>
      <c r="Z367" s="36" t="str">
        <f>IF(COUNT(Z365:Z366)=0,"",AVERAGE(Z365:Z366))</f>
        <v/>
      </c>
      <c r="AA367" s="36" t="str">
        <f>IF(COUNT(AA365:AA366)=0,"",AVERAGE(AA365:AA366))</f>
        <v/>
      </c>
      <c r="AB367" s="36" t="str">
        <f>IF(COUNT(AB365:AB366)=0,"",AVERAGE(AB365:AB366))</f>
        <v/>
      </c>
      <c r="AC367" s="36"/>
      <c r="AD367" s="36" t="str">
        <f>IF(COUNT(AD365:AD366)=0,"",AVERAGE(AD365:AD366))</f>
        <v/>
      </c>
      <c r="AE367" s="52"/>
      <c r="AG367" s="48"/>
      <c r="AH367" s="17" t="s">
        <v>1</v>
      </c>
      <c r="AI367" s="36" t="str">
        <f>IF(COUNT(AI365:AI366)=0,"",AVERAGE(AI365:AI366))</f>
        <v/>
      </c>
      <c r="AJ367" s="36" t="str">
        <f>IF(COUNT(AJ365:AJ366)=0,"",AVERAGE(AJ365:AJ366))</f>
        <v/>
      </c>
      <c r="AK367" s="36" t="str">
        <f>IF(COUNT(AK365:AK366)=0,"",AVERAGE(AK365:AK366))</f>
        <v/>
      </c>
      <c r="AL367" s="36" t="str">
        <f>IF(COUNT(AL365:AL366)=0,"",AVERAGE(AL365:AL366))</f>
        <v/>
      </c>
      <c r="AM367" s="36"/>
      <c r="AN367" s="36" t="str">
        <f>IF(COUNT(AN365:AN366)=0,"",AVERAGE(AN365:AN366))</f>
        <v/>
      </c>
      <c r="AO367" s="52"/>
      <c r="AQ367" s="48"/>
      <c r="AR367" s="17" t="s">
        <v>1</v>
      </c>
      <c r="AS367" s="36"/>
      <c r="AT367" s="36" t="str">
        <f>IF(COUNT(AT365:AT366)=0,"",AVERAGE(AT365:AT366))</f>
        <v/>
      </c>
      <c r="AU367" s="36" t="str">
        <f>IF(COUNT(AU365:AU366)=0,"",AVERAGE(AU365:AU366))</f>
        <v/>
      </c>
      <c r="AV367" s="36" t="str">
        <f>IF(COUNT(AV365:AV366)=0,"",AVERAGE(AV365:AV366))</f>
        <v/>
      </c>
      <c r="AW367" s="36" t="str">
        <f>IF(COUNT(AW365:AW366)=0,"",AVERAGE(AW365:AW366))</f>
        <v/>
      </c>
      <c r="AX367" s="36" t="str">
        <f>IF(COUNT(AX365:AX366)=0,"",AVERAGE(AX365:AX366))</f>
        <v/>
      </c>
      <c r="AY367" s="52"/>
      <c r="BA367" s="48"/>
      <c r="BB367" s="17" t="s">
        <v>1</v>
      </c>
      <c r="BC367" s="36"/>
      <c r="BD367" s="36" t="str">
        <f>IF(COUNT(BD365:BD366)=0,"",AVERAGE(BD365:BD366))</f>
        <v/>
      </c>
      <c r="BE367" s="36" t="str">
        <f>IF(COUNT(BE365:BE366)=0,"",AVERAGE(BE365:BE366))</f>
        <v/>
      </c>
      <c r="BF367" s="36" t="str">
        <f>IF(COUNT(BF365:BF366)=0,"",AVERAGE(BF365:BF366))</f>
        <v/>
      </c>
      <c r="BG367" s="36" t="str">
        <f>IF(COUNT(BG365:BG366)=0,"",AVERAGE(BG365:BG366))</f>
        <v/>
      </c>
      <c r="BH367" s="36" t="str">
        <f>IF(COUNT(BH365:BH366)=0,"",AVERAGE(BH365:BH366))</f>
        <v/>
      </c>
      <c r="BI367" s="52"/>
      <c r="BK367" s="48"/>
      <c r="BL367" s="17" t="s">
        <v>1</v>
      </c>
      <c r="BM367" s="6">
        <v>0</v>
      </c>
      <c r="BN367" s="6">
        <v>10</v>
      </c>
      <c r="BO367" s="6">
        <v>0</v>
      </c>
      <c r="BP367" s="6">
        <v>0</v>
      </c>
      <c r="BQ367" s="6">
        <v>0</v>
      </c>
      <c r="BR367" s="6">
        <v>0</v>
      </c>
      <c r="BS367" s="52"/>
      <c r="BU367" s="48"/>
      <c r="BV367" s="17" t="s">
        <v>1</v>
      </c>
      <c r="BW367" s="36" t="str">
        <f>IF(COUNT(BW365:BW366)=0,"",AVERAGE(BW365:BW366))</f>
        <v/>
      </c>
      <c r="BX367" s="36" t="str">
        <f>IF(COUNT(BX365:BX366)=0,"",AVERAGE(BX365:BX366))</f>
        <v/>
      </c>
      <c r="BY367" s="36" t="str">
        <f>IF(COUNT(BY365:BY366)=0,"",AVERAGE(BY365:BY366))</f>
        <v/>
      </c>
      <c r="BZ367" s="36" t="str">
        <f>IF(COUNT(BZ365:BZ366)=0,"",AVERAGE(BZ365:BZ366))</f>
        <v/>
      </c>
      <c r="CA367" s="36"/>
      <c r="CB367" s="36" t="str">
        <f>IF(COUNT(CB365:CB366)=0,"",AVERAGE(CB365:CB366))</f>
        <v/>
      </c>
      <c r="CC367" s="52"/>
      <c r="CE367" s="48"/>
      <c r="CF367" s="17" t="s">
        <v>1</v>
      </c>
      <c r="CG367" s="36" t="str">
        <f>IF(COUNT(CG365:CG366)=0,"",AVERAGE(CG365:CG366))</f>
        <v/>
      </c>
      <c r="CH367" s="36" t="str">
        <f>IF(COUNT(CH365:CH366)=0,"",AVERAGE(CH365:CH366))</f>
        <v/>
      </c>
      <c r="CI367" s="36" t="str">
        <f>IF(COUNT(CI365:CI366)=0,"",AVERAGE(CI365:CI366))</f>
        <v/>
      </c>
      <c r="CJ367" s="36" t="str">
        <f>IF(COUNT(CJ365:CJ366)=0,"",AVERAGE(CJ365:CJ366))</f>
        <v/>
      </c>
      <c r="CK367" s="36"/>
      <c r="CL367" s="36" t="str">
        <f>IF(COUNT(CL365:CL366)=0,"",AVERAGE(CL365:CL366))</f>
        <v/>
      </c>
      <c r="CM367" s="52"/>
      <c r="CO367" s="48"/>
      <c r="CP367" s="17" t="s">
        <v>1</v>
      </c>
      <c r="CQ367" s="36" t="str">
        <f>IF(COUNT(CQ365:CQ366)=0,"",AVERAGE(CQ365:CQ366))</f>
        <v/>
      </c>
      <c r="CR367" s="36" t="str">
        <f>IF(COUNT(CR365:CR366)=0,"",AVERAGE(CR365:CR366))</f>
        <v/>
      </c>
      <c r="CS367" s="36" t="str">
        <f>IF(COUNT(CS365:CS366)=0,"",AVERAGE(CS365:CS366))</f>
        <v/>
      </c>
      <c r="CT367" s="36" t="str">
        <f>IF(COUNT(CT365:CT366)=0,"",AVERAGE(CT365:CT366))</f>
        <v/>
      </c>
      <c r="CU367" s="36"/>
      <c r="CV367" s="36" t="str">
        <f>IF(COUNT(CV365:CV366)=0,"",AVERAGE(CV365:CV366))</f>
        <v/>
      </c>
      <c r="CW367" s="52"/>
      <c r="CY367" s="48"/>
      <c r="CZ367" s="17" t="s">
        <v>1</v>
      </c>
      <c r="DA367" s="36">
        <f>IF(COUNT(DA365:DA366)=0,"",AVERAGE(DA365:DA366))</f>
        <v>2.5</v>
      </c>
      <c r="DB367" s="36">
        <f>IF(COUNT(DB365:DB366)=0,"",AVERAGE(DB365:DB366))</f>
        <v>2.5</v>
      </c>
      <c r="DC367" s="36">
        <f>IF(COUNT(DC365:DC366)=0,"",AVERAGE(DC365:DC366))</f>
        <v>1.5</v>
      </c>
      <c r="DD367" s="36">
        <f>IF(COUNT(DD365:DD366)=0,"",AVERAGE(DD365:DD366))</f>
        <v>1.5</v>
      </c>
      <c r="DE367" s="36"/>
      <c r="DF367" s="36">
        <f>IF(COUNT(DF365:DF366)=0,"",AVERAGE(DF365:DF366))</f>
        <v>1.5</v>
      </c>
      <c r="DG367" s="52"/>
      <c r="DI367" s="48"/>
      <c r="DJ367" s="17" t="s">
        <v>1</v>
      </c>
      <c r="DK367" s="36" t="str">
        <f>IF(COUNT(DK365:DK366)=0,"",AVERAGE(DK365:DK366))</f>
        <v/>
      </c>
      <c r="DL367" s="36" t="str">
        <f>IF(COUNT(DL365:DL366)=0,"",AVERAGE(DL365:DL366))</f>
        <v/>
      </c>
      <c r="DM367" s="36" t="str">
        <f>IF(COUNT(DM365:DM366)=0,"",AVERAGE(DM365:DM366))</f>
        <v/>
      </c>
      <c r="DN367" s="36" t="str">
        <f>IF(COUNT(DN365:DN366)=0,"",AVERAGE(DN365:DN366))</f>
        <v/>
      </c>
      <c r="DO367" s="36"/>
      <c r="DP367" s="36" t="str">
        <f>IF(COUNT(DP365:DP366)=0,"",AVERAGE(DP365:DP366))</f>
        <v/>
      </c>
      <c r="DQ367" s="52"/>
      <c r="DS367" s="48"/>
      <c r="DT367" s="17" t="s">
        <v>1</v>
      </c>
      <c r="DU367" s="36" t="str">
        <f>IF(COUNT(DU365:DU366)=0,"",AVERAGE(DU365:DU366))</f>
        <v/>
      </c>
      <c r="DV367" s="36" t="str">
        <f>IF(COUNT(DV365:DV366)=0,"",AVERAGE(DV365:DV366))</f>
        <v/>
      </c>
      <c r="DW367" s="36" t="str">
        <f>IF(COUNT(DW365:DW366)=0,"",AVERAGE(DW365:DW366))</f>
        <v/>
      </c>
      <c r="DX367" s="36" t="str">
        <f>IF(COUNT(DX365:DX366)=0,"",AVERAGE(DX365:DX366))</f>
        <v/>
      </c>
      <c r="DY367" s="36"/>
      <c r="DZ367" s="36" t="str">
        <f>IF(COUNT(DZ365:DZ366)=0,"",AVERAGE(DZ365:DZ366))</f>
        <v/>
      </c>
      <c r="EA367" s="52"/>
      <c r="EC367" s="48"/>
      <c r="ED367" s="17" t="s">
        <v>1</v>
      </c>
      <c r="EE367" s="36" t="str">
        <f>IF(COUNT(EE365:EE366)=0,"",AVERAGE(EE365:EE366))</f>
        <v/>
      </c>
      <c r="EF367" s="36" t="str">
        <f>IF(COUNT(EF365:EF366)=0,"",AVERAGE(EF365:EF366))</f>
        <v/>
      </c>
      <c r="EG367" s="36" t="str">
        <f>IF(COUNT(EG365:EG366)=0,"",AVERAGE(EG365:EG366))</f>
        <v/>
      </c>
      <c r="EH367" s="36" t="str">
        <f>IF(COUNT(EH365:EH366)=0,"",AVERAGE(EH365:EH366))</f>
        <v/>
      </c>
      <c r="EI367" s="36"/>
      <c r="EJ367" s="36" t="str">
        <f>IF(COUNT(EJ365:EJ366)=0,"",AVERAGE(EJ365:EJ366))</f>
        <v/>
      </c>
      <c r="EK367" s="52"/>
      <c r="EL367" s="48"/>
      <c r="EM367" s="17" t="s">
        <v>1</v>
      </c>
      <c r="EN367" s="36">
        <f>IF(COUNT(EN365:EN366)=0,"",AVERAGE(EN365:EN366))</f>
        <v>2.5</v>
      </c>
      <c r="EO367" s="36">
        <f>IF(COUNT(EO365:EO366)=0,"",AVERAGE(EO365:EO366))</f>
        <v>2.5</v>
      </c>
      <c r="EP367" s="36">
        <f>IF(COUNT(EP365:EP366)=0,"",AVERAGE(EP365:EP366))</f>
        <v>1.5</v>
      </c>
      <c r="EQ367" s="36">
        <f>IF(COUNT(EQ365:EQ366)=0,"",AVERAGE(EQ365:EQ366))</f>
        <v>1.5</v>
      </c>
      <c r="ER367" s="36"/>
      <c r="ES367" s="36">
        <f>IF(COUNT(ES365:ES366)=0,"",AVERAGE(ES365:ES366))</f>
        <v>1.5</v>
      </c>
      <c r="ET367" s="52"/>
      <c r="EU367" s="52"/>
      <c r="EW367" s="369"/>
      <c r="EX367" s="17" t="s">
        <v>1</v>
      </c>
      <c r="EY367" s="36" t="str">
        <f t="shared" ref="EY367:FD367" si="1646">IF(COUNT(EY365:EY366)=0,"",AVERAGE(EY365:EY366))</f>
        <v/>
      </c>
      <c r="EZ367" s="36" t="str">
        <f t="shared" si="1646"/>
        <v/>
      </c>
      <c r="FA367" s="36" t="str">
        <f t="shared" si="1646"/>
        <v/>
      </c>
      <c r="FB367" s="36" t="str">
        <f t="shared" si="1646"/>
        <v/>
      </c>
      <c r="FC367" s="36" t="str">
        <f t="shared" si="1646"/>
        <v/>
      </c>
      <c r="FD367" s="36" t="str">
        <f t="shared" si="1646"/>
        <v/>
      </c>
      <c r="FE367" s="52"/>
      <c r="FG367" s="369"/>
      <c r="FH367" s="17" t="s">
        <v>1</v>
      </c>
      <c r="FI367" s="36" t="str">
        <f t="shared" ref="FI367:FN367" si="1647">IF(COUNT(FI365:FI366)=0,"",AVERAGE(FI365:FI366))</f>
        <v/>
      </c>
      <c r="FJ367" s="36" t="str">
        <f t="shared" si="1647"/>
        <v/>
      </c>
      <c r="FK367" s="36" t="str">
        <f t="shared" si="1647"/>
        <v/>
      </c>
      <c r="FL367" s="36" t="str">
        <f t="shared" si="1647"/>
        <v/>
      </c>
      <c r="FM367" s="36" t="str">
        <f t="shared" si="1647"/>
        <v/>
      </c>
      <c r="FN367" s="36" t="str">
        <f t="shared" si="1647"/>
        <v/>
      </c>
      <c r="FO367" s="52"/>
      <c r="FQ367" s="369"/>
      <c r="FR367" s="17" t="s">
        <v>1</v>
      </c>
      <c r="FS367" s="36" t="str">
        <f t="shared" ref="FS367:FX367" si="1648">IF(COUNT(FS365:FS366)=0,"",AVERAGE(FS365:FS366))</f>
        <v/>
      </c>
      <c r="FT367" s="36" t="str">
        <f t="shared" si="1648"/>
        <v/>
      </c>
      <c r="FU367" s="36" t="str">
        <f t="shared" si="1648"/>
        <v/>
      </c>
      <c r="FV367" s="36" t="str">
        <f t="shared" si="1648"/>
        <v/>
      </c>
      <c r="FW367" s="36" t="str">
        <f t="shared" si="1648"/>
        <v/>
      </c>
      <c r="FX367" s="36" t="str">
        <f t="shared" si="1648"/>
        <v/>
      </c>
      <c r="FY367" s="52"/>
      <c r="GA367" s="369"/>
      <c r="GB367" s="17" t="s">
        <v>1</v>
      </c>
      <c r="GC367" s="36" t="str">
        <f t="shared" ref="GC367:GH367" si="1649">IF(COUNT(GC365:GC366)=0,"",AVERAGE(GC365:GC366))</f>
        <v/>
      </c>
      <c r="GD367" s="36" t="str">
        <f t="shared" si="1649"/>
        <v/>
      </c>
      <c r="GE367" s="36" t="str">
        <f t="shared" si="1649"/>
        <v/>
      </c>
      <c r="GF367" s="36" t="str">
        <f t="shared" si="1649"/>
        <v/>
      </c>
      <c r="GG367" s="36" t="str">
        <f t="shared" si="1649"/>
        <v/>
      </c>
      <c r="GH367" s="36" t="str">
        <f t="shared" si="1649"/>
        <v/>
      </c>
      <c r="GI367" s="52"/>
      <c r="GK367" s="369"/>
      <c r="GL367" s="17" t="s">
        <v>1</v>
      </c>
      <c r="GM367" s="36" t="str">
        <f t="shared" ref="GM367:GR367" si="1650">IF(COUNT(GM365:GM366)=0,"",AVERAGE(GM365:GM366))</f>
        <v/>
      </c>
      <c r="GN367" s="36" t="str">
        <f t="shared" si="1650"/>
        <v/>
      </c>
      <c r="GO367" s="36" t="str">
        <f t="shared" si="1650"/>
        <v/>
      </c>
      <c r="GP367" s="36" t="str">
        <f t="shared" si="1650"/>
        <v/>
      </c>
      <c r="GQ367" s="36" t="str">
        <f t="shared" si="1650"/>
        <v/>
      </c>
      <c r="GR367" s="36" t="str">
        <f t="shared" si="1650"/>
        <v/>
      </c>
      <c r="GS367" s="52"/>
      <c r="GU367" s="369"/>
      <c r="GV367" s="17" t="s">
        <v>1</v>
      </c>
      <c r="GW367" s="36" t="str">
        <f t="shared" ref="GW367:HB367" si="1651">IF(COUNT(GW365:GW366)=0,"",AVERAGE(GW365:GW366))</f>
        <v/>
      </c>
      <c r="GX367" s="36" t="str">
        <f t="shared" si="1651"/>
        <v/>
      </c>
      <c r="GY367" s="36" t="str">
        <f t="shared" si="1651"/>
        <v/>
      </c>
      <c r="GZ367" s="36" t="str">
        <f t="shared" si="1651"/>
        <v/>
      </c>
      <c r="HA367" s="36" t="str">
        <f t="shared" si="1651"/>
        <v/>
      </c>
      <c r="HB367" s="36" t="str">
        <f t="shared" si="1651"/>
        <v/>
      </c>
      <c r="HC367" s="52"/>
      <c r="HE367" s="369"/>
      <c r="HF367" s="17" t="s">
        <v>1</v>
      </c>
      <c r="HG367" s="36" t="str">
        <f t="shared" ref="HG367:HL367" si="1652">IF(COUNT(HG365:HG366)=0,"",AVERAGE(HG365:HG366))</f>
        <v/>
      </c>
      <c r="HH367" s="36" t="str">
        <f t="shared" si="1652"/>
        <v/>
      </c>
      <c r="HI367" s="36" t="str">
        <f t="shared" si="1652"/>
        <v/>
      </c>
      <c r="HJ367" s="36" t="str">
        <f t="shared" si="1652"/>
        <v/>
      </c>
      <c r="HK367" s="36" t="str">
        <f t="shared" si="1652"/>
        <v/>
      </c>
      <c r="HL367" s="36" t="str">
        <f t="shared" si="1652"/>
        <v/>
      </c>
      <c r="HM367" s="52"/>
      <c r="HO367" s="369"/>
      <c r="HP367" s="17" t="s">
        <v>1</v>
      </c>
      <c r="HQ367" s="36" t="str">
        <f t="shared" ref="HQ367:HV367" si="1653">IF(COUNT(HQ365:HQ366)=0,"",AVERAGE(HQ365:HQ366))</f>
        <v/>
      </c>
      <c r="HR367" s="36" t="str">
        <f t="shared" si="1653"/>
        <v/>
      </c>
      <c r="HS367" s="36" t="str">
        <f t="shared" si="1653"/>
        <v/>
      </c>
      <c r="HT367" s="36" t="str">
        <f t="shared" si="1653"/>
        <v/>
      </c>
      <c r="HU367" s="36" t="str">
        <f t="shared" si="1653"/>
        <v/>
      </c>
      <c r="HV367" s="36" t="str">
        <f t="shared" si="1653"/>
        <v/>
      </c>
      <c r="HW367" s="52"/>
      <c r="HY367" s="369"/>
      <c r="HZ367" s="17" t="s">
        <v>1</v>
      </c>
      <c r="IA367" s="36" t="str">
        <f t="shared" ref="IA367:IF367" si="1654">IF(COUNT(IA365:IA366)=0,"",AVERAGE(IA365:IA366))</f>
        <v/>
      </c>
      <c r="IB367" s="36" t="str">
        <f t="shared" si="1654"/>
        <v/>
      </c>
      <c r="IC367" s="36" t="str">
        <f t="shared" si="1654"/>
        <v/>
      </c>
      <c r="ID367" s="36" t="str">
        <f t="shared" si="1654"/>
        <v/>
      </c>
      <c r="IE367" s="36" t="str">
        <f t="shared" si="1654"/>
        <v/>
      </c>
      <c r="IF367" s="36" t="str">
        <f t="shared" si="1654"/>
        <v/>
      </c>
      <c r="IG367" s="52"/>
      <c r="II367" s="369"/>
      <c r="IJ367" s="17" t="s">
        <v>1</v>
      </c>
      <c r="IK367" s="36" t="str">
        <f t="shared" ref="IK367:IP367" si="1655">IF(COUNT(IK365:IK366)=0,"",AVERAGE(IK365:IK366))</f>
        <v/>
      </c>
      <c r="IL367" s="36" t="str">
        <f t="shared" si="1655"/>
        <v/>
      </c>
      <c r="IM367" s="36" t="str">
        <f t="shared" si="1655"/>
        <v/>
      </c>
      <c r="IN367" s="36" t="str">
        <f t="shared" si="1655"/>
        <v/>
      </c>
      <c r="IO367" s="36" t="str">
        <f t="shared" si="1655"/>
        <v/>
      </c>
      <c r="IP367" s="36" t="str">
        <f t="shared" si="1655"/>
        <v/>
      </c>
      <c r="IQ367" s="52"/>
      <c r="IS367" s="369"/>
      <c r="IT367" s="17" t="s">
        <v>1</v>
      </c>
      <c r="IU367" s="36" t="str">
        <f t="shared" ref="IU367:IZ367" si="1656">IF(COUNT(IU365:IU366)=0,"",AVERAGE(IU365:IU366))</f>
        <v/>
      </c>
      <c r="IV367" s="36" t="str">
        <f t="shared" si="1656"/>
        <v/>
      </c>
      <c r="IW367" s="36" t="str">
        <f t="shared" si="1656"/>
        <v/>
      </c>
      <c r="IX367" s="36" t="str">
        <f t="shared" si="1656"/>
        <v/>
      </c>
      <c r="IY367" s="36" t="str">
        <f t="shared" si="1656"/>
        <v/>
      </c>
      <c r="IZ367" s="36" t="str">
        <f t="shared" si="1656"/>
        <v/>
      </c>
      <c r="JA367" s="52"/>
    </row>
    <row r="368" spans="1:261" ht="12.75" customHeight="1" outlineLevel="2" x14ac:dyDescent="0.25">
      <c r="B368" s="7" t="s">
        <v>441</v>
      </c>
      <c r="C368" s="102" t="s">
        <v>58</v>
      </c>
      <c r="D368" s="103" t="s">
        <v>321</v>
      </c>
      <c r="E368" s="419"/>
      <c r="F368" s="419"/>
      <c r="G368" s="419"/>
      <c r="H368" s="419"/>
      <c r="I368" s="419"/>
      <c r="J368" s="419"/>
      <c r="K368" s="52"/>
      <c r="M368" s="102" t="s">
        <v>58</v>
      </c>
      <c r="N368" s="103" t="s">
        <v>321</v>
      </c>
      <c r="O368" s="103"/>
      <c r="P368" s="103"/>
      <c r="Q368" s="103"/>
      <c r="R368" s="103"/>
      <c r="S368" s="103"/>
      <c r="T368" s="103"/>
      <c r="U368" s="52"/>
      <c r="W368" s="102" t="s">
        <v>58</v>
      </c>
      <c r="X368" s="103" t="s">
        <v>321</v>
      </c>
      <c r="Y368" s="103"/>
      <c r="Z368" s="103"/>
      <c r="AA368" s="103"/>
      <c r="AB368" s="103"/>
      <c r="AC368" s="103"/>
      <c r="AD368" s="103"/>
      <c r="AE368" s="52"/>
      <c r="AG368" s="102" t="s">
        <v>58</v>
      </c>
      <c r="AH368" s="103" t="s">
        <v>321</v>
      </c>
      <c r="AI368" s="103"/>
      <c r="AJ368" s="103"/>
      <c r="AK368" s="103"/>
      <c r="AL368" s="103"/>
      <c r="AM368" s="103"/>
      <c r="AN368" s="103"/>
      <c r="AO368" s="52"/>
      <c r="AQ368" s="102" t="s">
        <v>58</v>
      </c>
      <c r="AR368" s="103" t="s">
        <v>321</v>
      </c>
      <c r="AS368" s="103"/>
      <c r="AT368" s="103"/>
      <c r="AU368" s="103"/>
      <c r="AV368" s="103"/>
      <c r="AW368" s="103"/>
      <c r="AX368" s="103"/>
      <c r="AY368" s="52"/>
      <c r="BA368" s="102" t="s">
        <v>58</v>
      </c>
      <c r="BB368" s="103" t="s">
        <v>321</v>
      </c>
      <c r="BC368" s="103"/>
      <c r="BD368" s="103"/>
      <c r="BE368" s="103"/>
      <c r="BF368" s="103"/>
      <c r="BG368" s="103"/>
      <c r="BH368" s="103"/>
      <c r="BI368" s="52"/>
      <c r="BK368" s="102" t="s">
        <v>58</v>
      </c>
      <c r="BL368" s="103" t="s">
        <v>321</v>
      </c>
      <c r="BM368" s="36"/>
      <c r="BN368" s="36">
        <f>IF(COUNT(BN366:BN367)=0,"",AVERAGE(BN366:BN367))</f>
        <v>5</v>
      </c>
      <c r="BO368" s="36">
        <f>IF(COUNT(BO366:BO367)=0,"",AVERAGE(BO366:BO367))</f>
        <v>0</v>
      </c>
      <c r="BP368" s="36">
        <f>IF(COUNT(BP366:BP367)=0,"",AVERAGE(BP366:BP367))</f>
        <v>0</v>
      </c>
      <c r="BQ368" s="36">
        <f>IF(COUNT(BQ366:BQ367)=0,"",AVERAGE(BQ366:BQ367))</f>
        <v>0</v>
      </c>
      <c r="BR368" s="36">
        <f>IF(COUNT(BR366:BR367)=0,"",AVERAGE(BR366:BR367))</f>
        <v>0</v>
      </c>
      <c r="BS368" s="52"/>
      <c r="BU368" s="102" t="s">
        <v>58</v>
      </c>
      <c r="BV368" s="103" t="s">
        <v>321</v>
      </c>
      <c r="BW368" s="103"/>
      <c r="BX368" s="103"/>
      <c r="BY368" s="103"/>
      <c r="BZ368" s="103"/>
      <c r="CA368" s="103"/>
      <c r="CB368" s="103"/>
      <c r="CC368" s="52"/>
      <c r="CE368" s="102" t="s">
        <v>58</v>
      </c>
      <c r="CF368" s="103" t="s">
        <v>321</v>
      </c>
      <c r="CG368" s="103"/>
      <c r="CH368" s="103"/>
      <c r="CI368" s="103"/>
      <c r="CJ368" s="103"/>
      <c r="CK368" s="103"/>
      <c r="CL368" s="103"/>
      <c r="CM368" s="52"/>
      <c r="CO368" s="102" t="s">
        <v>58</v>
      </c>
      <c r="CP368" s="103" t="s">
        <v>321</v>
      </c>
      <c r="CQ368" s="103"/>
      <c r="CR368" s="103"/>
      <c r="CS368" s="103"/>
      <c r="CT368" s="103"/>
      <c r="CU368" s="103"/>
      <c r="CV368" s="103"/>
      <c r="CW368" s="52"/>
      <c r="CY368" s="102" t="s">
        <v>58</v>
      </c>
      <c r="CZ368" s="103" t="s">
        <v>321</v>
      </c>
      <c r="DA368" s="103"/>
      <c r="DB368" s="103"/>
      <c r="DC368" s="103"/>
      <c r="DD368" s="103"/>
      <c r="DE368" s="103"/>
      <c r="DF368" s="103"/>
      <c r="DG368" s="52"/>
      <c r="DI368" s="102" t="s">
        <v>58</v>
      </c>
      <c r="DJ368" s="103" t="s">
        <v>321</v>
      </c>
      <c r="DK368" s="103"/>
      <c r="DL368" s="103"/>
      <c r="DM368" s="103"/>
      <c r="DN368" s="103"/>
      <c r="DO368" s="103"/>
      <c r="DP368" s="103"/>
      <c r="DQ368" s="52"/>
      <c r="DS368" s="102" t="s">
        <v>58</v>
      </c>
      <c r="DT368" s="103" t="s">
        <v>321</v>
      </c>
      <c r="DU368" s="103"/>
      <c r="DV368" s="103"/>
      <c r="DW368" s="103"/>
      <c r="DX368" s="103"/>
      <c r="DY368" s="103"/>
      <c r="DZ368" s="103"/>
      <c r="EA368" s="52"/>
      <c r="EC368" s="102" t="s">
        <v>58</v>
      </c>
      <c r="ED368" s="103" t="s">
        <v>321</v>
      </c>
      <c r="EE368" s="103"/>
      <c r="EF368" s="103"/>
      <c r="EG368" s="103"/>
      <c r="EH368" s="103"/>
      <c r="EI368" s="103"/>
      <c r="EJ368" s="103"/>
      <c r="EK368" s="52"/>
      <c r="EL368" s="102" t="s">
        <v>58</v>
      </c>
      <c r="EM368" s="103" t="s">
        <v>321</v>
      </c>
      <c r="EN368" s="103"/>
      <c r="EO368" s="103"/>
      <c r="EP368" s="103"/>
      <c r="EQ368" s="103"/>
      <c r="ER368" s="103"/>
      <c r="ES368" s="103"/>
      <c r="ET368" s="52"/>
      <c r="EU368" s="52"/>
      <c r="EW368" s="370" t="s">
        <v>58</v>
      </c>
      <c r="EX368" s="103" t="s">
        <v>321</v>
      </c>
      <c r="EY368" s="103"/>
      <c r="EZ368" s="103"/>
      <c r="FA368" s="103"/>
      <c r="FB368" s="103"/>
      <c r="FC368" s="103"/>
      <c r="FD368" s="103"/>
      <c r="FE368" s="52"/>
      <c r="FG368" s="370" t="s">
        <v>58</v>
      </c>
      <c r="FH368" s="103" t="s">
        <v>321</v>
      </c>
      <c r="FI368" s="103"/>
      <c r="FJ368" s="103"/>
      <c r="FK368" s="103"/>
      <c r="FL368" s="103"/>
      <c r="FM368" s="103"/>
      <c r="FN368" s="103"/>
      <c r="FO368" s="52"/>
      <c r="FQ368" s="370" t="s">
        <v>58</v>
      </c>
      <c r="FR368" s="103" t="s">
        <v>321</v>
      </c>
      <c r="FS368" s="103"/>
      <c r="FT368" s="103"/>
      <c r="FU368" s="103"/>
      <c r="FV368" s="103"/>
      <c r="FW368" s="103"/>
      <c r="FX368" s="103"/>
      <c r="FY368" s="52"/>
      <c r="GA368" s="370" t="s">
        <v>58</v>
      </c>
      <c r="GB368" s="103" t="s">
        <v>321</v>
      </c>
      <c r="GC368" s="103"/>
      <c r="GD368" s="103"/>
      <c r="GE368" s="103"/>
      <c r="GF368" s="103"/>
      <c r="GG368" s="103"/>
      <c r="GH368" s="103"/>
      <c r="GI368" s="52"/>
      <c r="GK368" s="370" t="s">
        <v>58</v>
      </c>
      <c r="GL368" s="103" t="s">
        <v>321</v>
      </c>
      <c r="GM368" s="103"/>
      <c r="GN368" s="103"/>
      <c r="GO368" s="103"/>
      <c r="GP368" s="103"/>
      <c r="GQ368" s="103"/>
      <c r="GR368" s="103"/>
      <c r="GS368" s="52"/>
      <c r="GU368" s="370" t="s">
        <v>58</v>
      </c>
      <c r="GV368" s="103" t="s">
        <v>321</v>
      </c>
      <c r="GW368" s="103"/>
      <c r="GX368" s="103"/>
      <c r="GY368" s="103"/>
      <c r="GZ368" s="103"/>
      <c r="HA368" s="103"/>
      <c r="HB368" s="103"/>
      <c r="HC368" s="52"/>
      <c r="HE368" s="370" t="s">
        <v>58</v>
      </c>
      <c r="HF368" s="103" t="s">
        <v>321</v>
      </c>
      <c r="HG368" s="103"/>
      <c r="HH368" s="103"/>
      <c r="HI368" s="103"/>
      <c r="HJ368" s="103"/>
      <c r="HK368" s="103"/>
      <c r="HL368" s="103"/>
      <c r="HM368" s="52"/>
      <c r="HO368" s="370" t="s">
        <v>58</v>
      </c>
      <c r="HP368" s="103" t="s">
        <v>321</v>
      </c>
      <c r="HQ368" s="103"/>
      <c r="HR368" s="103"/>
      <c r="HS368" s="103"/>
      <c r="HT368" s="103"/>
      <c r="HU368" s="103"/>
      <c r="HV368" s="103"/>
      <c r="HW368" s="52"/>
      <c r="HY368" s="370" t="s">
        <v>58</v>
      </c>
      <c r="HZ368" s="103" t="s">
        <v>321</v>
      </c>
      <c r="IA368" s="103"/>
      <c r="IB368" s="103"/>
      <c r="IC368" s="103"/>
      <c r="ID368" s="103"/>
      <c r="IE368" s="103"/>
      <c r="IF368" s="103"/>
      <c r="IG368" s="52"/>
      <c r="II368" s="370" t="s">
        <v>58</v>
      </c>
      <c r="IJ368" s="103" t="s">
        <v>321</v>
      </c>
      <c r="IK368" s="103"/>
      <c r="IL368" s="103"/>
      <c r="IM368" s="103"/>
      <c r="IN368" s="103"/>
      <c r="IO368" s="103"/>
      <c r="IP368" s="103"/>
      <c r="IQ368" s="52"/>
      <c r="IS368" s="370" t="s">
        <v>58</v>
      </c>
      <c r="IT368" s="103" t="s">
        <v>321</v>
      </c>
      <c r="IU368" s="103"/>
      <c r="IV368" s="103"/>
      <c r="IW368" s="103"/>
      <c r="IX368" s="103"/>
      <c r="IY368" s="103"/>
      <c r="IZ368" s="103"/>
      <c r="JA368" s="52"/>
    </row>
    <row r="369" spans="1:261" ht="12.75" customHeight="1" outlineLevel="2" x14ac:dyDescent="0.25">
      <c r="C369" s="356"/>
      <c r="D369" s="41">
        <v>2</v>
      </c>
      <c r="E369" s="416">
        <f t="shared" ref="E369" si="1657">AVERAGE(O369,Y369,AI369,AS369,BC369,BM369,BW369,CG369,CQ369,DA369,DK369,DU369,EE369,EO369,EY369,FI369,FS369,GC369,GM369,GW369,HG369,HQ369,IA369,IK369,IU369)</f>
        <v>2.5</v>
      </c>
      <c r="F369" s="416">
        <f t="shared" ref="F369" si="1658">AVERAGE(P369,Z369,AJ369,AT369,BD369,BN369,BX369,CH369,CR369,DB369,DL369,DV369,EF369,EP369,EZ369,FJ369,FT369,GD369,GN369,GX369,HH369,HR369,IB369,IL369,IV369)</f>
        <v>1.5</v>
      </c>
      <c r="G369" s="416">
        <f t="shared" ref="G369" si="1659">AVERAGE(Q369,AA369,AK369,AU369,BE369,BO369,BY369,CI369,CS369,DC369,DM369,DW369,EG369,EQ369,FA369,FK369,FU369,GE369,GO369,GY369,HI369,HS369,IC369,IM369,IW369)</f>
        <v>3</v>
      </c>
      <c r="H369" s="416">
        <f t="shared" ref="H369" si="1660">AVERAGE(R369,AB369,AL369,AV369,BF369,BP369,BZ369,CJ369,CT369,DD369,DN369,DX369,EH369,ER369,FB369,FL369,FV369,GF369,GP369,GZ369,HJ369,HT369,ID369,IN369,IX369)</f>
        <v>3</v>
      </c>
      <c r="I369" s="416">
        <f t="shared" ref="I369" si="1661">AVERAGE(S369,AC369,AM369,AW369,BG369,BQ369,CA369,CK369,CU369,DE369,DO369,DY369,EI369,ES369,FC369,FM369,FW369,GG369,GQ369,HA369,HK369,HU369,IE369,IO369,IY369)</f>
        <v>5</v>
      </c>
      <c r="J369" s="416">
        <f t="shared" ref="J369" si="1662">AVERAGE(T369,AD369,AN369,AX369,BH369,BR369,CB369,CL369,CV369,DF369,DP369,DZ369,EJ369,ET369,FD369,FN369,FX369,GH369,GR369,HB369,HL369,HV369,IF369,IP369,IZ369)</f>
        <v>5</v>
      </c>
      <c r="K369" s="52"/>
      <c r="M369" s="328"/>
      <c r="N369" s="41">
        <v>2</v>
      </c>
      <c r="O369" s="6"/>
      <c r="P369" s="6"/>
      <c r="Q369" s="6"/>
      <c r="R369" s="6"/>
      <c r="S369" s="6"/>
      <c r="T369" s="6"/>
      <c r="U369" s="52"/>
      <c r="W369" s="328"/>
      <c r="X369" s="41">
        <v>2</v>
      </c>
      <c r="Y369" s="6"/>
      <c r="Z369" s="6"/>
      <c r="AA369" s="6"/>
      <c r="AB369" s="6"/>
      <c r="AC369" s="6"/>
      <c r="AD369" s="6"/>
      <c r="AE369" s="52"/>
      <c r="AG369" s="328"/>
      <c r="AH369" s="41">
        <v>2</v>
      </c>
      <c r="AI369" s="6"/>
      <c r="AJ369" s="6"/>
      <c r="AK369" s="6"/>
      <c r="AL369" s="6"/>
      <c r="AM369" s="6"/>
      <c r="AN369" s="6"/>
      <c r="AO369" s="52"/>
      <c r="AQ369" s="328"/>
      <c r="AR369" s="41">
        <v>2</v>
      </c>
      <c r="AS369" s="6"/>
      <c r="AT369" s="6"/>
      <c r="AU369" s="6"/>
      <c r="AV369" s="6"/>
      <c r="AW369" s="6"/>
      <c r="AX369" s="6"/>
      <c r="AY369" s="52"/>
      <c r="BA369" s="328"/>
      <c r="BB369" s="41">
        <v>2</v>
      </c>
      <c r="BC369" s="6"/>
      <c r="BD369" s="6"/>
      <c r="BE369" s="6"/>
      <c r="BF369" s="6"/>
      <c r="BG369" s="6"/>
      <c r="BH369" s="6"/>
      <c r="BI369" s="52"/>
      <c r="BK369" s="328"/>
      <c r="BL369" s="41">
        <v>2</v>
      </c>
      <c r="BM369" s="103"/>
      <c r="BN369" s="103"/>
      <c r="BO369" s="103"/>
      <c r="BP369" s="103"/>
      <c r="BQ369" s="103"/>
      <c r="BR369" s="103"/>
      <c r="BS369" s="52"/>
      <c r="BU369" s="328"/>
      <c r="BV369" s="41">
        <v>2</v>
      </c>
      <c r="BW369" s="6"/>
      <c r="BX369" s="6"/>
      <c r="BY369" s="6"/>
      <c r="BZ369" s="6"/>
      <c r="CA369" s="6"/>
      <c r="CB369" s="6"/>
      <c r="CC369" s="52"/>
      <c r="CE369" s="328"/>
      <c r="CF369" s="41">
        <v>2</v>
      </c>
      <c r="CG369" s="6"/>
      <c r="CH369" s="6"/>
      <c r="CI369" s="6"/>
      <c r="CJ369" s="6"/>
      <c r="CK369" s="6"/>
      <c r="CL369" s="6"/>
      <c r="CM369" s="52"/>
      <c r="CO369" s="328"/>
      <c r="CP369" s="41">
        <v>2</v>
      </c>
      <c r="CQ369" s="6"/>
      <c r="CR369" s="6"/>
      <c r="CS369" s="6"/>
      <c r="CT369" s="6"/>
      <c r="CU369" s="6"/>
      <c r="CV369" s="6"/>
      <c r="CW369" s="52"/>
      <c r="CY369" s="328"/>
      <c r="CZ369" s="41">
        <v>2</v>
      </c>
      <c r="DA369" s="6">
        <v>5</v>
      </c>
      <c r="DB369" s="6">
        <v>0</v>
      </c>
      <c r="DC369" s="6">
        <v>3</v>
      </c>
      <c r="DD369" s="6">
        <v>3</v>
      </c>
      <c r="DE369" s="6"/>
      <c r="DF369" s="6">
        <v>5</v>
      </c>
      <c r="DG369" s="52"/>
      <c r="DI369" s="328"/>
      <c r="DJ369" s="41">
        <v>2</v>
      </c>
      <c r="DK369" s="6"/>
      <c r="DL369" s="6"/>
      <c r="DM369" s="6"/>
      <c r="DN369" s="6"/>
      <c r="DO369" s="6"/>
      <c r="DP369" s="6"/>
      <c r="DQ369" s="52"/>
      <c r="DS369" s="328"/>
      <c r="DT369" s="41">
        <v>2</v>
      </c>
      <c r="DU369" s="6"/>
      <c r="DV369" s="6"/>
      <c r="DW369" s="6"/>
      <c r="DX369" s="6"/>
      <c r="DY369" s="6"/>
      <c r="DZ369" s="6"/>
      <c r="EA369" s="52"/>
      <c r="EC369" s="328"/>
      <c r="ED369" s="41">
        <v>2</v>
      </c>
      <c r="EE369" s="6"/>
      <c r="EF369" s="6"/>
      <c r="EG369" s="6"/>
      <c r="EH369" s="6"/>
      <c r="EI369" s="6"/>
      <c r="EJ369" s="6"/>
      <c r="EK369" s="52"/>
      <c r="EL369" s="328"/>
      <c r="EM369" s="41">
        <v>2</v>
      </c>
      <c r="EN369" s="6">
        <v>5</v>
      </c>
      <c r="EO369" s="6">
        <v>0</v>
      </c>
      <c r="EP369" s="6">
        <v>3</v>
      </c>
      <c r="EQ369" s="6">
        <v>3</v>
      </c>
      <c r="ER369" s="6"/>
      <c r="ES369" s="6">
        <v>5</v>
      </c>
      <c r="ET369" s="52"/>
      <c r="EU369" s="52"/>
      <c r="EW369" s="367"/>
      <c r="EX369" s="41">
        <v>2</v>
      </c>
      <c r="EY369" s="6"/>
      <c r="EZ369" s="6"/>
      <c r="FA369" s="6"/>
      <c r="FB369" s="6"/>
      <c r="FC369" s="6"/>
      <c r="FD369" s="6"/>
      <c r="FE369" s="52"/>
      <c r="FG369" s="367"/>
      <c r="FH369" s="41">
        <v>2</v>
      </c>
      <c r="FI369" s="6"/>
      <c r="FJ369" s="6"/>
      <c r="FK369" s="6"/>
      <c r="FL369" s="6"/>
      <c r="FM369" s="6"/>
      <c r="FN369" s="6"/>
      <c r="FO369" s="52"/>
      <c r="FQ369" s="367"/>
      <c r="FR369" s="41">
        <v>2</v>
      </c>
      <c r="FS369" s="6"/>
      <c r="FT369" s="6"/>
      <c r="FU369" s="6"/>
      <c r="FV369" s="6"/>
      <c r="FW369" s="6"/>
      <c r="FX369" s="6"/>
      <c r="FY369" s="52"/>
      <c r="GA369" s="367"/>
      <c r="GB369" s="41">
        <v>2</v>
      </c>
      <c r="GC369" s="6"/>
      <c r="GD369" s="6"/>
      <c r="GE369" s="6"/>
      <c r="GF369" s="6"/>
      <c r="GG369" s="6"/>
      <c r="GH369" s="6"/>
      <c r="GI369" s="52"/>
      <c r="GK369" s="367"/>
      <c r="GL369" s="41">
        <v>2</v>
      </c>
      <c r="GM369" s="6"/>
      <c r="GN369" s="6"/>
      <c r="GO369" s="6"/>
      <c r="GP369" s="6"/>
      <c r="GQ369" s="6"/>
      <c r="GR369" s="6"/>
      <c r="GS369" s="52"/>
      <c r="GU369" s="367"/>
      <c r="GV369" s="41">
        <v>2</v>
      </c>
      <c r="GW369" s="6"/>
      <c r="GX369" s="6"/>
      <c r="GY369" s="6"/>
      <c r="GZ369" s="6"/>
      <c r="HA369" s="6"/>
      <c r="HB369" s="6"/>
      <c r="HC369" s="52"/>
      <c r="HE369" s="367"/>
      <c r="HF369" s="41">
        <v>2</v>
      </c>
      <c r="HG369" s="6"/>
      <c r="HH369" s="6"/>
      <c r="HI369" s="6"/>
      <c r="HJ369" s="6"/>
      <c r="HK369" s="6"/>
      <c r="HL369" s="6"/>
      <c r="HM369" s="52"/>
      <c r="HO369" s="367"/>
      <c r="HP369" s="41">
        <v>2</v>
      </c>
      <c r="HQ369" s="6"/>
      <c r="HR369" s="6"/>
      <c r="HS369" s="6"/>
      <c r="HT369" s="6"/>
      <c r="HU369" s="6"/>
      <c r="HV369" s="6"/>
      <c r="HW369" s="52"/>
      <c r="HY369" s="367"/>
      <c r="HZ369" s="41">
        <v>2</v>
      </c>
      <c r="IA369" s="6"/>
      <c r="IB369" s="6"/>
      <c r="IC369" s="6"/>
      <c r="ID369" s="6"/>
      <c r="IE369" s="6"/>
      <c r="IF369" s="6"/>
      <c r="IG369" s="52"/>
      <c r="II369" s="367"/>
      <c r="IJ369" s="41">
        <v>2</v>
      </c>
      <c r="IK369" s="6"/>
      <c r="IL369" s="6"/>
      <c r="IM369" s="6"/>
      <c r="IN369" s="6"/>
      <c r="IO369" s="6"/>
      <c r="IP369" s="6"/>
      <c r="IQ369" s="52"/>
      <c r="IS369" s="367"/>
      <c r="IT369" s="41">
        <v>2</v>
      </c>
      <c r="IU369" s="6"/>
      <c r="IV369" s="6"/>
      <c r="IW369" s="6"/>
      <c r="IX369" s="6"/>
      <c r="IY369" s="6"/>
      <c r="IZ369" s="6"/>
      <c r="JA369" s="52"/>
    </row>
    <row r="370" spans="1:261" ht="12.75" customHeight="1" outlineLevel="2" x14ac:dyDescent="0.25">
      <c r="A370" s="99" t="s">
        <v>122</v>
      </c>
      <c r="B370" s="100">
        <v>1</v>
      </c>
      <c r="C370" s="358"/>
      <c r="D370" s="17" t="s">
        <v>1</v>
      </c>
      <c r="E370" s="417">
        <f>AVERAGE(O370,Y370,AI370,AS370,BC370,BM370,BW370,CG370,CQ370,DA370,DK370,DU370,EE370,EO370,EY370,FI370,FS370,GC370,GM370,GW370,HG370,HQ370,IA370,IK370,IU370)</f>
        <v>1.6666666666666667</v>
      </c>
      <c r="F370" s="417">
        <f t="shared" ref="F370:J370" si="1663">AVERAGE(P370,Z370,AJ370,AT370,BD370,BN370,BX370,CH370,CR370,DB370,DL370,DV370,EF370,EP370,EZ370,FJ370,FT370,GD370,GN370,GX370,HH370,HR370,IB370,IL370,IV370)</f>
        <v>1</v>
      </c>
      <c r="G370" s="417">
        <f t="shared" si="1663"/>
        <v>2</v>
      </c>
      <c r="H370" s="417">
        <f t="shared" si="1663"/>
        <v>1.5</v>
      </c>
      <c r="I370" s="417">
        <f t="shared" si="1663"/>
        <v>7.5</v>
      </c>
      <c r="J370" s="417">
        <f t="shared" si="1663"/>
        <v>7.5</v>
      </c>
      <c r="K370" s="52"/>
      <c r="M370" s="48"/>
      <c r="N370" s="17" t="s">
        <v>1</v>
      </c>
      <c r="O370" s="36" t="str">
        <f>IF(COUNT(O369:O369)=0,"",AVERAGE(O369:O369))</f>
        <v/>
      </c>
      <c r="P370" s="36" t="str">
        <f>IF(COUNT(P369:P369)=0,"",AVERAGE(P369:P369))</f>
        <v/>
      </c>
      <c r="Q370" s="36" t="str">
        <f>IF(COUNT(Q369:Q369)=0,"",AVERAGE(Q369:Q369))</f>
        <v/>
      </c>
      <c r="R370" s="36" t="str">
        <f>IF(COUNT(R369:R369)=0,"",AVERAGE(R369:R369))</f>
        <v/>
      </c>
      <c r="S370" s="36"/>
      <c r="T370" s="36" t="str">
        <f>IF(COUNT(T369:T369)=0,"",AVERAGE(T369:T369))</f>
        <v/>
      </c>
      <c r="U370" s="52"/>
      <c r="W370" s="48"/>
      <c r="X370" s="17" t="s">
        <v>1</v>
      </c>
      <c r="Y370" s="36" t="str">
        <f>IF(COUNT(Y369:Y369)=0,"",AVERAGE(Y369:Y369))</f>
        <v/>
      </c>
      <c r="Z370" s="36" t="str">
        <f>IF(COUNT(Z369:Z369)=0,"",AVERAGE(Z369:Z369))</f>
        <v/>
      </c>
      <c r="AA370" s="36" t="str">
        <f>IF(COUNT(AA369:AA369)=0,"",AVERAGE(AA369:AA369))</f>
        <v/>
      </c>
      <c r="AB370" s="36" t="str">
        <f>IF(COUNT(AB369:AB369)=0,"",AVERAGE(AB369:AB369))</f>
        <v/>
      </c>
      <c r="AC370" s="36"/>
      <c r="AD370" s="36" t="str">
        <f>IF(COUNT(AD369:AD369)=0,"",AVERAGE(AD369:AD369))</f>
        <v/>
      </c>
      <c r="AE370" s="52"/>
      <c r="AG370" s="48"/>
      <c r="AH370" s="17" t="s">
        <v>1</v>
      </c>
      <c r="AI370" s="36" t="str">
        <f>IF(COUNT(AI369:AI369)=0,"",AVERAGE(AI369:AI369))</f>
        <v/>
      </c>
      <c r="AJ370" s="36" t="str">
        <f>IF(COUNT(AJ369:AJ369)=0,"",AVERAGE(AJ369:AJ369))</f>
        <v/>
      </c>
      <c r="AK370" s="36" t="str">
        <f>IF(COUNT(AK369:AK369)=0,"",AVERAGE(AK369:AK369))</f>
        <v/>
      </c>
      <c r="AL370" s="36" t="str">
        <f>IF(COUNT(AL369:AL369)=0,"",AVERAGE(AL369:AL369))</f>
        <v/>
      </c>
      <c r="AM370" s="36"/>
      <c r="AN370" s="36" t="str">
        <f>IF(COUNT(AN369:AN369)=0,"",AVERAGE(AN369:AN369))</f>
        <v/>
      </c>
      <c r="AO370" s="52"/>
      <c r="AQ370" s="48"/>
      <c r="AR370" s="17" t="s">
        <v>1</v>
      </c>
      <c r="AS370" s="36"/>
      <c r="AT370" s="36" t="str">
        <f>IF(COUNT(AT369:AT369)=0,"",AVERAGE(AT369:AT369))</f>
        <v/>
      </c>
      <c r="AU370" s="36" t="str">
        <f>IF(COUNT(AU369:AU369)=0,"",AVERAGE(AU369:AU369))</f>
        <v/>
      </c>
      <c r="AV370" s="36" t="str">
        <f>IF(COUNT(AV369:AV369)=0,"",AVERAGE(AV369:AV369))</f>
        <v/>
      </c>
      <c r="AW370" s="36" t="str">
        <f>IF(COUNT(AW369:AW369)=0,"",AVERAGE(AW369:AW369))</f>
        <v/>
      </c>
      <c r="AX370" s="36" t="str">
        <f>IF(COUNT(AX369:AX369)=0,"",AVERAGE(AX369:AX369))</f>
        <v/>
      </c>
      <c r="AY370" s="52"/>
      <c r="BA370" s="48"/>
      <c r="BB370" s="17" t="s">
        <v>1</v>
      </c>
      <c r="BC370" s="36"/>
      <c r="BD370" s="36" t="str">
        <f>IF(COUNT(BD369:BD369)=0,"",AVERAGE(BD369:BD369))</f>
        <v/>
      </c>
      <c r="BE370" s="36" t="str">
        <f>IF(COUNT(BE369:BE369)=0,"",AVERAGE(BE369:BE369))</f>
        <v/>
      </c>
      <c r="BF370" s="36" t="str">
        <f>IF(COUNT(BF369:BF369)=0,"",AVERAGE(BF369:BF369))</f>
        <v/>
      </c>
      <c r="BG370" s="36" t="str">
        <f>IF(COUNT(BG369:BG369)=0,"",AVERAGE(BG369:BG369))</f>
        <v/>
      </c>
      <c r="BH370" s="36" t="str">
        <f>IF(COUNT(BH369:BH369)=0,"",AVERAGE(BH369:BH369))</f>
        <v/>
      </c>
      <c r="BI370" s="52"/>
      <c r="BK370" s="48"/>
      <c r="BL370" s="17" t="s">
        <v>1</v>
      </c>
      <c r="BM370" s="6">
        <v>0</v>
      </c>
      <c r="BN370" s="6">
        <v>0</v>
      </c>
      <c r="BO370" s="6">
        <v>0</v>
      </c>
      <c r="BP370" s="6">
        <v>0</v>
      </c>
      <c r="BQ370" s="6">
        <v>10</v>
      </c>
      <c r="BR370" s="6">
        <v>10</v>
      </c>
      <c r="BS370" s="52"/>
      <c r="BU370" s="48"/>
      <c r="BV370" s="17" t="s">
        <v>1</v>
      </c>
      <c r="BW370" s="36" t="str">
        <f>IF(COUNT(BW369:BW369)=0,"",AVERAGE(BW369:BW369))</f>
        <v/>
      </c>
      <c r="BX370" s="36" t="str">
        <f>IF(COUNT(BX369:BX369)=0,"",AVERAGE(BX369:BX369))</f>
        <v/>
      </c>
      <c r="BY370" s="36" t="str">
        <f>IF(COUNT(BY369:BY369)=0,"",AVERAGE(BY369:BY369))</f>
        <v/>
      </c>
      <c r="BZ370" s="36" t="str">
        <f>IF(COUNT(BZ369:BZ369)=0,"",AVERAGE(BZ369:BZ369))</f>
        <v/>
      </c>
      <c r="CA370" s="36"/>
      <c r="CB370" s="36" t="str">
        <f>IF(COUNT(CB369:CB369)=0,"",AVERAGE(CB369:CB369))</f>
        <v/>
      </c>
      <c r="CC370" s="52"/>
      <c r="CE370" s="48"/>
      <c r="CF370" s="17" t="s">
        <v>1</v>
      </c>
      <c r="CG370" s="36" t="str">
        <f>IF(COUNT(CG369:CG369)=0,"",AVERAGE(CG369:CG369))</f>
        <v/>
      </c>
      <c r="CH370" s="36" t="str">
        <f>IF(COUNT(CH369:CH369)=0,"",AVERAGE(CH369:CH369))</f>
        <v/>
      </c>
      <c r="CI370" s="36" t="str">
        <f>IF(COUNT(CI369:CI369)=0,"",AVERAGE(CI369:CI369))</f>
        <v/>
      </c>
      <c r="CJ370" s="36" t="str">
        <f>IF(COUNT(CJ369:CJ369)=0,"",AVERAGE(CJ369:CJ369))</f>
        <v/>
      </c>
      <c r="CK370" s="36"/>
      <c r="CL370" s="36" t="str">
        <f>IF(COUNT(CL369:CL369)=0,"",AVERAGE(CL369:CL369))</f>
        <v/>
      </c>
      <c r="CM370" s="52"/>
      <c r="CO370" s="48"/>
      <c r="CP370" s="17" t="s">
        <v>1</v>
      </c>
      <c r="CQ370" s="36" t="str">
        <f>IF(COUNT(CQ369:CQ369)=0,"",AVERAGE(CQ369:CQ369))</f>
        <v/>
      </c>
      <c r="CR370" s="36" t="str">
        <f>IF(COUNT(CR369:CR369)=0,"",AVERAGE(CR369:CR369))</f>
        <v/>
      </c>
      <c r="CS370" s="36" t="str">
        <f>IF(COUNT(CS369:CS369)=0,"",AVERAGE(CS369:CS369))</f>
        <v/>
      </c>
      <c r="CT370" s="36" t="str">
        <f>IF(COUNT(CT369:CT369)=0,"",AVERAGE(CT369:CT369))</f>
        <v/>
      </c>
      <c r="CU370" s="36"/>
      <c r="CV370" s="36" t="str">
        <f>IF(COUNT(CV369:CV369)=0,"",AVERAGE(CV369:CV369))</f>
        <v/>
      </c>
      <c r="CW370" s="52"/>
      <c r="CY370" s="48"/>
      <c r="CZ370" s="17" t="s">
        <v>1</v>
      </c>
      <c r="DA370" s="36">
        <f>IF(COUNT(DA369:DA369)=0,"",AVERAGE(DA369:DA369))</f>
        <v>5</v>
      </c>
      <c r="DB370" s="36">
        <f>IF(COUNT(DB369:DB369)=0,"",AVERAGE(DB369:DB369))</f>
        <v>0</v>
      </c>
      <c r="DC370" s="36">
        <f>IF(COUNT(DC369:DC369)=0,"",AVERAGE(DC369:DC369))</f>
        <v>3</v>
      </c>
      <c r="DD370" s="36">
        <f>IF(COUNT(DD369:DD369)=0,"",AVERAGE(DD369:DD369))</f>
        <v>3</v>
      </c>
      <c r="DE370" s="36"/>
      <c r="DF370" s="36">
        <f>IF(COUNT(DF369:DF369)=0,"",AVERAGE(DF369:DF369))</f>
        <v>5</v>
      </c>
      <c r="DG370" s="52"/>
      <c r="DI370" s="48"/>
      <c r="DJ370" s="17" t="s">
        <v>1</v>
      </c>
      <c r="DK370" s="36" t="str">
        <f>IF(COUNT(DK369:DK369)=0,"",AVERAGE(DK369:DK369))</f>
        <v/>
      </c>
      <c r="DL370" s="36" t="str">
        <f>IF(COUNT(DL369:DL369)=0,"",AVERAGE(DL369:DL369))</f>
        <v/>
      </c>
      <c r="DM370" s="36" t="str">
        <f>IF(COUNT(DM369:DM369)=0,"",AVERAGE(DM369:DM369))</f>
        <v/>
      </c>
      <c r="DN370" s="36" t="str">
        <f>IF(COUNT(DN369:DN369)=0,"",AVERAGE(DN369:DN369))</f>
        <v/>
      </c>
      <c r="DO370" s="36"/>
      <c r="DP370" s="36" t="str">
        <f>IF(COUNT(DP369:DP369)=0,"",AVERAGE(DP369:DP369))</f>
        <v/>
      </c>
      <c r="DQ370" s="52"/>
      <c r="DS370" s="48"/>
      <c r="DT370" s="17" t="s">
        <v>1</v>
      </c>
      <c r="DU370" s="36" t="str">
        <f>IF(COUNT(DU369:DU369)=0,"",AVERAGE(DU369:DU369))</f>
        <v/>
      </c>
      <c r="DV370" s="36" t="str">
        <f>IF(COUNT(DV369:DV369)=0,"",AVERAGE(DV369:DV369))</f>
        <v/>
      </c>
      <c r="DW370" s="36" t="str">
        <f>IF(COUNT(DW369:DW369)=0,"",AVERAGE(DW369:DW369))</f>
        <v/>
      </c>
      <c r="DX370" s="36" t="str">
        <f>IF(COUNT(DX369:DX369)=0,"",AVERAGE(DX369:DX369))</f>
        <v/>
      </c>
      <c r="DY370" s="36"/>
      <c r="DZ370" s="36" t="str">
        <f>IF(COUNT(DZ369:DZ369)=0,"",AVERAGE(DZ369:DZ369))</f>
        <v/>
      </c>
      <c r="EA370" s="52"/>
      <c r="EC370" s="48"/>
      <c r="ED370" s="17" t="s">
        <v>1</v>
      </c>
      <c r="EE370" s="36" t="str">
        <f>IF(COUNT(EE369:EE369)=0,"",AVERAGE(EE369:EE369))</f>
        <v/>
      </c>
      <c r="EF370" s="36" t="str">
        <f>IF(COUNT(EF369:EF369)=0,"",AVERAGE(EF369:EF369))</f>
        <v/>
      </c>
      <c r="EG370" s="36" t="str">
        <f>IF(COUNT(EG369:EG369)=0,"",AVERAGE(EG369:EG369))</f>
        <v/>
      </c>
      <c r="EH370" s="36" t="str">
        <f>IF(COUNT(EH369:EH369)=0,"",AVERAGE(EH369:EH369))</f>
        <v/>
      </c>
      <c r="EI370" s="36"/>
      <c r="EJ370" s="36" t="str">
        <f>IF(COUNT(EJ369:EJ369)=0,"",AVERAGE(EJ369:EJ369))</f>
        <v/>
      </c>
      <c r="EK370" s="52"/>
      <c r="EL370" s="48"/>
      <c r="EM370" s="17" t="s">
        <v>1</v>
      </c>
      <c r="EN370" s="36">
        <f>IF(COUNT(EN369:EN369)=0,"",AVERAGE(EN369:EN369))</f>
        <v>5</v>
      </c>
      <c r="EO370" s="36">
        <f>IF(COUNT(EO369:EO369)=0,"",AVERAGE(EO369:EO369))</f>
        <v>0</v>
      </c>
      <c r="EP370" s="36">
        <f>IF(COUNT(EP369:EP369)=0,"",AVERAGE(EP369:EP369))</f>
        <v>3</v>
      </c>
      <c r="EQ370" s="36">
        <f>IF(COUNT(EQ369:EQ369)=0,"",AVERAGE(EQ369:EQ369))</f>
        <v>3</v>
      </c>
      <c r="ER370" s="36"/>
      <c r="ES370" s="36">
        <f>IF(COUNT(ES369:ES369)=0,"",AVERAGE(ES369:ES369))</f>
        <v>5</v>
      </c>
      <c r="ET370" s="52"/>
      <c r="EU370" s="52"/>
      <c r="EW370" s="369"/>
      <c r="EX370" s="17" t="s">
        <v>1</v>
      </c>
      <c r="EY370" s="36" t="str">
        <f t="shared" ref="EY370:FD370" si="1664">IF(COUNT(EY369:EY369)=0,"",AVERAGE(EY369:EY369))</f>
        <v/>
      </c>
      <c r="EZ370" s="36" t="str">
        <f t="shared" si="1664"/>
        <v/>
      </c>
      <c r="FA370" s="36" t="str">
        <f t="shared" si="1664"/>
        <v/>
      </c>
      <c r="FB370" s="36" t="str">
        <f t="shared" si="1664"/>
        <v/>
      </c>
      <c r="FC370" s="36" t="str">
        <f t="shared" si="1664"/>
        <v/>
      </c>
      <c r="FD370" s="36" t="str">
        <f t="shared" si="1664"/>
        <v/>
      </c>
      <c r="FE370" s="52"/>
      <c r="FG370" s="369"/>
      <c r="FH370" s="17" t="s">
        <v>1</v>
      </c>
      <c r="FI370" s="36" t="str">
        <f t="shared" ref="FI370:FN370" si="1665">IF(COUNT(FI369:FI369)=0,"",AVERAGE(FI369:FI369))</f>
        <v/>
      </c>
      <c r="FJ370" s="36" t="str">
        <f t="shared" si="1665"/>
        <v/>
      </c>
      <c r="FK370" s="36" t="str">
        <f t="shared" si="1665"/>
        <v/>
      </c>
      <c r="FL370" s="36" t="str">
        <f t="shared" si="1665"/>
        <v/>
      </c>
      <c r="FM370" s="36" t="str">
        <f t="shared" si="1665"/>
        <v/>
      </c>
      <c r="FN370" s="36" t="str">
        <f t="shared" si="1665"/>
        <v/>
      </c>
      <c r="FO370" s="52"/>
      <c r="FQ370" s="369"/>
      <c r="FR370" s="17" t="s">
        <v>1</v>
      </c>
      <c r="FS370" s="36" t="str">
        <f t="shared" ref="FS370:FX370" si="1666">IF(COUNT(FS369:FS369)=0,"",AVERAGE(FS369:FS369))</f>
        <v/>
      </c>
      <c r="FT370" s="36" t="str">
        <f t="shared" si="1666"/>
        <v/>
      </c>
      <c r="FU370" s="36" t="str">
        <f t="shared" si="1666"/>
        <v/>
      </c>
      <c r="FV370" s="36" t="str">
        <f t="shared" si="1666"/>
        <v/>
      </c>
      <c r="FW370" s="36" t="str">
        <f t="shared" si="1666"/>
        <v/>
      </c>
      <c r="FX370" s="36" t="str">
        <f t="shared" si="1666"/>
        <v/>
      </c>
      <c r="FY370" s="52"/>
      <c r="GA370" s="369"/>
      <c r="GB370" s="17" t="s">
        <v>1</v>
      </c>
      <c r="GC370" s="36" t="str">
        <f t="shared" ref="GC370:GH370" si="1667">IF(COUNT(GC369:GC369)=0,"",AVERAGE(GC369:GC369))</f>
        <v/>
      </c>
      <c r="GD370" s="36" t="str">
        <f t="shared" si="1667"/>
        <v/>
      </c>
      <c r="GE370" s="36" t="str">
        <f t="shared" si="1667"/>
        <v/>
      </c>
      <c r="GF370" s="36" t="str">
        <f t="shared" si="1667"/>
        <v/>
      </c>
      <c r="GG370" s="36" t="str">
        <f t="shared" si="1667"/>
        <v/>
      </c>
      <c r="GH370" s="36" t="str">
        <f t="shared" si="1667"/>
        <v/>
      </c>
      <c r="GI370" s="52"/>
      <c r="GK370" s="369"/>
      <c r="GL370" s="17" t="s">
        <v>1</v>
      </c>
      <c r="GM370" s="36" t="str">
        <f t="shared" ref="GM370:GR370" si="1668">IF(COUNT(GM369:GM369)=0,"",AVERAGE(GM369:GM369))</f>
        <v/>
      </c>
      <c r="GN370" s="36" t="str">
        <f t="shared" si="1668"/>
        <v/>
      </c>
      <c r="GO370" s="36" t="str">
        <f t="shared" si="1668"/>
        <v/>
      </c>
      <c r="GP370" s="36" t="str">
        <f t="shared" si="1668"/>
        <v/>
      </c>
      <c r="GQ370" s="36" t="str">
        <f t="shared" si="1668"/>
        <v/>
      </c>
      <c r="GR370" s="36" t="str">
        <f t="shared" si="1668"/>
        <v/>
      </c>
      <c r="GS370" s="52"/>
      <c r="GU370" s="369"/>
      <c r="GV370" s="17" t="s">
        <v>1</v>
      </c>
      <c r="GW370" s="36" t="str">
        <f t="shared" ref="GW370:HB370" si="1669">IF(COUNT(GW369:GW369)=0,"",AVERAGE(GW369:GW369))</f>
        <v/>
      </c>
      <c r="GX370" s="36" t="str">
        <f t="shared" si="1669"/>
        <v/>
      </c>
      <c r="GY370" s="36" t="str">
        <f t="shared" si="1669"/>
        <v/>
      </c>
      <c r="GZ370" s="36" t="str">
        <f t="shared" si="1669"/>
        <v/>
      </c>
      <c r="HA370" s="36" t="str">
        <f t="shared" si="1669"/>
        <v/>
      </c>
      <c r="HB370" s="36" t="str">
        <f t="shared" si="1669"/>
        <v/>
      </c>
      <c r="HC370" s="52"/>
      <c r="HE370" s="369"/>
      <c r="HF370" s="17" t="s">
        <v>1</v>
      </c>
      <c r="HG370" s="36" t="str">
        <f t="shared" ref="HG370:HL370" si="1670">IF(COUNT(HG369:HG369)=0,"",AVERAGE(HG369:HG369))</f>
        <v/>
      </c>
      <c r="HH370" s="36" t="str">
        <f t="shared" si="1670"/>
        <v/>
      </c>
      <c r="HI370" s="36" t="str">
        <f t="shared" si="1670"/>
        <v/>
      </c>
      <c r="HJ370" s="36" t="str">
        <f t="shared" si="1670"/>
        <v/>
      </c>
      <c r="HK370" s="36" t="str">
        <f t="shared" si="1670"/>
        <v/>
      </c>
      <c r="HL370" s="36" t="str">
        <f t="shared" si="1670"/>
        <v/>
      </c>
      <c r="HM370" s="52"/>
      <c r="HO370" s="369"/>
      <c r="HP370" s="17" t="s">
        <v>1</v>
      </c>
      <c r="HQ370" s="36" t="str">
        <f t="shared" ref="HQ370:HV370" si="1671">IF(COUNT(HQ369:HQ369)=0,"",AVERAGE(HQ369:HQ369))</f>
        <v/>
      </c>
      <c r="HR370" s="36" t="str">
        <f t="shared" si="1671"/>
        <v/>
      </c>
      <c r="HS370" s="36" t="str">
        <f t="shared" si="1671"/>
        <v/>
      </c>
      <c r="HT370" s="36" t="str">
        <f t="shared" si="1671"/>
        <v/>
      </c>
      <c r="HU370" s="36" t="str">
        <f t="shared" si="1671"/>
        <v/>
      </c>
      <c r="HV370" s="36" t="str">
        <f t="shared" si="1671"/>
        <v/>
      </c>
      <c r="HW370" s="52"/>
      <c r="HY370" s="369"/>
      <c r="HZ370" s="17" t="s">
        <v>1</v>
      </c>
      <c r="IA370" s="36" t="str">
        <f t="shared" ref="IA370:IF370" si="1672">IF(COUNT(IA369:IA369)=0,"",AVERAGE(IA369:IA369))</f>
        <v/>
      </c>
      <c r="IB370" s="36" t="str">
        <f t="shared" si="1672"/>
        <v/>
      </c>
      <c r="IC370" s="36" t="str">
        <f t="shared" si="1672"/>
        <v/>
      </c>
      <c r="ID370" s="36" t="str">
        <f t="shared" si="1672"/>
        <v/>
      </c>
      <c r="IE370" s="36" t="str">
        <f t="shared" si="1672"/>
        <v/>
      </c>
      <c r="IF370" s="36" t="str">
        <f t="shared" si="1672"/>
        <v/>
      </c>
      <c r="IG370" s="52"/>
      <c r="II370" s="369"/>
      <c r="IJ370" s="17" t="s">
        <v>1</v>
      </c>
      <c r="IK370" s="36" t="str">
        <f t="shared" ref="IK370:IP370" si="1673">IF(COUNT(IK369:IK369)=0,"",AVERAGE(IK369:IK369))</f>
        <v/>
      </c>
      <c r="IL370" s="36" t="str">
        <f t="shared" si="1673"/>
        <v/>
      </c>
      <c r="IM370" s="36" t="str">
        <f t="shared" si="1673"/>
        <v/>
      </c>
      <c r="IN370" s="36" t="str">
        <f t="shared" si="1673"/>
        <v/>
      </c>
      <c r="IO370" s="36" t="str">
        <f t="shared" si="1673"/>
        <v/>
      </c>
      <c r="IP370" s="36" t="str">
        <f t="shared" si="1673"/>
        <v/>
      </c>
      <c r="IQ370" s="52"/>
      <c r="IS370" s="369"/>
      <c r="IT370" s="17" t="s">
        <v>1</v>
      </c>
      <c r="IU370" s="36" t="str">
        <f t="shared" ref="IU370:IZ370" si="1674">IF(COUNT(IU369:IU369)=0,"",AVERAGE(IU369:IU369))</f>
        <v/>
      </c>
      <c r="IV370" s="36" t="str">
        <f t="shared" si="1674"/>
        <v/>
      </c>
      <c r="IW370" s="36" t="str">
        <f t="shared" si="1674"/>
        <v/>
      </c>
      <c r="IX370" s="36" t="str">
        <f t="shared" si="1674"/>
        <v/>
      </c>
      <c r="IY370" s="36" t="str">
        <f t="shared" si="1674"/>
        <v/>
      </c>
      <c r="IZ370" s="36" t="str">
        <f t="shared" si="1674"/>
        <v/>
      </c>
      <c r="JA370" s="52"/>
    </row>
    <row r="371" spans="1:261" ht="13.8" outlineLevel="1" x14ac:dyDescent="0.25">
      <c r="A371" s="97"/>
      <c r="B371" s="98">
        <f>SUM(B372:B373)*10</f>
        <v>10</v>
      </c>
      <c r="C371" s="37">
        <v>5.6</v>
      </c>
      <c r="D371" s="38" t="s">
        <v>322</v>
      </c>
      <c r="E371" s="428">
        <f>(($B$373*E373))/$B$371</f>
        <v>1</v>
      </c>
      <c r="F371" s="428">
        <f t="shared" ref="F371:J371" si="1675">(($B$373*F373))/$B$371</f>
        <v>0.96666666666666656</v>
      </c>
      <c r="G371" s="428">
        <f t="shared" si="1675"/>
        <v>0.6</v>
      </c>
      <c r="H371" s="428">
        <f t="shared" si="1675"/>
        <v>0.95</v>
      </c>
      <c r="I371" s="428">
        <f t="shared" si="1675"/>
        <v>0.65</v>
      </c>
      <c r="J371" s="428">
        <f t="shared" si="1675"/>
        <v>0.65</v>
      </c>
      <c r="K371" s="52"/>
      <c r="M371" s="37">
        <v>5.6</v>
      </c>
      <c r="N371" s="38" t="s">
        <v>322</v>
      </c>
      <c r="O371" s="38"/>
      <c r="P371" s="38"/>
      <c r="Q371" s="38"/>
      <c r="R371" s="38"/>
      <c r="S371" s="38"/>
      <c r="T371" s="38"/>
      <c r="U371" s="52"/>
      <c r="W371" s="37">
        <v>5.6</v>
      </c>
      <c r="X371" s="38" t="s">
        <v>322</v>
      </c>
      <c r="Y371" s="38"/>
      <c r="Z371" s="38"/>
      <c r="AA371" s="38"/>
      <c r="AB371" s="38"/>
      <c r="AC371" s="38"/>
      <c r="AD371" s="38"/>
      <c r="AE371" s="52"/>
      <c r="AG371" s="37">
        <v>5.6</v>
      </c>
      <c r="AH371" s="38" t="s">
        <v>322</v>
      </c>
      <c r="AI371" s="38"/>
      <c r="AJ371" s="38"/>
      <c r="AK371" s="38"/>
      <c r="AL371" s="38"/>
      <c r="AM371" s="38"/>
      <c r="AN371" s="38"/>
      <c r="AO371" s="52"/>
      <c r="AQ371" s="37">
        <v>5.6</v>
      </c>
      <c r="AR371" s="38" t="s">
        <v>322</v>
      </c>
      <c r="AS371" s="38"/>
      <c r="AT371" s="38"/>
      <c r="AU371" s="38"/>
      <c r="AV371" s="38"/>
      <c r="AW371" s="38"/>
      <c r="AX371" s="38"/>
      <c r="AY371" s="52"/>
      <c r="BA371" s="37">
        <v>5.6</v>
      </c>
      <c r="BB371" s="38" t="s">
        <v>322</v>
      </c>
      <c r="BC371" s="38"/>
      <c r="BD371" s="38"/>
      <c r="BE371" s="38"/>
      <c r="BF371" s="38"/>
      <c r="BG371" s="38"/>
      <c r="BH371" s="38"/>
      <c r="BI371" s="52"/>
      <c r="BK371" s="37">
        <v>5.6</v>
      </c>
      <c r="BL371" s="38" t="s">
        <v>322</v>
      </c>
      <c r="BM371" s="36"/>
      <c r="BN371" s="36">
        <f>IF(COUNT(BN370:BN370)=0,"",AVERAGE(BN370:BN370))</f>
        <v>0</v>
      </c>
      <c r="BO371" s="36">
        <f>IF(COUNT(BO370:BO370)=0,"",AVERAGE(BO370:BO370))</f>
        <v>0</v>
      </c>
      <c r="BP371" s="36">
        <f>IF(COUNT(BP370:BP370)=0,"",AVERAGE(BP370:BP370))</f>
        <v>0</v>
      </c>
      <c r="BQ371" s="36">
        <f>IF(COUNT(BQ370:BQ370)=0,"",AVERAGE(BQ370:BQ370))</f>
        <v>10</v>
      </c>
      <c r="BR371" s="36">
        <f>IF(COUNT(BR370:BR370)=0,"",AVERAGE(BR370:BR370))</f>
        <v>10</v>
      </c>
      <c r="BS371" s="52"/>
      <c r="BU371" s="37">
        <v>5.6</v>
      </c>
      <c r="BV371" s="38" t="s">
        <v>322</v>
      </c>
      <c r="BW371" s="38"/>
      <c r="BX371" s="38"/>
      <c r="BY371" s="38"/>
      <c r="BZ371" s="38"/>
      <c r="CA371" s="38"/>
      <c r="CB371" s="38"/>
      <c r="CC371" s="52"/>
      <c r="CE371" s="37">
        <v>5.6</v>
      </c>
      <c r="CF371" s="38" t="s">
        <v>322</v>
      </c>
      <c r="CG371" s="38"/>
      <c r="CH371" s="38"/>
      <c r="CI371" s="38"/>
      <c r="CJ371" s="38"/>
      <c r="CK371" s="38"/>
      <c r="CL371" s="38"/>
      <c r="CM371" s="52"/>
      <c r="CO371" s="37">
        <v>5.6</v>
      </c>
      <c r="CP371" s="38" t="s">
        <v>322</v>
      </c>
      <c r="CQ371" s="38"/>
      <c r="CR371" s="38"/>
      <c r="CS371" s="38"/>
      <c r="CT371" s="38"/>
      <c r="CU371" s="38"/>
      <c r="CV371" s="38"/>
      <c r="CW371" s="52"/>
      <c r="CY371" s="37">
        <v>5.6</v>
      </c>
      <c r="CZ371" s="38" t="s">
        <v>322</v>
      </c>
      <c r="DA371" s="38"/>
      <c r="DB371" s="38"/>
      <c r="DC371" s="38"/>
      <c r="DD371" s="38"/>
      <c r="DE371" s="38"/>
      <c r="DF371" s="38"/>
      <c r="DG371" s="52"/>
      <c r="DI371" s="37">
        <v>5.6</v>
      </c>
      <c r="DJ371" s="38" t="s">
        <v>322</v>
      </c>
      <c r="DK371" s="38"/>
      <c r="DL371" s="38"/>
      <c r="DM371" s="38"/>
      <c r="DN371" s="38"/>
      <c r="DO371" s="38"/>
      <c r="DP371" s="38"/>
      <c r="DQ371" s="52"/>
      <c r="DS371" s="37">
        <v>5.6</v>
      </c>
      <c r="DT371" s="38" t="s">
        <v>322</v>
      </c>
      <c r="DU371" s="38"/>
      <c r="DV371" s="38"/>
      <c r="DW371" s="38"/>
      <c r="DX371" s="38"/>
      <c r="DY371" s="38"/>
      <c r="DZ371" s="38"/>
      <c r="EA371" s="52"/>
      <c r="EC371" s="37">
        <v>5.6</v>
      </c>
      <c r="ED371" s="38" t="s">
        <v>322</v>
      </c>
      <c r="EE371" s="38"/>
      <c r="EF371" s="38"/>
      <c r="EG371" s="38"/>
      <c r="EH371" s="38"/>
      <c r="EI371" s="38"/>
      <c r="EJ371" s="38"/>
      <c r="EK371" s="52"/>
      <c r="EL371" s="37">
        <v>5.6</v>
      </c>
      <c r="EM371" s="38" t="s">
        <v>322</v>
      </c>
      <c r="EN371" s="38"/>
      <c r="EO371" s="38"/>
      <c r="EP371" s="38"/>
      <c r="EQ371" s="38"/>
      <c r="ER371" s="38"/>
      <c r="ES371" s="38"/>
      <c r="ET371" s="52"/>
      <c r="EU371" s="52"/>
      <c r="EW371" s="364">
        <v>5.6</v>
      </c>
      <c r="EX371" s="38" t="s">
        <v>322</v>
      </c>
      <c r="EY371" s="38"/>
      <c r="EZ371" s="38"/>
      <c r="FA371" s="38"/>
      <c r="FB371" s="38"/>
      <c r="FC371" s="38"/>
      <c r="FD371" s="38"/>
      <c r="FE371" s="52"/>
      <c r="FG371" s="364">
        <v>5.6</v>
      </c>
      <c r="FH371" s="38" t="s">
        <v>322</v>
      </c>
      <c r="FI371" s="38"/>
      <c r="FJ371" s="38"/>
      <c r="FK371" s="38"/>
      <c r="FL371" s="38"/>
      <c r="FM371" s="38"/>
      <c r="FN371" s="38"/>
      <c r="FO371" s="52"/>
      <c r="FQ371" s="364">
        <v>5.6</v>
      </c>
      <c r="FR371" s="38" t="s">
        <v>322</v>
      </c>
      <c r="FS371" s="38"/>
      <c r="FT371" s="38"/>
      <c r="FU371" s="38"/>
      <c r="FV371" s="38"/>
      <c r="FW371" s="38"/>
      <c r="FX371" s="38"/>
      <c r="FY371" s="52"/>
      <c r="GA371" s="364">
        <v>5.6</v>
      </c>
      <c r="GB371" s="38" t="s">
        <v>322</v>
      </c>
      <c r="GC371" s="38"/>
      <c r="GD371" s="38"/>
      <c r="GE371" s="38"/>
      <c r="GF371" s="38"/>
      <c r="GG371" s="38"/>
      <c r="GH371" s="38"/>
      <c r="GI371" s="52"/>
      <c r="GK371" s="364">
        <v>5.6</v>
      </c>
      <c r="GL371" s="38" t="s">
        <v>322</v>
      </c>
      <c r="GM371" s="38"/>
      <c r="GN371" s="38"/>
      <c r="GO371" s="38"/>
      <c r="GP371" s="38"/>
      <c r="GQ371" s="38"/>
      <c r="GR371" s="38"/>
      <c r="GS371" s="52"/>
      <c r="GU371" s="364">
        <v>5.6</v>
      </c>
      <c r="GV371" s="38" t="s">
        <v>322</v>
      </c>
      <c r="GW371" s="38"/>
      <c r="GX371" s="38"/>
      <c r="GY371" s="38"/>
      <c r="GZ371" s="38"/>
      <c r="HA371" s="38"/>
      <c r="HB371" s="38"/>
      <c r="HC371" s="52"/>
      <c r="HE371" s="364">
        <v>5.6</v>
      </c>
      <c r="HF371" s="38" t="s">
        <v>322</v>
      </c>
      <c r="HG371" s="38"/>
      <c r="HH371" s="38"/>
      <c r="HI371" s="38"/>
      <c r="HJ371" s="38"/>
      <c r="HK371" s="38"/>
      <c r="HL371" s="38"/>
      <c r="HM371" s="52"/>
      <c r="HO371" s="364">
        <v>5.6</v>
      </c>
      <c r="HP371" s="38" t="s">
        <v>322</v>
      </c>
      <c r="HQ371" s="38"/>
      <c r="HR371" s="38"/>
      <c r="HS371" s="38"/>
      <c r="HT371" s="38"/>
      <c r="HU371" s="38"/>
      <c r="HV371" s="38"/>
      <c r="HW371" s="52"/>
      <c r="HY371" s="364">
        <v>5.6</v>
      </c>
      <c r="HZ371" s="38" t="s">
        <v>322</v>
      </c>
      <c r="IA371" s="38"/>
      <c r="IB371" s="38"/>
      <c r="IC371" s="38"/>
      <c r="ID371" s="38"/>
      <c r="IE371" s="38"/>
      <c r="IF371" s="38"/>
      <c r="IG371" s="52"/>
      <c r="II371" s="364">
        <v>5.6</v>
      </c>
      <c r="IJ371" s="38" t="s">
        <v>322</v>
      </c>
      <c r="IK371" s="38"/>
      <c r="IL371" s="38"/>
      <c r="IM371" s="38"/>
      <c r="IN371" s="38"/>
      <c r="IO371" s="38"/>
      <c r="IP371" s="38"/>
      <c r="IQ371" s="52"/>
      <c r="IS371" s="364">
        <v>5.6</v>
      </c>
      <c r="IT371" s="38" t="s">
        <v>322</v>
      </c>
      <c r="IU371" s="38"/>
      <c r="IV371" s="38"/>
      <c r="IW371" s="38"/>
      <c r="IX371" s="38"/>
      <c r="IY371" s="38"/>
      <c r="IZ371" s="38"/>
      <c r="JA371" s="52"/>
    </row>
    <row r="372" spans="1:261" ht="12.75" customHeight="1" outlineLevel="2" x14ac:dyDescent="0.25">
      <c r="C372" s="356"/>
      <c r="D372" s="41">
        <v>1</v>
      </c>
      <c r="E372" s="416">
        <f t="shared" ref="E372" si="1676">AVERAGE(O372,Y372,AI372,AS372,BC372,BM372,BW372,CG372,CQ372,DA372,DK372,DU372,EE372,EO372,EY372,FI372,FS372,GC372,GM372,GW372,HG372,HQ372,IA372,IK372,IU372)</f>
        <v>10</v>
      </c>
      <c r="F372" s="416">
        <f t="shared" ref="F372" si="1677">AVERAGE(P372,Z372,AJ372,AT372,BD372,BN372,BX372,CH372,CR372,DB372,DL372,DV372,EF372,EP372,EZ372,FJ372,FT372,GD372,GN372,GX372,HH372,HR372,IB372,IL372,IV372)</f>
        <v>9.5</v>
      </c>
      <c r="G372" s="416">
        <f t="shared" ref="G372" si="1678">AVERAGE(Q372,AA372,AK372,AU372,BE372,BO372,BY372,CI372,CS372,DC372,DM372,DW372,EG372,EQ372,FA372,FK372,FU372,GE372,GO372,GY372,HI372,HS372,IC372,IM372,IW372)</f>
        <v>9</v>
      </c>
      <c r="H372" s="416">
        <f t="shared" ref="H372" si="1679">AVERAGE(R372,AB372,AL372,AV372,BF372,BP372,BZ372,CJ372,CT372,DD372,DN372,DX372,EH372,ER372,FB372,FL372,FV372,GF372,GP372,GZ372,HJ372,HT372,ID372,IN372,IX372)</f>
        <v>9</v>
      </c>
      <c r="I372" s="416">
        <f t="shared" ref="I372" si="1680">AVERAGE(S372,AC372,AM372,AW372,BG372,BQ372,CA372,CK372,CU372,DE372,DO372,DY372,EI372,ES372,FC372,FM372,FW372,GG372,GQ372,HA372,HK372,HU372,IE372,IO372,IY372)</f>
        <v>3</v>
      </c>
      <c r="J372" s="416">
        <f t="shared" ref="J372" si="1681">AVERAGE(T372,AD372,AN372,AX372,BH372,BR372,CB372,CL372,CV372,DF372,DP372,DZ372,EJ372,ET372,FD372,FN372,FX372,GH372,GR372,HB372,HL372,HV372,IF372,IP372,IZ372)</f>
        <v>3</v>
      </c>
      <c r="K372" s="52"/>
      <c r="M372" s="328"/>
      <c r="N372" s="41">
        <v>1</v>
      </c>
      <c r="O372" s="6"/>
      <c r="P372" s="6"/>
      <c r="Q372" s="6"/>
      <c r="R372" s="6"/>
      <c r="S372" s="6"/>
      <c r="T372" s="6"/>
      <c r="U372" s="52"/>
      <c r="W372" s="328"/>
      <c r="X372" s="41">
        <v>1</v>
      </c>
      <c r="Y372" s="6"/>
      <c r="Z372" s="6"/>
      <c r="AA372" s="6"/>
      <c r="AB372" s="6"/>
      <c r="AC372" s="6"/>
      <c r="AD372" s="6"/>
      <c r="AE372" s="52"/>
      <c r="AG372" s="328"/>
      <c r="AH372" s="41">
        <v>1</v>
      </c>
      <c r="AI372" s="6"/>
      <c r="AJ372" s="6"/>
      <c r="AK372" s="6"/>
      <c r="AL372" s="6"/>
      <c r="AM372" s="6"/>
      <c r="AN372" s="6"/>
      <c r="AO372" s="52"/>
      <c r="AQ372" s="328"/>
      <c r="AR372" s="41">
        <v>1</v>
      </c>
      <c r="AS372" s="6"/>
      <c r="AT372" s="6"/>
      <c r="AU372" s="6"/>
      <c r="AV372" s="6"/>
      <c r="AW372" s="6"/>
      <c r="AX372" s="6"/>
      <c r="AY372" s="52"/>
      <c r="BA372" s="328"/>
      <c r="BB372" s="41">
        <v>1</v>
      </c>
      <c r="BC372" s="6"/>
      <c r="BD372" s="6"/>
      <c r="BE372" s="6"/>
      <c r="BF372" s="6"/>
      <c r="BG372" s="6"/>
      <c r="BH372" s="6"/>
      <c r="BI372" s="52"/>
      <c r="BK372" s="328"/>
      <c r="BL372" s="41">
        <v>1</v>
      </c>
      <c r="BM372" s="38"/>
      <c r="BN372" s="38"/>
      <c r="BO372" s="38"/>
      <c r="BP372" s="38"/>
      <c r="BQ372" s="38"/>
      <c r="BR372" s="38"/>
      <c r="BS372" s="52"/>
      <c r="BU372" s="328"/>
      <c r="BV372" s="41">
        <v>1</v>
      </c>
      <c r="BW372" s="6"/>
      <c r="BX372" s="6"/>
      <c r="BY372" s="6"/>
      <c r="BZ372" s="6"/>
      <c r="CA372" s="6"/>
      <c r="CB372" s="6"/>
      <c r="CC372" s="52"/>
      <c r="CE372" s="328"/>
      <c r="CF372" s="41">
        <v>1</v>
      </c>
      <c r="CG372" s="6"/>
      <c r="CH372" s="6"/>
      <c r="CI372" s="6"/>
      <c r="CJ372" s="6"/>
      <c r="CK372" s="6"/>
      <c r="CL372" s="6"/>
      <c r="CM372" s="52"/>
      <c r="CO372" s="328"/>
      <c r="CP372" s="41">
        <v>1</v>
      </c>
      <c r="CQ372" s="6"/>
      <c r="CR372" s="6"/>
      <c r="CS372" s="6"/>
      <c r="CT372" s="6"/>
      <c r="CU372" s="6"/>
      <c r="CV372" s="6"/>
      <c r="CW372" s="52"/>
      <c r="CY372" s="328"/>
      <c r="CZ372" s="41">
        <v>1</v>
      </c>
      <c r="DA372" s="6">
        <v>10</v>
      </c>
      <c r="DB372" s="6">
        <v>10</v>
      </c>
      <c r="DC372" s="6">
        <v>9</v>
      </c>
      <c r="DD372" s="6">
        <v>9</v>
      </c>
      <c r="DE372" s="6"/>
      <c r="DF372" s="6">
        <v>3</v>
      </c>
      <c r="DG372" s="52"/>
      <c r="DI372" s="328"/>
      <c r="DJ372" s="41">
        <v>1</v>
      </c>
      <c r="DK372" s="6"/>
      <c r="DL372" s="6"/>
      <c r="DM372" s="6"/>
      <c r="DN372" s="6"/>
      <c r="DO372" s="6"/>
      <c r="DP372" s="6"/>
      <c r="DQ372" s="52"/>
      <c r="DS372" s="328"/>
      <c r="DT372" s="41">
        <v>1</v>
      </c>
      <c r="DU372" s="6"/>
      <c r="DV372" s="6"/>
      <c r="DW372" s="6"/>
      <c r="DX372" s="6"/>
      <c r="DY372" s="6"/>
      <c r="DZ372" s="6"/>
      <c r="EA372" s="52"/>
      <c r="EC372" s="328"/>
      <c r="ED372" s="41">
        <v>1</v>
      </c>
      <c r="EE372" s="6"/>
      <c r="EF372" s="6"/>
      <c r="EG372" s="6"/>
      <c r="EH372" s="6"/>
      <c r="EI372" s="6"/>
      <c r="EJ372" s="6"/>
      <c r="EK372" s="52"/>
      <c r="EL372" s="328"/>
      <c r="EM372" s="41">
        <v>1</v>
      </c>
      <c r="EN372" s="6">
        <v>10</v>
      </c>
      <c r="EO372" s="6">
        <v>10</v>
      </c>
      <c r="EP372" s="6">
        <v>9</v>
      </c>
      <c r="EQ372" s="6">
        <v>9</v>
      </c>
      <c r="ER372" s="6"/>
      <c r="ES372" s="6">
        <v>3</v>
      </c>
      <c r="ET372" s="52"/>
      <c r="EU372" s="52"/>
      <c r="EW372" s="367"/>
      <c r="EX372" s="41">
        <v>1</v>
      </c>
      <c r="EY372" s="6"/>
      <c r="EZ372" s="6"/>
      <c r="FA372" s="6"/>
      <c r="FB372" s="6"/>
      <c r="FC372" s="6"/>
      <c r="FD372" s="6"/>
      <c r="FE372" s="52"/>
      <c r="FG372" s="367"/>
      <c r="FH372" s="41">
        <v>1</v>
      </c>
      <c r="FI372" s="6"/>
      <c r="FJ372" s="6"/>
      <c r="FK372" s="6"/>
      <c r="FL372" s="6"/>
      <c r="FM372" s="6"/>
      <c r="FN372" s="6"/>
      <c r="FO372" s="52"/>
      <c r="FQ372" s="367"/>
      <c r="FR372" s="41">
        <v>1</v>
      </c>
      <c r="FS372" s="6"/>
      <c r="FT372" s="6"/>
      <c r="FU372" s="6"/>
      <c r="FV372" s="6"/>
      <c r="FW372" s="6"/>
      <c r="FX372" s="6"/>
      <c r="FY372" s="52"/>
      <c r="GA372" s="367"/>
      <c r="GB372" s="41">
        <v>1</v>
      </c>
      <c r="GC372" s="6"/>
      <c r="GD372" s="6"/>
      <c r="GE372" s="6"/>
      <c r="GF372" s="6"/>
      <c r="GG372" s="6"/>
      <c r="GH372" s="6"/>
      <c r="GI372" s="52"/>
      <c r="GK372" s="367"/>
      <c r="GL372" s="41">
        <v>1</v>
      </c>
      <c r="GM372" s="6"/>
      <c r="GN372" s="6"/>
      <c r="GO372" s="6"/>
      <c r="GP372" s="6"/>
      <c r="GQ372" s="6"/>
      <c r="GR372" s="6"/>
      <c r="GS372" s="52"/>
      <c r="GU372" s="367"/>
      <c r="GV372" s="41">
        <v>1</v>
      </c>
      <c r="GW372" s="6"/>
      <c r="GX372" s="6"/>
      <c r="GY372" s="6"/>
      <c r="GZ372" s="6"/>
      <c r="HA372" s="6"/>
      <c r="HB372" s="6"/>
      <c r="HC372" s="52"/>
      <c r="HE372" s="367"/>
      <c r="HF372" s="41">
        <v>1</v>
      </c>
      <c r="HG372" s="6"/>
      <c r="HH372" s="6"/>
      <c r="HI372" s="6"/>
      <c r="HJ372" s="6"/>
      <c r="HK372" s="6"/>
      <c r="HL372" s="6"/>
      <c r="HM372" s="52"/>
      <c r="HO372" s="367"/>
      <c r="HP372" s="41">
        <v>1</v>
      </c>
      <c r="HQ372" s="6"/>
      <c r="HR372" s="6"/>
      <c r="HS372" s="6"/>
      <c r="HT372" s="6"/>
      <c r="HU372" s="6"/>
      <c r="HV372" s="6"/>
      <c r="HW372" s="52"/>
      <c r="HY372" s="367"/>
      <c r="HZ372" s="41">
        <v>1</v>
      </c>
      <c r="IA372" s="6"/>
      <c r="IB372" s="6"/>
      <c r="IC372" s="6"/>
      <c r="ID372" s="6"/>
      <c r="IE372" s="6"/>
      <c r="IF372" s="6"/>
      <c r="IG372" s="52"/>
      <c r="II372" s="367"/>
      <c r="IJ372" s="41">
        <v>1</v>
      </c>
      <c r="IK372" s="6"/>
      <c r="IL372" s="6"/>
      <c r="IM372" s="6"/>
      <c r="IN372" s="6"/>
      <c r="IO372" s="6"/>
      <c r="IP372" s="6"/>
      <c r="IQ372" s="52"/>
      <c r="IS372" s="367"/>
      <c r="IT372" s="41">
        <v>1</v>
      </c>
      <c r="IU372" s="6"/>
      <c r="IV372" s="6"/>
      <c r="IW372" s="6"/>
      <c r="IX372" s="6"/>
      <c r="IY372" s="6"/>
      <c r="IZ372" s="6"/>
      <c r="JA372" s="52"/>
    </row>
    <row r="373" spans="1:261" ht="12.75" customHeight="1" outlineLevel="2" x14ac:dyDescent="0.25">
      <c r="A373" s="99" t="s">
        <v>122</v>
      </c>
      <c r="B373" s="100">
        <f>IF(A373="Must Have",RQTMustHave,(IF(A373="Important",RQTImportant,(IF(A373="Standard",RQTStandard,RQTNiceToHave)))))</f>
        <v>1</v>
      </c>
      <c r="C373" s="358"/>
      <c r="D373" s="17" t="s">
        <v>1</v>
      </c>
      <c r="E373" s="417">
        <f>AVERAGE(O373,Y373,AI373,AS373,BC373,BM373,BW373,CG373,CQ373,DA373,DK373,DU373,EE373,EO373,EY373,FI373,FS373,GC373,GM373,GW373,HG373,HQ373,IA373,IK373,IU373)</f>
        <v>10</v>
      </c>
      <c r="F373" s="417">
        <f t="shared" ref="F373:J373" si="1682">AVERAGE(P373,Z373,AJ373,AT373,BD373,BN373,BX373,CH373,CR373,DB373,DL373,DV373,EF373,EP373,EZ373,FJ373,FT373,GD373,GN373,GX373,HH373,HR373,IB373,IL373,IV373)</f>
        <v>9.6666666666666661</v>
      </c>
      <c r="G373" s="417">
        <f t="shared" si="1682"/>
        <v>6</v>
      </c>
      <c r="H373" s="417">
        <f t="shared" si="1682"/>
        <v>9.5</v>
      </c>
      <c r="I373" s="417">
        <f t="shared" si="1682"/>
        <v>6.5</v>
      </c>
      <c r="J373" s="417">
        <f t="shared" si="1682"/>
        <v>6.5</v>
      </c>
      <c r="K373" s="52"/>
      <c r="M373" s="48"/>
      <c r="N373" s="17" t="s">
        <v>1</v>
      </c>
      <c r="O373" s="36" t="str">
        <f>IF(COUNT(O372:O372)=0,"",AVERAGE(O372:O372))</f>
        <v/>
      </c>
      <c r="P373" s="36" t="str">
        <f>IF(COUNT(P372:P372)=0,"",AVERAGE(P372:P372))</f>
        <v/>
      </c>
      <c r="Q373" s="36" t="str">
        <f>IF(COUNT(Q372:Q372)=0,"",AVERAGE(Q372:Q372))</f>
        <v/>
      </c>
      <c r="R373" s="36" t="str">
        <f>IF(COUNT(R372:R372)=0,"",AVERAGE(R372:R372))</f>
        <v/>
      </c>
      <c r="S373" s="36"/>
      <c r="T373" s="36" t="str">
        <f>IF(COUNT(T372:T372)=0,"",AVERAGE(T372:T372))</f>
        <v/>
      </c>
      <c r="U373" s="52"/>
      <c r="W373" s="48"/>
      <c r="X373" s="17" t="s">
        <v>1</v>
      </c>
      <c r="Y373" s="36" t="str">
        <f>IF(COUNT(Y372:Y372)=0,"",AVERAGE(Y372:Y372))</f>
        <v/>
      </c>
      <c r="Z373" s="36" t="str">
        <f>IF(COUNT(Z372:Z372)=0,"",AVERAGE(Z372:Z372))</f>
        <v/>
      </c>
      <c r="AA373" s="36" t="str">
        <f>IF(COUNT(AA372:AA372)=0,"",AVERAGE(AA372:AA372))</f>
        <v/>
      </c>
      <c r="AB373" s="36" t="str">
        <f>IF(COUNT(AB372:AB372)=0,"",AVERAGE(AB372:AB372))</f>
        <v/>
      </c>
      <c r="AC373" s="36"/>
      <c r="AD373" s="36" t="str">
        <f>IF(COUNT(AD372:AD372)=0,"",AVERAGE(AD372:AD372))</f>
        <v/>
      </c>
      <c r="AE373" s="52"/>
      <c r="AG373" s="48"/>
      <c r="AH373" s="17" t="s">
        <v>1</v>
      </c>
      <c r="AI373" s="36" t="str">
        <f>IF(COUNT(AI372:AI372)=0,"",AVERAGE(AI372:AI372))</f>
        <v/>
      </c>
      <c r="AJ373" s="36" t="str">
        <f>IF(COUNT(AJ372:AJ372)=0,"",AVERAGE(AJ372:AJ372))</f>
        <v/>
      </c>
      <c r="AK373" s="36" t="str">
        <f>IF(COUNT(AK372:AK372)=0,"",AVERAGE(AK372:AK372))</f>
        <v/>
      </c>
      <c r="AL373" s="36" t="str">
        <f>IF(COUNT(AL372:AL372)=0,"",AVERAGE(AL372:AL372))</f>
        <v/>
      </c>
      <c r="AM373" s="36"/>
      <c r="AN373" s="36" t="str">
        <f>IF(COUNT(AN372:AN372)=0,"",AVERAGE(AN372:AN372))</f>
        <v/>
      </c>
      <c r="AO373" s="52"/>
      <c r="AQ373" s="48"/>
      <c r="AR373" s="17" t="s">
        <v>1</v>
      </c>
      <c r="AS373" s="36"/>
      <c r="AT373" s="36" t="str">
        <f>IF(COUNT(AT372:AT372)=0,"",AVERAGE(AT372:AT372))</f>
        <v/>
      </c>
      <c r="AU373" s="36" t="str">
        <f>IF(COUNT(AU372:AU372)=0,"",AVERAGE(AU372:AU372))</f>
        <v/>
      </c>
      <c r="AV373" s="36" t="str">
        <f>IF(COUNT(AV372:AV372)=0,"",AVERAGE(AV372:AV372))</f>
        <v/>
      </c>
      <c r="AW373" s="36" t="str">
        <f>IF(COUNT(AW372:AW372)=0,"",AVERAGE(AW372:AW372))</f>
        <v/>
      </c>
      <c r="AX373" s="36" t="str">
        <f>IF(COUNT(AX372:AX372)=0,"",AVERAGE(AX372:AX372))</f>
        <v/>
      </c>
      <c r="AY373" s="52"/>
      <c r="BA373" s="48"/>
      <c r="BB373" s="17" t="s">
        <v>1</v>
      </c>
      <c r="BC373" s="36"/>
      <c r="BD373" s="36" t="str">
        <f>IF(COUNT(BD372:BD372)=0,"",AVERAGE(BD372:BD372))</f>
        <v/>
      </c>
      <c r="BE373" s="36" t="str">
        <f>IF(COUNT(BE372:BE372)=0,"",AVERAGE(BE372:BE372))</f>
        <v/>
      </c>
      <c r="BF373" s="36" t="str">
        <f>IF(COUNT(BF372:BF372)=0,"",AVERAGE(BF372:BF372))</f>
        <v/>
      </c>
      <c r="BG373" s="36" t="str">
        <f>IF(COUNT(BG372:BG372)=0,"",AVERAGE(BG372:BG372))</f>
        <v/>
      </c>
      <c r="BH373" s="36" t="str">
        <f>IF(COUNT(BH372:BH372)=0,"",AVERAGE(BH372:BH372))</f>
        <v/>
      </c>
      <c r="BI373" s="52"/>
      <c r="BK373" s="48"/>
      <c r="BL373" s="17" t="s">
        <v>1</v>
      </c>
      <c r="BM373" s="6">
        <v>10</v>
      </c>
      <c r="BN373" s="6">
        <v>10</v>
      </c>
      <c r="BO373" s="6">
        <v>0</v>
      </c>
      <c r="BP373" s="6">
        <v>10</v>
      </c>
      <c r="BQ373" s="6">
        <v>10</v>
      </c>
      <c r="BR373" s="6">
        <v>10</v>
      </c>
      <c r="BS373" s="52"/>
      <c r="BU373" s="48"/>
      <c r="BV373" s="17" t="s">
        <v>1</v>
      </c>
      <c r="BW373" s="36" t="str">
        <f>IF(COUNT(BW372:BW372)=0,"",AVERAGE(BW372:BW372))</f>
        <v/>
      </c>
      <c r="BX373" s="36" t="str">
        <f>IF(COUNT(BX372:BX372)=0,"",AVERAGE(BX372:BX372))</f>
        <v/>
      </c>
      <c r="BY373" s="36" t="str">
        <f>IF(COUNT(BY372:BY372)=0,"",AVERAGE(BY372:BY372))</f>
        <v/>
      </c>
      <c r="BZ373" s="36" t="str">
        <f>IF(COUNT(BZ372:BZ372)=0,"",AVERAGE(BZ372:BZ372))</f>
        <v/>
      </c>
      <c r="CA373" s="36"/>
      <c r="CB373" s="36" t="str">
        <f>IF(COUNT(CB372:CB372)=0,"",AVERAGE(CB372:CB372))</f>
        <v/>
      </c>
      <c r="CC373" s="52"/>
      <c r="CE373" s="48"/>
      <c r="CF373" s="17" t="s">
        <v>1</v>
      </c>
      <c r="CG373" s="36" t="str">
        <f>IF(COUNT(CG372:CG372)=0,"",AVERAGE(CG372:CG372))</f>
        <v/>
      </c>
      <c r="CH373" s="36" t="str">
        <f>IF(COUNT(CH372:CH372)=0,"",AVERAGE(CH372:CH372))</f>
        <v/>
      </c>
      <c r="CI373" s="36" t="str">
        <f>IF(COUNT(CI372:CI372)=0,"",AVERAGE(CI372:CI372))</f>
        <v/>
      </c>
      <c r="CJ373" s="36" t="str">
        <f>IF(COUNT(CJ372:CJ372)=0,"",AVERAGE(CJ372:CJ372))</f>
        <v/>
      </c>
      <c r="CK373" s="36"/>
      <c r="CL373" s="36" t="str">
        <f>IF(COUNT(CL372:CL372)=0,"",AVERAGE(CL372:CL372))</f>
        <v/>
      </c>
      <c r="CM373" s="52"/>
      <c r="CO373" s="48"/>
      <c r="CP373" s="17" t="s">
        <v>1</v>
      </c>
      <c r="CQ373" s="36" t="str">
        <f>IF(COUNT(CQ372:CQ372)=0,"",AVERAGE(CQ372:CQ372))</f>
        <v/>
      </c>
      <c r="CR373" s="36" t="str">
        <f>IF(COUNT(CR372:CR372)=0,"",AVERAGE(CR372:CR372))</f>
        <v/>
      </c>
      <c r="CS373" s="36" t="str">
        <f>IF(COUNT(CS372:CS372)=0,"",AVERAGE(CS372:CS372))</f>
        <v/>
      </c>
      <c r="CT373" s="36" t="str">
        <f>IF(COUNT(CT372:CT372)=0,"",AVERAGE(CT372:CT372))</f>
        <v/>
      </c>
      <c r="CU373" s="36"/>
      <c r="CV373" s="36" t="str">
        <f>IF(COUNT(CV372:CV372)=0,"",AVERAGE(CV372:CV372))</f>
        <v/>
      </c>
      <c r="CW373" s="52"/>
      <c r="CY373" s="48"/>
      <c r="CZ373" s="17" t="s">
        <v>1</v>
      </c>
      <c r="DA373" s="36">
        <f>IF(COUNT(DA372:DA372)=0,"",AVERAGE(DA372:DA372))</f>
        <v>10</v>
      </c>
      <c r="DB373" s="36">
        <f>IF(COUNT(DB372:DB372)=0,"",AVERAGE(DB372:DB372))</f>
        <v>10</v>
      </c>
      <c r="DC373" s="36">
        <f>IF(COUNT(DC372:DC372)=0,"",AVERAGE(DC372:DC372))</f>
        <v>9</v>
      </c>
      <c r="DD373" s="36">
        <f>IF(COUNT(DD372:DD372)=0,"",AVERAGE(DD372:DD372))</f>
        <v>9</v>
      </c>
      <c r="DE373" s="36"/>
      <c r="DF373" s="36">
        <f>IF(COUNT(DF372:DF372)=0,"",AVERAGE(DF372:DF372))</f>
        <v>3</v>
      </c>
      <c r="DG373" s="52"/>
      <c r="DI373" s="48"/>
      <c r="DJ373" s="17" t="s">
        <v>1</v>
      </c>
      <c r="DK373" s="36" t="str">
        <f>IF(COUNT(DK372:DK372)=0,"",AVERAGE(DK372:DK372))</f>
        <v/>
      </c>
      <c r="DL373" s="36" t="str">
        <f>IF(COUNT(DL372:DL372)=0,"",AVERAGE(DL372:DL372))</f>
        <v/>
      </c>
      <c r="DM373" s="36" t="str">
        <f>IF(COUNT(DM372:DM372)=0,"",AVERAGE(DM372:DM372))</f>
        <v/>
      </c>
      <c r="DN373" s="36" t="str">
        <f>IF(COUNT(DN372:DN372)=0,"",AVERAGE(DN372:DN372))</f>
        <v/>
      </c>
      <c r="DO373" s="36"/>
      <c r="DP373" s="36" t="str">
        <f>IF(COUNT(DP372:DP372)=0,"",AVERAGE(DP372:DP372))</f>
        <v/>
      </c>
      <c r="DQ373" s="52"/>
      <c r="DS373" s="48"/>
      <c r="DT373" s="17" t="s">
        <v>1</v>
      </c>
      <c r="DU373" s="36" t="str">
        <f>IF(COUNT(DU372:DU372)=0,"",AVERAGE(DU372:DU372))</f>
        <v/>
      </c>
      <c r="DV373" s="36" t="str">
        <f>IF(COUNT(DV372:DV372)=0,"",AVERAGE(DV372:DV372))</f>
        <v/>
      </c>
      <c r="DW373" s="36" t="str">
        <f>IF(COUNT(DW372:DW372)=0,"",AVERAGE(DW372:DW372))</f>
        <v/>
      </c>
      <c r="DX373" s="36" t="str">
        <f>IF(COUNT(DX372:DX372)=0,"",AVERAGE(DX372:DX372))</f>
        <v/>
      </c>
      <c r="DY373" s="36"/>
      <c r="DZ373" s="36" t="str">
        <f>IF(COUNT(DZ372:DZ372)=0,"",AVERAGE(DZ372:DZ372))</f>
        <v/>
      </c>
      <c r="EA373" s="52"/>
      <c r="EC373" s="48"/>
      <c r="ED373" s="17" t="s">
        <v>1</v>
      </c>
      <c r="EE373" s="36" t="str">
        <f>IF(COUNT(EE372:EE372)=0,"",AVERAGE(EE372:EE372))</f>
        <v/>
      </c>
      <c r="EF373" s="36" t="str">
        <f>IF(COUNT(EF372:EF372)=0,"",AVERAGE(EF372:EF372))</f>
        <v/>
      </c>
      <c r="EG373" s="36" t="str">
        <f>IF(COUNT(EG372:EG372)=0,"",AVERAGE(EG372:EG372))</f>
        <v/>
      </c>
      <c r="EH373" s="36" t="str">
        <f>IF(COUNT(EH372:EH372)=0,"",AVERAGE(EH372:EH372))</f>
        <v/>
      </c>
      <c r="EI373" s="36"/>
      <c r="EJ373" s="36" t="str">
        <f>IF(COUNT(EJ372:EJ372)=0,"",AVERAGE(EJ372:EJ372))</f>
        <v/>
      </c>
      <c r="EK373" s="52"/>
      <c r="EL373" s="48"/>
      <c r="EM373" s="17" t="s">
        <v>1</v>
      </c>
      <c r="EN373" s="36">
        <f>IF(COUNT(EN372:EN372)=0,"",AVERAGE(EN372:EN372))</f>
        <v>10</v>
      </c>
      <c r="EO373" s="36">
        <f>IF(COUNT(EO372:EO372)=0,"",AVERAGE(EO372:EO372))</f>
        <v>10</v>
      </c>
      <c r="EP373" s="36">
        <f>IF(COUNT(EP372:EP372)=0,"",AVERAGE(EP372:EP372))</f>
        <v>9</v>
      </c>
      <c r="EQ373" s="36">
        <f>IF(COUNT(EQ372:EQ372)=0,"",AVERAGE(EQ372:EQ372))</f>
        <v>9</v>
      </c>
      <c r="ER373" s="36"/>
      <c r="ES373" s="36">
        <f>IF(COUNT(ES372:ES372)=0,"",AVERAGE(ES372:ES372))</f>
        <v>3</v>
      </c>
      <c r="ET373" s="52"/>
      <c r="EU373" s="52"/>
      <c r="EW373" s="369"/>
      <c r="EX373" s="17" t="s">
        <v>1</v>
      </c>
      <c r="EY373" s="36" t="str">
        <f t="shared" ref="EY373:FD373" si="1683">IF(COUNT(EY372:EY372)=0,"",AVERAGE(EY372:EY372))</f>
        <v/>
      </c>
      <c r="EZ373" s="36" t="str">
        <f t="shared" si="1683"/>
        <v/>
      </c>
      <c r="FA373" s="36" t="str">
        <f t="shared" si="1683"/>
        <v/>
      </c>
      <c r="FB373" s="36" t="str">
        <f t="shared" si="1683"/>
        <v/>
      </c>
      <c r="FC373" s="36" t="str">
        <f t="shared" si="1683"/>
        <v/>
      </c>
      <c r="FD373" s="36" t="str">
        <f t="shared" si="1683"/>
        <v/>
      </c>
      <c r="FE373" s="52"/>
      <c r="FG373" s="369"/>
      <c r="FH373" s="17" t="s">
        <v>1</v>
      </c>
      <c r="FI373" s="36" t="str">
        <f t="shared" ref="FI373:FN373" si="1684">IF(COUNT(FI372:FI372)=0,"",AVERAGE(FI372:FI372))</f>
        <v/>
      </c>
      <c r="FJ373" s="36" t="str">
        <f t="shared" si="1684"/>
        <v/>
      </c>
      <c r="FK373" s="36" t="str">
        <f t="shared" si="1684"/>
        <v/>
      </c>
      <c r="FL373" s="36" t="str">
        <f t="shared" si="1684"/>
        <v/>
      </c>
      <c r="FM373" s="36" t="str">
        <f t="shared" si="1684"/>
        <v/>
      </c>
      <c r="FN373" s="36" t="str">
        <f t="shared" si="1684"/>
        <v/>
      </c>
      <c r="FO373" s="52"/>
      <c r="FQ373" s="369"/>
      <c r="FR373" s="17" t="s">
        <v>1</v>
      </c>
      <c r="FS373" s="36" t="str">
        <f t="shared" ref="FS373:FX373" si="1685">IF(COUNT(FS372:FS372)=0,"",AVERAGE(FS372:FS372))</f>
        <v/>
      </c>
      <c r="FT373" s="36" t="str">
        <f t="shared" si="1685"/>
        <v/>
      </c>
      <c r="FU373" s="36" t="str">
        <f t="shared" si="1685"/>
        <v/>
      </c>
      <c r="FV373" s="36" t="str">
        <f t="shared" si="1685"/>
        <v/>
      </c>
      <c r="FW373" s="36" t="str">
        <f t="shared" si="1685"/>
        <v/>
      </c>
      <c r="FX373" s="36" t="str">
        <f t="shared" si="1685"/>
        <v/>
      </c>
      <c r="FY373" s="52"/>
      <c r="GA373" s="369"/>
      <c r="GB373" s="17" t="s">
        <v>1</v>
      </c>
      <c r="GC373" s="36" t="str">
        <f t="shared" ref="GC373:GH373" si="1686">IF(COUNT(GC372:GC372)=0,"",AVERAGE(GC372:GC372))</f>
        <v/>
      </c>
      <c r="GD373" s="36" t="str">
        <f t="shared" si="1686"/>
        <v/>
      </c>
      <c r="GE373" s="36" t="str">
        <f t="shared" si="1686"/>
        <v/>
      </c>
      <c r="GF373" s="36" t="str">
        <f t="shared" si="1686"/>
        <v/>
      </c>
      <c r="GG373" s="36" t="str">
        <f t="shared" si="1686"/>
        <v/>
      </c>
      <c r="GH373" s="36" t="str">
        <f t="shared" si="1686"/>
        <v/>
      </c>
      <c r="GI373" s="52"/>
      <c r="GK373" s="369"/>
      <c r="GL373" s="17" t="s">
        <v>1</v>
      </c>
      <c r="GM373" s="36" t="str">
        <f t="shared" ref="GM373:GR373" si="1687">IF(COUNT(GM372:GM372)=0,"",AVERAGE(GM372:GM372))</f>
        <v/>
      </c>
      <c r="GN373" s="36" t="str">
        <f t="shared" si="1687"/>
        <v/>
      </c>
      <c r="GO373" s="36" t="str">
        <f t="shared" si="1687"/>
        <v/>
      </c>
      <c r="GP373" s="36" t="str">
        <f t="shared" si="1687"/>
        <v/>
      </c>
      <c r="GQ373" s="36" t="str">
        <f t="shared" si="1687"/>
        <v/>
      </c>
      <c r="GR373" s="36" t="str">
        <f t="shared" si="1687"/>
        <v/>
      </c>
      <c r="GS373" s="52"/>
      <c r="GU373" s="369"/>
      <c r="GV373" s="17" t="s">
        <v>1</v>
      </c>
      <c r="GW373" s="36" t="str">
        <f t="shared" ref="GW373:HB373" si="1688">IF(COUNT(GW372:GW372)=0,"",AVERAGE(GW372:GW372))</f>
        <v/>
      </c>
      <c r="GX373" s="36" t="str">
        <f t="shared" si="1688"/>
        <v/>
      </c>
      <c r="GY373" s="36" t="str">
        <f t="shared" si="1688"/>
        <v/>
      </c>
      <c r="GZ373" s="36" t="str">
        <f t="shared" si="1688"/>
        <v/>
      </c>
      <c r="HA373" s="36" t="str">
        <f t="shared" si="1688"/>
        <v/>
      </c>
      <c r="HB373" s="36" t="str">
        <f t="shared" si="1688"/>
        <v/>
      </c>
      <c r="HC373" s="52"/>
      <c r="HE373" s="369"/>
      <c r="HF373" s="17" t="s">
        <v>1</v>
      </c>
      <c r="HG373" s="36" t="str">
        <f t="shared" ref="HG373:HL373" si="1689">IF(COUNT(HG372:HG372)=0,"",AVERAGE(HG372:HG372))</f>
        <v/>
      </c>
      <c r="HH373" s="36" t="str">
        <f t="shared" si="1689"/>
        <v/>
      </c>
      <c r="HI373" s="36" t="str">
        <f t="shared" si="1689"/>
        <v/>
      </c>
      <c r="HJ373" s="36" t="str">
        <f t="shared" si="1689"/>
        <v/>
      </c>
      <c r="HK373" s="36" t="str">
        <f t="shared" si="1689"/>
        <v/>
      </c>
      <c r="HL373" s="36" t="str">
        <f t="shared" si="1689"/>
        <v/>
      </c>
      <c r="HM373" s="52"/>
      <c r="HO373" s="369"/>
      <c r="HP373" s="17" t="s">
        <v>1</v>
      </c>
      <c r="HQ373" s="36" t="str">
        <f t="shared" ref="HQ373:HV373" si="1690">IF(COUNT(HQ372:HQ372)=0,"",AVERAGE(HQ372:HQ372))</f>
        <v/>
      </c>
      <c r="HR373" s="36" t="str">
        <f t="shared" si="1690"/>
        <v/>
      </c>
      <c r="HS373" s="36" t="str">
        <f t="shared" si="1690"/>
        <v/>
      </c>
      <c r="HT373" s="36" t="str">
        <f t="shared" si="1690"/>
        <v/>
      </c>
      <c r="HU373" s="36" t="str">
        <f t="shared" si="1690"/>
        <v/>
      </c>
      <c r="HV373" s="36" t="str">
        <f t="shared" si="1690"/>
        <v/>
      </c>
      <c r="HW373" s="52"/>
      <c r="HY373" s="369"/>
      <c r="HZ373" s="17" t="s">
        <v>1</v>
      </c>
      <c r="IA373" s="36" t="str">
        <f t="shared" ref="IA373:IF373" si="1691">IF(COUNT(IA372:IA372)=0,"",AVERAGE(IA372:IA372))</f>
        <v/>
      </c>
      <c r="IB373" s="36" t="str">
        <f t="shared" si="1691"/>
        <v/>
      </c>
      <c r="IC373" s="36" t="str">
        <f t="shared" si="1691"/>
        <v/>
      </c>
      <c r="ID373" s="36" t="str">
        <f t="shared" si="1691"/>
        <v/>
      </c>
      <c r="IE373" s="36" t="str">
        <f t="shared" si="1691"/>
        <v/>
      </c>
      <c r="IF373" s="36" t="str">
        <f t="shared" si="1691"/>
        <v/>
      </c>
      <c r="IG373" s="52"/>
      <c r="II373" s="369"/>
      <c r="IJ373" s="17" t="s">
        <v>1</v>
      </c>
      <c r="IK373" s="36" t="str">
        <f t="shared" ref="IK373:IP373" si="1692">IF(COUNT(IK372:IK372)=0,"",AVERAGE(IK372:IK372))</f>
        <v/>
      </c>
      <c r="IL373" s="36" t="str">
        <f t="shared" si="1692"/>
        <v/>
      </c>
      <c r="IM373" s="36" t="str">
        <f t="shared" si="1692"/>
        <v/>
      </c>
      <c r="IN373" s="36" t="str">
        <f t="shared" si="1692"/>
        <v/>
      </c>
      <c r="IO373" s="36" t="str">
        <f t="shared" si="1692"/>
        <v/>
      </c>
      <c r="IP373" s="36" t="str">
        <f t="shared" si="1692"/>
        <v/>
      </c>
      <c r="IQ373" s="52"/>
      <c r="IS373" s="369"/>
      <c r="IT373" s="17" t="s">
        <v>1</v>
      </c>
      <c r="IU373" s="36" t="str">
        <f t="shared" ref="IU373:IZ373" si="1693">IF(COUNT(IU372:IU372)=0,"",AVERAGE(IU372:IU372))</f>
        <v/>
      </c>
      <c r="IV373" s="36" t="str">
        <f t="shared" si="1693"/>
        <v/>
      </c>
      <c r="IW373" s="36" t="str">
        <f t="shared" si="1693"/>
        <v/>
      </c>
      <c r="IX373" s="36" t="str">
        <f t="shared" si="1693"/>
        <v/>
      </c>
      <c r="IY373" s="36" t="str">
        <f t="shared" si="1693"/>
        <v/>
      </c>
      <c r="IZ373" s="36" t="str">
        <f t="shared" si="1693"/>
        <v/>
      </c>
      <c r="JA373" s="52"/>
    </row>
    <row r="374" spans="1:261" ht="13.8" outlineLevel="1" x14ac:dyDescent="0.25">
      <c r="A374" s="97"/>
      <c r="B374" s="98">
        <f>SUM(B375:B381)*10</f>
        <v>20</v>
      </c>
      <c r="C374" s="37">
        <v>5.7</v>
      </c>
      <c r="D374" s="38" t="s">
        <v>323</v>
      </c>
      <c r="E374" s="428">
        <f>(($B$378*E378)+($B$381*E381))/$B$374</f>
        <v>1</v>
      </c>
      <c r="F374" s="428">
        <f t="shared" ref="F374:J374" si="1694">(($B$378*F378)+($B$381*F381))/$B$374</f>
        <v>0.9</v>
      </c>
      <c r="G374" s="428">
        <f t="shared" si="1694"/>
        <v>0.8</v>
      </c>
      <c r="H374" s="428">
        <f t="shared" si="1694"/>
        <v>0.85</v>
      </c>
      <c r="I374" s="428">
        <f t="shared" si="1694"/>
        <v>0.85</v>
      </c>
      <c r="J374" s="428">
        <f t="shared" si="1694"/>
        <v>0.85</v>
      </c>
      <c r="K374" s="52"/>
      <c r="M374" s="37">
        <v>5.7</v>
      </c>
      <c r="N374" s="38" t="s">
        <v>323</v>
      </c>
      <c r="O374" s="38"/>
      <c r="P374" s="38"/>
      <c r="Q374" s="38"/>
      <c r="R374" s="38"/>
      <c r="S374" s="38"/>
      <c r="T374" s="38"/>
      <c r="U374" s="52"/>
      <c r="W374" s="37">
        <v>5.7</v>
      </c>
      <c r="X374" s="38" t="s">
        <v>323</v>
      </c>
      <c r="Y374" s="38"/>
      <c r="Z374" s="38"/>
      <c r="AA374" s="38"/>
      <c r="AB374" s="38"/>
      <c r="AC374" s="38"/>
      <c r="AD374" s="38"/>
      <c r="AE374" s="52"/>
      <c r="AG374" s="37">
        <v>5.7</v>
      </c>
      <c r="AH374" s="38" t="s">
        <v>323</v>
      </c>
      <c r="AI374" s="38"/>
      <c r="AJ374" s="38"/>
      <c r="AK374" s="38"/>
      <c r="AL374" s="38"/>
      <c r="AM374" s="38"/>
      <c r="AN374" s="38"/>
      <c r="AO374" s="52"/>
      <c r="AQ374" s="37">
        <v>5.7</v>
      </c>
      <c r="AR374" s="38" t="s">
        <v>323</v>
      </c>
      <c r="AS374" s="38"/>
      <c r="AT374" s="38"/>
      <c r="AU374" s="38"/>
      <c r="AV374" s="38"/>
      <c r="AW374" s="38"/>
      <c r="AX374" s="38"/>
      <c r="AY374" s="52"/>
      <c r="BA374" s="37">
        <v>5.7</v>
      </c>
      <c r="BB374" s="38" t="s">
        <v>323</v>
      </c>
      <c r="BC374" s="38"/>
      <c r="BD374" s="38"/>
      <c r="BE374" s="38"/>
      <c r="BF374" s="38"/>
      <c r="BG374" s="38"/>
      <c r="BH374" s="38"/>
      <c r="BI374" s="52"/>
      <c r="BK374" s="37">
        <v>5.7</v>
      </c>
      <c r="BL374" s="38" t="s">
        <v>323</v>
      </c>
      <c r="BM374" s="36"/>
      <c r="BN374" s="36">
        <f>IF(COUNT(BN373:BN373)=0,"",AVERAGE(BN373:BN373))</f>
        <v>10</v>
      </c>
      <c r="BO374" s="36">
        <f>IF(COUNT(BO373:BO373)=0,"",AVERAGE(BO373:BO373))</f>
        <v>0</v>
      </c>
      <c r="BP374" s="36">
        <f>IF(COUNT(BP373:BP373)=0,"",AVERAGE(BP373:BP373))</f>
        <v>10</v>
      </c>
      <c r="BQ374" s="36">
        <f>IF(COUNT(BQ373:BQ373)=0,"",AVERAGE(BQ373:BQ373))</f>
        <v>10</v>
      </c>
      <c r="BR374" s="36">
        <f>IF(COUNT(BR373:BR373)=0,"",AVERAGE(BR373:BR373))</f>
        <v>10</v>
      </c>
      <c r="BS374" s="52"/>
      <c r="BU374" s="37">
        <v>5.7</v>
      </c>
      <c r="BV374" s="38" t="s">
        <v>323</v>
      </c>
      <c r="BW374" s="38"/>
      <c r="BX374" s="38"/>
      <c r="BY374" s="38"/>
      <c r="BZ374" s="38"/>
      <c r="CA374" s="38"/>
      <c r="CB374" s="38"/>
      <c r="CC374" s="52"/>
      <c r="CE374" s="37">
        <v>5.7</v>
      </c>
      <c r="CF374" s="38" t="s">
        <v>323</v>
      </c>
      <c r="CG374" s="38"/>
      <c r="CH374" s="38"/>
      <c r="CI374" s="38"/>
      <c r="CJ374" s="38"/>
      <c r="CK374" s="38"/>
      <c r="CL374" s="38"/>
      <c r="CM374" s="52"/>
      <c r="CO374" s="37">
        <v>5.7</v>
      </c>
      <c r="CP374" s="38" t="s">
        <v>323</v>
      </c>
      <c r="CQ374" s="38"/>
      <c r="CR374" s="38"/>
      <c r="CS374" s="38"/>
      <c r="CT374" s="38"/>
      <c r="CU374" s="38"/>
      <c r="CV374" s="38"/>
      <c r="CW374" s="52"/>
      <c r="CY374" s="37">
        <v>5.7</v>
      </c>
      <c r="CZ374" s="38" t="s">
        <v>323</v>
      </c>
      <c r="DA374" s="38"/>
      <c r="DB374" s="38"/>
      <c r="DC374" s="38"/>
      <c r="DD374" s="38"/>
      <c r="DE374" s="38"/>
      <c r="DF374" s="38"/>
      <c r="DG374" s="52"/>
      <c r="DI374" s="37">
        <v>5.7</v>
      </c>
      <c r="DJ374" s="38" t="s">
        <v>323</v>
      </c>
      <c r="DK374" s="38"/>
      <c r="DL374" s="38"/>
      <c r="DM374" s="38"/>
      <c r="DN374" s="38"/>
      <c r="DO374" s="38"/>
      <c r="DP374" s="38"/>
      <c r="DQ374" s="52"/>
      <c r="DS374" s="37">
        <v>5.7</v>
      </c>
      <c r="DT374" s="38" t="s">
        <v>323</v>
      </c>
      <c r="DU374" s="38"/>
      <c r="DV374" s="38"/>
      <c r="DW374" s="38"/>
      <c r="DX374" s="38"/>
      <c r="DY374" s="38"/>
      <c r="DZ374" s="38"/>
      <c r="EA374" s="52"/>
      <c r="EC374" s="37">
        <v>5.7</v>
      </c>
      <c r="ED374" s="38" t="s">
        <v>323</v>
      </c>
      <c r="EE374" s="38"/>
      <c r="EF374" s="38"/>
      <c r="EG374" s="38"/>
      <c r="EH374" s="38"/>
      <c r="EI374" s="38"/>
      <c r="EJ374" s="38"/>
      <c r="EK374" s="52"/>
      <c r="EL374" s="37">
        <v>5.7</v>
      </c>
      <c r="EM374" s="38" t="s">
        <v>323</v>
      </c>
      <c r="EN374" s="38"/>
      <c r="EO374" s="38"/>
      <c r="EP374" s="38"/>
      <c r="EQ374" s="38"/>
      <c r="ER374" s="38"/>
      <c r="ES374" s="38"/>
      <c r="ET374" s="52"/>
      <c r="EU374" s="52"/>
      <c r="EW374" s="364">
        <v>5.7</v>
      </c>
      <c r="EX374" s="38" t="s">
        <v>323</v>
      </c>
      <c r="EY374" s="38"/>
      <c r="EZ374" s="38"/>
      <c r="FA374" s="38"/>
      <c r="FB374" s="38"/>
      <c r="FC374" s="38"/>
      <c r="FD374" s="38"/>
      <c r="FE374" s="52"/>
      <c r="FG374" s="364">
        <v>5.7</v>
      </c>
      <c r="FH374" s="38" t="s">
        <v>323</v>
      </c>
      <c r="FI374" s="38"/>
      <c r="FJ374" s="38"/>
      <c r="FK374" s="38"/>
      <c r="FL374" s="38"/>
      <c r="FM374" s="38"/>
      <c r="FN374" s="38"/>
      <c r="FO374" s="52"/>
      <c r="FQ374" s="364">
        <v>5.7</v>
      </c>
      <c r="FR374" s="38" t="s">
        <v>323</v>
      </c>
      <c r="FS374" s="38"/>
      <c r="FT374" s="38"/>
      <c r="FU374" s="38"/>
      <c r="FV374" s="38"/>
      <c r="FW374" s="38"/>
      <c r="FX374" s="38"/>
      <c r="FY374" s="52"/>
      <c r="GA374" s="364">
        <v>5.7</v>
      </c>
      <c r="GB374" s="38" t="s">
        <v>323</v>
      </c>
      <c r="GC374" s="38"/>
      <c r="GD374" s="38"/>
      <c r="GE374" s="38"/>
      <c r="GF374" s="38"/>
      <c r="GG374" s="38"/>
      <c r="GH374" s="38"/>
      <c r="GI374" s="52"/>
      <c r="GK374" s="364">
        <v>5.7</v>
      </c>
      <c r="GL374" s="38" t="s">
        <v>323</v>
      </c>
      <c r="GM374" s="38"/>
      <c r="GN374" s="38"/>
      <c r="GO374" s="38"/>
      <c r="GP374" s="38"/>
      <c r="GQ374" s="38"/>
      <c r="GR374" s="38"/>
      <c r="GS374" s="52"/>
      <c r="GU374" s="364">
        <v>5.7</v>
      </c>
      <c r="GV374" s="38" t="s">
        <v>323</v>
      </c>
      <c r="GW374" s="38"/>
      <c r="GX374" s="38"/>
      <c r="GY374" s="38"/>
      <c r="GZ374" s="38"/>
      <c r="HA374" s="38"/>
      <c r="HB374" s="38"/>
      <c r="HC374" s="52"/>
      <c r="HE374" s="364">
        <v>5.7</v>
      </c>
      <c r="HF374" s="38" t="s">
        <v>323</v>
      </c>
      <c r="HG374" s="38"/>
      <c r="HH374" s="38"/>
      <c r="HI374" s="38"/>
      <c r="HJ374" s="38"/>
      <c r="HK374" s="38"/>
      <c r="HL374" s="38"/>
      <c r="HM374" s="52"/>
      <c r="HO374" s="364">
        <v>5.7</v>
      </c>
      <c r="HP374" s="38" t="s">
        <v>323</v>
      </c>
      <c r="HQ374" s="38"/>
      <c r="HR374" s="38"/>
      <c r="HS374" s="38"/>
      <c r="HT374" s="38"/>
      <c r="HU374" s="38"/>
      <c r="HV374" s="38"/>
      <c r="HW374" s="52"/>
      <c r="HY374" s="364">
        <v>5.7</v>
      </c>
      <c r="HZ374" s="38" t="s">
        <v>323</v>
      </c>
      <c r="IA374" s="38"/>
      <c r="IB374" s="38"/>
      <c r="IC374" s="38"/>
      <c r="ID374" s="38"/>
      <c r="IE374" s="38"/>
      <c r="IF374" s="38"/>
      <c r="IG374" s="52"/>
      <c r="II374" s="364">
        <v>5.7</v>
      </c>
      <c r="IJ374" s="38" t="s">
        <v>323</v>
      </c>
      <c r="IK374" s="38"/>
      <c r="IL374" s="38"/>
      <c r="IM374" s="38"/>
      <c r="IN374" s="38"/>
      <c r="IO374" s="38"/>
      <c r="IP374" s="38"/>
      <c r="IQ374" s="52"/>
      <c r="IS374" s="364">
        <v>5.7</v>
      </c>
      <c r="IT374" s="38" t="s">
        <v>323</v>
      </c>
      <c r="IU374" s="38"/>
      <c r="IV374" s="38"/>
      <c r="IW374" s="38"/>
      <c r="IX374" s="38"/>
      <c r="IY374" s="38"/>
      <c r="IZ374" s="38"/>
      <c r="JA374" s="52"/>
    </row>
    <row r="375" spans="1:261" ht="12.75" customHeight="1" outlineLevel="2" x14ac:dyDescent="0.25">
      <c r="C375" s="360"/>
      <c r="D375" s="50" t="s">
        <v>17</v>
      </c>
      <c r="E375" s="418"/>
      <c r="F375" s="418"/>
      <c r="G375" s="418"/>
      <c r="H375" s="418"/>
      <c r="I375" s="418"/>
      <c r="J375" s="418"/>
      <c r="K375" s="52"/>
      <c r="M375" s="49"/>
      <c r="N375" s="50" t="s">
        <v>17</v>
      </c>
      <c r="O375" s="9"/>
      <c r="P375" s="9"/>
      <c r="Q375" s="9"/>
      <c r="R375" s="9"/>
      <c r="S375" s="9"/>
      <c r="T375" s="9"/>
      <c r="U375" s="52"/>
      <c r="W375" s="49"/>
      <c r="X375" s="50" t="s">
        <v>17</v>
      </c>
      <c r="Y375" s="9"/>
      <c r="Z375" s="9"/>
      <c r="AA375" s="9"/>
      <c r="AB375" s="9"/>
      <c r="AC375" s="9"/>
      <c r="AD375" s="9"/>
      <c r="AE375" s="52"/>
      <c r="AG375" s="49"/>
      <c r="AH375" s="50" t="s">
        <v>17</v>
      </c>
      <c r="AI375" s="9"/>
      <c r="AJ375" s="9"/>
      <c r="AK375" s="9"/>
      <c r="AL375" s="9"/>
      <c r="AM375" s="9"/>
      <c r="AN375" s="9"/>
      <c r="AO375" s="52"/>
      <c r="AQ375" s="49"/>
      <c r="AR375" s="50" t="s">
        <v>17</v>
      </c>
      <c r="AS375" s="9"/>
      <c r="AT375" s="9"/>
      <c r="AU375" s="9"/>
      <c r="AV375" s="9"/>
      <c r="AW375" s="9"/>
      <c r="AX375" s="9"/>
      <c r="AY375" s="52"/>
      <c r="BA375" s="49"/>
      <c r="BB375" s="50" t="s">
        <v>17</v>
      </c>
      <c r="BC375" s="9"/>
      <c r="BD375" s="9"/>
      <c r="BE375" s="9"/>
      <c r="BF375" s="9"/>
      <c r="BG375" s="9"/>
      <c r="BH375" s="9"/>
      <c r="BI375" s="52"/>
      <c r="BK375" s="49"/>
      <c r="BL375" s="50" t="s">
        <v>17</v>
      </c>
      <c r="BM375" s="38"/>
      <c r="BN375" s="38"/>
      <c r="BO375" s="38"/>
      <c r="BP375" s="38"/>
      <c r="BQ375" s="38"/>
      <c r="BR375" s="38"/>
      <c r="BS375" s="52"/>
      <c r="BU375" s="49"/>
      <c r="BV375" s="50" t="s">
        <v>17</v>
      </c>
      <c r="BW375" s="9"/>
      <c r="BX375" s="9"/>
      <c r="BY375" s="9"/>
      <c r="BZ375" s="9"/>
      <c r="CA375" s="9"/>
      <c r="CB375" s="9"/>
      <c r="CC375" s="52"/>
      <c r="CE375" s="49"/>
      <c r="CF375" s="50" t="s">
        <v>17</v>
      </c>
      <c r="CG375" s="9"/>
      <c r="CH375" s="9"/>
      <c r="CI375" s="9"/>
      <c r="CJ375" s="9"/>
      <c r="CK375" s="9"/>
      <c r="CL375" s="9"/>
      <c r="CM375" s="52"/>
      <c r="CO375" s="49"/>
      <c r="CP375" s="50" t="s">
        <v>17</v>
      </c>
      <c r="CQ375" s="9"/>
      <c r="CR375" s="9"/>
      <c r="CS375" s="9"/>
      <c r="CT375" s="9"/>
      <c r="CU375" s="9"/>
      <c r="CV375" s="9"/>
      <c r="CW375" s="52"/>
      <c r="CY375" s="49"/>
      <c r="CZ375" s="50" t="s">
        <v>17</v>
      </c>
      <c r="DA375" s="9"/>
      <c r="DB375" s="9"/>
      <c r="DC375" s="9"/>
      <c r="DD375" s="9"/>
      <c r="DE375" s="9"/>
      <c r="DF375" s="9"/>
      <c r="DG375" s="52"/>
      <c r="DI375" s="49"/>
      <c r="DJ375" s="50" t="s">
        <v>17</v>
      </c>
      <c r="DK375" s="9"/>
      <c r="DL375" s="9"/>
      <c r="DM375" s="9"/>
      <c r="DN375" s="9"/>
      <c r="DO375" s="9"/>
      <c r="DP375" s="9"/>
      <c r="DQ375" s="52"/>
      <c r="DS375" s="49"/>
      <c r="DT375" s="50" t="s">
        <v>17</v>
      </c>
      <c r="DU375" s="9"/>
      <c r="DV375" s="9"/>
      <c r="DW375" s="9"/>
      <c r="DX375" s="9"/>
      <c r="DY375" s="9"/>
      <c r="DZ375" s="9"/>
      <c r="EA375" s="52"/>
      <c r="EC375" s="49"/>
      <c r="ED375" s="50" t="s">
        <v>17</v>
      </c>
      <c r="EE375" s="9"/>
      <c r="EF375" s="9"/>
      <c r="EG375" s="9"/>
      <c r="EH375" s="9"/>
      <c r="EI375" s="9"/>
      <c r="EJ375" s="9"/>
      <c r="EK375" s="52"/>
      <c r="EL375" s="49"/>
      <c r="EM375" s="50" t="s">
        <v>17</v>
      </c>
      <c r="EN375" s="9"/>
      <c r="EO375" s="9"/>
      <c r="EP375" s="9"/>
      <c r="EQ375" s="9"/>
      <c r="ER375" s="9"/>
      <c r="ES375" s="9"/>
      <c r="ET375" s="52"/>
      <c r="EU375" s="52"/>
      <c r="EW375" s="365"/>
      <c r="EX375" s="50" t="s">
        <v>17</v>
      </c>
      <c r="EY375" s="9"/>
      <c r="EZ375" s="9"/>
      <c r="FA375" s="9"/>
      <c r="FB375" s="9"/>
      <c r="FC375" s="9"/>
      <c r="FD375" s="9"/>
      <c r="FE375" s="52"/>
      <c r="FG375" s="365"/>
      <c r="FH375" s="50" t="s">
        <v>17</v>
      </c>
      <c r="FI375" s="9"/>
      <c r="FJ375" s="9"/>
      <c r="FK375" s="9"/>
      <c r="FL375" s="9"/>
      <c r="FM375" s="9"/>
      <c r="FN375" s="9"/>
      <c r="FO375" s="52"/>
      <c r="FQ375" s="365"/>
      <c r="FR375" s="50" t="s">
        <v>17</v>
      </c>
      <c r="FS375" s="9"/>
      <c r="FT375" s="9"/>
      <c r="FU375" s="9"/>
      <c r="FV375" s="9"/>
      <c r="FW375" s="9"/>
      <c r="FX375" s="9"/>
      <c r="FY375" s="52"/>
      <c r="GA375" s="365"/>
      <c r="GB375" s="50" t="s">
        <v>17</v>
      </c>
      <c r="GC375" s="9"/>
      <c r="GD375" s="9"/>
      <c r="GE375" s="9"/>
      <c r="GF375" s="9"/>
      <c r="GG375" s="9"/>
      <c r="GH375" s="9"/>
      <c r="GI375" s="52"/>
      <c r="GK375" s="365"/>
      <c r="GL375" s="50" t="s">
        <v>17</v>
      </c>
      <c r="GM375" s="9"/>
      <c r="GN375" s="9"/>
      <c r="GO375" s="9"/>
      <c r="GP375" s="9"/>
      <c r="GQ375" s="9"/>
      <c r="GR375" s="9"/>
      <c r="GS375" s="52"/>
      <c r="GU375" s="365"/>
      <c r="GV375" s="50" t="s">
        <v>17</v>
      </c>
      <c r="GW375" s="9"/>
      <c r="GX375" s="9"/>
      <c r="GY375" s="9"/>
      <c r="GZ375" s="9"/>
      <c r="HA375" s="9"/>
      <c r="HB375" s="9"/>
      <c r="HC375" s="52"/>
      <c r="HE375" s="365"/>
      <c r="HF375" s="50" t="s">
        <v>17</v>
      </c>
      <c r="HG375" s="9"/>
      <c r="HH375" s="9"/>
      <c r="HI375" s="9"/>
      <c r="HJ375" s="9"/>
      <c r="HK375" s="9"/>
      <c r="HL375" s="9"/>
      <c r="HM375" s="52"/>
      <c r="HO375" s="365"/>
      <c r="HP375" s="50" t="s">
        <v>17</v>
      </c>
      <c r="HQ375" s="9"/>
      <c r="HR375" s="9"/>
      <c r="HS375" s="9"/>
      <c r="HT375" s="9"/>
      <c r="HU375" s="9"/>
      <c r="HV375" s="9"/>
      <c r="HW375" s="52"/>
      <c r="HY375" s="365"/>
      <c r="HZ375" s="50" t="s">
        <v>17</v>
      </c>
      <c r="IA375" s="9"/>
      <c r="IB375" s="9"/>
      <c r="IC375" s="9"/>
      <c r="ID375" s="9"/>
      <c r="IE375" s="9"/>
      <c r="IF375" s="9"/>
      <c r="IG375" s="52"/>
      <c r="II375" s="365"/>
      <c r="IJ375" s="50" t="s">
        <v>17</v>
      </c>
      <c r="IK375" s="9"/>
      <c r="IL375" s="9"/>
      <c r="IM375" s="9"/>
      <c r="IN375" s="9"/>
      <c r="IO375" s="9"/>
      <c r="IP375" s="9"/>
      <c r="IQ375" s="52"/>
      <c r="IS375" s="365"/>
      <c r="IT375" s="50" t="s">
        <v>17</v>
      </c>
      <c r="IU375" s="9"/>
      <c r="IV375" s="9"/>
      <c r="IW375" s="9"/>
      <c r="IX375" s="9"/>
      <c r="IY375" s="9"/>
      <c r="IZ375" s="9"/>
      <c r="JA375" s="52"/>
    </row>
    <row r="376" spans="1:261" ht="12.75" customHeight="1" outlineLevel="2" x14ac:dyDescent="0.25">
      <c r="C376" s="102" t="s">
        <v>324</v>
      </c>
      <c r="D376" s="103" t="s">
        <v>325</v>
      </c>
      <c r="E376" s="419"/>
      <c r="F376" s="419"/>
      <c r="G376" s="419"/>
      <c r="H376" s="419"/>
      <c r="I376" s="419"/>
      <c r="J376" s="419"/>
      <c r="K376" s="52"/>
      <c r="M376" s="102" t="s">
        <v>324</v>
      </c>
      <c r="N376" s="103" t="s">
        <v>325</v>
      </c>
      <c r="O376" s="103"/>
      <c r="P376" s="103"/>
      <c r="Q376" s="103"/>
      <c r="R376" s="103"/>
      <c r="S376" s="103"/>
      <c r="T376" s="103"/>
      <c r="U376" s="52"/>
      <c r="W376" s="102" t="s">
        <v>324</v>
      </c>
      <c r="X376" s="103" t="s">
        <v>325</v>
      </c>
      <c r="Y376" s="103"/>
      <c r="Z376" s="103"/>
      <c r="AA376" s="103"/>
      <c r="AB376" s="103"/>
      <c r="AC376" s="103"/>
      <c r="AD376" s="103"/>
      <c r="AE376" s="52"/>
      <c r="AG376" s="102" t="s">
        <v>324</v>
      </c>
      <c r="AH376" s="103" t="s">
        <v>325</v>
      </c>
      <c r="AI376" s="103"/>
      <c r="AJ376" s="103"/>
      <c r="AK376" s="103"/>
      <c r="AL376" s="103"/>
      <c r="AM376" s="103"/>
      <c r="AN376" s="103"/>
      <c r="AO376" s="52"/>
      <c r="AQ376" s="102" t="s">
        <v>324</v>
      </c>
      <c r="AR376" s="103" t="s">
        <v>325</v>
      </c>
      <c r="AS376" s="103"/>
      <c r="AT376" s="103"/>
      <c r="AU376" s="103"/>
      <c r="AV376" s="103"/>
      <c r="AW376" s="103"/>
      <c r="AX376" s="103"/>
      <c r="AY376" s="52"/>
      <c r="BA376" s="102" t="s">
        <v>324</v>
      </c>
      <c r="BB376" s="103" t="s">
        <v>325</v>
      </c>
      <c r="BC376" s="103"/>
      <c r="BD376" s="103"/>
      <c r="BE376" s="103"/>
      <c r="BF376" s="103"/>
      <c r="BG376" s="103"/>
      <c r="BH376" s="103"/>
      <c r="BI376" s="52"/>
      <c r="BK376" s="102" t="s">
        <v>324</v>
      </c>
      <c r="BL376" s="103" t="s">
        <v>325</v>
      </c>
      <c r="BM376" s="9"/>
      <c r="BN376" s="9"/>
      <c r="BO376" s="9"/>
      <c r="BP376" s="9"/>
      <c r="BQ376" s="9"/>
      <c r="BR376" s="9"/>
      <c r="BS376" s="52"/>
      <c r="BU376" s="102" t="s">
        <v>324</v>
      </c>
      <c r="BV376" s="103" t="s">
        <v>325</v>
      </c>
      <c r="BW376" s="103"/>
      <c r="BX376" s="103"/>
      <c r="BY376" s="103"/>
      <c r="BZ376" s="103"/>
      <c r="CA376" s="103"/>
      <c r="CB376" s="103"/>
      <c r="CC376" s="52"/>
      <c r="CE376" s="102" t="s">
        <v>324</v>
      </c>
      <c r="CF376" s="103" t="s">
        <v>325</v>
      </c>
      <c r="CG376" s="103"/>
      <c r="CH376" s="103"/>
      <c r="CI376" s="103"/>
      <c r="CJ376" s="103"/>
      <c r="CK376" s="103"/>
      <c r="CL376" s="103"/>
      <c r="CM376" s="52"/>
      <c r="CO376" s="102" t="s">
        <v>324</v>
      </c>
      <c r="CP376" s="103" t="s">
        <v>325</v>
      </c>
      <c r="CQ376" s="103"/>
      <c r="CR376" s="103"/>
      <c r="CS376" s="103"/>
      <c r="CT376" s="103"/>
      <c r="CU376" s="103"/>
      <c r="CV376" s="103"/>
      <c r="CW376" s="52"/>
      <c r="CY376" s="102" t="s">
        <v>324</v>
      </c>
      <c r="CZ376" s="103" t="s">
        <v>325</v>
      </c>
      <c r="DA376" s="103"/>
      <c r="DB376" s="103"/>
      <c r="DC376" s="103"/>
      <c r="DD376" s="103"/>
      <c r="DE376" s="103"/>
      <c r="DF376" s="103"/>
      <c r="DG376" s="52"/>
      <c r="DI376" s="102" t="s">
        <v>324</v>
      </c>
      <c r="DJ376" s="103" t="s">
        <v>325</v>
      </c>
      <c r="DK376" s="103"/>
      <c r="DL376" s="103"/>
      <c r="DM376" s="103"/>
      <c r="DN376" s="103"/>
      <c r="DO376" s="103"/>
      <c r="DP376" s="103"/>
      <c r="DQ376" s="52"/>
      <c r="DS376" s="102" t="s">
        <v>324</v>
      </c>
      <c r="DT376" s="103" t="s">
        <v>325</v>
      </c>
      <c r="DU376" s="103"/>
      <c r="DV376" s="103"/>
      <c r="DW376" s="103"/>
      <c r="DX376" s="103"/>
      <c r="DY376" s="103"/>
      <c r="DZ376" s="103"/>
      <c r="EA376" s="52"/>
      <c r="EC376" s="102" t="s">
        <v>324</v>
      </c>
      <c r="ED376" s="103" t="s">
        <v>325</v>
      </c>
      <c r="EE376" s="103"/>
      <c r="EF376" s="103"/>
      <c r="EG376" s="103"/>
      <c r="EH376" s="103"/>
      <c r="EI376" s="103"/>
      <c r="EJ376" s="103"/>
      <c r="EK376" s="52"/>
      <c r="EL376" s="102" t="s">
        <v>324</v>
      </c>
      <c r="EM376" s="103" t="s">
        <v>325</v>
      </c>
      <c r="EN376" s="103"/>
      <c r="EO376" s="103"/>
      <c r="EP376" s="103"/>
      <c r="EQ376" s="103"/>
      <c r="ER376" s="103"/>
      <c r="ES376" s="103"/>
      <c r="ET376" s="52"/>
      <c r="EU376" s="52"/>
      <c r="EW376" s="370" t="s">
        <v>324</v>
      </c>
      <c r="EX376" s="103" t="s">
        <v>325</v>
      </c>
      <c r="EY376" s="103"/>
      <c r="EZ376" s="103"/>
      <c r="FA376" s="103"/>
      <c r="FB376" s="103"/>
      <c r="FC376" s="103"/>
      <c r="FD376" s="103"/>
      <c r="FE376" s="52"/>
      <c r="FG376" s="370" t="s">
        <v>324</v>
      </c>
      <c r="FH376" s="103" t="s">
        <v>325</v>
      </c>
      <c r="FI376" s="103"/>
      <c r="FJ376" s="103"/>
      <c r="FK376" s="103"/>
      <c r="FL376" s="103"/>
      <c r="FM376" s="103"/>
      <c r="FN376" s="103"/>
      <c r="FO376" s="52"/>
      <c r="FQ376" s="370" t="s">
        <v>324</v>
      </c>
      <c r="FR376" s="103" t="s">
        <v>325</v>
      </c>
      <c r="FS376" s="103"/>
      <c r="FT376" s="103"/>
      <c r="FU376" s="103"/>
      <c r="FV376" s="103"/>
      <c r="FW376" s="103"/>
      <c r="FX376" s="103"/>
      <c r="FY376" s="52"/>
      <c r="GA376" s="370" t="s">
        <v>324</v>
      </c>
      <c r="GB376" s="103" t="s">
        <v>325</v>
      </c>
      <c r="GC376" s="103"/>
      <c r="GD376" s="103"/>
      <c r="GE376" s="103"/>
      <c r="GF376" s="103"/>
      <c r="GG376" s="103"/>
      <c r="GH376" s="103"/>
      <c r="GI376" s="52"/>
      <c r="GK376" s="370" t="s">
        <v>324</v>
      </c>
      <c r="GL376" s="103" t="s">
        <v>325</v>
      </c>
      <c r="GM376" s="103"/>
      <c r="GN376" s="103"/>
      <c r="GO376" s="103"/>
      <c r="GP376" s="103"/>
      <c r="GQ376" s="103"/>
      <c r="GR376" s="103"/>
      <c r="GS376" s="52"/>
      <c r="GU376" s="370" t="s">
        <v>324</v>
      </c>
      <c r="GV376" s="103" t="s">
        <v>325</v>
      </c>
      <c r="GW376" s="103"/>
      <c r="GX376" s="103"/>
      <c r="GY376" s="103"/>
      <c r="GZ376" s="103"/>
      <c r="HA376" s="103"/>
      <c r="HB376" s="103"/>
      <c r="HC376" s="52"/>
      <c r="HE376" s="370" t="s">
        <v>324</v>
      </c>
      <c r="HF376" s="103" t="s">
        <v>325</v>
      </c>
      <c r="HG376" s="103"/>
      <c r="HH376" s="103"/>
      <c r="HI376" s="103"/>
      <c r="HJ376" s="103"/>
      <c r="HK376" s="103"/>
      <c r="HL376" s="103"/>
      <c r="HM376" s="52"/>
      <c r="HO376" s="370" t="s">
        <v>324</v>
      </c>
      <c r="HP376" s="103" t="s">
        <v>325</v>
      </c>
      <c r="HQ376" s="103"/>
      <c r="HR376" s="103"/>
      <c r="HS376" s="103"/>
      <c r="HT376" s="103"/>
      <c r="HU376" s="103"/>
      <c r="HV376" s="103"/>
      <c r="HW376" s="52"/>
      <c r="HY376" s="370" t="s">
        <v>324</v>
      </c>
      <c r="HZ376" s="103" t="s">
        <v>325</v>
      </c>
      <c r="IA376" s="103"/>
      <c r="IB376" s="103"/>
      <c r="IC376" s="103"/>
      <c r="ID376" s="103"/>
      <c r="IE376" s="103"/>
      <c r="IF376" s="103"/>
      <c r="IG376" s="52"/>
      <c r="II376" s="370" t="s">
        <v>324</v>
      </c>
      <c r="IJ376" s="103" t="s">
        <v>325</v>
      </c>
      <c r="IK376" s="103"/>
      <c r="IL376" s="103"/>
      <c r="IM376" s="103"/>
      <c r="IN376" s="103"/>
      <c r="IO376" s="103"/>
      <c r="IP376" s="103"/>
      <c r="IQ376" s="52"/>
      <c r="IS376" s="370" t="s">
        <v>324</v>
      </c>
      <c r="IT376" s="103" t="s">
        <v>325</v>
      </c>
      <c r="IU376" s="103"/>
      <c r="IV376" s="103"/>
      <c r="IW376" s="103"/>
      <c r="IX376" s="103"/>
      <c r="IY376" s="103"/>
      <c r="IZ376" s="103"/>
      <c r="JA376" s="52"/>
    </row>
    <row r="377" spans="1:261" ht="12.75" customHeight="1" outlineLevel="2" x14ac:dyDescent="0.25">
      <c r="C377" s="356"/>
      <c r="D377" s="41">
        <v>1</v>
      </c>
      <c r="E377" s="416">
        <f t="shared" ref="E377" si="1695">AVERAGE(O377,Y377,AI377,AS377,BC377,BM377,BW377,CG377,CQ377,DA377,DK377,DU377,EE377,EO377,EY377,FI377,FS377,GC377,GM377,GW377,HG377,HQ377,IA377,IK377,IU377)</f>
        <v>10</v>
      </c>
      <c r="F377" s="416">
        <f t="shared" ref="F377" si="1696">AVERAGE(P377,Z377,AJ377,AT377,BD377,BN377,BX377,CH377,CR377,DB377,DL377,DV377,EF377,EP377,EZ377,FJ377,FT377,GD377,GN377,GX377,HH377,HR377,IB377,IL377,IV377)</f>
        <v>8.5</v>
      </c>
      <c r="G377" s="416">
        <f t="shared" ref="G377" si="1697">AVERAGE(Q377,AA377,AK377,AU377,BE377,BO377,BY377,CI377,CS377,DC377,DM377,DW377,EG377,EQ377,FA377,FK377,FU377,GE377,GO377,GY377,HI377,HS377,IC377,IM377,IW377)</f>
        <v>7</v>
      </c>
      <c r="H377" s="416">
        <f t="shared" ref="H377" si="1698">AVERAGE(R377,AB377,AL377,AV377,BF377,BP377,BZ377,CJ377,CT377,DD377,DN377,DX377,EH377,ER377,FB377,FL377,FV377,GF377,GP377,GZ377,HJ377,HT377,ID377,IN377,IX377)</f>
        <v>7</v>
      </c>
      <c r="I377" s="416">
        <f t="shared" ref="I377" si="1699">AVERAGE(S377,AC377,AM377,AW377,BG377,BQ377,CA377,CK377,CU377,DE377,DO377,DY377,EI377,ES377,FC377,FM377,FW377,GG377,GQ377,HA377,HK377,HU377,IE377,IO377,IY377)</f>
        <v>7</v>
      </c>
      <c r="J377" s="416">
        <f t="shared" ref="J377" si="1700">AVERAGE(T377,AD377,AN377,AX377,BH377,BR377,CB377,CL377,CV377,DF377,DP377,DZ377,EJ377,ET377,FD377,FN377,FX377,GH377,GR377,HB377,HL377,HV377,IF377,IP377,IZ377)</f>
        <v>7</v>
      </c>
      <c r="K377" s="52"/>
      <c r="M377" s="328"/>
      <c r="N377" s="41">
        <v>1</v>
      </c>
      <c r="O377" s="6"/>
      <c r="P377" s="6"/>
      <c r="Q377" s="6"/>
      <c r="R377" s="6"/>
      <c r="S377" s="6"/>
      <c r="T377" s="6"/>
      <c r="U377" s="52"/>
      <c r="W377" s="328"/>
      <c r="X377" s="41">
        <v>1</v>
      </c>
      <c r="Y377" s="6"/>
      <c r="Z377" s="6"/>
      <c r="AA377" s="6"/>
      <c r="AB377" s="6"/>
      <c r="AC377" s="6"/>
      <c r="AD377" s="6"/>
      <c r="AE377" s="52"/>
      <c r="AG377" s="328"/>
      <c r="AH377" s="41">
        <v>1</v>
      </c>
      <c r="AI377" s="6"/>
      <c r="AJ377" s="6"/>
      <c r="AK377" s="6"/>
      <c r="AL377" s="6"/>
      <c r="AM377" s="6"/>
      <c r="AN377" s="6"/>
      <c r="AO377" s="52"/>
      <c r="AQ377" s="328"/>
      <c r="AR377" s="41">
        <v>1</v>
      </c>
      <c r="AS377" s="6"/>
      <c r="AT377" s="6"/>
      <c r="AU377" s="6"/>
      <c r="AV377" s="6"/>
      <c r="AW377" s="6"/>
      <c r="AX377" s="6"/>
      <c r="AY377" s="52"/>
      <c r="BA377" s="328"/>
      <c r="BB377" s="41">
        <v>1</v>
      </c>
      <c r="BC377" s="6"/>
      <c r="BD377" s="6"/>
      <c r="BE377" s="6"/>
      <c r="BF377" s="6"/>
      <c r="BG377" s="6"/>
      <c r="BH377" s="6"/>
      <c r="BI377" s="52"/>
      <c r="BK377" s="328"/>
      <c r="BL377" s="41">
        <v>1</v>
      </c>
      <c r="BM377" s="103"/>
      <c r="BN377" s="103"/>
      <c r="BO377" s="103"/>
      <c r="BP377" s="103"/>
      <c r="BQ377" s="103"/>
      <c r="BR377" s="103"/>
      <c r="BS377" s="52"/>
      <c r="BU377" s="328"/>
      <c r="BV377" s="41">
        <v>1</v>
      </c>
      <c r="BW377" s="6"/>
      <c r="BX377" s="6"/>
      <c r="BY377" s="6"/>
      <c r="BZ377" s="6"/>
      <c r="CA377" s="6"/>
      <c r="CB377" s="6"/>
      <c r="CC377" s="52"/>
      <c r="CE377" s="328"/>
      <c r="CF377" s="41">
        <v>1</v>
      </c>
      <c r="CG377" s="6"/>
      <c r="CH377" s="6"/>
      <c r="CI377" s="6"/>
      <c r="CJ377" s="6"/>
      <c r="CK377" s="6"/>
      <c r="CL377" s="6"/>
      <c r="CM377" s="52"/>
      <c r="CO377" s="328"/>
      <c r="CP377" s="41">
        <v>1</v>
      </c>
      <c r="CQ377" s="6"/>
      <c r="CR377" s="6"/>
      <c r="CS377" s="6"/>
      <c r="CT377" s="6"/>
      <c r="CU377" s="6"/>
      <c r="CV377" s="6"/>
      <c r="CW377" s="52"/>
      <c r="CY377" s="328"/>
      <c r="CZ377" s="41">
        <v>1</v>
      </c>
      <c r="DA377" s="6">
        <v>10</v>
      </c>
      <c r="DB377" s="6">
        <v>10</v>
      </c>
      <c r="DC377" s="6">
        <v>7</v>
      </c>
      <c r="DD377" s="6">
        <v>7</v>
      </c>
      <c r="DE377" s="6"/>
      <c r="DF377" s="6">
        <v>7</v>
      </c>
      <c r="DG377" s="52"/>
      <c r="DI377" s="328"/>
      <c r="DJ377" s="41">
        <v>1</v>
      </c>
      <c r="DK377" s="6"/>
      <c r="DL377" s="6"/>
      <c r="DM377" s="6"/>
      <c r="DN377" s="6"/>
      <c r="DO377" s="6"/>
      <c r="DP377" s="6"/>
      <c r="DQ377" s="52"/>
      <c r="DS377" s="328"/>
      <c r="DT377" s="41">
        <v>1</v>
      </c>
      <c r="DU377" s="6"/>
      <c r="DV377" s="6"/>
      <c r="DW377" s="6"/>
      <c r="DX377" s="6"/>
      <c r="DY377" s="6"/>
      <c r="DZ377" s="6"/>
      <c r="EA377" s="52"/>
      <c r="EC377" s="328"/>
      <c r="ED377" s="41">
        <v>1</v>
      </c>
      <c r="EE377" s="6"/>
      <c r="EF377" s="6"/>
      <c r="EG377" s="6"/>
      <c r="EH377" s="6"/>
      <c r="EI377" s="6"/>
      <c r="EJ377" s="6"/>
      <c r="EK377" s="52"/>
      <c r="EL377" s="328"/>
      <c r="EM377" s="41">
        <v>1</v>
      </c>
      <c r="EN377" s="6">
        <v>10</v>
      </c>
      <c r="EO377" s="6">
        <v>10</v>
      </c>
      <c r="EP377" s="6">
        <v>7</v>
      </c>
      <c r="EQ377" s="6">
        <v>7</v>
      </c>
      <c r="ER377" s="6"/>
      <c r="ES377" s="6">
        <v>7</v>
      </c>
      <c r="ET377" s="52"/>
      <c r="EU377" s="52"/>
      <c r="EW377" s="367"/>
      <c r="EX377" s="41">
        <v>1</v>
      </c>
      <c r="EY377" s="6"/>
      <c r="EZ377" s="6"/>
      <c r="FA377" s="6"/>
      <c r="FB377" s="6"/>
      <c r="FC377" s="6"/>
      <c r="FD377" s="6"/>
      <c r="FE377" s="52"/>
      <c r="FG377" s="367"/>
      <c r="FH377" s="41">
        <v>1</v>
      </c>
      <c r="FI377" s="6"/>
      <c r="FJ377" s="6"/>
      <c r="FK377" s="6"/>
      <c r="FL377" s="6"/>
      <c r="FM377" s="6"/>
      <c r="FN377" s="6"/>
      <c r="FO377" s="52"/>
      <c r="FQ377" s="367"/>
      <c r="FR377" s="41">
        <v>1</v>
      </c>
      <c r="FS377" s="6"/>
      <c r="FT377" s="6"/>
      <c r="FU377" s="6"/>
      <c r="FV377" s="6"/>
      <c r="FW377" s="6"/>
      <c r="FX377" s="6"/>
      <c r="FY377" s="52"/>
      <c r="GA377" s="367"/>
      <c r="GB377" s="41">
        <v>1</v>
      </c>
      <c r="GC377" s="6"/>
      <c r="GD377" s="6"/>
      <c r="GE377" s="6"/>
      <c r="GF377" s="6"/>
      <c r="GG377" s="6"/>
      <c r="GH377" s="6"/>
      <c r="GI377" s="52"/>
      <c r="GK377" s="367"/>
      <c r="GL377" s="41">
        <v>1</v>
      </c>
      <c r="GM377" s="6"/>
      <c r="GN377" s="6"/>
      <c r="GO377" s="6"/>
      <c r="GP377" s="6"/>
      <c r="GQ377" s="6"/>
      <c r="GR377" s="6"/>
      <c r="GS377" s="52"/>
      <c r="GU377" s="367"/>
      <c r="GV377" s="41">
        <v>1</v>
      </c>
      <c r="GW377" s="6"/>
      <c r="GX377" s="6"/>
      <c r="GY377" s="6"/>
      <c r="GZ377" s="6"/>
      <c r="HA377" s="6"/>
      <c r="HB377" s="6"/>
      <c r="HC377" s="52"/>
      <c r="HE377" s="367"/>
      <c r="HF377" s="41">
        <v>1</v>
      </c>
      <c r="HG377" s="6"/>
      <c r="HH377" s="6"/>
      <c r="HI377" s="6"/>
      <c r="HJ377" s="6"/>
      <c r="HK377" s="6"/>
      <c r="HL377" s="6"/>
      <c r="HM377" s="52"/>
      <c r="HO377" s="367"/>
      <c r="HP377" s="41">
        <v>1</v>
      </c>
      <c r="HQ377" s="6"/>
      <c r="HR377" s="6"/>
      <c r="HS377" s="6"/>
      <c r="HT377" s="6"/>
      <c r="HU377" s="6"/>
      <c r="HV377" s="6"/>
      <c r="HW377" s="52"/>
      <c r="HY377" s="367"/>
      <c r="HZ377" s="41">
        <v>1</v>
      </c>
      <c r="IA377" s="6"/>
      <c r="IB377" s="6"/>
      <c r="IC377" s="6"/>
      <c r="ID377" s="6"/>
      <c r="IE377" s="6"/>
      <c r="IF377" s="6"/>
      <c r="IG377" s="52"/>
      <c r="II377" s="367"/>
      <c r="IJ377" s="41">
        <v>1</v>
      </c>
      <c r="IK377" s="6"/>
      <c r="IL377" s="6"/>
      <c r="IM377" s="6"/>
      <c r="IN377" s="6"/>
      <c r="IO377" s="6"/>
      <c r="IP377" s="6"/>
      <c r="IQ377" s="52"/>
      <c r="IS377" s="367"/>
      <c r="IT377" s="41">
        <v>1</v>
      </c>
      <c r="IU377" s="6"/>
      <c r="IV377" s="6"/>
      <c r="IW377" s="6"/>
      <c r="IX377" s="6"/>
      <c r="IY377" s="6"/>
      <c r="IZ377" s="6"/>
      <c r="JA377" s="52"/>
    </row>
    <row r="378" spans="1:261" ht="12.75" customHeight="1" outlineLevel="2" x14ac:dyDescent="0.25">
      <c r="A378" s="99" t="s">
        <v>122</v>
      </c>
      <c r="B378" s="100">
        <f>IF(A378="Must Have",RQTMustHave,(IF(A378="Important",RQTImportant,(IF(A378="Standard",RQTStandard,RQTNiceToHave)))))</f>
        <v>1</v>
      </c>
      <c r="C378" s="358"/>
      <c r="D378" s="17" t="s">
        <v>1</v>
      </c>
      <c r="E378" s="417">
        <f>AVERAGE(O378,Y378,AI378,AS378,BC378,BM378,BW378,CG378,CQ378,DA378,DK378,DU378,EE378,EO378,EY378,FI378,FS378,GC378,GM378,GW378,HG378,HQ378,IA378,IK378,IU378)</f>
        <v>10</v>
      </c>
      <c r="F378" s="417">
        <f t="shared" ref="F378:J378" si="1701">AVERAGE(P378,Z378,AJ378,AT378,BD378,BN378,BX378,CH378,CR378,DB378,DL378,DV378,EF378,EP378,EZ378,FJ378,FT378,GD378,GN378,GX378,HH378,HR378,IB378,IL378,IV378)</f>
        <v>9</v>
      </c>
      <c r="G378" s="417">
        <f t="shared" si="1701"/>
        <v>8</v>
      </c>
      <c r="H378" s="417">
        <f t="shared" si="1701"/>
        <v>8.5</v>
      </c>
      <c r="I378" s="417">
        <f t="shared" si="1701"/>
        <v>8.5</v>
      </c>
      <c r="J378" s="417">
        <f t="shared" si="1701"/>
        <v>8.5</v>
      </c>
      <c r="K378" s="52"/>
      <c r="M378" s="48"/>
      <c r="N378" s="17" t="s">
        <v>1</v>
      </c>
      <c r="O378" s="36" t="str">
        <f>IF(COUNT(O377:O377)=0,"",AVERAGE(O377:O377))</f>
        <v/>
      </c>
      <c r="P378" s="36" t="str">
        <f>IF(COUNT(P377:P377)=0,"",AVERAGE(P377:P377))</f>
        <v/>
      </c>
      <c r="Q378" s="36" t="str">
        <f>IF(COUNT(Q377:Q377)=0,"",AVERAGE(Q377:Q377))</f>
        <v/>
      </c>
      <c r="R378" s="36" t="str">
        <f>IF(COUNT(R377:R377)=0,"",AVERAGE(R377:R377))</f>
        <v/>
      </c>
      <c r="S378" s="36"/>
      <c r="T378" s="36" t="str">
        <f>IF(COUNT(T377:T377)=0,"",AVERAGE(T377:T377))</f>
        <v/>
      </c>
      <c r="U378" s="52"/>
      <c r="W378" s="48"/>
      <c r="X378" s="17" t="s">
        <v>1</v>
      </c>
      <c r="Y378" s="36" t="str">
        <f>IF(COUNT(Y377:Y377)=0,"",AVERAGE(Y377:Y377))</f>
        <v/>
      </c>
      <c r="Z378" s="36" t="str">
        <f>IF(COUNT(Z377:Z377)=0,"",AVERAGE(Z377:Z377))</f>
        <v/>
      </c>
      <c r="AA378" s="36" t="str">
        <f>IF(COUNT(AA377:AA377)=0,"",AVERAGE(AA377:AA377))</f>
        <v/>
      </c>
      <c r="AB378" s="36" t="str">
        <f>IF(COUNT(AB377:AB377)=0,"",AVERAGE(AB377:AB377))</f>
        <v/>
      </c>
      <c r="AC378" s="36"/>
      <c r="AD378" s="36" t="str">
        <f>IF(COUNT(AD377:AD377)=0,"",AVERAGE(AD377:AD377))</f>
        <v/>
      </c>
      <c r="AE378" s="52"/>
      <c r="AG378" s="48"/>
      <c r="AH378" s="17" t="s">
        <v>1</v>
      </c>
      <c r="AI378" s="36" t="str">
        <f>IF(COUNT(AI377:AI377)=0,"",AVERAGE(AI377:AI377))</f>
        <v/>
      </c>
      <c r="AJ378" s="36" t="str">
        <f>IF(COUNT(AJ377:AJ377)=0,"",AVERAGE(AJ377:AJ377))</f>
        <v/>
      </c>
      <c r="AK378" s="36" t="str">
        <f>IF(COUNT(AK377:AK377)=0,"",AVERAGE(AK377:AK377))</f>
        <v/>
      </c>
      <c r="AL378" s="36" t="str">
        <f>IF(COUNT(AL377:AL377)=0,"",AVERAGE(AL377:AL377))</f>
        <v/>
      </c>
      <c r="AM378" s="36"/>
      <c r="AN378" s="36" t="str">
        <f>IF(COUNT(AN377:AN377)=0,"",AVERAGE(AN377:AN377))</f>
        <v/>
      </c>
      <c r="AO378" s="52"/>
      <c r="AQ378" s="48"/>
      <c r="AR378" s="17" t="s">
        <v>1</v>
      </c>
      <c r="AS378" s="36"/>
      <c r="AT378" s="36" t="str">
        <f>IF(COUNT(AT377:AT377)=0,"",AVERAGE(AT377:AT377))</f>
        <v/>
      </c>
      <c r="AU378" s="36" t="str">
        <f>IF(COUNT(AU377:AU377)=0,"",AVERAGE(AU377:AU377))</f>
        <v/>
      </c>
      <c r="AV378" s="36" t="str">
        <f>IF(COUNT(AV377:AV377)=0,"",AVERAGE(AV377:AV377))</f>
        <v/>
      </c>
      <c r="AW378" s="36" t="str">
        <f>IF(COUNT(AW377:AW377)=0,"",AVERAGE(AW377:AW377))</f>
        <v/>
      </c>
      <c r="AX378" s="36" t="str">
        <f>IF(COUNT(AX377:AX377)=0,"",AVERAGE(AX377:AX377))</f>
        <v/>
      </c>
      <c r="AY378" s="52"/>
      <c r="BA378" s="48"/>
      <c r="BB378" s="17" t="s">
        <v>1</v>
      </c>
      <c r="BC378" s="36"/>
      <c r="BD378" s="36" t="str">
        <f>IF(COUNT(BD377:BD377)=0,"",AVERAGE(BD377:BD377))</f>
        <v/>
      </c>
      <c r="BE378" s="36" t="str">
        <f>IF(COUNT(BE377:BE377)=0,"",AVERAGE(BE377:BE377))</f>
        <v/>
      </c>
      <c r="BF378" s="36" t="str">
        <f>IF(COUNT(BF377:BF377)=0,"",AVERAGE(BF377:BF377))</f>
        <v/>
      </c>
      <c r="BG378" s="36" t="str">
        <f>IF(COUNT(BG377:BG377)=0,"",AVERAGE(BG377:BG377))</f>
        <v/>
      </c>
      <c r="BH378" s="36" t="str">
        <f>IF(COUNT(BH377:BH377)=0,"",AVERAGE(BH377:BH377))</f>
        <v/>
      </c>
      <c r="BI378" s="52"/>
      <c r="BK378" s="48"/>
      <c r="BL378" s="17" t="s">
        <v>1</v>
      </c>
      <c r="BM378" s="6">
        <v>10</v>
      </c>
      <c r="BN378" s="6">
        <v>10</v>
      </c>
      <c r="BO378" s="6">
        <v>10</v>
      </c>
      <c r="BP378" s="6">
        <v>10</v>
      </c>
      <c r="BQ378" s="6">
        <v>10</v>
      </c>
      <c r="BR378" s="6">
        <v>10</v>
      </c>
      <c r="BS378" s="52"/>
      <c r="BU378" s="48"/>
      <c r="BV378" s="17" t="s">
        <v>1</v>
      </c>
      <c r="BW378" s="36" t="str">
        <f>IF(COUNT(BW377:BW377)=0,"",AVERAGE(BW377:BW377))</f>
        <v/>
      </c>
      <c r="BX378" s="36" t="str">
        <f>IF(COUNT(BX377:BX377)=0,"",AVERAGE(BX377:BX377))</f>
        <v/>
      </c>
      <c r="BY378" s="36" t="str">
        <f>IF(COUNT(BY377:BY377)=0,"",AVERAGE(BY377:BY377))</f>
        <v/>
      </c>
      <c r="BZ378" s="36" t="str">
        <f>IF(COUNT(BZ377:BZ377)=0,"",AVERAGE(BZ377:BZ377))</f>
        <v/>
      </c>
      <c r="CA378" s="36"/>
      <c r="CB378" s="36" t="str">
        <f>IF(COUNT(CB377:CB377)=0,"",AVERAGE(CB377:CB377))</f>
        <v/>
      </c>
      <c r="CC378" s="52"/>
      <c r="CE378" s="48"/>
      <c r="CF378" s="17" t="s">
        <v>1</v>
      </c>
      <c r="CG378" s="36" t="str">
        <f>IF(COUNT(CG377:CG377)=0,"",AVERAGE(CG377:CG377))</f>
        <v/>
      </c>
      <c r="CH378" s="36" t="str">
        <f>IF(COUNT(CH377:CH377)=0,"",AVERAGE(CH377:CH377))</f>
        <v/>
      </c>
      <c r="CI378" s="36" t="str">
        <f>IF(COUNT(CI377:CI377)=0,"",AVERAGE(CI377:CI377))</f>
        <v/>
      </c>
      <c r="CJ378" s="36" t="str">
        <f>IF(COUNT(CJ377:CJ377)=0,"",AVERAGE(CJ377:CJ377))</f>
        <v/>
      </c>
      <c r="CK378" s="36"/>
      <c r="CL378" s="36" t="str">
        <f>IF(COUNT(CL377:CL377)=0,"",AVERAGE(CL377:CL377))</f>
        <v/>
      </c>
      <c r="CM378" s="52"/>
      <c r="CO378" s="48"/>
      <c r="CP378" s="17" t="s">
        <v>1</v>
      </c>
      <c r="CQ378" s="36" t="str">
        <f>IF(COUNT(CQ377:CQ377)=0,"",AVERAGE(CQ377:CQ377))</f>
        <v/>
      </c>
      <c r="CR378" s="36" t="str">
        <f>IF(COUNT(CR377:CR377)=0,"",AVERAGE(CR377:CR377))</f>
        <v/>
      </c>
      <c r="CS378" s="36" t="str">
        <f>IF(COUNT(CS377:CS377)=0,"",AVERAGE(CS377:CS377))</f>
        <v/>
      </c>
      <c r="CT378" s="36" t="str">
        <f>IF(COUNT(CT377:CT377)=0,"",AVERAGE(CT377:CT377))</f>
        <v/>
      </c>
      <c r="CU378" s="36"/>
      <c r="CV378" s="36" t="str">
        <f>IF(COUNT(CV377:CV377)=0,"",AVERAGE(CV377:CV377))</f>
        <v/>
      </c>
      <c r="CW378" s="52"/>
      <c r="CY378" s="48"/>
      <c r="CZ378" s="17" t="s">
        <v>1</v>
      </c>
      <c r="DA378" s="36">
        <f>IF(COUNT(DA377:DA377)=0,"",AVERAGE(DA377:DA377))</f>
        <v>10</v>
      </c>
      <c r="DB378" s="36">
        <f>IF(COUNT(DB377:DB377)=0,"",AVERAGE(DB377:DB377))</f>
        <v>10</v>
      </c>
      <c r="DC378" s="36">
        <f>IF(COUNT(DC377:DC377)=0,"",AVERAGE(DC377:DC377))</f>
        <v>7</v>
      </c>
      <c r="DD378" s="36">
        <f>IF(COUNT(DD377:DD377)=0,"",AVERAGE(DD377:DD377))</f>
        <v>7</v>
      </c>
      <c r="DE378" s="36"/>
      <c r="DF378" s="36">
        <f>IF(COUNT(DF377:DF377)=0,"",AVERAGE(DF377:DF377))</f>
        <v>7</v>
      </c>
      <c r="DG378" s="52"/>
      <c r="DI378" s="48"/>
      <c r="DJ378" s="17" t="s">
        <v>1</v>
      </c>
      <c r="DK378" s="36" t="str">
        <f>IF(COUNT(DK377:DK377)=0,"",AVERAGE(DK377:DK377))</f>
        <v/>
      </c>
      <c r="DL378" s="36" t="str">
        <f>IF(COUNT(DL377:DL377)=0,"",AVERAGE(DL377:DL377))</f>
        <v/>
      </c>
      <c r="DM378" s="36" t="str">
        <f>IF(COUNT(DM377:DM377)=0,"",AVERAGE(DM377:DM377))</f>
        <v/>
      </c>
      <c r="DN378" s="36" t="str">
        <f>IF(COUNT(DN377:DN377)=0,"",AVERAGE(DN377:DN377))</f>
        <v/>
      </c>
      <c r="DO378" s="36"/>
      <c r="DP378" s="36" t="str">
        <f>IF(COUNT(DP377:DP377)=0,"",AVERAGE(DP377:DP377))</f>
        <v/>
      </c>
      <c r="DQ378" s="52"/>
      <c r="DS378" s="48"/>
      <c r="DT378" s="17" t="s">
        <v>1</v>
      </c>
      <c r="DU378" s="36" t="str">
        <f>IF(COUNT(DU377:DU377)=0,"",AVERAGE(DU377:DU377))</f>
        <v/>
      </c>
      <c r="DV378" s="36" t="str">
        <f>IF(COUNT(DV377:DV377)=0,"",AVERAGE(DV377:DV377))</f>
        <v/>
      </c>
      <c r="DW378" s="36" t="str">
        <f>IF(COUNT(DW377:DW377)=0,"",AVERAGE(DW377:DW377))</f>
        <v/>
      </c>
      <c r="DX378" s="36" t="str">
        <f>IF(COUNT(DX377:DX377)=0,"",AVERAGE(DX377:DX377))</f>
        <v/>
      </c>
      <c r="DY378" s="36"/>
      <c r="DZ378" s="36" t="str">
        <f>IF(COUNT(DZ377:DZ377)=0,"",AVERAGE(DZ377:DZ377))</f>
        <v/>
      </c>
      <c r="EA378" s="52"/>
      <c r="EC378" s="48"/>
      <c r="ED378" s="17" t="s">
        <v>1</v>
      </c>
      <c r="EE378" s="36" t="str">
        <f>IF(COUNT(EE377:EE377)=0,"",AVERAGE(EE377:EE377))</f>
        <v/>
      </c>
      <c r="EF378" s="36" t="str">
        <f>IF(COUNT(EF377:EF377)=0,"",AVERAGE(EF377:EF377))</f>
        <v/>
      </c>
      <c r="EG378" s="36" t="str">
        <f>IF(COUNT(EG377:EG377)=0,"",AVERAGE(EG377:EG377))</f>
        <v/>
      </c>
      <c r="EH378" s="36" t="str">
        <f>IF(COUNT(EH377:EH377)=0,"",AVERAGE(EH377:EH377))</f>
        <v/>
      </c>
      <c r="EI378" s="36"/>
      <c r="EJ378" s="36" t="str">
        <f>IF(COUNT(EJ377:EJ377)=0,"",AVERAGE(EJ377:EJ377))</f>
        <v/>
      </c>
      <c r="EK378" s="52"/>
      <c r="EL378" s="48"/>
      <c r="EM378" s="17" t="s">
        <v>1</v>
      </c>
      <c r="EN378" s="36">
        <f>IF(COUNT(EN377:EN377)=0,"",AVERAGE(EN377:EN377))</f>
        <v>10</v>
      </c>
      <c r="EO378" s="36">
        <f>IF(COUNT(EO377:EO377)=0,"",AVERAGE(EO377:EO377))</f>
        <v>10</v>
      </c>
      <c r="EP378" s="36">
        <f>IF(COUNT(EP377:EP377)=0,"",AVERAGE(EP377:EP377))</f>
        <v>7</v>
      </c>
      <c r="EQ378" s="36">
        <f>IF(COUNT(EQ377:EQ377)=0,"",AVERAGE(EQ377:EQ377))</f>
        <v>7</v>
      </c>
      <c r="ER378" s="36"/>
      <c r="ES378" s="36">
        <f>IF(COUNT(ES377:ES377)=0,"",AVERAGE(ES377:ES377))</f>
        <v>7</v>
      </c>
      <c r="ET378" s="52"/>
      <c r="EU378" s="52"/>
      <c r="EW378" s="369"/>
      <c r="EX378" s="17" t="s">
        <v>1</v>
      </c>
      <c r="EY378" s="36" t="str">
        <f t="shared" ref="EY378:FD378" si="1702">IF(COUNT(EY377:EY377)=0,"",AVERAGE(EY377:EY377))</f>
        <v/>
      </c>
      <c r="EZ378" s="36" t="str">
        <f t="shared" si="1702"/>
        <v/>
      </c>
      <c r="FA378" s="36" t="str">
        <f t="shared" si="1702"/>
        <v/>
      </c>
      <c r="FB378" s="36" t="str">
        <f t="shared" si="1702"/>
        <v/>
      </c>
      <c r="FC378" s="36" t="str">
        <f t="shared" si="1702"/>
        <v/>
      </c>
      <c r="FD378" s="36" t="str">
        <f t="shared" si="1702"/>
        <v/>
      </c>
      <c r="FE378" s="52"/>
      <c r="FG378" s="369"/>
      <c r="FH378" s="17" t="s">
        <v>1</v>
      </c>
      <c r="FI378" s="36" t="str">
        <f t="shared" ref="FI378:FN378" si="1703">IF(COUNT(FI377:FI377)=0,"",AVERAGE(FI377:FI377))</f>
        <v/>
      </c>
      <c r="FJ378" s="36" t="str">
        <f t="shared" si="1703"/>
        <v/>
      </c>
      <c r="FK378" s="36" t="str">
        <f t="shared" si="1703"/>
        <v/>
      </c>
      <c r="FL378" s="36" t="str">
        <f t="shared" si="1703"/>
        <v/>
      </c>
      <c r="FM378" s="36" t="str">
        <f t="shared" si="1703"/>
        <v/>
      </c>
      <c r="FN378" s="36" t="str">
        <f t="shared" si="1703"/>
        <v/>
      </c>
      <c r="FO378" s="52"/>
      <c r="FQ378" s="369"/>
      <c r="FR378" s="17" t="s">
        <v>1</v>
      </c>
      <c r="FS378" s="36" t="str">
        <f t="shared" ref="FS378:FX378" si="1704">IF(COUNT(FS377:FS377)=0,"",AVERAGE(FS377:FS377))</f>
        <v/>
      </c>
      <c r="FT378" s="36" t="str">
        <f t="shared" si="1704"/>
        <v/>
      </c>
      <c r="FU378" s="36" t="str">
        <f t="shared" si="1704"/>
        <v/>
      </c>
      <c r="FV378" s="36" t="str">
        <f t="shared" si="1704"/>
        <v/>
      </c>
      <c r="FW378" s="36" t="str">
        <f t="shared" si="1704"/>
        <v/>
      </c>
      <c r="FX378" s="36" t="str">
        <f t="shared" si="1704"/>
        <v/>
      </c>
      <c r="FY378" s="52"/>
      <c r="GA378" s="369"/>
      <c r="GB378" s="17" t="s">
        <v>1</v>
      </c>
      <c r="GC378" s="36" t="str">
        <f t="shared" ref="GC378:GH378" si="1705">IF(COUNT(GC377:GC377)=0,"",AVERAGE(GC377:GC377))</f>
        <v/>
      </c>
      <c r="GD378" s="36" t="str">
        <f t="shared" si="1705"/>
        <v/>
      </c>
      <c r="GE378" s="36" t="str">
        <f t="shared" si="1705"/>
        <v/>
      </c>
      <c r="GF378" s="36" t="str">
        <f t="shared" si="1705"/>
        <v/>
      </c>
      <c r="GG378" s="36" t="str">
        <f t="shared" si="1705"/>
        <v/>
      </c>
      <c r="GH378" s="36" t="str">
        <f t="shared" si="1705"/>
        <v/>
      </c>
      <c r="GI378" s="52"/>
      <c r="GK378" s="369"/>
      <c r="GL378" s="17" t="s">
        <v>1</v>
      </c>
      <c r="GM378" s="36" t="str">
        <f t="shared" ref="GM378:GR378" si="1706">IF(COUNT(GM377:GM377)=0,"",AVERAGE(GM377:GM377))</f>
        <v/>
      </c>
      <c r="GN378" s="36" t="str">
        <f t="shared" si="1706"/>
        <v/>
      </c>
      <c r="GO378" s="36" t="str">
        <f t="shared" si="1706"/>
        <v/>
      </c>
      <c r="GP378" s="36" t="str">
        <f t="shared" si="1706"/>
        <v/>
      </c>
      <c r="GQ378" s="36" t="str">
        <f t="shared" si="1706"/>
        <v/>
      </c>
      <c r="GR378" s="36" t="str">
        <f t="shared" si="1706"/>
        <v/>
      </c>
      <c r="GS378" s="52"/>
      <c r="GU378" s="369"/>
      <c r="GV378" s="17" t="s">
        <v>1</v>
      </c>
      <c r="GW378" s="36" t="str">
        <f t="shared" ref="GW378:HB378" si="1707">IF(COUNT(GW377:GW377)=0,"",AVERAGE(GW377:GW377))</f>
        <v/>
      </c>
      <c r="GX378" s="36" t="str">
        <f t="shared" si="1707"/>
        <v/>
      </c>
      <c r="GY378" s="36" t="str">
        <f t="shared" si="1707"/>
        <v/>
      </c>
      <c r="GZ378" s="36" t="str">
        <f t="shared" si="1707"/>
        <v/>
      </c>
      <c r="HA378" s="36" t="str">
        <f t="shared" si="1707"/>
        <v/>
      </c>
      <c r="HB378" s="36" t="str">
        <f t="shared" si="1707"/>
        <v/>
      </c>
      <c r="HC378" s="52"/>
      <c r="HE378" s="369"/>
      <c r="HF378" s="17" t="s">
        <v>1</v>
      </c>
      <c r="HG378" s="36" t="str">
        <f t="shared" ref="HG378:HL378" si="1708">IF(COUNT(HG377:HG377)=0,"",AVERAGE(HG377:HG377))</f>
        <v/>
      </c>
      <c r="HH378" s="36" t="str">
        <f t="shared" si="1708"/>
        <v/>
      </c>
      <c r="HI378" s="36" t="str">
        <f t="shared" si="1708"/>
        <v/>
      </c>
      <c r="HJ378" s="36" t="str">
        <f t="shared" si="1708"/>
        <v/>
      </c>
      <c r="HK378" s="36" t="str">
        <f t="shared" si="1708"/>
        <v/>
      </c>
      <c r="HL378" s="36" t="str">
        <f t="shared" si="1708"/>
        <v/>
      </c>
      <c r="HM378" s="52"/>
      <c r="HO378" s="369"/>
      <c r="HP378" s="17" t="s">
        <v>1</v>
      </c>
      <c r="HQ378" s="36" t="str">
        <f t="shared" ref="HQ378:HV378" si="1709">IF(COUNT(HQ377:HQ377)=0,"",AVERAGE(HQ377:HQ377))</f>
        <v/>
      </c>
      <c r="HR378" s="36" t="str">
        <f t="shared" si="1709"/>
        <v/>
      </c>
      <c r="HS378" s="36" t="str">
        <f t="shared" si="1709"/>
        <v/>
      </c>
      <c r="HT378" s="36" t="str">
        <f t="shared" si="1709"/>
        <v/>
      </c>
      <c r="HU378" s="36" t="str">
        <f t="shared" si="1709"/>
        <v/>
      </c>
      <c r="HV378" s="36" t="str">
        <f t="shared" si="1709"/>
        <v/>
      </c>
      <c r="HW378" s="52"/>
      <c r="HY378" s="369"/>
      <c r="HZ378" s="17" t="s">
        <v>1</v>
      </c>
      <c r="IA378" s="36" t="str">
        <f t="shared" ref="IA378:IF378" si="1710">IF(COUNT(IA377:IA377)=0,"",AVERAGE(IA377:IA377))</f>
        <v/>
      </c>
      <c r="IB378" s="36" t="str">
        <f t="shared" si="1710"/>
        <v/>
      </c>
      <c r="IC378" s="36" t="str">
        <f t="shared" si="1710"/>
        <v/>
      </c>
      <c r="ID378" s="36" t="str">
        <f t="shared" si="1710"/>
        <v/>
      </c>
      <c r="IE378" s="36" t="str">
        <f t="shared" si="1710"/>
        <v/>
      </c>
      <c r="IF378" s="36" t="str">
        <f t="shared" si="1710"/>
        <v/>
      </c>
      <c r="IG378" s="52"/>
      <c r="II378" s="369"/>
      <c r="IJ378" s="17" t="s">
        <v>1</v>
      </c>
      <c r="IK378" s="36" t="str">
        <f t="shared" ref="IK378:IP378" si="1711">IF(COUNT(IK377:IK377)=0,"",AVERAGE(IK377:IK377))</f>
        <v/>
      </c>
      <c r="IL378" s="36" t="str">
        <f t="shared" si="1711"/>
        <v/>
      </c>
      <c r="IM378" s="36" t="str">
        <f t="shared" si="1711"/>
        <v/>
      </c>
      <c r="IN378" s="36" t="str">
        <f t="shared" si="1711"/>
        <v/>
      </c>
      <c r="IO378" s="36" t="str">
        <f t="shared" si="1711"/>
        <v/>
      </c>
      <c r="IP378" s="36" t="str">
        <f t="shared" si="1711"/>
        <v/>
      </c>
      <c r="IQ378" s="52"/>
      <c r="IS378" s="369"/>
      <c r="IT378" s="17" t="s">
        <v>1</v>
      </c>
      <c r="IU378" s="36" t="str">
        <f t="shared" ref="IU378:IZ378" si="1712">IF(COUNT(IU377:IU377)=0,"",AVERAGE(IU377:IU377))</f>
        <v/>
      </c>
      <c r="IV378" s="36" t="str">
        <f t="shared" si="1712"/>
        <v/>
      </c>
      <c r="IW378" s="36" t="str">
        <f t="shared" si="1712"/>
        <v/>
      </c>
      <c r="IX378" s="36" t="str">
        <f t="shared" si="1712"/>
        <v/>
      </c>
      <c r="IY378" s="36" t="str">
        <f t="shared" si="1712"/>
        <v/>
      </c>
      <c r="IZ378" s="36" t="str">
        <f t="shared" si="1712"/>
        <v/>
      </c>
      <c r="JA378" s="52"/>
    </row>
    <row r="379" spans="1:261" ht="12.75" customHeight="1" outlineLevel="2" x14ac:dyDescent="0.25">
      <c r="C379" s="102" t="s">
        <v>326</v>
      </c>
      <c r="D379" s="103" t="s">
        <v>327</v>
      </c>
      <c r="E379" s="419"/>
      <c r="F379" s="419"/>
      <c r="G379" s="419"/>
      <c r="H379" s="419"/>
      <c r="I379" s="419"/>
      <c r="J379" s="419"/>
      <c r="K379" s="52"/>
      <c r="M379" s="102" t="s">
        <v>326</v>
      </c>
      <c r="N379" s="103" t="s">
        <v>327</v>
      </c>
      <c r="O379" s="103"/>
      <c r="P379" s="103"/>
      <c r="Q379" s="103"/>
      <c r="R379" s="103"/>
      <c r="S379" s="103"/>
      <c r="T379" s="103"/>
      <c r="U379" s="52"/>
      <c r="W379" s="102" t="s">
        <v>326</v>
      </c>
      <c r="X379" s="103" t="s">
        <v>327</v>
      </c>
      <c r="Y379" s="103"/>
      <c r="Z379" s="103"/>
      <c r="AA379" s="103"/>
      <c r="AB379" s="103"/>
      <c r="AC379" s="103"/>
      <c r="AD379" s="103"/>
      <c r="AE379" s="52"/>
      <c r="AG379" s="102" t="s">
        <v>326</v>
      </c>
      <c r="AH379" s="103" t="s">
        <v>327</v>
      </c>
      <c r="AI379" s="103"/>
      <c r="AJ379" s="103"/>
      <c r="AK379" s="103"/>
      <c r="AL379" s="103"/>
      <c r="AM379" s="103"/>
      <c r="AN379" s="103"/>
      <c r="AO379" s="52"/>
      <c r="AQ379" s="102" t="s">
        <v>326</v>
      </c>
      <c r="AR379" s="103" t="s">
        <v>327</v>
      </c>
      <c r="AS379" s="103"/>
      <c r="AT379" s="103"/>
      <c r="AU379" s="103"/>
      <c r="AV379" s="103"/>
      <c r="AW379" s="103"/>
      <c r="AX379" s="103"/>
      <c r="AY379" s="52"/>
      <c r="BA379" s="102" t="s">
        <v>326</v>
      </c>
      <c r="BB379" s="103" t="s">
        <v>327</v>
      </c>
      <c r="BC379" s="103"/>
      <c r="BD379" s="103"/>
      <c r="BE379" s="103"/>
      <c r="BF379" s="103"/>
      <c r="BG379" s="103"/>
      <c r="BH379" s="103"/>
      <c r="BI379" s="52"/>
      <c r="BK379" s="102" t="s">
        <v>326</v>
      </c>
      <c r="BL379" s="103" t="s">
        <v>327</v>
      </c>
      <c r="BM379" s="36"/>
      <c r="BN379" s="36">
        <f>IF(COUNT(BN378:BN378)=0,"",AVERAGE(BN378:BN378))</f>
        <v>10</v>
      </c>
      <c r="BO379" s="36">
        <f>IF(COUNT(BO378:BO378)=0,"",AVERAGE(BO378:BO378))</f>
        <v>10</v>
      </c>
      <c r="BP379" s="36">
        <f>IF(COUNT(BP378:BP378)=0,"",AVERAGE(BP378:BP378))</f>
        <v>10</v>
      </c>
      <c r="BQ379" s="36">
        <f>IF(COUNT(BQ378:BQ378)=0,"",AVERAGE(BQ378:BQ378))</f>
        <v>10</v>
      </c>
      <c r="BR379" s="36">
        <f>IF(COUNT(BR378:BR378)=0,"",AVERAGE(BR378:BR378))</f>
        <v>10</v>
      </c>
      <c r="BS379" s="52"/>
      <c r="BU379" s="102" t="s">
        <v>326</v>
      </c>
      <c r="BV379" s="103" t="s">
        <v>327</v>
      </c>
      <c r="BW379" s="103"/>
      <c r="BX379" s="103"/>
      <c r="BY379" s="103"/>
      <c r="BZ379" s="103"/>
      <c r="CA379" s="103"/>
      <c r="CB379" s="103"/>
      <c r="CC379" s="52"/>
      <c r="CE379" s="102" t="s">
        <v>326</v>
      </c>
      <c r="CF379" s="103" t="s">
        <v>327</v>
      </c>
      <c r="CG379" s="103"/>
      <c r="CH379" s="103"/>
      <c r="CI379" s="103"/>
      <c r="CJ379" s="103"/>
      <c r="CK379" s="103"/>
      <c r="CL379" s="103"/>
      <c r="CM379" s="52"/>
      <c r="CO379" s="102" t="s">
        <v>326</v>
      </c>
      <c r="CP379" s="103" t="s">
        <v>327</v>
      </c>
      <c r="CQ379" s="103"/>
      <c r="CR379" s="103"/>
      <c r="CS379" s="103"/>
      <c r="CT379" s="103"/>
      <c r="CU379" s="103"/>
      <c r="CV379" s="103"/>
      <c r="CW379" s="52"/>
      <c r="CY379" s="102" t="s">
        <v>326</v>
      </c>
      <c r="CZ379" s="103" t="s">
        <v>327</v>
      </c>
      <c r="DA379" s="103"/>
      <c r="DB379" s="103"/>
      <c r="DC379" s="103"/>
      <c r="DD379" s="103"/>
      <c r="DE379" s="103"/>
      <c r="DF379" s="103"/>
      <c r="DG379" s="52"/>
      <c r="DI379" s="102" t="s">
        <v>326</v>
      </c>
      <c r="DJ379" s="103" t="s">
        <v>327</v>
      </c>
      <c r="DK379" s="103"/>
      <c r="DL379" s="103"/>
      <c r="DM379" s="103"/>
      <c r="DN379" s="103"/>
      <c r="DO379" s="103"/>
      <c r="DP379" s="103"/>
      <c r="DQ379" s="52"/>
      <c r="DS379" s="102" t="s">
        <v>326</v>
      </c>
      <c r="DT379" s="103" t="s">
        <v>327</v>
      </c>
      <c r="DU379" s="103"/>
      <c r="DV379" s="103"/>
      <c r="DW379" s="103"/>
      <c r="DX379" s="103"/>
      <c r="DY379" s="103"/>
      <c r="DZ379" s="103"/>
      <c r="EA379" s="52"/>
      <c r="EC379" s="102" t="s">
        <v>326</v>
      </c>
      <c r="ED379" s="103" t="s">
        <v>327</v>
      </c>
      <c r="EE379" s="103"/>
      <c r="EF379" s="103"/>
      <c r="EG379" s="103"/>
      <c r="EH379" s="103"/>
      <c r="EI379" s="103"/>
      <c r="EJ379" s="103"/>
      <c r="EK379" s="52"/>
      <c r="EL379" s="102" t="s">
        <v>326</v>
      </c>
      <c r="EM379" s="103" t="s">
        <v>327</v>
      </c>
      <c r="EN379" s="103"/>
      <c r="EO379" s="103"/>
      <c r="EP379" s="103"/>
      <c r="EQ379" s="103"/>
      <c r="ER379" s="103"/>
      <c r="ES379" s="103"/>
      <c r="ET379" s="52"/>
      <c r="EU379" s="52"/>
      <c r="EW379" s="370" t="s">
        <v>326</v>
      </c>
      <c r="EX379" s="103" t="s">
        <v>327</v>
      </c>
      <c r="EY379" s="103"/>
      <c r="EZ379" s="103"/>
      <c r="FA379" s="103"/>
      <c r="FB379" s="103"/>
      <c r="FC379" s="103"/>
      <c r="FD379" s="103"/>
      <c r="FE379" s="52"/>
      <c r="FG379" s="370" t="s">
        <v>326</v>
      </c>
      <c r="FH379" s="103" t="s">
        <v>327</v>
      </c>
      <c r="FI379" s="103"/>
      <c r="FJ379" s="103"/>
      <c r="FK379" s="103"/>
      <c r="FL379" s="103"/>
      <c r="FM379" s="103"/>
      <c r="FN379" s="103"/>
      <c r="FO379" s="52"/>
      <c r="FQ379" s="370" t="s">
        <v>326</v>
      </c>
      <c r="FR379" s="103" t="s">
        <v>327</v>
      </c>
      <c r="FS379" s="103"/>
      <c r="FT379" s="103"/>
      <c r="FU379" s="103"/>
      <c r="FV379" s="103"/>
      <c r="FW379" s="103"/>
      <c r="FX379" s="103"/>
      <c r="FY379" s="52"/>
      <c r="GA379" s="370" t="s">
        <v>326</v>
      </c>
      <c r="GB379" s="103" t="s">
        <v>327</v>
      </c>
      <c r="GC379" s="103"/>
      <c r="GD379" s="103"/>
      <c r="GE379" s="103"/>
      <c r="GF379" s="103"/>
      <c r="GG379" s="103"/>
      <c r="GH379" s="103"/>
      <c r="GI379" s="52"/>
      <c r="GK379" s="370" t="s">
        <v>326</v>
      </c>
      <c r="GL379" s="103" t="s">
        <v>327</v>
      </c>
      <c r="GM379" s="103"/>
      <c r="GN379" s="103"/>
      <c r="GO379" s="103"/>
      <c r="GP379" s="103"/>
      <c r="GQ379" s="103"/>
      <c r="GR379" s="103"/>
      <c r="GS379" s="52"/>
      <c r="GU379" s="370" t="s">
        <v>326</v>
      </c>
      <c r="GV379" s="103" t="s">
        <v>327</v>
      </c>
      <c r="GW379" s="103"/>
      <c r="GX379" s="103"/>
      <c r="GY379" s="103"/>
      <c r="GZ379" s="103"/>
      <c r="HA379" s="103"/>
      <c r="HB379" s="103"/>
      <c r="HC379" s="52"/>
      <c r="HE379" s="370" t="s">
        <v>326</v>
      </c>
      <c r="HF379" s="103" t="s">
        <v>327</v>
      </c>
      <c r="HG379" s="103"/>
      <c r="HH379" s="103"/>
      <c r="HI379" s="103"/>
      <c r="HJ379" s="103"/>
      <c r="HK379" s="103"/>
      <c r="HL379" s="103"/>
      <c r="HM379" s="52"/>
      <c r="HO379" s="370" t="s">
        <v>326</v>
      </c>
      <c r="HP379" s="103" t="s">
        <v>327</v>
      </c>
      <c r="HQ379" s="103"/>
      <c r="HR379" s="103"/>
      <c r="HS379" s="103"/>
      <c r="HT379" s="103"/>
      <c r="HU379" s="103"/>
      <c r="HV379" s="103"/>
      <c r="HW379" s="52"/>
      <c r="HY379" s="370" t="s">
        <v>326</v>
      </c>
      <c r="HZ379" s="103" t="s">
        <v>327</v>
      </c>
      <c r="IA379" s="103"/>
      <c r="IB379" s="103"/>
      <c r="IC379" s="103"/>
      <c r="ID379" s="103"/>
      <c r="IE379" s="103"/>
      <c r="IF379" s="103"/>
      <c r="IG379" s="52"/>
      <c r="II379" s="370" t="s">
        <v>326</v>
      </c>
      <c r="IJ379" s="103" t="s">
        <v>327</v>
      </c>
      <c r="IK379" s="103"/>
      <c r="IL379" s="103"/>
      <c r="IM379" s="103"/>
      <c r="IN379" s="103"/>
      <c r="IO379" s="103"/>
      <c r="IP379" s="103"/>
      <c r="IQ379" s="52"/>
      <c r="IS379" s="370" t="s">
        <v>326</v>
      </c>
      <c r="IT379" s="103" t="s">
        <v>327</v>
      </c>
      <c r="IU379" s="103"/>
      <c r="IV379" s="103"/>
      <c r="IW379" s="103"/>
      <c r="IX379" s="103"/>
      <c r="IY379" s="103"/>
      <c r="IZ379" s="103"/>
      <c r="JA379" s="52"/>
    </row>
    <row r="380" spans="1:261" ht="12.75" customHeight="1" outlineLevel="2" x14ac:dyDescent="0.25">
      <c r="C380" s="356"/>
      <c r="D380" s="41">
        <v>1</v>
      </c>
      <c r="E380" s="416">
        <f t="shared" ref="E380" si="1713">AVERAGE(O380,Y380,AI380,AS380,BC380,BM380,BW380,CG380,CQ380,DA380,DK380,DU380,EE380,EO380,EY380,FI380,FS380,GC380,GM380,GW380,HG380,HQ380,IA380,IK380,IU380)</f>
        <v>10</v>
      </c>
      <c r="F380" s="416">
        <f t="shared" ref="F380" si="1714">AVERAGE(P380,Z380,AJ380,AT380,BD380,BN380,BX380,CH380,CR380,DB380,DL380,DV380,EF380,EP380,EZ380,FJ380,FT380,GD380,GN380,GX380,HH380,HR380,IB380,IL380,IV380)</f>
        <v>8.5</v>
      </c>
      <c r="G380" s="416">
        <f t="shared" ref="G380" si="1715">AVERAGE(Q380,AA380,AK380,AU380,BE380,BO380,BY380,CI380,CS380,DC380,DM380,DW380,EG380,EQ380,FA380,FK380,FU380,GE380,GO380,GY380,HI380,HS380,IC380,IM380,IW380)</f>
        <v>7</v>
      </c>
      <c r="H380" s="416">
        <f t="shared" ref="H380" si="1716">AVERAGE(R380,AB380,AL380,AV380,BF380,BP380,BZ380,CJ380,CT380,DD380,DN380,DX380,EH380,ER380,FB380,FL380,FV380,GF380,GP380,GZ380,HJ380,HT380,ID380,IN380,IX380)</f>
        <v>7</v>
      </c>
      <c r="I380" s="416">
        <f t="shared" ref="I380" si="1717">AVERAGE(S380,AC380,AM380,AW380,BG380,BQ380,CA380,CK380,CU380,DE380,DO380,DY380,EI380,ES380,FC380,FM380,FW380,GG380,GQ380,HA380,HK380,HU380,IE380,IO380,IY380)</f>
        <v>7</v>
      </c>
      <c r="J380" s="416">
        <f t="shared" ref="J380" si="1718">AVERAGE(T380,AD380,AN380,AX380,BH380,BR380,CB380,CL380,CV380,DF380,DP380,DZ380,EJ380,ET380,FD380,FN380,FX380,GH380,GR380,HB380,HL380,HV380,IF380,IP380,IZ380)</f>
        <v>7</v>
      </c>
      <c r="K380" s="52"/>
      <c r="M380" s="328"/>
      <c r="N380" s="41">
        <v>1</v>
      </c>
      <c r="O380" s="6"/>
      <c r="P380" s="6"/>
      <c r="Q380" s="6"/>
      <c r="R380" s="6"/>
      <c r="S380" s="6"/>
      <c r="T380" s="6"/>
      <c r="U380" s="52"/>
      <c r="W380" s="328"/>
      <c r="X380" s="41">
        <v>1</v>
      </c>
      <c r="Y380" s="6"/>
      <c r="Z380" s="6"/>
      <c r="AA380" s="6"/>
      <c r="AB380" s="6"/>
      <c r="AC380" s="6"/>
      <c r="AD380" s="6"/>
      <c r="AE380" s="52"/>
      <c r="AG380" s="328"/>
      <c r="AH380" s="41">
        <v>1</v>
      </c>
      <c r="AI380" s="6"/>
      <c r="AJ380" s="6"/>
      <c r="AK380" s="6"/>
      <c r="AL380" s="6"/>
      <c r="AM380" s="6"/>
      <c r="AN380" s="6"/>
      <c r="AO380" s="52"/>
      <c r="AQ380" s="328"/>
      <c r="AR380" s="41">
        <v>1</v>
      </c>
      <c r="AS380" s="6"/>
      <c r="AT380" s="6"/>
      <c r="AU380" s="6"/>
      <c r="AV380" s="6"/>
      <c r="AW380" s="6"/>
      <c r="AX380" s="6"/>
      <c r="AY380" s="52"/>
      <c r="BA380" s="328"/>
      <c r="BB380" s="41">
        <v>1</v>
      </c>
      <c r="BC380" s="6"/>
      <c r="BD380" s="6"/>
      <c r="BE380" s="6"/>
      <c r="BF380" s="6"/>
      <c r="BG380" s="6"/>
      <c r="BH380" s="6"/>
      <c r="BI380" s="52"/>
      <c r="BK380" s="328"/>
      <c r="BL380" s="41">
        <v>1</v>
      </c>
      <c r="BM380" s="103"/>
      <c r="BN380" s="103"/>
      <c r="BO380" s="103"/>
      <c r="BP380" s="103"/>
      <c r="BQ380" s="103"/>
      <c r="BR380" s="103"/>
      <c r="BS380" s="52"/>
      <c r="BU380" s="328"/>
      <c r="BV380" s="41">
        <v>1</v>
      </c>
      <c r="BW380" s="6"/>
      <c r="BX380" s="6"/>
      <c r="BY380" s="6"/>
      <c r="BZ380" s="6"/>
      <c r="CA380" s="6"/>
      <c r="CB380" s="6"/>
      <c r="CC380" s="52"/>
      <c r="CE380" s="328"/>
      <c r="CF380" s="41">
        <v>1</v>
      </c>
      <c r="CG380" s="6"/>
      <c r="CH380" s="6"/>
      <c r="CI380" s="6"/>
      <c r="CJ380" s="6"/>
      <c r="CK380" s="6"/>
      <c r="CL380" s="6"/>
      <c r="CM380" s="52"/>
      <c r="CO380" s="328"/>
      <c r="CP380" s="41">
        <v>1</v>
      </c>
      <c r="CQ380" s="6"/>
      <c r="CR380" s="6"/>
      <c r="CS380" s="6"/>
      <c r="CT380" s="6"/>
      <c r="CU380" s="6"/>
      <c r="CV380" s="6"/>
      <c r="CW380" s="52"/>
      <c r="CY380" s="328"/>
      <c r="CZ380" s="41">
        <v>1</v>
      </c>
      <c r="DA380" s="6">
        <v>10</v>
      </c>
      <c r="DB380" s="6">
        <v>10</v>
      </c>
      <c r="DC380" s="6">
        <v>7</v>
      </c>
      <c r="DD380" s="6">
        <v>7</v>
      </c>
      <c r="DE380" s="6"/>
      <c r="DF380" s="6">
        <v>7</v>
      </c>
      <c r="DG380" s="52"/>
      <c r="DI380" s="328"/>
      <c r="DJ380" s="41">
        <v>1</v>
      </c>
      <c r="DK380" s="6"/>
      <c r="DL380" s="6"/>
      <c r="DM380" s="6"/>
      <c r="DN380" s="6"/>
      <c r="DO380" s="6"/>
      <c r="DP380" s="6"/>
      <c r="DQ380" s="52"/>
      <c r="DS380" s="328"/>
      <c r="DT380" s="41">
        <v>1</v>
      </c>
      <c r="DU380" s="6"/>
      <c r="DV380" s="6"/>
      <c r="DW380" s="6"/>
      <c r="DX380" s="6"/>
      <c r="DY380" s="6"/>
      <c r="DZ380" s="6"/>
      <c r="EA380" s="52"/>
      <c r="EC380" s="328"/>
      <c r="ED380" s="41">
        <v>1</v>
      </c>
      <c r="EE380" s="6"/>
      <c r="EF380" s="6"/>
      <c r="EG380" s="6"/>
      <c r="EH380" s="6"/>
      <c r="EI380" s="6"/>
      <c r="EJ380" s="6"/>
      <c r="EK380" s="52"/>
      <c r="EL380" s="328"/>
      <c r="EM380" s="41">
        <v>1</v>
      </c>
      <c r="EN380" s="6">
        <v>10</v>
      </c>
      <c r="EO380" s="6">
        <v>10</v>
      </c>
      <c r="EP380" s="6">
        <v>7</v>
      </c>
      <c r="EQ380" s="6">
        <v>7</v>
      </c>
      <c r="ER380" s="6"/>
      <c r="ES380" s="6">
        <v>7</v>
      </c>
      <c r="ET380" s="52"/>
      <c r="EU380" s="52"/>
      <c r="EW380" s="367"/>
      <c r="EX380" s="41">
        <v>1</v>
      </c>
      <c r="EY380" s="6"/>
      <c r="EZ380" s="6"/>
      <c r="FA380" s="6"/>
      <c r="FB380" s="6"/>
      <c r="FC380" s="6"/>
      <c r="FD380" s="6"/>
      <c r="FE380" s="52"/>
      <c r="FG380" s="367"/>
      <c r="FH380" s="41">
        <v>1</v>
      </c>
      <c r="FI380" s="6"/>
      <c r="FJ380" s="6"/>
      <c r="FK380" s="6"/>
      <c r="FL380" s="6"/>
      <c r="FM380" s="6"/>
      <c r="FN380" s="6"/>
      <c r="FO380" s="52"/>
      <c r="FQ380" s="367"/>
      <c r="FR380" s="41">
        <v>1</v>
      </c>
      <c r="FS380" s="6"/>
      <c r="FT380" s="6"/>
      <c r="FU380" s="6"/>
      <c r="FV380" s="6"/>
      <c r="FW380" s="6"/>
      <c r="FX380" s="6"/>
      <c r="FY380" s="52"/>
      <c r="GA380" s="367"/>
      <c r="GB380" s="41">
        <v>1</v>
      </c>
      <c r="GC380" s="6"/>
      <c r="GD380" s="6"/>
      <c r="GE380" s="6"/>
      <c r="GF380" s="6"/>
      <c r="GG380" s="6"/>
      <c r="GH380" s="6"/>
      <c r="GI380" s="52"/>
      <c r="GK380" s="367"/>
      <c r="GL380" s="41">
        <v>1</v>
      </c>
      <c r="GM380" s="6"/>
      <c r="GN380" s="6"/>
      <c r="GO380" s="6"/>
      <c r="GP380" s="6"/>
      <c r="GQ380" s="6"/>
      <c r="GR380" s="6"/>
      <c r="GS380" s="52"/>
      <c r="GU380" s="367"/>
      <c r="GV380" s="41">
        <v>1</v>
      </c>
      <c r="GW380" s="6"/>
      <c r="GX380" s="6"/>
      <c r="GY380" s="6"/>
      <c r="GZ380" s="6"/>
      <c r="HA380" s="6"/>
      <c r="HB380" s="6"/>
      <c r="HC380" s="52"/>
      <c r="HE380" s="367"/>
      <c r="HF380" s="41">
        <v>1</v>
      </c>
      <c r="HG380" s="6"/>
      <c r="HH380" s="6"/>
      <c r="HI380" s="6"/>
      <c r="HJ380" s="6"/>
      <c r="HK380" s="6"/>
      <c r="HL380" s="6"/>
      <c r="HM380" s="52"/>
      <c r="HO380" s="367"/>
      <c r="HP380" s="41">
        <v>1</v>
      </c>
      <c r="HQ380" s="6"/>
      <c r="HR380" s="6"/>
      <c r="HS380" s="6"/>
      <c r="HT380" s="6"/>
      <c r="HU380" s="6"/>
      <c r="HV380" s="6"/>
      <c r="HW380" s="52"/>
      <c r="HY380" s="367"/>
      <c r="HZ380" s="41">
        <v>1</v>
      </c>
      <c r="IA380" s="6"/>
      <c r="IB380" s="6"/>
      <c r="IC380" s="6"/>
      <c r="ID380" s="6"/>
      <c r="IE380" s="6"/>
      <c r="IF380" s="6"/>
      <c r="IG380" s="52"/>
      <c r="II380" s="367"/>
      <c r="IJ380" s="41">
        <v>1</v>
      </c>
      <c r="IK380" s="6"/>
      <c r="IL380" s="6"/>
      <c r="IM380" s="6"/>
      <c r="IN380" s="6"/>
      <c r="IO380" s="6"/>
      <c r="IP380" s="6"/>
      <c r="IQ380" s="52"/>
      <c r="IS380" s="367"/>
      <c r="IT380" s="41">
        <v>1</v>
      </c>
      <c r="IU380" s="6"/>
      <c r="IV380" s="6"/>
      <c r="IW380" s="6"/>
      <c r="IX380" s="6"/>
      <c r="IY380" s="6"/>
      <c r="IZ380" s="6"/>
      <c r="JA380" s="52"/>
    </row>
    <row r="381" spans="1:261" ht="12.75" customHeight="1" outlineLevel="2" x14ac:dyDescent="0.25">
      <c r="A381" s="99" t="s">
        <v>122</v>
      </c>
      <c r="B381" s="100">
        <f>IF(A381="Must Have",RQTMustHave,(IF(A381="Important",RQTImportant,(IF(A381="Standard",RQTStandard,RQTNiceToHave)))))</f>
        <v>1</v>
      </c>
      <c r="C381" s="358"/>
      <c r="D381" s="17" t="s">
        <v>1</v>
      </c>
      <c r="E381" s="417">
        <f>AVERAGE(O381,Y381,AI381,AS381,BC381,BM381,BW381,CG381,CQ381,DA381,DK381,DU381,EE381,EO381,EY381,FI381,FS381,GC381,GM381,GW381,HG381,HQ381,IA381,IK381,IU381)</f>
        <v>10</v>
      </c>
      <c r="F381" s="417">
        <f t="shared" ref="F381:J381" si="1719">AVERAGE(P381,Z381,AJ381,AT381,BD381,BN381,BX381,CH381,CR381,DB381,DL381,DV381,EF381,EP381,EZ381,FJ381,FT381,GD381,GN381,GX381,HH381,HR381,IB381,IL381,IV381)</f>
        <v>9</v>
      </c>
      <c r="G381" s="417">
        <f t="shared" si="1719"/>
        <v>8</v>
      </c>
      <c r="H381" s="417">
        <f t="shared" si="1719"/>
        <v>8.5</v>
      </c>
      <c r="I381" s="417">
        <f t="shared" si="1719"/>
        <v>8.5</v>
      </c>
      <c r="J381" s="417">
        <f t="shared" si="1719"/>
        <v>8.5</v>
      </c>
      <c r="K381" s="52"/>
      <c r="M381" s="48"/>
      <c r="N381" s="17" t="s">
        <v>1</v>
      </c>
      <c r="O381" s="36" t="str">
        <f>IF(COUNT(O380:O380)=0,"",AVERAGE(O380:O380))</f>
        <v/>
      </c>
      <c r="P381" s="36" t="str">
        <f>IF(COUNT(P380:P380)=0,"",AVERAGE(P380:P380))</f>
        <v/>
      </c>
      <c r="Q381" s="36" t="str">
        <f>IF(COUNT(Q380:Q380)=0,"",AVERAGE(Q380:Q380))</f>
        <v/>
      </c>
      <c r="R381" s="36" t="str">
        <f>IF(COUNT(R380:R380)=0,"",AVERAGE(R380:R380))</f>
        <v/>
      </c>
      <c r="S381" s="36"/>
      <c r="T381" s="36" t="str">
        <f>IF(COUNT(T380:T380)=0,"",AVERAGE(T380:T380))</f>
        <v/>
      </c>
      <c r="U381" s="52"/>
      <c r="W381" s="48"/>
      <c r="X381" s="17" t="s">
        <v>1</v>
      </c>
      <c r="Y381" s="36" t="str">
        <f>IF(COUNT(Y380:Y380)=0,"",AVERAGE(Y380:Y380))</f>
        <v/>
      </c>
      <c r="Z381" s="36" t="str">
        <f>IF(COUNT(Z380:Z380)=0,"",AVERAGE(Z380:Z380))</f>
        <v/>
      </c>
      <c r="AA381" s="36" t="str">
        <f>IF(COUNT(AA380:AA380)=0,"",AVERAGE(AA380:AA380))</f>
        <v/>
      </c>
      <c r="AB381" s="36" t="str">
        <f>IF(COUNT(AB380:AB380)=0,"",AVERAGE(AB380:AB380))</f>
        <v/>
      </c>
      <c r="AC381" s="36"/>
      <c r="AD381" s="36" t="str">
        <f>IF(COUNT(AD380:AD380)=0,"",AVERAGE(AD380:AD380))</f>
        <v/>
      </c>
      <c r="AE381" s="52"/>
      <c r="AG381" s="48"/>
      <c r="AH381" s="17" t="s">
        <v>1</v>
      </c>
      <c r="AI381" s="36" t="str">
        <f>IF(COUNT(AI380:AI380)=0,"",AVERAGE(AI380:AI380))</f>
        <v/>
      </c>
      <c r="AJ381" s="36" t="str">
        <f>IF(COUNT(AJ380:AJ380)=0,"",AVERAGE(AJ380:AJ380))</f>
        <v/>
      </c>
      <c r="AK381" s="36" t="str">
        <f>IF(COUNT(AK380:AK380)=0,"",AVERAGE(AK380:AK380))</f>
        <v/>
      </c>
      <c r="AL381" s="36" t="str">
        <f>IF(COUNT(AL380:AL380)=0,"",AVERAGE(AL380:AL380))</f>
        <v/>
      </c>
      <c r="AM381" s="36"/>
      <c r="AN381" s="36" t="str">
        <f>IF(COUNT(AN380:AN380)=0,"",AVERAGE(AN380:AN380))</f>
        <v/>
      </c>
      <c r="AO381" s="52"/>
      <c r="AQ381" s="48"/>
      <c r="AR381" s="17" t="s">
        <v>1</v>
      </c>
      <c r="AS381" s="36"/>
      <c r="AT381" s="36" t="str">
        <f>IF(COUNT(AT380:AT380)=0,"",AVERAGE(AT380:AT380))</f>
        <v/>
      </c>
      <c r="AU381" s="36" t="str">
        <f>IF(COUNT(AU380:AU380)=0,"",AVERAGE(AU380:AU380))</f>
        <v/>
      </c>
      <c r="AV381" s="36" t="str">
        <f>IF(COUNT(AV380:AV380)=0,"",AVERAGE(AV380:AV380))</f>
        <v/>
      </c>
      <c r="AW381" s="36" t="str">
        <f>IF(COUNT(AW380:AW380)=0,"",AVERAGE(AW380:AW380))</f>
        <v/>
      </c>
      <c r="AX381" s="36" t="str">
        <f>IF(COUNT(AX380:AX380)=0,"",AVERAGE(AX380:AX380))</f>
        <v/>
      </c>
      <c r="AY381" s="52"/>
      <c r="BA381" s="48"/>
      <c r="BB381" s="17" t="s">
        <v>1</v>
      </c>
      <c r="BC381" s="36"/>
      <c r="BD381" s="36" t="str">
        <f>IF(COUNT(BD380:BD380)=0,"",AVERAGE(BD380:BD380))</f>
        <v/>
      </c>
      <c r="BE381" s="36" t="str">
        <f>IF(COUNT(BE380:BE380)=0,"",AVERAGE(BE380:BE380))</f>
        <v/>
      </c>
      <c r="BF381" s="36" t="str">
        <f>IF(COUNT(BF380:BF380)=0,"",AVERAGE(BF380:BF380))</f>
        <v/>
      </c>
      <c r="BG381" s="36" t="str">
        <f>IF(COUNT(BG380:BG380)=0,"",AVERAGE(BG380:BG380))</f>
        <v/>
      </c>
      <c r="BH381" s="36" t="str">
        <f>IF(COUNT(BH380:BH380)=0,"",AVERAGE(BH380:BH380))</f>
        <v/>
      </c>
      <c r="BI381" s="52"/>
      <c r="BK381" s="48"/>
      <c r="BL381" s="17" t="s">
        <v>1</v>
      </c>
      <c r="BM381" s="6">
        <v>10</v>
      </c>
      <c r="BN381" s="6">
        <v>10</v>
      </c>
      <c r="BO381" s="6">
        <v>10</v>
      </c>
      <c r="BP381" s="6">
        <v>10</v>
      </c>
      <c r="BQ381" s="6">
        <v>10</v>
      </c>
      <c r="BR381" s="6">
        <v>10</v>
      </c>
      <c r="BS381" s="52"/>
      <c r="BU381" s="48"/>
      <c r="BV381" s="17" t="s">
        <v>1</v>
      </c>
      <c r="BW381" s="36" t="str">
        <f>IF(COUNT(BW380:BW380)=0,"",AVERAGE(BW380:BW380))</f>
        <v/>
      </c>
      <c r="BX381" s="36" t="str">
        <f>IF(COUNT(BX380:BX380)=0,"",AVERAGE(BX380:BX380))</f>
        <v/>
      </c>
      <c r="BY381" s="36" t="str">
        <f>IF(COUNT(BY380:BY380)=0,"",AVERAGE(BY380:BY380))</f>
        <v/>
      </c>
      <c r="BZ381" s="36" t="str">
        <f>IF(COUNT(BZ380:BZ380)=0,"",AVERAGE(BZ380:BZ380))</f>
        <v/>
      </c>
      <c r="CA381" s="36"/>
      <c r="CB381" s="36" t="str">
        <f>IF(COUNT(CB380:CB380)=0,"",AVERAGE(CB380:CB380))</f>
        <v/>
      </c>
      <c r="CC381" s="52"/>
      <c r="CE381" s="48"/>
      <c r="CF381" s="17" t="s">
        <v>1</v>
      </c>
      <c r="CG381" s="36" t="str">
        <f>IF(COUNT(CG380:CG380)=0,"",AVERAGE(CG380:CG380))</f>
        <v/>
      </c>
      <c r="CH381" s="36" t="str">
        <f>IF(COUNT(CH380:CH380)=0,"",AVERAGE(CH380:CH380))</f>
        <v/>
      </c>
      <c r="CI381" s="36" t="str">
        <f>IF(COUNT(CI380:CI380)=0,"",AVERAGE(CI380:CI380))</f>
        <v/>
      </c>
      <c r="CJ381" s="36" t="str">
        <f>IF(COUNT(CJ380:CJ380)=0,"",AVERAGE(CJ380:CJ380))</f>
        <v/>
      </c>
      <c r="CK381" s="36"/>
      <c r="CL381" s="36" t="str">
        <f>IF(COUNT(CL380:CL380)=0,"",AVERAGE(CL380:CL380))</f>
        <v/>
      </c>
      <c r="CM381" s="52"/>
      <c r="CO381" s="48"/>
      <c r="CP381" s="17" t="s">
        <v>1</v>
      </c>
      <c r="CQ381" s="36" t="str">
        <f>IF(COUNT(CQ380:CQ380)=0,"",AVERAGE(CQ380:CQ380))</f>
        <v/>
      </c>
      <c r="CR381" s="36" t="str">
        <f>IF(COUNT(CR380:CR380)=0,"",AVERAGE(CR380:CR380))</f>
        <v/>
      </c>
      <c r="CS381" s="36" t="str">
        <f>IF(COUNT(CS380:CS380)=0,"",AVERAGE(CS380:CS380))</f>
        <v/>
      </c>
      <c r="CT381" s="36" t="str">
        <f>IF(COUNT(CT380:CT380)=0,"",AVERAGE(CT380:CT380))</f>
        <v/>
      </c>
      <c r="CU381" s="36"/>
      <c r="CV381" s="36" t="str">
        <f>IF(COUNT(CV380:CV380)=0,"",AVERAGE(CV380:CV380))</f>
        <v/>
      </c>
      <c r="CW381" s="52"/>
      <c r="CY381" s="48"/>
      <c r="CZ381" s="17" t="s">
        <v>1</v>
      </c>
      <c r="DA381" s="36">
        <f>IF(COUNT(DA380:DA380)=0,"",AVERAGE(DA380:DA380))</f>
        <v>10</v>
      </c>
      <c r="DB381" s="36">
        <f>IF(COUNT(DB380:DB380)=0,"",AVERAGE(DB380:DB380))</f>
        <v>10</v>
      </c>
      <c r="DC381" s="36">
        <f>IF(COUNT(DC380:DC380)=0,"",AVERAGE(DC380:DC380))</f>
        <v>7</v>
      </c>
      <c r="DD381" s="36">
        <f>IF(COUNT(DD380:DD380)=0,"",AVERAGE(DD380:DD380))</f>
        <v>7</v>
      </c>
      <c r="DE381" s="36"/>
      <c r="DF381" s="36">
        <f>IF(COUNT(DF380:DF380)=0,"",AVERAGE(DF380:DF380))</f>
        <v>7</v>
      </c>
      <c r="DG381" s="52"/>
      <c r="DI381" s="48"/>
      <c r="DJ381" s="17" t="s">
        <v>1</v>
      </c>
      <c r="DK381" s="36" t="str">
        <f>IF(COUNT(DK380:DK380)=0,"",AVERAGE(DK380:DK380))</f>
        <v/>
      </c>
      <c r="DL381" s="36" t="str">
        <f>IF(COUNT(DL380:DL380)=0,"",AVERAGE(DL380:DL380))</f>
        <v/>
      </c>
      <c r="DM381" s="36" t="str">
        <f>IF(COUNT(DM380:DM380)=0,"",AVERAGE(DM380:DM380))</f>
        <v/>
      </c>
      <c r="DN381" s="36" t="str">
        <f>IF(COUNT(DN380:DN380)=0,"",AVERAGE(DN380:DN380))</f>
        <v/>
      </c>
      <c r="DO381" s="36"/>
      <c r="DP381" s="36" t="str">
        <f>IF(COUNT(DP380:DP380)=0,"",AVERAGE(DP380:DP380))</f>
        <v/>
      </c>
      <c r="DQ381" s="52"/>
      <c r="DS381" s="48"/>
      <c r="DT381" s="17" t="s">
        <v>1</v>
      </c>
      <c r="DU381" s="36" t="str">
        <f>IF(COUNT(DU380:DU380)=0,"",AVERAGE(DU380:DU380))</f>
        <v/>
      </c>
      <c r="DV381" s="36" t="str">
        <f>IF(COUNT(DV380:DV380)=0,"",AVERAGE(DV380:DV380))</f>
        <v/>
      </c>
      <c r="DW381" s="36" t="str">
        <f>IF(COUNT(DW380:DW380)=0,"",AVERAGE(DW380:DW380))</f>
        <v/>
      </c>
      <c r="DX381" s="36" t="str">
        <f>IF(COUNT(DX380:DX380)=0,"",AVERAGE(DX380:DX380))</f>
        <v/>
      </c>
      <c r="DY381" s="36"/>
      <c r="DZ381" s="36" t="str">
        <f>IF(COUNT(DZ380:DZ380)=0,"",AVERAGE(DZ380:DZ380))</f>
        <v/>
      </c>
      <c r="EA381" s="52"/>
      <c r="EC381" s="48"/>
      <c r="ED381" s="17" t="s">
        <v>1</v>
      </c>
      <c r="EE381" s="36" t="str">
        <f>IF(COUNT(EE380:EE380)=0,"",AVERAGE(EE380:EE380))</f>
        <v/>
      </c>
      <c r="EF381" s="36" t="str">
        <f>IF(COUNT(EF380:EF380)=0,"",AVERAGE(EF380:EF380))</f>
        <v/>
      </c>
      <c r="EG381" s="36" t="str">
        <f>IF(COUNT(EG380:EG380)=0,"",AVERAGE(EG380:EG380))</f>
        <v/>
      </c>
      <c r="EH381" s="36" t="str">
        <f>IF(COUNT(EH380:EH380)=0,"",AVERAGE(EH380:EH380))</f>
        <v/>
      </c>
      <c r="EI381" s="36"/>
      <c r="EJ381" s="36" t="str">
        <f>IF(COUNT(EJ380:EJ380)=0,"",AVERAGE(EJ380:EJ380))</f>
        <v/>
      </c>
      <c r="EK381" s="52"/>
      <c r="EL381" s="48"/>
      <c r="EM381" s="17" t="s">
        <v>1</v>
      </c>
      <c r="EN381" s="36">
        <f>IF(COUNT(EN380:EN380)=0,"",AVERAGE(EN380:EN380))</f>
        <v>10</v>
      </c>
      <c r="EO381" s="36">
        <f>IF(COUNT(EO380:EO380)=0,"",AVERAGE(EO380:EO380))</f>
        <v>10</v>
      </c>
      <c r="EP381" s="36">
        <f>IF(COUNT(EP380:EP380)=0,"",AVERAGE(EP380:EP380))</f>
        <v>7</v>
      </c>
      <c r="EQ381" s="36">
        <f>IF(COUNT(EQ380:EQ380)=0,"",AVERAGE(EQ380:EQ380))</f>
        <v>7</v>
      </c>
      <c r="ER381" s="36"/>
      <c r="ES381" s="36">
        <f>IF(COUNT(ES380:ES380)=0,"",AVERAGE(ES380:ES380))</f>
        <v>7</v>
      </c>
      <c r="ET381" s="52"/>
      <c r="EU381" s="52"/>
      <c r="EW381" s="369"/>
      <c r="EX381" s="17" t="s">
        <v>1</v>
      </c>
      <c r="EY381" s="36" t="str">
        <f t="shared" ref="EY381:FD381" si="1720">IF(COUNT(EY380:EY380)=0,"",AVERAGE(EY380:EY380))</f>
        <v/>
      </c>
      <c r="EZ381" s="36" t="str">
        <f t="shared" si="1720"/>
        <v/>
      </c>
      <c r="FA381" s="36" t="str">
        <f t="shared" si="1720"/>
        <v/>
      </c>
      <c r="FB381" s="36" t="str">
        <f t="shared" si="1720"/>
        <v/>
      </c>
      <c r="FC381" s="36" t="str">
        <f t="shared" si="1720"/>
        <v/>
      </c>
      <c r="FD381" s="36" t="str">
        <f t="shared" si="1720"/>
        <v/>
      </c>
      <c r="FE381" s="52"/>
      <c r="FG381" s="369"/>
      <c r="FH381" s="17" t="s">
        <v>1</v>
      </c>
      <c r="FI381" s="36" t="str">
        <f t="shared" ref="FI381:FN381" si="1721">IF(COUNT(FI380:FI380)=0,"",AVERAGE(FI380:FI380))</f>
        <v/>
      </c>
      <c r="FJ381" s="36" t="str">
        <f t="shared" si="1721"/>
        <v/>
      </c>
      <c r="FK381" s="36" t="str">
        <f t="shared" si="1721"/>
        <v/>
      </c>
      <c r="FL381" s="36" t="str">
        <f t="shared" si="1721"/>
        <v/>
      </c>
      <c r="FM381" s="36" t="str">
        <f t="shared" si="1721"/>
        <v/>
      </c>
      <c r="FN381" s="36" t="str">
        <f t="shared" si="1721"/>
        <v/>
      </c>
      <c r="FO381" s="52"/>
      <c r="FQ381" s="369"/>
      <c r="FR381" s="17" t="s">
        <v>1</v>
      </c>
      <c r="FS381" s="36" t="str">
        <f t="shared" ref="FS381:FX381" si="1722">IF(COUNT(FS380:FS380)=0,"",AVERAGE(FS380:FS380))</f>
        <v/>
      </c>
      <c r="FT381" s="36" t="str">
        <f t="shared" si="1722"/>
        <v/>
      </c>
      <c r="FU381" s="36" t="str">
        <f t="shared" si="1722"/>
        <v/>
      </c>
      <c r="FV381" s="36" t="str">
        <f t="shared" si="1722"/>
        <v/>
      </c>
      <c r="FW381" s="36" t="str">
        <f t="shared" si="1722"/>
        <v/>
      </c>
      <c r="FX381" s="36" t="str">
        <f t="shared" si="1722"/>
        <v/>
      </c>
      <c r="FY381" s="52"/>
      <c r="GA381" s="369"/>
      <c r="GB381" s="17" t="s">
        <v>1</v>
      </c>
      <c r="GC381" s="36" t="str">
        <f t="shared" ref="GC381:GH381" si="1723">IF(COUNT(GC380:GC380)=0,"",AVERAGE(GC380:GC380))</f>
        <v/>
      </c>
      <c r="GD381" s="36" t="str">
        <f t="shared" si="1723"/>
        <v/>
      </c>
      <c r="GE381" s="36" t="str">
        <f t="shared" si="1723"/>
        <v/>
      </c>
      <c r="GF381" s="36" t="str">
        <f t="shared" si="1723"/>
        <v/>
      </c>
      <c r="GG381" s="36" t="str">
        <f t="shared" si="1723"/>
        <v/>
      </c>
      <c r="GH381" s="36" t="str">
        <f t="shared" si="1723"/>
        <v/>
      </c>
      <c r="GI381" s="52"/>
      <c r="GK381" s="369"/>
      <c r="GL381" s="17" t="s">
        <v>1</v>
      </c>
      <c r="GM381" s="36" t="str">
        <f t="shared" ref="GM381:GR381" si="1724">IF(COUNT(GM380:GM380)=0,"",AVERAGE(GM380:GM380))</f>
        <v/>
      </c>
      <c r="GN381" s="36" t="str">
        <f t="shared" si="1724"/>
        <v/>
      </c>
      <c r="GO381" s="36" t="str">
        <f t="shared" si="1724"/>
        <v/>
      </c>
      <c r="GP381" s="36" t="str">
        <f t="shared" si="1724"/>
        <v/>
      </c>
      <c r="GQ381" s="36" t="str">
        <f t="shared" si="1724"/>
        <v/>
      </c>
      <c r="GR381" s="36" t="str">
        <f t="shared" si="1724"/>
        <v/>
      </c>
      <c r="GS381" s="52"/>
      <c r="GU381" s="369"/>
      <c r="GV381" s="17" t="s">
        <v>1</v>
      </c>
      <c r="GW381" s="36" t="str">
        <f t="shared" ref="GW381:HB381" si="1725">IF(COUNT(GW380:GW380)=0,"",AVERAGE(GW380:GW380))</f>
        <v/>
      </c>
      <c r="GX381" s="36" t="str">
        <f t="shared" si="1725"/>
        <v/>
      </c>
      <c r="GY381" s="36" t="str">
        <f t="shared" si="1725"/>
        <v/>
      </c>
      <c r="GZ381" s="36" t="str">
        <f t="shared" si="1725"/>
        <v/>
      </c>
      <c r="HA381" s="36" t="str">
        <f t="shared" si="1725"/>
        <v/>
      </c>
      <c r="HB381" s="36" t="str">
        <f t="shared" si="1725"/>
        <v/>
      </c>
      <c r="HC381" s="52"/>
      <c r="HE381" s="369"/>
      <c r="HF381" s="17" t="s">
        <v>1</v>
      </c>
      <c r="HG381" s="36" t="str">
        <f t="shared" ref="HG381:HL381" si="1726">IF(COUNT(HG380:HG380)=0,"",AVERAGE(HG380:HG380))</f>
        <v/>
      </c>
      <c r="HH381" s="36" t="str">
        <f t="shared" si="1726"/>
        <v/>
      </c>
      <c r="HI381" s="36" t="str">
        <f t="shared" si="1726"/>
        <v/>
      </c>
      <c r="HJ381" s="36" t="str">
        <f t="shared" si="1726"/>
        <v/>
      </c>
      <c r="HK381" s="36" t="str">
        <f t="shared" si="1726"/>
        <v/>
      </c>
      <c r="HL381" s="36" t="str">
        <f t="shared" si="1726"/>
        <v/>
      </c>
      <c r="HM381" s="52"/>
      <c r="HO381" s="369"/>
      <c r="HP381" s="17" t="s">
        <v>1</v>
      </c>
      <c r="HQ381" s="36" t="str">
        <f t="shared" ref="HQ381:HV381" si="1727">IF(COUNT(HQ380:HQ380)=0,"",AVERAGE(HQ380:HQ380))</f>
        <v/>
      </c>
      <c r="HR381" s="36" t="str">
        <f t="shared" si="1727"/>
        <v/>
      </c>
      <c r="HS381" s="36" t="str">
        <f t="shared" si="1727"/>
        <v/>
      </c>
      <c r="HT381" s="36" t="str">
        <f t="shared" si="1727"/>
        <v/>
      </c>
      <c r="HU381" s="36" t="str">
        <f t="shared" si="1727"/>
        <v/>
      </c>
      <c r="HV381" s="36" t="str">
        <f t="shared" si="1727"/>
        <v/>
      </c>
      <c r="HW381" s="52"/>
      <c r="HY381" s="369"/>
      <c r="HZ381" s="17" t="s">
        <v>1</v>
      </c>
      <c r="IA381" s="36" t="str">
        <f t="shared" ref="IA381:IF381" si="1728">IF(COUNT(IA380:IA380)=0,"",AVERAGE(IA380:IA380))</f>
        <v/>
      </c>
      <c r="IB381" s="36" t="str">
        <f t="shared" si="1728"/>
        <v/>
      </c>
      <c r="IC381" s="36" t="str">
        <f t="shared" si="1728"/>
        <v/>
      </c>
      <c r="ID381" s="36" t="str">
        <f t="shared" si="1728"/>
        <v/>
      </c>
      <c r="IE381" s="36" t="str">
        <f t="shared" si="1728"/>
        <v/>
      </c>
      <c r="IF381" s="36" t="str">
        <f t="shared" si="1728"/>
        <v/>
      </c>
      <c r="IG381" s="52"/>
      <c r="II381" s="369"/>
      <c r="IJ381" s="17" t="s">
        <v>1</v>
      </c>
      <c r="IK381" s="36" t="str">
        <f t="shared" ref="IK381:IP381" si="1729">IF(COUNT(IK380:IK380)=0,"",AVERAGE(IK380:IK380))</f>
        <v/>
      </c>
      <c r="IL381" s="36" t="str">
        <f t="shared" si="1729"/>
        <v/>
      </c>
      <c r="IM381" s="36" t="str">
        <f t="shared" si="1729"/>
        <v/>
      </c>
      <c r="IN381" s="36" t="str">
        <f t="shared" si="1729"/>
        <v/>
      </c>
      <c r="IO381" s="36" t="str">
        <f t="shared" si="1729"/>
        <v/>
      </c>
      <c r="IP381" s="36" t="str">
        <f t="shared" si="1729"/>
        <v/>
      </c>
      <c r="IQ381" s="52"/>
      <c r="IS381" s="369"/>
      <c r="IT381" s="17" t="s">
        <v>1</v>
      </c>
      <c r="IU381" s="36" t="str">
        <f t="shared" ref="IU381:IZ381" si="1730">IF(COUNT(IU380:IU380)=0,"",AVERAGE(IU380:IU380))</f>
        <v/>
      </c>
      <c r="IV381" s="36" t="str">
        <f t="shared" si="1730"/>
        <v/>
      </c>
      <c r="IW381" s="36" t="str">
        <f t="shared" si="1730"/>
        <v/>
      </c>
      <c r="IX381" s="36" t="str">
        <f t="shared" si="1730"/>
        <v/>
      </c>
      <c r="IY381" s="36" t="str">
        <f t="shared" si="1730"/>
        <v/>
      </c>
      <c r="IZ381" s="36" t="str">
        <f t="shared" si="1730"/>
        <v/>
      </c>
      <c r="JA381" s="52"/>
    </row>
    <row r="382" spans="1:261" x14ac:dyDescent="0.25">
      <c r="C382" s="39">
        <v>6</v>
      </c>
      <c r="D382" s="40" t="s">
        <v>328</v>
      </c>
      <c r="E382" s="427">
        <f>(($B$383*E383)+($B$385*E385)+($B$389*E389)+($B$393*E393)+($B$400*E400)+($B$404*E404)+($B$410*E410)+($B$417*E417)+($B$431*E431)+($B$439*E439)+($B$443*E443))/($B$383+$B$385+$B$389+$B$393+$B$400+$B$404+$B$410+$B$417+$B$431+$B$439+$B$443)</f>
        <v>0.65863636363636358</v>
      </c>
      <c r="F382" s="427">
        <f t="shared" ref="F382:J382" si="1731">(($B$383*F383)+($B$385*F385)+($B$389*F389)+($B$393*F393)+($B$400*F400)+($B$404*F404)+($B$410*F410)+($B$417*F417)+($B$431*F431)+($B$439*F439)+($B$443*F443))/($B$383+$B$385+$B$389+$B$393+$B$400+$B$404+$B$410+$B$417+$B$431+$B$439+$B$443)</f>
        <v>0.73141414141414141</v>
      </c>
      <c r="G382" s="427">
        <f t="shared" si="1731"/>
        <v>0.66909090909090907</v>
      </c>
      <c r="H382" s="427">
        <f t="shared" si="1731"/>
        <v>0.43181818181818182</v>
      </c>
      <c r="I382" s="427">
        <f t="shared" si="1731"/>
        <v>0.43810606060606055</v>
      </c>
      <c r="J382" s="427">
        <f t="shared" si="1731"/>
        <v>0.37560606060606055</v>
      </c>
      <c r="K382" s="52"/>
      <c r="M382" s="39">
        <v>6</v>
      </c>
      <c r="N382" s="40" t="s">
        <v>328</v>
      </c>
      <c r="O382" s="40"/>
      <c r="P382" s="40"/>
      <c r="Q382" s="40"/>
      <c r="R382" s="40"/>
      <c r="S382" s="40"/>
      <c r="T382" s="40"/>
      <c r="U382" s="52"/>
      <c r="W382" s="39">
        <v>6</v>
      </c>
      <c r="X382" s="40" t="s">
        <v>328</v>
      </c>
      <c r="Y382" s="40"/>
      <c r="Z382" s="40"/>
      <c r="AA382" s="40"/>
      <c r="AB382" s="40"/>
      <c r="AC382" s="40"/>
      <c r="AD382" s="40"/>
      <c r="AE382" s="52"/>
      <c r="AG382" s="39">
        <v>6</v>
      </c>
      <c r="AH382" s="40" t="s">
        <v>328</v>
      </c>
      <c r="AI382" s="40"/>
      <c r="AJ382" s="40"/>
      <c r="AK382" s="40"/>
      <c r="AL382" s="40"/>
      <c r="AM382" s="40"/>
      <c r="AN382" s="40"/>
      <c r="AO382" s="52"/>
      <c r="AQ382" s="39">
        <v>6</v>
      </c>
      <c r="AR382" s="40" t="s">
        <v>328</v>
      </c>
      <c r="AS382" s="40"/>
      <c r="AT382" s="40"/>
      <c r="AU382" s="40"/>
      <c r="AV382" s="40"/>
      <c r="AW382" s="40"/>
      <c r="AX382" s="40"/>
      <c r="AY382" s="52"/>
      <c r="BA382" s="39">
        <v>6</v>
      </c>
      <c r="BB382" s="40" t="s">
        <v>328</v>
      </c>
      <c r="BC382" s="40"/>
      <c r="BD382" s="40"/>
      <c r="BE382" s="40"/>
      <c r="BF382" s="40"/>
      <c r="BG382" s="40"/>
      <c r="BH382" s="40"/>
      <c r="BI382" s="52"/>
      <c r="BK382" s="39">
        <v>6</v>
      </c>
      <c r="BL382" s="40" t="s">
        <v>328</v>
      </c>
      <c r="BM382" s="36"/>
      <c r="BN382" s="36">
        <f>IF(COUNT(BN381:BN381)=0,"",AVERAGE(BN381:BN381))</f>
        <v>10</v>
      </c>
      <c r="BO382" s="36">
        <f>IF(COUNT(BO381:BO381)=0,"",AVERAGE(BO381:BO381))</f>
        <v>10</v>
      </c>
      <c r="BP382" s="36">
        <f>IF(COUNT(BP381:BP381)=0,"",AVERAGE(BP381:BP381))</f>
        <v>10</v>
      </c>
      <c r="BQ382" s="36">
        <f>IF(COUNT(BQ381:BQ381)=0,"",AVERAGE(BQ381:BQ381))</f>
        <v>10</v>
      </c>
      <c r="BR382" s="36">
        <f>IF(COUNT(BR381:BR381)=0,"",AVERAGE(BR381:BR381))</f>
        <v>10</v>
      </c>
      <c r="BS382" s="52"/>
      <c r="BU382" s="39">
        <v>6</v>
      </c>
      <c r="BV382" s="40" t="s">
        <v>328</v>
      </c>
      <c r="BW382" s="40"/>
      <c r="BX382" s="40"/>
      <c r="BY382" s="40"/>
      <c r="BZ382" s="40"/>
      <c r="CA382" s="40"/>
      <c r="CB382" s="40"/>
      <c r="CC382" s="52"/>
      <c r="CE382" s="39">
        <v>6</v>
      </c>
      <c r="CF382" s="40" t="s">
        <v>328</v>
      </c>
      <c r="CG382" s="40"/>
      <c r="CH382" s="40"/>
      <c r="CI382" s="40"/>
      <c r="CJ382" s="40"/>
      <c r="CK382" s="40"/>
      <c r="CL382" s="40"/>
      <c r="CM382" s="52"/>
      <c r="CO382" s="39">
        <v>6</v>
      </c>
      <c r="CP382" s="40" t="s">
        <v>328</v>
      </c>
      <c r="CQ382" s="40"/>
      <c r="CR382" s="40"/>
      <c r="CS382" s="40"/>
      <c r="CT382" s="40"/>
      <c r="CU382" s="40"/>
      <c r="CV382" s="40"/>
      <c r="CW382" s="52"/>
      <c r="CY382" s="39">
        <v>6</v>
      </c>
      <c r="CZ382" s="40" t="s">
        <v>328</v>
      </c>
      <c r="DA382" s="40"/>
      <c r="DB382" s="40"/>
      <c r="DC382" s="40"/>
      <c r="DD382" s="40"/>
      <c r="DE382" s="40"/>
      <c r="DF382" s="40"/>
      <c r="DG382" s="52"/>
      <c r="DI382" s="39">
        <v>6</v>
      </c>
      <c r="DJ382" s="40" t="s">
        <v>328</v>
      </c>
      <c r="DK382" s="40"/>
      <c r="DL382" s="40"/>
      <c r="DM382" s="40"/>
      <c r="DN382" s="40"/>
      <c r="DO382" s="40"/>
      <c r="DP382" s="40"/>
      <c r="DQ382" s="52"/>
      <c r="DS382" s="39">
        <v>6</v>
      </c>
      <c r="DT382" s="40" t="s">
        <v>328</v>
      </c>
      <c r="DU382" s="40"/>
      <c r="DV382" s="40"/>
      <c r="DW382" s="40"/>
      <c r="DX382" s="40"/>
      <c r="DY382" s="40"/>
      <c r="DZ382" s="40"/>
      <c r="EA382" s="52"/>
      <c r="EC382" s="39">
        <v>6</v>
      </c>
      <c r="ED382" s="40" t="s">
        <v>328</v>
      </c>
      <c r="EE382" s="40"/>
      <c r="EF382" s="40"/>
      <c r="EG382" s="40"/>
      <c r="EH382" s="40"/>
      <c r="EI382" s="40"/>
      <c r="EJ382" s="40"/>
      <c r="EK382" s="52"/>
      <c r="EL382" s="39">
        <v>6</v>
      </c>
      <c r="EM382" s="40" t="s">
        <v>328</v>
      </c>
      <c r="EN382" s="40"/>
      <c r="EO382" s="40"/>
      <c r="EP382" s="40"/>
      <c r="EQ382" s="40"/>
      <c r="ER382" s="40"/>
      <c r="ES382" s="40"/>
      <c r="ET382" s="52"/>
      <c r="EU382" s="52"/>
      <c r="EW382" s="40">
        <v>6</v>
      </c>
      <c r="EX382" s="40" t="s">
        <v>328</v>
      </c>
      <c r="EY382" s="40"/>
      <c r="EZ382" s="40"/>
      <c r="FA382" s="40"/>
      <c r="FB382" s="40"/>
      <c r="FC382" s="40"/>
      <c r="FD382" s="40"/>
      <c r="FE382" s="52"/>
      <c r="FG382" s="40">
        <v>6</v>
      </c>
      <c r="FH382" s="40" t="s">
        <v>328</v>
      </c>
      <c r="FI382" s="40"/>
      <c r="FJ382" s="40"/>
      <c r="FK382" s="40"/>
      <c r="FL382" s="40"/>
      <c r="FM382" s="40"/>
      <c r="FN382" s="40"/>
      <c r="FO382" s="52"/>
      <c r="FQ382" s="40">
        <v>6</v>
      </c>
      <c r="FR382" s="40" t="s">
        <v>328</v>
      </c>
      <c r="FS382" s="40"/>
      <c r="FT382" s="40"/>
      <c r="FU382" s="40"/>
      <c r="FV382" s="40"/>
      <c r="FW382" s="40"/>
      <c r="FX382" s="40"/>
      <c r="FY382" s="52"/>
      <c r="GA382" s="40">
        <v>6</v>
      </c>
      <c r="GB382" s="40" t="s">
        <v>328</v>
      </c>
      <c r="GC382" s="40"/>
      <c r="GD382" s="40"/>
      <c r="GE382" s="40"/>
      <c r="GF382" s="40"/>
      <c r="GG382" s="40"/>
      <c r="GH382" s="40"/>
      <c r="GI382" s="52"/>
      <c r="GK382" s="40">
        <v>6</v>
      </c>
      <c r="GL382" s="40" t="s">
        <v>328</v>
      </c>
      <c r="GM382" s="40"/>
      <c r="GN382" s="40"/>
      <c r="GO382" s="40"/>
      <c r="GP382" s="40"/>
      <c r="GQ382" s="40"/>
      <c r="GR382" s="40"/>
      <c r="GS382" s="52"/>
      <c r="GU382" s="40">
        <v>6</v>
      </c>
      <c r="GV382" s="40" t="s">
        <v>328</v>
      </c>
      <c r="GW382" s="40"/>
      <c r="GX382" s="40"/>
      <c r="GY382" s="40"/>
      <c r="GZ382" s="40"/>
      <c r="HA382" s="40"/>
      <c r="HB382" s="40"/>
      <c r="HC382" s="52"/>
      <c r="HE382" s="40">
        <v>6</v>
      </c>
      <c r="HF382" s="40" t="s">
        <v>328</v>
      </c>
      <c r="HG382" s="40"/>
      <c r="HH382" s="40"/>
      <c r="HI382" s="40"/>
      <c r="HJ382" s="40"/>
      <c r="HK382" s="40"/>
      <c r="HL382" s="40"/>
      <c r="HM382" s="52"/>
      <c r="HO382" s="40">
        <v>6</v>
      </c>
      <c r="HP382" s="40" t="s">
        <v>328</v>
      </c>
      <c r="HQ382" s="40"/>
      <c r="HR382" s="40"/>
      <c r="HS382" s="40"/>
      <c r="HT382" s="40"/>
      <c r="HU382" s="40"/>
      <c r="HV382" s="40"/>
      <c r="HW382" s="52"/>
      <c r="HY382" s="40">
        <v>6</v>
      </c>
      <c r="HZ382" s="40" t="s">
        <v>328</v>
      </c>
      <c r="IA382" s="40"/>
      <c r="IB382" s="40"/>
      <c r="IC382" s="40"/>
      <c r="ID382" s="40"/>
      <c r="IE382" s="40"/>
      <c r="IF382" s="40"/>
      <c r="IG382" s="52"/>
      <c r="II382" s="40">
        <v>6</v>
      </c>
      <c r="IJ382" s="40" t="s">
        <v>328</v>
      </c>
      <c r="IK382" s="40"/>
      <c r="IL382" s="40"/>
      <c r="IM382" s="40"/>
      <c r="IN382" s="40"/>
      <c r="IO382" s="40"/>
      <c r="IP382" s="40"/>
      <c r="IQ382" s="52"/>
      <c r="IS382" s="40">
        <v>6</v>
      </c>
      <c r="IT382" s="40" t="s">
        <v>328</v>
      </c>
      <c r="IU382" s="40"/>
      <c r="IV382" s="40"/>
      <c r="IW382" s="40"/>
      <c r="IX382" s="40"/>
      <c r="IY382" s="40"/>
      <c r="IZ382" s="40"/>
      <c r="JA382" s="52"/>
    </row>
    <row r="383" spans="1:261" ht="13.8" outlineLevel="1" x14ac:dyDescent="0.25">
      <c r="A383" s="97"/>
      <c r="B383" s="98">
        <f>SUM(B384:B384)*10</f>
        <v>0</v>
      </c>
      <c r="C383" s="37">
        <v>6.1</v>
      </c>
      <c r="D383" s="38" t="s">
        <v>329</v>
      </c>
      <c r="E383" s="414"/>
      <c r="F383" s="414"/>
      <c r="G383" s="414"/>
      <c r="H383" s="414"/>
      <c r="I383" s="414"/>
      <c r="J383" s="414"/>
      <c r="K383" s="52"/>
      <c r="M383" s="37">
        <v>6.1</v>
      </c>
      <c r="N383" s="38" t="s">
        <v>329</v>
      </c>
      <c r="O383" s="38"/>
      <c r="P383" s="38"/>
      <c r="Q383" s="38"/>
      <c r="R383" s="38"/>
      <c r="S383" s="38"/>
      <c r="T383" s="38"/>
      <c r="U383" s="52"/>
      <c r="W383" s="37">
        <v>6.1</v>
      </c>
      <c r="X383" s="38" t="s">
        <v>329</v>
      </c>
      <c r="Y383" s="38"/>
      <c r="Z383" s="38"/>
      <c r="AA383" s="38"/>
      <c r="AB383" s="38"/>
      <c r="AC383" s="38"/>
      <c r="AD383" s="38"/>
      <c r="AE383" s="52"/>
      <c r="AG383" s="37">
        <v>6.1</v>
      </c>
      <c r="AH383" s="38" t="s">
        <v>329</v>
      </c>
      <c r="AI383" s="38"/>
      <c r="AJ383" s="38"/>
      <c r="AK383" s="38"/>
      <c r="AL383" s="38"/>
      <c r="AM383" s="38"/>
      <c r="AN383" s="38"/>
      <c r="AO383" s="52"/>
      <c r="AQ383" s="37">
        <v>6.1</v>
      </c>
      <c r="AR383" s="38" t="s">
        <v>329</v>
      </c>
      <c r="AS383" s="38"/>
      <c r="AT383" s="38"/>
      <c r="AU383" s="38"/>
      <c r="AV383" s="38"/>
      <c r="AW383" s="38"/>
      <c r="AX383" s="38"/>
      <c r="AY383" s="52"/>
      <c r="BA383" s="37">
        <v>6.1</v>
      </c>
      <c r="BB383" s="38" t="s">
        <v>329</v>
      </c>
      <c r="BC383" s="38"/>
      <c r="BD383" s="38"/>
      <c r="BE383" s="38"/>
      <c r="BF383" s="38"/>
      <c r="BG383" s="38"/>
      <c r="BH383" s="38"/>
      <c r="BI383" s="52"/>
      <c r="BK383" s="37">
        <v>6.1</v>
      </c>
      <c r="BL383" s="38" t="s">
        <v>329</v>
      </c>
      <c r="BM383" s="40"/>
      <c r="BN383" s="40"/>
      <c r="BO383" s="40"/>
      <c r="BP383" s="40"/>
      <c r="BQ383" s="40"/>
      <c r="BR383" s="40"/>
      <c r="BS383" s="52"/>
      <c r="BU383" s="37">
        <v>6.1</v>
      </c>
      <c r="BV383" s="38" t="s">
        <v>329</v>
      </c>
      <c r="BW383" s="38"/>
      <c r="BX383" s="38"/>
      <c r="BY383" s="38"/>
      <c r="BZ383" s="38"/>
      <c r="CA383" s="38"/>
      <c r="CB383" s="38"/>
      <c r="CC383" s="52"/>
      <c r="CE383" s="37">
        <v>6.1</v>
      </c>
      <c r="CF383" s="38" t="s">
        <v>329</v>
      </c>
      <c r="CG383" s="38"/>
      <c r="CH383" s="38"/>
      <c r="CI383" s="38"/>
      <c r="CJ383" s="38"/>
      <c r="CK383" s="38"/>
      <c r="CL383" s="38"/>
      <c r="CM383" s="52"/>
      <c r="CO383" s="37">
        <v>6.1</v>
      </c>
      <c r="CP383" s="38" t="s">
        <v>329</v>
      </c>
      <c r="CQ383" s="38"/>
      <c r="CR383" s="38"/>
      <c r="CS383" s="38"/>
      <c r="CT383" s="38"/>
      <c r="CU383" s="38"/>
      <c r="CV383" s="38"/>
      <c r="CW383" s="52"/>
      <c r="CY383" s="37">
        <v>6.1</v>
      </c>
      <c r="CZ383" s="38" t="s">
        <v>329</v>
      </c>
      <c r="DA383" s="38"/>
      <c r="DB383" s="38"/>
      <c r="DC383" s="38"/>
      <c r="DD383" s="38"/>
      <c r="DE383" s="38"/>
      <c r="DF383" s="38"/>
      <c r="DG383" s="52"/>
      <c r="DI383" s="37">
        <v>6.1</v>
      </c>
      <c r="DJ383" s="38" t="s">
        <v>329</v>
      </c>
      <c r="DK383" s="38"/>
      <c r="DL383" s="38"/>
      <c r="DM383" s="38"/>
      <c r="DN383" s="38"/>
      <c r="DO383" s="38"/>
      <c r="DP383" s="38"/>
      <c r="DQ383" s="52"/>
      <c r="DS383" s="37">
        <v>6.1</v>
      </c>
      <c r="DT383" s="38" t="s">
        <v>329</v>
      </c>
      <c r="DU383" s="38"/>
      <c r="DV383" s="38"/>
      <c r="DW383" s="38"/>
      <c r="DX383" s="38"/>
      <c r="DY383" s="38"/>
      <c r="DZ383" s="38"/>
      <c r="EA383" s="52"/>
      <c r="EC383" s="37">
        <v>6.1</v>
      </c>
      <c r="ED383" s="38" t="s">
        <v>329</v>
      </c>
      <c r="EE383" s="38"/>
      <c r="EF383" s="38"/>
      <c r="EG383" s="38"/>
      <c r="EH383" s="38"/>
      <c r="EI383" s="38"/>
      <c r="EJ383" s="38"/>
      <c r="EK383" s="52"/>
      <c r="EL383" s="37">
        <v>6.1</v>
      </c>
      <c r="EM383" s="38" t="s">
        <v>329</v>
      </c>
      <c r="EN383" s="38"/>
      <c r="EO383" s="38"/>
      <c r="EP383" s="38"/>
      <c r="EQ383" s="38"/>
      <c r="ER383" s="38"/>
      <c r="ES383" s="38"/>
      <c r="ET383" s="52"/>
      <c r="EU383" s="52"/>
      <c r="EW383" s="364">
        <v>6.1</v>
      </c>
      <c r="EX383" s="38" t="s">
        <v>329</v>
      </c>
      <c r="EY383" s="38"/>
      <c r="EZ383" s="38"/>
      <c r="FA383" s="38"/>
      <c r="FB383" s="38"/>
      <c r="FC383" s="38"/>
      <c r="FD383" s="38"/>
      <c r="FE383" s="52"/>
      <c r="FG383" s="364">
        <v>6.1</v>
      </c>
      <c r="FH383" s="38" t="s">
        <v>329</v>
      </c>
      <c r="FI383" s="38"/>
      <c r="FJ383" s="38"/>
      <c r="FK383" s="38"/>
      <c r="FL383" s="38"/>
      <c r="FM383" s="38"/>
      <c r="FN383" s="38"/>
      <c r="FO383" s="52"/>
      <c r="FQ383" s="364">
        <v>6.1</v>
      </c>
      <c r="FR383" s="38" t="s">
        <v>329</v>
      </c>
      <c r="FS383" s="38"/>
      <c r="FT383" s="38"/>
      <c r="FU383" s="38"/>
      <c r="FV383" s="38"/>
      <c r="FW383" s="38"/>
      <c r="FX383" s="38"/>
      <c r="FY383" s="52"/>
      <c r="GA383" s="364">
        <v>6.1</v>
      </c>
      <c r="GB383" s="38" t="s">
        <v>329</v>
      </c>
      <c r="GC383" s="38"/>
      <c r="GD383" s="38"/>
      <c r="GE383" s="38"/>
      <c r="GF383" s="38"/>
      <c r="GG383" s="38"/>
      <c r="GH383" s="38"/>
      <c r="GI383" s="52"/>
      <c r="GK383" s="364">
        <v>6.1</v>
      </c>
      <c r="GL383" s="38" t="s">
        <v>329</v>
      </c>
      <c r="GM383" s="38"/>
      <c r="GN383" s="38"/>
      <c r="GO383" s="38"/>
      <c r="GP383" s="38"/>
      <c r="GQ383" s="38"/>
      <c r="GR383" s="38"/>
      <c r="GS383" s="52"/>
      <c r="GU383" s="364">
        <v>6.1</v>
      </c>
      <c r="GV383" s="38" t="s">
        <v>329</v>
      </c>
      <c r="GW383" s="38"/>
      <c r="GX383" s="38"/>
      <c r="GY383" s="38"/>
      <c r="GZ383" s="38"/>
      <c r="HA383" s="38"/>
      <c r="HB383" s="38"/>
      <c r="HC383" s="52"/>
      <c r="HE383" s="364">
        <v>6.1</v>
      </c>
      <c r="HF383" s="38" t="s">
        <v>329</v>
      </c>
      <c r="HG383" s="38"/>
      <c r="HH383" s="38"/>
      <c r="HI383" s="38"/>
      <c r="HJ383" s="38"/>
      <c r="HK383" s="38"/>
      <c r="HL383" s="38"/>
      <c r="HM383" s="52"/>
      <c r="HO383" s="364">
        <v>6.1</v>
      </c>
      <c r="HP383" s="38" t="s">
        <v>329</v>
      </c>
      <c r="HQ383" s="38"/>
      <c r="HR383" s="38"/>
      <c r="HS383" s="38"/>
      <c r="HT383" s="38"/>
      <c r="HU383" s="38"/>
      <c r="HV383" s="38"/>
      <c r="HW383" s="52"/>
      <c r="HY383" s="364">
        <v>6.1</v>
      </c>
      <c r="HZ383" s="38" t="s">
        <v>329</v>
      </c>
      <c r="IA383" s="38"/>
      <c r="IB383" s="38"/>
      <c r="IC383" s="38"/>
      <c r="ID383" s="38"/>
      <c r="IE383" s="38"/>
      <c r="IF383" s="38"/>
      <c r="IG383" s="52"/>
      <c r="II383" s="364">
        <v>6.1</v>
      </c>
      <c r="IJ383" s="38" t="s">
        <v>329</v>
      </c>
      <c r="IK383" s="38"/>
      <c r="IL383" s="38"/>
      <c r="IM383" s="38"/>
      <c r="IN383" s="38"/>
      <c r="IO383" s="38"/>
      <c r="IP383" s="38"/>
      <c r="IQ383" s="52"/>
      <c r="IS383" s="364">
        <v>6.1</v>
      </c>
      <c r="IT383" s="38" t="s">
        <v>329</v>
      </c>
      <c r="IU383" s="38"/>
      <c r="IV383" s="38"/>
      <c r="IW383" s="38"/>
      <c r="IX383" s="38"/>
      <c r="IY383" s="38"/>
      <c r="IZ383" s="38"/>
      <c r="JA383" s="52"/>
    </row>
    <row r="384" spans="1:261" ht="12.75" customHeight="1" outlineLevel="2" x14ac:dyDescent="0.25">
      <c r="C384" s="360"/>
      <c r="D384" s="50" t="s">
        <v>17</v>
      </c>
      <c r="E384" s="418"/>
      <c r="F384" s="418"/>
      <c r="G384" s="418"/>
      <c r="H384" s="418"/>
      <c r="I384" s="418"/>
      <c r="J384" s="418"/>
      <c r="K384" s="52"/>
      <c r="M384" s="49"/>
      <c r="N384" s="50" t="s">
        <v>17</v>
      </c>
      <c r="O384" s="9"/>
      <c r="P384" s="9"/>
      <c r="Q384" s="9"/>
      <c r="R384" s="9"/>
      <c r="S384" s="9"/>
      <c r="T384" s="9"/>
      <c r="U384" s="52"/>
      <c r="W384" s="49"/>
      <c r="X384" s="50" t="s">
        <v>17</v>
      </c>
      <c r="Y384" s="9"/>
      <c r="Z384" s="9"/>
      <c r="AA384" s="9"/>
      <c r="AB384" s="9"/>
      <c r="AC384" s="9"/>
      <c r="AD384" s="9"/>
      <c r="AE384" s="52"/>
      <c r="AG384" s="49"/>
      <c r="AH384" s="50" t="s">
        <v>17</v>
      </c>
      <c r="AI384" s="9"/>
      <c r="AJ384" s="9"/>
      <c r="AK384" s="9"/>
      <c r="AL384" s="9"/>
      <c r="AM384" s="9"/>
      <c r="AN384" s="9"/>
      <c r="AO384" s="52"/>
      <c r="AQ384" s="49"/>
      <c r="AR384" s="50" t="s">
        <v>17</v>
      </c>
      <c r="AS384" s="9"/>
      <c r="AT384" s="9"/>
      <c r="AU384" s="9"/>
      <c r="AV384" s="9"/>
      <c r="AW384" s="9"/>
      <c r="AX384" s="9"/>
      <c r="AY384" s="52"/>
      <c r="BA384" s="49"/>
      <c r="BB384" s="50" t="s">
        <v>17</v>
      </c>
      <c r="BC384" s="9"/>
      <c r="BD384" s="9"/>
      <c r="BE384" s="9"/>
      <c r="BF384" s="9"/>
      <c r="BG384" s="9"/>
      <c r="BH384" s="9"/>
      <c r="BI384" s="52"/>
      <c r="BK384" s="49"/>
      <c r="BL384" s="50" t="s">
        <v>17</v>
      </c>
      <c r="BM384" s="38"/>
      <c r="BN384" s="38"/>
      <c r="BO384" s="38"/>
      <c r="BP384" s="38"/>
      <c r="BQ384" s="38"/>
      <c r="BR384" s="38"/>
      <c r="BS384" s="52"/>
      <c r="BU384" s="49"/>
      <c r="BV384" s="50" t="s">
        <v>17</v>
      </c>
      <c r="BW384" s="9"/>
      <c r="BX384" s="9"/>
      <c r="BY384" s="9"/>
      <c r="BZ384" s="9"/>
      <c r="CA384" s="9"/>
      <c r="CB384" s="9"/>
      <c r="CC384" s="52"/>
      <c r="CE384" s="49"/>
      <c r="CF384" s="50" t="s">
        <v>17</v>
      </c>
      <c r="CG384" s="9"/>
      <c r="CH384" s="9"/>
      <c r="CI384" s="9"/>
      <c r="CJ384" s="9"/>
      <c r="CK384" s="9"/>
      <c r="CL384" s="9"/>
      <c r="CM384" s="52"/>
      <c r="CO384" s="49"/>
      <c r="CP384" s="50" t="s">
        <v>17</v>
      </c>
      <c r="CQ384" s="9"/>
      <c r="CR384" s="9"/>
      <c r="CS384" s="9"/>
      <c r="CT384" s="9"/>
      <c r="CU384" s="9"/>
      <c r="CV384" s="9"/>
      <c r="CW384" s="52"/>
      <c r="CY384" s="49"/>
      <c r="CZ384" s="50" t="s">
        <v>17</v>
      </c>
      <c r="DA384" s="9"/>
      <c r="DB384" s="9"/>
      <c r="DC384" s="9"/>
      <c r="DD384" s="9"/>
      <c r="DE384" s="9"/>
      <c r="DF384" s="9"/>
      <c r="DG384" s="52"/>
      <c r="DI384" s="49"/>
      <c r="DJ384" s="50" t="s">
        <v>17</v>
      </c>
      <c r="DK384" s="9"/>
      <c r="DL384" s="9"/>
      <c r="DM384" s="9"/>
      <c r="DN384" s="9"/>
      <c r="DO384" s="9"/>
      <c r="DP384" s="9"/>
      <c r="DQ384" s="52"/>
      <c r="DS384" s="49"/>
      <c r="DT384" s="50" t="s">
        <v>17</v>
      </c>
      <c r="DU384" s="9"/>
      <c r="DV384" s="9"/>
      <c r="DW384" s="9"/>
      <c r="DX384" s="9"/>
      <c r="DY384" s="9"/>
      <c r="DZ384" s="9"/>
      <c r="EA384" s="52"/>
      <c r="EC384" s="49"/>
      <c r="ED384" s="50" t="s">
        <v>17</v>
      </c>
      <c r="EE384" s="9"/>
      <c r="EF384" s="9"/>
      <c r="EG384" s="9"/>
      <c r="EH384" s="9"/>
      <c r="EI384" s="9"/>
      <c r="EJ384" s="9"/>
      <c r="EK384" s="52"/>
      <c r="EL384" s="49"/>
      <c r="EM384" s="50" t="s">
        <v>17</v>
      </c>
      <c r="EN384" s="9"/>
      <c r="EO384" s="9"/>
      <c r="EP384" s="9"/>
      <c r="EQ384" s="9"/>
      <c r="ER384" s="9"/>
      <c r="ES384" s="9"/>
      <c r="ET384" s="52"/>
      <c r="EU384" s="52"/>
      <c r="EW384" s="365"/>
      <c r="EX384" s="50" t="s">
        <v>17</v>
      </c>
      <c r="EY384" s="9"/>
      <c r="EZ384" s="9"/>
      <c r="FA384" s="9"/>
      <c r="FB384" s="9"/>
      <c r="FC384" s="9"/>
      <c r="FD384" s="9"/>
      <c r="FE384" s="52"/>
      <c r="FG384" s="365"/>
      <c r="FH384" s="50" t="s">
        <v>17</v>
      </c>
      <c r="FI384" s="9"/>
      <c r="FJ384" s="9"/>
      <c r="FK384" s="9"/>
      <c r="FL384" s="9"/>
      <c r="FM384" s="9"/>
      <c r="FN384" s="9"/>
      <c r="FO384" s="52"/>
      <c r="FQ384" s="365"/>
      <c r="FR384" s="50" t="s">
        <v>17</v>
      </c>
      <c r="FS384" s="9"/>
      <c r="FT384" s="9"/>
      <c r="FU384" s="9"/>
      <c r="FV384" s="9"/>
      <c r="FW384" s="9"/>
      <c r="FX384" s="9"/>
      <c r="FY384" s="52"/>
      <c r="GA384" s="365"/>
      <c r="GB384" s="50" t="s">
        <v>17</v>
      </c>
      <c r="GC384" s="9"/>
      <c r="GD384" s="9"/>
      <c r="GE384" s="9"/>
      <c r="GF384" s="9"/>
      <c r="GG384" s="9"/>
      <c r="GH384" s="9"/>
      <c r="GI384" s="52"/>
      <c r="GK384" s="365"/>
      <c r="GL384" s="50" t="s">
        <v>17</v>
      </c>
      <c r="GM384" s="9"/>
      <c r="GN384" s="9"/>
      <c r="GO384" s="9"/>
      <c r="GP384" s="9"/>
      <c r="GQ384" s="9"/>
      <c r="GR384" s="9"/>
      <c r="GS384" s="52"/>
      <c r="GU384" s="365"/>
      <c r="GV384" s="50" t="s">
        <v>17</v>
      </c>
      <c r="GW384" s="9"/>
      <c r="GX384" s="9"/>
      <c r="GY384" s="9"/>
      <c r="GZ384" s="9"/>
      <c r="HA384" s="9"/>
      <c r="HB384" s="9"/>
      <c r="HC384" s="52"/>
      <c r="HE384" s="365"/>
      <c r="HF384" s="50" t="s">
        <v>17</v>
      </c>
      <c r="HG384" s="9"/>
      <c r="HH384" s="9"/>
      <c r="HI384" s="9"/>
      <c r="HJ384" s="9"/>
      <c r="HK384" s="9"/>
      <c r="HL384" s="9"/>
      <c r="HM384" s="52"/>
      <c r="HO384" s="365"/>
      <c r="HP384" s="50" t="s">
        <v>17</v>
      </c>
      <c r="HQ384" s="9"/>
      <c r="HR384" s="9"/>
      <c r="HS384" s="9"/>
      <c r="HT384" s="9"/>
      <c r="HU384" s="9"/>
      <c r="HV384" s="9"/>
      <c r="HW384" s="52"/>
      <c r="HY384" s="365"/>
      <c r="HZ384" s="50" t="s">
        <v>17</v>
      </c>
      <c r="IA384" s="9"/>
      <c r="IB384" s="9"/>
      <c r="IC384" s="9"/>
      <c r="ID384" s="9"/>
      <c r="IE384" s="9"/>
      <c r="IF384" s="9"/>
      <c r="IG384" s="52"/>
      <c r="II384" s="365"/>
      <c r="IJ384" s="50" t="s">
        <v>17</v>
      </c>
      <c r="IK384" s="9"/>
      <c r="IL384" s="9"/>
      <c r="IM384" s="9"/>
      <c r="IN384" s="9"/>
      <c r="IO384" s="9"/>
      <c r="IP384" s="9"/>
      <c r="IQ384" s="52"/>
      <c r="IS384" s="365"/>
      <c r="IT384" s="50" t="s">
        <v>17</v>
      </c>
      <c r="IU384" s="9"/>
      <c r="IV384" s="9"/>
      <c r="IW384" s="9"/>
      <c r="IX384" s="9"/>
      <c r="IY384" s="9"/>
      <c r="IZ384" s="9"/>
      <c r="JA384" s="52"/>
    </row>
    <row r="385" spans="1:261" ht="26.4" outlineLevel="1" x14ac:dyDescent="0.25">
      <c r="A385" s="97"/>
      <c r="B385" s="98">
        <f>SUM(B386:B388)*10</f>
        <v>10</v>
      </c>
      <c r="C385" s="37">
        <v>6.2</v>
      </c>
      <c r="D385" s="38" t="s">
        <v>330</v>
      </c>
      <c r="E385" s="428">
        <f>($B$388*E388)/$B$385</f>
        <v>0.6333333333333333</v>
      </c>
      <c r="F385" s="428">
        <f t="shared" ref="F385:J385" si="1732">($B$388*F388)/$B$385</f>
        <v>0.78333333333333333</v>
      </c>
      <c r="G385" s="428">
        <f t="shared" si="1732"/>
        <v>0.6</v>
      </c>
      <c r="H385" s="428">
        <f t="shared" si="1732"/>
        <v>0.375</v>
      </c>
      <c r="I385" s="428">
        <f t="shared" si="1732"/>
        <v>0.47499999999999998</v>
      </c>
      <c r="J385" s="428">
        <f t="shared" si="1732"/>
        <v>0.82499999999999996</v>
      </c>
      <c r="K385" s="52"/>
      <c r="M385" s="37">
        <v>6.2</v>
      </c>
      <c r="N385" s="38" t="s">
        <v>330</v>
      </c>
      <c r="O385" s="38"/>
      <c r="P385" s="38"/>
      <c r="Q385" s="38"/>
      <c r="R385" s="38"/>
      <c r="S385" s="38"/>
      <c r="T385" s="38"/>
      <c r="U385" s="52"/>
      <c r="W385" s="37">
        <v>6.2</v>
      </c>
      <c r="X385" s="38" t="s">
        <v>330</v>
      </c>
      <c r="Y385" s="38"/>
      <c r="Z385" s="38"/>
      <c r="AA385" s="38"/>
      <c r="AB385" s="38"/>
      <c r="AC385" s="38"/>
      <c r="AD385" s="38"/>
      <c r="AE385" s="52"/>
      <c r="AG385" s="37">
        <v>6.2</v>
      </c>
      <c r="AH385" s="38" t="s">
        <v>330</v>
      </c>
      <c r="AI385" s="38"/>
      <c r="AJ385" s="38"/>
      <c r="AK385" s="38"/>
      <c r="AL385" s="38"/>
      <c r="AM385" s="38"/>
      <c r="AN385" s="38"/>
      <c r="AO385" s="52"/>
      <c r="AQ385" s="37">
        <v>6.2</v>
      </c>
      <c r="AR385" s="38" t="s">
        <v>330</v>
      </c>
      <c r="AS385" s="38"/>
      <c r="AT385" s="38"/>
      <c r="AU385" s="38"/>
      <c r="AV385" s="38"/>
      <c r="AW385" s="38"/>
      <c r="AX385" s="38"/>
      <c r="AY385" s="52"/>
      <c r="BA385" s="37">
        <v>6.2</v>
      </c>
      <c r="BB385" s="38" t="s">
        <v>330</v>
      </c>
      <c r="BC385" s="38"/>
      <c r="BD385" s="38"/>
      <c r="BE385" s="38"/>
      <c r="BF385" s="38"/>
      <c r="BG385" s="38"/>
      <c r="BH385" s="38"/>
      <c r="BI385" s="52"/>
      <c r="BK385" s="37">
        <v>6.2</v>
      </c>
      <c r="BL385" s="38" t="s">
        <v>330</v>
      </c>
      <c r="BM385" s="9"/>
      <c r="BN385" s="9"/>
      <c r="BO385" s="9"/>
      <c r="BP385" s="9"/>
      <c r="BQ385" s="9"/>
      <c r="BR385" s="9"/>
      <c r="BS385" s="52"/>
      <c r="BU385" s="37">
        <v>6.2</v>
      </c>
      <c r="BV385" s="38" t="s">
        <v>330</v>
      </c>
      <c r="BW385" s="38"/>
      <c r="BX385" s="38"/>
      <c r="BY385" s="38"/>
      <c r="BZ385" s="38"/>
      <c r="CA385" s="38"/>
      <c r="CB385" s="38"/>
      <c r="CC385" s="52"/>
      <c r="CE385" s="37">
        <v>6.2</v>
      </c>
      <c r="CF385" s="38" t="s">
        <v>330</v>
      </c>
      <c r="CG385" s="38"/>
      <c r="CH385" s="38"/>
      <c r="CI385" s="38"/>
      <c r="CJ385" s="38"/>
      <c r="CK385" s="38"/>
      <c r="CL385" s="38"/>
      <c r="CM385" s="52"/>
      <c r="CO385" s="37">
        <v>6.2</v>
      </c>
      <c r="CP385" s="38" t="s">
        <v>330</v>
      </c>
      <c r="CQ385" s="38"/>
      <c r="CR385" s="38"/>
      <c r="CS385" s="38"/>
      <c r="CT385" s="38"/>
      <c r="CU385" s="38"/>
      <c r="CV385" s="38"/>
      <c r="CW385" s="52"/>
      <c r="CY385" s="37">
        <v>6.2</v>
      </c>
      <c r="CZ385" s="38" t="s">
        <v>330</v>
      </c>
      <c r="DA385" s="38"/>
      <c r="DB385" s="38"/>
      <c r="DC385" s="38"/>
      <c r="DD385" s="38"/>
      <c r="DE385" s="38"/>
      <c r="DF385" s="38"/>
      <c r="DG385" s="52"/>
      <c r="DI385" s="37">
        <v>6.2</v>
      </c>
      <c r="DJ385" s="38" t="s">
        <v>330</v>
      </c>
      <c r="DK385" s="38"/>
      <c r="DL385" s="38"/>
      <c r="DM385" s="38"/>
      <c r="DN385" s="38"/>
      <c r="DO385" s="38"/>
      <c r="DP385" s="38"/>
      <c r="DQ385" s="52"/>
      <c r="DS385" s="37">
        <v>6.2</v>
      </c>
      <c r="DT385" s="38" t="s">
        <v>330</v>
      </c>
      <c r="DU385" s="38"/>
      <c r="DV385" s="38"/>
      <c r="DW385" s="38"/>
      <c r="DX385" s="38"/>
      <c r="DY385" s="38"/>
      <c r="DZ385" s="38"/>
      <c r="EA385" s="52"/>
      <c r="EC385" s="37">
        <v>6.2</v>
      </c>
      <c r="ED385" s="38" t="s">
        <v>330</v>
      </c>
      <c r="EE385" s="38"/>
      <c r="EF385" s="38"/>
      <c r="EG385" s="38"/>
      <c r="EH385" s="38"/>
      <c r="EI385" s="38"/>
      <c r="EJ385" s="38"/>
      <c r="EK385" s="52"/>
      <c r="EL385" s="37">
        <v>6.2</v>
      </c>
      <c r="EM385" s="38" t="s">
        <v>330</v>
      </c>
      <c r="EN385" s="38"/>
      <c r="EO385" s="38"/>
      <c r="EP385" s="38"/>
      <c r="EQ385" s="38"/>
      <c r="ER385" s="38"/>
      <c r="ES385" s="38"/>
      <c r="ET385" s="52"/>
      <c r="EU385" s="52"/>
      <c r="EW385" s="364">
        <v>6.2</v>
      </c>
      <c r="EX385" s="38" t="s">
        <v>330</v>
      </c>
      <c r="EY385" s="38"/>
      <c r="EZ385" s="38"/>
      <c r="FA385" s="38"/>
      <c r="FB385" s="38"/>
      <c r="FC385" s="38"/>
      <c r="FD385" s="38"/>
      <c r="FE385" s="52"/>
      <c r="FG385" s="364">
        <v>6.2</v>
      </c>
      <c r="FH385" s="38" t="s">
        <v>330</v>
      </c>
      <c r="FI385" s="38"/>
      <c r="FJ385" s="38"/>
      <c r="FK385" s="38"/>
      <c r="FL385" s="38"/>
      <c r="FM385" s="38"/>
      <c r="FN385" s="38"/>
      <c r="FO385" s="52"/>
      <c r="FQ385" s="364">
        <v>6.2</v>
      </c>
      <c r="FR385" s="38" t="s">
        <v>330</v>
      </c>
      <c r="FS385" s="38"/>
      <c r="FT385" s="38"/>
      <c r="FU385" s="38"/>
      <c r="FV385" s="38"/>
      <c r="FW385" s="38"/>
      <c r="FX385" s="38"/>
      <c r="FY385" s="52"/>
      <c r="GA385" s="364">
        <v>6.2</v>
      </c>
      <c r="GB385" s="38" t="s">
        <v>330</v>
      </c>
      <c r="GC385" s="38"/>
      <c r="GD385" s="38"/>
      <c r="GE385" s="38"/>
      <c r="GF385" s="38"/>
      <c r="GG385" s="38"/>
      <c r="GH385" s="38"/>
      <c r="GI385" s="52"/>
      <c r="GK385" s="364">
        <v>6.2</v>
      </c>
      <c r="GL385" s="38" t="s">
        <v>330</v>
      </c>
      <c r="GM385" s="38"/>
      <c r="GN385" s="38"/>
      <c r="GO385" s="38"/>
      <c r="GP385" s="38"/>
      <c r="GQ385" s="38"/>
      <c r="GR385" s="38"/>
      <c r="GS385" s="52"/>
      <c r="GU385" s="364">
        <v>6.2</v>
      </c>
      <c r="GV385" s="38" t="s">
        <v>330</v>
      </c>
      <c r="GW385" s="38"/>
      <c r="GX385" s="38"/>
      <c r="GY385" s="38"/>
      <c r="GZ385" s="38"/>
      <c r="HA385" s="38"/>
      <c r="HB385" s="38"/>
      <c r="HC385" s="52"/>
      <c r="HE385" s="364">
        <v>6.2</v>
      </c>
      <c r="HF385" s="38" t="s">
        <v>330</v>
      </c>
      <c r="HG385" s="38"/>
      <c r="HH385" s="38"/>
      <c r="HI385" s="38"/>
      <c r="HJ385" s="38"/>
      <c r="HK385" s="38"/>
      <c r="HL385" s="38"/>
      <c r="HM385" s="52"/>
      <c r="HO385" s="364">
        <v>6.2</v>
      </c>
      <c r="HP385" s="38" t="s">
        <v>330</v>
      </c>
      <c r="HQ385" s="38"/>
      <c r="HR385" s="38"/>
      <c r="HS385" s="38"/>
      <c r="HT385" s="38"/>
      <c r="HU385" s="38"/>
      <c r="HV385" s="38"/>
      <c r="HW385" s="52"/>
      <c r="HY385" s="364">
        <v>6.2</v>
      </c>
      <c r="HZ385" s="38" t="s">
        <v>330</v>
      </c>
      <c r="IA385" s="38"/>
      <c r="IB385" s="38"/>
      <c r="IC385" s="38"/>
      <c r="ID385" s="38"/>
      <c r="IE385" s="38"/>
      <c r="IF385" s="38"/>
      <c r="IG385" s="52"/>
      <c r="II385" s="364">
        <v>6.2</v>
      </c>
      <c r="IJ385" s="38" t="s">
        <v>330</v>
      </c>
      <c r="IK385" s="38"/>
      <c r="IL385" s="38"/>
      <c r="IM385" s="38"/>
      <c r="IN385" s="38"/>
      <c r="IO385" s="38"/>
      <c r="IP385" s="38"/>
      <c r="IQ385" s="52"/>
      <c r="IS385" s="364">
        <v>6.2</v>
      </c>
      <c r="IT385" s="38" t="s">
        <v>330</v>
      </c>
      <c r="IU385" s="38"/>
      <c r="IV385" s="38"/>
      <c r="IW385" s="38"/>
      <c r="IX385" s="38"/>
      <c r="IY385" s="38"/>
      <c r="IZ385" s="38"/>
      <c r="JA385" s="52"/>
    </row>
    <row r="386" spans="1:261" ht="12.75" customHeight="1" outlineLevel="2" x14ac:dyDescent="0.25">
      <c r="C386" s="356"/>
      <c r="D386" s="41">
        <v>1</v>
      </c>
      <c r="E386" s="416">
        <f t="shared" ref="E386:E387" si="1733">AVERAGE(O386,Y386,AI386,AS386,BC386,BM386,BW386,CG386,CQ386,DA386,DK386,DU386,EE386,EO386,EY386,FI386,FS386,GC386,GM386,GW386,HG386,HQ386,IA386,IK386,IU386)</f>
        <v>7</v>
      </c>
      <c r="F386" s="416">
        <f t="shared" ref="F386:F387" si="1734">AVERAGE(P386,Z386,AJ386,AT386,BD386,BN386,BX386,CH386,CR386,DB386,DL386,DV386,EF386,EP386,EZ386,FJ386,FT386,GD386,GN386,GX386,HH386,HR386,IB386,IL386,IV386)</f>
        <v>8.6666666666666661</v>
      </c>
      <c r="G386" s="416">
        <f t="shared" ref="G386:G387" si="1735">AVERAGE(Q386,AA386,AK386,AU386,BE386,BO386,BY386,CI386,CS386,DC386,DM386,DW386,EG386,EQ386,FA386,FK386,FU386,GE386,GO386,GY386,HI386,HS386,IC386,IM386,IW386)</f>
        <v>8</v>
      </c>
      <c r="H386" s="416">
        <f t="shared" ref="H386:H387" si="1736">AVERAGE(R386,AB386,AL386,AV386,BF386,BP386,BZ386,CJ386,CT386,DD386,DN386,DX386,EH386,ER386,FB386,FL386,FV386,GF386,GP386,GZ386,HJ386,HT386,ID386,IN386,IX386)</f>
        <v>4.5</v>
      </c>
      <c r="I386" s="416">
        <f t="shared" ref="I386:I387" si="1737">AVERAGE(S386,AC386,AM386,AW386,BG386,BQ386,CA386,CK386,CU386,DE386,DO386,DY386,EI386,ES386,FC386,FM386,FW386,GG386,GQ386,HA386,HK386,HU386,IE386,IO386,IY386)</f>
        <v>5</v>
      </c>
      <c r="J386" s="416">
        <f t="shared" ref="J386:J387" si="1738">AVERAGE(T386,AD386,AN386,AX386,BH386,BR386,CB386,CL386,CV386,DF386,DP386,DZ386,EJ386,ET386,FD386,FN386,FX386,GH386,GR386,HB386,HL386,HV386,IF386,IP386,IZ386)</f>
        <v>8.5</v>
      </c>
      <c r="K386" s="52"/>
      <c r="M386" s="328"/>
      <c r="N386" s="41">
        <v>1</v>
      </c>
      <c r="O386" s="6"/>
      <c r="P386" s="6"/>
      <c r="Q386" s="6"/>
      <c r="R386" s="6"/>
      <c r="S386" s="6"/>
      <c r="T386" s="6"/>
      <c r="U386" s="52"/>
      <c r="W386" s="328"/>
      <c r="X386" s="41">
        <v>1</v>
      </c>
      <c r="Y386" s="6">
        <v>2</v>
      </c>
      <c r="Z386" s="6">
        <v>8</v>
      </c>
      <c r="AA386" s="6">
        <v>7</v>
      </c>
      <c r="AB386" s="6">
        <v>0</v>
      </c>
      <c r="AC386" s="6">
        <v>0</v>
      </c>
      <c r="AD386" s="6">
        <v>7</v>
      </c>
      <c r="AE386" s="52"/>
      <c r="AG386" s="328"/>
      <c r="AH386" s="41">
        <v>1</v>
      </c>
      <c r="AI386" s="6"/>
      <c r="AJ386" s="6"/>
      <c r="AK386" s="6"/>
      <c r="AL386" s="6"/>
      <c r="AM386" s="6"/>
      <c r="AN386" s="6"/>
      <c r="AO386" s="52"/>
      <c r="AQ386" s="328"/>
      <c r="AR386" s="41">
        <v>1</v>
      </c>
      <c r="AS386" s="6"/>
      <c r="AT386" s="6"/>
      <c r="AU386" s="6"/>
      <c r="AV386" s="6"/>
      <c r="AW386" s="6"/>
      <c r="AX386" s="6"/>
      <c r="AY386" s="52"/>
      <c r="BA386" s="328"/>
      <c r="BB386" s="41">
        <v>1</v>
      </c>
      <c r="BC386" s="6"/>
      <c r="BD386" s="6"/>
      <c r="BE386" s="6"/>
      <c r="BF386" s="6"/>
      <c r="BG386" s="6"/>
      <c r="BH386" s="6"/>
      <c r="BI386" s="52"/>
      <c r="BK386" s="328"/>
      <c r="BL386" s="41">
        <v>1</v>
      </c>
      <c r="BM386" s="38"/>
      <c r="BN386" s="38"/>
      <c r="BO386" s="38"/>
      <c r="BP386" s="38"/>
      <c r="BQ386" s="38"/>
      <c r="BR386" s="38"/>
      <c r="BS386" s="52"/>
      <c r="BU386" s="328"/>
      <c r="BV386" s="41">
        <v>1</v>
      </c>
      <c r="BW386" s="6"/>
      <c r="BX386" s="6"/>
      <c r="BY386" s="6"/>
      <c r="BZ386" s="6"/>
      <c r="CA386" s="6"/>
      <c r="CB386" s="6"/>
      <c r="CC386" s="52"/>
      <c r="CE386" s="328"/>
      <c r="CF386" s="41">
        <v>1</v>
      </c>
      <c r="CG386" s="6"/>
      <c r="CH386" s="6"/>
      <c r="CI386" s="6"/>
      <c r="CJ386" s="6"/>
      <c r="CK386" s="6"/>
      <c r="CL386" s="6"/>
      <c r="CM386" s="52"/>
      <c r="CO386" s="328"/>
      <c r="CP386" s="41">
        <v>1</v>
      </c>
      <c r="CQ386" s="6"/>
      <c r="CR386" s="6"/>
      <c r="CS386" s="6"/>
      <c r="CT386" s="6"/>
      <c r="CU386" s="6"/>
      <c r="CV386" s="6"/>
      <c r="CW386" s="52"/>
      <c r="CY386" s="328"/>
      <c r="CZ386" s="41">
        <v>1</v>
      </c>
      <c r="DA386" s="6">
        <v>9</v>
      </c>
      <c r="DB386" s="6">
        <v>10</v>
      </c>
      <c r="DC386" s="6">
        <v>8</v>
      </c>
      <c r="DD386" s="6">
        <v>9</v>
      </c>
      <c r="DE386" s="6"/>
      <c r="DF386" s="6">
        <v>10</v>
      </c>
      <c r="DG386" s="52"/>
      <c r="DI386" s="328"/>
      <c r="DJ386" s="41">
        <v>1</v>
      </c>
      <c r="DK386" s="6"/>
      <c r="DL386" s="6"/>
      <c r="DM386" s="6"/>
      <c r="DN386" s="6"/>
      <c r="DO386" s="6"/>
      <c r="DP386" s="6"/>
      <c r="DQ386" s="52"/>
      <c r="DS386" s="328"/>
      <c r="DT386" s="41">
        <v>1</v>
      </c>
      <c r="DU386" s="6"/>
      <c r="DV386" s="6"/>
      <c r="DW386" s="6"/>
      <c r="DX386" s="6"/>
      <c r="DY386" s="6"/>
      <c r="DZ386" s="6"/>
      <c r="EA386" s="52"/>
      <c r="EC386" s="328"/>
      <c r="ED386" s="41">
        <v>1</v>
      </c>
      <c r="EE386" s="6"/>
      <c r="EF386" s="6"/>
      <c r="EG386" s="6"/>
      <c r="EH386" s="6"/>
      <c r="EI386" s="6"/>
      <c r="EJ386" s="6"/>
      <c r="EK386" s="52"/>
      <c r="EL386" s="328"/>
      <c r="EM386" s="41">
        <v>1</v>
      </c>
      <c r="EN386" s="6">
        <v>9</v>
      </c>
      <c r="EO386" s="6">
        <v>10</v>
      </c>
      <c r="EP386" s="6">
        <v>8</v>
      </c>
      <c r="EQ386" s="6">
        <v>9</v>
      </c>
      <c r="ER386" s="6"/>
      <c r="ES386" s="6">
        <v>10</v>
      </c>
      <c r="ET386" s="52"/>
      <c r="EU386" s="52"/>
      <c r="EW386" s="367"/>
      <c r="EX386" s="41">
        <v>1</v>
      </c>
      <c r="EY386" s="6"/>
      <c r="EZ386" s="6"/>
      <c r="FA386" s="6"/>
      <c r="FB386" s="6"/>
      <c r="FC386" s="6"/>
      <c r="FD386" s="6"/>
      <c r="FE386" s="52"/>
      <c r="FG386" s="367"/>
      <c r="FH386" s="41">
        <v>1</v>
      </c>
      <c r="FI386" s="6"/>
      <c r="FJ386" s="6"/>
      <c r="FK386" s="6"/>
      <c r="FL386" s="6"/>
      <c r="FM386" s="6"/>
      <c r="FN386" s="6"/>
      <c r="FO386" s="52"/>
      <c r="FQ386" s="367"/>
      <c r="FR386" s="41">
        <v>1</v>
      </c>
      <c r="FS386" s="6"/>
      <c r="FT386" s="6"/>
      <c r="FU386" s="6"/>
      <c r="FV386" s="6"/>
      <c r="FW386" s="6"/>
      <c r="FX386" s="6"/>
      <c r="FY386" s="52"/>
      <c r="GA386" s="367"/>
      <c r="GB386" s="41">
        <v>1</v>
      </c>
      <c r="GC386" s="6"/>
      <c r="GD386" s="6"/>
      <c r="GE386" s="6"/>
      <c r="GF386" s="6"/>
      <c r="GG386" s="6"/>
      <c r="GH386" s="6"/>
      <c r="GI386" s="52"/>
      <c r="GK386" s="367"/>
      <c r="GL386" s="41">
        <v>1</v>
      </c>
      <c r="GM386" s="6"/>
      <c r="GN386" s="6"/>
      <c r="GO386" s="6"/>
      <c r="GP386" s="6"/>
      <c r="GQ386" s="6"/>
      <c r="GR386" s="6"/>
      <c r="GS386" s="52"/>
      <c r="GU386" s="367"/>
      <c r="GV386" s="41">
        <v>1</v>
      </c>
      <c r="GW386" s="6"/>
      <c r="GX386" s="6"/>
      <c r="GY386" s="6"/>
      <c r="GZ386" s="6"/>
      <c r="HA386" s="6"/>
      <c r="HB386" s="6"/>
      <c r="HC386" s="52"/>
      <c r="HE386" s="367"/>
      <c r="HF386" s="41">
        <v>1</v>
      </c>
      <c r="HG386" s="6"/>
      <c r="HH386" s="6"/>
      <c r="HI386" s="6"/>
      <c r="HJ386" s="6"/>
      <c r="HK386" s="6"/>
      <c r="HL386" s="6"/>
      <c r="HM386" s="52"/>
      <c r="HO386" s="367"/>
      <c r="HP386" s="41">
        <v>1</v>
      </c>
      <c r="HQ386" s="6"/>
      <c r="HR386" s="6"/>
      <c r="HS386" s="6"/>
      <c r="HT386" s="6"/>
      <c r="HU386" s="6"/>
      <c r="HV386" s="6"/>
      <c r="HW386" s="52"/>
      <c r="HY386" s="367"/>
      <c r="HZ386" s="41">
        <v>1</v>
      </c>
      <c r="IA386" s="6"/>
      <c r="IB386" s="6"/>
      <c r="IC386" s="6"/>
      <c r="ID386" s="6"/>
      <c r="IE386" s="6"/>
      <c r="IF386" s="6"/>
      <c r="IG386" s="52"/>
      <c r="II386" s="367"/>
      <c r="IJ386" s="41">
        <v>1</v>
      </c>
      <c r="IK386" s="6"/>
      <c r="IL386" s="6"/>
      <c r="IM386" s="6"/>
      <c r="IN386" s="6"/>
      <c r="IO386" s="6"/>
      <c r="IP386" s="6"/>
      <c r="IQ386" s="52"/>
      <c r="IS386" s="367"/>
      <c r="IT386" s="41">
        <v>1</v>
      </c>
      <c r="IU386" s="6"/>
      <c r="IV386" s="6"/>
      <c r="IW386" s="6"/>
      <c r="IX386" s="6"/>
      <c r="IY386" s="6"/>
      <c r="IZ386" s="6"/>
      <c r="JA386" s="52"/>
    </row>
    <row r="387" spans="1:261" ht="12.75" customHeight="1" outlineLevel="2" x14ac:dyDescent="0.25">
      <c r="C387" s="356"/>
      <c r="D387" s="41">
        <v>2</v>
      </c>
      <c r="E387" s="416">
        <f t="shared" si="1733"/>
        <v>5.666666666666667</v>
      </c>
      <c r="F387" s="416">
        <f t="shared" si="1734"/>
        <v>7</v>
      </c>
      <c r="G387" s="416">
        <f t="shared" si="1735"/>
        <v>4</v>
      </c>
      <c r="H387" s="416">
        <f t="shared" si="1736"/>
        <v>3</v>
      </c>
      <c r="I387" s="416">
        <f t="shared" si="1737"/>
        <v>4.5</v>
      </c>
      <c r="J387" s="416">
        <f t="shared" si="1738"/>
        <v>8</v>
      </c>
      <c r="K387" s="52"/>
      <c r="M387" s="328"/>
      <c r="N387" s="41">
        <v>2</v>
      </c>
      <c r="O387" s="6"/>
      <c r="P387" s="6"/>
      <c r="Q387" s="6"/>
      <c r="R387" s="6"/>
      <c r="S387" s="6"/>
      <c r="T387" s="6"/>
      <c r="U387" s="52"/>
      <c r="W387" s="328"/>
      <c r="X387" s="41">
        <v>2</v>
      </c>
      <c r="Y387" s="6">
        <v>2</v>
      </c>
      <c r="Z387" s="6">
        <v>7</v>
      </c>
      <c r="AA387" s="6">
        <v>0</v>
      </c>
      <c r="AB387" s="6">
        <v>0</v>
      </c>
      <c r="AC387" s="6">
        <v>0</v>
      </c>
      <c r="AD387" s="6">
        <v>7</v>
      </c>
      <c r="AE387" s="52"/>
      <c r="AG387" s="328"/>
      <c r="AH387" s="41">
        <v>2</v>
      </c>
      <c r="AI387" s="6"/>
      <c r="AJ387" s="6"/>
      <c r="AK387" s="6"/>
      <c r="AL387" s="6"/>
      <c r="AM387" s="6"/>
      <c r="AN387" s="6"/>
      <c r="AO387" s="52"/>
      <c r="AQ387" s="328"/>
      <c r="AR387" s="41">
        <v>2</v>
      </c>
      <c r="AS387" s="6"/>
      <c r="AT387" s="6"/>
      <c r="AU387" s="6"/>
      <c r="AV387" s="6"/>
      <c r="AW387" s="6"/>
      <c r="AX387" s="6"/>
      <c r="AY387" s="52"/>
      <c r="BA387" s="328"/>
      <c r="BB387" s="41">
        <v>2</v>
      </c>
      <c r="BC387" s="6"/>
      <c r="BD387" s="6"/>
      <c r="BE387" s="6"/>
      <c r="BF387" s="6"/>
      <c r="BG387" s="6"/>
      <c r="BH387" s="6"/>
      <c r="BI387" s="52"/>
      <c r="BK387" s="328"/>
      <c r="BL387" s="41">
        <v>2</v>
      </c>
      <c r="BM387" s="6"/>
      <c r="BN387" s="6"/>
      <c r="BO387" s="6"/>
      <c r="BP387" s="6"/>
      <c r="BQ387" s="6"/>
      <c r="BR387" s="6"/>
      <c r="BS387" s="52"/>
      <c r="BU387" s="328"/>
      <c r="BV387" s="41">
        <v>2</v>
      </c>
      <c r="BW387" s="6"/>
      <c r="BX387" s="6"/>
      <c r="BY387" s="6"/>
      <c r="BZ387" s="6"/>
      <c r="CA387" s="6"/>
      <c r="CB387" s="6"/>
      <c r="CC387" s="52"/>
      <c r="CE387" s="328"/>
      <c r="CF387" s="41">
        <v>2</v>
      </c>
      <c r="CG387" s="6"/>
      <c r="CH387" s="6"/>
      <c r="CI387" s="6"/>
      <c r="CJ387" s="6"/>
      <c r="CK387" s="6"/>
      <c r="CL387" s="6"/>
      <c r="CM387" s="52"/>
      <c r="CO387" s="328"/>
      <c r="CP387" s="41">
        <v>2</v>
      </c>
      <c r="CQ387" s="6"/>
      <c r="CR387" s="6"/>
      <c r="CS387" s="6"/>
      <c r="CT387" s="6"/>
      <c r="CU387" s="6"/>
      <c r="CV387" s="6"/>
      <c r="CW387" s="52"/>
      <c r="CY387" s="328"/>
      <c r="CZ387" s="41">
        <v>2</v>
      </c>
      <c r="DA387" s="6">
        <v>7</v>
      </c>
      <c r="DB387" s="6">
        <v>8</v>
      </c>
      <c r="DC387" s="6">
        <v>6</v>
      </c>
      <c r="DD387" s="6">
        <v>6</v>
      </c>
      <c r="DE387" s="6"/>
      <c r="DF387" s="6">
        <v>9</v>
      </c>
      <c r="DG387" s="52"/>
      <c r="DI387" s="328"/>
      <c r="DJ387" s="41">
        <v>2</v>
      </c>
      <c r="DK387" s="6"/>
      <c r="DL387" s="6"/>
      <c r="DM387" s="6"/>
      <c r="DN387" s="6"/>
      <c r="DO387" s="6"/>
      <c r="DP387" s="6"/>
      <c r="DQ387" s="52"/>
      <c r="DS387" s="328"/>
      <c r="DT387" s="41">
        <v>2</v>
      </c>
      <c r="DU387" s="6"/>
      <c r="DV387" s="6"/>
      <c r="DW387" s="6"/>
      <c r="DX387" s="6"/>
      <c r="DY387" s="6"/>
      <c r="DZ387" s="6"/>
      <c r="EA387" s="52"/>
      <c r="EC387" s="328"/>
      <c r="ED387" s="41">
        <v>2</v>
      </c>
      <c r="EE387" s="6"/>
      <c r="EF387" s="6"/>
      <c r="EG387" s="6"/>
      <c r="EH387" s="6"/>
      <c r="EI387" s="6"/>
      <c r="EJ387" s="6"/>
      <c r="EK387" s="52"/>
      <c r="EL387" s="328"/>
      <c r="EM387" s="41">
        <v>2</v>
      </c>
      <c r="EN387" s="6">
        <v>7</v>
      </c>
      <c r="EO387" s="6">
        <v>8</v>
      </c>
      <c r="EP387" s="6">
        <v>6</v>
      </c>
      <c r="EQ387" s="6">
        <v>6</v>
      </c>
      <c r="ER387" s="6"/>
      <c r="ES387" s="6">
        <v>9</v>
      </c>
      <c r="ET387" s="52"/>
      <c r="EU387" s="52"/>
      <c r="EW387" s="367"/>
      <c r="EX387" s="41">
        <v>2</v>
      </c>
      <c r="EY387" s="6"/>
      <c r="EZ387" s="6"/>
      <c r="FA387" s="6"/>
      <c r="FB387" s="6"/>
      <c r="FC387" s="6"/>
      <c r="FD387" s="6"/>
      <c r="FE387" s="52"/>
      <c r="FG387" s="367"/>
      <c r="FH387" s="41">
        <v>2</v>
      </c>
      <c r="FI387" s="6"/>
      <c r="FJ387" s="6"/>
      <c r="FK387" s="6"/>
      <c r="FL387" s="6"/>
      <c r="FM387" s="6"/>
      <c r="FN387" s="6"/>
      <c r="FO387" s="52"/>
      <c r="FQ387" s="367"/>
      <c r="FR387" s="41">
        <v>2</v>
      </c>
      <c r="FS387" s="6"/>
      <c r="FT387" s="6"/>
      <c r="FU387" s="6"/>
      <c r="FV387" s="6"/>
      <c r="FW387" s="6"/>
      <c r="FX387" s="6"/>
      <c r="FY387" s="52"/>
      <c r="GA387" s="367"/>
      <c r="GB387" s="41">
        <v>2</v>
      </c>
      <c r="GC387" s="6"/>
      <c r="GD387" s="6"/>
      <c r="GE387" s="6"/>
      <c r="GF387" s="6"/>
      <c r="GG387" s="6"/>
      <c r="GH387" s="6"/>
      <c r="GI387" s="52"/>
      <c r="GK387" s="367"/>
      <c r="GL387" s="41">
        <v>2</v>
      </c>
      <c r="GM387" s="6"/>
      <c r="GN387" s="6"/>
      <c r="GO387" s="6"/>
      <c r="GP387" s="6"/>
      <c r="GQ387" s="6"/>
      <c r="GR387" s="6"/>
      <c r="GS387" s="52"/>
      <c r="GU387" s="367"/>
      <c r="GV387" s="41">
        <v>2</v>
      </c>
      <c r="GW387" s="6"/>
      <c r="GX387" s="6"/>
      <c r="GY387" s="6"/>
      <c r="GZ387" s="6"/>
      <c r="HA387" s="6"/>
      <c r="HB387" s="6"/>
      <c r="HC387" s="52"/>
      <c r="HE387" s="367"/>
      <c r="HF387" s="41">
        <v>2</v>
      </c>
      <c r="HG387" s="6"/>
      <c r="HH387" s="6"/>
      <c r="HI387" s="6"/>
      <c r="HJ387" s="6"/>
      <c r="HK387" s="6"/>
      <c r="HL387" s="6"/>
      <c r="HM387" s="52"/>
      <c r="HO387" s="367"/>
      <c r="HP387" s="41">
        <v>2</v>
      </c>
      <c r="HQ387" s="6"/>
      <c r="HR387" s="6"/>
      <c r="HS387" s="6"/>
      <c r="HT387" s="6"/>
      <c r="HU387" s="6"/>
      <c r="HV387" s="6"/>
      <c r="HW387" s="52"/>
      <c r="HY387" s="367"/>
      <c r="HZ387" s="41">
        <v>2</v>
      </c>
      <c r="IA387" s="6"/>
      <c r="IB387" s="6"/>
      <c r="IC387" s="6"/>
      <c r="ID387" s="6"/>
      <c r="IE387" s="6"/>
      <c r="IF387" s="6"/>
      <c r="IG387" s="52"/>
      <c r="II387" s="367"/>
      <c r="IJ387" s="41">
        <v>2</v>
      </c>
      <c r="IK387" s="6"/>
      <c r="IL387" s="6"/>
      <c r="IM387" s="6"/>
      <c r="IN387" s="6"/>
      <c r="IO387" s="6"/>
      <c r="IP387" s="6"/>
      <c r="IQ387" s="52"/>
      <c r="IS387" s="367"/>
      <c r="IT387" s="41">
        <v>2</v>
      </c>
      <c r="IU387" s="6"/>
      <c r="IV387" s="6"/>
      <c r="IW387" s="6"/>
      <c r="IX387" s="6"/>
      <c r="IY387" s="6"/>
      <c r="IZ387" s="6"/>
      <c r="JA387" s="52"/>
    </row>
    <row r="388" spans="1:261" ht="12.75" customHeight="1" outlineLevel="2" x14ac:dyDescent="0.25">
      <c r="A388" s="99" t="s">
        <v>122</v>
      </c>
      <c r="B388" s="100">
        <f>IF(A388="Must Have",RQTMustHave,(IF(A388="Important",RQTImportant,(IF(A388="Standard",RQTStandard,RQTNiceToHave)))))</f>
        <v>1</v>
      </c>
      <c r="C388" s="358"/>
      <c r="D388" s="17" t="s">
        <v>1</v>
      </c>
      <c r="E388" s="417">
        <f>AVERAGE(O388,Y388,AI388,AS388,BC388,BM388,BW388,CG388,CQ388,DA388,DK388,DU388,EE388,EO388,EY388,FI388,FS388,GC388,GM388,GW388,HG388,HQ388,IA388,IK388,IU388)</f>
        <v>6.333333333333333</v>
      </c>
      <c r="F388" s="417">
        <f t="shared" ref="F388:J388" si="1739">AVERAGE(P388,Z388,AJ388,AT388,BD388,BN388,BX388,CH388,CR388,DB388,DL388,DV388,EF388,EP388,EZ388,FJ388,FT388,GD388,GN388,GX388,HH388,HR388,IB388,IL388,IV388)</f>
        <v>7.833333333333333</v>
      </c>
      <c r="G388" s="417">
        <f t="shared" si="1739"/>
        <v>6</v>
      </c>
      <c r="H388" s="417">
        <f t="shared" si="1739"/>
        <v>3.75</v>
      </c>
      <c r="I388" s="417">
        <f t="shared" si="1739"/>
        <v>4.75</v>
      </c>
      <c r="J388" s="417">
        <f t="shared" si="1739"/>
        <v>8.25</v>
      </c>
      <c r="K388" s="52"/>
      <c r="M388" s="48"/>
      <c r="N388" s="17" t="s">
        <v>1</v>
      </c>
      <c r="O388" s="36" t="str">
        <f>IF(COUNT(O386:O387)=0,"",AVERAGE(O386:O387))</f>
        <v/>
      </c>
      <c r="P388" s="36" t="str">
        <f>IF(COUNT(P386:P387)=0,"",AVERAGE(P386:P387))</f>
        <v/>
      </c>
      <c r="Q388" s="36" t="str">
        <f>IF(COUNT(Q386:Q387)=0,"",AVERAGE(Q386:Q387))</f>
        <v/>
      </c>
      <c r="R388" s="36" t="str">
        <f>IF(COUNT(R386:R387)=0,"",AVERAGE(R386:R387))</f>
        <v/>
      </c>
      <c r="S388" s="36"/>
      <c r="T388" s="36" t="str">
        <f>IF(COUNT(T386:T387)=0,"",AVERAGE(T386:T387))</f>
        <v/>
      </c>
      <c r="U388" s="52"/>
      <c r="W388" s="48"/>
      <c r="X388" s="17" t="s">
        <v>1</v>
      </c>
      <c r="Y388" s="36">
        <f>IF(COUNT(Y386:Y387)=0,"",AVERAGE(Y386:Y387))</f>
        <v>2</v>
      </c>
      <c r="Z388" s="36">
        <f t="shared" ref="Z388:AD388" si="1740">IF(COUNT(Z386:Z387)=0,"",AVERAGE(Z386:Z387))</f>
        <v>7.5</v>
      </c>
      <c r="AA388" s="36">
        <f t="shared" si="1740"/>
        <v>3.5</v>
      </c>
      <c r="AB388" s="36">
        <f t="shared" si="1740"/>
        <v>0</v>
      </c>
      <c r="AC388" s="36">
        <f t="shared" si="1740"/>
        <v>0</v>
      </c>
      <c r="AD388" s="36">
        <f t="shared" si="1740"/>
        <v>7</v>
      </c>
      <c r="AE388" s="52"/>
      <c r="AG388" s="48"/>
      <c r="AH388" s="17" t="s">
        <v>1</v>
      </c>
      <c r="AI388" s="36" t="str">
        <f>IF(COUNT(AI386:AI387)=0,"",AVERAGE(AI386:AI387))</f>
        <v/>
      </c>
      <c r="AJ388" s="36" t="str">
        <f>IF(COUNT(AJ386:AJ387)=0,"",AVERAGE(AJ386:AJ387))</f>
        <v/>
      </c>
      <c r="AK388" s="36" t="str">
        <f>IF(COUNT(AK386:AK387)=0,"",AVERAGE(AK386:AK387))</f>
        <v/>
      </c>
      <c r="AL388" s="36" t="str">
        <f>IF(COUNT(AL386:AL387)=0,"",AVERAGE(AL386:AL387))</f>
        <v/>
      </c>
      <c r="AM388" s="36"/>
      <c r="AN388" s="36" t="str">
        <f>IF(COUNT(AN386:AN387)=0,"",AVERAGE(AN386:AN387))</f>
        <v/>
      </c>
      <c r="AO388" s="52"/>
      <c r="AQ388" s="48"/>
      <c r="AR388" s="17" t="s">
        <v>1</v>
      </c>
      <c r="AS388" s="36"/>
      <c r="AT388" s="36" t="str">
        <f>IF(COUNT(AT386:AT387)=0,"",AVERAGE(AT386:AT387))</f>
        <v/>
      </c>
      <c r="AU388" s="36" t="str">
        <f>IF(COUNT(AU386:AU387)=0,"",AVERAGE(AU386:AU387))</f>
        <v/>
      </c>
      <c r="AV388" s="36" t="str">
        <f>IF(COUNT(AV386:AV387)=0,"",AVERAGE(AV386:AV387))</f>
        <v/>
      </c>
      <c r="AW388" s="36" t="str">
        <f>IF(COUNT(AW386:AW387)=0,"",AVERAGE(AW386:AW387))</f>
        <v/>
      </c>
      <c r="AX388" s="36" t="str">
        <f>IF(COUNT(AX386:AX387)=0,"",AVERAGE(AX386:AX387))</f>
        <v/>
      </c>
      <c r="AY388" s="52"/>
      <c r="BA388" s="48"/>
      <c r="BB388" s="17" t="s">
        <v>1</v>
      </c>
      <c r="BC388" s="36"/>
      <c r="BD388" s="36" t="str">
        <f>IF(COUNT(BD386:BD387)=0,"",AVERAGE(BD386:BD387))</f>
        <v/>
      </c>
      <c r="BE388" s="36" t="str">
        <f>IF(COUNT(BE386:BE387)=0,"",AVERAGE(BE386:BE387))</f>
        <v/>
      </c>
      <c r="BF388" s="36" t="str">
        <f>IF(COUNT(BF386:BF387)=0,"",AVERAGE(BF386:BF387))</f>
        <v/>
      </c>
      <c r="BG388" s="36" t="str">
        <f>IF(COUNT(BG386:BG387)=0,"",AVERAGE(BG386:BG387))</f>
        <v/>
      </c>
      <c r="BH388" s="36" t="str">
        <f>IF(COUNT(BH386:BH387)=0,"",AVERAGE(BH386:BH387))</f>
        <v/>
      </c>
      <c r="BI388" s="52"/>
      <c r="BK388" s="48"/>
      <c r="BL388" s="17" t="s">
        <v>1</v>
      </c>
      <c r="BM388" s="6"/>
      <c r="BN388" s="6"/>
      <c r="BO388" s="6"/>
      <c r="BP388" s="6"/>
      <c r="BQ388" s="6"/>
      <c r="BR388" s="6"/>
      <c r="BS388" s="52"/>
      <c r="BU388" s="48"/>
      <c r="BV388" s="17" t="s">
        <v>1</v>
      </c>
      <c r="BW388" s="36" t="str">
        <f>IF(COUNT(BW386:BW387)=0,"",AVERAGE(BW386:BW387))</f>
        <v/>
      </c>
      <c r="BX388" s="36" t="str">
        <f>IF(COUNT(BX386:BX387)=0,"",AVERAGE(BX386:BX387))</f>
        <v/>
      </c>
      <c r="BY388" s="36" t="str">
        <f>IF(COUNT(BY386:BY387)=0,"",AVERAGE(BY386:BY387))</f>
        <v/>
      </c>
      <c r="BZ388" s="36" t="str">
        <f>IF(COUNT(BZ386:BZ387)=0,"",AVERAGE(BZ386:BZ387))</f>
        <v/>
      </c>
      <c r="CA388" s="36"/>
      <c r="CB388" s="36" t="str">
        <f>IF(COUNT(CB386:CB387)=0,"",AVERAGE(CB386:CB387))</f>
        <v/>
      </c>
      <c r="CC388" s="52"/>
      <c r="CE388" s="48"/>
      <c r="CF388" s="17" t="s">
        <v>1</v>
      </c>
      <c r="CG388" s="36" t="str">
        <f>IF(COUNT(CG386:CG387)=0,"",AVERAGE(CG386:CG387))</f>
        <v/>
      </c>
      <c r="CH388" s="36" t="str">
        <f>IF(COUNT(CH386:CH387)=0,"",AVERAGE(CH386:CH387))</f>
        <v/>
      </c>
      <c r="CI388" s="36" t="str">
        <f>IF(COUNT(CI386:CI387)=0,"",AVERAGE(CI386:CI387))</f>
        <v/>
      </c>
      <c r="CJ388" s="36" t="str">
        <f>IF(COUNT(CJ386:CJ387)=0,"",AVERAGE(CJ386:CJ387))</f>
        <v/>
      </c>
      <c r="CK388" s="36"/>
      <c r="CL388" s="36" t="str">
        <f>IF(COUNT(CL386:CL387)=0,"",AVERAGE(CL386:CL387))</f>
        <v/>
      </c>
      <c r="CM388" s="52"/>
      <c r="CO388" s="48"/>
      <c r="CP388" s="17" t="s">
        <v>1</v>
      </c>
      <c r="CQ388" s="36" t="str">
        <f>IF(COUNT(CQ386:CQ387)=0,"",AVERAGE(CQ386:CQ387))</f>
        <v/>
      </c>
      <c r="CR388" s="36" t="str">
        <f>IF(COUNT(CR386:CR387)=0,"",AVERAGE(CR386:CR387))</f>
        <v/>
      </c>
      <c r="CS388" s="36" t="str">
        <f>IF(COUNT(CS386:CS387)=0,"",AVERAGE(CS386:CS387))</f>
        <v/>
      </c>
      <c r="CT388" s="36" t="str">
        <f>IF(COUNT(CT386:CT387)=0,"",AVERAGE(CT386:CT387))</f>
        <v/>
      </c>
      <c r="CU388" s="36"/>
      <c r="CV388" s="36" t="str">
        <f>IF(COUNT(CV386:CV387)=0,"",AVERAGE(CV386:CV387))</f>
        <v/>
      </c>
      <c r="CW388" s="52"/>
      <c r="CY388" s="48"/>
      <c r="CZ388" s="17" t="s">
        <v>1</v>
      </c>
      <c r="DA388" s="36">
        <f>IF(COUNT(DA386:DA387)=0,"",AVERAGE(DA386:DA387))</f>
        <v>8</v>
      </c>
      <c r="DB388" s="36">
        <f>IF(COUNT(DB386:DB387)=0,"",AVERAGE(DB386:DB387))</f>
        <v>9</v>
      </c>
      <c r="DC388" s="36">
        <f>IF(COUNT(DC386:DC387)=0,"",AVERAGE(DC386:DC387))</f>
        <v>7</v>
      </c>
      <c r="DD388" s="36">
        <f>IF(COUNT(DD386:DD387)=0,"",AVERAGE(DD386:DD387))</f>
        <v>7.5</v>
      </c>
      <c r="DE388" s="36"/>
      <c r="DF388" s="36">
        <f>IF(COUNT(DF386:DF387)=0,"",AVERAGE(DF386:DF387))</f>
        <v>9.5</v>
      </c>
      <c r="DG388" s="52"/>
      <c r="DI388" s="48"/>
      <c r="DJ388" s="17" t="s">
        <v>1</v>
      </c>
      <c r="DK388" s="36" t="str">
        <f>IF(COUNT(DK386:DK387)=0,"",AVERAGE(DK386:DK387))</f>
        <v/>
      </c>
      <c r="DL388" s="36" t="str">
        <f>IF(COUNT(DL386:DL387)=0,"",AVERAGE(DL386:DL387))</f>
        <v/>
      </c>
      <c r="DM388" s="36" t="str">
        <f>IF(COUNT(DM386:DM387)=0,"",AVERAGE(DM386:DM387))</f>
        <v/>
      </c>
      <c r="DN388" s="36" t="str">
        <f>IF(COUNT(DN386:DN387)=0,"",AVERAGE(DN386:DN387))</f>
        <v/>
      </c>
      <c r="DO388" s="36"/>
      <c r="DP388" s="36" t="str">
        <f>IF(COUNT(DP386:DP387)=0,"",AVERAGE(DP386:DP387))</f>
        <v/>
      </c>
      <c r="DQ388" s="52"/>
      <c r="DS388" s="48"/>
      <c r="DT388" s="17" t="s">
        <v>1</v>
      </c>
      <c r="DU388" s="36" t="str">
        <f>IF(COUNT(DU386:DU387)=0,"",AVERAGE(DU386:DU387))</f>
        <v/>
      </c>
      <c r="DV388" s="36" t="str">
        <f>IF(COUNT(DV386:DV387)=0,"",AVERAGE(DV386:DV387))</f>
        <v/>
      </c>
      <c r="DW388" s="36" t="str">
        <f>IF(COUNT(DW386:DW387)=0,"",AVERAGE(DW386:DW387))</f>
        <v/>
      </c>
      <c r="DX388" s="36" t="str">
        <f>IF(COUNT(DX386:DX387)=0,"",AVERAGE(DX386:DX387))</f>
        <v/>
      </c>
      <c r="DY388" s="36"/>
      <c r="DZ388" s="36" t="str">
        <f>IF(COUNT(DZ386:DZ387)=0,"",AVERAGE(DZ386:DZ387))</f>
        <v/>
      </c>
      <c r="EA388" s="52"/>
      <c r="EC388" s="48"/>
      <c r="ED388" s="17" t="s">
        <v>1</v>
      </c>
      <c r="EE388" s="36" t="str">
        <f>IF(COUNT(EE386:EE387)=0,"",AVERAGE(EE386:EE387))</f>
        <v/>
      </c>
      <c r="EF388" s="36" t="str">
        <f>IF(COUNT(EF386:EF387)=0,"",AVERAGE(EF386:EF387))</f>
        <v/>
      </c>
      <c r="EG388" s="36" t="str">
        <f>IF(COUNT(EG386:EG387)=0,"",AVERAGE(EG386:EG387))</f>
        <v/>
      </c>
      <c r="EH388" s="36" t="str">
        <f>IF(COUNT(EH386:EH387)=0,"",AVERAGE(EH386:EH387))</f>
        <v/>
      </c>
      <c r="EI388" s="36"/>
      <c r="EJ388" s="36" t="str">
        <f>IF(COUNT(EJ386:EJ387)=0,"",AVERAGE(EJ386:EJ387))</f>
        <v/>
      </c>
      <c r="EK388" s="52"/>
      <c r="EL388" s="48"/>
      <c r="EM388" s="17" t="s">
        <v>1</v>
      </c>
      <c r="EN388" s="36">
        <f>IF(COUNT(EN386:EN387)=0,"",AVERAGE(EN386:EN387))</f>
        <v>8</v>
      </c>
      <c r="EO388" s="36">
        <f>IF(COUNT(EO386:EO387)=0,"",AVERAGE(EO386:EO387))</f>
        <v>9</v>
      </c>
      <c r="EP388" s="36">
        <f>IF(COUNT(EP386:EP387)=0,"",AVERAGE(EP386:EP387))</f>
        <v>7</v>
      </c>
      <c r="EQ388" s="36">
        <f>IF(COUNT(EQ386:EQ387)=0,"",AVERAGE(EQ386:EQ387))</f>
        <v>7.5</v>
      </c>
      <c r="ER388" s="36"/>
      <c r="ES388" s="36">
        <f>IF(COUNT(ES386:ES387)=0,"",AVERAGE(ES386:ES387))</f>
        <v>9.5</v>
      </c>
      <c r="ET388" s="52"/>
      <c r="EU388" s="52"/>
      <c r="EW388" s="369"/>
      <c r="EX388" s="17" t="s">
        <v>1</v>
      </c>
      <c r="EY388" s="36" t="str">
        <f t="shared" ref="EY388:FD388" si="1741">IF(COUNT(EY386:EY387)=0,"",AVERAGE(EY386:EY387))</f>
        <v/>
      </c>
      <c r="EZ388" s="36" t="str">
        <f t="shared" si="1741"/>
        <v/>
      </c>
      <c r="FA388" s="36" t="str">
        <f t="shared" si="1741"/>
        <v/>
      </c>
      <c r="FB388" s="36" t="str">
        <f t="shared" si="1741"/>
        <v/>
      </c>
      <c r="FC388" s="36" t="str">
        <f t="shared" si="1741"/>
        <v/>
      </c>
      <c r="FD388" s="36" t="str">
        <f t="shared" si="1741"/>
        <v/>
      </c>
      <c r="FE388" s="52"/>
      <c r="FG388" s="369"/>
      <c r="FH388" s="17" t="s">
        <v>1</v>
      </c>
      <c r="FI388" s="36" t="str">
        <f t="shared" ref="FI388:FN388" si="1742">IF(COUNT(FI386:FI387)=0,"",AVERAGE(FI386:FI387))</f>
        <v/>
      </c>
      <c r="FJ388" s="36" t="str">
        <f t="shared" si="1742"/>
        <v/>
      </c>
      <c r="FK388" s="36" t="str">
        <f t="shared" si="1742"/>
        <v/>
      </c>
      <c r="FL388" s="36" t="str">
        <f t="shared" si="1742"/>
        <v/>
      </c>
      <c r="FM388" s="36" t="str">
        <f t="shared" si="1742"/>
        <v/>
      </c>
      <c r="FN388" s="36" t="str">
        <f t="shared" si="1742"/>
        <v/>
      </c>
      <c r="FO388" s="52"/>
      <c r="FQ388" s="369"/>
      <c r="FR388" s="17" t="s">
        <v>1</v>
      </c>
      <c r="FS388" s="36" t="str">
        <f t="shared" ref="FS388:FX388" si="1743">IF(COUNT(FS386:FS387)=0,"",AVERAGE(FS386:FS387))</f>
        <v/>
      </c>
      <c r="FT388" s="36" t="str">
        <f t="shared" si="1743"/>
        <v/>
      </c>
      <c r="FU388" s="36" t="str">
        <f t="shared" si="1743"/>
        <v/>
      </c>
      <c r="FV388" s="36" t="str">
        <f t="shared" si="1743"/>
        <v/>
      </c>
      <c r="FW388" s="36" t="str">
        <f t="shared" si="1743"/>
        <v/>
      </c>
      <c r="FX388" s="36" t="str">
        <f t="shared" si="1743"/>
        <v/>
      </c>
      <c r="FY388" s="52"/>
      <c r="GA388" s="369"/>
      <c r="GB388" s="17" t="s">
        <v>1</v>
      </c>
      <c r="GC388" s="36" t="str">
        <f t="shared" ref="GC388:GH388" si="1744">IF(COUNT(GC386:GC387)=0,"",AVERAGE(GC386:GC387))</f>
        <v/>
      </c>
      <c r="GD388" s="36" t="str">
        <f t="shared" si="1744"/>
        <v/>
      </c>
      <c r="GE388" s="36" t="str">
        <f t="shared" si="1744"/>
        <v/>
      </c>
      <c r="GF388" s="36" t="str">
        <f t="shared" si="1744"/>
        <v/>
      </c>
      <c r="GG388" s="36" t="str">
        <f t="shared" si="1744"/>
        <v/>
      </c>
      <c r="GH388" s="36" t="str">
        <f t="shared" si="1744"/>
        <v/>
      </c>
      <c r="GI388" s="52"/>
      <c r="GK388" s="369"/>
      <c r="GL388" s="17" t="s">
        <v>1</v>
      </c>
      <c r="GM388" s="36" t="str">
        <f t="shared" ref="GM388:GR388" si="1745">IF(COUNT(GM386:GM387)=0,"",AVERAGE(GM386:GM387))</f>
        <v/>
      </c>
      <c r="GN388" s="36" t="str">
        <f t="shared" si="1745"/>
        <v/>
      </c>
      <c r="GO388" s="36" t="str">
        <f t="shared" si="1745"/>
        <v/>
      </c>
      <c r="GP388" s="36" t="str">
        <f t="shared" si="1745"/>
        <v/>
      </c>
      <c r="GQ388" s="36" t="str">
        <f t="shared" si="1745"/>
        <v/>
      </c>
      <c r="GR388" s="36" t="str">
        <f t="shared" si="1745"/>
        <v/>
      </c>
      <c r="GS388" s="52"/>
      <c r="GU388" s="369"/>
      <c r="GV388" s="17" t="s">
        <v>1</v>
      </c>
      <c r="GW388" s="36" t="str">
        <f t="shared" ref="GW388:HB388" si="1746">IF(COUNT(GW386:GW387)=0,"",AVERAGE(GW386:GW387))</f>
        <v/>
      </c>
      <c r="GX388" s="36" t="str">
        <f t="shared" si="1746"/>
        <v/>
      </c>
      <c r="GY388" s="36" t="str">
        <f t="shared" si="1746"/>
        <v/>
      </c>
      <c r="GZ388" s="36" t="str">
        <f t="shared" si="1746"/>
        <v/>
      </c>
      <c r="HA388" s="36" t="str">
        <f t="shared" si="1746"/>
        <v/>
      </c>
      <c r="HB388" s="36" t="str">
        <f t="shared" si="1746"/>
        <v/>
      </c>
      <c r="HC388" s="52"/>
      <c r="HE388" s="369"/>
      <c r="HF388" s="17" t="s">
        <v>1</v>
      </c>
      <c r="HG388" s="36" t="str">
        <f t="shared" ref="HG388:HL388" si="1747">IF(COUNT(HG386:HG387)=0,"",AVERAGE(HG386:HG387))</f>
        <v/>
      </c>
      <c r="HH388" s="36" t="str">
        <f t="shared" si="1747"/>
        <v/>
      </c>
      <c r="HI388" s="36" t="str">
        <f t="shared" si="1747"/>
        <v/>
      </c>
      <c r="HJ388" s="36" t="str">
        <f t="shared" si="1747"/>
        <v/>
      </c>
      <c r="HK388" s="36" t="str">
        <f t="shared" si="1747"/>
        <v/>
      </c>
      <c r="HL388" s="36" t="str">
        <f t="shared" si="1747"/>
        <v/>
      </c>
      <c r="HM388" s="52"/>
      <c r="HO388" s="369"/>
      <c r="HP388" s="17" t="s">
        <v>1</v>
      </c>
      <c r="HQ388" s="36" t="str">
        <f t="shared" ref="HQ388:HV388" si="1748">IF(COUNT(HQ386:HQ387)=0,"",AVERAGE(HQ386:HQ387))</f>
        <v/>
      </c>
      <c r="HR388" s="36" t="str">
        <f t="shared" si="1748"/>
        <v/>
      </c>
      <c r="HS388" s="36" t="str">
        <f t="shared" si="1748"/>
        <v/>
      </c>
      <c r="HT388" s="36" t="str">
        <f t="shared" si="1748"/>
        <v/>
      </c>
      <c r="HU388" s="36" t="str">
        <f t="shared" si="1748"/>
        <v/>
      </c>
      <c r="HV388" s="36" t="str">
        <f t="shared" si="1748"/>
        <v/>
      </c>
      <c r="HW388" s="52"/>
      <c r="HY388" s="369"/>
      <c r="HZ388" s="17" t="s">
        <v>1</v>
      </c>
      <c r="IA388" s="36" t="str">
        <f t="shared" ref="IA388:IF388" si="1749">IF(COUNT(IA386:IA387)=0,"",AVERAGE(IA386:IA387))</f>
        <v/>
      </c>
      <c r="IB388" s="36" t="str">
        <f t="shared" si="1749"/>
        <v/>
      </c>
      <c r="IC388" s="36" t="str">
        <f t="shared" si="1749"/>
        <v/>
      </c>
      <c r="ID388" s="36" t="str">
        <f t="shared" si="1749"/>
        <v/>
      </c>
      <c r="IE388" s="36" t="str">
        <f t="shared" si="1749"/>
        <v/>
      </c>
      <c r="IF388" s="36" t="str">
        <f t="shared" si="1749"/>
        <v/>
      </c>
      <c r="IG388" s="52"/>
      <c r="II388" s="369"/>
      <c r="IJ388" s="17" t="s">
        <v>1</v>
      </c>
      <c r="IK388" s="36" t="str">
        <f t="shared" ref="IK388:IP388" si="1750">IF(COUNT(IK386:IK387)=0,"",AVERAGE(IK386:IK387))</f>
        <v/>
      </c>
      <c r="IL388" s="36" t="str">
        <f t="shared" si="1750"/>
        <v/>
      </c>
      <c r="IM388" s="36" t="str">
        <f t="shared" si="1750"/>
        <v/>
      </c>
      <c r="IN388" s="36" t="str">
        <f t="shared" si="1750"/>
        <v/>
      </c>
      <c r="IO388" s="36" t="str">
        <f t="shared" si="1750"/>
        <v/>
      </c>
      <c r="IP388" s="36" t="str">
        <f t="shared" si="1750"/>
        <v/>
      </c>
      <c r="IQ388" s="52"/>
      <c r="IS388" s="369"/>
      <c r="IT388" s="17" t="s">
        <v>1</v>
      </c>
      <c r="IU388" s="36" t="str">
        <f t="shared" ref="IU388:IZ388" si="1751">IF(COUNT(IU386:IU387)=0,"",AVERAGE(IU386:IU387))</f>
        <v/>
      </c>
      <c r="IV388" s="36" t="str">
        <f t="shared" si="1751"/>
        <v/>
      </c>
      <c r="IW388" s="36" t="str">
        <f t="shared" si="1751"/>
        <v/>
      </c>
      <c r="IX388" s="36" t="str">
        <f t="shared" si="1751"/>
        <v/>
      </c>
      <c r="IY388" s="36" t="str">
        <f t="shared" si="1751"/>
        <v/>
      </c>
      <c r="IZ388" s="36" t="str">
        <f t="shared" si="1751"/>
        <v/>
      </c>
      <c r="JA388" s="52"/>
    </row>
    <row r="389" spans="1:261" ht="13.8" outlineLevel="1" x14ac:dyDescent="0.25">
      <c r="A389" s="97"/>
      <c r="B389" s="98">
        <f>SUM(B390:B392)*10</f>
        <v>10</v>
      </c>
      <c r="C389" s="37">
        <v>6.3</v>
      </c>
      <c r="D389" s="38" t="s">
        <v>331</v>
      </c>
      <c r="E389" s="428">
        <f>($B$392*E392)/$B$389</f>
        <v>0.46666666666666667</v>
      </c>
      <c r="F389" s="428">
        <f t="shared" ref="F389:J389" si="1752">($B$392*F392)/$B$389</f>
        <v>0.7</v>
      </c>
      <c r="G389" s="428">
        <f t="shared" si="1752"/>
        <v>0.38333333333333336</v>
      </c>
      <c r="H389" s="428">
        <f t="shared" si="1752"/>
        <v>0</v>
      </c>
      <c r="I389" s="428">
        <f t="shared" si="1752"/>
        <v>0.3</v>
      </c>
      <c r="J389" s="428">
        <f t="shared" si="1752"/>
        <v>0</v>
      </c>
      <c r="K389" s="52"/>
      <c r="M389" s="37">
        <v>6.3</v>
      </c>
      <c r="N389" s="38" t="s">
        <v>331</v>
      </c>
      <c r="O389" s="38"/>
      <c r="P389" s="38"/>
      <c r="Q389" s="38"/>
      <c r="R389" s="38"/>
      <c r="S389" s="38"/>
      <c r="T389" s="38"/>
      <c r="U389" s="52"/>
      <c r="W389" s="37">
        <v>6.3</v>
      </c>
      <c r="X389" s="38" t="s">
        <v>331</v>
      </c>
      <c r="Y389" s="38"/>
      <c r="Z389" s="38"/>
      <c r="AA389" s="38"/>
      <c r="AB389" s="38"/>
      <c r="AC389" s="38"/>
      <c r="AD389" s="38"/>
      <c r="AE389" s="52"/>
      <c r="AG389" s="37">
        <v>6.3</v>
      </c>
      <c r="AH389" s="38" t="s">
        <v>331</v>
      </c>
      <c r="AI389" s="38"/>
      <c r="AJ389" s="38"/>
      <c r="AK389" s="38"/>
      <c r="AL389" s="38"/>
      <c r="AM389" s="38"/>
      <c r="AN389" s="38"/>
      <c r="AO389" s="52"/>
      <c r="AQ389" s="37">
        <v>6.3</v>
      </c>
      <c r="AR389" s="38" t="s">
        <v>331</v>
      </c>
      <c r="AS389" s="38"/>
      <c r="AT389" s="38"/>
      <c r="AU389" s="38"/>
      <c r="AV389" s="38"/>
      <c r="AW389" s="38"/>
      <c r="AX389" s="38"/>
      <c r="AY389" s="52"/>
      <c r="BA389" s="37">
        <v>6.3</v>
      </c>
      <c r="BB389" s="38" t="s">
        <v>331</v>
      </c>
      <c r="BC389" s="38"/>
      <c r="BD389" s="38"/>
      <c r="BE389" s="38"/>
      <c r="BF389" s="38"/>
      <c r="BG389" s="38"/>
      <c r="BH389" s="38"/>
      <c r="BI389" s="52"/>
      <c r="BK389" s="37">
        <v>6.3</v>
      </c>
      <c r="BL389" s="38" t="s">
        <v>331</v>
      </c>
      <c r="BM389" s="36"/>
      <c r="BN389" s="36" t="str">
        <f>IF(COUNT(BN387:BN388)=0,"",AVERAGE(BN387:BN388))</f>
        <v/>
      </c>
      <c r="BO389" s="36" t="str">
        <f>IF(COUNT(BO387:BO388)=0,"",AVERAGE(BO387:BO388))</f>
        <v/>
      </c>
      <c r="BP389" s="36" t="str">
        <f>IF(COUNT(BP387:BP388)=0,"",AVERAGE(BP387:BP388))</f>
        <v/>
      </c>
      <c r="BQ389" s="36" t="str">
        <f>IF(COUNT(BQ387:BQ388)=0,"",AVERAGE(BQ387:BQ388))</f>
        <v/>
      </c>
      <c r="BR389" s="36" t="str">
        <f>IF(COUNT(BR387:BR388)=0,"",AVERAGE(BR387:BR388))</f>
        <v/>
      </c>
      <c r="BS389" s="52"/>
      <c r="BU389" s="37">
        <v>6.3</v>
      </c>
      <c r="BV389" s="38" t="s">
        <v>331</v>
      </c>
      <c r="BW389" s="38"/>
      <c r="BX389" s="38"/>
      <c r="BY389" s="38"/>
      <c r="BZ389" s="38"/>
      <c r="CA389" s="38"/>
      <c r="CB389" s="38"/>
      <c r="CC389" s="52"/>
      <c r="CE389" s="37">
        <v>6.3</v>
      </c>
      <c r="CF389" s="38" t="s">
        <v>331</v>
      </c>
      <c r="CG389" s="38"/>
      <c r="CH389" s="38"/>
      <c r="CI389" s="38"/>
      <c r="CJ389" s="38"/>
      <c r="CK389" s="38"/>
      <c r="CL389" s="38"/>
      <c r="CM389" s="52"/>
      <c r="CO389" s="37">
        <v>6.3</v>
      </c>
      <c r="CP389" s="38" t="s">
        <v>331</v>
      </c>
      <c r="CQ389" s="38"/>
      <c r="CR389" s="38"/>
      <c r="CS389" s="38"/>
      <c r="CT389" s="38"/>
      <c r="CU389" s="38"/>
      <c r="CV389" s="38"/>
      <c r="CW389" s="52"/>
      <c r="CY389" s="37">
        <v>6.3</v>
      </c>
      <c r="CZ389" s="38" t="s">
        <v>331</v>
      </c>
      <c r="DA389" s="38"/>
      <c r="DB389" s="38"/>
      <c r="DC389" s="38"/>
      <c r="DD389" s="38"/>
      <c r="DE389" s="38"/>
      <c r="DF389" s="38"/>
      <c r="DG389" s="52"/>
      <c r="DI389" s="37">
        <v>6.3</v>
      </c>
      <c r="DJ389" s="38" t="s">
        <v>331</v>
      </c>
      <c r="DK389" s="38"/>
      <c r="DL389" s="38"/>
      <c r="DM389" s="38"/>
      <c r="DN389" s="38"/>
      <c r="DO389" s="38"/>
      <c r="DP389" s="38"/>
      <c r="DQ389" s="52"/>
      <c r="DS389" s="37">
        <v>6.3</v>
      </c>
      <c r="DT389" s="38" t="s">
        <v>331</v>
      </c>
      <c r="DU389" s="38"/>
      <c r="DV389" s="38"/>
      <c r="DW389" s="38"/>
      <c r="DX389" s="38"/>
      <c r="DY389" s="38"/>
      <c r="DZ389" s="38"/>
      <c r="EA389" s="52"/>
      <c r="EC389" s="37">
        <v>6.3</v>
      </c>
      <c r="ED389" s="38" t="s">
        <v>331</v>
      </c>
      <c r="EE389" s="38"/>
      <c r="EF389" s="38"/>
      <c r="EG389" s="38"/>
      <c r="EH389" s="38"/>
      <c r="EI389" s="38"/>
      <c r="EJ389" s="38"/>
      <c r="EK389" s="52"/>
      <c r="EL389" s="37">
        <v>6.3</v>
      </c>
      <c r="EM389" s="38" t="s">
        <v>331</v>
      </c>
      <c r="EN389" s="38"/>
      <c r="EO389" s="38"/>
      <c r="EP389" s="38"/>
      <c r="EQ389" s="38"/>
      <c r="ER389" s="38"/>
      <c r="ES389" s="38"/>
      <c r="ET389" s="52"/>
      <c r="EU389" s="52"/>
      <c r="EW389" s="364">
        <v>6.3</v>
      </c>
      <c r="EX389" s="38" t="s">
        <v>331</v>
      </c>
      <c r="EY389" s="38"/>
      <c r="EZ389" s="38"/>
      <c r="FA389" s="38"/>
      <c r="FB389" s="38"/>
      <c r="FC389" s="38"/>
      <c r="FD389" s="38"/>
      <c r="FE389" s="52"/>
      <c r="FG389" s="364">
        <v>6.3</v>
      </c>
      <c r="FH389" s="38" t="s">
        <v>331</v>
      </c>
      <c r="FI389" s="38"/>
      <c r="FJ389" s="38"/>
      <c r="FK389" s="38"/>
      <c r="FL389" s="38"/>
      <c r="FM389" s="38"/>
      <c r="FN389" s="38"/>
      <c r="FO389" s="52"/>
      <c r="FQ389" s="364">
        <v>6.3</v>
      </c>
      <c r="FR389" s="38" t="s">
        <v>331</v>
      </c>
      <c r="FS389" s="38"/>
      <c r="FT389" s="38"/>
      <c r="FU389" s="38"/>
      <c r="FV389" s="38"/>
      <c r="FW389" s="38"/>
      <c r="FX389" s="38"/>
      <c r="FY389" s="52"/>
      <c r="GA389" s="364">
        <v>6.3</v>
      </c>
      <c r="GB389" s="38" t="s">
        <v>331</v>
      </c>
      <c r="GC389" s="38"/>
      <c r="GD389" s="38"/>
      <c r="GE389" s="38"/>
      <c r="GF389" s="38"/>
      <c r="GG389" s="38"/>
      <c r="GH389" s="38"/>
      <c r="GI389" s="52"/>
      <c r="GK389" s="364">
        <v>6.3</v>
      </c>
      <c r="GL389" s="38" t="s">
        <v>331</v>
      </c>
      <c r="GM389" s="38"/>
      <c r="GN389" s="38"/>
      <c r="GO389" s="38"/>
      <c r="GP389" s="38"/>
      <c r="GQ389" s="38"/>
      <c r="GR389" s="38"/>
      <c r="GS389" s="52"/>
      <c r="GU389" s="364">
        <v>6.3</v>
      </c>
      <c r="GV389" s="38" t="s">
        <v>331</v>
      </c>
      <c r="GW389" s="38"/>
      <c r="GX389" s="38"/>
      <c r="GY389" s="38"/>
      <c r="GZ389" s="38"/>
      <c r="HA389" s="38"/>
      <c r="HB389" s="38"/>
      <c r="HC389" s="52"/>
      <c r="HE389" s="364">
        <v>6.3</v>
      </c>
      <c r="HF389" s="38" t="s">
        <v>331</v>
      </c>
      <c r="HG389" s="38"/>
      <c r="HH389" s="38"/>
      <c r="HI389" s="38"/>
      <c r="HJ389" s="38"/>
      <c r="HK389" s="38"/>
      <c r="HL389" s="38"/>
      <c r="HM389" s="52"/>
      <c r="HO389" s="364">
        <v>6.3</v>
      </c>
      <c r="HP389" s="38" t="s">
        <v>331</v>
      </c>
      <c r="HQ389" s="38"/>
      <c r="HR389" s="38"/>
      <c r="HS389" s="38"/>
      <c r="HT389" s="38"/>
      <c r="HU389" s="38"/>
      <c r="HV389" s="38"/>
      <c r="HW389" s="52"/>
      <c r="HY389" s="364">
        <v>6.3</v>
      </c>
      <c r="HZ389" s="38" t="s">
        <v>331</v>
      </c>
      <c r="IA389" s="38"/>
      <c r="IB389" s="38"/>
      <c r="IC389" s="38"/>
      <c r="ID389" s="38"/>
      <c r="IE389" s="38"/>
      <c r="IF389" s="38"/>
      <c r="IG389" s="52"/>
      <c r="II389" s="364">
        <v>6.3</v>
      </c>
      <c r="IJ389" s="38" t="s">
        <v>331</v>
      </c>
      <c r="IK389" s="38"/>
      <c r="IL389" s="38"/>
      <c r="IM389" s="38"/>
      <c r="IN389" s="38"/>
      <c r="IO389" s="38"/>
      <c r="IP389" s="38"/>
      <c r="IQ389" s="52"/>
      <c r="IS389" s="364">
        <v>6.3</v>
      </c>
      <c r="IT389" s="38" t="s">
        <v>331</v>
      </c>
      <c r="IU389" s="38"/>
      <c r="IV389" s="38"/>
      <c r="IW389" s="38"/>
      <c r="IX389" s="38"/>
      <c r="IY389" s="38"/>
      <c r="IZ389" s="38"/>
      <c r="JA389" s="52"/>
    </row>
    <row r="390" spans="1:261" ht="12.75" customHeight="1" outlineLevel="2" x14ac:dyDescent="0.25">
      <c r="C390" s="356"/>
      <c r="D390" s="41">
        <v>1</v>
      </c>
      <c r="E390" s="416">
        <f t="shared" ref="E390:E391" si="1753">AVERAGE(O390,Y390,AI390,AS390,BC390,BM390,BW390,CG390,CQ390,DA390,DK390,DU390,EE390,EO390,EY390,FI390,FS390,GC390,GM390,GW390,HG390,HQ390,IA390,IK390,IU390)</f>
        <v>5.333333333333333</v>
      </c>
      <c r="F390" s="416">
        <f t="shared" ref="F390:F391" si="1754">AVERAGE(P390,Z390,AJ390,AT390,BD390,BN390,BX390,CH390,CR390,DB390,DL390,DV390,EF390,EP390,EZ390,FJ390,FT390,GD390,GN390,GX390,HH390,HR390,IB390,IL390,IV390)</f>
        <v>7.333333333333333</v>
      </c>
      <c r="G390" s="416">
        <f t="shared" ref="G390:G391" si="1755">AVERAGE(Q390,AA390,AK390,AU390,BE390,BO390,BY390,CI390,CS390,DC390,DM390,DW390,EG390,EQ390,FA390,FK390,FU390,GE390,GO390,GY390,HI390,HS390,IC390,IM390,IW390)</f>
        <v>5</v>
      </c>
      <c r="H390" s="416">
        <f t="shared" ref="H390:H391" si="1756">AVERAGE(R390,AB390,AL390,AV390,BF390,BP390,BZ390,CJ390,CT390,DD390,DN390,DX390,EH390,ER390,FB390,FL390,FV390,GF390,GP390,GZ390,HJ390,HT390,ID390,IN390,IX390)</f>
        <v>0</v>
      </c>
      <c r="I390" s="416">
        <f t="shared" ref="I390:I391" si="1757">AVERAGE(S390,AC390,AM390,AW390,BG390,BQ390,CA390,CK390,CU390,DE390,DO390,DY390,EI390,ES390,FC390,FM390,FW390,GG390,GQ390,HA390,HK390,HU390,IE390,IO390,IY390)</f>
        <v>2.5</v>
      </c>
      <c r="J390" s="416">
        <f t="shared" ref="J390:J391" si="1758">AVERAGE(T390,AD390,AN390,AX390,BH390,BR390,CB390,CL390,CV390,DF390,DP390,DZ390,EJ390,ET390,FD390,FN390,FX390,GH390,GR390,HB390,HL390,HV390,IF390,IP390,IZ390)</f>
        <v>0</v>
      </c>
      <c r="K390" s="52"/>
      <c r="M390" s="328"/>
      <c r="N390" s="41">
        <v>1</v>
      </c>
      <c r="O390" s="6"/>
      <c r="P390" s="6"/>
      <c r="Q390" s="6"/>
      <c r="R390" s="6"/>
      <c r="S390" s="6"/>
      <c r="T390" s="6"/>
      <c r="U390" s="52"/>
      <c r="W390" s="328"/>
      <c r="X390" s="41">
        <v>1</v>
      </c>
      <c r="Y390" s="6">
        <v>2</v>
      </c>
      <c r="Z390" s="6">
        <v>7</v>
      </c>
      <c r="AA390" s="6">
        <v>7</v>
      </c>
      <c r="AB390" s="6">
        <v>0</v>
      </c>
      <c r="AC390" s="6">
        <v>5</v>
      </c>
      <c r="AD390" s="6">
        <v>0</v>
      </c>
      <c r="AE390" s="52"/>
      <c r="AG390" s="328"/>
      <c r="AH390" s="41">
        <v>1</v>
      </c>
      <c r="AI390" s="6"/>
      <c r="AJ390" s="6"/>
      <c r="AK390" s="6"/>
      <c r="AL390" s="6"/>
      <c r="AM390" s="6"/>
      <c r="AN390" s="6"/>
      <c r="AO390" s="52"/>
      <c r="AQ390" s="328"/>
      <c r="AR390" s="41">
        <v>1</v>
      </c>
      <c r="AS390" s="6"/>
      <c r="AT390" s="6"/>
      <c r="AU390" s="6"/>
      <c r="AV390" s="6"/>
      <c r="AW390" s="6"/>
      <c r="AX390" s="6"/>
      <c r="AY390" s="52"/>
      <c r="BA390" s="328"/>
      <c r="BB390" s="41">
        <v>1</v>
      </c>
      <c r="BC390" s="6"/>
      <c r="BD390" s="6"/>
      <c r="BE390" s="6"/>
      <c r="BF390" s="6"/>
      <c r="BG390" s="6"/>
      <c r="BH390" s="6"/>
      <c r="BI390" s="52"/>
      <c r="BK390" s="328"/>
      <c r="BL390" s="41">
        <v>1</v>
      </c>
      <c r="BM390" s="38"/>
      <c r="BN390" s="38"/>
      <c r="BO390" s="38"/>
      <c r="BP390" s="38"/>
      <c r="BQ390" s="38"/>
      <c r="BR390" s="38"/>
      <c r="BS390" s="52"/>
      <c r="BU390" s="328"/>
      <c r="BV390" s="41">
        <v>1</v>
      </c>
      <c r="BW390" s="6"/>
      <c r="BX390" s="6"/>
      <c r="BY390" s="6"/>
      <c r="BZ390" s="6"/>
      <c r="CA390" s="6"/>
      <c r="CB390" s="6"/>
      <c r="CC390" s="52"/>
      <c r="CE390" s="328"/>
      <c r="CF390" s="41">
        <v>1</v>
      </c>
      <c r="CG390" s="6"/>
      <c r="CH390" s="6"/>
      <c r="CI390" s="6"/>
      <c r="CJ390" s="6"/>
      <c r="CK390" s="6"/>
      <c r="CL390" s="6"/>
      <c r="CM390" s="52"/>
      <c r="CO390" s="328"/>
      <c r="CP390" s="41">
        <v>1</v>
      </c>
      <c r="CQ390" s="6"/>
      <c r="CR390" s="6"/>
      <c r="CS390" s="6"/>
      <c r="CT390" s="6"/>
      <c r="CU390" s="6"/>
      <c r="CV390" s="6"/>
      <c r="CW390" s="52"/>
      <c r="CY390" s="328"/>
      <c r="CZ390" s="41">
        <v>1</v>
      </c>
      <c r="DA390" s="6">
        <v>7</v>
      </c>
      <c r="DB390" s="6">
        <v>7</v>
      </c>
      <c r="DC390" s="6">
        <v>8</v>
      </c>
      <c r="DD390" s="6">
        <v>0</v>
      </c>
      <c r="DE390" s="6"/>
      <c r="DF390" s="6">
        <v>0</v>
      </c>
      <c r="DG390" s="52"/>
      <c r="DI390" s="328"/>
      <c r="DJ390" s="41">
        <v>1</v>
      </c>
      <c r="DK390" s="6"/>
      <c r="DL390" s="6"/>
      <c r="DM390" s="6"/>
      <c r="DN390" s="6"/>
      <c r="DO390" s="6"/>
      <c r="DP390" s="6"/>
      <c r="DQ390" s="52"/>
      <c r="DS390" s="328"/>
      <c r="DT390" s="41">
        <v>1</v>
      </c>
      <c r="DU390" s="6"/>
      <c r="DV390" s="6"/>
      <c r="DW390" s="6"/>
      <c r="DX390" s="6"/>
      <c r="DY390" s="6"/>
      <c r="DZ390" s="6"/>
      <c r="EA390" s="52"/>
      <c r="EC390" s="328"/>
      <c r="ED390" s="41">
        <v>1</v>
      </c>
      <c r="EE390" s="6"/>
      <c r="EF390" s="6"/>
      <c r="EG390" s="6"/>
      <c r="EH390" s="6"/>
      <c r="EI390" s="6"/>
      <c r="EJ390" s="6"/>
      <c r="EK390" s="52"/>
      <c r="EL390" s="328"/>
      <c r="EM390" s="41">
        <v>1</v>
      </c>
      <c r="EN390" s="6">
        <v>7</v>
      </c>
      <c r="EO390" s="6">
        <v>7</v>
      </c>
      <c r="EP390" s="6">
        <v>8</v>
      </c>
      <c r="EQ390" s="6">
        <v>0</v>
      </c>
      <c r="ER390" s="6"/>
      <c r="ES390" s="6">
        <v>0</v>
      </c>
      <c r="ET390" s="52"/>
      <c r="EU390" s="52"/>
      <c r="EW390" s="367"/>
      <c r="EX390" s="41">
        <v>1</v>
      </c>
      <c r="EY390" s="6"/>
      <c r="EZ390" s="6"/>
      <c r="FA390" s="6"/>
      <c r="FB390" s="6"/>
      <c r="FC390" s="6"/>
      <c r="FD390" s="6"/>
      <c r="FE390" s="52"/>
      <c r="FG390" s="367"/>
      <c r="FH390" s="41">
        <v>1</v>
      </c>
      <c r="FI390" s="6"/>
      <c r="FJ390" s="6"/>
      <c r="FK390" s="6"/>
      <c r="FL390" s="6"/>
      <c r="FM390" s="6"/>
      <c r="FN390" s="6"/>
      <c r="FO390" s="52"/>
      <c r="FQ390" s="367"/>
      <c r="FR390" s="41">
        <v>1</v>
      </c>
      <c r="FS390" s="6"/>
      <c r="FT390" s="6"/>
      <c r="FU390" s="6"/>
      <c r="FV390" s="6"/>
      <c r="FW390" s="6"/>
      <c r="FX390" s="6"/>
      <c r="FY390" s="52"/>
      <c r="GA390" s="367"/>
      <c r="GB390" s="41">
        <v>1</v>
      </c>
      <c r="GC390" s="6"/>
      <c r="GD390" s="6"/>
      <c r="GE390" s="6"/>
      <c r="GF390" s="6"/>
      <c r="GG390" s="6"/>
      <c r="GH390" s="6"/>
      <c r="GI390" s="52"/>
      <c r="GK390" s="367"/>
      <c r="GL390" s="41">
        <v>1</v>
      </c>
      <c r="GM390" s="6"/>
      <c r="GN390" s="6"/>
      <c r="GO390" s="6"/>
      <c r="GP390" s="6"/>
      <c r="GQ390" s="6"/>
      <c r="GR390" s="6"/>
      <c r="GS390" s="52"/>
      <c r="GU390" s="367"/>
      <c r="GV390" s="41">
        <v>1</v>
      </c>
      <c r="GW390" s="6"/>
      <c r="GX390" s="6"/>
      <c r="GY390" s="6"/>
      <c r="GZ390" s="6"/>
      <c r="HA390" s="6"/>
      <c r="HB390" s="6"/>
      <c r="HC390" s="52"/>
      <c r="HE390" s="367"/>
      <c r="HF390" s="41">
        <v>1</v>
      </c>
      <c r="HG390" s="6"/>
      <c r="HH390" s="6"/>
      <c r="HI390" s="6"/>
      <c r="HJ390" s="6"/>
      <c r="HK390" s="6"/>
      <c r="HL390" s="6"/>
      <c r="HM390" s="52"/>
      <c r="HO390" s="367"/>
      <c r="HP390" s="41">
        <v>1</v>
      </c>
      <c r="HQ390" s="6"/>
      <c r="HR390" s="6"/>
      <c r="HS390" s="6"/>
      <c r="HT390" s="6"/>
      <c r="HU390" s="6"/>
      <c r="HV390" s="6"/>
      <c r="HW390" s="52"/>
      <c r="HY390" s="367"/>
      <c r="HZ390" s="41">
        <v>1</v>
      </c>
      <c r="IA390" s="6"/>
      <c r="IB390" s="6"/>
      <c r="IC390" s="6"/>
      <c r="ID390" s="6"/>
      <c r="IE390" s="6"/>
      <c r="IF390" s="6"/>
      <c r="IG390" s="52"/>
      <c r="II390" s="367"/>
      <c r="IJ390" s="41">
        <v>1</v>
      </c>
      <c r="IK390" s="6"/>
      <c r="IL390" s="6"/>
      <c r="IM390" s="6"/>
      <c r="IN390" s="6"/>
      <c r="IO390" s="6"/>
      <c r="IP390" s="6"/>
      <c r="IQ390" s="52"/>
      <c r="IS390" s="367"/>
      <c r="IT390" s="41">
        <v>1</v>
      </c>
      <c r="IU390" s="6"/>
      <c r="IV390" s="6"/>
      <c r="IW390" s="6"/>
      <c r="IX390" s="6"/>
      <c r="IY390" s="6"/>
      <c r="IZ390" s="6"/>
      <c r="JA390" s="52"/>
    </row>
    <row r="391" spans="1:261" ht="12.75" customHeight="1" outlineLevel="2" x14ac:dyDescent="0.25">
      <c r="C391" s="356"/>
      <c r="D391" s="41">
        <v>2</v>
      </c>
      <c r="E391" s="416">
        <f t="shared" si="1753"/>
        <v>4</v>
      </c>
      <c r="F391" s="416">
        <f t="shared" si="1754"/>
        <v>6.666666666666667</v>
      </c>
      <c r="G391" s="416">
        <f t="shared" si="1755"/>
        <v>2.6666666666666665</v>
      </c>
      <c r="H391" s="416">
        <f t="shared" si="1756"/>
        <v>0</v>
      </c>
      <c r="I391" s="416">
        <f t="shared" si="1757"/>
        <v>3.5</v>
      </c>
      <c r="J391" s="416">
        <f t="shared" si="1758"/>
        <v>0</v>
      </c>
      <c r="K391" s="52"/>
      <c r="M391" s="328"/>
      <c r="N391" s="41">
        <v>2</v>
      </c>
      <c r="O391" s="6"/>
      <c r="P391" s="6"/>
      <c r="Q391" s="6"/>
      <c r="R391" s="6"/>
      <c r="S391" s="6"/>
      <c r="T391" s="6"/>
      <c r="U391" s="52"/>
      <c r="W391" s="328"/>
      <c r="X391" s="41">
        <v>2</v>
      </c>
      <c r="Y391" s="6">
        <v>2</v>
      </c>
      <c r="Z391" s="6">
        <v>7</v>
      </c>
      <c r="AA391" s="6">
        <v>0</v>
      </c>
      <c r="AB391" s="6">
        <v>0</v>
      </c>
      <c r="AC391" s="6">
        <v>7</v>
      </c>
      <c r="AD391" s="6">
        <v>0</v>
      </c>
      <c r="AE391" s="52"/>
      <c r="AG391" s="328"/>
      <c r="AH391" s="41">
        <v>2</v>
      </c>
      <c r="AI391" s="6"/>
      <c r="AJ391" s="6"/>
      <c r="AK391" s="6"/>
      <c r="AL391" s="6"/>
      <c r="AM391" s="6"/>
      <c r="AN391" s="6"/>
      <c r="AO391" s="52"/>
      <c r="AQ391" s="328"/>
      <c r="AR391" s="41">
        <v>2</v>
      </c>
      <c r="AS391" s="6"/>
      <c r="AT391" s="6"/>
      <c r="AU391" s="6"/>
      <c r="AV391" s="6"/>
      <c r="AW391" s="6"/>
      <c r="AX391" s="6"/>
      <c r="AY391" s="52"/>
      <c r="BA391" s="328"/>
      <c r="BB391" s="41">
        <v>2</v>
      </c>
      <c r="BC391" s="6"/>
      <c r="BD391" s="6"/>
      <c r="BE391" s="6"/>
      <c r="BF391" s="6"/>
      <c r="BG391" s="6"/>
      <c r="BH391" s="6"/>
      <c r="BI391" s="52"/>
      <c r="BK391" s="328"/>
      <c r="BL391" s="41">
        <v>2</v>
      </c>
      <c r="BM391" s="6"/>
      <c r="BN391" s="6"/>
      <c r="BO391" s="6"/>
      <c r="BP391" s="6"/>
      <c r="BQ391" s="6"/>
      <c r="BR391" s="6"/>
      <c r="BS391" s="52"/>
      <c r="BU391" s="328"/>
      <c r="BV391" s="41">
        <v>2</v>
      </c>
      <c r="BW391" s="6"/>
      <c r="BX391" s="6"/>
      <c r="BY391" s="6"/>
      <c r="BZ391" s="6"/>
      <c r="CA391" s="6"/>
      <c r="CB391" s="6"/>
      <c r="CC391" s="52"/>
      <c r="CE391" s="328"/>
      <c r="CF391" s="41">
        <v>2</v>
      </c>
      <c r="CG391" s="6"/>
      <c r="CH391" s="6"/>
      <c r="CI391" s="6"/>
      <c r="CJ391" s="6"/>
      <c r="CK391" s="6"/>
      <c r="CL391" s="6"/>
      <c r="CM391" s="52"/>
      <c r="CO391" s="328"/>
      <c r="CP391" s="41">
        <v>2</v>
      </c>
      <c r="CQ391" s="6"/>
      <c r="CR391" s="6"/>
      <c r="CS391" s="6"/>
      <c r="CT391" s="6"/>
      <c r="CU391" s="6"/>
      <c r="CV391" s="6"/>
      <c r="CW391" s="52"/>
      <c r="CY391" s="328"/>
      <c r="CZ391" s="41">
        <v>2</v>
      </c>
      <c r="DA391" s="6">
        <v>5</v>
      </c>
      <c r="DB391" s="6">
        <v>5</v>
      </c>
      <c r="DC391" s="6">
        <v>8</v>
      </c>
      <c r="DD391" s="6">
        <v>0</v>
      </c>
      <c r="DE391" s="6"/>
      <c r="DF391" s="6">
        <v>0</v>
      </c>
      <c r="DG391" s="52"/>
      <c r="DI391" s="328"/>
      <c r="DJ391" s="41">
        <v>2</v>
      </c>
      <c r="DK391" s="6"/>
      <c r="DL391" s="6"/>
      <c r="DM391" s="6"/>
      <c r="DN391" s="6"/>
      <c r="DO391" s="6"/>
      <c r="DP391" s="6"/>
      <c r="DQ391" s="52"/>
      <c r="DS391" s="328"/>
      <c r="DT391" s="41">
        <v>2</v>
      </c>
      <c r="DU391" s="6"/>
      <c r="DV391" s="6"/>
      <c r="DW391" s="6"/>
      <c r="DX391" s="6"/>
      <c r="DY391" s="6"/>
      <c r="DZ391" s="6"/>
      <c r="EA391" s="52"/>
      <c r="EC391" s="328"/>
      <c r="ED391" s="41">
        <v>2</v>
      </c>
      <c r="EE391" s="6"/>
      <c r="EF391" s="6"/>
      <c r="EG391" s="6"/>
      <c r="EH391" s="6"/>
      <c r="EI391" s="6"/>
      <c r="EJ391" s="6"/>
      <c r="EK391" s="52"/>
      <c r="EL391" s="328"/>
      <c r="EM391" s="41">
        <v>2</v>
      </c>
      <c r="EN391" s="6">
        <v>5</v>
      </c>
      <c r="EO391" s="6">
        <v>5</v>
      </c>
      <c r="EP391" s="6">
        <v>8</v>
      </c>
      <c r="EQ391" s="6">
        <v>0</v>
      </c>
      <c r="ER391" s="6"/>
      <c r="ES391" s="6">
        <v>0</v>
      </c>
      <c r="ET391" s="52"/>
      <c r="EU391" s="52"/>
      <c r="EW391" s="367"/>
      <c r="EX391" s="41">
        <v>2</v>
      </c>
      <c r="EY391" s="6"/>
      <c r="EZ391" s="6"/>
      <c r="FA391" s="6"/>
      <c r="FB391" s="6"/>
      <c r="FC391" s="6"/>
      <c r="FD391" s="6"/>
      <c r="FE391" s="52"/>
      <c r="FG391" s="367"/>
      <c r="FH391" s="41">
        <v>2</v>
      </c>
      <c r="FI391" s="6"/>
      <c r="FJ391" s="6"/>
      <c r="FK391" s="6"/>
      <c r="FL391" s="6"/>
      <c r="FM391" s="6"/>
      <c r="FN391" s="6"/>
      <c r="FO391" s="52"/>
      <c r="FQ391" s="367"/>
      <c r="FR391" s="41">
        <v>2</v>
      </c>
      <c r="FS391" s="6"/>
      <c r="FT391" s="6"/>
      <c r="FU391" s="6"/>
      <c r="FV391" s="6"/>
      <c r="FW391" s="6"/>
      <c r="FX391" s="6"/>
      <c r="FY391" s="52"/>
      <c r="GA391" s="367"/>
      <c r="GB391" s="41">
        <v>2</v>
      </c>
      <c r="GC391" s="6"/>
      <c r="GD391" s="6"/>
      <c r="GE391" s="6"/>
      <c r="GF391" s="6"/>
      <c r="GG391" s="6"/>
      <c r="GH391" s="6"/>
      <c r="GI391" s="52"/>
      <c r="GK391" s="367"/>
      <c r="GL391" s="41">
        <v>2</v>
      </c>
      <c r="GM391" s="6"/>
      <c r="GN391" s="6"/>
      <c r="GO391" s="6"/>
      <c r="GP391" s="6"/>
      <c r="GQ391" s="6"/>
      <c r="GR391" s="6"/>
      <c r="GS391" s="52"/>
      <c r="GU391" s="367"/>
      <c r="GV391" s="41">
        <v>2</v>
      </c>
      <c r="GW391" s="6"/>
      <c r="GX391" s="6"/>
      <c r="GY391" s="6"/>
      <c r="GZ391" s="6"/>
      <c r="HA391" s="6"/>
      <c r="HB391" s="6"/>
      <c r="HC391" s="52"/>
      <c r="HE391" s="367"/>
      <c r="HF391" s="41">
        <v>2</v>
      </c>
      <c r="HG391" s="6"/>
      <c r="HH391" s="6"/>
      <c r="HI391" s="6"/>
      <c r="HJ391" s="6"/>
      <c r="HK391" s="6"/>
      <c r="HL391" s="6"/>
      <c r="HM391" s="52"/>
      <c r="HO391" s="367"/>
      <c r="HP391" s="41">
        <v>2</v>
      </c>
      <c r="HQ391" s="6"/>
      <c r="HR391" s="6"/>
      <c r="HS391" s="6"/>
      <c r="HT391" s="6"/>
      <c r="HU391" s="6"/>
      <c r="HV391" s="6"/>
      <c r="HW391" s="52"/>
      <c r="HY391" s="367"/>
      <c r="HZ391" s="41">
        <v>2</v>
      </c>
      <c r="IA391" s="6"/>
      <c r="IB391" s="6"/>
      <c r="IC391" s="6"/>
      <c r="ID391" s="6"/>
      <c r="IE391" s="6"/>
      <c r="IF391" s="6"/>
      <c r="IG391" s="52"/>
      <c r="II391" s="367"/>
      <c r="IJ391" s="41">
        <v>2</v>
      </c>
      <c r="IK391" s="6"/>
      <c r="IL391" s="6"/>
      <c r="IM391" s="6"/>
      <c r="IN391" s="6"/>
      <c r="IO391" s="6"/>
      <c r="IP391" s="6"/>
      <c r="IQ391" s="52"/>
      <c r="IS391" s="367"/>
      <c r="IT391" s="41">
        <v>2</v>
      </c>
      <c r="IU391" s="6"/>
      <c r="IV391" s="6"/>
      <c r="IW391" s="6"/>
      <c r="IX391" s="6"/>
      <c r="IY391" s="6"/>
      <c r="IZ391" s="6"/>
      <c r="JA391" s="52"/>
    </row>
    <row r="392" spans="1:261" ht="12.75" customHeight="1" outlineLevel="2" x14ac:dyDescent="0.25">
      <c r="A392" s="99" t="s">
        <v>122</v>
      </c>
      <c r="B392" s="100">
        <f>IF(A392="Must Have",RQTMustHave,(IF(A392="Important",RQTImportant,(IF(A392="Standard",RQTStandard,RQTNiceToHave)))))</f>
        <v>1</v>
      </c>
      <c r="C392" s="358"/>
      <c r="D392" s="17" t="s">
        <v>1</v>
      </c>
      <c r="E392" s="417">
        <f>AVERAGE(O392,Y392,AI392,AS392,BC392,BM392,BW392,CG392,CQ392,DA392,DK392,DU392,EE392,EO392,EY392,FI392,FS392,GC392,GM392,GW392,HG392,HQ392,IA392,IK392,IU392)</f>
        <v>4.666666666666667</v>
      </c>
      <c r="F392" s="417">
        <f t="shared" ref="F392:J392" si="1759">AVERAGE(P392,Z392,AJ392,AT392,BD392,BN392,BX392,CH392,CR392,DB392,DL392,DV392,EF392,EP392,EZ392,FJ392,FT392,GD392,GN392,GX392,HH392,HR392,IB392,IL392,IV392)</f>
        <v>7</v>
      </c>
      <c r="G392" s="417">
        <f t="shared" si="1759"/>
        <v>3.8333333333333335</v>
      </c>
      <c r="H392" s="417">
        <f t="shared" si="1759"/>
        <v>0</v>
      </c>
      <c r="I392" s="417">
        <f t="shared" si="1759"/>
        <v>3</v>
      </c>
      <c r="J392" s="417">
        <f t="shared" si="1759"/>
        <v>0</v>
      </c>
      <c r="K392" s="52"/>
      <c r="M392" s="48"/>
      <c r="N392" s="17" t="s">
        <v>1</v>
      </c>
      <c r="O392" s="36" t="str">
        <f>IF(COUNT(O390:O391)=0,"",AVERAGE(O390:O391))</f>
        <v/>
      </c>
      <c r="P392" s="36" t="str">
        <f>IF(COUNT(P390:P391)=0,"",AVERAGE(P390:P391))</f>
        <v/>
      </c>
      <c r="Q392" s="36" t="str">
        <f>IF(COUNT(Q390:Q391)=0,"",AVERAGE(Q390:Q391))</f>
        <v/>
      </c>
      <c r="R392" s="36" t="str">
        <f>IF(COUNT(R390:R391)=0,"",AVERAGE(R390:R391))</f>
        <v/>
      </c>
      <c r="S392" s="36"/>
      <c r="T392" s="36" t="str">
        <f>IF(COUNT(T390:T391)=0,"",AVERAGE(T390:T391))</f>
        <v/>
      </c>
      <c r="U392" s="52"/>
      <c r="W392" s="48"/>
      <c r="X392" s="17" t="s">
        <v>1</v>
      </c>
      <c r="Y392" s="36">
        <f>IF(COUNT(Y390:Y391)=0,"",AVERAGE(Y390:Y391))</f>
        <v>2</v>
      </c>
      <c r="Z392" s="36">
        <f t="shared" ref="Z392:AD392" si="1760">IF(COUNT(Z390:Z391)=0,"",AVERAGE(Z390:Z391))</f>
        <v>7</v>
      </c>
      <c r="AA392" s="36">
        <f t="shared" si="1760"/>
        <v>3.5</v>
      </c>
      <c r="AB392" s="36">
        <f t="shared" si="1760"/>
        <v>0</v>
      </c>
      <c r="AC392" s="36">
        <f t="shared" si="1760"/>
        <v>6</v>
      </c>
      <c r="AD392" s="36">
        <f t="shared" si="1760"/>
        <v>0</v>
      </c>
      <c r="AE392" s="52"/>
      <c r="AG392" s="48"/>
      <c r="AH392" s="17" t="s">
        <v>1</v>
      </c>
      <c r="AI392" s="36" t="str">
        <f>IF(COUNT(AI390:AI391)=0,"",AVERAGE(AI390:AI391))</f>
        <v/>
      </c>
      <c r="AJ392" s="36" t="str">
        <f>IF(COUNT(AJ390:AJ391)=0,"",AVERAGE(AJ390:AJ391))</f>
        <v/>
      </c>
      <c r="AK392" s="36" t="str">
        <f>IF(COUNT(AK390:AK391)=0,"",AVERAGE(AK390:AK391))</f>
        <v/>
      </c>
      <c r="AL392" s="36" t="str">
        <f>IF(COUNT(AL390:AL391)=0,"",AVERAGE(AL390:AL391))</f>
        <v/>
      </c>
      <c r="AM392" s="36"/>
      <c r="AN392" s="36" t="str">
        <f>IF(COUNT(AN390:AN391)=0,"",AVERAGE(AN390:AN391))</f>
        <v/>
      </c>
      <c r="AO392" s="52"/>
      <c r="AQ392" s="48"/>
      <c r="AR392" s="17" t="s">
        <v>1</v>
      </c>
      <c r="AS392" s="36"/>
      <c r="AT392" s="36" t="str">
        <f>IF(COUNT(AT390:AT391)=0,"",AVERAGE(AT390:AT391))</f>
        <v/>
      </c>
      <c r="AU392" s="36" t="str">
        <f>IF(COUNT(AU390:AU391)=0,"",AVERAGE(AU390:AU391))</f>
        <v/>
      </c>
      <c r="AV392" s="36" t="str">
        <f>IF(COUNT(AV390:AV391)=0,"",AVERAGE(AV390:AV391))</f>
        <v/>
      </c>
      <c r="AW392" s="36" t="str">
        <f>IF(COUNT(AW390:AW391)=0,"",AVERAGE(AW390:AW391))</f>
        <v/>
      </c>
      <c r="AX392" s="36" t="str">
        <f>IF(COUNT(AX390:AX391)=0,"",AVERAGE(AX390:AX391))</f>
        <v/>
      </c>
      <c r="AY392" s="52"/>
      <c r="BA392" s="48"/>
      <c r="BB392" s="17" t="s">
        <v>1</v>
      </c>
      <c r="BC392" s="36"/>
      <c r="BD392" s="36" t="str">
        <f>IF(COUNT(BD390:BD391)=0,"",AVERAGE(BD390:BD391))</f>
        <v/>
      </c>
      <c r="BE392" s="36" t="str">
        <f>IF(COUNT(BE390:BE391)=0,"",AVERAGE(BE390:BE391))</f>
        <v/>
      </c>
      <c r="BF392" s="36" t="str">
        <f>IF(COUNT(BF390:BF391)=0,"",AVERAGE(BF390:BF391))</f>
        <v/>
      </c>
      <c r="BG392" s="36" t="str">
        <f>IF(COUNT(BG390:BG391)=0,"",AVERAGE(BG390:BG391))</f>
        <v/>
      </c>
      <c r="BH392" s="36" t="str">
        <f>IF(COUNT(BH390:BH391)=0,"",AVERAGE(BH390:BH391))</f>
        <v/>
      </c>
      <c r="BI392" s="52"/>
      <c r="BK392" s="48"/>
      <c r="BL392" s="17" t="s">
        <v>1</v>
      </c>
      <c r="BM392" s="6"/>
      <c r="BN392" s="6"/>
      <c r="BO392" s="6"/>
      <c r="BP392" s="6"/>
      <c r="BQ392" s="6"/>
      <c r="BR392" s="6"/>
      <c r="BS392" s="52"/>
      <c r="BU392" s="48"/>
      <c r="BV392" s="17" t="s">
        <v>1</v>
      </c>
      <c r="BW392" s="36" t="str">
        <f>IF(COUNT(BW390:BW391)=0,"",AVERAGE(BW390:BW391))</f>
        <v/>
      </c>
      <c r="BX392" s="36" t="str">
        <f>IF(COUNT(BX390:BX391)=0,"",AVERAGE(BX390:BX391))</f>
        <v/>
      </c>
      <c r="BY392" s="36" t="str">
        <f>IF(COUNT(BY390:BY391)=0,"",AVERAGE(BY390:BY391))</f>
        <v/>
      </c>
      <c r="BZ392" s="36" t="str">
        <f>IF(COUNT(BZ390:BZ391)=0,"",AVERAGE(BZ390:BZ391))</f>
        <v/>
      </c>
      <c r="CA392" s="36"/>
      <c r="CB392" s="36" t="str">
        <f>IF(COUNT(CB390:CB391)=0,"",AVERAGE(CB390:CB391))</f>
        <v/>
      </c>
      <c r="CC392" s="52"/>
      <c r="CE392" s="48"/>
      <c r="CF392" s="17" t="s">
        <v>1</v>
      </c>
      <c r="CG392" s="36" t="str">
        <f>IF(COUNT(CG390:CG391)=0,"",AVERAGE(CG390:CG391))</f>
        <v/>
      </c>
      <c r="CH392" s="36" t="str">
        <f>IF(COUNT(CH390:CH391)=0,"",AVERAGE(CH390:CH391))</f>
        <v/>
      </c>
      <c r="CI392" s="36" t="str">
        <f>IF(COUNT(CI390:CI391)=0,"",AVERAGE(CI390:CI391))</f>
        <v/>
      </c>
      <c r="CJ392" s="36" t="str">
        <f>IF(COUNT(CJ390:CJ391)=0,"",AVERAGE(CJ390:CJ391))</f>
        <v/>
      </c>
      <c r="CK392" s="36"/>
      <c r="CL392" s="36" t="str">
        <f>IF(COUNT(CL390:CL391)=0,"",AVERAGE(CL390:CL391))</f>
        <v/>
      </c>
      <c r="CM392" s="52"/>
      <c r="CO392" s="48"/>
      <c r="CP392" s="17" t="s">
        <v>1</v>
      </c>
      <c r="CQ392" s="36" t="str">
        <f>IF(COUNT(CQ390:CQ391)=0,"",AVERAGE(CQ390:CQ391))</f>
        <v/>
      </c>
      <c r="CR392" s="36" t="str">
        <f>IF(COUNT(CR390:CR391)=0,"",AVERAGE(CR390:CR391))</f>
        <v/>
      </c>
      <c r="CS392" s="36" t="str">
        <f>IF(COUNT(CS390:CS391)=0,"",AVERAGE(CS390:CS391))</f>
        <v/>
      </c>
      <c r="CT392" s="36" t="str">
        <f>IF(COUNT(CT390:CT391)=0,"",AVERAGE(CT390:CT391))</f>
        <v/>
      </c>
      <c r="CU392" s="36"/>
      <c r="CV392" s="36" t="str">
        <f>IF(COUNT(CV390:CV391)=0,"",AVERAGE(CV390:CV391))</f>
        <v/>
      </c>
      <c r="CW392" s="52"/>
      <c r="CY392" s="48"/>
      <c r="CZ392" s="17" t="s">
        <v>1</v>
      </c>
      <c r="DA392" s="36">
        <f>IF(COUNT(DA390:DA391)=0,"",AVERAGE(DA390:DA391))</f>
        <v>6</v>
      </c>
      <c r="DB392" s="36">
        <f>IF(COUNT(DB390:DB391)=0,"",AVERAGE(DB390:DB391))</f>
        <v>6</v>
      </c>
      <c r="DC392" s="36">
        <f>IF(COUNT(DC390:DC391)=0,"",AVERAGE(DC390:DC391))</f>
        <v>8</v>
      </c>
      <c r="DD392" s="36">
        <f>IF(COUNT(DD390:DD391)=0,"",AVERAGE(DD390:DD391))</f>
        <v>0</v>
      </c>
      <c r="DE392" s="36"/>
      <c r="DF392" s="36">
        <f>IF(COUNT(DF390:DF391)=0,"",AVERAGE(DF390:DF391))</f>
        <v>0</v>
      </c>
      <c r="DG392" s="52"/>
      <c r="DI392" s="48"/>
      <c r="DJ392" s="17" t="s">
        <v>1</v>
      </c>
      <c r="DK392" s="36" t="str">
        <f>IF(COUNT(DK390:DK391)=0,"",AVERAGE(DK390:DK391))</f>
        <v/>
      </c>
      <c r="DL392" s="36" t="str">
        <f>IF(COUNT(DL390:DL391)=0,"",AVERAGE(DL390:DL391))</f>
        <v/>
      </c>
      <c r="DM392" s="36" t="str">
        <f>IF(COUNT(DM390:DM391)=0,"",AVERAGE(DM390:DM391))</f>
        <v/>
      </c>
      <c r="DN392" s="36" t="str">
        <f>IF(COUNT(DN390:DN391)=0,"",AVERAGE(DN390:DN391))</f>
        <v/>
      </c>
      <c r="DO392" s="36"/>
      <c r="DP392" s="36" t="str">
        <f>IF(COUNT(DP390:DP391)=0,"",AVERAGE(DP390:DP391))</f>
        <v/>
      </c>
      <c r="DQ392" s="52"/>
      <c r="DS392" s="48"/>
      <c r="DT392" s="17" t="s">
        <v>1</v>
      </c>
      <c r="DU392" s="36" t="str">
        <f>IF(COUNT(DU390:DU391)=0,"",AVERAGE(DU390:DU391))</f>
        <v/>
      </c>
      <c r="DV392" s="36" t="str">
        <f>IF(COUNT(DV390:DV391)=0,"",AVERAGE(DV390:DV391))</f>
        <v/>
      </c>
      <c r="DW392" s="36" t="str">
        <f>IF(COUNT(DW390:DW391)=0,"",AVERAGE(DW390:DW391))</f>
        <v/>
      </c>
      <c r="DX392" s="36" t="str">
        <f>IF(COUNT(DX390:DX391)=0,"",AVERAGE(DX390:DX391))</f>
        <v/>
      </c>
      <c r="DY392" s="36"/>
      <c r="DZ392" s="36" t="str">
        <f>IF(COUNT(DZ390:DZ391)=0,"",AVERAGE(DZ390:DZ391))</f>
        <v/>
      </c>
      <c r="EA392" s="52"/>
      <c r="EC392" s="48"/>
      <c r="ED392" s="17" t="s">
        <v>1</v>
      </c>
      <c r="EE392" s="36" t="str">
        <f>IF(COUNT(EE390:EE391)=0,"",AVERAGE(EE390:EE391))</f>
        <v/>
      </c>
      <c r="EF392" s="36" t="str">
        <f>IF(COUNT(EF390:EF391)=0,"",AVERAGE(EF390:EF391))</f>
        <v/>
      </c>
      <c r="EG392" s="36" t="str">
        <f>IF(COUNT(EG390:EG391)=0,"",AVERAGE(EG390:EG391))</f>
        <v/>
      </c>
      <c r="EH392" s="36" t="str">
        <f>IF(COUNT(EH390:EH391)=0,"",AVERAGE(EH390:EH391))</f>
        <v/>
      </c>
      <c r="EI392" s="36"/>
      <c r="EJ392" s="36" t="str">
        <f>IF(COUNT(EJ390:EJ391)=0,"",AVERAGE(EJ390:EJ391))</f>
        <v/>
      </c>
      <c r="EK392" s="52"/>
      <c r="EL392" s="48"/>
      <c r="EM392" s="17" t="s">
        <v>1</v>
      </c>
      <c r="EN392" s="36">
        <f>IF(COUNT(EN390:EN391)=0,"",AVERAGE(EN390:EN391))</f>
        <v>6</v>
      </c>
      <c r="EO392" s="36">
        <f>IF(COUNT(EO390:EO391)=0,"",AVERAGE(EO390:EO391))</f>
        <v>6</v>
      </c>
      <c r="EP392" s="36">
        <f>IF(COUNT(EP390:EP391)=0,"",AVERAGE(EP390:EP391))</f>
        <v>8</v>
      </c>
      <c r="EQ392" s="36">
        <f>IF(COUNT(EQ390:EQ391)=0,"",AVERAGE(EQ390:EQ391))</f>
        <v>0</v>
      </c>
      <c r="ER392" s="36"/>
      <c r="ES392" s="36">
        <f>IF(COUNT(ES390:ES391)=0,"",AVERAGE(ES390:ES391))</f>
        <v>0</v>
      </c>
      <c r="ET392" s="52"/>
      <c r="EU392" s="52"/>
      <c r="EW392" s="369"/>
      <c r="EX392" s="17" t="s">
        <v>1</v>
      </c>
      <c r="EY392" s="36" t="str">
        <f t="shared" ref="EY392:FD392" si="1761">IF(COUNT(EY390:EY391)=0,"",AVERAGE(EY390:EY391))</f>
        <v/>
      </c>
      <c r="EZ392" s="36" t="str">
        <f t="shared" si="1761"/>
        <v/>
      </c>
      <c r="FA392" s="36" t="str">
        <f t="shared" si="1761"/>
        <v/>
      </c>
      <c r="FB392" s="36" t="str">
        <f t="shared" si="1761"/>
        <v/>
      </c>
      <c r="FC392" s="36" t="str">
        <f t="shared" si="1761"/>
        <v/>
      </c>
      <c r="FD392" s="36" t="str">
        <f t="shared" si="1761"/>
        <v/>
      </c>
      <c r="FE392" s="52"/>
      <c r="FG392" s="369"/>
      <c r="FH392" s="17" t="s">
        <v>1</v>
      </c>
      <c r="FI392" s="36" t="str">
        <f t="shared" ref="FI392:FN392" si="1762">IF(COUNT(FI390:FI391)=0,"",AVERAGE(FI390:FI391))</f>
        <v/>
      </c>
      <c r="FJ392" s="36" t="str">
        <f t="shared" si="1762"/>
        <v/>
      </c>
      <c r="FK392" s="36" t="str">
        <f t="shared" si="1762"/>
        <v/>
      </c>
      <c r="FL392" s="36" t="str">
        <f t="shared" si="1762"/>
        <v/>
      </c>
      <c r="FM392" s="36" t="str">
        <f t="shared" si="1762"/>
        <v/>
      </c>
      <c r="FN392" s="36" t="str">
        <f t="shared" si="1762"/>
        <v/>
      </c>
      <c r="FO392" s="52"/>
      <c r="FQ392" s="369"/>
      <c r="FR392" s="17" t="s">
        <v>1</v>
      </c>
      <c r="FS392" s="36" t="str">
        <f t="shared" ref="FS392:FX392" si="1763">IF(COUNT(FS390:FS391)=0,"",AVERAGE(FS390:FS391))</f>
        <v/>
      </c>
      <c r="FT392" s="36" t="str">
        <f t="shared" si="1763"/>
        <v/>
      </c>
      <c r="FU392" s="36" t="str">
        <f t="shared" si="1763"/>
        <v/>
      </c>
      <c r="FV392" s="36" t="str">
        <f t="shared" si="1763"/>
        <v/>
      </c>
      <c r="FW392" s="36" t="str">
        <f t="shared" si="1763"/>
        <v/>
      </c>
      <c r="FX392" s="36" t="str">
        <f t="shared" si="1763"/>
        <v/>
      </c>
      <c r="FY392" s="52"/>
      <c r="GA392" s="369"/>
      <c r="GB392" s="17" t="s">
        <v>1</v>
      </c>
      <c r="GC392" s="36" t="str">
        <f t="shared" ref="GC392:GH392" si="1764">IF(COUNT(GC390:GC391)=0,"",AVERAGE(GC390:GC391))</f>
        <v/>
      </c>
      <c r="GD392" s="36" t="str">
        <f t="shared" si="1764"/>
        <v/>
      </c>
      <c r="GE392" s="36" t="str">
        <f t="shared" si="1764"/>
        <v/>
      </c>
      <c r="GF392" s="36" t="str">
        <f t="shared" si="1764"/>
        <v/>
      </c>
      <c r="GG392" s="36" t="str">
        <f t="shared" si="1764"/>
        <v/>
      </c>
      <c r="GH392" s="36" t="str">
        <f t="shared" si="1764"/>
        <v/>
      </c>
      <c r="GI392" s="52"/>
      <c r="GK392" s="369"/>
      <c r="GL392" s="17" t="s">
        <v>1</v>
      </c>
      <c r="GM392" s="36" t="str">
        <f t="shared" ref="GM392:GR392" si="1765">IF(COUNT(GM390:GM391)=0,"",AVERAGE(GM390:GM391))</f>
        <v/>
      </c>
      <c r="GN392" s="36" t="str">
        <f t="shared" si="1765"/>
        <v/>
      </c>
      <c r="GO392" s="36" t="str">
        <f t="shared" si="1765"/>
        <v/>
      </c>
      <c r="GP392" s="36" t="str">
        <f t="shared" si="1765"/>
        <v/>
      </c>
      <c r="GQ392" s="36" t="str">
        <f t="shared" si="1765"/>
        <v/>
      </c>
      <c r="GR392" s="36" t="str">
        <f t="shared" si="1765"/>
        <v/>
      </c>
      <c r="GS392" s="52"/>
      <c r="GU392" s="369"/>
      <c r="GV392" s="17" t="s">
        <v>1</v>
      </c>
      <c r="GW392" s="36" t="str">
        <f t="shared" ref="GW392:HB392" si="1766">IF(COUNT(GW390:GW391)=0,"",AVERAGE(GW390:GW391))</f>
        <v/>
      </c>
      <c r="GX392" s="36" t="str">
        <f t="shared" si="1766"/>
        <v/>
      </c>
      <c r="GY392" s="36" t="str">
        <f t="shared" si="1766"/>
        <v/>
      </c>
      <c r="GZ392" s="36" t="str">
        <f t="shared" si="1766"/>
        <v/>
      </c>
      <c r="HA392" s="36" t="str">
        <f t="shared" si="1766"/>
        <v/>
      </c>
      <c r="HB392" s="36" t="str">
        <f t="shared" si="1766"/>
        <v/>
      </c>
      <c r="HC392" s="52"/>
      <c r="HE392" s="369"/>
      <c r="HF392" s="17" t="s">
        <v>1</v>
      </c>
      <c r="HG392" s="36" t="str">
        <f t="shared" ref="HG392:HL392" si="1767">IF(COUNT(HG390:HG391)=0,"",AVERAGE(HG390:HG391))</f>
        <v/>
      </c>
      <c r="HH392" s="36" t="str">
        <f t="shared" si="1767"/>
        <v/>
      </c>
      <c r="HI392" s="36" t="str">
        <f t="shared" si="1767"/>
        <v/>
      </c>
      <c r="HJ392" s="36" t="str">
        <f t="shared" si="1767"/>
        <v/>
      </c>
      <c r="HK392" s="36" t="str">
        <f t="shared" si="1767"/>
        <v/>
      </c>
      <c r="HL392" s="36" t="str">
        <f t="shared" si="1767"/>
        <v/>
      </c>
      <c r="HM392" s="52"/>
      <c r="HO392" s="369"/>
      <c r="HP392" s="17" t="s">
        <v>1</v>
      </c>
      <c r="HQ392" s="36" t="str">
        <f t="shared" ref="HQ392:HV392" si="1768">IF(COUNT(HQ390:HQ391)=0,"",AVERAGE(HQ390:HQ391))</f>
        <v/>
      </c>
      <c r="HR392" s="36" t="str">
        <f t="shared" si="1768"/>
        <v/>
      </c>
      <c r="HS392" s="36" t="str">
        <f t="shared" si="1768"/>
        <v/>
      </c>
      <c r="HT392" s="36" t="str">
        <f t="shared" si="1768"/>
        <v/>
      </c>
      <c r="HU392" s="36" t="str">
        <f t="shared" si="1768"/>
        <v/>
      </c>
      <c r="HV392" s="36" t="str">
        <f t="shared" si="1768"/>
        <v/>
      </c>
      <c r="HW392" s="52"/>
      <c r="HY392" s="369"/>
      <c r="HZ392" s="17" t="s">
        <v>1</v>
      </c>
      <c r="IA392" s="36" t="str">
        <f t="shared" ref="IA392:IF392" si="1769">IF(COUNT(IA390:IA391)=0,"",AVERAGE(IA390:IA391))</f>
        <v/>
      </c>
      <c r="IB392" s="36" t="str">
        <f t="shared" si="1769"/>
        <v/>
      </c>
      <c r="IC392" s="36" t="str">
        <f t="shared" si="1769"/>
        <v/>
      </c>
      <c r="ID392" s="36" t="str">
        <f t="shared" si="1769"/>
        <v/>
      </c>
      <c r="IE392" s="36" t="str">
        <f t="shared" si="1769"/>
        <v/>
      </c>
      <c r="IF392" s="36" t="str">
        <f t="shared" si="1769"/>
        <v/>
      </c>
      <c r="IG392" s="52"/>
      <c r="II392" s="369"/>
      <c r="IJ392" s="17" t="s">
        <v>1</v>
      </c>
      <c r="IK392" s="36" t="str">
        <f t="shared" ref="IK392:IP392" si="1770">IF(COUNT(IK390:IK391)=0,"",AVERAGE(IK390:IK391))</f>
        <v/>
      </c>
      <c r="IL392" s="36" t="str">
        <f t="shared" si="1770"/>
        <v/>
      </c>
      <c r="IM392" s="36" t="str">
        <f t="shared" si="1770"/>
        <v/>
      </c>
      <c r="IN392" s="36" t="str">
        <f t="shared" si="1770"/>
        <v/>
      </c>
      <c r="IO392" s="36" t="str">
        <f t="shared" si="1770"/>
        <v/>
      </c>
      <c r="IP392" s="36" t="str">
        <f t="shared" si="1770"/>
        <v/>
      </c>
      <c r="IQ392" s="52"/>
      <c r="IS392" s="369"/>
      <c r="IT392" s="17" t="s">
        <v>1</v>
      </c>
      <c r="IU392" s="36" t="str">
        <f t="shared" ref="IU392:IZ392" si="1771">IF(COUNT(IU390:IU391)=0,"",AVERAGE(IU390:IU391))</f>
        <v/>
      </c>
      <c r="IV392" s="36" t="str">
        <f t="shared" si="1771"/>
        <v/>
      </c>
      <c r="IW392" s="36" t="str">
        <f t="shared" si="1771"/>
        <v/>
      </c>
      <c r="IX392" s="36" t="str">
        <f t="shared" si="1771"/>
        <v/>
      </c>
      <c r="IY392" s="36" t="str">
        <f t="shared" si="1771"/>
        <v/>
      </c>
      <c r="IZ392" s="36" t="str">
        <f t="shared" si="1771"/>
        <v/>
      </c>
      <c r="JA392" s="52"/>
    </row>
    <row r="393" spans="1:261" ht="13.8" outlineLevel="1" x14ac:dyDescent="0.25">
      <c r="A393" s="97"/>
      <c r="B393" s="98">
        <f>SUM(B394:B399)*10</f>
        <v>10</v>
      </c>
      <c r="C393" s="37">
        <v>6.4</v>
      </c>
      <c r="D393" s="38" t="s">
        <v>332</v>
      </c>
      <c r="E393" s="428">
        <f>($B$399*E399)/$B$393</f>
        <v>0.64666666666666661</v>
      </c>
      <c r="F393" s="428">
        <f t="shared" ref="F393:J393" si="1772">($B$399*F399)/$B$393</f>
        <v>0.72666666666666668</v>
      </c>
      <c r="G393" s="428">
        <f t="shared" si="1772"/>
        <v>0.65333333333333343</v>
      </c>
      <c r="H393" s="428">
        <f t="shared" si="1772"/>
        <v>0.35</v>
      </c>
      <c r="I393" s="428">
        <f t="shared" si="1772"/>
        <v>0.22999999999999998</v>
      </c>
      <c r="J393" s="428">
        <f t="shared" si="1772"/>
        <v>0</v>
      </c>
      <c r="K393" s="52"/>
      <c r="M393" s="37">
        <v>6.4</v>
      </c>
      <c r="N393" s="38" t="s">
        <v>332</v>
      </c>
      <c r="O393" s="38"/>
      <c r="P393" s="38"/>
      <c r="Q393" s="38"/>
      <c r="R393" s="38"/>
      <c r="S393" s="38"/>
      <c r="T393" s="38"/>
      <c r="U393" s="52"/>
      <c r="W393" s="37">
        <v>6.4</v>
      </c>
      <c r="X393" s="38" t="s">
        <v>332</v>
      </c>
      <c r="Y393" s="38"/>
      <c r="Z393" s="38"/>
      <c r="AA393" s="38"/>
      <c r="AB393" s="38"/>
      <c r="AC393" s="38"/>
      <c r="AD393" s="38"/>
      <c r="AE393" s="52"/>
      <c r="AG393" s="37">
        <v>6.4</v>
      </c>
      <c r="AH393" s="38" t="s">
        <v>332</v>
      </c>
      <c r="AI393" s="38"/>
      <c r="AJ393" s="38"/>
      <c r="AK393" s="38"/>
      <c r="AL393" s="38"/>
      <c r="AM393" s="38"/>
      <c r="AN393" s="38"/>
      <c r="AO393" s="52"/>
      <c r="AQ393" s="37">
        <v>6.4</v>
      </c>
      <c r="AR393" s="38" t="s">
        <v>332</v>
      </c>
      <c r="AS393" s="38"/>
      <c r="AT393" s="38"/>
      <c r="AU393" s="38"/>
      <c r="AV393" s="38"/>
      <c r="AW393" s="38"/>
      <c r="AX393" s="38"/>
      <c r="AY393" s="52"/>
      <c r="BA393" s="37">
        <v>6.4</v>
      </c>
      <c r="BB393" s="38" t="s">
        <v>332</v>
      </c>
      <c r="BC393" s="38"/>
      <c r="BD393" s="38"/>
      <c r="BE393" s="38"/>
      <c r="BF393" s="38"/>
      <c r="BG393" s="38"/>
      <c r="BH393" s="38"/>
      <c r="BI393" s="52"/>
      <c r="BK393" s="37">
        <v>6.4</v>
      </c>
      <c r="BL393" s="38" t="s">
        <v>332</v>
      </c>
      <c r="BM393" s="36"/>
      <c r="BN393" s="36" t="str">
        <f>IF(COUNT(BN391:BN392)=0,"",AVERAGE(BN391:BN392))</f>
        <v/>
      </c>
      <c r="BO393" s="36" t="str">
        <f>IF(COUNT(BO391:BO392)=0,"",AVERAGE(BO391:BO392))</f>
        <v/>
      </c>
      <c r="BP393" s="36" t="str">
        <f>IF(COUNT(BP391:BP392)=0,"",AVERAGE(BP391:BP392))</f>
        <v/>
      </c>
      <c r="BQ393" s="36" t="str">
        <f>IF(COUNT(BQ391:BQ392)=0,"",AVERAGE(BQ391:BQ392))</f>
        <v/>
      </c>
      <c r="BR393" s="36" t="str">
        <f>IF(COUNT(BR391:BR392)=0,"",AVERAGE(BR391:BR392))</f>
        <v/>
      </c>
      <c r="BS393" s="52"/>
      <c r="BU393" s="37">
        <v>6.4</v>
      </c>
      <c r="BV393" s="38" t="s">
        <v>332</v>
      </c>
      <c r="BW393" s="38"/>
      <c r="BX393" s="38"/>
      <c r="BY393" s="38"/>
      <c r="BZ393" s="38"/>
      <c r="CA393" s="38"/>
      <c r="CB393" s="38"/>
      <c r="CC393" s="52"/>
      <c r="CE393" s="37">
        <v>6.4</v>
      </c>
      <c r="CF393" s="38" t="s">
        <v>332</v>
      </c>
      <c r="CG393" s="38"/>
      <c r="CH393" s="38"/>
      <c r="CI393" s="38"/>
      <c r="CJ393" s="38"/>
      <c r="CK393" s="38"/>
      <c r="CL393" s="38"/>
      <c r="CM393" s="52"/>
      <c r="CO393" s="37">
        <v>6.4</v>
      </c>
      <c r="CP393" s="38" t="s">
        <v>332</v>
      </c>
      <c r="CQ393" s="38"/>
      <c r="CR393" s="38"/>
      <c r="CS393" s="38"/>
      <c r="CT393" s="38"/>
      <c r="CU393" s="38"/>
      <c r="CV393" s="38"/>
      <c r="CW393" s="52"/>
      <c r="CY393" s="37">
        <v>6.4</v>
      </c>
      <c r="CZ393" s="38" t="s">
        <v>332</v>
      </c>
      <c r="DA393" s="38"/>
      <c r="DB393" s="38"/>
      <c r="DC393" s="38"/>
      <c r="DD393" s="38"/>
      <c r="DE393" s="38"/>
      <c r="DF393" s="38"/>
      <c r="DG393" s="52"/>
      <c r="DI393" s="37">
        <v>6.4</v>
      </c>
      <c r="DJ393" s="38" t="s">
        <v>332</v>
      </c>
      <c r="DK393" s="38"/>
      <c r="DL393" s="38"/>
      <c r="DM393" s="38"/>
      <c r="DN393" s="38"/>
      <c r="DO393" s="38"/>
      <c r="DP393" s="38"/>
      <c r="DQ393" s="52"/>
      <c r="DS393" s="37">
        <v>6.4</v>
      </c>
      <c r="DT393" s="38" t="s">
        <v>332</v>
      </c>
      <c r="DU393" s="38"/>
      <c r="DV393" s="38"/>
      <c r="DW393" s="38"/>
      <c r="DX393" s="38"/>
      <c r="DY393" s="38"/>
      <c r="DZ393" s="38"/>
      <c r="EA393" s="52"/>
      <c r="EC393" s="37">
        <v>6.4</v>
      </c>
      <c r="ED393" s="38" t="s">
        <v>332</v>
      </c>
      <c r="EE393" s="38"/>
      <c r="EF393" s="38"/>
      <c r="EG393" s="38"/>
      <c r="EH393" s="38"/>
      <c r="EI393" s="38"/>
      <c r="EJ393" s="38"/>
      <c r="EK393" s="52"/>
      <c r="EL393" s="37">
        <v>6.4</v>
      </c>
      <c r="EM393" s="38" t="s">
        <v>332</v>
      </c>
      <c r="EN393" s="38"/>
      <c r="EO393" s="38"/>
      <c r="EP393" s="38"/>
      <c r="EQ393" s="38"/>
      <c r="ER393" s="38"/>
      <c r="ES393" s="38"/>
      <c r="ET393" s="52"/>
      <c r="EU393" s="52"/>
      <c r="EW393" s="364">
        <v>6.4</v>
      </c>
      <c r="EX393" s="38" t="s">
        <v>332</v>
      </c>
      <c r="EY393" s="38"/>
      <c r="EZ393" s="38"/>
      <c r="FA393" s="38"/>
      <c r="FB393" s="38"/>
      <c r="FC393" s="38"/>
      <c r="FD393" s="38"/>
      <c r="FE393" s="52"/>
      <c r="FG393" s="364">
        <v>6.4</v>
      </c>
      <c r="FH393" s="38" t="s">
        <v>332</v>
      </c>
      <c r="FI393" s="38"/>
      <c r="FJ393" s="38"/>
      <c r="FK393" s="38"/>
      <c r="FL393" s="38"/>
      <c r="FM393" s="38"/>
      <c r="FN393" s="38"/>
      <c r="FO393" s="52"/>
      <c r="FQ393" s="364">
        <v>6.4</v>
      </c>
      <c r="FR393" s="38" t="s">
        <v>332</v>
      </c>
      <c r="FS393" s="38"/>
      <c r="FT393" s="38"/>
      <c r="FU393" s="38"/>
      <c r="FV393" s="38"/>
      <c r="FW393" s="38"/>
      <c r="FX393" s="38"/>
      <c r="FY393" s="52"/>
      <c r="GA393" s="364">
        <v>6.4</v>
      </c>
      <c r="GB393" s="38" t="s">
        <v>332</v>
      </c>
      <c r="GC393" s="38"/>
      <c r="GD393" s="38"/>
      <c r="GE393" s="38"/>
      <c r="GF393" s="38"/>
      <c r="GG393" s="38"/>
      <c r="GH393" s="38"/>
      <c r="GI393" s="52"/>
      <c r="GK393" s="364">
        <v>6.4</v>
      </c>
      <c r="GL393" s="38" t="s">
        <v>332</v>
      </c>
      <c r="GM393" s="38"/>
      <c r="GN393" s="38"/>
      <c r="GO393" s="38"/>
      <c r="GP393" s="38"/>
      <c r="GQ393" s="38"/>
      <c r="GR393" s="38"/>
      <c r="GS393" s="52"/>
      <c r="GU393" s="364">
        <v>6.4</v>
      </c>
      <c r="GV393" s="38" t="s">
        <v>332</v>
      </c>
      <c r="GW393" s="38"/>
      <c r="GX393" s="38"/>
      <c r="GY393" s="38"/>
      <c r="GZ393" s="38"/>
      <c r="HA393" s="38"/>
      <c r="HB393" s="38"/>
      <c r="HC393" s="52"/>
      <c r="HE393" s="364">
        <v>6.4</v>
      </c>
      <c r="HF393" s="38" t="s">
        <v>332</v>
      </c>
      <c r="HG393" s="38"/>
      <c r="HH393" s="38"/>
      <c r="HI393" s="38"/>
      <c r="HJ393" s="38"/>
      <c r="HK393" s="38"/>
      <c r="HL393" s="38"/>
      <c r="HM393" s="52"/>
      <c r="HO393" s="364">
        <v>6.4</v>
      </c>
      <c r="HP393" s="38" t="s">
        <v>332</v>
      </c>
      <c r="HQ393" s="38"/>
      <c r="HR393" s="38"/>
      <c r="HS393" s="38"/>
      <c r="HT393" s="38"/>
      <c r="HU393" s="38"/>
      <c r="HV393" s="38"/>
      <c r="HW393" s="52"/>
      <c r="HY393" s="364">
        <v>6.4</v>
      </c>
      <c r="HZ393" s="38" t="s">
        <v>332</v>
      </c>
      <c r="IA393" s="38"/>
      <c r="IB393" s="38"/>
      <c r="IC393" s="38"/>
      <c r="ID393" s="38"/>
      <c r="IE393" s="38"/>
      <c r="IF393" s="38"/>
      <c r="IG393" s="52"/>
      <c r="II393" s="364">
        <v>6.4</v>
      </c>
      <c r="IJ393" s="38" t="s">
        <v>332</v>
      </c>
      <c r="IK393" s="38"/>
      <c r="IL393" s="38"/>
      <c r="IM393" s="38"/>
      <c r="IN393" s="38"/>
      <c r="IO393" s="38"/>
      <c r="IP393" s="38"/>
      <c r="IQ393" s="52"/>
      <c r="IS393" s="364">
        <v>6.4</v>
      </c>
      <c r="IT393" s="38" t="s">
        <v>332</v>
      </c>
      <c r="IU393" s="38"/>
      <c r="IV393" s="38"/>
      <c r="IW393" s="38"/>
      <c r="IX393" s="38"/>
      <c r="IY393" s="38"/>
      <c r="IZ393" s="38"/>
      <c r="JA393" s="52"/>
    </row>
    <row r="394" spans="1:261" ht="12.75" customHeight="1" outlineLevel="2" x14ac:dyDescent="0.25">
      <c r="C394" s="356"/>
      <c r="D394" s="41">
        <v>1</v>
      </c>
      <c r="E394" s="416">
        <f t="shared" ref="E394:E396" si="1773">AVERAGE(O394,Y394,AI394,AS394,BC394,BM394,BW394,CG394,CQ394,DA394,DK394,DU394,EE394,EO394,EY394,FI394,FS394,GC394,GM394,GW394,HG394,HQ394,IA394,IK394,IU394)</f>
        <v>8.6666666666666661</v>
      </c>
      <c r="F394" s="416">
        <f t="shared" ref="F394:F396" si="1774">AVERAGE(P394,Z394,AJ394,AT394,BD394,BN394,BX394,CH394,CR394,DB394,DL394,DV394,EF394,EP394,EZ394,FJ394,FT394,GD394,GN394,GX394,HH394,HR394,IB394,IL394,IV394)</f>
        <v>8.6666666666666661</v>
      </c>
      <c r="G394" s="416">
        <f t="shared" ref="G394:G396" si="1775">AVERAGE(Q394,AA394,AK394,AU394,BE394,BO394,BY394,CI394,CS394,DC394,DM394,DW394,EG394,EQ394,FA394,FK394,FU394,GE394,GO394,GY394,HI394,HS394,IC394,IM394,IW394)</f>
        <v>6.666666666666667</v>
      </c>
      <c r="H394" s="416">
        <f t="shared" ref="H394:H396" si="1776">AVERAGE(R394,AB394,AL394,AV394,BF394,BP394,BZ394,CJ394,CT394,DD394,DN394,DX394,EH394,ER394,FB394,FL394,FV394,GF394,GP394,GZ394,HJ394,HT394,ID394,IN394,IX394)</f>
        <v>5.5</v>
      </c>
      <c r="I394" s="416">
        <f t="shared" ref="I394:I396" si="1777">AVERAGE(S394,AC394,AM394,AW394,BG394,BQ394,CA394,CK394,CU394,DE394,DO394,DY394,EI394,ES394,FC394,FM394,FW394,GG394,GQ394,HA394,HK394,HU394,IE394,IO394,IY394)</f>
        <v>3.5</v>
      </c>
      <c r="J394" s="416">
        <f t="shared" ref="J394:J396" si="1778">AVERAGE(T394,AD394,AN394,AX394,BH394,BR394,CB394,CL394,CV394,DF394,DP394,DZ394,EJ394,ET394,FD394,FN394,FX394,GH394,GR394,HB394,HL394,HV394,IF394,IP394,IZ394)</f>
        <v>0</v>
      </c>
      <c r="K394" s="52"/>
      <c r="M394" s="328"/>
      <c r="N394" s="41">
        <v>1</v>
      </c>
      <c r="O394" s="6"/>
      <c r="P394" s="6"/>
      <c r="Q394" s="6"/>
      <c r="R394" s="6"/>
      <c r="S394" s="6"/>
      <c r="T394" s="6"/>
      <c r="U394" s="52"/>
      <c r="W394" s="328"/>
      <c r="X394" s="41">
        <v>1</v>
      </c>
      <c r="Y394" s="6">
        <v>7</v>
      </c>
      <c r="Z394" s="6">
        <v>7</v>
      </c>
      <c r="AA394" s="6">
        <v>5</v>
      </c>
      <c r="AB394" s="6">
        <v>5</v>
      </c>
      <c r="AC394" s="6">
        <v>7</v>
      </c>
      <c r="AD394" s="6">
        <v>0</v>
      </c>
      <c r="AE394" s="52"/>
      <c r="AG394" s="328"/>
      <c r="AH394" s="41">
        <v>1</v>
      </c>
      <c r="AI394" s="6"/>
      <c r="AJ394" s="6"/>
      <c r="AK394" s="6"/>
      <c r="AL394" s="6"/>
      <c r="AM394" s="6"/>
      <c r="AN394" s="6"/>
      <c r="AO394" s="52"/>
      <c r="AQ394" s="328"/>
      <c r="AR394" s="41">
        <v>1</v>
      </c>
      <c r="AS394" s="6"/>
      <c r="AT394" s="6"/>
      <c r="AU394" s="6"/>
      <c r="AV394" s="6"/>
      <c r="AW394" s="6"/>
      <c r="AX394" s="6"/>
      <c r="AY394" s="52"/>
      <c r="BA394" s="328"/>
      <c r="BB394" s="41">
        <v>1</v>
      </c>
      <c r="BC394" s="6"/>
      <c r="BD394" s="6"/>
      <c r="BE394" s="6"/>
      <c r="BF394" s="6"/>
      <c r="BG394" s="6"/>
      <c r="BH394" s="6"/>
      <c r="BI394" s="52"/>
      <c r="BK394" s="328"/>
      <c r="BL394" s="41">
        <v>1</v>
      </c>
      <c r="BM394" s="38"/>
      <c r="BN394" s="38"/>
      <c r="BO394" s="38"/>
      <c r="BP394" s="38"/>
      <c r="BQ394" s="38"/>
      <c r="BR394" s="38"/>
      <c r="BS394" s="52"/>
      <c r="BU394" s="328"/>
      <c r="BV394" s="41">
        <v>1</v>
      </c>
      <c r="BW394" s="6"/>
      <c r="BX394" s="6"/>
      <c r="BY394" s="6"/>
      <c r="BZ394" s="6"/>
      <c r="CA394" s="6"/>
      <c r="CB394" s="6"/>
      <c r="CC394" s="52"/>
      <c r="CE394" s="328"/>
      <c r="CF394" s="41">
        <v>1</v>
      </c>
      <c r="CG394" s="6"/>
      <c r="CH394" s="6"/>
      <c r="CI394" s="6"/>
      <c r="CJ394" s="6"/>
      <c r="CK394" s="6"/>
      <c r="CL394" s="6"/>
      <c r="CM394" s="52"/>
      <c r="CO394" s="328"/>
      <c r="CP394" s="41">
        <v>1</v>
      </c>
      <c r="CQ394" s="6"/>
      <c r="CR394" s="6"/>
      <c r="CS394" s="6"/>
      <c r="CT394" s="6"/>
      <c r="CU394" s="6"/>
      <c r="CV394" s="6"/>
      <c r="CW394" s="52"/>
      <c r="CY394" s="328"/>
      <c r="CZ394" s="41">
        <v>1</v>
      </c>
      <c r="DA394" s="6">
        <v>9</v>
      </c>
      <c r="DB394" s="6">
        <v>10</v>
      </c>
      <c r="DC394" s="6">
        <v>9</v>
      </c>
      <c r="DD394" s="6">
        <v>6</v>
      </c>
      <c r="DE394" s="6"/>
      <c r="DF394" s="6">
        <v>0</v>
      </c>
      <c r="DG394" s="52"/>
      <c r="DI394" s="328"/>
      <c r="DJ394" s="41">
        <v>1</v>
      </c>
      <c r="DK394" s="6"/>
      <c r="DL394" s="6"/>
      <c r="DM394" s="6"/>
      <c r="DN394" s="6"/>
      <c r="DO394" s="6"/>
      <c r="DP394" s="6"/>
      <c r="DQ394" s="52"/>
      <c r="DS394" s="328"/>
      <c r="DT394" s="41">
        <v>1</v>
      </c>
      <c r="DU394" s="6"/>
      <c r="DV394" s="6"/>
      <c r="DW394" s="6"/>
      <c r="DX394" s="6"/>
      <c r="DY394" s="6"/>
      <c r="DZ394" s="6"/>
      <c r="EA394" s="52"/>
      <c r="EC394" s="328"/>
      <c r="ED394" s="41">
        <v>1</v>
      </c>
      <c r="EE394" s="6"/>
      <c r="EF394" s="6"/>
      <c r="EG394" s="6"/>
      <c r="EH394" s="6"/>
      <c r="EI394" s="6"/>
      <c r="EJ394" s="6"/>
      <c r="EK394" s="52"/>
      <c r="EL394" s="328"/>
      <c r="EM394" s="41">
        <v>1</v>
      </c>
      <c r="EN394" s="6">
        <v>9</v>
      </c>
      <c r="EO394" s="6">
        <v>10</v>
      </c>
      <c r="EP394" s="6">
        <v>9</v>
      </c>
      <c r="EQ394" s="6">
        <v>6</v>
      </c>
      <c r="ER394" s="6"/>
      <c r="ES394" s="6">
        <v>0</v>
      </c>
      <c r="ET394" s="52"/>
      <c r="EU394" s="52"/>
      <c r="EW394" s="367"/>
      <c r="EX394" s="41">
        <v>1</v>
      </c>
      <c r="EY394" s="6"/>
      <c r="EZ394" s="6"/>
      <c r="FA394" s="6"/>
      <c r="FB394" s="6"/>
      <c r="FC394" s="6"/>
      <c r="FD394" s="6"/>
      <c r="FE394" s="52"/>
      <c r="FG394" s="367"/>
      <c r="FH394" s="41">
        <v>1</v>
      </c>
      <c r="FI394" s="6"/>
      <c r="FJ394" s="6"/>
      <c r="FK394" s="6"/>
      <c r="FL394" s="6"/>
      <c r="FM394" s="6"/>
      <c r="FN394" s="6"/>
      <c r="FO394" s="52"/>
      <c r="FQ394" s="367"/>
      <c r="FR394" s="41">
        <v>1</v>
      </c>
      <c r="FS394" s="6"/>
      <c r="FT394" s="6"/>
      <c r="FU394" s="6"/>
      <c r="FV394" s="6"/>
      <c r="FW394" s="6"/>
      <c r="FX394" s="6"/>
      <c r="FY394" s="52"/>
      <c r="GA394" s="367"/>
      <c r="GB394" s="41">
        <v>1</v>
      </c>
      <c r="GC394" s="6"/>
      <c r="GD394" s="6"/>
      <c r="GE394" s="6"/>
      <c r="GF394" s="6"/>
      <c r="GG394" s="6"/>
      <c r="GH394" s="6"/>
      <c r="GI394" s="52"/>
      <c r="GK394" s="367"/>
      <c r="GL394" s="41">
        <v>1</v>
      </c>
      <c r="GM394" s="6"/>
      <c r="GN394" s="6"/>
      <c r="GO394" s="6"/>
      <c r="GP394" s="6"/>
      <c r="GQ394" s="6"/>
      <c r="GR394" s="6"/>
      <c r="GS394" s="52"/>
      <c r="GU394" s="367"/>
      <c r="GV394" s="41">
        <v>1</v>
      </c>
      <c r="GW394" s="6"/>
      <c r="GX394" s="6"/>
      <c r="GY394" s="6"/>
      <c r="GZ394" s="6"/>
      <c r="HA394" s="6"/>
      <c r="HB394" s="6"/>
      <c r="HC394" s="52"/>
      <c r="HE394" s="367"/>
      <c r="HF394" s="41">
        <v>1</v>
      </c>
      <c r="HG394" s="6"/>
      <c r="HH394" s="6"/>
      <c r="HI394" s="6"/>
      <c r="HJ394" s="6"/>
      <c r="HK394" s="6"/>
      <c r="HL394" s="6"/>
      <c r="HM394" s="52"/>
      <c r="HO394" s="367"/>
      <c r="HP394" s="41">
        <v>1</v>
      </c>
      <c r="HQ394" s="6"/>
      <c r="HR394" s="6"/>
      <c r="HS394" s="6"/>
      <c r="HT394" s="6"/>
      <c r="HU394" s="6"/>
      <c r="HV394" s="6"/>
      <c r="HW394" s="52"/>
      <c r="HY394" s="367"/>
      <c r="HZ394" s="41">
        <v>1</v>
      </c>
      <c r="IA394" s="6"/>
      <c r="IB394" s="6"/>
      <c r="IC394" s="6"/>
      <c r="ID394" s="6"/>
      <c r="IE394" s="6"/>
      <c r="IF394" s="6"/>
      <c r="IG394" s="52"/>
      <c r="II394" s="367"/>
      <c r="IJ394" s="41">
        <v>1</v>
      </c>
      <c r="IK394" s="6"/>
      <c r="IL394" s="6"/>
      <c r="IM394" s="6"/>
      <c r="IN394" s="6"/>
      <c r="IO394" s="6"/>
      <c r="IP394" s="6"/>
      <c r="IQ394" s="52"/>
      <c r="IS394" s="367"/>
      <c r="IT394" s="41">
        <v>1</v>
      </c>
      <c r="IU394" s="6"/>
      <c r="IV394" s="6"/>
      <c r="IW394" s="6"/>
      <c r="IX394" s="6"/>
      <c r="IY394" s="6"/>
      <c r="IZ394" s="6"/>
      <c r="JA394" s="52"/>
    </row>
    <row r="395" spans="1:261" ht="12.75" customHeight="1" outlineLevel="2" x14ac:dyDescent="0.25">
      <c r="C395" s="356"/>
      <c r="D395" s="41">
        <v>2</v>
      </c>
      <c r="E395" s="416">
        <f t="shared" si="1773"/>
        <v>6</v>
      </c>
      <c r="F395" s="416">
        <f t="shared" si="1774"/>
        <v>8.3333333333333339</v>
      </c>
      <c r="G395" s="416">
        <f t="shared" si="1775"/>
        <v>7</v>
      </c>
      <c r="H395" s="416">
        <f t="shared" si="1776"/>
        <v>5.5</v>
      </c>
      <c r="I395" s="416">
        <f t="shared" si="1777"/>
        <v>2.5</v>
      </c>
      <c r="J395" s="416">
        <f t="shared" si="1778"/>
        <v>0</v>
      </c>
      <c r="K395" s="52"/>
      <c r="M395" s="328"/>
      <c r="N395" s="41">
        <v>2</v>
      </c>
      <c r="O395" s="6"/>
      <c r="P395" s="6"/>
      <c r="Q395" s="6"/>
      <c r="R395" s="6"/>
      <c r="S395" s="6"/>
      <c r="T395" s="6"/>
      <c r="U395" s="52"/>
      <c r="W395" s="328"/>
      <c r="X395" s="41">
        <v>2</v>
      </c>
      <c r="Y395" s="6">
        <v>2</v>
      </c>
      <c r="Z395" s="6">
        <v>7</v>
      </c>
      <c r="AA395" s="6">
        <v>7</v>
      </c>
      <c r="AB395" s="6">
        <v>5</v>
      </c>
      <c r="AC395" s="6">
        <v>5</v>
      </c>
      <c r="AD395" s="6">
        <v>0</v>
      </c>
      <c r="AE395" s="52"/>
      <c r="AG395" s="328"/>
      <c r="AH395" s="41">
        <v>2</v>
      </c>
      <c r="AI395" s="6"/>
      <c r="AJ395" s="6"/>
      <c r="AK395" s="6"/>
      <c r="AL395" s="6"/>
      <c r="AM395" s="6"/>
      <c r="AN395" s="6"/>
      <c r="AO395" s="52"/>
      <c r="AQ395" s="328"/>
      <c r="AR395" s="41">
        <v>2</v>
      </c>
      <c r="AS395" s="6"/>
      <c r="AT395" s="6"/>
      <c r="AU395" s="6"/>
      <c r="AV395" s="6"/>
      <c r="AW395" s="6"/>
      <c r="AX395" s="6"/>
      <c r="AY395" s="52"/>
      <c r="BA395" s="328"/>
      <c r="BB395" s="41">
        <v>2</v>
      </c>
      <c r="BC395" s="6"/>
      <c r="BD395" s="6"/>
      <c r="BE395" s="6"/>
      <c r="BF395" s="6"/>
      <c r="BG395" s="6"/>
      <c r="BH395" s="6"/>
      <c r="BI395" s="52"/>
      <c r="BK395" s="328"/>
      <c r="BL395" s="41">
        <v>2</v>
      </c>
      <c r="BM395" s="6"/>
      <c r="BN395" s="6"/>
      <c r="BO395" s="6"/>
      <c r="BP395" s="6"/>
      <c r="BQ395" s="6"/>
      <c r="BR395" s="6"/>
      <c r="BS395" s="52"/>
      <c r="BU395" s="328"/>
      <c r="BV395" s="41">
        <v>2</v>
      </c>
      <c r="BW395" s="6"/>
      <c r="BX395" s="6"/>
      <c r="BY395" s="6"/>
      <c r="BZ395" s="6"/>
      <c r="CA395" s="6"/>
      <c r="CB395" s="6"/>
      <c r="CC395" s="52"/>
      <c r="CE395" s="328"/>
      <c r="CF395" s="41">
        <v>2</v>
      </c>
      <c r="CG395" s="6"/>
      <c r="CH395" s="6"/>
      <c r="CI395" s="6"/>
      <c r="CJ395" s="6"/>
      <c r="CK395" s="6"/>
      <c r="CL395" s="6"/>
      <c r="CM395" s="52"/>
      <c r="CO395" s="328"/>
      <c r="CP395" s="41">
        <v>2</v>
      </c>
      <c r="CQ395" s="6"/>
      <c r="CR395" s="6"/>
      <c r="CS395" s="6"/>
      <c r="CT395" s="6"/>
      <c r="CU395" s="6"/>
      <c r="CV395" s="6"/>
      <c r="CW395" s="52"/>
      <c r="CY395" s="328"/>
      <c r="CZ395" s="41">
        <v>2</v>
      </c>
      <c r="DA395" s="6">
        <v>6</v>
      </c>
      <c r="DB395" s="6">
        <v>10</v>
      </c>
      <c r="DC395" s="6">
        <v>8</v>
      </c>
      <c r="DD395" s="6">
        <v>6</v>
      </c>
      <c r="DE395" s="6"/>
      <c r="DF395" s="6">
        <v>0</v>
      </c>
      <c r="DG395" s="52"/>
      <c r="DI395" s="328"/>
      <c r="DJ395" s="41">
        <v>2</v>
      </c>
      <c r="DK395" s="6"/>
      <c r="DL395" s="6"/>
      <c r="DM395" s="6"/>
      <c r="DN395" s="6"/>
      <c r="DO395" s="6"/>
      <c r="DP395" s="6"/>
      <c r="DQ395" s="52"/>
      <c r="DS395" s="328"/>
      <c r="DT395" s="41">
        <v>2</v>
      </c>
      <c r="DU395" s="6"/>
      <c r="DV395" s="6"/>
      <c r="DW395" s="6"/>
      <c r="DX395" s="6"/>
      <c r="DY395" s="6"/>
      <c r="DZ395" s="6"/>
      <c r="EA395" s="52"/>
      <c r="EC395" s="328"/>
      <c r="ED395" s="41">
        <v>2</v>
      </c>
      <c r="EE395" s="6"/>
      <c r="EF395" s="6"/>
      <c r="EG395" s="6"/>
      <c r="EH395" s="6"/>
      <c r="EI395" s="6"/>
      <c r="EJ395" s="6"/>
      <c r="EK395" s="52"/>
      <c r="EL395" s="328"/>
      <c r="EM395" s="41">
        <v>2</v>
      </c>
      <c r="EN395" s="6">
        <v>6</v>
      </c>
      <c r="EO395" s="6">
        <v>10</v>
      </c>
      <c r="EP395" s="6">
        <v>8</v>
      </c>
      <c r="EQ395" s="6">
        <v>6</v>
      </c>
      <c r="ER395" s="6"/>
      <c r="ES395" s="6">
        <v>0</v>
      </c>
      <c r="ET395" s="52"/>
      <c r="EU395" s="52"/>
      <c r="EW395" s="367"/>
      <c r="EX395" s="41">
        <v>2</v>
      </c>
      <c r="EY395" s="6"/>
      <c r="EZ395" s="6"/>
      <c r="FA395" s="6"/>
      <c r="FB395" s="6"/>
      <c r="FC395" s="6"/>
      <c r="FD395" s="6"/>
      <c r="FE395" s="52"/>
      <c r="FG395" s="367"/>
      <c r="FH395" s="41">
        <v>2</v>
      </c>
      <c r="FI395" s="6"/>
      <c r="FJ395" s="6"/>
      <c r="FK395" s="6"/>
      <c r="FL395" s="6"/>
      <c r="FM395" s="6"/>
      <c r="FN395" s="6"/>
      <c r="FO395" s="52"/>
      <c r="FQ395" s="367"/>
      <c r="FR395" s="41">
        <v>2</v>
      </c>
      <c r="FS395" s="6"/>
      <c r="FT395" s="6"/>
      <c r="FU395" s="6"/>
      <c r="FV395" s="6"/>
      <c r="FW395" s="6"/>
      <c r="FX395" s="6"/>
      <c r="FY395" s="52"/>
      <c r="GA395" s="367"/>
      <c r="GB395" s="41">
        <v>2</v>
      </c>
      <c r="GC395" s="6"/>
      <c r="GD395" s="6"/>
      <c r="GE395" s="6"/>
      <c r="GF395" s="6"/>
      <c r="GG395" s="6"/>
      <c r="GH395" s="6"/>
      <c r="GI395" s="52"/>
      <c r="GK395" s="367"/>
      <c r="GL395" s="41">
        <v>2</v>
      </c>
      <c r="GM395" s="6"/>
      <c r="GN395" s="6"/>
      <c r="GO395" s="6"/>
      <c r="GP395" s="6"/>
      <c r="GQ395" s="6"/>
      <c r="GR395" s="6"/>
      <c r="GS395" s="52"/>
      <c r="GU395" s="367"/>
      <c r="GV395" s="41">
        <v>2</v>
      </c>
      <c r="GW395" s="6"/>
      <c r="GX395" s="6"/>
      <c r="GY395" s="6"/>
      <c r="GZ395" s="6"/>
      <c r="HA395" s="6"/>
      <c r="HB395" s="6"/>
      <c r="HC395" s="52"/>
      <c r="HE395" s="367"/>
      <c r="HF395" s="41">
        <v>2</v>
      </c>
      <c r="HG395" s="6"/>
      <c r="HH395" s="6"/>
      <c r="HI395" s="6"/>
      <c r="HJ395" s="6"/>
      <c r="HK395" s="6"/>
      <c r="HL395" s="6"/>
      <c r="HM395" s="52"/>
      <c r="HO395" s="367"/>
      <c r="HP395" s="41">
        <v>2</v>
      </c>
      <c r="HQ395" s="6"/>
      <c r="HR395" s="6"/>
      <c r="HS395" s="6"/>
      <c r="HT395" s="6"/>
      <c r="HU395" s="6"/>
      <c r="HV395" s="6"/>
      <c r="HW395" s="52"/>
      <c r="HY395" s="367"/>
      <c r="HZ395" s="41">
        <v>2</v>
      </c>
      <c r="IA395" s="6"/>
      <c r="IB395" s="6"/>
      <c r="IC395" s="6"/>
      <c r="ID395" s="6"/>
      <c r="IE395" s="6"/>
      <c r="IF395" s="6"/>
      <c r="IG395" s="52"/>
      <c r="II395" s="367"/>
      <c r="IJ395" s="41">
        <v>2</v>
      </c>
      <c r="IK395" s="6"/>
      <c r="IL395" s="6"/>
      <c r="IM395" s="6"/>
      <c r="IN395" s="6"/>
      <c r="IO395" s="6"/>
      <c r="IP395" s="6"/>
      <c r="IQ395" s="52"/>
      <c r="IS395" s="367"/>
      <c r="IT395" s="41">
        <v>2</v>
      </c>
      <c r="IU395" s="6"/>
      <c r="IV395" s="6"/>
      <c r="IW395" s="6"/>
      <c r="IX395" s="6"/>
      <c r="IY395" s="6"/>
      <c r="IZ395" s="6"/>
      <c r="JA395" s="52"/>
    </row>
    <row r="396" spans="1:261" ht="12.75" customHeight="1" outlineLevel="2" x14ac:dyDescent="0.25">
      <c r="C396" s="356"/>
      <c r="D396" s="41">
        <v>3</v>
      </c>
      <c r="E396" s="416">
        <f t="shared" si="1773"/>
        <v>6</v>
      </c>
      <c r="F396" s="416">
        <f t="shared" si="1774"/>
        <v>6</v>
      </c>
      <c r="G396" s="416">
        <f t="shared" si="1775"/>
        <v>7</v>
      </c>
      <c r="H396" s="416">
        <f t="shared" si="1776"/>
        <v>3</v>
      </c>
      <c r="I396" s="416">
        <f t="shared" si="1777"/>
        <v>2.5</v>
      </c>
      <c r="J396" s="416">
        <f t="shared" si="1778"/>
        <v>0</v>
      </c>
      <c r="K396" s="52"/>
      <c r="M396" s="328"/>
      <c r="N396" s="41">
        <v>3</v>
      </c>
      <c r="O396" s="6"/>
      <c r="P396" s="6"/>
      <c r="Q396" s="6"/>
      <c r="R396" s="6"/>
      <c r="S396" s="6"/>
      <c r="T396" s="6"/>
      <c r="U396" s="52"/>
      <c r="W396" s="328"/>
      <c r="X396" s="41">
        <v>3</v>
      </c>
      <c r="Y396" s="6">
        <v>2</v>
      </c>
      <c r="Z396" s="6">
        <v>2</v>
      </c>
      <c r="AA396" s="6">
        <v>7</v>
      </c>
      <c r="AB396" s="6">
        <v>0</v>
      </c>
      <c r="AC396" s="6">
        <v>5</v>
      </c>
      <c r="AD396" s="6">
        <v>0</v>
      </c>
      <c r="AE396" s="52"/>
      <c r="AG396" s="328"/>
      <c r="AH396" s="41">
        <v>3</v>
      </c>
      <c r="AI396" s="6"/>
      <c r="AJ396" s="6"/>
      <c r="AK396" s="6"/>
      <c r="AL396" s="6"/>
      <c r="AM396" s="6"/>
      <c r="AN396" s="6"/>
      <c r="AO396" s="52"/>
      <c r="AQ396" s="328"/>
      <c r="AR396" s="41">
        <v>3</v>
      </c>
      <c r="AS396" s="6"/>
      <c r="AT396" s="6"/>
      <c r="AU396" s="6"/>
      <c r="AV396" s="6"/>
      <c r="AW396" s="6"/>
      <c r="AX396" s="6"/>
      <c r="AY396" s="52"/>
      <c r="BA396" s="328"/>
      <c r="BB396" s="41">
        <v>3</v>
      </c>
      <c r="BC396" s="6"/>
      <c r="BD396" s="6"/>
      <c r="BE396" s="6"/>
      <c r="BF396" s="6"/>
      <c r="BG396" s="6"/>
      <c r="BH396" s="6"/>
      <c r="BI396" s="52"/>
      <c r="BK396" s="328"/>
      <c r="BL396" s="41">
        <v>3</v>
      </c>
      <c r="BM396" s="6"/>
      <c r="BN396" s="6"/>
      <c r="BO396" s="6"/>
      <c r="BP396" s="6"/>
      <c r="BQ396" s="6"/>
      <c r="BR396" s="6"/>
      <c r="BS396" s="52"/>
      <c r="BU396" s="328"/>
      <c r="BV396" s="41">
        <v>3</v>
      </c>
      <c r="BW396" s="6"/>
      <c r="BX396" s="6"/>
      <c r="BY396" s="6"/>
      <c r="BZ396" s="6"/>
      <c r="CA396" s="6"/>
      <c r="CB396" s="6"/>
      <c r="CC396" s="52"/>
      <c r="CE396" s="328"/>
      <c r="CF396" s="41">
        <v>3</v>
      </c>
      <c r="CG396" s="6"/>
      <c r="CH396" s="6"/>
      <c r="CI396" s="6"/>
      <c r="CJ396" s="6"/>
      <c r="CK396" s="6"/>
      <c r="CL396" s="6"/>
      <c r="CM396" s="52"/>
      <c r="CO396" s="328"/>
      <c r="CP396" s="41">
        <v>3</v>
      </c>
      <c r="CQ396" s="6"/>
      <c r="CR396" s="6"/>
      <c r="CS396" s="6"/>
      <c r="CT396" s="6"/>
      <c r="CU396" s="6"/>
      <c r="CV396" s="6"/>
      <c r="CW396" s="52"/>
      <c r="CY396" s="328"/>
      <c r="CZ396" s="41">
        <v>3</v>
      </c>
      <c r="DA396" s="6">
        <v>8</v>
      </c>
      <c r="DB396" s="6">
        <v>8</v>
      </c>
      <c r="DC396" s="6">
        <v>8</v>
      </c>
      <c r="DD396" s="6">
        <v>6</v>
      </c>
      <c r="DE396" s="6"/>
      <c r="DF396" s="6">
        <v>0</v>
      </c>
      <c r="DG396" s="52"/>
      <c r="DI396" s="328"/>
      <c r="DJ396" s="41">
        <v>3</v>
      </c>
      <c r="DK396" s="6"/>
      <c r="DL396" s="6"/>
      <c r="DM396" s="6"/>
      <c r="DN396" s="6"/>
      <c r="DO396" s="6"/>
      <c r="DP396" s="6"/>
      <c r="DQ396" s="52"/>
      <c r="DS396" s="328"/>
      <c r="DT396" s="41">
        <v>3</v>
      </c>
      <c r="DU396" s="6"/>
      <c r="DV396" s="6"/>
      <c r="DW396" s="6"/>
      <c r="DX396" s="6"/>
      <c r="DY396" s="6"/>
      <c r="DZ396" s="6"/>
      <c r="EA396" s="52"/>
      <c r="EC396" s="328"/>
      <c r="ED396" s="41">
        <v>3</v>
      </c>
      <c r="EE396" s="6"/>
      <c r="EF396" s="6"/>
      <c r="EG396" s="6"/>
      <c r="EH396" s="6"/>
      <c r="EI396" s="6"/>
      <c r="EJ396" s="6"/>
      <c r="EK396" s="52"/>
      <c r="EL396" s="328"/>
      <c r="EM396" s="41">
        <v>3</v>
      </c>
      <c r="EN396" s="6">
        <v>8</v>
      </c>
      <c r="EO396" s="6">
        <v>8</v>
      </c>
      <c r="EP396" s="6">
        <v>8</v>
      </c>
      <c r="EQ396" s="6">
        <v>6</v>
      </c>
      <c r="ER396" s="6"/>
      <c r="ES396" s="6">
        <v>0</v>
      </c>
      <c r="ET396" s="52"/>
      <c r="EU396" s="52"/>
      <c r="EW396" s="367"/>
      <c r="EX396" s="41">
        <v>3</v>
      </c>
      <c r="EY396" s="6"/>
      <c r="EZ396" s="6"/>
      <c r="FA396" s="6"/>
      <c r="FB396" s="6"/>
      <c r="FC396" s="6"/>
      <c r="FD396" s="6"/>
      <c r="FE396" s="52"/>
      <c r="FG396" s="367"/>
      <c r="FH396" s="41">
        <v>3</v>
      </c>
      <c r="FI396" s="6"/>
      <c r="FJ396" s="6"/>
      <c r="FK396" s="6"/>
      <c r="FL396" s="6"/>
      <c r="FM396" s="6"/>
      <c r="FN396" s="6"/>
      <c r="FO396" s="52"/>
      <c r="FQ396" s="367"/>
      <c r="FR396" s="41">
        <v>3</v>
      </c>
      <c r="FS396" s="6"/>
      <c r="FT396" s="6"/>
      <c r="FU396" s="6"/>
      <c r="FV396" s="6"/>
      <c r="FW396" s="6"/>
      <c r="FX396" s="6"/>
      <c r="FY396" s="52"/>
      <c r="GA396" s="367"/>
      <c r="GB396" s="41">
        <v>3</v>
      </c>
      <c r="GC396" s="6"/>
      <c r="GD396" s="6"/>
      <c r="GE396" s="6"/>
      <c r="GF396" s="6"/>
      <c r="GG396" s="6"/>
      <c r="GH396" s="6"/>
      <c r="GI396" s="52"/>
      <c r="GK396" s="367"/>
      <c r="GL396" s="41">
        <v>3</v>
      </c>
      <c r="GM396" s="6"/>
      <c r="GN396" s="6"/>
      <c r="GO396" s="6"/>
      <c r="GP396" s="6"/>
      <c r="GQ396" s="6"/>
      <c r="GR396" s="6"/>
      <c r="GS396" s="52"/>
      <c r="GU396" s="367"/>
      <c r="GV396" s="41">
        <v>3</v>
      </c>
      <c r="GW396" s="6"/>
      <c r="GX396" s="6"/>
      <c r="GY396" s="6"/>
      <c r="GZ396" s="6"/>
      <c r="HA396" s="6"/>
      <c r="HB396" s="6"/>
      <c r="HC396" s="52"/>
      <c r="HE396" s="367"/>
      <c r="HF396" s="41">
        <v>3</v>
      </c>
      <c r="HG396" s="6"/>
      <c r="HH396" s="6"/>
      <c r="HI396" s="6"/>
      <c r="HJ396" s="6"/>
      <c r="HK396" s="6"/>
      <c r="HL396" s="6"/>
      <c r="HM396" s="52"/>
      <c r="HO396" s="367"/>
      <c r="HP396" s="41">
        <v>3</v>
      </c>
      <c r="HQ396" s="6"/>
      <c r="HR396" s="6"/>
      <c r="HS396" s="6"/>
      <c r="HT396" s="6"/>
      <c r="HU396" s="6"/>
      <c r="HV396" s="6"/>
      <c r="HW396" s="52"/>
      <c r="HY396" s="367"/>
      <c r="HZ396" s="41">
        <v>3</v>
      </c>
      <c r="IA396" s="6"/>
      <c r="IB396" s="6"/>
      <c r="IC396" s="6"/>
      <c r="ID396" s="6"/>
      <c r="IE396" s="6"/>
      <c r="IF396" s="6"/>
      <c r="IG396" s="52"/>
      <c r="II396" s="367"/>
      <c r="IJ396" s="41">
        <v>3</v>
      </c>
      <c r="IK396" s="6"/>
      <c r="IL396" s="6"/>
      <c r="IM396" s="6"/>
      <c r="IN396" s="6"/>
      <c r="IO396" s="6"/>
      <c r="IP396" s="6"/>
      <c r="IQ396" s="52"/>
      <c r="IS396" s="367"/>
      <c r="IT396" s="41">
        <v>3</v>
      </c>
      <c r="IU396" s="6"/>
      <c r="IV396" s="6"/>
      <c r="IW396" s="6"/>
      <c r="IX396" s="6"/>
      <c r="IY396" s="6"/>
      <c r="IZ396" s="6"/>
      <c r="JA396" s="52"/>
    </row>
    <row r="397" spans="1:261" ht="12.75" customHeight="1" outlineLevel="2" x14ac:dyDescent="0.25">
      <c r="C397" s="356"/>
      <c r="D397" s="41">
        <v>4</v>
      </c>
      <c r="E397" s="416">
        <f t="shared" ref="E397:E398" si="1779">AVERAGE(O397,Y397,AI397,AS397,BC397,BM397,BW397,CG397,CQ397,DA397,DK397,DU397,EE397,EO397,EY397,FI397,FS397,GC397,GM397,GW397,HG397,HQ397,IA397,IK397,IU397)</f>
        <v>6</v>
      </c>
      <c r="F397" s="416">
        <f t="shared" ref="F397:F398" si="1780">AVERAGE(P397,Z397,AJ397,AT397,BD397,BN397,BX397,CH397,CR397,DB397,DL397,DV397,EF397,EP397,EZ397,FJ397,FT397,GD397,GN397,GX397,HH397,HR397,IB397,IL397,IV397)</f>
        <v>6.333333333333333</v>
      </c>
      <c r="G397" s="416">
        <f t="shared" ref="G397:G398" si="1781">AVERAGE(Q397,AA397,AK397,AU397,BE397,BO397,BY397,CI397,CS397,DC397,DM397,DW397,EG397,EQ397,FA397,FK397,FU397,GE397,GO397,GY397,HI397,HS397,IC397,IM397,IW397)</f>
        <v>7.666666666666667</v>
      </c>
      <c r="H397" s="416">
        <f t="shared" ref="H397:H398" si="1782">AVERAGE(R397,AB397,AL397,AV397,BF397,BP397,BZ397,CJ397,CT397,DD397,DN397,DX397,EH397,ER397,FB397,FL397,FV397,GF397,GP397,GZ397,HJ397,HT397,ID397,IN397,IX397)</f>
        <v>3.5</v>
      </c>
      <c r="I397" s="416">
        <f t="shared" ref="I397:I398" si="1783">AVERAGE(S397,AC397,AM397,AW397,BG397,BQ397,CA397,CK397,CU397,DE397,DO397,DY397,EI397,ES397,FC397,FM397,FW397,GG397,GQ397,HA397,HK397,HU397,IE397,IO397,IY397)</f>
        <v>1.5</v>
      </c>
      <c r="J397" s="416">
        <f t="shared" ref="J397:J398" si="1784">AVERAGE(T397,AD397,AN397,AX397,BH397,BR397,CB397,CL397,CV397,DF397,DP397,DZ397,EJ397,ET397,FD397,FN397,FX397,GH397,GR397,HB397,HL397,HV397,IF397,IP397,IZ397)</f>
        <v>0</v>
      </c>
      <c r="K397" s="52"/>
      <c r="M397" s="328"/>
      <c r="N397" s="41">
        <v>4</v>
      </c>
      <c r="O397" s="6"/>
      <c r="P397" s="6"/>
      <c r="Q397" s="6"/>
      <c r="R397" s="6"/>
      <c r="S397" s="6"/>
      <c r="T397" s="6"/>
      <c r="U397" s="52"/>
      <c r="W397" s="328"/>
      <c r="X397" s="41">
        <v>4</v>
      </c>
      <c r="Y397" s="6">
        <v>2</v>
      </c>
      <c r="Z397" s="6">
        <v>2</v>
      </c>
      <c r="AA397" s="6">
        <v>7</v>
      </c>
      <c r="AB397" s="6">
        <v>0</v>
      </c>
      <c r="AC397" s="6">
        <v>3</v>
      </c>
      <c r="AD397" s="6">
        <v>0</v>
      </c>
      <c r="AE397" s="52"/>
      <c r="AG397" s="328"/>
      <c r="AH397" s="41">
        <v>4</v>
      </c>
      <c r="AI397" s="6"/>
      <c r="AJ397" s="6"/>
      <c r="AK397" s="6"/>
      <c r="AL397" s="6"/>
      <c r="AM397" s="6"/>
      <c r="AN397" s="6"/>
      <c r="AO397" s="52"/>
      <c r="AQ397" s="328"/>
      <c r="AR397" s="41">
        <v>4</v>
      </c>
      <c r="AS397" s="6"/>
      <c r="AT397" s="6"/>
      <c r="AU397" s="6"/>
      <c r="AV397" s="6"/>
      <c r="AW397" s="6"/>
      <c r="AX397" s="6"/>
      <c r="AY397" s="52"/>
      <c r="BA397" s="328"/>
      <c r="BB397" s="41">
        <v>4</v>
      </c>
      <c r="BC397" s="6"/>
      <c r="BD397" s="6"/>
      <c r="BE397" s="6"/>
      <c r="BF397" s="6"/>
      <c r="BG397" s="6"/>
      <c r="BH397" s="6"/>
      <c r="BI397" s="52"/>
      <c r="BK397" s="328"/>
      <c r="BL397" s="41">
        <v>4</v>
      </c>
      <c r="BM397" s="6"/>
      <c r="BN397" s="6"/>
      <c r="BO397" s="6"/>
      <c r="BP397" s="6"/>
      <c r="BQ397" s="6"/>
      <c r="BR397" s="6"/>
      <c r="BS397" s="52"/>
      <c r="BU397" s="328"/>
      <c r="BV397" s="41">
        <v>4</v>
      </c>
      <c r="BW397" s="6"/>
      <c r="BX397" s="6"/>
      <c r="BY397" s="6"/>
      <c r="BZ397" s="6"/>
      <c r="CA397" s="6"/>
      <c r="CB397" s="6"/>
      <c r="CC397" s="52"/>
      <c r="CE397" s="328"/>
      <c r="CF397" s="41">
        <v>4</v>
      </c>
      <c r="CG397" s="6"/>
      <c r="CH397" s="6"/>
      <c r="CI397" s="6"/>
      <c r="CJ397" s="6"/>
      <c r="CK397" s="6"/>
      <c r="CL397" s="6"/>
      <c r="CM397" s="52"/>
      <c r="CO397" s="328"/>
      <c r="CP397" s="41">
        <v>4</v>
      </c>
      <c r="CQ397" s="6"/>
      <c r="CR397" s="6"/>
      <c r="CS397" s="6"/>
      <c r="CT397" s="6"/>
      <c r="CU397" s="6"/>
      <c r="CV397" s="6"/>
      <c r="CW397" s="52"/>
      <c r="CY397" s="328"/>
      <c r="CZ397" s="41">
        <v>4</v>
      </c>
      <c r="DA397" s="6">
        <v>8</v>
      </c>
      <c r="DB397" s="6">
        <v>8</v>
      </c>
      <c r="DC397" s="6">
        <v>9</v>
      </c>
      <c r="DD397" s="6">
        <v>7</v>
      </c>
      <c r="DE397" s="6"/>
      <c r="DF397" s="6">
        <v>0</v>
      </c>
      <c r="DG397" s="52"/>
      <c r="DI397" s="328"/>
      <c r="DJ397" s="41">
        <v>4</v>
      </c>
      <c r="DK397" s="6"/>
      <c r="DL397" s="6"/>
      <c r="DM397" s="6"/>
      <c r="DN397" s="6"/>
      <c r="DO397" s="6"/>
      <c r="DP397" s="6"/>
      <c r="DQ397" s="52"/>
      <c r="DS397" s="328"/>
      <c r="DT397" s="41">
        <v>4</v>
      </c>
      <c r="DU397" s="6"/>
      <c r="DV397" s="6"/>
      <c r="DW397" s="6"/>
      <c r="DX397" s="6"/>
      <c r="DY397" s="6"/>
      <c r="DZ397" s="6"/>
      <c r="EA397" s="52"/>
      <c r="EC397" s="328"/>
      <c r="ED397" s="41">
        <v>4</v>
      </c>
      <c r="EE397" s="6"/>
      <c r="EF397" s="6"/>
      <c r="EG397" s="6"/>
      <c r="EH397" s="6"/>
      <c r="EI397" s="6"/>
      <c r="EJ397" s="6"/>
      <c r="EK397" s="52"/>
      <c r="EL397" s="328"/>
      <c r="EM397" s="41">
        <v>4</v>
      </c>
      <c r="EN397" s="6">
        <v>8</v>
      </c>
      <c r="EO397" s="6">
        <v>8</v>
      </c>
      <c r="EP397" s="6">
        <v>9</v>
      </c>
      <c r="EQ397" s="6">
        <v>7</v>
      </c>
      <c r="ER397" s="6"/>
      <c r="ES397" s="6">
        <v>0</v>
      </c>
      <c r="ET397" s="52"/>
      <c r="EU397" s="52"/>
      <c r="EW397" s="367"/>
      <c r="EX397" s="41">
        <v>4</v>
      </c>
      <c r="EY397" s="6"/>
      <c r="EZ397" s="6"/>
      <c r="FA397" s="6"/>
      <c r="FB397" s="6"/>
      <c r="FC397" s="6"/>
      <c r="FD397" s="6"/>
      <c r="FE397" s="52"/>
      <c r="FG397" s="367"/>
      <c r="FH397" s="41">
        <v>4</v>
      </c>
      <c r="FI397" s="6"/>
      <c r="FJ397" s="6"/>
      <c r="FK397" s="6"/>
      <c r="FL397" s="6"/>
      <c r="FM397" s="6"/>
      <c r="FN397" s="6"/>
      <c r="FO397" s="52"/>
      <c r="FQ397" s="367"/>
      <c r="FR397" s="41">
        <v>4</v>
      </c>
      <c r="FS397" s="6"/>
      <c r="FT397" s="6"/>
      <c r="FU397" s="6"/>
      <c r="FV397" s="6"/>
      <c r="FW397" s="6"/>
      <c r="FX397" s="6"/>
      <c r="FY397" s="52"/>
      <c r="GA397" s="367"/>
      <c r="GB397" s="41">
        <v>4</v>
      </c>
      <c r="GC397" s="6"/>
      <c r="GD397" s="6"/>
      <c r="GE397" s="6"/>
      <c r="GF397" s="6"/>
      <c r="GG397" s="6"/>
      <c r="GH397" s="6"/>
      <c r="GI397" s="52"/>
      <c r="GK397" s="367"/>
      <c r="GL397" s="41">
        <v>4</v>
      </c>
      <c r="GM397" s="6"/>
      <c r="GN397" s="6"/>
      <c r="GO397" s="6"/>
      <c r="GP397" s="6"/>
      <c r="GQ397" s="6"/>
      <c r="GR397" s="6"/>
      <c r="GS397" s="52"/>
      <c r="GU397" s="367"/>
      <c r="GV397" s="41">
        <v>4</v>
      </c>
      <c r="GW397" s="6"/>
      <c r="GX397" s="6"/>
      <c r="GY397" s="6"/>
      <c r="GZ397" s="6"/>
      <c r="HA397" s="6"/>
      <c r="HB397" s="6"/>
      <c r="HC397" s="52"/>
      <c r="HE397" s="367"/>
      <c r="HF397" s="41">
        <v>4</v>
      </c>
      <c r="HG397" s="6"/>
      <c r="HH397" s="6"/>
      <c r="HI397" s="6"/>
      <c r="HJ397" s="6"/>
      <c r="HK397" s="6"/>
      <c r="HL397" s="6"/>
      <c r="HM397" s="52"/>
      <c r="HO397" s="367"/>
      <c r="HP397" s="41">
        <v>4</v>
      </c>
      <c r="HQ397" s="6"/>
      <c r="HR397" s="6"/>
      <c r="HS397" s="6"/>
      <c r="HT397" s="6"/>
      <c r="HU397" s="6"/>
      <c r="HV397" s="6"/>
      <c r="HW397" s="52"/>
      <c r="HY397" s="367"/>
      <c r="HZ397" s="41">
        <v>4</v>
      </c>
      <c r="IA397" s="6"/>
      <c r="IB397" s="6"/>
      <c r="IC397" s="6"/>
      <c r="ID397" s="6"/>
      <c r="IE397" s="6"/>
      <c r="IF397" s="6"/>
      <c r="IG397" s="52"/>
      <c r="II397" s="367"/>
      <c r="IJ397" s="41">
        <v>4</v>
      </c>
      <c r="IK397" s="6"/>
      <c r="IL397" s="6"/>
      <c r="IM397" s="6"/>
      <c r="IN397" s="6"/>
      <c r="IO397" s="6"/>
      <c r="IP397" s="6"/>
      <c r="IQ397" s="52"/>
      <c r="IS397" s="367"/>
      <c r="IT397" s="41">
        <v>4</v>
      </c>
      <c r="IU397" s="6"/>
      <c r="IV397" s="6"/>
      <c r="IW397" s="6"/>
      <c r="IX397" s="6"/>
      <c r="IY397" s="6"/>
      <c r="IZ397" s="6"/>
      <c r="JA397" s="52"/>
    </row>
    <row r="398" spans="1:261" ht="12.75" customHeight="1" outlineLevel="2" x14ac:dyDescent="0.25">
      <c r="C398" s="356"/>
      <c r="D398" s="41">
        <v>5</v>
      </c>
      <c r="E398" s="416">
        <f t="shared" si="1779"/>
        <v>5.666666666666667</v>
      </c>
      <c r="F398" s="416">
        <f t="shared" si="1780"/>
        <v>7</v>
      </c>
      <c r="G398" s="416">
        <f t="shared" si="1781"/>
        <v>4.333333333333333</v>
      </c>
      <c r="H398" s="416">
        <f t="shared" si="1782"/>
        <v>0</v>
      </c>
      <c r="I398" s="416">
        <f t="shared" si="1783"/>
        <v>1.5</v>
      </c>
      <c r="J398" s="416">
        <f t="shared" si="1784"/>
        <v>0</v>
      </c>
      <c r="K398" s="52"/>
      <c r="M398" s="328"/>
      <c r="N398" s="41">
        <v>5</v>
      </c>
      <c r="O398" s="6"/>
      <c r="P398" s="6"/>
      <c r="Q398" s="6"/>
      <c r="R398" s="6"/>
      <c r="S398" s="6"/>
      <c r="T398" s="6"/>
      <c r="U398" s="52"/>
      <c r="W398" s="328"/>
      <c r="X398" s="41">
        <v>5</v>
      </c>
      <c r="Y398" s="6">
        <v>2</v>
      </c>
      <c r="Z398" s="6">
        <v>4</v>
      </c>
      <c r="AA398" s="6">
        <v>4</v>
      </c>
      <c r="AB398" s="6">
        <v>0</v>
      </c>
      <c r="AC398" s="6">
        <v>3</v>
      </c>
      <c r="AD398" s="6">
        <v>0</v>
      </c>
      <c r="AE398" s="52"/>
      <c r="AG398" s="328"/>
      <c r="AH398" s="41">
        <v>5</v>
      </c>
      <c r="AI398" s="6"/>
      <c r="AJ398" s="6"/>
      <c r="AK398" s="6"/>
      <c r="AL398" s="6"/>
      <c r="AM398" s="6"/>
      <c r="AN398" s="6"/>
      <c r="AO398" s="52"/>
      <c r="AQ398" s="328"/>
      <c r="AR398" s="41">
        <v>5</v>
      </c>
      <c r="AS398" s="6"/>
      <c r="AT398" s="6"/>
      <c r="AU398" s="6"/>
      <c r="AV398" s="6"/>
      <c r="AW398" s="6"/>
      <c r="AX398" s="6"/>
      <c r="AY398" s="52"/>
      <c r="BA398" s="328"/>
      <c r="BB398" s="41">
        <v>5</v>
      </c>
      <c r="BC398" s="6"/>
      <c r="BD398" s="6"/>
      <c r="BE398" s="6"/>
      <c r="BF398" s="6"/>
      <c r="BG398" s="6"/>
      <c r="BH398" s="6"/>
      <c r="BI398" s="52"/>
      <c r="BK398" s="328"/>
      <c r="BL398" s="41">
        <v>5</v>
      </c>
      <c r="BM398" s="6"/>
      <c r="BN398" s="6"/>
      <c r="BO398" s="6"/>
      <c r="BP398" s="6"/>
      <c r="BQ398" s="6"/>
      <c r="BR398" s="6"/>
      <c r="BS398" s="52"/>
      <c r="BU398" s="328"/>
      <c r="BV398" s="41">
        <v>5</v>
      </c>
      <c r="BW398" s="6"/>
      <c r="BX398" s="6"/>
      <c r="BY398" s="6"/>
      <c r="BZ398" s="6"/>
      <c r="CA398" s="6"/>
      <c r="CB398" s="6"/>
      <c r="CC398" s="52"/>
      <c r="CE398" s="328"/>
      <c r="CF398" s="41">
        <v>5</v>
      </c>
      <c r="CG398" s="6"/>
      <c r="CH398" s="6"/>
      <c r="CI398" s="6"/>
      <c r="CJ398" s="6"/>
      <c r="CK398" s="6"/>
      <c r="CL398" s="6"/>
      <c r="CM398" s="52"/>
      <c r="CO398" s="328"/>
      <c r="CP398" s="41">
        <v>5</v>
      </c>
      <c r="CQ398" s="6"/>
      <c r="CR398" s="6"/>
      <c r="CS398" s="6"/>
      <c r="CT398" s="6"/>
      <c r="CU398" s="6"/>
      <c r="CV398" s="6"/>
      <c r="CW398" s="52"/>
      <c r="CY398" s="328"/>
      <c r="CZ398" s="41">
        <v>5</v>
      </c>
      <c r="DA398" s="6">
        <v>7</v>
      </c>
      <c r="DB398" s="6">
        <v>8</v>
      </c>
      <c r="DC398" s="6">
        <v>9</v>
      </c>
      <c r="DD398" s="6">
        <v>0</v>
      </c>
      <c r="DE398" s="6"/>
      <c r="DF398" s="6">
        <v>0</v>
      </c>
      <c r="DG398" s="52"/>
      <c r="DI398" s="328"/>
      <c r="DJ398" s="41">
        <v>5</v>
      </c>
      <c r="DK398" s="6"/>
      <c r="DL398" s="6"/>
      <c r="DM398" s="6"/>
      <c r="DN398" s="6"/>
      <c r="DO398" s="6"/>
      <c r="DP398" s="6"/>
      <c r="DQ398" s="52"/>
      <c r="DS398" s="328"/>
      <c r="DT398" s="41">
        <v>5</v>
      </c>
      <c r="DU398" s="6"/>
      <c r="DV398" s="6"/>
      <c r="DW398" s="6"/>
      <c r="DX398" s="6"/>
      <c r="DY398" s="6"/>
      <c r="DZ398" s="6"/>
      <c r="EA398" s="52"/>
      <c r="EC398" s="328"/>
      <c r="ED398" s="41">
        <v>5</v>
      </c>
      <c r="EE398" s="6"/>
      <c r="EF398" s="6"/>
      <c r="EG398" s="6"/>
      <c r="EH398" s="6"/>
      <c r="EI398" s="6"/>
      <c r="EJ398" s="6"/>
      <c r="EK398" s="52"/>
      <c r="EL398" s="328"/>
      <c r="EM398" s="41">
        <v>5</v>
      </c>
      <c r="EN398" s="6">
        <v>7</v>
      </c>
      <c r="EO398" s="6">
        <v>8</v>
      </c>
      <c r="EP398" s="6">
        <v>9</v>
      </c>
      <c r="EQ398" s="6">
        <v>0</v>
      </c>
      <c r="ER398" s="6"/>
      <c r="ES398" s="6">
        <v>0</v>
      </c>
      <c r="ET398" s="52"/>
      <c r="EU398" s="52"/>
      <c r="EW398" s="367"/>
      <c r="EX398" s="41">
        <v>5</v>
      </c>
      <c r="EY398" s="6"/>
      <c r="EZ398" s="6"/>
      <c r="FA398" s="6"/>
      <c r="FB398" s="6"/>
      <c r="FC398" s="6"/>
      <c r="FD398" s="6"/>
      <c r="FE398" s="52"/>
      <c r="FG398" s="367"/>
      <c r="FH398" s="41">
        <v>5</v>
      </c>
      <c r="FI398" s="6"/>
      <c r="FJ398" s="6"/>
      <c r="FK398" s="6"/>
      <c r="FL398" s="6"/>
      <c r="FM398" s="6"/>
      <c r="FN398" s="6"/>
      <c r="FO398" s="52"/>
      <c r="FQ398" s="367"/>
      <c r="FR398" s="41">
        <v>5</v>
      </c>
      <c r="FS398" s="6"/>
      <c r="FT398" s="6"/>
      <c r="FU398" s="6"/>
      <c r="FV398" s="6"/>
      <c r="FW398" s="6"/>
      <c r="FX398" s="6"/>
      <c r="FY398" s="52"/>
      <c r="GA398" s="367"/>
      <c r="GB398" s="41">
        <v>5</v>
      </c>
      <c r="GC398" s="6"/>
      <c r="GD398" s="6"/>
      <c r="GE398" s="6"/>
      <c r="GF398" s="6"/>
      <c r="GG398" s="6"/>
      <c r="GH398" s="6"/>
      <c r="GI398" s="52"/>
      <c r="GK398" s="367"/>
      <c r="GL398" s="41">
        <v>5</v>
      </c>
      <c r="GM398" s="6"/>
      <c r="GN398" s="6"/>
      <c r="GO398" s="6"/>
      <c r="GP398" s="6"/>
      <c r="GQ398" s="6"/>
      <c r="GR398" s="6"/>
      <c r="GS398" s="52"/>
      <c r="GU398" s="367"/>
      <c r="GV398" s="41">
        <v>5</v>
      </c>
      <c r="GW398" s="6"/>
      <c r="GX398" s="6"/>
      <c r="GY398" s="6"/>
      <c r="GZ398" s="6"/>
      <c r="HA398" s="6"/>
      <c r="HB398" s="6"/>
      <c r="HC398" s="52"/>
      <c r="HE398" s="367"/>
      <c r="HF398" s="41">
        <v>5</v>
      </c>
      <c r="HG398" s="6"/>
      <c r="HH398" s="6"/>
      <c r="HI398" s="6"/>
      <c r="HJ398" s="6"/>
      <c r="HK398" s="6"/>
      <c r="HL398" s="6"/>
      <c r="HM398" s="52"/>
      <c r="HO398" s="367"/>
      <c r="HP398" s="41">
        <v>5</v>
      </c>
      <c r="HQ398" s="6"/>
      <c r="HR398" s="6"/>
      <c r="HS398" s="6"/>
      <c r="HT398" s="6"/>
      <c r="HU398" s="6"/>
      <c r="HV398" s="6"/>
      <c r="HW398" s="52"/>
      <c r="HY398" s="367"/>
      <c r="HZ398" s="41">
        <v>5</v>
      </c>
      <c r="IA398" s="6"/>
      <c r="IB398" s="6"/>
      <c r="IC398" s="6"/>
      <c r="ID398" s="6"/>
      <c r="IE398" s="6"/>
      <c r="IF398" s="6"/>
      <c r="IG398" s="52"/>
      <c r="II398" s="367"/>
      <c r="IJ398" s="41">
        <v>5</v>
      </c>
      <c r="IK398" s="6"/>
      <c r="IL398" s="6"/>
      <c r="IM398" s="6"/>
      <c r="IN398" s="6"/>
      <c r="IO398" s="6"/>
      <c r="IP398" s="6"/>
      <c r="IQ398" s="52"/>
      <c r="IS398" s="367"/>
      <c r="IT398" s="41">
        <v>5</v>
      </c>
      <c r="IU398" s="6"/>
      <c r="IV398" s="6"/>
      <c r="IW398" s="6"/>
      <c r="IX398" s="6"/>
      <c r="IY398" s="6"/>
      <c r="IZ398" s="6"/>
      <c r="JA398" s="52"/>
    </row>
    <row r="399" spans="1:261" ht="12.75" customHeight="1" outlineLevel="2" x14ac:dyDescent="0.25">
      <c r="A399" s="99" t="s">
        <v>122</v>
      </c>
      <c r="B399" s="100">
        <f>IF(A399="Must Have",RQTMustHave,(IF(A399="Important",RQTImportant,(IF(A399="Standard",RQTStandard,RQTNiceToHave)))))</f>
        <v>1</v>
      </c>
      <c r="C399" s="358"/>
      <c r="D399" s="17" t="s">
        <v>1</v>
      </c>
      <c r="E399" s="417">
        <f>AVERAGE(O399,Y399,AI399,AS399,BC399,BM399,BW399,CG399,CQ399,DA399,DK399,DU399,EE399,EO399,EY399,FI399,FS399,GC399,GM399,GW399,HG399,HQ399,IA399,IK399,IU399)</f>
        <v>6.4666666666666659</v>
      </c>
      <c r="F399" s="417">
        <f t="shared" ref="F399:J399" si="1785">AVERAGE(P399,Z399,AJ399,AT399,BD399,BN399,BX399,CH399,CR399,DB399,DL399,DV399,EF399,EP399,EZ399,FJ399,FT399,GD399,GN399,GX399,HH399,HR399,IB399,IL399,IV399)</f>
        <v>7.2666666666666666</v>
      </c>
      <c r="G399" s="417">
        <f t="shared" si="1785"/>
        <v>6.5333333333333341</v>
      </c>
      <c r="H399" s="417">
        <f t="shared" si="1785"/>
        <v>3.5</v>
      </c>
      <c r="I399" s="417">
        <f t="shared" si="1785"/>
        <v>2.2999999999999998</v>
      </c>
      <c r="J399" s="417">
        <f t="shared" si="1785"/>
        <v>0</v>
      </c>
      <c r="K399" s="52"/>
      <c r="M399" s="48"/>
      <c r="N399" s="17" t="s">
        <v>1</v>
      </c>
      <c r="O399" s="36" t="str">
        <f>IF(COUNT(O394:O398)=0,"",AVERAGE(O394:O398))</f>
        <v/>
      </c>
      <c r="P399" s="36" t="str">
        <f>IF(COUNT(P394:P398)=0,"",AVERAGE(P394:P398))</f>
        <v/>
      </c>
      <c r="Q399" s="36" t="str">
        <f>IF(COUNT(Q394:Q398)=0,"",AVERAGE(Q394:Q398))</f>
        <v/>
      </c>
      <c r="R399" s="36" t="str">
        <f>IF(COUNT(R394:R398)=0,"",AVERAGE(R394:R398))</f>
        <v/>
      </c>
      <c r="S399" s="36"/>
      <c r="T399" s="36" t="str">
        <f>IF(COUNT(T394:T398)=0,"",AVERAGE(T394:T398))</f>
        <v/>
      </c>
      <c r="U399" s="52"/>
      <c r="W399" s="48"/>
      <c r="X399" s="17" t="s">
        <v>1</v>
      </c>
      <c r="Y399" s="36">
        <f>IF(COUNT(Y394:Y398)=0,"",AVERAGE(Y394:Y398))</f>
        <v>3</v>
      </c>
      <c r="Z399" s="36">
        <f t="shared" ref="Z399:AD399" si="1786">IF(COUNT(Z394:Z398)=0,"",AVERAGE(Z394:Z398))</f>
        <v>4.4000000000000004</v>
      </c>
      <c r="AA399" s="36">
        <f t="shared" si="1786"/>
        <v>6</v>
      </c>
      <c r="AB399" s="36">
        <f t="shared" si="1786"/>
        <v>2</v>
      </c>
      <c r="AC399" s="36">
        <f t="shared" si="1786"/>
        <v>4.5999999999999996</v>
      </c>
      <c r="AD399" s="36">
        <f t="shared" si="1786"/>
        <v>0</v>
      </c>
      <c r="AE399" s="52"/>
      <c r="AG399" s="48"/>
      <c r="AH399" s="17" t="s">
        <v>1</v>
      </c>
      <c r="AI399" s="36" t="str">
        <f>IF(COUNT(AI394:AI398)=0,"",AVERAGE(AI394:AI398))</f>
        <v/>
      </c>
      <c r="AJ399" s="36" t="str">
        <f>IF(COUNT(AJ394:AJ398)=0,"",AVERAGE(AJ394:AJ398))</f>
        <v/>
      </c>
      <c r="AK399" s="36" t="str">
        <f>IF(COUNT(AK394:AK398)=0,"",AVERAGE(AK394:AK398))</f>
        <v/>
      </c>
      <c r="AL399" s="36" t="str">
        <f>IF(COUNT(AL394:AL398)=0,"",AVERAGE(AL394:AL398))</f>
        <v/>
      </c>
      <c r="AM399" s="36"/>
      <c r="AN399" s="36" t="str">
        <f>IF(COUNT(AN394:AN398)=0,"",AVERAGE(AN394:AN398))</f>
        <v/>
      </c>
      <c r="AO399" s="52"/>
      <c r="AQ399" s="48"/>
      <c r="AR399" s="17" t="s">
        <v>1</v>
      </c>
      <c r="AS399" s="36"/>
      <c r="AT399" s="36" t="str">
        <f>IF(COUNT(AT394:AT398)=0,"",AVERAGE(AT394:AT398))</f>
        <v/>
      </c>
      <c r="AU399" s="36" t="str">
        <f>IF(COUNT(AU394:AU398)=0,"",AVERAGE(AU394:AU398))</f>
        <v/>
      </c>
      <c r="AV399" s="36" t="str">
        <f>IF(COUNT(AV394:AV398)=0,"",AVERAGE(AV394:AV398))</f>
        <v/>
      </c>
      <c r="AW399" s="36" t="str">
        <f>IF(COUNT(AW394:AW398)=0,"",AVERAGE(AW394:AW398))</f>
        <v/>
      </c>
      <c r="AX399" s="36" t="str">
        <f>IF(COUNT(AX394:AX398)=0,"",AVERAGE(AX394:AX398))</f>
        <v/>
      </c>
      <c r="AY399" s="52"/>
      <c r="BA399" s="48"/>
      <c r="BB399" s="17" t="s">
        <v>1</v>
      </c>
      <c r="BC399" s="36"/>
      <c r="BD399" s="36" t="str">
        <f>IF(COUNT(BD394:BD398)=0,"",AVERAGE(BD394:BD398))</f>
        <v/>
      </c>
      <c r="BE399" s="36" t="str">
        <f>IF(COUNT(BE394:BE398)=0,"",AVERAGE(BE394:BE398))</f>
        <v/>
      </c>
      <c r="BF399" s="36" t="str">
        <f>IF(COUNT(BF394:BF398)=0,"",AVERAGE(BF394:BF398))</f>
        <v/>
      </c>
      <c r="BG399" s="36" t="str">
        <f>IF(COUNT(BG394:BG398)=0,"",AVERAGE(BG394:BG398))</f>
        <v/>
      </c>
      <c r="BH399" s="36" t="str">
        <f>IF(COUNT(BH394:BH398)=0,"",AVERAGE(BH394:BH398))</f>
        <v/>
      </c>
      <c r="BI399" s="52"/>
      <c r="BK399" s="48"/>
      <c r="BL399" s="17" t="s">
        <v>1</v>
      </c>
      <c r="BM399" s="6"/>
      <c r="BN399" s="6"/>
      <c r="BO399" s="6"/>
      <c r="BP399" s="6"/>
      <c r="BQ399" s="6"/>
      <c r="BR399" s="6"/>
      <c r="BS399" s="52"/>
      <c r="BU399" s="48"/>
      <c r="BV399" s="17" t="s">
        <v>1</v>
      </c>
      <c r="BW399" s="36" t="str">
        <f>IF(COUNT(BW394:BW398)=0,"",AVERAGE(BW394:BW398))</f>
        <v/>
      </c>
      <c r="BX399" s="36" t="str">
        <f>IF(COUNT(BX394:BX398)=0,"",AVERAGE(BX394:BX398))</f>
        <v/>
      </c>
      <c r="BY399" s="36" t="str">
        <f>IF(COUNT(BY394:BY398)=0,"",AVERAGE(BY394:BY398))</f>
        <v/>
      </c>
      <c r="BZ399" s="36" t="str">
        <f>IF(COUNT(BZ394:BZ398)=0,"",AVERAGE(BZ394:BZ398))</f>
        <v/>
      </c>
      <c r="CA399" s="36"/>
      <c r="CB399" s="36" t="str">
        <f>IF(COUNT(CB394:CB398)=0,"",AVERAGE(CB394:CB398))</f>
        <v/>
      </c>
      <c r="CC399" s="52"/>
      <c r="CE399" s="48"/>
      <c r="CF399" s="17" t="s">
        <v>1</v>
      </c>
      <c r="CG399" s="36" t="str">
        <f>IF(COUNT(CG394:CG398)=0,"",AVERAGE(CG394:CG398))</f>
        <v/>
      </c>
      <c r="CH399" s="36" t="str">
        <f>IF(COUNT(CH394:CH398)=0,"",AVERAGE(CH394:CH398))</f>
        <v/>
      </c>
      <c r="CI399" s="36" t="str">
        <f>IF(COUNT(CI394:CI398)=0,"",AVERAGE(CI394:CI398))</f>
        <v/>
      </c>
      <c r="CJ399" s="36" t="str">
        <f>IF(COUNT(CJ394:CJ398)=0,"",AVERAGE(CJ394:CJ398))</f>
        <v/>
      </c>
      <c r="CK399" s="36"/>
      <c r="CL399" s="36" t="str">
        <f>IF(COUNT(CL394:CL398)=0,"",AVERAGE(CL394:CL398))</f>
        <v/>
      </c>
      <c r="CM399" s="52"/>
      <c r="CO399" s="48"/>
      <c r="CP399" s="17" t="s">
        <v>1</v>
      </c>
      <c r="CQ399" s="36" t="str">
        <f>IF(COUNT(CQ394:CQ398)=0,"",AVERAGE(CQ394:CQ398))</f>
        <v/>
      </c>
      <c r="CR399" s="36" t="str">
        <f>IF(COUNT(CR394:CR398)=0,"",AVERAGE(CR394:CR398))</f>
        <v/>
      </c>
      <c r="CS399" s="36" t="str">
        <f>IF(COUNT(CS394:CS398)=0,"",AVERAGE(CS394:CS398))</f>
        <v/>
      </c>
      <c r="CT399" s="36" t="str">
        <f>IF(COUNT(CT394:CT398)=0,"",AVERAGE(CT394:CT398))</f>
        <v/>
      </c>
      <c r="CU399" s="36"/>
      <c r="CV399" s="36" t="str">
        <f>IF(COUNT(CV394:CV398)=0,"",AVERAGE(CV394:CV398))</f>
        <v/>
      </c>
      <c r="CW399" s="52"/>
      <c r="CY399" s="48"/>
      <c r="CZ399" s="17" t="s">
        <v>1</v>
      </c>
      <c r="DA399" s="36">
        <f>IF(COUNT(DA394:DA398)=0,"",AVERAGE(DA394:DA398))</f>
        <v>7.6</v>
      </c>
      <c r="DB399" s="36">
        <f>IF(COUNT(DB394:DB398)=0,"",AVERAGE(DB394:DB398))</f>
        <v>8.8000000000000007</v>
      </c>
      <c r="DC399" s="36">
        <f>IF(COUNT(DC394:DC398)=0,"",AVERAGE(DC394:DC398))</f>
        <v>8.6</v>
      </c>
      <c r="DD399" s="36">
        <f>IF(COUNT(DD394:DD398)=0,"",AVERAGE(DD394:DD398))</f>
        <v>5</v>
      </c>
      <c r="DE399" s="36"/>
      <c r="DF399" s="36">
        <f>IF(COUNT(DF394:DF398)=0,"",AVERAGE(DF394:DF398))</f>
        <v>0</v>
      </c>
      <c r="DG399" s="52"/>
      <c r="DI399" s="48"/>
      <c r="DJ399" s="17" t="s">
        <v>1</v>
      </c>
      <c r="DK399" s="36" t="str">
        <f>IF(COUNT(DK394:DK398)=0,"",AVERAGE(DK394:DK398))</f>
        <v/>
      </c>
      <c r="DL399" s="36" t="str">
        <f>IF(COUNT(DL394:DL398)=0,"",AVERAGE(DL394:DL398))</f>
        <v/>
      </c>
      <c r="DM399" s="36" t="str">
        <f>IF(COUNT(DM394:DM398)=0,"",AVERAGE(DM394:DM398))</f>
        <v/>
      </c>
      <c r="DN399" s="36" t="str">
        <f>IF(COUNT(DN394:DN398)=0,"",AVERAGE(DN394:DN398))</f>
        <v/>
      </c>
      <c r="DO399" s="36"/>
      <c r="DP399" s="36" t="str">
        <f>IF(COUNT(DP394:DP398)=0,"",AVERAGE(DP394:DP398))</f>
        <v/>
      </c>
      <c r="DQ399" s="52"/>
      <c r="DS399" s="48"/>
      <c r="DT399" s="17" t="s">
        <v>1</v>
      </c>
      <c r="DU399" s="36" t="str">
        <f>IF(COUNT(DU394:DU398)=0,"",AVERAGE(DU394:DU398))</f>
        <v/>
      </c>
      <c r="DV399" s="36" t="str">
        <f>IF(COUNT(DV394:DV398)=0,"",AVERAGE(DV394:DV398))</f>
        <v/>
      </c>
      <c r="DW399" s="36" t="str">
        <f>IF(COUNT(DW394:DW398)=0,"",AVERAGE(DW394:DW398))</f>
        <v/>
      </c>
      <c r="DX399" s="36" t="str">
        <f>IF(COUNT(DX394:DX398)=0,"",AVERAGE(DX394:DX398))</f>
        <v/>
      </c>
      <c r="DY399" s="36"/>
      <c r="DZ399" s="36" t="str">
        <f>IF(COUNT(DZ394:DZ398)=0,"",AVERAGE(DZ394:DZ398))</f>
        <v/>
      </c>
      <c r="EA399" s="52"/>
      <c r="EC399" s="48"/>
      <c r="ED399" s="17" t="s">
        <v>1</v>
      </c>
      <c r="EE399" s="36" t="str">
        <f>IF(COUNT(EE394:EE398)=0,"",AVERAGE(EE394:EE398))</f>
        <v/>
      </c>
      <c r="EF399" s="36" t="str">
        <f>IF(COUNT(EF394:EF398)=0,"",AVERAGE(EF394:EF398))</f>
        <v/>
      </c>
      <c r="EG399" s="36" t="str">
        <f>IF(COUNT(EG394:EG398)=0,"",AVERAGE(EG394:EG398))</f>
        <v/>
      </c>
      <c r="EH399" s="36" t="str">
        <f>IF(COUNT(EH394:EH398)=0,"",AVERAGE(EH394:EH398))</f>
        <v/>
      </c>
      <c r="EI399" s="36"/>
      <c r="EJ399" s="36" t="str">
        <f>IF(COUNT(EJ394:EJ398)=0,"",AVERAGE(EJ394:EJ398))</f>
        <v/>
      </c>
      <c r="EK399" s="52"/>
      <c r="EL399" s="48"/>
      <c r="EM399" s="17" t="s">
        <v>1</v>
      </c>
      <c r="EN399" s="36">
        <f>IF(COUNT(EN394:EN398)=0,"",AVERAGE(EN394:EN398))</f>
        <v>7.6</v>
      </c>
      <c r="EO399" s="36">
        <f>IF(COUNT(EO394:EO398)=0,"",AVERAGE(EO394:EO398))</f>
        <v>8.8000000000000007</v>
      </c>
      <c r="EP399" s="36">
        <f>IF(COUNT(EP394:EP398)=0,"",AVERAGE(EP394:EP398))</f>
        <v>8.6</v>
      </c>
      <c r="EQ399" s="36">
        <f>IF(COUNT(EQ394:EQ398)=0,"",AVERAGE(EQ394:EQ398))</f>
        <v>5</v>
      </c>
      <c r="ER399" s="36"/>
      <c r="ES399" s="36">
        <f>IF(COUNT(ES394:ES398)=0,"",AVERAGE(ES394:ES398))</f>
        <v>0</v>
      </c>
      <c r="ET399" s="52"/>
      <c r="EU399" s="52"/>
      <c r="EW399" s="369"/>
      <c r="EX399" s="17" t="s">
        <v>1</v>
      </c>
      <c r="EY399" s="36" t="str">
        <f t="shared" ref="EY399:FD399" si="1787">IF(COUNT(EY394:EY398)=0,"",AVERAGE(EY394:EY398))</f>
        <v/>
      </c>
      <c r="EZ399" s="36" t="str">
        <f t="shared" si="1787"/>
        <v/>
      </c>
      <c r="FA399" s="36" t="str">
        <f t="shared" si="1787"/>
        <v/>
      </c>
      <c r="FB399" s="36" t="str">
        <f t="shared" si="1787"/>
        <v/>
      </c>
      <c r="FC399" s="36" t="str">
        <f t="shared" si="1787"/>
        <v/>
      </c>
      <c r="FD399" s="36" t="str">
        <f t="shared" si="1787"/>
        <v/>
      </c>
      <c r="FE399" s="52"/>
      <c r="FG399" s="369"/>
      <c r="FH399" s="17" t="s">
        <v>1</v>
      </c>
      <c r="FI399" s="36" t="str">
        <f t="shared" ref="FI399:FN399" si="1788">IF(COUNT(FI394:FI398)=0,"",AVERAGE(FI394:FI398))</f>
        <v/>
      </c>
      <c r="FJ399" s="36" t="str">
        <f t="shared" si="1788"/>
        <v/>
      </c>
      <c r="FK399" s="36" t="str">
        <f t="shared" si="1788"/>
        <v/>
      </c>
      <c r="FL399" s="36" t="str">
        <f t="shared" si="1788"/>
        <v/>
      </c>
      <c r="FM399" s="36" t="str">
        <f t="shared" si="1788"/>
        <v/>
      </c>
      <c r="FN399" s="36" t="str">
        <f t="shared" si="1788"/>
        <v/>
      </c>
      <c r="FO399" s="52"/>
      <c r="FQ399" s="369"/>
      <c r="FR399" s="17" t="s">
        <v>1</v>
      </c>
      <c r="FS399" s="36" t="str">
        <f t="shared" ref="FS399:FX399" si="1789">IF(COUNT(FS394:FS398)=0,"",AVERAGE(FS394:FS398))</f>
        <v/>
      </c>
      <c r="FT399" s="36" t="str">
        <f t="shared" si="1789"/>
        <v/>
      </c>
      <c r="FU399" s="36" t="str">
        <f t="shared" si="1789"/>
        <v/>
      </c>
      <c r="FV399" s="36" t="str">
        <f t="shared" si="1789"/>
        <v/>
      </c>
      <c r="FW399" s="36" t="str">
        <f t="shared" si="1789"/>
        <v/>
      </c>
      <c r="FX399" s="36" t="str">
        <f t="shared" si="1789"/>
        <v/>
      </c>
      <c r="FY399" s="52"/>
      <c r="GA399" s="369"/>
      <c r="GB399" s="17" t="s">
        <v>1</v>
      </c>
      <c r="GC399" s="36" t="str">
        <f t="shared" ref="GC399:GH399" si="1790">IF(COUNT(GC394:GC398)=0,"",AVERAGE(GC394:GC398))</f>
        <v/>
      </c>
      <c r="GD399" s="36" t="str">
        <f t="shared" si="1790"/>
        <v/>
      </c>
      <c r="GE399" s="36" t="str">
        <f t="shared" si="1790"/>
        <v/>
      </c>
      <c r="GF399" s="36" t="str">
        <f t="shared" si="1790"/>
        <v/>
      </c>
      <c r="GG399" s="36" t="str">
        <f t="shared" si="1790"/>
        <v/>
      </c>
      <c r="GH399" s="36" t="str">
        <f t="shared" si="1790"/>
        <v/>
      </c>
      <c r="GI399" s="52"/>
      <c r="GK399" s="369"/>
      <c r="GL399" s="17" t="s">
        <v>1</v>
      </c>
      <c r="GM399" s="36" t="str">
        <f t="shared" ref="GM399:GR399" si="1791">IF(COUNT(GM394:GM398)=0,"",AVERAGE(GM394:GM398))</f>
        <v/>
      </c>
      <c r="GN399" s="36" t="str">
        <f t="shared" si="1791"/>
        <v/>
      </c>
      <c r="GO399" s="36" t="str">
        <f t="shared" si="1791"/>
        <v/>
      </c>
      <c r="GP399" s="36" t="str">
        <f t="shared" si="1791"/>
        <v/>
      </c>
      <c r="GQ399" s="36" t="str">
        <f t="shared" si="1791"/>
        <v/>
      </c>
      <c r="GR399" s="36" t="str">
        <f t="shared" si="1791"/>
        <v/>
      </c>
      <c r="GS399" s="52"/>
      <c r="GU399" s="369"/>
      <c r="GV399" s="17" t="s">
        <v>1</v>
      </c>
      <c r="GW399" s="36" t="str">
        <f t="shared" ref="GW399:HB399" si="1792">IF(COUNT(GW394:GW398)=0,"",AVERAGE(GW394:GW398))</f>
        <v/>
      </c>
      <c r="GX399" s="36" t="str">
        <f t="shared" si="1792"/>
        <v/>
      </c>
      <c r="GY399" s="36" t="str">
        <f t="shared" si="1792"/>
        <v/>
      </c>
      <c r="GZ399" s="36" t="str">
        <f t="shared" si="1792"/>
        <v/>
      </c>
      <c r="HA399" s="36" t="str">
        <f t="shared" si="1792"/>
        <v/>
      </c>
      <c r="HB399" s="36" t="str">
        <f t="shared" si="1792"/>
        <v/>
      </c>
      <c r="HC399" s="52"/>
      <c r="HE399" s="369"/>
      <c r="HF399" s="17" t="s">
        <v>1</v>
      </c>
      <c r="HG399" s="36" t="str">
        <f t="shared" ref="HG399:HL399" si="1793">IF(COUNT(HG394:HG398)=0,"",AVERAGE(HG394:HG398))</f>
        <v/>
      </c>
      <c r="HH399" s="36" t="str">
        <f t="shared" si="1793"/>
        <v/>
      </c>
      <c r="HI399" s="36" t="str">
        <f t="shared" si="1793"/>
        <v/>
      </c>
      <c r="HJ399" s="36" t="str">
        <f t="shared" si="1793"/>
        <v/>
      </c>
      <c r="HK399" s="36" t="str">
        <f t="shared" si="1793"/>
        <v/>
      </c>
      <c r="HL399" s="36" t="str">
        <f t="shared" si="1793"/>
        <v/>
      </c>
      <c r="HM399" s="52"/>
      <c r="HO399" s="369"/>
      <c r="HP399" s="17" t="s">
        <v>1</v>
      </c>
      <c r="HQ399" s="36" t="str">
        <f t="shared" ref="HQ399:HV399" si="1794">IF(COUNT(HQ394:HQ398)=0,"",AVERAGE(HQ394:HQ398))</f>
        <v/>
      </c>
      <c r="HR399" s="36" t="str">
        <f t="shared" si="1794"/>
        <v/>
      </c>
      <c r="HS399" s="36" t="str">
        <f t="shared" si="1794"/>
        <v/>
      </c>
      <c r="HT399" s="36" t="str">
        <f t="shared" si="1794"/>
        <v/>
      </c>
      <c r="HU399" s="36" t="str">
        <f t="shared" si="1794"/>
        <v/>
      </c>
      <c r="HV399" s="36" t="str">
        <f t="shared" si="1794"/>
        <v/>
      </c>
      <c r="HW399" s="52"/>
      <c r="HY399" s="369"/>
      <c r="HZ399" s="17" t="s">
        <v>1</v>
      </c>
      <c r="IA399" s="36" t="str">
        <f t="shared" ref="IA399:IF399" si="1795">IF(COUNT(IA394:IA398)=0,"",AVERAGE(IA394:IA398))</f>
        <v/>
      </c>
      <c r="IB399" s="36" t="str">
        <f t="shared" si="1795"/>
        <v/>
      </c>
      <c r="IC399" s="36" t="str">
        <f t="shared" si="1795"/>
        <v/>
      </c>
      <c r="ID399" s="36" t="str">
        <f t="shared" si="1795"/>
        <v/>
      </c>
      <c r="IE399" s="36" t="str">
        <f t="shared" si="1795"/>
        <v/>
      </c>
      <c r="IF399" s="36" t="str">
        <f t="shared" si="1795"/>
        <v/>
      </c>
      <c r="IG399" s="52"/>
      <c r="II399" s="369"/>
      <c r="IJ399" s="17" t="s">
        <v>1</v>
      </c>
      <c r="IK399" s="36" t="str">
        <f t="shared" ref="IK399:IP399" si="1796">IF(COUNT(IK394:IK398)=0,"",AVERAGE(IK394:IK398))</f>
        <v/>
      </c>
      <c r="IL399" s="36" t="str">
        <f t="shared" si="1796"/>
        <v/>
      </c>
      <c r="IM399" s="36" t="str">
        <f t="shared" si="1796"/>
        <v/>
      </c>
      <c r="IN399" s="36" t="str">
        <f t="shared" si="1796"/>
        <v/>
      </c>
      <c r="IO399" s="36" t="str">
        <f t="shared" si="1796"/>
        <v/>
      </c>
      <c r="IP399" s="36" t="str">
        <f t="shared" si="1796"/>
        <v/>
      </c>
      <c r="IQ399" s="52"/>
      <c r="IS399" s="369"/>
      <c r="IT399" s="17" t="s">
        <v>1</v>
      </c>
      <c r="IU399" s="36" t="str">
        <f t="shared" ref="IU399:IZ399" si="1797">IF(COUNT(IU394:IU398)=0,"",AVERAGE(IU394:IU398))</f>
        <v/>
      </c>
      <c r="IV399" s="36" t="str">
        <f t="shared" si="1797"/>
        <v/>
      </c>
      <c r="IW399" s="36" t="str">
        <f t="shared" si="1797"/>
        <v/>
      </c>
      <c r="IX399" s="36" t="str">
        <f t="shared" si="1797"/>
        <v/>
      </c>
      <c r="IY399" s="36" t="str">
        <f t="shared" si="1797"/>
        <v/>
      </c>
      <c r="IZ399" s="36" t="str">
        <f t="shared" si="1797"/>
        <v/>
      </c>
      <c r="JA399" s="52"/>
    </row>
    <row r="400" spans="1:261" ht="13.8" outlineLevel="1" x14ac:dyDescent="0.25">
      <c r="A400" s="97"/>
      <c r="B400" s="98">
        <f>SUM(B401:B403)*10</f>
        <v>10</v>
      </c>
      <c r="C400" s="37">
        <v>6.5</v>
      </c>
      <c r="D400" s="38" t="s">
        <v>333</v>
      </c>
      <c r="E400" s="428">
        <f>($B$403*E403)/$B$400</f>
        <v>0.78333333333333333</v>
      </c>
      <c r="F400" s="428">
        <f t="shared" ref="F400:J400" si="1798">($B$403*F403)/$B$400</f>
        <v>0.68333333333333335</v>
      </c>
      <c r="G400" s="428">
        <f t="shared" si="1798"/>
        <v>0.81666666666666665</v>
      </c>
      <c r="H400" s="428">
        <f t="shared" si="1798"/>
        <v>0.45</v>
      </c>
      <c r="I400" s="428">
        <f t="shared" si="1798"/>
        <v>0.2</v>
      </c>
      <c r="J400" s="428">
        <f t="shared" si="1798"/>
        <v>0</v>
      </c>
      <c r="K400" s="52"/>
      <c r="M400" s="37">
        <v>6.5</v>
      </c>
      <c r="N400" s="38" t="s">
        <v>333</v>
      </c>
      <c r="O400" s="38"/>
      <c r="P400" s="38"/>
      <c r="Q400" s="38"/>
      <c r="R400" s="38"/>
      <c r="S400" s="38"/>
      <c r="T400" s="38"/>
      <c r="U400" s="52"/>
      <c r="W400" s="37">
        <v>6.5</v>
      </c>
      <c r="X400" s="38" t="s">
        <v>333</v>
      </c>
      <c r="Y400" s="38"/>
      <c r="Z400" s="38"/>
      <c r="AA400" s="38"/>
      <c r="AB400" s="38"/>
      <c r="AC400" s="38"/>
      <c r="AD400" s="38"/>
      <c r="AE400" s="52"/>
      <c r="AG400" s="37">
        <v>6.5</v>
      </c>
      <c r="AH400" s="38" t="s">
        <v>333</v>
      </c>
      <c r="AI400" s="38"/>
      <c r="AJ400" s="38"/>
      <c r="AK400" s="38"/>
      <c r="AL400" s="38"/>
      <c r="AM400" s="38"/>
      <c r="AN400" s="38"/>
      <c r="AO400" s="52"/>
      <c r="AQ400" s="37">
        <v>6.5</v>
      </c>
      <c r="AR400" s="38" t="s">
        <v>333</v>
      </c>
      <c r="AS400" s="38"/>
      <c r="AT400" s="38"/>
      <c r="AU400" s="38"/>
      <c r="AV400" s="38"/>
      <c r="AW400" s="38"/>
      <c r="AX400" s="38"/>
      <c r="AY400" s="52"/>
      <c r="BA400" s="37">
        <v>6.5</v>
      </c>
      <c r="BB400" s="38" t="s">
        <v>333</v>
      </c>
      <c r="BC400" s="38"/>
      <c r="BD400" s="38"/>
      <c r="BE400" s="38"/>
      <c r="BF400" s="38"/>
      <c r="BG400" s="38"/>
      <c r="BH400" s="38"/>
      <c r="BI400" s="52"/>
      <c r="BK400" s="37">
        <v>6.5</v>
      </c>
      <c r="BL400" s="38" t="s">
        <v>333</v>
      </c>
      <c r="BM400" s="36"/>
      <c r="BN400" s="36" t="str">
        <f>IF(COUNT(BN395:BN399)=0,"",AVERAGE(BN395:BN399))</f>
        <v/>
      </c>
      <c r="BO400" s="36" t="str">
        <f>IF(COUNT(BO395:BO399)=0,"",AVERAGE(BO395:BO399))</f>
        <v/>
      </c>
      <c r="BP400" s="36" t="str">
        <f>IF(COUNT(BP395:BP399)=0,"",AVERAGE(BP395:BP399))</f>
        <v/>
      </c>
      <c r="BQ400" s="36" t="str">
        <f>IF(COUNT(BQ395:BQ399)=0,"",AVERAGE(BQ395:BQ399))</f>
        <v/>
      </c>
      <c r="BR400" s="36" t="str">
        <f>IF(COUNT(BR395:BR399)=0,"",AVERAGE(BR395:BR399))</f>
        <v/>
      </c>
      <c r="BS400" s="52"/>
      <c r="BU400" s="37">
        <v>6.5</v>
      </c>
      <c r="BV400" s="38" t="s">
        <v>333</v>
      </c>
      <c r="BW400" s="38"/>
      <c r="BX400" s="38"/>
      <c r="BY400" s="38"/>
      <c r="BZ400" s="38"/>
      <c r="CA400" s="38"/>
      <c r="CB400" s="38"/>
      <c r="CC400" s="52"/>
      <c r="CE400" s="37">
        <v>6.5</v>
      </c>
      <c r="CF400" s="38" t="s">
        <v>333</v>
      </c>
      <c r="CG400" s="38"/>
      <c r="CH400" s="38"/>
      <c r="CI400" s="38"/>
      <c r="CJ400" s="38"/>
      <c r="CK400" s="38"/>
      <c r="CL400" s="38"/>
      <c r="CM400" s="52"/>
      <c r="CO400" s="37">
        <v>6.5</v>
      </c>
      <c r="CP400" s="38" t="s">
        <v>333</v>
      </c>
      <c r="CQ400" s="38"/>
      <c r="CR400" s="38"/>
      <c r="CS400" s="38"/>
      <c r="CT400" s="38"/>
      <c r="CU400" s="38"/>
      <c r="CV400" s="38"/>
      <c r="CW400" s="52"/>
      <c r="CY400" s="37">
        <v>6.5</v>
      </c>
      <c r="CZ400" s="38" t="s">
        <v>333</v>
      </c>
      <c r="DA400" s="38"/>
      <c r="DB400" s="38"/>
      <c r="DC400" s="38"/>
      <c r="DD400" s="38"/>
      <c r="DE400" s="38"/>
      <c r="DF400" s="38"/>
      <c r="DG400" s="52"/>
      <c r="DI400" s="37">
        <v>6.5</v>
      </c>
      <c r="DJ400" s="38" t="s">
        <v>333</v>
      </c>
      <c r="DK400" s="38"/>
      <c r="DL400" s="38"/>
      <c r="DM400" s="38"/>
      <c r="DN400" s="38"/>
      <c r="DO400" s="38"/>
      <c r="DP400" s="38"/>
      <c r="DQ400" s="52"/>
      <c r="DS400" s="37">
        <v>6.5</v>
      </c>
      <c r="DT400" s="38" t="s">
        <v>333</v>
      </c>
      <c r="DU400" s="38"/>
      <c r="DV400" s="38"/>
      <c r="DW400" s="38"/>
      <c r="DX400" s="38"/>
      <c r="DY400" s="38"/>
      <c r="DZ400" s="38"/>
      <c r="EA400" s="52"/>
      <c r="EC400" s="37">
        <v>6.5</v>
      </c>
      <c r="ED400" s="38" t="s">
        <v>333</v>
      </c>
      <c r="EE400" s="38"/>
      <c r="EF400" s="38"/>
      <c r="EG400" s="38"/>
      <c r="EH400" s="38"/>
      <c r="EI400" s="38"/>
      <c r="EJ400" s="38"/>
      <c r="EK400" s="52"/>
      <c r="EL400" s="37">
        <v>6.5</v>
      </c>
      <c r="EM400" s="38" t="s">
        <v>333</v>
      </c>
      <c r="EN400" s="38"/>
      <c r="EO400" s="38"/>
      <c r="EP400" s="38"/>
      <c r="EQ400" s="38"/>
      <c r="ER400" s="38"/>
      <c r="ES400" s="38"/>
      <c r="ET400" s="52"/>
      <c r="EU400" s="52"/>
      <c r="EW400" s="364">
        <v>6.5</v>
      </c>
      <c r="EX400" s="38" t="s">
        <v>333</v>
      </c>
      <c r="EY400" s="38"/>
      <c r="EZ400" s="38"/>
      <c r="FA400" s="38"/>
      <c r="FB400" s="38"/>
      <c r="FC400" s="38"/>
      <c r="FD400" s="38"/>
      <c r="FE400" s="52"/>
      <c r="FG400" s="364">
        <v>6.5</v>
      </c>
      <c r="FH400" s="38" t="s">
        <v>333</v>
      </c>
      <c r="FI400" s="38"/>
      <c r="FJ400" s="38"/>
      <c r="FK400" s="38"/>
      <c r="FL400" s="38"/>
      <c r="FM400" s="38"/>
      <c r="FN400" s="38"/>
      <c r="FO400" s="52"/>
      <c r="FQ400" s="364">
        <v>6.5</v>
      </c>
      <c r="FR400" s="38" t="s">
        <v>333</v>
      </c>
      <c r="FS400" s="38"/>
      <c r="FT400" s="38"/>
      <c r="FU400" s="38"/>
      <c r="FV400" s="38"/>
      <c r="FW400" s="38"/>
      <c r="FX400" s="38"/>
      <c r="FY400" s="52"/>
      <c r="GA400" s="364">
        <v>6.5</v>
      </c>
      <c r="GB400" s="38" t="s">
        <v>333</v>
      </c>
      <c r="GC400" s="38"/>
      <c r="GD400" s="38"/>
      <c r="GE400" s="38"/>
      <c r="GF400" s="38"/>
      <c r="GG400" s="38"/>
      <c r="GH400" s="38"/>
      <c r="GI400" s="52"/>
      <c r="GK400" s="364">
        <v>6.5</v>
      </c>
      <c r="GL400" s="38" t="s">
        <v>333</v>
      </c>
      <c r="GM400" s="38"/>
      <c r="GN400" s="38"/>
      <c r="GO400" s="38"/>
      <c r="GP400" s="38"/>
      <c r="GQ400" s="38"/>
      <c r="GR400" s="38"/>
      <c r="GS400" s="52"/>
      <c r="GU400" s="364">
        <v>6.5</v>
      </c>
      <c r="GV400" s="38" t="s">
        <v>333</v>
      </c>
      <c r="GW400" s="38"/>
      <c r="GX400" s="38"/>
      <c r="GY400" s="38"/>
      <c r="GZ400" s="38"/>
      <c r="HA400" s="38"/>
      <c r="HB400" s="38"/>
      <c r="HC400" s="52"/>
      <c r="HE400" s="364">
        <v>6.5</v>
      </c>
      <c r="HF400" s="38" t="s">
        <v>333</v>
      </c>
      <c r="HG400" s="38"/>
      <c r="HH400" s="38"/>
      <c r="HI400" s="38"/>
      <c r="HJ400" s="38"/>
      <c r="HK400" s="38"/>
      <c r="HL400" s="38"/>
      <c r="HM400" s="52"/>
      <c r="HO400" s="364">
        <v>6.5</v>
      </c>
      <c r="HP400" s="38" t="s">
        <v>333</v>
      </c>
      <c r="HQ400" s="38"/>
      <c r="HR400" s="38"/>
      <c r="HS400" s="38"/>
      <c r="HT400" s="38"/>
      <c r="HU400" s="38"/>
      <c r="HV400" s="38"/>
      <c r="HW400" s="52"/>
      <c r="HY400" s="364">
        <v>6.5</v>
      </c>
      <c r="HZ400" s="38" t="s">
        <v>333</v>
      </c>
      <c r="IA400" s="38"/>
      <c r="IB400" s="38"/>
      <c r="IC400" s="38"/>
      <c r="ID400" s="38"/>
      <c r="IE400" s="38"/>
      <c r="IF400" s="38"/>
      <c r="IG400" s="52"/>
      <c r="II400" s="364">
        <v>6.5</v>
      </c>
      <c r="IJ400" s="38" t="s">
        <v>333</v>
      </c>
      <c r="IK400" s="38"/>
      <c r="IL400" s="38"/>
      <c r="IM400" s="38"/>
      <c r="IN400" s="38"/>
      <c r="IO400" s="38"/>
      <c r="IP400" s="38"/>
      <c r="IQ400" s="52"/>
      <c r="IS400" s="364">
        <v>6.5</v>
      </c>
      <c r="IT400" s="38" t="s">
        <v>333</v>
      </c>
      <c r="IU400" s="38"/>
      <c r="IV400" s="38"/>
      <c r="IW400" s="38"/>
      <c r="IX400" s="38"/>
      <c r="IY400" s="38"/>
      <c r="IZ400" s="38"/>
      <c r="JA400" s="52"/>
    </row>
    <row r="401" spans="1:261" ht="12.75" customHeight="1" outlineLevel="2" x14ac:dyDescent="0.25">
      <c r="C401" s="356"/>
      <c r="D401" s="41">
        <v>1</v>
      </c>
      <c r="E401" s="416">
        <f t="shared" ref="E401:E402" si="1799">AVERAGE(O401,Y401,AI401,AS401,BC401,BM401,BW401,CG401,CQ401,DA401,DK401,DU401,EE401,EO401,EY401,FI401,FS401,GC401,GM401,GW401,HG401,HQ401,IA401,IK401,IU401)</f>
        <v>9</v>
      </c>
      <c r="F401" s="416">
        <f t="shared" ref="F401:F402" si="1800">AVERAGE(P401,Z401,AJ401,AT401,BD401,BN401,BX401,CH401,CR401,DB401,DL401,DV401,EF401,EP401,EZ401,FJ401,FT401,GD401,GN401,GX401,HH401,HR401,IB401,IL401,IV401)</f>
        <v>8.3333333333333339</v>
      </c>
      <c r="G401" s="416">
        <f t="shared" ref="G401:G402" si="1801">AVERAGE(Q401,AA401,AK401,AU401,BE401,BO401,BY401,CI401,CS401,DC401,DM401,DW401,EG401,EQ401,FA401,FK401,FU401,GE401,GO401,GY401,HI401,HS401,IC401,IM401,IW401)</f>
        <v>8.3333333333333339</v>
      </c>
      <c r="H401" s="416">
        <f t="shared" ref="H401:H402" si="1802">AVERAGE(R401,AB401,AL401,AV401,BF401,BP401,BZ401,CJ401,CT401,DD401,DN401,DX401,EH401,ER401,FB401,FL401,FV401,GF401,GP401,GZ401,HJ401,HT401,ID401,IN401,IX401)</f>
        <v>5</v>
      </c>
      <c r="I401" s="416">
        <f t="shared" ref="I401:I402" si="1803">AVERAGE(S401,AC401,AM401,AW401,BG401,BQ401,CA401,CK401,CU401,DE401,DO401,DY401,EI401,ES401,FC401,FM401,FW401,GG401,GQ401,HA401,HK401,HU401,IE401,IO401,IY401)</f>
        <v>2.5</v>
      </c>
      <c r="J401" s="416">
        <f t="shared" ref="J401:J402" si="1804">AVERAGE(T401,AD401,AN401,AX401,BH401,BR401,CB401,CL401,CV401,DF401,DP401,DZ401,EJ401,ET401,FD401,FN401,FX401,GH401,GR401,HB401,HL401,HV401,IF401,IP401,IZ401)</f>
        <v>0</v>
      </c>
      <c r="K401" s="52"/>
      <c r="M401" s="328"/>
      <c r="N401" s="41">
        <v>1</v>
      </c>
      <c r="O401" s="6"/>
      <c r="P401" s="6"/>
      <c r="Q401" s="6"/>
      <c r="R401" s="6"/>
      <c r="S401" s="6"/>
      <c r="T401" s="6"/>
      <c r="U401" s="52"/>
      <c r="W401" s="328"/>
      <c r="X401" s="41">
        <v>1</v>
      </c>
      <c r="Y401" s="6">
        <v>7</v>
      </c>
      <c r="Z401" s="6">
        <v>5</v>
      </c>
      <c r="AA401" s="6">
        <v>5</v>
      </c>
      <c r="AB401" s="6">
        <v>0</v>
      </c>
      <c r="AC401" s="6">
        <v>5</v>
      </c>
      <c r="AD401" s="6">
        <v>0</v>
      </c>
      <c r="AE401" s="52"/>
      <c r="AG401" s="328"/>
      <c r="AH401" s="41">
        <v>1</v>
      </c>
      <c r="AI401" s="6"/>
      <c r="AJ401" s="6"/>
      <c r="AK401" s="6"/>
      <c r="AL401" s="6"/>
      <c r="AM401" s="6"/>
      <c r="AN401" s="6"/>
      <c r="AO401" s="52"/>
      <c r="AQ401" s="328"/>
      <c r="AR401" s="41">
        <v>1</v>
      </c>
      <c r="AS401" s="6"/>
      <c r="AT401" s="6"/>
      <c r="AU401" s="6"/>
      <c r="AV401" s="6"/>
      <c r="AW401" s="6"/>
      <c r="AX401" s="6"/>
      <c r="AY401" s="52"/>
      <c r="BA401" s="328"/>
      <c r="BB401" s="41">
        <v>1</v>
      </c>
      <c r="BC401" s="6"/>
      <c r="BD401" s="6"/>
      <c r="BE401" s="6"/>
      <c r="BF401" s="6"/>
      <c r="BG401" s="6"/>
      <c r="BH401" s="6"/>
      <c r="BI401" s="52"/>
      <c r="BK401" s="328"/>
      <c r="BL401" s="41">
        <v>1</v>
      </c>
      <c r="BM401" s="38"/>
      <c r="BN401" s="38"/>
      <c r="BO401" s="38"/>
      <c r="BP401" s="38"/>
      <c r="BQ401" s="38"/>
      <c r="BR401" s="38"/>
      <c r="BS401" s="52"/>
      <c r="BU401" s="328"/>
      <c r="BV401" s="41">
        <v>1</v>
      </c>
      <c r="BW401" s="6"/>
      <c r="BX401" s="6"/>
      <c r="BY401" s="6"/>
      <c r="BZ401" s="6"/>
      <c r="CA401" s="6"/>
      <c r="CB401" s="6"/>
      <c r="CC401" s="52"/>
      <c r="CE401" s="328"/>
      <c r="CF401" s="41">
        <v>1</v>
      </c>
      <c r="CG401" s="6"/>
      <c r="CH401" s="6"/>
      <c r="CI401" s="6"/>
      <c r="CJ401" s="6"/>
      <c r="CK401" s="6"/>
      <c r="CL401" s="6"/>
      <c r="CM401" s="52"/>
      <c r="CO401" s="328"/>
      <c r="CP401" s="41">
        <v>1</v>
      </c>
      <c r="CQ401" s="6"/>
      <c r="CR401" s="6"/>
      <c r="CS401" s="6"/>
      <c r="CT401" s="6"/>
      <c r="CU401" s="6"/>
      <c r="CV401" s="6"/>
      <c r="CW401" s="52"/>
      <c r="CY401" s="328"/>
      <c r="CZ401" s="41">
        <v>1</v>
      </c>
      <c r="DA401" s="6">
        <v>10</v>
      </c>
      <c r="DB401" s="6">
        <v>10</v>
      </c>
      <c r="DC401" s="6">
        <v>10</v>
      </c>
      <c r="DD401" s="6">
        <v>10</v>
      </c>
      <c r="DE401" s="6"/>
      <c r="DF401" s="6">
        <v>0</v>
      </c>
      <c r="DG401" s="52"/>
      <c r="DI401" s="328"/>
      <c r="DJ401" s="41">
        <v>1</v>
      </c>
      <c r="DK401" s="6"/>
      <c r="DL401" s="6"/>
      <c r="DM401" s="6"/>
      <c r="DN401" s="6"/>
      <c r="DO401" s="6"/>
      <c r="DP401" s="6"/>
      <c r="DQ401" s="52"/>
      <c r="DS401" s="328"/>
      <c r="DT401" s="41">
        <v>1</v>
      </c>
      <c r="DU401" s="6"/>
      <c r="DV401" s="6"/>
      <c r="DW401" s="6"/>
      <c r="DX401" s="6"/>
      <c r="DY401" s="6"/>
      <c r="DZ401" s="6"/>
      <c r="EA401" s="52"/>
      <c r="EC401" s="328"/>
      <c r="ED401" s="41">
        <v>1</v>
      </c>
      <c r="EE401" s="6"/>
      <c r="EF401" s="6"/>
      <c r="EG401" s="6"/>
      <c r="EH401" s="6"/>
      <c r="EI401" s="6"/>
      <c r="EJ401" s="6"/>
      <c r="EK401" s="52"/>
      <c r="EL401" s="328"/>
      <c r="EM401" s="41">
        <v>1</v>
      </c>
      <c r="EN401" s="6">
        <v>10</v>
      </c>
      <c r="EO401" s="6">
        <v>10</v>
      </c>
      <c r="EP401" s="6">
        <v>10</v>
      </c>
      <c r="EQ401" s="6">
        <v>10</v>
      </c>
      <c r="ER401" s="6"/>
      <c r="ES401" s="6">
        <v>0</v>
      </c>
      <c r="ET401" s="52"/>
      <c r="EU401" s="52"/>
      <c r="EW401" s="367"/>
      <c r="EX401" s="41">
        <v>1</v>
      </c>
      <c r="EY401" s="6"/>
      <c r="EZ401" s="6"/>
      <c r="FA401" s="6"/>
      <c r="FB401" s="6"/>
      <c r="FC401" s="6"/>
      <c r="FD401" s="6"/>
      <c r="FE401" s="52"/>
      <c r="FG401" s="367"/>
      <c r="FH401" s="41">
        <v>1</v>
      </c>
      <c r="FI401" s="6"/>
      <c r="FJ401" s="6"/>
      <c r="FK401" s="6"/>
      <c r="FL401" s="6"/>
      <c r="FM401" s="6"/>
      <c r="FN401" s="6"/>
      <c r="FO401" s="52"/>
      <c r="FQ401" s="367"/>
      <c r="FR401" s="41">
        <v>1</v>
      </c>
      <c r="FS401" s="6"/>
      <c r="FT401" s="6"/>
      <c r="FU401" s="6"/>
      <c r="FV401" s="6"/>
      <c r="FW401" s="6"/>
      <c r="FX401" s="6"/>
      <c r="FY401" s="52"/>
      <c r="GA401" s="367"/>
      <c r="GB401" s="41">
        <v>1</v>
      </c>
      <c r="GC401" s="6"/>
      <c r="GD401" s="6"/>
      <c r="GE401" s="6"/>
      <c r="GF401" s="6"/>
      <c r="GG401" s="6"/>
      <c r="GH401" s="6"/>
      <c r="GI401" s="52"/>
      <c r="GK401" s="367"/>
      <c r="GL401" s="41">
        <v>1</v>
      </c>
      <c r="GM401" s="6"/>
      <c r="GN401" s="6"/>
      <c r="GO401" s="6"/>
      <c r="GP401" s="6"/>
      <c r="GQ401" s="6"/>
      <c r="GR401" s="6"/>
      <c r="GS401" s="52"/>
      <c r="GU401" s="367"/>
      <c r="GV401" s="41">
        <v>1</v>
      </c>
      <c r="GW401" s="6"/>
      <c r="GX401" s="6"/>
      <c r="GY401" s="6"/>
      <c r="GZ401" s="6"/>
      <c r="HA401" s="6"/>
      <c r="HB401" s="6"/>
      <c r="HC401" s="52"/>
      <c r="HE401" s="367"/>
      <c r="HF401" s="41">
        <v>1</v>
      </c>
      <c r="HG401" s="6"/>
      <c r="HH401" s="6"/>
      <c r="HI401" s="6"/>
      <c r="HJ401" s="6"/>
      <c r="HK401" s="6"/>
      <c r="HL401" s="6"/>
      <c r="HM401" s="52"/>
      <c r="HO401" s="367"/>
      <c r="HP401" s="41">
        <v>1</v>
      </c>
      <c r="HQ401" s="6"/>
      <c r="HR401" s="6"/>
      <c r="HS401" s="6"/>
      <c r="HT401" s="6"/>
      <c r="HU401" s="6"/>
      <c r="HV401" s="6"/>
      <c r="HW401" s="52"/>
      <c r="HY401" s="367"/>
      <c r="HZ401" s="41">
        <v>1</v>
      </c>
      <c r="IA401" s="6"/>
      <c r="IB401" s="6"/>
      <c r="IC401" s="6"/>
      <c r="ID401" s="6"/>
      <c r="IE401" s="6"/>
      <c r="IF401" s="6"/>
      <c r="IG401" s="52"/>
      <c r="II401" s="367"/>
      <c r="IJ401" s="41">
        <v>1</v>
      </c>
      <c r="IK401" s="6"/>
      <c r="IL401" s="6"/>
      <c r="IM401" s="6"/>
      <c r="IN401" s="6"/>
      <c r="IO401" s="6"/>
      <c r="IP401" s="6"/>
      <c r="IQ401" s="52"/>
      <c r="IS401" s="367"/>
      <c r="IT401" s="41">
        <v>1</v>
      </c>
      <c r="IU401" s="6"/>
      <c r="IV401" s="6"/>
      <c r="IW401" s="6"/>
      <c r="IX401" s="6"/>
      <c r="IY401" s="6"/>
      <c r="IZ401" s="6"/>
      <c r="JA401" s="52"/>
    </row>
    <row r="402" spans="1:261" ht="12.75" customHeight="1" outlineLevel="2" x14ac:dyDescent="0.25">
      <c r="C402" s="356"/>
      <c r="D402" s="41">
        <v>2</v>
      </c>
      <c r="E402" s="416">
        <f t="shared" si="1799"/>
        <v>6.666666666666667</v>
      </c>
      <c r="F402" s="416">
        <f t="shared" si="1800"/>
        <v>5.333333333333333</v>
      </c>
      <c r="G402" s="416">
        <f t="shared" si="1801"/>
        <v>8</v>
      </c>
      <c r="H402" s="416">
        <f t="shared" si="1802"/>
        <v>4</v>
      </c>
      <c r="I402" s="416">
        <f t="shared" si="1803"/>
        <v>1.5</v>
      </c>
      <c r="J402" s="416">
        <f t="shared" si="1804"/>
        <v>0</v>
      </c>
      <c r="K402" s="52"/>
      <c r="M402" s="328"/>
      <c r="N402" s="41">
        <v>2</v>
      </c>
      <c r="O402" s="6"/>
      <c r="P402" s="6"/>
      <c r="Q402" s="6"/>
      <c r="R402" s="6"/>
      <c r="S402" s="6"/>
      <c r="T402" s="6"/>
      <c r="U402" s="52"/>
      <c r="W402" s="328"/>
      <c r="X402" s="41">
        <v>2</v>
      </c>
      <c r="Y402" s="6">
        <v>7</v>
      </c>
      <c r="Z402" s="6">
        <v>3</v>
      </c>
      <c r="AA402" s="6">
        <v>7</v>
      </c>
      <c r="AB402" s="6">
        <v>0</v>
      </c>
      <c r="AC402" s="6">
        <v>3</v>
      </c>
      <c r="AD402" s="6">
        <v>0</v>
      </c>
      <c r="AE402" s="52"/>
      <c r="AG402" s="328"/>
      <c r="AH402" s="41">
        <v>2</v>
      </c>
      <c r="AI402" s="6"/>
      <c r="AJ402" s="6"/>
      <c r="AK402" s="6"/>
      <c r="AL402" s="6"/>
      <c r="AM402" s="6"/>
      <c r="AN402" s="6"/>
      <c r="AO402" s="52"/>
      <c r="AQ402" s="328"/>
      <c r="AR402" s="41">
        <v>2</v>
      </c>
      <c r="AS402" s="6"/>
      <c r="AT402" s="6"/>
      <c r="AU402" s="6"/>
      <c r="AV402" s="6"/>
      <c r="AW402" s="6"/>
      <c r="AX402" s="6"/>
      <c r="AY402" s="52"/>
      <c r="BA402" s="328"/>
      <c r="BB402" s="41">
        <v>2</v>
      </c>
      <c r="BC402" s="6"/>
      <c r="BD402" s="6"/>
      <c r="BE402" s="6"/>
      <c r="BF402" s="6"/>
      <c r="BG402" s="6"/>
      <c r="BH402" s="6"/>
      <c r="BI402" s="52"/>
      <c r="BK402" s="328"/>
      <c r="BL402" s="41">
        <v>2</v>
      </c>
      <c r="BM402" s="6"/>
      <c r="BN402" s="6"/>
      <c r="BO402" s="6"/>
      <c r="BP402" s="6"/>
      <c r="BQ402" s="6"/>
      <c r="BR402" s="6"/>
      <c r="BS402" s="52"/>
      <c r="BU402" s="328"/>
      <c r="BV402" s="41">
        <v>2</v>
      </c>
      <c r="BW402" s="6"/>
      <c r="BX402" s="6"/>
      <c r="BY402" s="6"/>
      <c r="BZ402" s="6"/>
      <c r="CA402" s="6"/>
      <c r="CB402" s="6"/>
      <c r="CC402" s="52"/>
      <c r="CE402" s="328"/>
      <c r="CF402" s="41">
        <v>2</v>
      </c>
      <c r="CG402" s="6"/>
      <c r="CH402" s="6"/>
      <c r="CI402" s="6"/>
      <c r="CJ402" s="6"/>
      <c r="CK402" s="6"/>
      <c r="CL402" s="6"/>
      <c r="CM402" s="52"/>
      <c r="CO402" s="328"/>
      <c r="CP402" s="41">
        <v>2</v>
      </c>
      <c r="CQ402" s="6"/>
      <c r="CR402" s="6"/>
      <c r="CS402" s="6"/>
      <c r="CT402" s="6"/>
      <c r="CU402" s="6"/>
      <c r="CV402" s="6"/>
      <c r="CW402" s="52"/>
      <c r="CY402" s="328"/>
      <c r="CZ402" s="41">
        <v>2</v>
      </c>
      <c r="DA402" s="6">
        <v>9</v>
      </c>
      <c r="DB402" s="6">
        <v>4</v>
      </c>
      <c r="DC402" s="6">
        <v>9</v>
      </c>
      <c r="DD402" s="6">
        <v>8</v>
      </c>
      <c r="DE402" s="6"/>
      <c r="DF402" s="6">
        <v>0</v>
      </c>
      <c r="DG402" s="52"/>
      <c r="DI402" s="328"/>
      <c r="DJ402" s="41">
        <v>2</v>
      </c>
      <c r="DK402" s="6"/>
      <c r="DL402" s="6"/>
      <c r="DM402" s="6"/>
      <c r="DN402" s="6"/>
      <c r="DO402" s="6"/>
      <c r="DP402" s="6"/>
      <c r="DQ402" s="52"/>
      <c r="DS402" s="328"/>
      <c r="DT402" s="41">
        <v>2</v>
      </c>
      <c r="DU402" s="6"/>
      <c r="DV402" s="6"/>
      <c r="DW402" s="6"/>
      <c r="DX402" s="6"/>
      <c r="DY402" s="6"/>
      <c r="DZ402" s="6"/>
      <c r="EA402" s="52"/>
      <c r="EC402" s="328"/>
      <c r="ED402" s="41">
        <v>2</v>
      </c>
      <c r="EE402" s="6"/>
      <c r="EF402" s="6"/>
      <c r="EG402" s="6"/>
      <c r="EH402" s="6"/>
      <c r="EI402" s="6"/>
      <c r="EJ402" s="6"/>
      <c r="EK402" s="52"/>
      <c r="EL402" s="328"/>
      <c r="EM402" s="41">
        <v>2</v>
      </c>
      <c r="EN402" s="6">
        <v>9</v>
      </c>
      <c r="EO402" s="6">
        <v>4</v>
      </c>
      <c r="EP402" s="6">
        <v>9</v>
      </c>
      <c r="EQ402" s="6">
        <v>8</v>
      </c>
      <c r="ER402" s="6"/>
      <c r="ES402" s="6">
        <v>0</v>
      </c>
      <c r="ET402" s="52"/>
      <c r="EU402" s="52"/>
      <c r="EW402" s="367"/>
      <c r="EX402" s="41">
        <v>2</v>
      </c>
      <c r="EY402" s="6"/>
      <c r="EZ402" s="6"/>
      <c r="FA402" s="6"/>
      <c r="FB402" s="6"/>
      <c r="FC402" s="6"/>
      <c r="FD402" s="6"/>
      <c r="FE402" s="52"/>
      <c r="FG402" s="367"/>
      <c r="FH402" s="41">
        <v>2</v>
      </c>
      <c r="FI402" s="6"/>
      <c r="FJ402" s="6"/>
      <c r="FK402" s="6"/>
      <c r="FL402" s="6"/>
      <c r="FM402" s="6"/>
      <c r="FN402" s="6"/>
      <c r="FO402" s="52"/>
      <c r="FQ402" s="367"/>
      <c r="FR402" s="41">
        <v>2</v>
      </c>
      <c r="FS402" s="6"/>
      <c r="FT402" s="6"/>
      <c r="FU402" s="6"/>
      <c r="FV402" s="6"/>
      <c r="FW402" s="6"/>
      <c r="FX402" s="6"/>
      <c r="FY402" s="52"/>
      <c r="GA402" s="367"/>
      <c r="GB402" s="41">
        <v>2</v>
      </c>
      <c r="GC402" s="6"/>
      <c r="GD402" s="6"/>
      <c r="GE402" s="6"/>
      <c r="GF402" s="6"/>
      <c r="GG402" s="6"/>
      <c r="GH402" s="6"/>
      <c r="GI402" s="52"/>
      <c r="GK402" s="367"/>
      <c r="GL402" s="41">
        <v>2</v>
      </c>
      <c r="GM402" s="6"/>
      <c r="GN402" s="6"/>
      <c r="GO402" s="6"/>
      <c r="GP402" s="6"/>
      <c r="GQ402" s="6"/>
      <c r="GR402" s="6"/>
      <c r="GS402" s="52"/>
      <c r="GU402" s="367"/>
      <c r="GV402" s="41">
        <v>2</v>
      </c>
      <c r="GW402" s="6"/>
      <c r="GX402" s="6"/>
      <c r="GY402" s="6"/>
      <c r="GZ402" s="6"/>
      <c r="HA402" s="6"/>
      <c r="HB402" s="6"/>
      <c r="HC402" s="52"/>
      <c r="HE402" s="367"/>
      <c r="HF402" s="41">
        <v>2</v>
      </c>
      <c r="HG402" s="6"/>
      <c r="HH402" s="6"/>
      <c r="HI402" s="6"/>
      <c r="HJ402" s="6"/>
      <c r="HK402" s="6"/>
      <c r="HL402" s="6"/>
      <c r="HM402" s="52"/>
      <c r="HO402" s="367"/>
      <c r="HP402" s="41">
        <v>2</v>
      </c>
      <c r="HQ402" s="6"/>
      <c r="HR402" s="6"/>
      <c r="HS402" s="6"/>
      <c r="HT402" s="6"/>
      <c r="HU402" s="6"/>
      <c r="HV402" s="6"/>
      <c r="HW402" s="52"/>
      <c r="HY402" s="367"/>
      <c r="HZ402" s="41">
        <v>2</v>
      </c>
      <c r="IA402" s="6"/>
      <c r="IB402" s="6"/>
      <c r="IC402" s="6"/>
      <c r="ID402" s="6"/>
      <c r="IE402" s="6"/>
      <c r="IF402" s="6"/>
      <c r="IG402" s="52"/>
      <c r="II402" s="367"/>
      <c r="IJ402" s="41">
        <v>2</v>
      </c>
      <c r="IK402" s="6"/>
      <c r="IL402" s="6"/>
      <c r="IM402" s="6"/>
      <c r="IN402" s="6"/>
      <c r="IO402" s="6"/>
      <c r="IP402" s="6"/>
      <c r="IQ402" s="52"/>
      <c r="IS402" s="367"/>
      <c r="IT402" s="41">
        <v>2</v>
      </c>
      <c r="IU402" s="6"/>
      <c r="IV402" s="6"/>
      <c r="IW402" s="6"/>
      <c r="IX402" s="6"/>
      <c r="IY402" s="6"/>
      <c r="IZ402" s="6"/>
      <c r="JA402" s="52"/>
    </row>
    <row r="403" spans="1:261" ht="12.75" customHeight="1" outlineLevel="2" x14ac:dyDescent="0.25">
      <c r="A403" s="99" t="s">
        <v>122</v>
      </c>
      <c r="B403" s="100">
        <f>IF(A403="Must Have",RQTMustHave,(IF(A403="Important",RQTImportant,(IF(A403="Standard",RQTStandard,RQTNiceToHave)))))</f>
        <v>1</v>
      </c>
      <c r="C403" s="358"/>
      <c r="D403" s="17" t="s">
        <v>1</v>
      </c>
      <c r="E403" s="417">
        <f>AVERAGE(O403,Y403,AI403,AS403,BC403,BM403,BW403,CG403,CQ403,DA403,DK403,DU403,EE403,EO403,EY403,FI403,FS403,GC403,GM403,GW403,HG403,HQ403,IA403,IK403,IU403)</f>
        <v>7.833333333333333</v>
      </c>
      <c r="F403" s="417">
        <f t="shared" ref="F403:J403" si="1805">AVERAGE(P403,Z403,AJ403,AT403,BD403,BN403,BX403,CH403,CR403,DB403,DL403,DV403,EF403,EP403,EZ403,FJ403,FT403,GD403,GN403,GX403,HH403,HR403,IB403,IL403,IV403)</f>
        <v>6.833333333333333</v>
      </c>
      <c r="G403" s="417">
        <f t="shared" si="1805"/>
        <v>8.1666666666666661</v>
      </c>
      <c r="H403" s="417">
        <f t="shared" si="1805"/>
        <v>4.5</v>
      </c>
      <c r="I403" s="417">
        <f t="shared" si="1805"/>
        <v>2</v>
      </c>
      <c r="J403" s="417">
        <f t="shared" si="1805"/>
        <v>0</v>
      </c>
      <c r="K403" s="52"/>
      <c r="M403" s="48"/>
      <c r="N403" s="17" t="s">
        <v>1</v>
      </c>
      <c r="O403" s="36" t="str">
        <f>IF(COUNT(O401:O402)=0,"",AVERAGE(O401:O402))</f>
        <v/>
      </c>
      <c r="P403" s="36" t="str">
        <f>IF(COUNT(P401:P402)=0,"",AVERAGE(P401:P402))</f>
        <v/>
      </c>
      <c r="Q403" s="36" t="str">
        <f>IF(COUNT(Q401:Q402)=0,"",AVERAGE(Q401:Q402))</f>
        <v/>
      </c>
      <c r="R403" s="36" t="str">
        <f>IF(COUNT(R401:R402)=0,"",AVERAGE(R401:R402))</f>
        <v/>
      </c>
      <c r="S403" s="36"/>
      <c r="T403" s="36" t="str">
        <f>IF(COUNT(T401:T402)=0,"",AVERAGE(T401:T402))</f>
        <v/>
      </c>
      <c r="U403" s="52"/>
      <c r="W403" s="48"/>
      <c r="X403" s="17" t="s">
        <v>1</v>
      </c>
      <c r="Y403" s="36">
        <f>IF(COUNT(Y401:Y402)=0,"",AVERAGE(Y401:Y402))</f>
        <v>7</v>
      </c>
      <c r="Z403" s="36">
        <f t="shared" ref="Z403:AD403" si="1806">IF(COUNT(Z401:Z402)=0,"",AVERAGE(Z401:Z402))</f>
        <v>4</v>
      </c>
      <c r="AA403" s="36">
        <f t="shared" si="1806"/>
        <v>6</v>
      </c>
      <c r="AB403" s="36">
        <f t="shared" si="1806"/>
        <v>0</v>
      </c>
      <c r="AC403" s="36">
        <f t="shared" si="1806"/>
        <v>4</v>
      </c>
      <c r="AD403" s="36">
        <f t="shared" si="1806"/>
        <v>0</v>
      </c>
      <c r="AE403" s="52"/>
      <c r="AG403" s="48"/>
      <c r="AH403" s="17" t="s">
        <v>1</v>
      </c>
      <c r="AI403" s="36" t="str">
        <f>IF(COUNT(AI401:AI402)=0,"",AVERAGE(AI401:AI402))</f>
        <v/>
      </c>
      <c r="AJ403" s="36" t="str">
        <f>IF(COUNT(AJ401:AJ402)=0,"",AVERAGE(AJ401:AJ402))</f>
        <v/>
      </c>
      <c r="AK403" s="36" t="str">
        <f>IF(COUNT(AK401:AK402)=0,"",AVERAGE(AK401:AK402))</f>
        <v/>
      </c>
      <c r="AL403" s="36" t="str">
        <f>IF(COUNT(AL401:AL402)=0,"",AVERAGE(AL401:AL402))</f>
        <v/>
      </c>
      <c r="AM403" s="36"/>
      <c r="AN403" s="36" t="str">
        <f>IF(COUNT(AN401:AN402)=0,"",AVERAGE(AN401:AN402))</f>
        <v/>
      </c>
      <c r="AO403" s="52"/>
      <c r="AQ403" s="48"/>
      <c r="AR403" s="17" t="s">
        <v>1</v>
      </c>
      <c r="AS403" s="36"/>
      <c r="AT403" s="36" t="str">
        <f>IF(COUNT(AT401:AT402)=0,"",AVERAGE(AT401:AT402))</f>
        <v/>
      </c>
      <c r="AU403" s="36" t="str">
        <f>IF(COUNT(AU401:AU402)=0,"",AVERAGE(AU401:AU402))</f>
        <v/>
      </c>
      <c r="AV403" s="36" t="str">
        <f>IF(COUNT(AV401:AV402)=0,"",AVERAGE(AV401:AV402))</f>
        <v/>
      </c>
      <c r="AW403" s="36" t="str">
        <f>IF(COUNT(AW401:AW402)=0,"",AVERAGE(AW401:AW402))</f>
        <v/>
      </c>
      <c r="AX403" s="36" t="str">
        <f>IF(COUNT(AX401:AX402)=0,"",AVERAGE(AX401:AX402))</f>
        <v/>
      </c>
      <c r="AY403" s="52"/>
      <c r="BA403" s="48"/>
      <c r="BB403" s="17" t="s">
        <v>1</v>
      </c>
      <c r="BC403" s="36"/>
      <c r="BD403" s="36" t="str">
        <f>IF(COUNT(BD401:BD402)=0,"",AVERAGE(BD401:BD402))</f>
        <v/>
      </c>
      <c r="BE403" s="36" t="str">
        <f>IF(COUNT(BE401:BE402)=0,"",AVERAGE(BE401:BE402))</f>
        <v/>
      </c>
      <c r="BF403" s="36" t="str">
        <f>IF(COUNT(BF401:BF402)=0,"",AVERAGE(BF401:BF402))</f>
        <v/>
      </c>
      <c r="BG403" s="36" t="str">
        <f>IF(COUNT(BG401:BG402)=0,"",AVERAGE(BG401:BG402))</f>
        <v/>
      </c>
      <c r="BH403" s="36" t="str">
        <f>IF(COUNT(BH401:BH402)=0,"",AVERAGE(BH401:BH402))</f>
        <v/>
      </c>
      <c r="BI403" s="52"/>
      <c r="BK403" s="48"/>
      <c r="BL403" s="17" t="s">
        <v>1</v>
      </c>
      <c r="BM403" s="6"/>
      <c r="BN403" s="6"/>
      <c r="BO403" s="6"/>
      <c r="BP403" s="6"/>
      <c r="BQ403" s="6"/>
      <c r="BR403" s="6"/>
      <c r="BS403" s="52"/>
      <c r="BU403" s="48"/>
      <c r="BV403" s="17" t="s">
        <v>1</v>
      </c>
      <c r="BW403" s="36" t="str">
        <f>IF(COUNT(BW401:BW402)=0,"",AVERAGE(BW401:BW402))</f>
        <v/>
      </c>
      <c r="BX403" s="36" t="str">
        <f>IF(COUNT(BX401:BX402)=0,"",AVERAGE(BX401:BX402))</f>
        <v/>
      </c>
      <c r="BY403" s="36" t="str">
        <f>IF(COUNT(BY401:BY402)=0,"",AVERAGE(BY401:BY402))</f>
        <v/>
      </c>
      <c r="BZ403" s="36" t="str">
        <f>IF(COUNT(BZ401:BZ402)=0,"",AVERAGE(BZ401:BZ402))</f>
        <v/>
      </c>
      <c r="CA403" s="36"/>
      <c r="CB403" s="36" t="str">
        <f>IF(COUNT(CB401:CB402)=0,"",AVERAGE(CB401:CB402))</f>
        <v/>
      </c>
      <c r="CC403" s="52"/>
      <c r="CE403" s="48"/>
      <c r="CF403" s="17" t="s">
        <v>1</v>
      </c>
      <c r="CG403" s="36" t="str">
        <f>IF(COUNT(CG401:CG402)=0,"",AVERAGE(CG401:CG402))</f>
        <v/>
      </c>
      <c r="CH403" s="36" t="str">
        <f>IF(COUNT(CH401:CH402)=0,"",AVERAGE(CH401:CH402))</f>
        <v/>
      </c>
      <c r="CI403" s="36" t="str">
        <f>IF(COUNT(CI401:CI402)=0,"",AVERAGE(CI401:CI402))</f>
        <v/>
      </c>
      <c r="CJ403" s="36" t="str">
        <f>IF(COUNT(CJ401:CJ402)=0,"",AVERAGE(CJ401:CJ402))</f>
        <v/>
      </c>
      <c r="CK403" s="36"/>
      <c r="CL403" s="36" t="str">
        <f>IF(COUNT(CL401:CL402)=0,"",AVERAGE(CL401:CL402))</f>
        <v/>
      </c>
      <c r="CM403" s="52"/>
      <c r="CO403" s="48"/>
      <c r="CP403" s="17" t="s">
        <v>1</v>
      </c>
      <c r="CQ403" s="36" t="str">
        <f>IF(COUNT(CQ401:CQ402)=0,"",AVERAGE(CQ401:CQ402))</f>
        <v/>
      </c>
      <c r="CR403" s="36" t="str">
        <f>IF(COUNT(CR401:CR402)=0,"",AVERAGE(CR401:CR402))</f>
        <v/>
      </c>
      <c r="CS403" s="36" t="str">
        <f>IF(COUNT(CS401:CS402)=0,"",AVERAGE(CS401:CS402))</f>
        <v/>
      </c>
      <c r="CT403" s="36" t="str">
        <f>IF(COUNT(CT401:CT402)=0,"",AVERAGE(CT401:CT402))</f>
        <v/>
      </c>
      <c r="CU403" s="36"/>
      <c r="CV403" s="36" t="str">
        <f>IF(COUNT(CV401:CV402)=0,"",AVERAGE(CV401:CV402))</f>
        <v/>
      </c>
      <c r="CW403" s="52"/>
      <c r="CY403" s="48"/>
      <c r="CZ403" s="17" t="s">
        <v>1</v>
      </c>
      <c r="DA403" s="36">
        <f>IF(COUNT(DA401:DA402)=0,"",AVERAGE(DA401:DA402))</f>
        <v>9.5</v>
      </c>
      <c r="DB403" s="36">
        <f>IF(COUNT(DB401:DB402)=0,"",AVERAGE(DB401:DB402))</f>
        <v>7</v>
      </c>
      <c r="DC403" s="36">
        <f>IF(COUNT(DC401:DC402)=0,"",AVERAGE(DC401:DC402))</f>
        <v>9.5</v>
      </c>
      <c r="DD403" s="36">
        <f>IF(COUNT(DD401:DD402)=0,"",AVERAGE(DD401:DD402))</f>
        <v>9</v>
      </c>
      <c r="DE403" s="36"/>
      <c r="DF403" s="36">
        <f>IF(COUNT(DF401:DF402)=0,"",AVERAGE(DF401:DF402))</f>
        <v>0</v>
      </c>
      <c r="DG403" s="52"/>
      <c r="DI403" s="48"/>
      <c r="DJ403" s="17" t="s">
        <v>1</v>
      </c>
      <c r="DK403" s="36" t="str">
        <f>IF(COUNT(DK401:DK402)=0,"",AVERAGE(DK401:DK402))</f>
        <v/>
      </c>
      <c r="DL403" s="36" t="str">
        <f>IF(COUNT(DL401:DL402)=0,"",AVERAGE(DL401:DL402))</f>
        <v/>
      </c>
      <c r="DM403" s="36" t="str">
        <f>IF(COUNT(DM401:DM402)=0,"",AVERAGE(DM401:DM402))</f>
        <v/>
      </c>
      <c r="DN403" s="36" t="str">
        <f>IF(COUNT(DN401:DN402)=0,"",AVERAGE(DN401:DN402))</f>
        <v/>
      </c>
      <c r="DO403" s="36"/>
      <c r="DP403" s="36" t="str">
        <f>IF(COUNT(DP401:DP402)=0,"",AVERAGE(DP401:DP402))</f>
        <v/>
      </c>
      <c r="DQ403" s="52"/>
      <c r="DS403" s="48"/>
      <c r="DT403" s="17" t="s">
        <v>1</v>
      </c>
      <c r="DU403" s="36" t="str">
        <f>IF(COUNT(DU401:DU402)=0,"",AVERAGE(DU401:DU402))</f>
        <v/>
      </c>
      <c r="DV403" s="36" t="str">
        <f>IF(COUNT(DV401:DV402)=0,"",AVERAGE(DV401:DV402))</f>
        <v/>
      </c>
      <c r="DW403" s="36" t="str">
        <f>IF(COUNT(DW401:DW402)=0,"",AVERAGE(DW401:DW402))</f>
        <v/>
      </c>
      <c r="DX403" s="36" t="str">
        <f>IF(COUNT(DX401:DX402)=0,"",AVERAGE(DX401:DX402))</f>
        <v/>
      </c>
      <c r="DY403" s="36"/>
      <c r="DZ403" s="36" t="str">
        <f>IF(COUNT(DZ401:DZ402)=0,"",AVERAGE(DZ401:DZ402))</f>
        <v/>
      </c>
      <c r="EA403" s="52"/>
      <c r="EC403" s="48"/>
      <c r="ED403" s="17" t="s">
        <v>1</v>
      </c>
      <c r="EE403" s="36" t="str">
        <f>IF(COUNT(EE401:EE402)=0,"",AVERAGE(EE401:EE402))</f>
        <v/>
      </c>
      <c r="EF403" s="36" t="str">
        <f>IF(COUNT(EF401:EF402)=0,"",AVERAGE(EF401:EF402))</f>
        <v/>
      </c>
      <c r="EG403" s="36" t="str">
        <f>IF(COUNT(EG401:EG402)=0,"",AVERAGE(EG401:EG402))</f>
        <v/>
      </c>
      <c r="EH403" s="36" t="str">
        <f>IF(COUNT(EH401:EH402)=0,"",AVERAGE(EH401:EH402))</f>
        <v/>
      </c>
      <c r="EI403" s="36"/>
      <c r="EJ403" s="36" t="str">
        <f>IF(COUNT(EJ401:EJ402)=0,"",AVERAGE(EJ401:EJ402))</f>
        <v/>
      </c>
      <c r="EK403" s="52"/>
      <c r="EL403" s="48"/>
      <c r="EM403" s="17" t="s">
        <v>1</v>
      </c>
      <c r="EN403" s="36">
        <f>IF(COUNT(EN401:EN402)=0,"",AVERAGE(EN401:EN402))</f>
        <v>9.5</v>
      </c>
      <c r="EO403" s="36">
        <f>IF(COUNT(EO401:EO402)=0,"",AVERAGE(EO401:EO402))</f>
        <v>7</v>
      </c>
      <c r="EP403" s="36">
        <f>IF(COUNT(EP401:EP402)=0,"",AVERAGE(EP401:EP402))</f>
        <v>9.5</v>
      </c>
      <c r="EQ403" s="36">
        <f>IF(COUNT(EQ401:EQ402)=0,"",AVERAGE(EQ401:EQ402))</f>
        <v>9</v>
      </c>
      <c r="ER403" s="36"/>
      <c r="ES403" s="36">
        <f>IF(COUNT(ES401:ES402)=0,"",AVERAGE(ES401:ES402))</f>
        <v>0</v>
      </c>
      <c r="ET403" s="52"/>
      <c r="EU403" s="52"/>
      <c r="EW403" s="369"/>
      <c r="EX403" s="17" t="s">
        <v>1</v>
      </c>
      <c r="EY403" s="36" t="str">
        <f t="shared" ref="EY403:FD403" si="1807">IF(COUNT(EY401:EY402)=0,"",AVERAGE(EY401:EY402))</f>
        <v/>
      </c>
      <c r="EZ403" s="36" t="str">
        <f t="shared" si="1807"/>
        <v/>
      </c>
      <c r="FA403" s="36" t="str">
        <f t="shared" si="1807"/>
        <v/>
      </c>
      <c r="FB403" s="36" t="str">
        <f t="shared" si="1807"/>
        <v/>
      </c>
      <c r="FC403" s="36" t="str">
        <f t="shared" si="1807"/>
        <v/>
      </c>
      <c r="FD403" s="36" t="str">
        <f t="shared" si="1807"/>
        <v/>
      </c>
      <c r="FE403" s="52"/>
      <c r="FG403" s="369"/>
      <c r="FH403" s="17" t="s">
        <v>1</v>
      </c>
      <c r="FI403" s="36" t="str">
        <f t="shared" ref="FI403:FN403" si="1808">IF(COUNT(FI401:FI402)=0,"",AVERAGE(FI401:FI402))</f>
        <v/>
      </c>
      <c r="FJ403" s="36" t="str">
        <f t="shared" si="1808"/>
        <v/>
      </c>
      <c r="FK403" s="36" t="str">
        <f t="shared" si="1808"/>
        <v/>
      </c>
      <c r="FL403" s="36" t="str">
        <f t="shared" si="1808"/>
        <v/>
      </c>
      <c r="FM403" s="36" t="str">
        <f t="shared" si="1808"/>
        <v/>
      </c>
      <c r="FN403" s="36" t="str">
        <f t="shared" si="1808"/>
        <v/>
      </c>
      <c r="FO403" s="52"/>
      <c r="FQ403" s="369"/>
      <c r="FR403" s="17" t="s">
        <v>1</v>
      </c>
      <c r="FS403" s="36" t="str">
        <f t="shared" ref="FS403:FX403" si="1809">IF(COUNT(FS401:FS402)=0,"",AVERAGE(FS401:FS402))</f>
        <v/>
      </c>
      <c r="FT403" s="36" t="str">
        <f t="shared" si="1809"/>
        <v/>
      </c>
      <c r="FU403" s="36" t="str">
        <f t="shared" si="1809"/>
        <v/>
      </c>
      <c r="FV403" s="36" t="str">
        <f t="shared" si="1809"/>
        <v/>
      </c>
      <c r="FW403" s="36" t="str">
        <f t="shared" si="1809"/>
        <v/>
      </c>
      <c r="FX403" s="36" t="str">
        <f t="shared" si="1809"/>
        <v/>
      </c>
      <c r="FY403" s="52"/>
      <c r="GA403" s="369"/>
      <c r="GB403" s="17" t="s">
        <v>1</v>
      </c>
      <c r="GC403" s="36" t="str">
        <f t="shared" ref="GC403:GH403" si="1810">IF(COUNT(GC401:GC402)=0,"",AVERAGE(GC401:GC402))</f>
        <v/>
      </c>
      <c r="GD403" s="36" t="str">
        <f t="shared" si="1810"/>
        <v/>
      </c>
      <c r="GE403" s="36" t="str">
        <f t="shared" si="1810"/>
        <v/>
      </c>
      <c r="GF403" s="36" t="str">
        <f t="shared" si="1810"/>
        <v/>
      </c>
      <c r="GG403" s="36" t="str">
        <f t="shared" si="1810"/>
        <v/>
      </c>
      <c r="GH403" s="36" t="str">
        <f t="shared" si="1810"/>
        <v/>
      </c>
      <c r="GI403" s="52"/>
      <c r="GK403" s="369"/>
      <c r="GL403" s="17" t="s">
        <v>1</v>
      </c>
      <c r="GM403" s="36" t="str">
        <f t="shared" ref="GM403:GR403" si="1811">IF(COUNT(GM401:GM402)=0,"",AVERAGE(GM401:GM402))</f>
        <v/>
      </c>
      <c r="GN403" s="36" t="str">
        <f t="shared" si="1811"/>
        <v/>
      </c>
      <c r="GO403" s="36" t="str">
        <f t="shared" si="1811"/>
        <v/>
      </c>
      <c r="GP403" s="36" t="str">
        <f t="shared" si="1811"/>
        <v/>
      </c>
      <c r="GQ403" s="36" t="str">
        <f t="shared" si="1811"/>
        <v/>
      </c>
      <c r="GR403" s="36" t="str">
        <f t="shared" si="1811"/>
        <v/>
      </c>
      <c r="GS403" s="52"/>
      <c r="GU403" s="369"/>
      <c r="GV403" s="17" t="s">
        <v>1</v>
      </c>
      <c r="GW403" s="36" t="str">
        <f t="shared" ref="GW403:HB403" si="1812">IF(COUNT(GW401:GW402)=0,"",AVERAGE(GW401:GW402))</f>
        <v/>
      </c>
      <c r="GX403" s="36" t="str">
        <f t="shared" si="1812"/>
        <v/>
      </c>
      <c r="GY403" s="36" t="str">
        <f t="shared" si="1812"/>
        <v/>
      </c>
      <c r="GZ403" s="36" t="str">
        <f t="shared" si="1812"/>
        <v/>
      </c>
      <c r="HA403" s="36" t="str">
        <f t="shared" si="1812"/>
        <v/>
      </c>
      <c r="HB403" s="36" t="str">
        <f t="shared" si="1812"/>
        <v/>
      </c>
      <c r="HC403" s="52"/>
      <c r="HE403" s="369"/>
      <c r="HF403" s="17" t="s">
        <v>1</v>
      </c>
      <c r="HG403" s="36" t="str">
        <f t="shared" ref="HG403:HL403" si="1813">IF(COUNT(HG401:HG402)=0,"",AVERAGE(HG401:HG402))</f>
        <v/>
      </c>
      <c r="HH403" s="36" t="str">
        <f t="shared" si="1813"/>
        <v/>
      </c>
      <c r="HI403" s="36" t="str">
        <f t="shared" si="1813"/>
        <v/>
      </c>
      <c r="HJ403" s="36" t="str">
        <f t="shared" si="1813"/>
        <v/>
      </c>
      <c r="HK403" s="36" t="str">
        <f t="shared" si="1813"/>
        <v/>
      </c>
      <c r="HL403" s="36" t="str">
        <f t="shared" si="1813"/>
        <v/>
      </c>
      <c r="HM403" s="52"/>
      <c r="HO403" s="369"/>
      <c r="HP403" s="17" t="s">
        <v>1</v>
      </c>
      <c r="HQ403" s="36" t="str">
        <f t="shared" ref="HQ403:HV403" si="1814">IF(COUNT(HQ401:HQ402)=0,"",AVERAGE(HQ401:HQ402))</f>
        <v/>
      </c>
      <c r="HR403" s="36" t="str">
        <f t="shared" si="1814"/>
        <v/>
      </c>
      <c r="HS403" s="36" t="str">
        <f t="shared" si="1814"/>
        <v/>
      </c>
      <c r="HT403" s="36" t="str">
        <f t="shared" si="1814"/>
        <v/>
      </c>
      <c r="HU403" s="36" t="str">
        <f t="shared" si="1814"/>
        <v/>
      </c>
      <c r="HV403" s="36" t="str">
        <f t="shared" si="1814"/>
        <v/>
      </c>
      <c r="HW403" s="52"/>
      <c r="HY403" s="369"/>
      <c r="HZ403" s="17" t="s">
        <v>1</v>
      </c>
      <c r="IA403" s="36" t="str">
        <f t="shared" ref="IA403:IF403" si="1815">IF(COUNT(IA401:IA402)=0,"",AVERAGE(IA401:IA402))</f>
        <v/>
      </c>
      <c r="IB403" s="36" t="str">
        <f t="shared" si="1815"/>
        <v/>
      </c>
      <c r="IC403" s="36" t="str">
        <f t="shared" si="1815"/>
        <v/>
      </c>
      <c r="ID403" s="36" t="str">
        <f t="shared" si="1815"/>
        <v/>
      </c>
      <c r="IE403" s="36" t="str">
        <f t="shared" si="1815"/>
        <v/>
      </c>
      <c r="IF403" s="36" t="str">
        <f t="shared" si="1815"/>
        <v/>
      </c>
      <c r="IG403" s="52"/>
      <c r="II403" s="369"/>
      <c r="IJ403" s="17" t="s">
        <v>1</v>
      </c>
      <c r="IK403" s="36" t="str">
        <f t="shared" ref="IK403:IP403" si="1816">IF(COUNT(IK401:IK402)=0,"",AVERAGE(IK401:IK402))</f>
        <v/>
      </c>
      <c r="IL403" s="36" t="str">
        <f t="shared" si="1816"/>
        <v/>
      </c>
      <c r="IM403" s="36" t="str">
        <f t="shared" si="1816"/>
        <v/>
      </c>
      <c r="IN403" s="36" t="str">
        <f t="shared" si="1816"/>
        <v/>
      </c>
      <c r="IO403" s="36" t="str">
        <f t="shared" si="1816"/>
        <v/>
      </c>
      <c r="IP403" s="36" t="str">
        <f t="shared" si="1816"/>
        <v/>
      </c>
      <c r="IQ403" s="52"/>
      <c r="IS403" s="369"/>
      <c r="IT403" s="17" t="s">
        <v>1</v>
      </c>
      <c r="IU403" s="36" t="str">
        <f t="shared" ref="IU403:IZ403" si="1817">IF(COUNT(IU401:IU402)=0,"",AVERAGE(IU401:IU402))</f>
        <v/>
      </c>
      <c r="IV403" s="36" t="str">
        <f t="shared" si="1817"/>
        <v/>
      </c>
      <c r="IW403" s="36" t="str">
        <f t="shared" si="1817"/>
        <v/>
      </c>
      <c r="IX403" s="36" t="str">
        <f t="shared" si="1817"/>
        <v/>
      </c>
      <c r="IY403" s="36" t="str">
        <f t="shared" si="1817"/>
        <v/>
      </c>
      <c r="IZ403" s="36" t="str">
        <f t="shared" si="1817"/>
        <v/>
      </c>
      <c r="JA403" s="52"/>
    </row>
    <row r="404" spans="1:261" ht="13.8" outlineLevel="1" x14ac:dyDescent="0.25">
      <c r="A404" s="97"/>
      <c r="B404" s="98">
        <f>SUM(B405:B409)*10</f>
        <v>10</v>
      </c>
      <c r="C404" s="37">
        <v>6.6</v>
      </c>
      <c r="D404" s="38" t="s">
        <v>334</v>
      </c>
      <c r="E404" s="428">
        <f>($B$409*E409)/$B$404</f>
        <v>0.875</v>
      </c>
      <c r="F404" s="428">
        <f t="shared" ref="F404:J404" si="1818">($B$409*F409)/$B$404</f>
        <v>0.83333333333333337</v>
      </c>
      <c r="G404" s="428">
        <f t="shared" si="1818"/>
        <v>0.78333333333333333</v>
      </c>
      <c r="H404" s="428">
        <f t="shared" si="1818"/>
        <v>0.6</v>
      </c>
      <c r="I404" s="428">
        <f t="shared" si="1818"/>
        <v>0.5625</v>
      </c>
      <c r="J404" s="428">
        <f t="shared" si="1818"/>
        <v>0.75</v>
      </c>
      <c r="K404" s="52"/>
      <c r="M404" s="37">
        <v>6.6</v>
      </c>
      <c r="N404" s="38" t="s">
        <v>334</v>
      </c>
      <c r="O404" s="38"/>
      <c r="P404" s="38"/>
      <c r="Q404" s="38"/>
      <c r="R404" s="38"/>
      <c r="S404" s="38"/>
      <c r="T404" s="38"/>
      <c r="U404" s="52"/>
      <c r="W404" s="37">
        <v>6.6</v>
      </c>
      <c r="X404" s="38" t="s">
        <v>334</v>
      </c>
      <c r="Y404" s="38"/>
      <c r="Z404" s="38"/>
      <c r="AA404" s="38"/>
      <c r="AB404" s="38"/>
      <c r="AC404" s="38"/>
      <c r="AD404" s="38"/>
      <c r="AE404" s="52"/>
      <c r="AG404" s="37">
        <v>6.6</v>
      </c>
      <c r="AH404" s="38" t="s">
        <v>334</v>
      </c>
      <c r="AI404" s="38"/>
      <c r="AJ404" s="38"/>
      <c r="AK404" s="38"/>
      <c r="AL404" s="38"/>
      <c r="AM404" s="38"/>
      <c r="AN404" s="38"/>
      <c r="AO404" s="52"/>
      <c r="AQ404" s="37">
        <v>6.6</v>
      </c>
      <c r="AR404" s="38" t="s">
        <v>334</v>
      </c>
      <c r="AS404" s="38"/>
      <c r="AT404" s="38"/>
      <c r="AU404" s="38"/>
      <c r="AV404" s="38"/>
      <c r="AW404" s="38"/>
      <c r="AX404" s="38"/>
      <c r="AY404" s="52"/>
      <c r="BA404" s="37">
        <v>6.6</v>
      </c>
      <c r="BB404" s="38" t="s">
        <v>334</v>
      </c>
      <c r="BC404" s="38"/>
      <c r="BD404" s="38"/>
      <c r="BE404" s="38"/>
      <c r="BF404" s="38"/>
      <c r="BG404" s="38"/>
      <c r="BH404" s="38"/>
      <c r="BI404" s="52"/>
      <c r="BK404" s="37">
        <v>6.6</v>
      </c>
      <c r="BL404" s="38" t="s">
        <v>334</v>
      </c>
      <c r="BM404" s="36"/>
      <c r="BN404" s="36" t="str">
        <f>IF(COUNT(BN402:BN403)=0,"",AVERAGE(BN402:BN403))</f>
        <v/>
      </c>
      <c r="BO404" s="36" t="str">
        <f>IF(COUNT(BO402:BO403)=0,"",AVERAGE(BO402:BO403))</f>
        <v/>
      </c>
      <c r="BP404" s="36" t="str">
        <f>IF(COUNT(BP402:BP403)=0,"",AVERAGE(BP402:BP403))</f>
        <v/>
      </c>
      <c r="BQ404" s="36" t="str">
        <f>IF(COUNT(BQ402:BQ403)=0,"",AVERAGE(BQ402:BQ403))</f>
        <v/>
      </c>
      <c r="BR404" s="36" t="str">
        <f>IF(COUNT(BR402:BR403)=0,"",AVERAGE(BR402:BR403))</f>
        <v/>
      </c>
      <c r="BS404" s="52"/>
      <c r="BU404" s="37">
        <v>6.6</v>
      </c>
      <c r="BV404" s="38" t="s">
        <v>334</v>
      </c>
      <c r="BW404" s="38"/>
      <c r="BX404" s="38"/>
      <c r="BY404" s="38"/>
      <c r="BZ404" s="38"/>
      <c r="CA404" s="38"/>
      <c r="CB404" s="38"/>
      <c r="CC404" s="52"/>
      <c r="CE404" s="37">
        <v>6.6</v>
      </c>
      <c r="CF404" s="38" t="s">
        <v>334</v>
      </c>
      <c r="CG404" s="38"/>
      <c r="CH404" s="38"/>
      <c r="CI404" s="38"/>
      <c r="CJ404" s="38"/>
      <c r="CK404" s="38"/>
      <c r="CL404" s="38"/>
      <c r="CM404" s="52"/>
      <c r="CO404" s="37">
        <v>6.6</v>
      </c>
      <c r="CP404" s="38" t="s">
        <v>334</v>
      </c>
      <c r="CQ404" s="38"/>
      <c r="CR404" s="38"/>
      <c r="CS404" s="38"/>
      <c r="CT404" s="38"/>
      <c r="CU404" s="38"/>
      <c r="CV404" s="38"/>
      <c r="CW404" s="52"/>
      <c r="CY404" s="37">
        <v>6.6</v>
      </c>
      <c r="CZ404" s="38" t="s">
        <v>334</v>
      </c>
      <c r="DA404" s="38"/>
      <c r="DB404" s="38"/>
      <c r="DC404" s="38"/>
      <c r="DD404" s="38"/>
      <c r="DE404" s="38"/>
      <c r="DF404" s="38"/>
      <c r="DG404" s="52"/>
      <c r="DI404" s="37">
        <v>6.6</v>
      </c>
      <c r="DJ404" s="38" t="s">
        <v>334</v>
      </c>
      <c r="DK404" s="38"/>
      <c r="DL404" s="38"/>
      <c r="DM404" s="38"/>
      <c r="DN404" s="38"/>
      <c r="DO404" s="38"/>
      <c r="DP404" s="38"/>
      <c r="DQ404" s="52"/>
      <c r="DS404" s="37">
        <v>6.6</v>
      </c>
      <c r="DT404" s="38" t="s">
        <v>334</v>
      </c>
      <c r="DU404" s="38"/>
      <c r="DV404" s="38"/>
      <c r="DW404" s="38"/>
      <c r="DX404" s="38"/>
      <c r="DY404" s="38"/>
      <c r="DZ404" s="38"/>
      <c r="EA404" s="52"/>
      <c r="EC404" s="37">
        <v>6.6</v>
      </c>
      <c r="ED404" s="38" t="s">
        <v>334</v>
      </c>
      <c r="EE404" s="38"/>
      <c r="EF404" s="38"/>
      <c r="EG404" s="38"/>
      <c r="EH404" s="38"/>
      <c r="EI404" s="38"/>
      <c r="EJ404" s="38"/>
      <c r="EK404" s="52"/>
      <c r="EL404" s="37">
        <v>6.6</v>
      </c>
      <c r="EM404" s="38" t="s">
        <v>334</v>
      </c>
      <c r="EN404" s="38"/>
      <c r="EO404" s="38"/>
      <c r="EP404" s="38"/>
      <c r="EQ404" s="38"/>
      <c r="ER404" s="38"/>
      <c r="ES404" s="38"/>
      <c r="ET404" s="52"/>
      <c r="EU404" s="52"/>
      <c r="EW404" s="364">
        <v>6.6</v>
      </c>
      <c r="EX404" s="38" t="s">
        <v>334</v>
      </c>
      <c r="EY404" s="38"/>
      <c r="EZ404" s="38"/>
      <c r="FA404" s="38"/>
      <c r="FB404" s="38"/>
      <c r="FC404" s="38"/>
      <c r="FD404" s="38"/>
      <c r="FE404" s="52"/>
      <c r="FG404" s="364">
        <v>6.6</v>
      </c>
      <c r="FH404" s="38" t="s">
        <v>334</v>
      </c>
      <c r="FI404" s="38"/>
      <c r="FJ404" s="38"/>
      <c r="FK404" s="38"/>
      <c r="FL404" s="38"/>
      <c r="FM404" s="38"/>
      <c r="FN404" s="38"/>
      <c r="FO404" s="52"/>
      <c r="FQ404" s="364">
        <v>6.6</v>
      </c>
      <c r="FR404" s="38" t="s">
        <v>334</v>
      </c>
      <c r="FS404" s="38"/>
      <c r="FT404" s="38"/>
      <c r="FU404" s="38"/>
      <c r="FV404" s="38"/>
      <c r="FW404" s="38"/>
      <c r="FX404" s="38"/>
      <c r="FY404" s="52"/>
      <c r="GA404" s="364">
        <v>6.6</v>
      </c>
      <c r="GB404" s="38" t="s">
        <v>334</v>
      </c>
      <c r="GC404" s="38"/>
      <c r="GD404" s="38"/>
      <c r="GE404" s="38"/>
      <c r="GF404" s="38"/>
      <c r="GG404" s="38"/>
      <c r="GH404" s="38"/>
      <c r="GI404" s="52"/>
      <c r="GK404" s="364">
        <v>6.6</v>
      </c>
      <c r="GL404" s="38" t="s">
        <v>334</v>
      </c>
      <c r="GM404" s="38"/>
      <c r="GN404" s="38"/>
      <c r="GO404" s="38"/>
      <c r="GP404" s="38"/>
      <c r="GQ404" s="38"/>
      <c r="GR404" s="38"/>
      <c r="GS404" s="52"/>
      <c r="GU404" s="364">
        <v>6.6</v>
      </c>
      <c r="GV404" s="38" t="s">
        <v>334</v>
      </c>
      <c r="GW404" s="38"/>
      <c r="GX404" s="38"/>
      <c r="GY404" s="38"/>
      <c r="GZ404" s="38"/>
      <c r="HA404" s="38"/>
      <c r="HB404" s="38"/>
      <c r="HC404" s="52"/>
      <c r="HE404" s="364">
        <v>6.6</v>
      </c>
      <c r="HF404" s="38" t="s">
        <v>334</v>
      </c>
      <c r="HG404" s="38"/>
      <c r="HH404" s="38"/>
      <c r="HI404" s="38"/>
      <c r="HJ404" s="38"/>
      <c r="HK404" s="38"/>
      <c r="HL404" s="38"/>
      <c r="HM404" s="52"/>
      <c r="HO404" s="364">
        <v>6.6</v>
      </c>
      <c r="HP404" s="38" t="s">
        <v>334</v>
      </c>
      <c r="HQ404" s="38"/>
      <c r="HR404" s="38"/>
      <c r="HS404" s="38"/>
      <c r="HT404" s="38"/>
      <c r="HU404" s="38"/>
      <c r="HV404" s="38"/>
      <c r="HW404" s="52"/>
      <c r="HY404" s="364">
        <v>6.6</v>
      </c>
      <c r="HZ404" s="38" t="s">
        <v>334</v>
      </c>
      <c r="IA404" s="38"/>
      <c r="IB404" s="38"/>
      <c r="IC404" s="38"/>
      <c r="ID404" s="38"/>
      <c r="IE404" s="38"/>
      <c r="IF404" s="38"/>
      <c r="IG404" s="52"/>
      <c r="II404" s="364">
        <v>6.6</v>
      </c>
      <c r="IJ404" s="38" t="s">
        <v>334</v>
      </c>
      <c r="IK404" s="38"/>
      <c r="IL404" s="38"/>
      <c r="IM404" s="38"/>
      <c r="IN404" s="38"/>
      <c r="IO404" s="38"/>
      <c r="IP404" s="38"/>
      <c r="IQ404" s="52"/>
      <c r="IS404" s="364">
        <v>6.6</v>
      </c>
      <c r="IT404" s="38" t="s">
        <v>334</v>
      </c>
      <c r="IU404" s="38"/>
      <c r="IV404" s="38"/>
      <c r="IW404" s="38"/>
      <c r="IX404" s="38"/>
      <c r="IY404" s="38"/>
      <c r="IZ404" s="38"/>
      <c r="JA404" s="52"/>
    </row>
    <row r="405" spans="1:261" ht="12.75" customHeight="1" outlineLevel="2" x14ac:dyDescent="0.25">
      <c r="C405" s="356"/>
      <c r="D405" s="41">
        <v>1</v>
      </c>
      <c r="E405" s="416">
        <f t="shared" ref="E405:E406" si="1819">AVERAGE(O405,Y405,AI405,AS405,BC405,BM405,BW405,CG405,CQ405,DA405,DK405,DU405,EE405,EO405,EY405,FI405,FS405,GC405,GM405,GW405,HG405,HQ405,IA405,IK405,IU405)</f>
        <v>9</v>
      </c>
      <c r="F405" s="416">
        <f t="shared" ref="F405:F406" si="1820">AVERAGE(P405,Z405,AJ405,AT405,BD405,BN405,BX405,CH405,CR405,DB405,DL405,DV405,EF405,EP405,EZ405,FJ405,FT405,GD405,GN405,GX405,HH405,HR405,IB405,IL405,IV405)</f>
        <v>9</v>
      </c>
      <c r="G405" s="416">
        <f t="shared" ref="G405:G406" si="1821">AVERAGE(Q405,AA405,AK405,AU405,BE405,BO405,BY405,CI405,CS405,DC405,DM405,DW405,EG405,EQ405,FA405,FK405,FU405,GE405,GO405,GY405,HI405,HS405,IC405,IM405,IW405)</f>
        <v>9</v>
      </c>
      <c r="H405" s="416">
        <f t="shared" ref="H405:H406" si="1822">AVERAGE(R405,AB405,AL405,AV405,BF405,BP405,BZ405,CJ405,CT405,DD405,DN405,DX405,EH405,ER405,FB405,FL405,FV405,GF405,GP405,GZ405,HJ405,HT405,ID405,IN405,IX405)</f>
        <v>5</v>
      </c>
      <c r="I405" s="416">
        <f t="shared" ref="I405:I406" si="1823">AVERAGE(S405,AC405,AM405,AW405,BG405,BQ405,CA405,CK405,CU405,DE405,DO405,DY405,EI405,ES405,FC405,FM405,FW405,GG405,GQ405,HA405,HK405,HU405,IE405,IO405,IY405)</f>
        <v>7.5</v>
      </c>
      <c r="J405" s="416">
        <f t="shared" ref="J405:J406" si="1824">AVERAGE(T405,AD405,AN405,AX405,BH405,BR405,CB405,CL405,CV405,DF405,DP405,DZ405,EJ405,ET405,FD405,FN405,FX405,GH405,GR405,HB405,HL405,HV405,IF405,IP405,IZ405)</f>
        <v>8.5</v>
      </c>
      <c r="K405" s="52"/>
      <c r="M405" s="328"/>
      <c r="N405" s="41">
        <v>1</v>
      </c>
      <c r="O405" s="6"/>
      <c r="P405" s="6"/>
      <c r="Q405" s="6"/>
      <c r="R405" s="6"/>
      <c r="S405" s="6"/>
      <c r="T405" s="6"/>
      <c r="U405" s="52"/>
      <c r="W405" s="328"/>
      <c r="X405" s="41">
        <v>1</v>
      </c>
      <c r="Y405" s="6">
        <v>7</v>
      </c>
      <c r="Z405" s="6">
        <v>7</v>
      </c>
      <c r="AA405" s="6">
        <v>7</v>
      </c>
      <c r="AB405" s="6">
        <v>0</v>
      </c>
      <c r="AC405" s="6">
        <v>5</v>
      </c>
      <c r="AD405" s="6">
        <v>7</v>
      </c>
      <c r="AE405" s="52"/>
      <c r="AG405" s="328"/>
      <c r="AH405" s="41">
        <v>1</v>
      </c>
      <c r="AI405" s="6"/>
      <c r="AJ405" s="6"/>
      <c r="AK405" s="6"/>
      <c r="AL405" s="6"/>
      <c r="AM405" s="6"/>
      <c r="AN405" s="6"/>
      <c r="AO405" s="52"/>
      <c r="AQ405" s="328"/>
      <c r="AR405" s="41">
        <v>1</v>
      </c>
      <c r="AS405" s="6"/>
      <c r="AT405" s="6"/>
      <c r="AU405" s="6"/>
      <c r="AV405" s="6"/>
      <c r="AW405" s="6"/>
      <c r="AX405" s="6"/>
      <c r="AY405" s="52"/>
      <c r="BA405" s="328"/>
      <c r="BB405" s="41">
        <v>1</v>
      </c>
      <c r="BC405" s="6"/>
      <c r="BD405" s="6"/>
      <c r="BE405" s="6"/>
      <c r="BF405" s="6"/>
      <c r="BG405" s="6"/>
      <c r="BH405" s="6"/>
      <c r="BI405" s="52"/>
      <c r="BK405" s="328"/>
      <c r="BL405" s="41">
        <v>1</v>
      </c>
      <c r="BM405" s="38"/>
      <c r="BN405" s="38"/>
      <c r="BO405" s="38"/>
      <c r="BP405" s="38"/>
      <c r="BQ405" s="38"/>
      <c r="BR405" s="38"/>
      <c r="BS405" s="52"/>
      <c r="BU405" s="328"/>
      <c r="BV405" s="41">
        <v>1</v>
      </c>
      <c r="BW405" s="6"/>
      <c r="BX405" s="6"/>
      <c r="BY405" s="6"/>
      <c r="BZ405" s="6"/>
      <c r="CA405" s="6"/>
      <c r="CB405" s="6"/>
      <c r="CC405" s="52"/>
      <c r="CE405" s="328"/>
      <c r="CF405" s="41">
        <v>1</v>
      </c>
      <c r="CG405" s="6"/>
      <c r="CH405" s="6"/>
      <c r="CI405" s="6"/>
      <c r="CJ405" s="6"/>
      <c r="CK405" s="6"/>
      <c r="CL405" s="6"/>
      <c r="CM405" s="52"/>
      <c r="CO405" s="328"/>
      <c r="CP405" s="41">
        <v>1</v>
      </c>
      <c r="CQ405" s="6"/>
      <c r="CR405" s="6"/>
      <c r="CS405" s="6"/>
      <c r="CT405" s="6"/>
      <c r="CU405" s="6"/>
      <c r="CV405" s="6"/>
      <c r="CW405" s="52"/>
      <c r="CY405" s="328"/>
      <c r="CZ405" s="41">
        <v>1</v>
      </c>
      <c r="DA405" s="6">
        <v>10</v>
      </c>
      <c r="DB405" s="6">
        <v>10</v>
      </c>
      <c r="DC405" s="6">
        <v>10</v>
      </c>
      <c r="DD405" s="6">
        <v>10</v>
      </c>
      <c r="DE405" s="6"/>
      <c r="DF405" s="6">
        <v>10</v>
      </c>
      <c r="DG405" s="52"/>
      <c r="DI405" s="328"/>
      <c r="DJ405" s="41">
        <v>1</v>
      </c>
      <c r="DK405" s="6"/>
      <c r="DL405" s="6"/>
      <c r="DM405" s="6"/>
      <c r="DN405" s="6"/>
      <c r="DO405" s="6"/>
      <c r="DP405" s="6"/>
      <c r="DQ405" s="52"/>
      <c r="DS405" s="328"/>
      <c r="DT405" s="41">
        <v>1</v>
      </c>
      <c r="DU405" s="6"/>
      <c r="DV405" s="6"/>
      <c r="DW405" s="6"/>
      <c r="DX405" s="6"/>
      <c r="DY405" s="6"/>
      <c r="DZ405" s="6"/>
      <c r="EA405" s="52"/>
      <c r="EC405" s="328"/>
      <c r="ED405" s="41">
        <v>1</v>
      </c>
      <c r="EE405" s="6"/>
      <c r="EF405" s="6"/>
      <c r="EG405" s="6"/>
      <c r="EH405" s="6"/>
      <c r="EI405" s="6"/>
      <c r="EJ405" s="6"/>
      <c r="EK405" s="52"/>
      <c r="EL405" s="328"/>
      <c r="EM405" s="41">
        <v>1</v>
      </c>
      <c r="EN405" s="6">
        <v>10</v>
      </c>
      <c r="EO405" s="6">
        <v>10</v>
      </c>
      <c r="EP405" s="6">
        <v>10</v>
      </c>
      <c r="EQ405" s="6">
        <v>10</v>
      </c>
      <c r="ER405" s="6"/>
      <c r="ES405" s="6">
        <v>10</v>
      </c>
      <c r="ET405" s="52"/>
      <c r="EU405" s="52"/>
      <c r="EW405" s="367"/>
      <c r="EX405" s="41">
        <v>1</v>
      </c>
      <c r="EY405" s="6"/>
      <c r="EZ405" s="6"/>
      <c r="FA405" s="6"/>
      <c r="FB405" s="6"/>
      <c r="FC405" s="6"/>
      <c r="FD405" s="6"/>
      <c r="FE405" s="52"/>
      <c r="FG405" s="367"/>
      <c r="FH405" s="41">
        <v>1</v>
      </c>
      <c r="FI405" s="6"/>
      <c r="FJ405" s="6"/>
      <c r="FK405" s="6"/>
      <c r="FL405" s="6"/>
      <c r="FM405" s="6"/>
      <c r="FN405" s="6"/>
      <c r="FO405" s="52"/>
      <c r="FQ405" s="367"/>
      <c r="FR405" s="41">
        <v>1</v>
      </c>
      <c r="FS405" s="6"/>
      <c r="FT405" s="6"/>
      <c r="FU405" s="6"/>
      <c r="FV405" s="6"/>
      <c r="FW405" s="6"/>
      <c r="FX405" s="6"/>
      <c r="FY405" s="52"/>
      <c r="GA405" s="367"/>
      <c r="GB405" s="41">
        <v>1</v>
      </c>
      <c r="GC405" s="6"/>
      <c r="GD405" s="6"/>
      <c r="GE405" s="6"/>
      <c r="GF405" s="6"/>
      <c r="GG405" s="6"/>
      <c r="GH405" s="6"/>
      <c r="GI405" s="52"/>
      <c r="GK405" s="367"/>
      <c r="GL405" s="41">
        <v>1</v>
      </c>
      <c r="GM405" s="6"/>
      <c r="GN405" s="6"/>
      <c r="GO405" s="6"/>
      <c r="GP405" s="6"/>
      <c r="GQ405" s="6"/>
      <c r="GR405" s="6"/>
      <c r="GS405" s="52"/>
      <c r="GU405" s="367"/>
      <c r="GV405" s="41">
        <v>1</v>
      </c>
      <c r="GW405" s="6"/>
      <c r="GX405" s="6"/>
      <c r="GY405" s="6"/>
      <c r="GZ405" s="6"/>
      <c r="HA405" s="6"/>
      <c r="HB405" s="6"/>
      <c r="HC405" s="52"/>
      <c r="HE405" s="367"/>
      <c r="HF405" s="41">
        <v>1</v>
      </c>
      <c r="HG405" s="6"/>
      <c r="HH405" s="6"/>
      <c r="HI405" s="6"/>
      <c r="HJ405" s="6"/>
      <c r="HK405" s="6"/>
      <c r="HL405" s="6"/>
      <c r="HM405" s="52"/>
      <c r="HO405" s="367"/>
      <c r="HP405" s="41">
        <v>1</v>
      </c>
      <c r="HQ405" s="6"/>
      <c r="HR405" s="6"/>
      <c r="HS405" s="6"/>
      <c r="HT405" s="6"/>
      <c r="HU405" s="6"/>
      <c r="HV405" s="6"/>
      <c r="HW405" s="52"/>
      <c r="HY405" s="367"/>
      <c r="HZ405" s="41">
        <v>1</v>
      </c>
      <c r="IA405" s="6"/>
      <c r="IB405" s="6"/>
      <c r="IC405" s="6"/>
      <c r="ID405" s="6"/>
      <c r="IE405" s="6"/>
      <c r="IF405" s="6"/>
      <c r="IG405" s="52"/>
      <c r="II405" s="367"/>
      <c r="IJ405" s="41">
        <v>1</v>
      </c>
      <c r="IK405" s="6"/>
      <c r="IL405" s="6"/>
      <c r="IM405" s="6"/>
      <c r="IN405" s="6"/>
      <c r="IO405" s="6"/>
      <c r="IP405" s="6"/>
      <c r="IQ405" s="52"/>
      <c r="IS405" s="367"/>
      <c r="IT405" s="41">
        <v>1</v>
      </c>
      <c r="IU405" s="6"/>
      <c r="IV405" s="6"/>
      <c r="IW405" s="6"/>
      <c r="IX405" s="6"/>
      <c r="IY405" s="6"/>
      <c r="IZ405" s="6"/>
      <c r="JA405" s="52"/>
    </row>
    <row r="406" spans="1:261" ht="12.75" customHeight="1" outlineLevel="2" x14ac:dyDescent="0.25">
      <c r="C406" s="356"/>
      <c r="D406" s="41">
        <v>2</v>
      </c>
      <c r="E406" s="416">
        <f t="shared" si="1819"/>
        <v>8.3333333333333339</v>
      </c>
      <c r="F406" s="416">
        <f t="shared" si="1820"/>
        <v>8.6666666666666661</v>
      </c>
      <c r="G406" s="416">
        <f t="shared" si="1821"/>
        <v>9.3333333333333339</v>
      </c>
      <c r="H406" s="416">
        <f t="shared" si="1822"/>
        <v>5</v>
      </c>
      <c r="I406" s="416">
        <f t="shared" si="1823"/>
        <v>6</v>
      </c>
      <c r="J406" s="416">
        <f t="shared" si="1824"/>
        <v>8</v>
      </c>
      <c r="K406" s="52"/>
      <c r="M406" s="328"/>
      <c r="N406" s="41">
        <v>2</v>
      </c>
      <c r="O406" s="6"/>
      <c r="P406" s="6"/>
      <c r="Q406" s="6"/>
      <c r="R406" s="6"/>
      <c r="S406" s="6"/>
      <c r="T406" s="6"/>
      <c r="U406" s="52"/>
      <c r="W406" s="328"/>
      <c r="X406" s="41">
        <v>2</v>
      </c>
      <c r="Y406" s="6">
        <v>7</v>
      </c>
      <c r="Z406" s="6">
        <v>7</v>
      </c>
      <c r="AA406" s="6">
        <v>8</v>
      </c>
      <c r="AB406" s="6">
        <v>0</v>
      </c>
      <c r="AC406" s="6">
        <v>3</v>
      </c>
      <c r="AD406" s="6">
        <v>7</v>
      </c>
      <c r="AE406" s="52"/>
      <c r="AG406" s="328"/>
      <c r="AH406" s="41">
        <v>2</v>
      </c>
      <c r="AI406" s="6"/>
      <c r="AJ406" s="6"/>
      <c r="AK406" s="6"/>
      <c r="AL406" s="6"/>
      <c r="AM406" s="6"/>
      <c r="AN406" s="6"/>
      <c r="AO406" s="52"/>
      <c r="AQ406" s="328"/>
      <c r="AR406" s="41">
        <v>2</v>
      </c>
      <c r="AS406" s="6"/>
      <c r="AT406" s="6"/>
      <c r="AU406" s="6"/>
      <c r="AV406" s="6"/>
      <c r="AW406" s="6"/>
      <c r="AX406" s="6"/>
      <c r="AY406" s="52"/>
      <c r="BA406" s="328"/>
      <c r="BB406" s="41">
        <v>2</v>
      </c>
      <c r="BC406" s="6"/>
      <c r="BD406" s="6"/>
      <c r="BE406" s="6"/>
      <c r="BF406" s="6"/>
      <c r="BG406" s="6"/>
      <c r="BH406" s="6"/>
      <c r="BI406" s="52"/>
      <c r="BK406" s="328"/>
      <c r="BL406" s="41">
        <v>2</v>
      </c>
      <c r="BM406" s="6"/>
      <c r="BN406" s="6"/>
      <c r="BO406" s="6"/>
      <c r="BP406" s="6"/>
      <c r="BQ406" s="6"/>
      <c r="BR406" s="6"/>
      <c r="BS406" s="52"/>
      <c r="BU406" s="328"/>
      <c r="BV406" s="41">
        <v>2</v>
      </c>
      <c r="BW406" s="6"/>
      <c r="BX406" s="6"/>
      <c r="BY406" s="6"/>
      <c r="BZ406" s="6"/>
      <c r="CA406" s="6"/>
      <c r="CB406" s="6"/>
      <c r="CC406" s="52"/>
      <c r="CE406" s="328"/>
      <c r="CF406" s="41">
        <v>2</v>
      </c>
      <c r="CG406" s="6"/>
      <c r="CH406" s="6"/>
      <c r="CI406" s="6"/>
      <c r="CJ406" s="6"/>
      <c r="CK406" s="6"/>
      <c r="CL406" s="6"/>
      <c r="CM406" s="52"/>
      <c r="CO406" s="328"/>
      <c r="CP406" s="41">
        <v>2</v>
      </c>
      <c r="CQ406" s="6"/>
      <c r="CR406" s="6"/>
      <c r="CS406" s="6"/>
      <c r="CT406" s="6"/>
      <c r="CU406" s="6"/>
      <c r="CV406" s="6"/>
      <c r="CW406" s="52"/>
      <c r="CY406" s="328"/>
      <c r="CZ406" s="41">
        <v>2</v>
      </c>
      <c r="DA406" s="6">
        <v>9</v>
      </c>
      <c r="DB406" s="6">
        <v>9</v>
      </c>
      <c r="DC406" s="6">
        <v>10</v>
      </c>
      <c r="DD406" s="6">
        <v>10</v>
      </c>
      <c r="DE406" s="6"/>
      <c r="DF406" s="6">
        <v>9</v>
      </c>
      <c r="DG406" s="52"/>
      <c r="DI406" s="328"/>
      <c r="DJ406" s="41">
        <v>2</v>
      </c>
      <c r="DK406" s="6"/>
      <c r="DL406" s="6"/>
      <c r="DM406" s="6"/>
      <c r="DN406" s="6"/>
      <c r="DO406" s="6"/>
      <c r="DP406" s="6"/>
      <c r="DQ406" s="52"/>
      <c r="DS406" s="328"/>
      <c r="DT406" s="41">
        <v>2</v>
      </c>
      <c r="DU406" s="6"/>
      <c r="DV406" s="6"/>
      <c r="DW406" s="6"/>
      <c r="DX406" s="6"/>
      <c r="DY406" s="6"/>
      <c r="DZ406" s="6"/>
      <c r="EA406" s="52"/>
      <c r="EC406" s="328"/>
      <c r="ED406" s="41">
        <v>2</v>
      </c>
      <c r="EE406" s="6"/>
      <c r="EF406" s="6"/>
      <c r="EG406" s="6"/>
      <c r="EH406" s="6"/>
      <c r="EI406" s="6"/>
      <c r="EJ406" s="6"/>
      <c r="EK406" s="52"/>
      <c r="EL406" s="328"/>
      <c r="EM406" s="41">
        <v>2</v>
      </c>
      <c r="EN406" s="6">
        <v>9</v>
      </c>
      <c r="EO406" s="6">
        <v>9</v>
      </c>
      <c r="EP406" s="6">
        <v>10</v>
      </c>
      <c r="EQ406" s="6">
        <v>10</v>
      </c>
      <c r="ER406" s="6"/>
      <c r="ES406" s="6">
        <v>9</v>
      </c>
      <c r="ET406" s="52"/>
      <c r="EU406" s="52"/>
      <c r="EW406" s="367"/>
      <c r="EX406" s="41">
        <v>2</v>
      </c>
      <c r="EY406" s="6"/>
      <c r="EZ406" s="6"/>
      <c r="FA406" s="6"/>
      <c r="FB406" s="6"/>
      <c r="FC406" s="6"/>
      <c r="FD406" s="6"/>
      <c r="FE406" s="52"/>
      <c r="FG406" s="367"/>
      <c r="FH406" s="41">
        <v>2</v>
      </c>
      <c r="FI406" s="6"/>
      <c r="FJ406" s="6"/>
      <c r="FK406" s="6"/>
      <c r="FL406" s="6"/>
      <c r="FM406" s="6"/>
      <c r="FN406" s="6"/>
      <c r="FO406" s="52"/>
      <c r="FQ406" s="367"/>
      <c r="FR406" s="41">
        <v>2</v>
      </c>
      <c r="FS406" s="6"/>
      <c r="FT406" s="6"/>
      <c r="FU406" s="6"/>
      <c r="FV406" s="6"/>
      <c r="FW406" s="6"/>
      <c r="FX406" s="6"/>
      <c r="FY406" s="52"/>
      <c r="GA406" s="367"/>
      <c r="GB406" s="41">
        <v>2</v>
      </c>
      <c r="GC406" s="6"/>
      <c r="GD406" s="6"/>
      <c r="GE406" s="6"/>
      <c r="GF406" s="6"/>
      <c r="GG406" s="6"/>
      <c r="GH406" s="6"/>
      <c r="GI406" s="52"/>
      <c r="GK406" s="367"/>
      <c r="GL406" s="41">
        <v>2</v>
      </c>
      <c r="GM406" s="6"/>
      <c r="GN406" s="6"/>
      <c r="GO406" s="6"/>
      <c r="GP406" s="6"/>
      <c r="GQ406" s="6"/>
      <c r="GR406" s="6"/>
      <c r="GS406" s="52"/>
      <c r="GU406" s="367"/>
      <c r="GV406" s="41">
        <v>2</v>
      </c>
      <c r="GW406" s="6"/>
      <c r="GX406" s="6"/>
      <c r="GY406" s="6"/>
      <c r="GZ406" s="6"/>
      <c r="HA406" s="6"/>
      <c r="HB406" s="6"/>
      <c r="HC406" s="52"/>
      <c r="HE406" s="367"/>
      <c r="HF406" s="41">
        <v>2</v>
      </c>
      <c r="HG406" s="6"/>
      <c r="HH406" s="6"/>
      <c r="HI406" s="6"/>
      <c r="HJ406" s="6"/>
      <c r="HK406" s="6"/>
      <c r="HL406" s="6"/>
      <c r="HM406" s="52"/>
      <c r="HO406" s="367"/>
      <c r="HP406" s="41">
        <v>2</v>
      </c>
      <c r="HQ406" s="6"/>
      <c r="HR406" s="6"/>
      <c r="HS406" s="6"/>
      <c r="HT406" s="6"/>
      <c r="HU406" s="6"/>
      <c r="HV406" s="6"/>
      <c r="HW406" s="52"/>
      <c r="HY406" s="367"/>
      <c r="HZ406" s="41">
        <v>2</v>
      </c>
      <c r="IA406" s="6"/>
      <c r="IB406" s="6"/>
      <c r="IC406" s="6"/>
      <c r="ID406" s="6"/>
      <c r="IE406" s="6"/>
      <c r="IF406" s="6"/>
      <c r="IG406" s="52"/>
      <c r="II406" s="367"/>
      <c r="IJ406" s="41">
        <v>2</v>
      </c>
      <c r="IK406" s="6"/>
      <c r="IL406" s="6"/>
      <c r="IM406" s="6"/>
      <c r="IN406" s="6"/>
      <c r="IO406" s="6"/>
      <c r="IP406" s="6"/>
      <c r="IQ406" s="52"/>
      <c r="IS406" s="367"/>
      <c r="IT406" s="41">
        <v>2</v>
      </c>
      <c r="IU406" s="6"/>
      <c r="IV406" s="6"/>
      <c r="IW406" s="6"/>
      <c r="IX406" s="6"/>
      <c r="IY406" s="6"/>
      <c r="IZ406" s="6"/>
      <c r="JA406" s="52"/>
    </row>
    <row r="407" spans="1:261" ht="12.75" customHeight="1" outlineLevel="2" x14ac:dyDescent="0.25">
      <c r="C407" s="356"/>
      <c r="D407" s="41">
        <v>3</v>
      </c>
      <c r="E407" s="416">
        <f t="shared" ref="E407:E408" si="1825">AVERAGE(O407,Y407,AI407,AS407,BC407,BM407,BW407,CG407,CQ407,DA407,DK407,DU407,EE407,EO407,EY407,FI407,FS407,GC407,GM407,GW407,HG407,HQ407,IA407,IK407,IU407)</f>
        <v>9</v>
      </c>
      <c r="F407" s="416">
        <f t="shared" ref="F407:F408" si="1826">AVERAGE(P407,Z407,AJ407,AT407,BD407,BN407,BX407,CH407,CR407,DB407,DL407,DV407,EF407,EP407,EZ407,FJ407,FT407,GD407,GN407,GX407,HH407,HR407,IB407,IL407,IV407)</f>
        <v>9</v>
      </c>
      <c r="G407" s="416">
        <f t="shared" ref="G407:G408" si="1827">AVERAGE(Q407,AA407,AK407,AU407,BE407,BO407,BY407,CI407,CS407,DC407,DM407,DW407,EG407,EQ407,FA407,FK407,FU407,GE407,GO407,GY407,HI407,HS407,IC407,IM407,IW407)</f>
        <v>9.3333333333333339</v>
      </c>
      <c r="H407" s="416">
        <f t="shared" ref="H407:H408" si="1828">AVERAGE(R407,AB407,AL407,AV407,BF407,BP407,BZ407,CJ407,CT407,DD407,DN407,DX407,EH407,ER407,FB407,FL407,FV407,GF407,GP407,GZ407,HJ407,HT407,ID407,IN407,IX407)</f>
        <v>7.5</v>
      </c>
      <c r="I407" s="416">
        <f t="shared" ref="I407:I408" si="1829">AVERAGE(S407,AC407,AM407,AW407,BG407,BQ407,CA407,CK407,CU407,DE407,DO407,DY407,EI407,ES407,FC407,FM407,FW407,GG407,GQ407,HA407,HK407,HU407,IE407,IO407,IY407)</f>
        <v>4</v>
      </c>
      <c r="J407" s="416">
        <f t="shared" ref="J407:J408" si="1830">AVERAGE(T407,AD407,AN407,AX407,BH407,BR407,CB407,CL407,CV407,DF407,DP407,DZ407,EJ407,ET407,FD407,FN407,FX407,GH407,GR407,HB407,HL407,HV407,IF407,IP407,IZ407)</f>
        <v>5</v>
      </c>
      <c r="K407" s="52"/>
      <c r="M407" s="328"/>
      <c r="N407" s="41">
        <v>3</v>
      </c>
      <c r="O407" s="6"/>
      <c r="P407" s="6"/>
      <c r="Q407" s="6"/>
      <c r="R407" s="6"/>
      <c r="S407" s="6"/>
      <c r="T407" s="6"/>
      <c r="U407" s="52"/>
      <c r="W407" s="328"/>
      <c r="X407" s="41">
        <v>3</v>
      </c>
      <c r="Y407" s="6">
        <v>7</v>
      </c>
      <c r="Z407" s="6">
        <v>7</v>
      </c>
      <c r="AA407" s="6">
        <v>8</v>
      </c>
      <c r="AB407" s="6">
        <v>5</v>
      </c>
      <c r="AC407" s="6">
        <v>3</v>
      </c>
      <c r="AD407" s="6">
        <v>5</v>
      </c>
      <c r="AE407" s="52"/>
      <c r="AG407" s="328"/>
      <c r="AH407" s="41">
        <v>3</v>
      </c>
      <c r="AI407" s="6"/>
      <c r="AJ407" s="6"/>
      <c r="AK407" s="6"/>
      <c r="AL407" s="6"/>
      <c r="AM407" s="6"/>
      <c r="AN407" s="6"/>
      <c r="AO407" s="52"/>
      <c r="AQ407" s="328"/>
      <c r="AR407" s="41">
        <v>3</v>
      </c>
      <c r="AS407" s="6"/>
      <c r="AT407" s="6"/>
      <c r="AU407" s="6"/>
      <c r="AV407" s="6"/>
      <c r="AW407" s="6"/>
      <c r="AX407" s="6"/>
      <c r="AY407" s="52"/>
      <c r="BA407" s="328"/>
      <c r="BB407" s="41">
        <v>3</v>
      </c>
      <c r="BC407" s="6"/>
      <c r="BD407" s="6"/>
      <c r="BE407" s="6"/>
      <c r="BF407" s="6"/>
      <c r="BG407" s="6"/>
      <c r="BH407" s="6"/>
      <c r="BI407" s="52"/>
      <c r="BK407" s="328"/>
      <c r="BL407" s="41">
        <v>3</v>
      </c>
      <c r="BM407" s="6"/>
      <c r="BN407" s="6"/>
      <c r="BO407" s="6"/>
      <c r="BP407" s="6"/>
      <c r="BQ407" s="6"/>
      <c r="BR407" s="6"/>
      <c r="BS407" s="52"/>
      <c r="BU407" s="328"/>
      <c r="BV407" s="41">
        <v>3</v>
      </c>
      <c r="BW407" s="6"/>
      <c r="BX407" s="6"/>
      <c r="BY407" s="6"/>
      <c r="BZ407" s="6"/>
      <c r="CA407" s="6"/>
      <c r="CB407" s="6"/>
      <c r="CC407" s="52"/>
      <c r="CE407" s="328"/>
      <c r="CF407" s="41">
        <v>3</v>
      </c>
      <c r="CG407" s="6"/>
      <c r="CH407" s="6"/>
      <c r="CI407" s="6"/>
      <c r="CJ407" s="6"/>
      <c r="CK407" s="6"/>
      <c r="CL407" s="6"/>
      <c r="CM407" s="52"/>
      <c r="CO407" s="328"/>
      <c r="CP407" s="41">
        <v>3</v>
      </c>
      <c r="CQ407" s="6"/>
      <c r="CR407" s="6"/>
      <c r="CS407" s="6"/>
      <c r="CT407" s="6"/>
      <c r="CU407" s="6"/>
      <c r="CV407" s="6"/>
      <c r="CW407" s="52"/>
      <c r="CY407" s="328"/>
      <c r="CZ407" s="41">
        <v>3</v>
      </c>
      <c r="DA407" s="6">
        <v>10</v>
      </c>
      <c r="DB407" s="6">
        <v>10</v>
      </c>
      <c r="DC407" s="6">
        <v>10</v>
      </c>
      <c r="DD407" s="6">
        <v>10</v>
      </c>
      <c r="DE407" s="6"/>
      <c r="DF407" s="6">
        <v>5</v>
      </c>
      <c r="DG407" s="52"/>
      <c r="DI407" s="328"/>
      <c r="DJ407" s="41">
        <v>3</v>
      </c>
      <c r="DK407" s="6"/>
      <c r="DL407" s="6"/>
      <c r="DM407" s="6"/>
      <c r="DN407" s="6"/>
      <c r="DO407" s="6"/>
      <c r="DP407" s="6"/>
      <c r="DQ407" s="52"/>
      <c r="DS407" s="328"/>
      <c r="DT407" s="41">
        <v>3</v>
      </c>
      <c r="DU407" s="6"/>
      <c r="DV407" s="6"/>
      <c r="DW407" s="6"/>
      <c r="DX407" s="6"/>
      <c r="DY407" s="6"/>
      <c r="DZ407" s="6"/>
      <c r="EA407" s="52"/>
      <c r="EC407" s="328"/>
      <c r="ED407" s="41">
        <v>3</v>
      </c>
      <c r="EE407" s="6"/>
      <c r="EF407" s="6"/>
      <c r="EG407" s="6"/>
      <c r="EH407" s="6"/>
      <c r="EI407" s="6"/>
      <c r="EJ407" s="6"/>
      <c r="EK407" s="52"/>
      <c r="EL407" s="328"/>
      <c r="EM407" s="41">
        <v>3</v>
      </c>
      <c r="EN407" s="6">
        <v>10</v>
      </c>
      <c r="EO407" s="6">
        <v>10</v>
      </c>
      <c r="EP407" s="6">
        <v>10</v>
      </c>
      <c r="EQ407" s="6">
        <v>10</v>
      </c>
      <c r="ER407" s="6"/>
      <c r="ES407" s="6">
        <v>5</v>
      </c>
      <c r="ET407" s="52"/>
      <c r="EU407" s="52"/>
      <c r="EW407" s="367"/>
      <c r="EX407" s="41">
        <v>3</v>
      </c>
      <c r="EY407" s="6"/>
      <c r="EZ407" s="6"/>
      <c r="FA407" s="6"/>
      <c r="FB407" s="6"/>
      <c r="FC407" s="6"/>
      <c r="FD407" s="6"/>
      <c r="FE407" s="52"/>
      <c r="FG407" s="367"/>
      <c r="FH407" s="41">
        <v>3</v>
      </c>
      <c r="FI407" s="6"/>
      <c r="FJ407" s="6"/>
      <c r="FK407" s="6"/>
      <c r="FL407" s="6"/>
      <c r="FM407" s="6"/>
      <c r="FN407" s="6"/>
      <c r="FO407" s="52"/>
      <c r="FQ407" s="367"/>
      <c r="FR407" s="41">
        <v>3</v>
      </c>
      <c r="FS407" s="6"/>
      <c r="FT407" s="6"/>
      <c r="FU407" s="6"/>
      <c r="FV407" s="6"/>
      <c r="FW407" s="6"/>
      <c r="FX407" s="6"/>
      <c r="FY407" s="52"/>
      <c r="GA407" s="367"/>
      <c r="GB407" s="41">
        <v>3</v>
      </c>
      <c r="GC407" s="6"/>
      <c r="GD407" s="6"/>
      <c r="GE407" s="6"/>
      <c r="GF407" s="6"/>
      <c r="GG407" s="6"/>
      <c r="GH407" s="6"/>
      <c r="GI407" s="52"/>
      <c r="GK407" s="367"/>
      <c r="GL407" s="41">
        <v>3</v>
      </c>
      <c r="GM407" s="6"/>
      <c r="GN407" s="6"/>
      <c r="GO407" s="6"/>
      <c r="GP407" s="6"/>
      <c r="GQ407" s="6"/>
      <c r="GR407" s="6"/>
      <c r="GS407" s="52"/>
      <c r="GU407" s="367"/>
      <c r="GV407" s="41">
        <v>3</v>
      </c>
      <c r="GW407" s="6"/>
      <c r="GX407" s="6"/>
      <c r="GY407" s="6"/>
      <c r="GZ407" s="6"/>
      <c r="HA407" s="6"/>
      <c r="HB407" s="6"/>
      <c r="HC407" s="52"/>
      <c r="HE407" s="367"/>
      <c r="HF407" s="41">
        <v>3</v>
      </c>
      <c r="HG407" s="6"/>
      <c r="HH407" s="6"/>
      <c r="HI407" s="6"/>
      <c r="HJ407" s="6"/>
      <c r="HK407" s="6"/>
      <c r="HL407" s="6"/>
      <c r="HM407" s="52"/>
      <c r="HO407" s="367"/>
      <c r="HP407" s="41">
        <v>3</v>
      </c>
      <c r="HQ407" s="6"/>
      <c r="HR407" s="6"/>
      <c r="HS407" s="6"/>
      <c r="HT407" s="6"/>
      <c r="HU407" s="6"/>
      <c r="HV407" s="6"/>
      <c r="HW407" s="52"/>
      <c r="HY407" s="367"/>
      <c r="HZ407" s="41">
        <v>3</v>
      </c>
      <c r="IA407" s="6"/>
      <c r="IB407" s="6"/>
      <c r="IC407" s="6"/>
      <c r="ID407" s="6"/>
      <c r="IE407" s="6"/>
      <c r="IF407" s="6"/>
      <c r="IG407" s="52"/>
      <c r="II407" s="367"/>
      <c r="IJ407" s="41">
        <v>3</v>
      </c>
      <c r="IK407" s="6"/>
      <c r="IL407" s="6"/>
      <c r="IM407" s="6"/>
      <c r="IN407" s="6"/>
      <c r="IO407" s="6"/>
      <c r="IP407" s="6"/>
      <c r="IQ407" s="52"/>
      <c r="IS407" s="367"/>
      <c r="IT407" s="41">
        <v>3</v>
      </c>
      <c r="IU407" s="6"/>
      <c r="IV407" s="6"/>
      <c r="IW407" s="6"/>
      <c r="IX407" s="6"/>
      <c r="IY407" s="6"/>
      <c r="IZ407" s="6"/>
      <c r="JA407" s="52"/>
    </row>
    <row r="408" spans="1:261" ht="12.75" customHeight="1" outlineLevel="2" x14ac:dyDescent="0.25">
      <c r="C408" s="356"/>
      <c r="D408" s="41">
        <v>4</v>
      </c>
      <c r="E408" s="416">
        <f t="shared" si="1825"/>
        <v>8.6666666666666661</v>
      </c>
      <c r="F408" s="416">
        <f t="shared" si="1826"/>
        <v>6.666666666666667</v>
      </c>
      <c r="G408" s="416">
        <f t="shared" si="1827"/>
        <v>3.6666666666666665</v>
      </c>
      <c r="H408" s="416">
        <f t="shared" si="1828"/>
        <v>6.5</v>
      </c>
      <c r="I408" s="416">
        <f t="shared" si="1829"/>
        <v>5</v>
      </c>
      <c r="J408" s="416">
        <f t="shared" si="1830"/>
        <v>8.5</v>
      </c>
      <c r="K408" s="52"/>
      <c r="M408" s="328"/>
      <c r="N408" s="41">
        <v>4</v>
      </c>
      <c r="O408" s="6"/>
      <c r="P408" s="6"/>
      <c r="Q408" s="6"/>
      <c r="R408" s="6"/>
      <c r="S408" s="6"/>
      <c r="T408" s="6"/>
      <c r="U408" s="52"/>
      <c r="W408" s="328"/>
      <c r="X408" s="41">
        <v>4</v>
      </c>
      <c r="Y408" s="6">
        <v>6</v>
      </c>
      <c r="Z408" s="6">
        <v>7</v>
      </c>
      <c r="AA408" s="6">
        <v>0</v>
      </c>
      <c r="AB408" s="6">
        <v>5</v>
      </c>
      <c r="AC408" s="6">
        <v>0</v>
      </c>
      <c r="AD408" s="6">
        <v>7</v>
      </c>
      <c r="AE408" s="52"/>
      <c r="AG408" s="328"/>
      <c r="AH408" s="41">
        <v>4</v>
      </c>
      <c r="AI408" s="6"/>
      <c r="AJ408" s="6"/>
      <c r="AK408" s="6"/>
      <c r="AL408" s="6"/>
      <c r="AM408" s="6"/>
      <c r="AN408" s="6"/>
      <c r="AO408" s="52"/>
      <c r="AQ408" s="328"/>
      <c r="AR408" s="41">
        <v>4</v>
      </c>
      <c r="AS408" s="6"/>
      <c r="AT408" s="6"/>
      <c r="AU408" s="6"/>
      <c r="AV408" s="6"/>
      <c r="AW408" s="6"/>
      <c r="AX408" s="6"/>
      <c r="AY408" s="52"/>
      <c r="BA408" s="328"/>
      <c r="BB408" s="41">
        <v>4</v>
      </c>
      <c r="BC408" s="6"/>
      <c r="BD408" s="6"/>
      <c r="BE408" s="6"/>
      <c r="BF408" s="6"/>
      <c r="BG408" s="6"/>
      <c r="BH408" s="6"/>
      <c r="BI408" s="52"/>
      <c r="BK408" s="328"/>
      <c r="BL408" s="41">
        <v>4</v>
      </c>
      <c r="BM408" s="6"/>
      <c r="BN408" s="6"/>
      <c r="BO408" s="6"/>
      <c r="BP408" s="6"/>
      <c r="BQ408" s="6"/>
      <c r="BR408" s="6"/>
      <c r="BS408" s="52"/>
      <c r="BU408" s="328"/>
      <c r="BV408" s="41">
        <v>4</v>
      </c>
      <c r="BW408" s="6"/>
      <c r="BX408" s="6"/>
      <c r="BY408" s="6"/>
      <c r="BZ408" s="6"/>
      <c r="CA408" s="6"/>
      <c r="CB408" s="6"/>
      <c r="CC408" s="52"/>
      <c r="CE408" s="328"/>
      <c r="CF408" s="41">
        <v>4</v>
      </c>
      <c r="CG408" s="6"/>
      <c r="CH408" s="6"/>
      <c r="CI408" s="6"/>
      <c r="CJ408" s="6"/>
      <c r="CK408" s="6"/>
      <c r="CL408" s="6"/>
      <c r="CM408" s="52"/>
      <c r="CO408" s="328"/>
      <c r="CP408" s="41">
        <v>4</v>
      </c>
      <c r="CQ408" s="6"/>
      <c r="CR408" s="6"/>
      <c r="CS408" s="6"/>
      <c r="CT408" s="6"/>
      <c r="CU408" s="6"/>
      <c r="CV408" s="6"/>
      <c r="CW408" s="52"/>
      <c r="CY408" s="328"/>
      <c r="CZ408" s="41">
        <v>4</v>
      </c>
      <c r="DA408" s="6">
        <v>10</v>
      </c>
      <c r="DB408" s="6">
        <v>10</v>
      </c>
      <c r="DC408" s="6">
        <v>3</v>
      </c>
      <c r="DD408" s="6">
        <v>8</v>
      </c>
      <c r="DE408" s="6"/>
      <c r="DF408" s="6">
        <v>10</v>
      </c>
      <c r="DG408" s="52"/>
      <c r="DI408" s="328"/>
      <c r="DJ408" s="41">
        <v>4</v>
      </c>
      <c r="DK408" s="6"/>
      <c r="DL408" s="6"/>
      <c r="DM408" s="6"/>
      <c r="DN408" s="6"/>
      <c r="DO408" s="6"/>
      <c r="DP408" s="6"/>
      <c r="DQ408" s="52"/>
      <c r="DS408" s="328"/>
      <c r="DT408" s="41">
        <v>4</v>
      </c>
      <c r="DU408" s="6"/>
      <c r="DV408" s="6"/>
      <c r="DW408" s="6"/>
      <c r="DX408" s="6"/>
      <c r="DY408" s="6"/>
      <c r="DZ408" s="6"/>
      <c r="EA408" s="52"/>
      <c r="EC408" s="328"/>
      <c r="ED408" s="41">
        <v>4</v>
      </c>
      <c r="EE408" s="6"/>
      <c r="EF408" s="6"/>
      <c r="EG408" s="6"/>
      <c r="EH408" s="6"/>
      <c r="EI408" s="6"/>
      <c r="EJ408" s="6"/>
      <c r="EK408" s="52"/>
      <c r="EL408" s="328"/>
      <c r="EM408" s="41">
        <v>4</v>
      </c>
      <c r="EN408" s="6">
        <v>10</v>
      </c>
      <c r="EO408" s="6">
        <v>10</v>
      </c>
      <c r="EP408" s="6">
        <v>3</v>
      </c>
      <c r="EQ408" s="6">
        <v>8</v>
      </c>
      <c r="ER408" s="6"/>
      <c r="ES408" s="6">
        <v>10</v>
      </c>
      <c r="ET408" s="52"/>
      <c r="EU408" s="52"/>
      <c r="EW408" s="367"/>
      <c r="EX408" s="41">
        <v>4</v>
      </c>
      <c r="EY408" s="6"/>
      <c r="EZ408" s="6"/>
      <c r="FA408" s="6"/>
      <c r="FB408" s="6"/>
      <c r="FC408" s="6"/>
      <c r="FD408" s="6"/>
      <c r="FE408" s="52"/>
      <c r="FG408" s="367"/>
      <c r="FH408" s="41">
        <v>4</v>
      </c>
      <c r="FI408" s="6"/>
      <c r="FJ408" s="6"/>
      <c r="FK408" s="6"/>
      <c r="FL408" s="6"/>
      <c r="FM408" s="6"/>
      <c r="FN408" s="6"/>
      <c r="FO408" s="52"/>
      <c r="FQ408" s="367"/>
      <c r="FR408" s="41">
        <v>4</v>
      </c>
      <c r="FS408" s="6"/>
      <c r="FT408" s="6"/>
      <c r="FU408" s="6"/>
      <c r="FV408" s="6"/>
      <c r="FW408" s="6"/>
      <c r="FX408" s="6"/>
      <c r="FY408" s="52"/>
      <c r="GA408" s="367"/>
      <c r="GB408" s="41">
        <v>4</v>
      </c>
      <c r="GC408" s="6"/>
      <c r="GD408" s="6"/>
      <c r="GE408" s="6"/>
      <c r="GF408" s="6"/>
      <c r="GG408" s="6"/>
      <c r="GH408" s="6"/>
      <c r="GI408" s="52"/>
      <c r="GK408" s="367"/>
      <c r="GL408" s="41">
        <v>4</v>
      </c>
      <c r="GM408" s="6"/>
      <c r="GN408" s="6"/>
      <c r="GO408" s="6"/>
      <c r="GP408" s="6"/>
      <c r="GQ408" s="6"/>
      <c r="GR408" s="6"/>
      <c r="GS408" s="52"/>
      <c r="GU408" s="367"/>
      <c r="GV408" s="41">
        <v>4</v>
      </c>
      <c r="GW408" s="6"/>
      <c r="GX408" s="6"/>
      <c r="GY408" s="6"/>
      <c r="GZ408" s="6"/>
      <c r="HA408" s="6"/>
      <c r="HB408" s="6"/>
      <c r="HC408" s="52"/>
      <c r="HE408" s="367"/>
      <c r="HF408" s="41">
        <v>4</v>
      </c>
      <c r="HG408" s="6"/>
      <c r="HH408" s="6"/>
      <c r="HI408" s="6"/>
      <c r="HJ408" s="6"/>
      <c r="HK408" s="6"/>
      <c r="HL408" s="6"/>
      <c r="HM408" s="52"/>
      <c r="HO408" s="367"/>
      <c r="HP408" s="41">
        <v>4</v>
      </c>
      <c r="HQ408" s="6"/>
      <c r="HR408" s="6"/>
      <c r="HS408" s="6"/>
      <c r="HT408" s="6"/>
      <c r="HU408" s="6"/>
      <c r="HV408" s="6"/>
      <c r="HW408" s="52"/>
      <c r="HY408" s="367"/>
      <c r="HZ408" s="41">
        <v>4</v>
      </c>
      <c r="IA408" s="6"/>
      <c r="IB408" s="6"/>
      <c r="IC408" s="6"/>
      <c r="ID408" s="6"/>
      <c r="IE408" s="6"/>
      <c r="IF408" s="6"/>
      <c r="IG408" s="52"/>
      <c r="II408" s="367"/>
      <c r="IJ408" s="41">
        <v>4</v>
      </c>
      <c r="IK408" s="6"/>
      <c r="IL408" s="6"/>
      <c r="IM408" s="6"/>
      <c r="IN408" s="6"/>
      <c r="IO408" s="6"/>
      <c r="IP408" s="6"/>
      <c r="IQ408" s="52"/>
      <c r="IS408" s="367"/>
      <c r="IT408" s="41">
        <v>4</v>
      </c>
      <c r="IU408" s="6"/>
      <c r="IV408" s="6"/>
      <c r="IW408" s="6"/>
      <c r="IX408" s="6"/>
      <c r="IY408" s="6"/>
      <c r="IZ408" s="6"/>
      <c r="JA408" s="52"/>
    </row>
    <row r="409" spans="1:261" ht="12.75" customHeight="1" outlineLevel="2" x14ac:dyDescent="0.25">
      <c r="A409" s="99" t="s">
        <v>122</v>
      </c>
      <c r="B409" s="100">
        <f>IF(A409="Must Have",RQTMustHave,(IF(A409="Important",RQTImportant,(IF(A409="Standard",RQTStandard,RQTNiceToHave)))))</f>
        <v>1</v>
      </c>
      <c r="C409" s="358"/>
      <c r="D409" s="17" t="s">
        <v>1</v>
      </c>
      <c r="E409" s="417">
        <f>AVERAGE(O409,Y409,AI409,AS409,BC409,BM409,BW409,CG409,CQ409,DA409,DK409,DU409,EE409,EO409,EY409,FI409,FS409,GC409,GM409,GW409,HG409,HQ409,IA409,IK409,IU409)</f>
        <v>8.75</v>
      </c>
      <c r="F409" s="417">
        <f t="shared" ref="F409:J409" si="1831">AVERAGE(P409,Z409,AJ409,AT409,BD409,BN409,BX409,CH409,CR409,DB409,DL409,DV409,EF409,EP409,EZ409,FJ409,FT409,GD409,GN409,GX409,HH409,HR409,IB409,IL409,IV409)</f>
        <v>8.3333333333333339</v>
      </c>
      <c r="G409" s="417">
        <f t="shared" si="1831"/>
        <v>7.833333333333333</v>
      </c>
      <c r="H409" s="417">
        <f t="shared" si="1831"/>
        <v>6</v>
      </c>
      <c r="I409" s="417">
        <f t="shared" si="1831"/>
        <v>5.625</v>
      </c>
      <c r="J409" s="417">
        <f t="shared" si="1831"/>
        <v>7.5</v>
      </c>
      <c r="K409" s="52"/>
      <c r="M409" s="48"/>
      <c r="N409" s="17" t="s">
        <v>1</v>
      </c>
      <c r="O409" s="36" t="str">
        <f>IF(COUNT(O405:O408)=0,"",AVERAGE(O405:O408))</f>
        <v/>
      </c>
      <c r="P409" s="36" t="str">
        <f>IF(COUNT(P405:P408)=0,"",AVERAGE(P405:P408))</f>
        <v/>
      </c>
      <c r="Q409" s="36" t="str">
        <f>IF(COUNT(Q405:Q408)=0,"",AVERAGE(Q405:Q408))</f>
        <v/>
      </c>
      <c r="R409" s="36" t="str">
        <f>IF(COUNT(R405:R408)=0,"",AVERAGE(R405:R408))</f>
        <v/>
      </c>
      <c r="S409" s="36"/>
      <c r="T409" s="36" t="str">
        <f>IF(COUNT(T405:T408)=0,"",AVERAGE(T405:T408))</f>
        <v/>
      </c>
      <c r="U409" s="52"/>
      <c r="W409" s="48"/>
      <c r="X409" s="17" t="s">
        <v>1</v>
      </c>
      <c r="Y409" s="36">
        <f>IF(COUNT(Y405:Y408)=0,"",AVERAGE(Y405:Y408))</f>
        <v>6.75</v>
      </c>
      <c r="Z409" s="36">
        <f t="shared" ref="Z409:AD409" si="1832">IF(COUNT(Z405:Z408)=0,"",AVERAGE(Z405:Z408))</f>
        <v>7</v>
      </c>
      <c r="AA409" s="36">
        <f t="shared" si="1832"/>
        <v>5.75</v>
      </c>
      <c r="AB409" s="36">
        <f t="shared" si="1832"/>
        <v>2.5</v>
      </c>
      <c r="AC409" s="36">
        <f t="shared" si="1832"/>
        <v>2.75</v>
      </c>
      <c r="AD409" s="36">
        <f t="shared" si="1832"/>
        <v>6.5</v>
      </c>
      <c r="AE409" s="52"/>
      <c r="AG409" s="48"/>
      <c r="AH409" s="17" t="s">
        <v>1</v>
      </c>
      <c r="AI409" s="36" t="str">
        <f>IF(COUNT(AI405:AI408)=0,"",AVERAGE(AI405:AI408))</f>
        <v/>
      </c>
      <c r="AJ409" s="36" t="str">
        <f>IF(COUNT(AJ405:AJ408)=0,"",AVERAGE(AJ405:AJ408))</f>
        <v/>
      </c>
      <c r="AK409" s="36" t="str">
        <f>IF(COUNT(AK405:AK408)=0,"",AVERAGE(AK405:AK408))</f>
        <v/>
      </c>
      <c r="AL409" s="36" t="str">
        <f>IF(COUNT(AL405:AL408)=0,"",AVERAGE(AL405:AL408))</f>
        <v/>
      </c>
      <c r="AM409" s="36"/>
      <c r="AN409" s="36" t="str">
        <f>IF(COUNT(AN405:AN408)=0,"",AVERAGE(AN405:AN408))</f>
        <v/>
      </c>
      <c r="AO409" s="52"/>
      <c r="AQ409" s="48"/>
      <c r="AR409" s="17" t="s">
        <v>1</v>
      </c>
      <c r="AS409" s="36"/>
      <c r="AT409" s="36" t="str">
        <f>IF(COUNT(AT405:AT408)=0,"",AVERAGE(AT405:AT408))</f>
        <v/>
      </c>
      <c r="AU409" s="36" t="str">
        <f>IF(COUNT(AU405:AU408)=0,"",AVERAGE(AU405:AU408))</f>
        <v/>
      </c>
      <c r="AV409" s="36" t="str">
        <f>IF(COUNT(AV405:AV408)=0,"",AVERAGE(AV405:AV408))</f>
        <v/>
      </c>
      <c r="AW409" s="36" t="str">
        <f>IF(COUNT(AW405:AW408)=0,"",AVERAGE(AW405:AW408))</f>
        <v/>
      </c>
      <c r="AX409" s="36" t="str">
        <f>IF(COUNT(AX405:AX408)=0,"",AVERAGE(AX405:AX408))</f>
        <v/>
      </c>
      <c r="AY409" s="52"/>
      <c r="BA409" s="48"/>
      <c r="BB409" s="17" t="s">
        <v>1</v>
      </c>
      <c r="BC409" s="36"/>
      <c r="BD409" s="36" t="str">
        <f>IF(COUNT(BD405:BD408)=0,"",AVERAGE(BD405:BD408))</f>
        <v/>
      </c>
      <c r="BE409" s="36" t="str">
        <f>IF(COUNT(BE405:BE408)=0,"",AVERAGE(BE405:BE408))</f>
        <v/>
      </c>
      <c r="BF409" s="36" t="str">
        <f>IF(COUNT(BF405:BF408)=0,"",AVERAGE(BF405:BF408))</f>
        <v/>
      </c>
      <c r="BG409" s="36" t="str">
        <f>IF(COUNT(BG405:BG408)=0,"",AVERAGE(BG405:BG408))</f>
        <v/>
      </c>
      <c r="BH409" s="36" t="str">
        <f>IF(COUNT(BH405:BH408)=0,"",AVERAGE(BH405:BH408))</f>
        <v/>
      </c>
      <c r="BI409" s="52"/>
      <c r="BK409" s="48"/>
      <c r="BL409" s="17" t="s">
        <v>1</v>
      </c>
      <c r="BM409" s="6"/>
      <c r="BN409" s="6"/>
      <c r="BO409" s="6"/>
      <c r="BP409" s="6"/>
      <c r="BQ409" s="6"/>
      <c r="BR409" s="6"/>
      <c r="BS409" s="52"/>
      <c r="BU409" s="48"/>
      <c r="BV409" s="17" t="s">
        <v>1</v>
      </c>
      <c r="BW409" s="36" t="str">
        <f>IF(COUNT(BW405:BW408)=0,"",AVERAGE(BW405:BW408))</f>
        <v/>
      </c>
      <c r="BX409" s="36" t="str">
        <f>IF(COUNT(BX405:BX408)=0,"",AVERAGE(BX405:BX408))</f>
        <v/>
      </c>
      <c r="BY409" s="36" t="str">
        <f>IF(COUNT(BY405:BY408)=0,"",AVERAGE(BY405:BY408))</f>
        <v/>
      </c>
      <c r="BZ409" s="36" t="str">
        <f>IF(COUNT(BZ405:BZ408)=0,"",AVERAGE(BZ405:BZ408))</f>
        <v/>
      </c>
      <c r="CA409" s="36"/>
      <c r="CB409" s="36" t="str">
        <f>IF(COUNT(CB405:CB408)=0,"",AVERAGE(CB405:CB408))</f>
        <v/>
      </c>
      <c r="CC409" s="52"/>
      <c r="CE409" s="48"/>
      <c r="CF409" s="17" t="s">
        <v>1</v>
      </c>
      <c r="CG409" s="36" t="str">
        <f>IF(COUNT(CG405:CG408)=0,"",AVERAGE(CG405:CG408))</f>
        <v/>
      </c>
      <c r="CH409" s="36" t="str">
        <f>IF(COUNT(CH405:CH408)=0,"",AVERAGE(CH405:CH408))</f>
        <v/>
      </c>
      <c r="CI409" s="36" t="str">
        <f>IF(COUNT(CI405:CI408)=0,"",AVERAGE(CI405:CI408))</f>
        <v/>
      </c>
      <c r="CJ409" s="36" t="str">
        <f>IF(COUNT(CJ405:CJ408)=0,"",AVERAGE(CJ405:CJ408))</f>
        <v/>
      </c>
      <c r="CK409" s="36"/>
      <c r="CL409" s="36" t="str">
        <f>IF(COUNT(CL405:CL408)=0,"",AVERAGE(CL405:CL408))</f>
        <v/>
      </c>
      <c r="CM409" s="52"/>
      <c r="CO409" s="48"/>
      <c r="CP409" s="17" t="s">
        <v>1</v>
      </c>
      <c r="CQ409" s="36" t="str">
        <f>IF(COUNT(CQ405:CQ408)=0,"",AVERAGE(CQ405:CQ408))</f>
        <v/>
      </c>
      <c r="CR409" s="36" t="str">
        <f>IF(COUNT(CR405:CR408)=0,"",AVERAGE(CR405:CR408))</f>
        <v/>
      </c>
      <c r="CS409" s="36" t="str">
        <f>IF(COUNT(CS405:CS408)=0,"",AVERAGE(CS405:CS408))</f>
        <v/>
      </c>
      <c r="CT409" s="36" t="str">
        <f>IF(COUNT(CT405:CT408)=0,"",AVERAGE(CT405:CT408))</f>
        <v/>
      </c>
      <c r="CU409" s="36"/>
      <c r="CV409" s="36" t="str">
        <f>IF(COUNT(CV405:CV408)=0,"",AVERAGE(CV405:CV408))</f>
        <v/>
      </c>
      <c r="CW409" s="52"/>
      <c r="CY409" s="48"/>
      <c r="CZ409" s="17" t="s">
        <v>1</v>
      </c>
      <c r="DA409" s="36">
        <f>IF(COUNT(DA405:DA408)=0,"",AVERAGE(DA405:DA408))</f>
        <v>9.75</v>
      </c>
      <c r="DB409" s="36">
        <f>IF(COUNT(DB405:DB408)=0,"",AVERAGE(DB405:DB408))</f>
        <v>9.75</v>
      </c>
      <c r="DC409" s="36">
        <f>IF(COUNT(DC405:DC408)=0,"",AVERAGE(DC405:DC408))</f>
        <v>8.25</v>
      </c>
      <c r="DD409" s="36">
        <f>IF(COUNT(DD405:DD408)=0,"",AVERAGE(DD405:DD408))</f>
        <v>9.5</v>
      </c>
      <c r="DE409" s="36"/>
      <c r="DF409" s="36">
        <f>IF(COUNT(DF405:DF408)=0,"",AVERAGE(DF405:DF408))</f>
        <v>8.5</v>
      </c>
      <c r="DG409" s="52"/>
      <c r="DI409" s="48"/>
      <c r="DJ409" s="17" t="s">
        <v>1</v>
      </c>
      <c r="DK409" s="36" t="str">
        <f>IF(COUNT(DK405:DK408)=0,"",AVERAGE(DK405:DK408))</f>
        <v/>
      </c>
      <c r="DL409" s="36" t="str">
        <f>IF(COUNT(DL405:DL408)=0,"",AVERAGE(DL405:DL408))</f>
        <v/>
      </c>
      <c r="DM409" s="36" t="str">
        <f>IF(COUNT(DM405:DM408)=0,"",AVERAGE(DM405:DM408))</f>
        <v/>
      </c>
      <c r="DN409" s="36" t="str">
        <f>IF(COUNT(DN405:DN408)=0,"",AVERAGE(DN405:DN408))</f>
        <v/>
      </c>
      <c r="DO409" s="36"/>
      <c r="DP409" s="36" t="str">
        <f>IF(COUNT(DP405:DP408)=0,"",AVERAGE(DP405:DP408))</f>
        <v/>
      </c>
      <c r="DQ409" s="52"/>
      <c r="DS409" s="48"/>
      <c r="DT409" s="17" t="s">
        <v>1</v>
      </c>
      <c r="DU409" s="36" t="str">
        <f>IF(COUNT(DU405:DU408)=0,"",AVERAGE(DU405:DU408))</f>
        <v/>
      </c>
      <c r="DV409" s="36" t="str">
        <f>IF(COUNT(DV405:DV408)=0,"",AVERAGE(DV405:DV408))</f>
        <v/>
      </c>
      <c r="DW409" s="36" t="str">
        <f>IF(COUNT(DW405:DW408)=0,"",AVERAGE(DW405:DW408))</f>
        <v/>
      </c>
      <c r="DX409" s="36" t="str">
        <f>IF(COUNT(DX405:DX408)=0,"",AVERAGE(DX405:DX408))</f>
        <v/>
      </c>
      <c r="DY409" s="36"/>
      <c r="DZ409" s="36" t="str">
        <f>IF(COUNT(DZ405:DZ408)=0,"",AVERAGE(DZ405:DZ408))</f>
        <v/>
      </c>
      <c r="EA409" s="52"/>
      <c r="EC409" s="48"/>
      <c r="ED409" s="17" t="s">
        <v>1</v>
      </c>
      <c r="EE409" s="36" t="str">
        <f>IF(COUNT(EE405:EE408)=0,"",AVERAGE(EE405:EE408))</f>
        <v/>
      </c>
      <c r="EF409" s="36" t="str">
        <f>IF(COUNT(EF405:EF408)=0,"",AVERAGE(EF405:EF408))</f>
        <v/>
      </c>
      <c r="EG409" s="36" t="str">
        <f>IF(COUNT(EG405:EG408)=0,"",AVERAGE(EG405:EG408))</f>
        <v/>
      </c>
      <c r="EH409" s="36" t="str">
        <f>IF(COUNT(EH405:EH408)=0,"",AVERAGE(EH405:EH408))</f>
        <v/>
      </c>
      <c r="EI409" s="36"/>
      <c r="EJ409" s="36" t="str">
        <f>IF(COUNT(EJ405:EJ408)=0,"",AVERAGE(EJ405:EJ408))</f>
        <v/>
      </c>
      <c r="EK409" s="52"/>
      <c r="EL409" s="48"/>
      <c r="EM409" s="17" t="s">
        <v>1</v>
      </c>
      <c r="EN409" s="36">
        <f>IF(COUNT(EN405:EN408)=0,"",AVERAGE(EN405:EN408))</f>
        <v>9.75</v>
      </c>
      <c r="EO409" s="36">
        <f>IF(COUNT(EO405:EO408)=0,"",AVERAGE(EO405:EO408))</f>
        <v>9.75</v>
      </c>
      <c r="EP409" s="36">
        <f>IF(COUNT(EP405:EP408)=0,"",AVERAGE(EP405:EP408))</f>
        <v>8.25</v>
      </c>
      <c r="EQ409" s="36">
        <f>IF(COUNT(EQ405:EQ408)=0,"",AVERAGE(EQ405:EQ408))</f>
        <v>9.5</v>
      </c>
      <c r="ER409" s="36"/>
      <c r="ES409" s="36">
        <f>IF(COUNT(ES405:ES408)=0,"",AVERAGE(ES405:ES408))</f>
        <v>8.5</v>
      </c>
      <c r="ET409" s="52"/>
      <c r="EU409" s="52"/>
      <c r="EW409" s="369"/>
      <c r="EX409" s="17" t="s">
        <v>1</v>
      </c>
      <c r="EY409" s="36" t="str">
        <f t="shared" ref="EY409:FD409" si="1833">IF(COUNT(EY405:EY408)=0,"",AVERAGE(EY405:EY408))</f>
        <v/>
      </c>
      <c r="EZ409" s="36" t="str">
        <f t="shared" si="1833"/>
        <v/>
      </c>
      <c r="FA409" s="36" t="str">
        <f t="shared" si="1833"/>
        <v/>
      </c>
      <c r="FB409" s="36" t="str">
        <f t="shared" si="1833"/>
        <v/>
      </c>
      <c r="FC409" s="36" t="str">
        <f t="shared" si="1833"/>
        <v/>
      </c>
      <c r="FD409" s="36" t="str">
        <f t="shared" si="1833"/>
        <v/>
      </c>
      <c r="FE409" s="52"/>
      <c r="FG409" s="369"/>
      <c r="FH409" s="17" t="s">
        <v>1</v>
      </c>
      <c r="FI409" s="36" t="str">
        <f t="shared" ref="FI409:FN409" si="1834">IF(COUNT(FI405:FI408)=0,"",AVERAGE(FI405:FI408))</f>
        <v/>
      </c>
      <c r="FJ409" s="36" t="str">
        <f t="shared" si="1834"/>
        <v/>
      </c>
      <c r="FK409" s="36" t="str">
        <f t="shared" si="1834"/>
        <v/>
      </c>
      <c r="FL409" s="36" t="str">
        <f t="shared" si="1834"/>
        <v/>
      </c>
      <c r="FM409" s="36" t="str">
        <f t="shared" si="1834"/>
        <v/>
      </c>
      <c r="FN409" s="36" t="str">
        <f t="shared" si="1834"/>
        <v/>
      </c>
      <c r="FO409" s="52"/>
      <c r="FQ409" s="369"/>
      <c r="FR409" s="17" t="s">
        <v>1</v>
      </c>
      <c r="FS409" s="36" t="str">
        <f t="shared" ref="FS409:FX409" si="1835">IF(COUNT(FS405:FS408)=0,"",AVERAGE(FS405:FS408))</f>
        <v/>
      </c>
      <c r="FT409" s="36" t="str">
        <f t="shared" si="1835"/>
        <v/>
      </c>
      <c r="FU409" s="36" t="str">
        <f t="shared" si="1835"/>
        <v/>
      </c>
      <c r="FV409" s="36" t="str">
        <f t="shared" si="1835"/>
        <v/>
      </c>
      <c r="FW409" s="36" t="str">
        <f t="shared" si="1835"/>
        <v/>
      </c>
      <c r="FX409" s="36" t="str">
        <f t="shared" si="1835"/>
        <v/>
      </c>
      <c r="FY409" s="52"/>
      <c r="GA409" s="369"/>
      <c r="GB409" s="17" t="s">
        <v>1</v>
      </c>
      <c r="GC409" s="36" t="str">
        <f t="shared" ref="GC409:GH409" si="1836">IF(COUNT(GC405:GC408)=0,"",AVERAGE(GC405:GC408))</f>
        <v/>
      </c>
      <c r="GD409" s="36" t="str">
        <f t="shared" si="1836"/>
        <v/>
      </c>
      <c r="GE409" s="36" t="str">
        <f t="shared" si="1836"/>
        <v/>
      </c>
      <c r="GF409" s="36" t="str">
        <f t="shared" si="1836"/>
        <v/>
      </c>
      <c r="GG409" s="36" t="str">
        <f t="shared" si="1836"/>
        <v/>
      </c>
      <c r="GH409" s="36" t="str">
        <f t="shared" si="1836"/>
        <v/>
      </c>
      <c r="GI409" s="52"/>
      <c r="GK409" s="369"/>
      <c r="GL409" s="17" t="s">
        <v>1</v>
      </c>
      <c r="GM409" s="36" t="str">
        <f t="shared" ref="GM409:GR409" si="1837">IF(COUNT(GM405:GM408)=0,"",AVERAGE(GM405:GM408))</f>
        <v/>
      </c>
      <c r="GN409" s="36" t="str">
        <f t="shared" si="1837"/>
        <v/>
      </c>
      <c r="GO409" s="36" t="str">
        <f t="shared" si="1837"/>
        <v/>
      </c>
      <c r="GP409" s="36" t="str">
        <f t="shared" si="1837"/>
        <v/>
      </c>
      <c r="GQ409" s="36" t="str">
        <f t="shared" si="1837"/>
        <v/>
      </c>
      <c r="GR409" s="36" t="str">
        <f t="shared" si="1837"/>
        <v/>
      </c>
      <c r="GS409" s="52"/>
      <c r="GU409" s="369"/>
      <c r="GV409" s="17" t="s">
        <v>1</v>
      </c>
      <c r="GW409" s="36" t="str">
        <f t="shared" ref="GW409:HB409" si="1838">IF(COUNT(GW405:GW408)=0,"",AVERAGE(GW405:GW408))</f>
        <v/>
      </c>
      <c r="GX409" s="36" t="str">
        <f t="shared" si="1838"/>
        <v/>
      </c>
      <c r="GY409" s="36" t="str">
        <f t="shared" si="1838"/>
        <v/>
      </c>
      <c r="GZ409" s="36" t="str">
        <f t="shared" si="1838"/>
        <v/>
      </c>
      <c r="HA409" s="36" t="str">
        <f t="shared" si="1838"/>
        <v/>
      </c>
      <c r="HB409" s="36" t="str">
        <f t="shared" si="1838"/>
        <v/>
      </c>
      <c r="HC409" s="52"/>
      <c r="HE409" s="369"/>
      <c r="HF409" s="17" t="s">
        <v>1</v>
      </c>
      <c r="HG409" s="36" t="str">
        <f t="shared" ref="HG409:HL409" si="1839">IF(COUNT(HG405:HG408)=0,"",AVERAGE(HG405:HG408))</f>
        <v/>
      </c>
      <c r="HH409" s="36" t="str">
        <f t="shared" si="1839"/>
        <v/>
      </c>
      <c r="HI409" s="36" t="str">
        <f t="shared" si="1839"/>
        <v/>
      </c>
      <c r="HJ409" s="36" t="str">
        <f t="shared" si="1839"/>
        <v/>
      </c>
      <c r="HK409" s="36" t="str">
        <f t="shared" si="1839"/>
        <v/>
      </c>
      <c r="HL409" s="36" t="str">
        <f t="shared" si="1839"/>
        <v/>
      </c>
      <c r="HM409" s="52"/>
      <c r="HO409" s="369"/>
      <c r="HP409" s="17" t="s">
        <v>1</v>
      </c>
      <c r="HQ409" s="36" t="str">
        <f t="shared" ref="HQ409:HV409" si="1840">IF(COUNT(HQ405:HQ408)=0,"",AVERAGE(HQ405:HQ408))</f>
        <v/>
      </c>
      <c r="HR409" s="36" t="str">
        <f t="shared" si="1840"/>
        <v/>
      </c>
      <c r="HS409" s="36" t="str">
        <f t="shared" si="1840"/>
        <v/>
      </c>
      <c r="HT409" s="36" t="str">
        <f t="shared" si="1840"/>
        <v/>
      </c>
      <c r="HU409" s="36" t="str">
        <f t="shared" si="1840"/>
        <v/>
      </c>
      <c r="HV409" s="36" t="str">
        <f t="shared" si="1840"/>
        <v/>
      </c>
      <c r="HW409" s="52"/>
      <c r="HY409" s="369"/>
      <c r="HZ409" s="17" t="s">
        <v>1</v>
      </c>
      <c r="IA409" s="36" t="str">
        <f t="shared" ref="IA409:IF409" si="1841">IF(COUNT(IA405:IA408)=0,"",AVERAGE(IA405:IA408))</f>
        <v/>
      </c>
      <c r="IB409" s="36" t="str">
        <f t="shared" si="1841"/>
        <v/>
      </c>
      <c r="IC409" s="36" t="str">
        <f t="shared" si="1841"/>
        <v/>
      </c>
      <c r="ID409" s="36" t="str">
        <f t="shared" si="1841"/>
        <v/>
      </c>
      <c r="IE409" s="36" t="str">
        <f t="shared" si="1841"/>
        <v/>
      </c>
      <c r="IF409" s="36" t="str">
        <f t="shared" si="1841"/>
        <v/>
      </c>
      <c r="IG409" s="52"/>
      <c r="II409" s="369"/>
      <c r="IJ409" s="17" t="s">
        <v>1</v>
      </c>
      <c r="IK409" s="36" t="str">
        <f t="shared" ref="IK409:IP409" si="1842">IF(COUNT(IK405:IK408)=0,"",AVERAGE(IK405:IK408))</f>
        <v/>
      </c>
      <c r="IL409" s="36" t="str">
        <f t="shared" si="1842"/>
        <v/>
      </c>
      <c r="IM409" s="36" t="str">
        <f t="shared" si="1842"/>
        <v/>
      </c>
      <c r="IN409" s="36" t="str">
        <f t="shared" si="1842"/>
        <v/>
      </c>
      <c r="IO409" s="36" t="str">
        <f t="shared" si="1842"/>
        <v/>
      </c>
      <c r="IP409" s="36" t="str">
        <f t="shared" si="1842"/>
        <v/>
      </c>
      <c r="IQ409" s="52"/>
      <c r="IS409" s="369"/>
      <c r="IT409" s="17" t="s">
        <v>1</v>
      </c>
      <c r="IU409" s="36" t="str">
        <f t="shared" ref="IU409:IZ409" si="1843">IF(COUNT(IU405:IU408)=0,"",AVERAGE(IU405:IU408))</f>
        <v/>
      </c>
      <c r="IV409" s="36" t="str">
        <f t="shared" si="1843"/>
        <v/>
      </c>
      <c r="IW409" s="36" t="str">
        <f t="shared" si="1843"/>
        <v/>
      </c>
      <c r="IX409" s="36" t="str">
        <f t="shared" si="1843"/>
        <v/>
      </c>
      <c r="IY409" s="36" t="str">
        <f t="shared" si="1843"/>
        <v/>
      </c>
      <c r="IZ409" s="36" t="str">
        <f t="shared" si="1843"/>
        <v/>
      </c>
      <c r="JA409" s="52"/>
    </row>
    <row r="410" spans="1:261" ht="13.8" outlineLevel="1" x14ac:dyDescent="0.25">
      <c r="A410" s="97"/>
      <c r="B410" s="98">
        <f>SUM(B411:B416)*10</f>
        <v>10</v>
      </c>
      <c r="C410" s="37">
        <v>6.7</v>
      </c>
      <c r="D410" s="38" t="s">
        <v>335</v>
      </c>
      <c r="E410" s="428">
        <f>($B$416*E416)/$B$410</f>
        <v>0.71333333333333326</v>
      </c>
      <c r="F410" s="428">
        <f t="shared" ref="F410:J410" si="1844">($B$416*F416)/$B$410</f>
        <v>0.87999999999999989</v>
      </c>
      <c r="G410" s="428">
        <f t="shared" si="1844"/>
        <v>0.86666666666666659</v>
      </c>
      <c r="H410" s="428">
        <f t="shared" si="1844"/>
        <v>0.59000000000000008</v>
      </c>
      <c r="I410" s="428">
        <f t="shared" si="1844"/>
        <v>0.43</v>
      </c>
      <c r="J410" s="428">
        <f t="shared" si="1844"/>
        <v>0.49000000000000005</v>
      </c>
      <c r="K410" s="52"/>
      <c r="M410" s="37">
        <v>6.7</v>
      </c>
      <c r="N410" s="38" t="s">
        <v>335</v>
      </c>
      <c r="O410" s="38"/>
      <c r="P410" s="38"/>
      <c r="Q410" s="38"/>
      <c r="R410" s="38"/>
      <c r="S410" s="38"/>
      <c r="T410" s="38"/>
      <c r="U410" s="52"/>
      <c r="W410" s="37">
        <v>6.7</v>
      </c>
      <c r="X410" s="38" t="s">
        <v>335</v>
      </c>
      <c r="Y410" s="38"/>
      <c r="Z410" s="38"/>
      <c r="AA410" s="38"/>
      <c r="AB410" s="38"/>
      <c r="AC410" s="38"/>
      <c r="AD410" s="38"/>
      <c r="AE410" s="52"/>
      <c r="AG410" s="37">
        <v>6.7</v>
      </c>
      <c r="AH410" s="38" t="s">
        <v>335</v>
      </c>
      <c r="AI410" s="38"/>
      <c r="AJ410" s="38"/>
      <c r="AK410" s="38"/>
      <c r="AL410" s="38"/>
      <c r="AM410" s="38"/>
      <c r="AN410" s="38"/>
      <c r="AO410" s="52"/>
      <c r="AQ410" s="37">
        <v>6.7</v>
      </c>
      <c r="AR410" s="38" t="s">
        <v>335</v>
      </c>
      <c r="AS410" s="38"/>
      <c r="AT410" s="38"/>
      <c r="AU410" s="38"/>
      <c r="AV410" s="38"/>
      <c r="AW410" s="38"/>
      <c r="AX410" s="38"/>
      <c r="AY410" s="52"/>
      <c r="BA410" s="37">
        <v>6.7</v>
      </c>
      <c r="BB410" s="38" t="s">
        <v>335</v>
      </c>
      <c r="BC410" s="38"/>
      <c r="BD410" s="38"/>
      <c r="BE410" s="38"/>
      <c r="BF410" s="38"/>
      <c r="BG410" s="38"/>
      <c r="BH410" s="38"/>
      <c r="BI410" s="52"/>
      <c r="BK410" s="37">
        <v>6.7</v>
      </c>
      <c r="BL410" s="38" t="s">
        <v>335</v>
      </c>
      <c r="BM410" s="36"/>
      <c r="BN410" s="36" t="str">
        <f>IF(COUNT(BN406:BN409)=0,"",AVERAGE(BN406:BN409))</f>
        <v/>
      </c>
      <c r="BO410" s="36" t="str">
        <f>IF(COUNT(BO406:BO409)=0,"",AVERAGE(BO406:BO409))</f>
        <v/>
      </c>
      <c r="BP410" s="36" t="str">
        <f>IF(COUNT(BP406:BP409)=0,"",AVERAGE(BP406:BP409))</f>
        <v/>
      </c>
      <c r="BQ410" s="36" t="str">
        <f>IF(COUNT(BQ406:BQ409)=0,"",AVERAGE(BQ406:BQ409))</f>
        <v/>
      </c>
      <c r="BR410" s="36" t="str">
        <f>IF(COUNT(BR406:BR409)=0,"",AVERAGE(BR406:BR409))</f>
        <v/>
      </c>
      <c r="BS410" s="52"/>
      <c r="BU410" s="37">
        <v>6.7</v>
      </c>
      <c r="BV410" s="38" t="s">
        <v>335</v>
      </c>
      <c r="BW410" s="38"/>
      <c r="BX410" s="38"/>
      <c r="BY410" s="38"/>
      <c r="BZ410" s="38"/>
      <c r="CA410" s="38"/>
      <c r="CB410" s="38"/>
      <c r="CC410" s="52"/>
      <c r="CE410" s="37">
        <v>6.7</v>
      </c>
      <c r="CF410" s="38" t="s">
        <v>335</v>
      </c>
      <c r="CG410" s="38"/>
      <c r="CH410" s="38"/>
      <c r="CI410" s="38"/>
      <c r="CJ410" s="38"/>
      <c r="CK410" s="38"/>
      <c r="CL410" s="38"/>
      <c r="CM410" s="52"/>
      <c r="CO410" s="37">
        <v>6.7</v>
      </c>
      <c r="CP410" s="38" t="s">
        <v>335</v>
      </c>
      <c r="CQ410" s="38"/>
      <c r="CR410" s="38"/>
      <c r="CS410" s="38"/>
      <c r="CT410" s="38"/>
      <c r="CU410" s="38"/>
      <c r="CV410" s="38"/>
      <c r="CW410" s="52"/>
      <c r="CY410" s="37">
        <v>6.7</v>
      </c>
      <c r="CZ410" s="38" t="s">
        <v>335</v>
      </c>
      <c r="DA410" s="38"/>
      <c r="DB410" s="38"/>
      <c r="DC410" s="38"/>
      <c r="DD410" s="38"/>
      <c r="DE410" s="38"/>
      <c r="DF410" s="38"/>
      <c r="DG410" s="52"/>
      <c r="DI410" s="37">
        <v>6.7</v>
      </c>
      <c r="DJ410" s="38" t="s">
        <v>335</v>
      </c>
      <c r="DK410" s="38"/>
      <c r="DL410" s="38"/>
      <c r="DM410" s="38"/>
      <c r="DN410" s="38"/>
      <c r="DO410" s="38"/>
      <c r="DP410" s="38"/>
      <c r="DQ410" s="52"/>
      <c r="DS410" s="37">
        <v>6.7</v>
      </c>
      <c r="DT410" s="38" t="s">
        <v>335</v>
      </c>
      <c r="DU410" s="38"/>
      <c r="DV410" s="38"/>
      <c r="DW410" s="38"/>
      <c r="DX410" s="38"/>
      <c r="DY410" s="38"/>
      <c r="DZ410" s="38"/>
      <c r="EA410" s="52"/>
      <c r="EC410" s="37">
        <v>6.7</v>
      </c>
      <c r="ED410" s="38" t="s">
        <v>335</v>
      </c>
      <c r="EE410" s="38"/>
      <c r="EF410" s="38"/>
      <c r="EG410" s="38"/>
      <c r="EH410" s="38"/>
      <c r="EI410" s="38"/>
      <c r="EJ410" s="38"/>
      <c r="EK410" s="52"/>
      <c r="EL410" s="37">
        <v>6.7</v>
      </c>
      <c r="EM410" s="38" t="s">
        <v>335</v>
      </c>
      <c r="EN410" s="38"/>
      <c r="EO410" s="38"/>
      <c r="EP410" s="38"/>
      <c r="EQ410" s="38"/>
      <c r="ER410" s="38"/>
      <c r="ES410" s="38"/>
      <c r="ET410" s="52"/>
      <c r="EU410" s="52"/>
      <c r="EW410" s="364">
        <v>6.7</v>
      </c>
      <c r="EX410" s="38" t="s">
        <v>335</v>
      </c>
      <c r="EY410" s="38"/>
      <c r="EZ410" s="38"/>
      <c r="FA410" s="38"/>
      <c r="FB410" s="38"/>
      <c r="FC410" s="38"/>
      <c r="FD410" s="38"/>
      <c r="FE410" s="52"/>
      <c r="FG410" s="364">
        <v>6.7</v>
      </c>
      <c r="FH410" s="38" t="s">
        <v>335</v>
      </c>
      <c r="FI410" s="38"/>
      <c r="FJ410" s="38"/>
      <c r="FK410" s="38"/>
      <c r="FL410" s="38"/>
      <c r="FM410" s="38"/>
      <c r="FN410" s="38"/>
      <c r="FO410" s="52"/>
      <c r="FQ410" s="364">
        <v>6.7</v>
      </c>
      <c r="FR410" s="38" t="s">
        <v>335</v>
      </c>
      <c r="FS410" s="38"/>
      <c r="FT410" s="38"/>
      <c r="FU410" s="38"/>
      <c r="FV410" s="38"/>
      <c r="FW410" s="38"/>
      <c r="FX410" s="38"/>
      <c r="FY410" s="52"/>
      <c r="GA410" s="364">
        <v>6.7</v>
      </c>
      <c r="GB410" s="38" t="s">
        <v>335</v>
      </c>
      <c r="GC410" s="38"/>
      <c r="GD410" s="38"/>
      <c r="GE410" s="38"/>
      <c r="GF410" s="38"/>
      <c r="GG410" s="38"/>
      <c r="GH410" s="38"/>
      <c r="GI410" s="52"/>
      <c r="GK410" s="364">
        <v>6.7</v>
      </c>
      <c r="GL410" s="38" t="s">
        <v>335</v>
      </c>
      <c r="GM410" s="38"/>
      <c r="GN410" s="38"/>
      <c r="GO410" s="38"/>
      <c r="GP410" s="38"/>
      <c r="GQ410" s="38"/>
      <c r="GR410" s="38"/>
      <c r="GS410" s="52"/>
      <c r="GU410" s="364">
        <v>6.7</v>
      </c>
      <c r="GV410" s="38" t="s">
        <v>335</v>
      </c>
      <c r="GW410" s="38"/>
      <c r="GX410" s="38"/>
      <c r="GY410" s="38"/>
      <c r="GZ410" s="38"/>
      <c r="HA410" s="38"/>
      <c r="HB410" s="38"/>
      <c r="HC410" s="52"/>
      <c r="HE410" s="364">
        <v>6.7</v>
      </c>
      <c r="HF410" s="38" t="s">
        <v>335</v>
      </c>
      <c r="HG410" s="38"/>
      <c r="HH410" s="38"/>
      <c r="HI410" s="38"/>
      <c r="HJ410" s="38"/>
      <c r="HK410" s="38"/>
      <c r="HL410" s="38"/>
      <c r="HM410" s="52"/>
      <c r="HO410" s="364">
        <v>6.7</v>
      </c>
      <c r="HP410" s="38" t="s">
        <v>335</v>
      </c>
      <c r="HQ410" s="38"/>
      <c r="HR410" s="38"/>
      <c r="HS410" s="38"/>
      <c r="HT410" s="38"/>
      <c r="HU410" s="38"/>
      <c r="HV410" s="38"/>
      <c r="HW410" s="52"/>
      <c r="HY410" s="364">
        <v>6.7</v>
      </c>
      <c r="HZ410" s="38" t="s">
        <v>335</v>
      </c>
      <c r="IA410" s="38"/>
      <c r="IB410" s="38"/>
      <c r="IC410" s="38"/>
      <c r="ID410" s="38"/>
      <c r="IE410" s="38"/>
      <c r="IF410" s="38"/>
      <c r="IG410" s="52"/>
      <c r="II410" s="364">
        <v>6.7</v>
      </c>
      <c r="IJ410" s="38" t="s">
        <v>335</v>
      </c>
      <c r="IK410" s="38"/>
      <c r="IL410" s="38"/>
      <c r="IM410" s="38"/>
      <c r="IN410" s="38"/>
      <c r="IO410" s="38"/>
      <c r="IP410" s="38"/>
      <c r="IQ410" s="52"/>
      <c r="IS410" s="364">
        <v>6.7</v>
      </c>
      <c r="IT410" s="38" t="s">
        <v>335</v>
      </c>
      <c r="IU410" s="38"/>
      <c r="IV410" s="38"/>
      <c r="IW410" s="38"/>
      <c r="IX410" s="38"/>
      <c r="IY410" s="38"/>
      <c r="IZ410" s="38"/>
      <c r="JA410" s="52"/>
    </row>
    <row r="411" spans="1:261" ht="12.75" customHeight="1" outlineLevel="2" x14ac:dyDescent="0.25">
      <c r="C411" s="356"/>
      <c r="D411" s="41" t="s">
        <v>29</v>
      </c>
      <c r="E411" s="416">
        <f t="shared" ref="E411:E414" si="1845">AVERAGE(O411,Y411,AI411,AS411,BC411,BM411,BW411,CG411,CQ411,DA411,DK411,DU411,EE411,EO411,EY411,FI411,FS411,GC411,GM411,GW411,HG411,HQ411,IA411,IK411,IU411)</f>
        <v>7.333333333333333</v>
      </c>
      <c r="F411" s="416">
        <f t="shared" ref="F411:F414" si="1846">AVERAGE(P411,Z411,AJ411,AT411,BD411,BN411,BX411,CH411,CR411,DB411,DL411,DV411,EF411,EP411,EZ411,FJ411,FT411,GD411,GN411,GX411,HH411,HR411,IB411,IL411,IV411)</f>
        <v>9</v>
      </c>
      <c r="G411" s="416">
        <f t="shared" ref="G411:G414" si="1847">AVERAGE(Q411,AA411,AK411,AU411,BE411,BO411,BY411,CI411,CS411,DC411,DM411,DW411,EG411,EQ411,FA411,FK411,FU411,GE411,GO411,GY411,HI411,HS411,IC411,IM411,IW411)</f>
        <v>9.3333333333333339</v>
      </c>
      <c r="H411" s="416">
        <f t="shared" ref="H411:H414" si="1848">AVERAGE(R411,AB411,AL411,AV411,BF411,BP411,BZ411,CJ411,CT411,DD411,DN411,DX411,EH411,ER411,FB411,FL411,FV411,GF411,GP411,GZ411,HJ411,HT411,ID411,IN411,IX411)</f>
        <v>7.5</v>
      </c>
      <c r="I411" s="416">
        <f t="shared" ref="I411:I414" si="1849">AVERAGE(S411,AC411,AM411,AW411,BG411,BQ411,CA411,CK411,CU411,DE411,DO411,DY411,EI411,ES411,FC411,FM411,FW411,GG411,GQ411,HA411,HK411,HU411,IE411,IO411,IY411)</f>
        <v>6.5</v>
      </c>
      <c r="J411" s="416">
        <f t="shared" ref="J411:J414" si="1850">AVERAGE(T411,AD411,AN411,AX411,BH411,BR411,CB411,CL411,CV411,DF411,DP411,DZ411,EJ411,ET411,FD411,FN411,FX411,GH411,GR411,HB411,HL411,HV411,IF411,IP411,IZ411)</f>
        <v>8.5</v>
      </c>
      <c r="K411" s="52"/>
      <c r="M411" s="328"/>
      <c r="N411" s="41" t="s">
        <v>29</v>
      </c>
      <c r="O411" s="6"/>
      <c r="P411" s="6"/>
      <c r="Q411" s="6"/>
      <c r="R411" s="6"/>
      <c r="S411" s="6"/>
      <c r="T411" s="6"/>
      <c r="U411" s="52"/>
      <c r="W411" s="328"/>
      <c r="X411" s="41" t="s">
        <v>29</v>
      </c>
      <c r="Y411" s="6">
        <v>2</v>
      </c>
      <c r="Z411" s="6">
        <v>7</v>
      </c>
      <c r="AA411" s="6">
        <v>8</v>
      </c>
      <c r="AB411" s="6">
        <v>5</v>
      </c>
      <c r="AC411" s="6">
        <v>3</v>
      </c>
      <c r="AD411" s="6">
        <v>7</v>
      </c>
      <c r="AE411" s="52"/>
      <c r="AG411" s="328"/>
      <c r="AH411" s="41" t="s">
        <v>29</v>
      </c>
      <c r="AI411" s="6"/>
      <c r="AJ411" s="6"/>
      <c r="AK411" s="6"/>
      <c r="AL411" s="6"/>
      <c r="AM411" s="6"/>
      <c r="AN411" s="6"/>
      <c r="AO411" s="52"/>
      <c r="AQ411" s="328"/>
      <c r="AR411" s="41" t="s">
        <v>29</v>
      </c>
      <c r="AS411" s="6"/>
      <c r="AT411" s="6"/>
      <c r="AU411" s="6"/>
      <c r="AV411" s="6"/>
      <c r="AW411" s="6"/>
      <c r="AX411" s="6"/>
      <c r="AY411" s="52"/>
      <c r="BA411" s="328"/>
      <c r="BB411" s="41" t="s">
        <v>29</v>
      </c>
      <c r="BC411" s="6"/>
      <c r="BD411" s="6"/>
      <c r="BE411" s="6"/>
      <c r="BF411" s="6"/>
      <c r="BG411" s="6"/>
      <c r="BH411" s="6"/>
      <c r="BI411" s="52"/>
      <c r="BK411" s="328"/>
      <c r="BL411" s="41" t="s">
        <v>29</v>
      </c>
      <c r="BM411" s="38"/>
      <c r="BN411" s="38"/>
      <c r="BO411" s="38"/>
      <c r="BP411" s="38"/>
      <c r="BQ411" s="38"/>
      <c r="BR411" s="38"/>
      <c r="BS411" s="52"/>
      <c r="BU411" s="328"/>
      <c r="BV411" s="41" t="s">
        <v>29</v>
      </c>
      <c r="BW411" s="6"/>
      <c r="BX411" s="6"/>
      <c r="BY411" s="6"/>
      <c r="BZ411" s="6"/>
      <c r="CA411" s="6"/>
      <c r="CB411" s="6"/>
      <c r="CC411" s="52"/>
      <c r="CE411" s="328"/>
      <c r="CF411" s="41" t="s">
        <v>29</v>
      </c>
      <c r="CG411" s="6"/>
      <c r="CH411" s="6"/>
      <c r="CI411" s="6"/>
      <c r="CJ411" s="6"/>
      <c r="CK411" s="6"/>
      <c r="CL411" s="6"/>
      <c r="CM411" s="52"/>
      <c r="CO411" s="328"/>
      <c r="CP411" s="41" t="s">
        <v>29</v>
      </c>
      <c r="CQ411" s="6"/>
      <c r="CR411" s="6"/>
      <c r="CS411" s="6"/>
      <c r="CT411" s="6"/>
      <c r="CU411" s="6"/>
      <c r="CV411" s="6"/>
      <c r="CW411" s="52"/>
      <c r="CY411" s="328"/>
      <c r="CZ411" s="41" t="s">
        <v>29</v>
      </c>
      <c r="DA411" s="6">
        <v>10</v>
      </c>
      <c r="DB411" s="6">
        <v>10</v>
      </c>
      <c r="DC411" s="6">
        <v>10</v>
      </c>
      <c r="DD411" s="6">
        <v>10</v>
      </c>
      <c r="DE411" s="6"/>
      <c r="DF411" s="6">
        <v>10</v>
      </c>
      <c r="DG411" s="52"/>
      <c r="DI411" s="328"/>
      <c r="DJ411" s="41" t="s">
        <v>29</v>
      </c>
      <c r="DK411" s="6"/>
      <c r="DL411" s="6"/>
      <c r="DM411" s="6"/>
      <c r="DN411" s="6"/>
      <c r="DO411" s="6"/>
      <c r="DP411" s="6"/>
      <c r="DQ411" s="52"/>
      <c r="DS411" s="328"/>
      <c r="DT411" s="41" t="s">
        <v>29</v>
      </c>
      <c r="DU411" s="6"/>
      <c r="DV411" s="6"/>
      <c r="DW411" s="6"/>
      <c r="DX411" s="6"/>
      <c r="DY411" s="6"/>
      <c r="DZ411" s="6"/>
      <c r="EA411" s="52"/>
      <c r="EC411" s="328"/>
      <c r="ED411" s="41" t="s">
        <v>29</v>
      </c>
      <c r="EE411" s="6"/>
      <c r="EF411" s="6"/>
      <c r="EG411" s="6"/>
      <c r="EH411" s="6"/>
      <c r="EI411" s="6"/>
      <c r="EJ411" s="6"/>
      <c r="EK411" s="52"/>
      <c r="EL411" s="328"/>
      <c r="EM411" s="41" t="s">
        <v>29</v>
      </c>
      <c r="EN411" s="6">
        <v>10</v>
      </c>
      <c r="EO411" s="6">
        <v>10</v>
      </c>
      <c r="EP411" s="6">
        <v>10</v>
      </c>
      <c r="EQ411" s="6">
        <v>10</v>
      </c>
      <c r="ER411" s="6"/>
      <c r="ES411" s="6">
        <v>10</v>
      </c>
      <c r="ET411" s="52"/>
      <c r="EU411" s="52"/>
      <c r="EW411" s="367"/>
      <c r="EX411" s="41" t="s">
        <v>29</v>
      </c>
      <c r="EY411" s="6"/>
      <c r="EZ411" s="6"/>
      <c r="FA411" s="6"/>
      <c r="FB411" s="6"/>
      <c r="FC411" s="6"/>
      <c r="FD411" s="6"/>
      <c r="FE411" s="52"/>
      <c r="FG411" s="367"/>
      <c r="FH411" s="41" t="s">
        <v>29</v>
      </c>
      <c r="FI411" s="6"/>
      <c r="FJ411" s="6"/>
      <c r="FK411" s="6"/>
      <c r="FL411" s="6"/>
      <c r="FM411" s="6"/>
      <c r="FN411" s="6"/>
      <c r="FO411" s="52"/>
      <c r="FQ411" s="367"/>
      <c r="FR411" s="41" t="s">
        <v>29</v>
      </c>
      <c r="FS411" s="6"/>
      <c r="FT411" s="6"/>
      <c r="FU411" s="6"/>
      <c r="FV411" s="6"/>
      <c r="FW411" s="6"/>
      <c r="FX411" s="6"/>
      <c r="FY411" s="52"/>
      <c r="GA411" s="367"/>
      <c r="GB411" s="41" t="s">
        <v>29</v>
      </c>
      <c r="GC411" s="6"/>
      <c r="GD411" s="6"/>
      <c r="GE411" s="6"/>
      <c r="GF411" s="6"/>
      <c r="GG411" s="6"/>
      <c r="GH411" s="6"/>
      <c r="GI411" s="52"/>
      <c r="GK411" s="367"/>
      <c r="GL411" s="41" t="s">
        <v>29</v>
      </c>
      <c r="GM411" s="6"/>
      <c r="GN411" s="6"/>
      <c r="GO411" s="6"/>
      <c r="GP411" s="6"/>
      <c r="GQ411" s="6"/>
      <c r="GR411" s="6"/>
      <c r="GS411" s="52"/>
      <c r="GU411" s="367"/>
      <c r="GV411" s="41" t="s">
        <v>29</v>
      </c>
      <c r="GW411" s="6"/>
      <c r="GX411" s="6"/>
      <c r="GY411" s="6"/>
      <c r="GZ411" s="6"/>
      <c r="HA411" s="6"/>
      <c r="HB411" s="6"/>
      <c r="HC411" s="52"/>
      <c r="HE411" s="367"/>
      <c r="HF411" s="41" t="s">
        <v>29</v>
      </c>
      <c r="HG411" s="6"/>
      <c r="HH411" s="6"/>
      <c r="HI411" s="6"/>
      <c r="HJ411" s="6"/>
      <c r="HK411" s="6"/>
      <c r="HL411" s="6"/>
      <c r="HM411" s="52"/>
      <c r="HO411" s="367"/>
      <c r="HP411" s="41" t="s">
        <v>29</v>
      </c>
      <c r="HQ411" s="6"/>
      <c r="HR411" s="6"/>
      <c r="HS411" s="6"/>
      <c r="HT411" s="6"/>
      <c r="HU411" s="6"/>
      <c r="HV411" s="6"/>
      <c r="HW411" s="52"/>
      <c r="HY411" s="367"/>
      <c r="HZ411" s="41" t="s">
        <v>29</v>
      </c>
      <c r="IA411" s="6"/>
      <c r="IB411" s="6"/>
      <c r="IC411" s="6"/>
      <c r="ID411" s="6"/>
      <c r="IE411" s="6"/>
      <c r="IF411" s="6"/>
      <c r="IG411" s="52"/>
      <c r="II411" s="367"/>
      <c r="IJ411" s="41" t="s">
        <v>29</v>
      </c>
      <c r="IK411" s="6"/>
      <c r="IL411" s="6"/>
      <c r="IM411" s="6"/>
      <c r="IN411" s="6"/>
      <c r="IO411" s="6"/>
      <c r="IP411" s="6"/>
      <c r="IQ411" s="52"/>
      <c r="IS411" s="367"/>
      <c r="IT411" s="41" t="s">
        <v>29</v>
      </c>
      <c r="IU411" s="6"/>
      <c r="IV411" s="6"/>
      <c r="IW411" s="6"/>
      <c r="IX411" s="6"/>
      <c r="IY411" s="6"/>
      <c r="IZ411" s="6"/>
      <c r="JA411" s="52"/>
    </row>
    <row r="412" spans="1:261" ht="12.75" customHeight="1" outlineLevel="2" x14ac:dyDescent="0.25">
      <c r="C412" s="356"/>
      <c r="D412" s="41" t="s">
        <v>30</v>
      </c>
      <c r="E412" s="416">
        <f t="shared" si="1845"/>
        <v>7.333333333333333</v>
      </c>
      <c r="F412" s="416">
        <f t="shared" si="1846"/>
        <v>9</v>
      </c>
      <c r="G412" s="416">
        <f t="shared" si="1847"/>
        <v>9.3333333333333339</v>
      </c>
      <c r="H412" s="416">
        <f t="shared" si="1848"/>
        <v>6.5</v>
      </c>
      <c r="I412" s="416">
        <f t="shared" si="1849"/>
        <v>5.5</v>
      </c>
      <c r="J412" s="416">
        <f t="shared" si="1850"/>
        <v>7.5</v>
      </c>
      <c r="K412" s="52"/>
      <c r="M412" s="328"/>
      <c r="N412" s="41" t="s">
        <v>30</v>
      </c>
      <c r="O412" s="6"/>
      <c r="P412" s="6"/>
      <c r="Q412" s="6"/>
      <c r="R412" s="6"/>
      <c r="S412" s="6"/>
      <c r="T412" s="6"/>
      <c r="U412" s="52"/>
      <c r="W412" s="328"/>
      <c r="X412" s="41" t="s">
        <v>30</v>
      </c>
      <c r="Y412" s="6">
        <v>2</v>
      </c>
      <c r="Z412" s="6">
        <v>7</v>
      </c>
      <c r="AA412" s="6">
        <v>8</v>
      </c>
      <c r="AB412" s="6">
        <v>3</v>
      </c>
      <c r="AC412" s="6">
        <v>3</v>
      </c>
      <c r="AD412" s="6">
        <v>7</v>
      </c>
      <c r="AE412" s="52"/>
      <c r="AG412" s="328"/>
      <c r="AH412" s="41" t="s">
        <v>30</v>
      </c>
      <c r="AI412" s="6"/>
      <c r="AJ412" s="6"/>
      <c r="AK412" s="6"/>
      <c r="AL412" s="6"/>
      <c r="AM412" s="6"/>
      <c r="AN412" s="6"/>
      <c r="AO412" s="52"/>
      <c r="AQ412" s="328"/>
      <c r="AR412" s="41" t="s">
        <v>30</v>
      </c>
      <c r="AS412" s="6"/>
      <c r="AT412" s="6"/>
      <c r="AU412" s="6"/>
      <c r="AV412" s="6"/>
      <c r="AW412" s="6"/>
      <c r="AX412" s="6"/>
      <c r="AY412" s="52"/>
      <c r="BA412" s="328"/>
      <c r="BB412" s="41" t="s">
        <v>30</v>
      </c>
      <c r="BC412" s="6"/>
      <c r="BD412" s="6"/>
      <c r="BE412" s="6"/>
      <c r="BF412" s="6"/>
      <c r="BG412" s="6"/>
      <c r="BH412" s="6"/>
      <c r="BI412" s="52"/>
      <c r="BK412" s="328"/>
      <c r="BL412" s="41" t="s">
        <v>30</v>
      </c>
      <c r="BM412" s="6"/>
      <c r="BN412" s="6"/>
      <c r="BO412" s="6"/>
      <c r="BP412" s="6"/>
      <c r="BQ412" s="6"/>
      <c r="BR412" s="6"/>
      <c r="BS412" s="52"/>
      <c r="BU412" s="328"/>
      <c r="BV412" s="41" t="s">
        <v>30</v>
      </c>
      <c r="BW412" s="6"/>
      <c r="BX412" s="6"/>
      <c r="BY412" s="6"/>
      <c r="BZ412" s="6"/>
      <c r="CA412" s="6"/>
      <c r="CB412" s="6"/>
      <c r="CC412" s="52"/>
      <c r="CE412" s="328"/>
      <c r="CF412" s="41" t="s">
        <v>30</v>
      </c>
      <c r="CG412" s="6"/>
      <c r="CH412" s="6"/>
      <c r="CI412" s="6"/>
      <c r="CJ412" s="6"/>
      <c r="CK412" s="6"/>
      <c r="CL412" s="6"/>
      <c r="CM412" s="52"/>
      <c r="CO412" s="328"/>
      <c r="CP412" s="41" t="s">
        <v>30</v>
      </c>
      <c r="CQ412" s="6"/>
      <c r="CR412" s="6"/>
      <c r="CS412" s="6"/>
      <c r="CT412" s="6"/>
      <c r="CU412" s="6"/>
      <c r="CV412" s="6"/>
      <c r="CW412" s="52"/>
      <c r="CY412" s="328"/>
      <c r="CZ412" s="41" t="s">
        <v>30</v>
      </c>
      <c r="DA412" s="6">
        <v>10</v>
      </c>
      <c r="DB412" s="6">
        <v>10</v>
      </c>
      <c r="DC412" s="6">
        <v>10</v>
      </c>
      <c r="DD412" s="6">
        <v>10</v>
      </c>
      <c r="DE412" s="6"/>
      <c r="DF412" s="6">
        <v>8</v>
      </c>
      <c r="DG412" s="52"/>
      <c r="DI412" s="328"/>
      <c r="DJ412" s="41" t="s">
        <v>30</v>
      </c>
      <c r="DK412" s="6"/>
      <c r="DL412" s="6"/>
      <c r="DM412" s="6"/>
      <c r="DN412" s="6"/>
      <c r="DO412" s="6"/>
      <c r="DP412" s="6"/>
      <c r="DQ412" s="52"/>
      <c r="DS412" s="328"/>
      <c r="DT412" s="41" t="s">
        <v>30</v>
      </c>
      <c r="DU412" s="6"/>
      <c r="DV412" s="6"/>
      <c r="DW412" s="6"/>
      <c r="DX412" s="6"/>
      <c r="DY412" s="6"/>
      <c r="DZ412" s="6"/>
      <c r="EA412" s="52"/>
      <c r="EC412" s="328"/>
      <c r="ED412" s="41" t="s">
        <v>30</v>
      </c>
      <c r="EE412" s="6"/>
      <c r="EF412" s="6"/>
      <c r="EG412" s="6"/>
      <c r="EH412" s="6"/>
      <c r="EI412" s="6"/>
      <c r="EJ412" s="6"/>
      <c r="EK412" s="52"/>
      <c r="EL412" s="328"/>
      <c r="EM412" s="41" t="s">
        <v>30</v>
      </c>
      <c r="EN412" s="6">
        <v>10</v>
      </c>
      <c r="EO412" s="6">
        <v>10</v>
      </c>
      <c r="EP412" s="6">
        <v>10</v>
      </c>
      <c r="EQ412" s="6">
        <v>10</v>
      </c>
      <c r="ER412" s="6"/>
      <c r="ES412" s="6">
        <v>8</v>
      </c>
      <c r="ET412" s="52"/>
      <c r="EU412" s="52"/>
      <c r="EW412" s="367"/>
      <c r="EX412" s="41" t="s">
        <v>30</v>
      </c>
      <c r="EY412" s="6"/>
      <c r="EZ412" s="6"/>
      <c r="FA412" s="6"/>
      <c r="FB412" s="6"/>
      <c r="FC412" s="6"/>
      <c r="FD412" s="6"/>
      <c r="FE412" s="52"/>
      <c r="FG412" s="367"/>
      <c r="FH412" s="41" t="s">
        <v>30</v>
      </c>
      <c r="FI412" s="6"/>
      <c r="FJ412" s="6"/>
      <c r="FK412" s="6"/>
      <c r="FL412" s="6"/>
      <c r="FM412" s="6"/>
      <c r="FN412" s="6"/>
      <c r="FO412" s="52"/>
      <c r="FQ412" s="367"/>
      <c r="FR412" s="41" t="s">
        <v>30</v>
      </c>
      <c r="FS412" s="6"/>
      <c r="FT412" s="6"/>
      <c r="FU412" s="6"/>
      <c r="FV412" s="6"/>
      <c r="FW412" s="6"/>
      <c r="FX412" s="6"/>
      <c r="FY412" s="52"/>
      <c r="GA412" s="367"/>
      <c r="GB412" s="41" t="s">
        <v>30</v>
      </c>
      <c r="GC412" s="6"/>
      <c r="GD412" s="6"/>
      <c r="GE412" s="6"/>
      <c r="GF412" s="6"/>
      <c r="GG412" s="6"/>
      <c r="GH412" s="6"/>
      <c r="GI412" s="52"/>
      <c r="GK412" s="367"/>
      <c r="GL412" s="41" t="s">
        <v>30</v>
      </c>
      <c r="GM412" s="6"/>
      <c r="GN412" s="6"/>
      <c r="GO412" s="6"/>
      <c r="GP412" s="6"/>
      <c r="GQ412" s="6"/>
      <c r="GR412" s="6"/>
      <c r="GS412" s="52"/>
      <c r="GU412" s="367"/>
      <c r="GV412" s="41" t="s">
        <v>30</v>
      </c>
      <c r="GW412" s="6"/>
      <c r="GX412" s="6"/>
      <c r="GY412" s="6"/>
      <c r="GZ412" s="6"/>
      <c r="HA412" s="6"/>
      <c r="HB412" s="6"/>
      <c r="HC412" s="52"/>
      <c r="HE412" s="367"/>
      <c r="HF412" s="41" t="s">
        <v>30</v>
      </c>
      <c r="HG412" s="6"/>
      <c r="HH412" s="6"/>
      <c r="HI412" s="6"/>
      <c r="HJ412" s="6"/>
      <c r="HK412" s="6"/>
      <c r="HL412" s="6"/>
      <c r="HM412" s="52"/>
      <c r="HO412" s="367"/>
      <c r="HP412" s="41" t="s">
        <v>30</v>
      </c>
      <c r="HQ412" s="6"/>
      <c r="HR412" s="6"/>
      <c r="HS412" s="6"/>
      <c r="HT412" s="6"/>
      <c r="HU412" s="6"/>
      <c r="HV412" s="6"/>
      <c r="HW412" s="52"/>
      <c r="HY412" s="367"/>
      <c r="HZ412" s="41" t="s">
        <v>30</v>
      </c>
      <c r="IA412" s="6"/>
      <c r="IB412" s="6"/>
      <c r="IC412" s="6"/>
      <c r="ID412" s="6"/>
      <c r="IE412" s="6"/>
      <c r="IF412" s="6"/>
      <c r="IG412" s="52"/>
      <c r="II412" s="367"/>
      <c r="IJ412" s="41" t="s">
        <v>30</v>
      </c>
      <c r="IK412" s="6"/>
      <c r="IL412" s="6"/>
      <c r="IM412" s="6"/>
      <c r="IN412" s="6"/>
      <c r="IO412" s="6"/>
      <c r="IP412" s="6"/>
      <c r="IQ412" s="52"/>
      <c r="IS412" s="367"/>
      <c r="IT412" s="41" t="s">
        <v>30</v>
      </c>
      <c r="IU412" s="6"/>
      <c r="IV412" s="6"/>
      <c r="IW412" s="6"/>
      <c r="IX412" s="6"/>
      <c r="IY412" s="6"/>
      <c r="IZ412" s="6"/>
      <c r="JA412" s="52"/>
    </row>
    <row r="413" spans="1:261" ht="12.75" customHeight="1" outlineLevel="2" x14ac:dyDescent="0.25">
      <c r="C413" s="356"/>
      <c r="D413" s="41" t="s">
        <v>41</v>
      </c>
      <c r="E413" s="416">
        <f t="shared" si="1845"/>
        <v>7.333333333333333</v>
      </c>
      <c r="F413" s="416">
        <f t="shared" si="1846"/>
        <v>9</v>
      </c>
      <c r="G413" s="416">
        <f t="shared" si="1847"/>
        <v>8</v>
      </c>
      <c r="H413" s="416">
        <f t="shared" si="1848"/>
        <v>4.5</v>
      </c>
      <c r="I413" s="416">
        <f t="shared" si="1849"/>
        <v>6.5</v>
      </c>
      <c r="J413" s="416">
        <f t="shared" si="1850"/>
        <v>8.5</v>
      </c>
      <c r="K413" s="52"/>
      <c r="M413" s="328"/>
      <c r="N413" s="41" t="s">
        <v>41</v>
      </c>
      <c r="O413" s="6"/>
      <c r="P413" s="6"/>
      <c r="Q413" s="6"/>
      <c r="R413" s="6"/>
      <c r="S413" s="6"/>
      <c r="T413" s="6"/>
      <c r="U413" s="52"/>
      <c r="W413" s="328"/>
      <c r="X413" s="41" t="s">
        <v>41</v>
      </c>
      <c r="Y413" s="6">
        <v>2</v>
      </c>
      <c r="Z413" s="6">
        <v>7</v>
      </c>
      <c r="AA413" s="6">
        <v>8</v>
      </c>
      <c r="AB413" s="6">
        <v>3</v>
      </c>
      <c r="AC413" s="6">
        <v>3</v>
      </c>
      <c r="AD413" s="6">
        <v>7</v>
      </c>
      <c r="AE413" s="52"/>
      <c r="AG413" s="328"/>
      <c r="AH413" s="41" t="s">
        <v>41</v>
      </c>
      <c r="AI413" s="6"/>
      <c r="AJ413" s="6"/>
      <c r="AK413" s="6"/>
      <c r="AL413" s="6"/>
      <c r="AM413" s="6"/>
      <c r="AN413" s="6"/>
      <c r="AO413" s="52"/>
      <c r="AQ413" s="328"/>
      <c r="AR413" s="41" t="s">
        <v>41</v>
      </c>
      <c r="AS413" s="6"/>
      <c r="AT413" s="6"/>
      <c r="AU413" s="6"/>
      <c r="AV413" s="6"/>
      <c r="AW413" s="6"/>
      <c r="AX413" s="6"/>
      <c r="AY413" s="52"/>
      <c r="BA413" s="328"/>
      <c r="BB413" s="41" t="s">
        <v>41</v>
      </c>
      <c r="BC413" s="6"/>
      <c r="BD413" s="6"/>
      <c r="BE413" s="6"/>
      <c r="BF413" s="6"/>
      <c r="BG413" s="6"/>
      <c r="BH413" s="6"/>
      <c r="BI413" s="52"/>
      <c r="BK413" s="328"/>
      <c r="BL413" s="41" t="s">
        <v>41</v>
      </c>
      <c r="BM413" s="6"/>
      <c r="BN413" s="6"/>
      <c r="BO413" s="6"/>
      <c r="BP413" s="6"/>
      <c r="BQ413" s="6"/>
      <c r="BR413" s="6"/>
      <c r="BS413" s="52"/>
      <c r="BU413" s="328"/>
      <c r="BV413" s="41" t="s">
        <v>41</v>
      </c>
      <c r="BW413" s="6"/>
      <c r="BX413" s="6"/>
      <c r="BY413" s="6"/>
      <c r="BZ413" s="6"/>
      <c r="CA413" s="6"/>
      <c r="CB413" s="6"/>
      <c r="CC413" s="52"/>
      <c r="CE413" s="328"/>
      <c r="CF413" s="41" t="s">
        <v>41</v>
      </c>
      <c r="CG413" s="6"/>
      <c r="CH413" s="6"/>
      <c r="CI413" s="6"/>
      <c r="CJ413" s="6"/>
      <c r="CK413" s="6"/>
      <c r="CL413" s="6"/>
      <c r="CM413" s="52"/>
      <c r="CO413" s="328"/>
      <c r="CP413" s="41" t="s">
        <v>41</v>
      </c>
      <c r="CQ413" s="6"/>
      <c r="CR413" s="6"/>
      <c r="CS413" s="6"/>
      <c r="CT413" s="6"/>
      <c r="CU413" s="6"/>
      <c r="CV413" s="6"/>
      <c r="CW413" s="52"/>
      <c r="CY413" s="328"/>
      <c r="CZ413" s="41" t="s">
        <v>41</v>
      </c>
      <c r="DA413" s="6">
        <v>10</v>
      </c>
      <c r="DB413" s="6">
        <v>10</v>
      </c>
      <c r="DC413" s="6">
        <v>10</v>
      </c>
      <c r="DD413" s="6">
        <v>6</v>
      </c>
      <c r="DE413" s="6"/>
      <c r="DF413" s="6">
        <v>10</v>
      </c>
      <c r="DG413" s="52"/>
      <c r="DI413" s="328"/>
      <c r="DJ413" s="41" t="s">
        <v>41</v>
      </c>
      <c r="DK413" s="6"/>
      <c r="DL413" s="6"/>
      <c r="DM413" s="6"/>
      <c r="DN413" s="6"/>
      <c r="DO413" s="6"/>
      <c r="DP413" s="6"/>
      <c r="DQ413" s="52"/>
      <c r="DS413" s="328"/>
      <c r="DT413" s="41" t="s">
        <v>41</v>
      </c>
      <c r="DU413" s="6"/>
      <c r="DV413" s="6"/>
      <c r="DW413" s="6"/>
      <c r="DX413" s="6"/>
      <c r="DY413" s="6"/>
      <c r="DZ413" s="6"/>
      <c r="EA413" s="52"/>
      <c r="EC413" s="328"/>
      <c r="ED413" s="41" t="s">
        <v>41</v>
      </c>
      <c r="EE413" s="6"/>
      <c r="EF413" s="6"/>
      <c r="EG413" s="6"/>
      <c r="EH413" s="6"/>
      <c r="EI413" s="6"/>
      <c r="EJ413" s="6"/>
      <c r="EK413" s="52"/>
      <c r="EL413" s="328"/>
      <c r="EM413" s="41" t="s">
        <v>41</v>
      </c>
      <c r="EN413" s="6">
        <v>10</v>
      </c>
      <c r="EO413" s="6">
        <v>10</v>
      </c>
      <c r="EP413" s="6">
        <v>10</v>
      </c>
      <c r="EQ413" s="6">
        <v>6</v>
      </c>
      <c r="ER413" s="6"/>
      <c r="ES413" s="6">
        <v>10</v>
      </c>
      <c r="ET413" s="52"/>
      <c r="EU413" s="52"/>
      <c r="EW413" s="367"/>
      <c r="EX413" s="41" t="s">
        <v>41</v>
      </c>
      <c r="EY413" s="6"/>
      <c r="EZ413" s="6"/>
      <c r="FA413" s="6"/>
      <c r="FB413" s="6"/>
      <c r="FC413" s="6"/>
      <c r="FD413" s="6"/>
      <c r="FE413" s="52"/>
      <c r="FG413" s="367"/>
      <c r="FH413" s="41" t="s">
        <v>41</v>
      </c>
      <c r="FI413" s="6"/>
      <c r="FJ413" s="6"/>
      <c r="FK413" s="6"/>
      <c r="FL413" s="6"/>
      <c r="FM413" s="6"/>
      <c r="FN413" s="6"/>
      <c r="FO413" s="52"/>
      <c r="FQ413" s="367"/>
      <c r="FR413" s="41" t="s">
        <v>41</v>
      </c>
      <c r="FS413" s="6"/>
      <c r="FT413" s="6"/>
      <c r="FU413" s="6"/>
      <c r="FV413" s="6"/>
      <c r="FW413" s="6"/>
      <c r="FX413" s="6"/>
      <c r="FY413" s="52"/>
      <c r="GA413" s="367"/>
      <c r="GB413" s="41" t="s">
        <v>41</v>
      </c>
      <c r="GC413" s="6"/>
      <c r="GD413" s="6"/>
      <c r="GE413" s="6"/>
      <c r="GF413" s="6"/>
      <c r="GG413" s="6"/>
      <c r="GH413" s="6"/>
      <c r="GI413" s="52"/>
      <c r="GK413" s="367"/>
      <c r="GL413" s="41" t="s">
        <v>41</v>
      </c>
      <c r="GM413" s="6"/>
      <c r="GN413" s="6"/>
      <c r="GO413" s="6"/>
      <c r="GP413" s="6"/>
      <c r="GQ413" s="6"/>
      <c r="GR413" s="6"/>
      <c r="GS413" s="52"/>
      <c r="GU413" s="367"/>
      <c r="GV413" s="41" t="s">
        <v>41</v>
      </c>
      <c r="GW413" s="6"/>
      <c r="GX413" s="6"/>
      <c r="GY413" s="6"/>
      <c r="GZ413" s="6"/>
      <c r="HA413" s="6"/>
      <c r="HB413" s="6"/>
      <c r="HC413" s="52"/>
      <c r="HE413" s="367"/>
      <c r="HF413" s="41" t="s">
        <v>41</v>
      </c>
      <c r="HG413" s="6"/>
      <c r="HH413" s="6"/>
      <c r="HI413" s="6"/>
      <c r="HJ413" s="6"/>
      <c r="HK413" s="6"/>
      <c r="HL413" s="6"/>
      <c r="HM413" s="52"/>
      <c r="HO413" s="367"/>
      <c r="HP413" s="41" t="s">
        <v>41</v>
      </c>
      <c r="HQ413" s="6"/>
      <c r="HR413" s="6"/>
      <c r="HS413" s="6"/>
      <c r="HT413" s="6"/>
      <c r="HU413" s="6"/>
      <c r="HV413" s="6"/>
      <c r="HW413" s="52"/>
      <c r="HY413" s="367"/>
      <c r="HZ413" s="41" t="s">
        <v>41</v>
      </c>
      <c r="IA413" s="6"/>
      <c r="IB413" s="6"/>
      <c r="IC413" s="6"/>
      <c r="ID413" s="6"/>
      <c r="IE413" s="6"/>
      <c r="IF413" s="6"/>
      <c r="IG413" s="52"/>
      <c r="II413" s="367"/>
      <c r="IJ413" s="41" t="s">
        <v>41</v>
      </c>
      <c r="IK413" s="6"/>
      <c r="IL413" s="6"/>
      <c r="IM413" s="6"/>
      <c r="IN413" s="6"/>
      <c r="IO413" s="6"/>
      <c r="IP413" s="6"/>
      <c r="IQ413" s="52"/>
      <c r="IS413" s="367"/>
      <c r="IT413" s="41" t="s">
        <v>41</v>
      </c>
      <c r="IU413" s="6"/>
      <c r="IV413" s="6"/>
      <c r="IW413" s="6"/>
      <c r="IX413" s="6"/>
      <c r="IY413" s="6"/>
      <c r="IZ413" s="6"/>
      <c r="JA413" s="52"/>
    </row>
    <row r="414" spans="1:261" ht="12.75" customHeight="1" outlineLevel="2" x14ac:dyDescent="0.25">
      <c r="C414" s="356"/>
      <c r="D414" s="41">
        <v>2</v>
      </c>
      <c r="E414" s="416">
        <f t="shared" si="1845"/>
        <v>6.333333333333333</v>
      </c>
      <c r="F414" s="416">
        <f t="shared" si="1846"/>
        <v>8</v>
      </c>
      <c r="G414" s="416">
        <f t="shared" si="1847"/>
        <v>7.333333333333333</v>
      </c>
      <c r="H414" s="416">
        <f t="shared" si="1848"/>
        <v>4.5</v>
      </c>
      <c r="I414" s="416">
        <f t="shared" si="1849"/>
        <v>1.5</v>
      </c>
      <c r="J414" s="416">
        <f t="shared" si="1850"/>
        <v>0</v>
      </c>
      <c r="K414" s="52"/>
      <c r="M414" s="328"/>
      <c r="N414" s="41">
        <v>2</v>
      </c>
      <c r="O414" s="6"/>
      <c r="P414" s="6"/>
      <c r="Q414" s="6"/>
      <c r="R414" s="6"/>
      <c r="S414" s="6"/>
      <c r="T414" s="6"/>
      <c r="U414" s="52"/>
      <c r="W414" s="328"/>
      <c r="X414" s="41">
        <v>2</v>
      </c>
      <c r="Y414" s="6">
        <v>2</v>
      </c>
      <c r="Z414" s="6">
        <v>7</v>
      </c>
      <c r="AA414" s="6">
        <v>8</v>
      </c>
      <c r="AB414" s="6">
        <v>3</v>
      </c>
      <c r="AC414" s="6">
        <v>3</v>
      </c>
      <c r="AD414" s="6">
        <v>0</v>
      </c>
      <c r="AE414" s="52"/>
      <c r="AG414" s="328"/>
      <c r="AH414" s="41">
        <v>2</v>
      </c>
      <c r="AI414" s="6"/>
      <c r="AJ414" s="6"/>
      <c r="AK414" s="6"/>
      <c r="AL414" s="6"/>
      <c r="AM414" s="6"/>
      <c r="AN414" s="6"/>
      <c r="AO414" s="52"/>
      <c r="AQ414" s="328"/>
      <c r="AR414" s="41">
        <v>2</v>
      </c>
      <c r="AS414" s="6"/>
      <c r="AT414" s="6"/>
      <c r="AU414" s="6"/>
      <c r="AV414" s="6"/>
      <c r="AW414" s="6"/>
      <c r="AX414" s="6"/>
      <c r="AY414" s="52"/>
      <c r="BA414" s="328"/>
      <c r="BB414" s="41">
        <v>2</v>
      </c>
      <c r="BC414" s="6"/>
      <c r="BD414" s="6"/>
      <c r="BE414" s="6"/>
      <c r="BF414" s="6"/>
      <c r="BG414" s="6"/>
      <c r="BH414" s="6"/>
      <c r="BI414" s="52"/>
      <c r="BK414" s="328"/>
      <c r="BL414" s="41">
        <v>2</v>
      </c>
      <c r="BM414" s="6"/>
      <c r="BN414" s="6"/>
      <c r="BO414" s="6"/>
      <c r="BP414" s="6"/>
      <c r="BQ414" s="6"/>
      <c r="BR414" s="6"/>
      <c r="BS414" s="52"/>
      <c r="BU414" s="328"/>
      <c r="BV414" s="41">
        <v>2</v>
      </c>
      <c r="BW414" s="6"/>
      <c r="BX414" s="6"/>
      <c r="BY414" s="6"/>
      <c r="BZ414" s="6"/>
      <c r="CA414" s="6"/>
      <c r="CB414" s="6"/>
      <c r="CC414" s="52"/>
      <c r="CE414" s="328"/>
      <c r="CF414" s="41">
        <v>2</v>
      </c>
      <c r="CG414" s="6"/>
      <c r="CH414" s="6"/>
      <c r="CI414" s="6"/>
      <c r="CJ414" s="6"/>
      <c r="CK414" s="6"/>
      <c r="CL414" s="6"/>
      <c r="CM414" s="52"/>
      <c r="CO414" s="328"/>
      <c r="CP414" s="41">
        <v>2</v>
      </c>
      <c r="CQ414" s="6"/>
      <c r="CR414" s="6"/>
      <c r="CS414" s="6"/>
      <c r="CT414" s="6"/>
      <c r="CU414" s="6"/>
      <c r="CV414" s="6"/>
      <c r="CW414" s="52"/>
      <c r="CY414" s="328"/>
      <c r="CZ414" s="41">
        <v>2</v>
      </c>
      <c r="DA414" s="6">
        <v>8</v>
      </c>
      <c r="DB414" s="6">
        <v>9</v>
      </c>
      <c r="DC414" s="6">
        <v>8</v>
      </c>
      <c r="DD414" s="6">
        <v>6</v>
      </c>
      <c r="DE414" s="6"/>
      <c r="DF414" s="6">
        <v>0</v>
      </c>
      <c r="DG414" s="52"/>
      <c r="DI414" s="328"/>
      <c r="DJ414" s="41">
        <v>2</v>
      </c>
      <c r="DK414" s="6"/>
      <c r="DL414" s="6"/>
      <c r="DM414" s="6"/>
      <c r="DN414" s="6"/>
      <c r="DO414" s="6"/>
      <c r="DP414" s="6"/>
      <c r="DQ414" s="52"/>
      <c r="DS414" s="328"/>
      <c r="DT414" s="41">
        <v>2</v>
      </c>
      <c r="DU414" s="6"/>
      <c r="DV414" s="6"/>
      <c r="DW414" s="6"/>
      <c r="DX414" s="6"/>
      <c r="DY414" s="6"/>
      <c r="DZ414" s="6"/>
      <c r="EA414" s="52"/>
      <c r="EC414" s="328"/>
      <c r="ED414" s="41">
        <v>2</v>
      </c>
      <c r="EE414" s="6"/>
      <c r="EF414" s="6"/>
      <c r="EG414" s="6"/>
      <c r="EH414" s="6"/>
      <c r="EI414" s="6"/>
      <c r="EJ414" s="6"/>
      <c r="EK414" s="52"/>
      <c r="EL414" s="328"/>
      <c r="EM414" s="41">
        <v>2</v>
      </c>
      <c r="EN414" s="6">
        <v>8</v>
      </c>
      <c r="EO414" s="6">
        <v>9</v>
      </c>
      <c r="EP414" s="6">
        <v>8</v>
      </c>
      <c r="EQ414" s="6">
        <v>6</v>
      </c>
      <c r="ER414" s="6"/>
      <c r="ES414" s="6">
        <v>0</v>
      </c>
      <c r="ET414" s="52"/>
      <c r="EU414" s="52"/>
      <c r="EW414" s="367"/>
      <c r="EX414" s="41">
        <v>2</v>
      </c>
      <c r="EY414" s="6"/>
      <c r="EZ414" s="6"/>
      <c r="FA414" s="6"/>
      <c r="FB414" s="6"/>
      <c r="FC414" s="6"/>
      <c r="FD414" s="6"/>
      <c r="FE414" s="52"/>
      <c r="FG414" s="367"/>
      <c r="FH414" s="41">
        <v>2</v>
      </c>
      <c r="FI414" s="6"/>
      <c r="FJ414" s="6"/>
      <c r="FK414" s="6"/>
      <c r="FL414" s="6"/>
      <c r="FM414" s="6"/>
      <c r="FN414" s="6"/>
      <c r="FO414" s="52"/>
      <c r="FQ414" s="367"/>
      <c r="FR414" s="41">
        <v>2</v>
      </c>
      <c r="FS414" s="6"/>
      <c r="FT414" s="6"/>
      <c r="FU414" s="6"/>
      <c r="FV414" s="6"/>
      <c r="FW414" s="6"/>
      <c r="FX414" s="6"/>
      <c r="FY414" s="52"/>
      <c r="GA414" s="367"/>
      <c r="GB414" s="41">
        <v>2</v>
      </c>
      <c r="GC414" s="6"/>
      <c r="GD414" s="6"/>
      <c r="GE414" s="6"/>
      <c r="GF414" s="6"/>
      <c r="GG414" s="6"/>
      <c r="GH414" s="6"/>
      <c r="GI414" s="52"/>
      <c r="GK414" s="367"/>
      <c r="GL414" s="41">
        <v>2</v>
      </c>
      <c r="GM414" s="6"/>
      <c r="GN414" s="6"/>
      <c r="GO414" s="6"/>
      <c r="GP414" s="6"/>
      <c r="GQ414" s="6"/>
      <c r="GR414" s="6"/>
      <c r="GS414" s="52"/>
      <c r="GU414" s="367"/>
      <c r="GV414" s="41">
        <v>2</v>
      </c>
      <c r="GW414" s="6"/>
      <c r="GX414" s="6"/>
      <c r="GY414" s="6"/>
      <c r="GZ414" s="6"/>
      <c r="HA414" s="6"/>
      <c r="HB414" s="6"/>
      <c r="HC414" s="52"/>
      <c r="HE414" s="367"/>
      <c r="HF414" s="41">
        <v>2</v>
      </c>
      <c r="HG414" s="6"/>
      <c r="HH414" s="6"/>
      <c r="HI414" s="6"/>
      <c r="HJ414" s="6"/>
      <c r="HK414" s="6"/>
      <c r="HL414" s="6"/>
      <c r="HM414" s="52"/>
      <c r="HO414" s="367"/>
      <c r="HP414" s="41">
        <v>2</v>
      </c>
      <c r="HQ414" s="6"/>
      <c r="HR414" s="6"/>
      <c r="HS414" s="6"/>
      <c r="HT414" s="6"/>
      <c r="HU414" s="6"/>
      <c r="HV414" s="6"/>
      <c r="HW414" s="52"/>
      <c r="HY414" s="367"/>
      <c r="HZ414" s="41">
        <v>2</v>
      </c>
      <c r="IA414" s="6"/>
      <c r="IB414" s="6"/>
      <c r="IC414" s="6"/>
      <c r="ID414" s="6"/>
      <c r="IE414" s="6"/>
      <c r="IF414" s="6"/>
      <c r="IG414" s="52"/>
      <c r="II414" s="367"/>
      <c r="IJ414" s="41">
        <v>2</v>
      </c>
      <c r="IK414" s="6"/>
      <c r="IL414" s="6"/>
      <c r="IM414" s="6"/>
      <c r="IN414" s="6"/>
      <c r="IO414" s="6"/>
      <c r="IP414" s="6"/>
      <c r="IQ414" s="52"/>
      <c r="IS414" s="367"/>
      <c r="IT414" s="41">
        <v>2</v>
      </c>
      <c r="IU414" s="6"/>
      <c r="IV414" s="6"/>
      <c r="IW414" s="6"/>
      <c r="IX414" s="6"/>
      <c r="IY414" s="6"/>
      <c r="IZ414" s="6"/>
      <c r="JA414" s="52"/>
    </row>
    <row r="415" spans="1:261" ht="12.75" customHeight="1" outlineLevel="2" x14ac:dyDescent="0.25">
      <c r="C415" s="356"/>
      <c r="D415" s="41">
        <v>3</v>
      </c>
      <c r="E415" s="416">
        <f t="shared" ref="E415" si="1851">AVERAGE(O415,Y415,AI415,AS415,BC415,BM415,BW415,CG415,CQ415,DA415,DK415,DU415,EE415,EO415,EY415,FI415,FS415,GC415,GM415,GW415,HG415,HQ415,IA415,IK415,IU415)</f>
        <v>7.333333333333333</v>
      </c>
      <c r="F415" s="416">
        <f t="shared" ref="F415" si="1852">AVERAGE(P415,Z415,AJ415,AT415,BD415,BN415,BX415,CH415,CR415,DB415,DL415,DV415,EF415,EP415,EZ415,FJ415,FT415,GD415,GN415,GX415,HH415,HR415,IB415,IL415,IV415)</f>
        <v>9</v>
      </c>
      <c r="G415" s="416">
        <f t="shared" ref="G415" si="1853">AVERAGE(Q415,AA415,AK415,AU415,BE415,BO415,BY415,CI415,CS415,DC415,DM415,DW415,EG415,EQ415,FA415,FK415,FU415,GE415,GO415,GY415,HI415,HS415,IC415,IM415,IW415)</f>
        <v>9.3333333333333339</v>
      </c>
      <c r="H415" s="416">
        <f t="shared" ref="H415" si="1854">AVERAGE(R415,AB415,AL415,AV415,BF415,BP415,BZ415,CJ415,CT415,DD415,DN415,DX415,EH415,ER415,FB415,FL415,FV415,GF415,GP415,GZ415,HJ415,HT415,ID415,IN415,IX415)</f>
        <v>6.5</v>
      </c>
      <c r="I415" s="416">
        <f t="shared" ref="I415" si="1855">AVERAGE(S415,AC415,AM415,AW415,BG415,BQ415,CA415,CK415,CU415,DE415,DO415,DY415,EI415,ES415,FC415,FM415,FW415,GG415,GQ415,HA415,HK415,HU415,IE415,IO415,IY415)</f>
        <v>1.5</v>
      </c>
      <c r="J415" s="416">
        <f t="shared" ref="J415" si="1856">AVERAGE(T415,AD415,AN415,AX415,BH415,BR415,CB415,CL415,CV415,DF415,DP415,DZ415,EJ415,ET415,FD415,FN415,FX415,GH415,GR415,HB415,HL415,HV415,IF415,IP415,IZ415)</f>
        <v>0</v>
      </c>
      <c r="K415" s="52"/>
      <c r="M415" s="328"/>
      <c r="N415" s="41">
        <v>3</v>
      </c>
      <c r="O415" s="6"/>
      <c r="P415" s="6"/>
      <c r="Q415" s="6"/>
      <c r="R415" s="6"/>
      <c r="S415" s="6"/>
      <c r="T415" s="6"/>
      <c r="U415" s="52"/>
      <c r="W415" s="328"/>
      <c r="X415" s="41">
        <v>3</v>
      </c>
      <c r="Y415" s="6">
        <v>2</v>
      </c>
      <c r="Z415" s="6">
        <v>7</v>
      </c>
      <c r="AA415" s="6">
        <v>8</v>
      </c>
      <c r="AB415" s="6">
        <v>3</v>
      </c>
      <c r="AC415" s="6">
        <v>3</v>
      </c>
      <c r="AD415" s="6">
        <v>0</v>
      </c>
      <c r="AE415" s="52"/>
      <c r="AG415" s="328"/>
      <c r="AH415" s="41">
        <v>3</v>
      </c>
      <c r="AI415" s="6"/>
      <c r="AJ415" s="6"/>
      <c r="AK415" s="6"/>
      <c r="AL415" s="6"/>
      <c r="AM415" s="6"/>
      <c r="AN415" s="6"/>
      <c r="AO415" s="52"/>
      <c r="AQ415" s="328"/>
      <c r="AR415" s="41">
        <v>3</v>
      </c>
      <c r="AS415" s="6"/>
      <c r="AT415" s="6"/>
      <c r="AU415" s="6"/>
      <c r="AV415" s="6"/>
      <c r="AW415" s="6"/>
      <c r="AX415" s="6"/>
      <c r="AY415" s="52"/>
      <c r="BA415" s="328"/>
      <c r="BB415" s="41">
        <v>3</v>
      </c>
      <c r="BC415" s="6"/>
      <c r="BD415" s="6"/>
      <c r="BE415" s="6"/>
      <c r="BF415" s="6"/>
      <c r="BG415" s="6"/>
      <c r="BH415" s="6"/>
      <c r="BI415" s="52"/>
      <c r="BK415" s="328"/>
      <c r="BL415" s="41">
        <v>3</v>
      </c>
      <c r="BM415" s="6"/>
      <c r="BN415" s="6"/>
      <c r="BO415" s="6"/>
      <c r="BP415" s="6"/>
      <c r="BQ415" s="6"/>
      <c r="BR415" s="6"/>
      <c r="BS415" s="52"/>
      <c r="BU415" s="328"/>
      <c r="BV415" s="41">
        <v>3</v>
      </c>
      <c r="BW415" s="6"/>
      <c r="BX415" s="6"/>
      <c r="BY415" s="6"/>
      <c r="BZ415" s="6"/>
      <c r="CA415" s="6"/>
      <c r="CB415" s="6"/>
      <c r="CC415" s="52"/>
      <c r="CE415" s="328"/>
      <c r="CF415" s="41">
        <v>3</v>
      </c>
      <c r="CG415" s="6"/>
      <c r="CH415" s="6"/>
      <c r="CI415" s="6"/>
      <c r="CJ415" s="6"/>
      <c r="CK415" s="6"/>
      <c r="CL415" s="6"/>
      <c r="CM415" s="52"/>
      <c r="CO415" s="328"/>
      <c r="CP415" s="41">
        <v>3</v>
      </c>
      <c r="CQ415" s="6"/>
      <c r="CR415" s="6"/>
      <c r="CS415" s="6"/>
      <c r="CT415" s="6"/>
      <c r="CU415" s="6"/>
      <c r="CV415" s="6"/>
      <c r="CW415" s="52"/>
      <c r="CY415" s="328"/>
      <c r="CZ415" s="41">
        <v>3</v>
      </c>
      <c r="DA415" s="6">
        <v>10</v>
      </c>
      <c r="DB415" s="6">
        <v>10</v>
      </c>
      <c r="DC415" s="6">
        <v>10</v>
      </c>
      <c r="DD415" s="6">
        <v>10</v>
      </c>
      <c r="DE415" s="6"/>
      <c r="DF415" s="6">
        <v>0</v>
      </c>
      <c r="DG415" s="52"/>
      <c r="DI415" s="328"/>
      <c r="DJ415" s="41">
        <v>3</v>
      </c>
      <c r="DK415" s="6"/>
      <c r="DL415" s="6"/>
      <c r="DM415" s="6"/>
      <c r="DN415" s="6"/>
      <c r="DO415" s="6"/>
      <c r="DP415" s="6"/>
      <c r="DQ415" s="52"/>
      <c r="DS415" s="328"/>
      <c r="DT415" s="41">
        <v>3</v>
      </c>
      <c r="DU415" s="6"/>
      <c r="DV415" s="6"/>
      <c r="DW415" s="6"/>
      <c r="DX415" s="6"/>
      <c r="DY415" s="6"/>
      <c r="DZ415" s="6"/>
      <c r="EA415" s="52"/>
      <c r="EC415" s="328"/>
      <c r="ED415" s="41">
        <v>3</v>
      </c>
      <c r="EE415" s="6"/>
      <c r="EF415" s="6"/>
      <c r="EG415" s="6"/>
      <c r="EH415" s="6"/>
      <c r="EI415" s="6"/>
      <c r="EJ415" s="6"/>
      <c r="EK415" s="52"/>
      <c r="EL415" s="328"/>
      <c r="EM415" s="41">
        <v>3</v>
      </c>
      <c r="EN415" s="6">
        <v>10</v>
      </c>
      <c r="EO415" s="6">
        <v>10</v>
      </c>
      <c r="EP415" s="6">
        <v>10</v>
      </c>
      <c r="EQ415" s="6">
        <v>10</v>
      </c>
      <c r="ER415" s="6"/>
      <c r="ES415" s="6">
        <v>0</v>
      </c>
      <c r="ET415" s="52"/>
      <c r="EU415" s="52"/>
      <c r="EW415" s="367"/>
      <c r="EX415" s="41">
        <v>3</v>
      </c>
      <c r="EY415" s="6"/>
      <c r="EZ415" s="6"/>
      <c r="FA415" s="6"/>
      <c r="FB415" s="6"/>
      <c r="FC415" s="6"/>
      <c r="FD415" s="6"/>
      <c r="FE415" s="52"/>
      <c r="FG415" s="367"/>
      <c r="FH415" s="41">
        <v>3</v>
      </c>
      <c r="FI415" s="6"/>
      <c r="FJ415" s="6"/>
      <c r="FK415" s="6"/>
      <c r="FL415" s="6"/>
      <c r="FM415" s="6"/>
      <c r="FN415" s="6"/>
      <c r="FO415" s="52"/>
      <c r="FQ415" s="367"/>
      <c r="FR415" s="41">
        <v>3</v>
      </c>
      <c r="FS415" s="6"/>
      <c r="FT415" s="6"/>
      <c r="FU415" s="6"/>
      <c r="FV415" s="6"/>
      <c r="FW415" s="6"/>
      <c r="FX415" s="6"/>
      <c r="FY415" s="52"/>
      <c r="GA415" s="367"/>
      <c r="GB415" s="41">
        <v>3</v>
      </c>
      <c r="GC415" s="6"/>
      <c r="GD415" s="6"/>
      <c r="GE415" s="6"/>
      <c r="GF415" s="6"/>
      <c r="GG415" s="6"/>
      <c r="GH415" s="6"/>
      <c r="GI415" s="52"/>
      <c r="GK415" s="367"/>
      <c r="GL415" s="41">
        <v>3</v>
      </c>
      <c r="GM415" s="6"/>
      <c r="GN415" s="6"/>
      <c r="GO415" s="6"/>
      <c r="GP415" s="6"/>
      <c r="GQ415" s="6"/>
      <c r="GR415" s="6"/>
      <c r="GS415" s="52"/>
      <c r="GU415" s="367"/>
      <c r="GV415" s="41">
        <v>3</v>
      </c>
      <c r="GW415" s="6"/>
      <c r="GX415" s="6"/>
      <c r="GY415" s="6"/>
      <c r="GZ415" s="6"/>
      <c r="HA415" s="6"/>
      <c r="HB415" s="6"/>
      <c r="HC415" s="52"/>
      <c r="HE415" s="367"/>
      <c r="HF415" s="41">
        <v>3</v>
      </c>
      <c r="HG415" s="6"/>
      <c r="HH415" s="6"/>
      <c r="HI415" s="6"/>
      <c r="HJ415" s="6"/>
      <c r="HK415" s="6"/>
      <c r="HL415" s="6"/>
      <c r="HM415" s="52"/>
      <c r="HO415" s="367"/>
      <c r="HP415" s="41">
        <v>3</v>
      </c>
      <c r="HQ415" s="6"/>
      <c r="HR415" s="6"/>
      <c r="HS415" s="6"/>
      <c r="HT415" s="6"/>
      <c r="HU415" s="6"/>
      <c r="HV415" s="6"/>
      <c r="HW415" s="52"/>
      <c r="HY415" s="367"/>
      <c r="HZ415" s="41">
        <v>3</v>
      </c>
      <c r="IA415" s="6"/>
      <c r="IB415" s="6"/>
      <c r="IC415" s="6"/>
      <c r="ID415" s="6"/>
      <c r="IE415" s="6"/>
      <c r="IF415" s="6"/>
      <c r="IG415" s="52"/>
      <c r="II415" s="367"/>
      <c r="IJ415" s="41">
        <v>3</v>
      </c>
      <c r="IK415" s="6"/>
      <c r="IL415" s="6"/>
      <c r="IM415" s="6"/>
      <c r="IN415" s="6"/>
      <c r="IO415" s="6"/>
      <c r="IP415" s="6"/>
      <c r="IQ415" s="52"/>
      <c r="IS415" s="367"/>
      <c r="IT415" s="41">
        <v>3</v>
      </c>
      <c r="IU415" s="6"/>
      <c r="IV415" s="6"/>
      <c r="IW415" s="6"/>
      <c r="IX415" s="6"/>
      <c r="IY415" s="6"/>
      <c r="IZ415" s="6"/>
      <c r="JA415" s="52"/>
    </row>
    <row r="416" spans="1:261" ht="12.75" customHeight="1" outlineLevel="2" x14ac:dyDescent="0.25">
      <c r="A416" s="99" t="s">
        <v>122</v>
      </c>
      <c r="B416" s="100">
        <f>IF(A416="Must Have",RQTMustHave,(IF(A416="Important",RQTImportant,(IF(A416="Standard",RQTStandard,RQTNiceToHave)))))</f>
        <v>1</v>
      </c>
      <c r="C416" s="358"/>
      <c r="D416" s="17" t="s">
        <v>1</v>
      </c>
      <c r="E416" s="417">
        <f>AVERAGE(O416,Y416,AI416,AS416,BC416,BM416,BW416,CG416,CQ416,DA416,DK416,DU416,EE416,EO416,EY416,FI416,FS416,GC416,GM416,GW416,HG416,HQ416,IA416,IK416,IU416)</f>
        <v>7.1333333333333329</v>
      </c>
      <c r="F416" s="417">
        <f t="shared" ref="F416:J416" si="1857">AVERAGE(P416,Z416,AJ416,AT416,BD416,BN416,BX416,CH416,CR416,DB416,DL416,DV416,EF416,EP416,EZ416,FJ416,FT416,GD416,GN416,GX416,HH416,HR416,IB416,IL416,IV416)</f>
        <v>8.7999999999999989</v>
      </c>
      <c r="G416" s="417">
        <f t="shared" si="1857"/>
        <v>8.6666666666666661</v>
      </c>
      <c r="H416" s="417">
        <f t="shared" si="1857"/>
        <v>5.9</v>
      </c>
      <c r="I416" s="417">
        <f t="shared" si="1857"/>
        <v>4.3</v>
      </c>
      <c r="J416" s="417">
        <f t="shared" si="1857"/>
        <v>4.9000000000000004</v>
      </c>
      <c r="K416" s="52"/>
      <c r="M416" s="48"/>
      <c r="N416" s="17" t="s">
        <v>1</v>
      </c>
      <c r="O416" s="36" t="str">
        <f>IF(COUNT(O411:O415)=0,"",AVERAGE(O411:O415))</f>
        <v/>
      </c>
      <c r="P416" s="36" t="str">
        <f>IF(COUNT(P411:P415)=0,"",AVERAGE(P411:P415))</f>
        <v/>
      </c>
      <c r="Q416" s="36" t="str">
        <f>IF(COUNT(Q411:Q415)=0,"",AVERAGE(Q411:Q415))</f>
        <v/>
      </c>
      <c r="R416" s="36" t="str">
        <f>IF(COUNT(R411:R415)=0,"",AVERAGE(R411:R415))</f>
        <v/>
      </c>
      <c r="S416" s="36"/>
      <c r="T416" s="36" t="str">
        <f>IF(COUNT(T411:T415)=0,"",AVERAGE(T411:T415))</f>
        <v/>
      </c>
      <c r="U416" s="52"/>
      <c r="W416" s="48"/>
      <c r="X416" s="17" t="s">
        <v>1</v>
      </c>
      <c r="Y416" s="36">
        <f>IF(COUNT(Y411:Y415)=0,"",AVERAGE(Y411:Y415))</f>
        <v>2</v>
      </c>
      <c r="Z416" s="36">
        <f t="shared" ref="Z416:AD416" si="1858">IF(COUNT(Z411:Z415)=0,"",AVERAGE(Z411:Z415))</f>
        <v>7</v>
      </c>
      <c r="AA416" s="36">
        <f t="shared" si="1858"/>
        <v>8</v>
      </c>
      <c r="AB416" s="36">
        <f t="shared" si="1858"/>
        <v>3.4</v>
      </c>
      <c r="AC416" s="36">
        <f t="shared" si="1858"/>
        <v>3</v>
      </c>
      <c r="AD416" s="36">
        <f t="shared" si="1858"/>
        <v>4.2</v>
      </c>
      <c r="AE416" s="52"/>
      <c r="AG416" s="48"/>
      <c r="AH416" s="17" t="s">
        <v>1</v>
      </c>
      <c r="AI416" s="36" t="str">
        <f>IF(COUNT(AI411:AI415)=0,"",AVERAGE(AI411:AI415))</f>
        <v/>
      </c>
      <c r="AJ416" s="36" t="str">
        <f>IF(COUNT(AJ411:AJ415)=0,"",AVERAGE(AJ411:AJ415))</f>
        <v/>
      </c>
      <c r="AK416" s="36" t="str">
        <f>IF(COUNT(AK411:AK415)=0,"",AVERAGE(AK411:AK415))</f>
        <v/>
      </c>
      <c r="AL416" s="36" t="str">
        <f>IF(COUNT(AL411:AL415)=0,"",AVERAGE(AL411:AL415))</f>
        <v/>
      </c>
      <c r="AM416" s="36"/>
      <c r="AN416" s="36" t="str">
        <f>IF(COUNT(AN411:AN415)=0,"",AVERAGE(AN411:AN415))</f>
        <v/>
      </c>
      <c r="AO416" s="52"/>
      <c r="AQ416" s="48"/>
      <c r="AR416" s="17" t="s">
        <v>1</v>
      </c>
      <c r="AS416" s="36"/>
      <c r="AT416" s="36" t="str">
        <f>IF(COUNT(AT411:AT415)=0,"",AVERAGE(AT411:AT415))</f>
        <v/>
      </c>
      <c r="AU416" s="36" t="str">
        <f>IF(COUNT(AU411:AU415)=0,"",AVERAGE(AU411:AU415))</f>
        <v/>
      </c>
      <c r="AV416" s="36" t="str">
        <f>IF(COUNT(AV411:AV415)=0,"",AVERAGE(AV411:AV415))</f>
        <v/>
      </c>
      <c r="AW416" s="36" t="str">
        <f>IF(COUNT(AW411:AW415)=0,"",AVERAGE(AW411:AW415))</f>
        <v/>
      </c>
      <c r="AX416" s="36" t="str">
        <f>IF(COUNT(AX411:AX415)=0,"",AVERAGE(AX411:AX415))</f>
        <v/>
      </c>
      <c r="AY416" s="52"/>
      <c r="BA416" s="48"/>
      <c r="BB416" s="17" t="s">
        <v>1</v>
      </c>
      <c r="BC416" s="36"/>
      <c r="BD416" s="36" t="str">
        <f>IF(COUNT(BD411:BD415)=0,"",AVERAGE(BD411:BD415))</f>
        <v/>
      </c>
      <c r="BE416" s="36" t="str">
        <f>IF(COUNT(BE411:BE415)=0,"",AVERAGE(BE411:BE415))</f>
        <v/>
      </c>
      <c r="BF416" s="36" t="str">
        <f>IF(COUNT(BF411:BF415)=0,"",AVERAGE(BF411:BF415))</f>
        <v/>
      </c>
      <c r="BG416" s="36" t="str">
        <f>IF(COUNT(BG411:BG415)=0,"",AVERAGE(BG411:BG415))</f>
        <v/>
      </c>
      <c r="BH416" s="36" t="str">
        <f>IF(COUNT(BH411:BH415)=0,"",AVERAGE(BH411:BH415))</f>
        <v/>
      </c>
      <c r="BI416" s="52"/>
      <c r="BK416" s="48"/>
      <c r="BL416" s="17" t="s">
        <v>1</v>
      </c>
      <c r="BM416" s="6"/>
      <c r="BN416" s="6"/>
      <c r="BO416" s="6"/>
      <c r="BP416" s="6"/>
      <c r="BQ416" s="6"/>
      <c r="BR416" s="6"/>
      <c r="BS416" s="52"/>
      <c r="BU416" s="48"/>
      <c r="BV416" s="17" t="s">
        <v>1</v>
      </c>
      <c r="BW416" s="36" t="str">
        <f>IF(COUNT(BW411:BW415)=0,"",AVERAGE(BW411:BW415))</f>
        <v/>
      </c>
      <c r="BX416" s="36" t="str">
        <f>IF(COUNT(BX411:BX415)=0,"",AVERAGE(BX411:BX415))</f>
        <v/>
      </c>
      <c r="BY416" s="36" t="str">
        <f>IF(COUNT(BY411:BY415)=0,"",AVERAGE(BY411:BY415))</f>
        <v/>
      </c>
      <c r="BZ416" s="36" t="str">
        <f>IF(COUNT(BZ411:BZ415)=0,"",AVERAGE(BZ411:BZ415))</f>
        <v/>
      </c>
      <c r="CA416" s="36"/>
      <c r="CB416" s="36" t="str">
        <f>IF(COUNT(CB411:CB415)=0,"",AVERAGE(CB411:CB415))</f>
        <v/>
      </c>
      <c r="CC416" s="52"/>
      <c r="CE416" s="48"/>
      <c r="CF416" s="17" t="s">
        <v>1</v>
      </c>
      <c r="CG416" s="36" t="str">
        <f>IF(COUNT(CG411:CG415)=0,"",AVERAGE(CG411:CG415))</f>
        <v/>
      </c>
      <c r="CH416" s="36" t="str">
        <f>IF(COUNT(CH411:CH415)=0,"",AVERAGE(CH411:CH415))</f>
        <v/>
      </c>
      <c r="CI416" s="36" t="str">
        <f>IF(COUNT(CI411:CI415)=0,"",AVERAGE(CI411:CI415))</f>
        <v/>
      </c>
      <c r="CJ416" s="36" t="str">
        <f>IF(COUNT(CJ411:CJ415)=0,"",AVERAGE(CJ411:CJ415))</f>
        <v/>
      </c>
      <c r="CK416" s="36"/>
      <c r="CL416" s="36" t="str">
        <f>IF(COUNT(CL411:CL415)=0,"",AVERAGE(CL411:CL415))</f>
        <v/>
      </c>
      <c r="CM416" s="52"/>
      <c r="CO416" s="48"/>
      <c r="CP416" s="17" t="s">
        <v>1</v>
      </c>
      <c r="CQ416" s="36" t="str">
        <f>IF(COUNT(CQ411:CQ415)=0,"",AVERAGE(CQ411:CQ415))</f>
        <v/>
      </c>
      <c r="CR416" s="36" t="str">
        <f>IF(COUNT(CR411:CR415)=0,"",AVERAGE(CR411:CR415))</f>
        <v/>
      </c>
      <c r="CS416" s="36" t="str">
        <f>IF(COUNT(CS411:CS415)=0,"",AVERAGE(CS411:CS415))</f>
        <v/>
      </c>
      <c r="CT416" s="36" t="str">
        <f>IF(COUNT(CT411:CT415)=0,"",AVERAGE(CT411:CT415))</f>
        <v/>
      </c>
      <c r="CU416" s="36"/>
      <c r="CV416" s="36" t="str">
        <f>IF(COUNT(CV411:CV415)=0,"",AVERAGE(CV411:CV415))</f>
        <v/>
      </c>
      <c r="CW416" s="52"/>
      <c r="CY416" s="48"/>
      <c r="CZ416" s="17" t="s">
        <v>1</v>
      </c>
      <c r="DA416" s="36">
        <f>IF(COUNT(DA411:DA415)=0,"",AVERAGE(DA411:DA415))</f>
        <v>9.6</v>
      </c>
      <c r="DB416" s="36">
        <f>IF(COUNT(DB411:DB415)=0,"",AVERAGE(DB411:DB415))</f>
        <v>9.8000000000000007</v>
      </c>
      <c r="DC416" s="36">
        <f>IF(COUNT(DC411:DC415)=0,"",AVERAGE(DC411:DC415))</f>
        <v>9.6</v>
      </c>
      <c r="DD416" s="36">
        <f>IF(COUNT(DD411:DD415)=0,"",AVERAGE(DD411:DD415))</f>
        <v>8.4</v>
      </c>
      <c r="DE416" s="36"/>
      <c r="DF416" s="36">
        <f>IF(COUNT(DF411:DF415)=0,"",AVERAGE(DF411:DF415))</f>
        <v>5.6</v>
      </c>
      <c r="DG416" s="52"/>
      <c r="DI416" s="48"/>
      <c r="DJ416" s="17" t="s">
        <v>1</v>
      </c>
      <c r="DK416" s="36" t="str">
        <f>IF(COUNT(DK411:DK415)=0,"",AVERAGE(DK411:DK415))</f>
        <v/>
      </c>
      <c r="DL416" s="36" t="str">
        <f>IF(COUNT(DL411:DL415)=0,"",AVERAGE(DL411:DL415))</f>
        <v/>
      </c>
      <c r="DM416" s="36" t="str">
        <f>IF(COUNT(DM411:DM415)=0,"",AVERAGE(DM411:DM415))</f>
        <v/>
      </c>
      <c r="DN416" s="36" t="str">
        <f>IF(COUNT(DN411:DN415)=0,"",AVERAGE(DN411:DN415))</f>
        <v/>
      </c>
      <c r="DO416" s="36"/>
      <c r="DP416" s="36" t="str">
        <f>IF(COUNT(DP411:DP415)=0,"",AVERAGE(DP411:DP415))</f>
        <v/>
      </c>
      <c r="DQ416" s="52"/>
      <c r="DS416" s="48"/>
      <c r="DT416" s="17" t="s">
        <v>1</v>
      </c>
      <c r="DU416" s="36" t="str">
        <f>IF(COUNT(DU411:DU415)=0,"",AVERAGE(DU411:DU415))</f>
        <v/>
      </c>
      <c r="DV416" s="36" t="str">
        <f>IF(COUNT(DV411:DV415)=0,"",AVERAGE(DV411:DV415))</f>
        <v/>
      </c>
      <c r="DW416" s="36" t="str">
        <f>IF(COUNT(DW411:DW415)=0,"",AVERAGE(DW411:DW415))</f>
        <v/>
      </c>
      <c r="DX416" s="36" t="str">
        <f>IF(COUNT(DX411:DX415)=0,"",AVERAGE(DX411:DX415))</f>
        <v/>
      </c>
      <c r="DY416" s="36"/>
      <c r="DZ416" s="36" t="str">
        <f>IF(COUNT(DZ411:DZ415)=0,"",AVERAGE(DZ411:DZ415))</f>
        <v/>
      </c>
      <c r="EA416" s="52"/>
      <c r="EC416" s="48"/>
      <c r="ED416" s="17" t="s">
        <v>1</v>
      </c>
      <c r="EE416" s="36" t="str">
        <f>IF(COUNT(EE411:EE415)=0,"",AVERAGE(EE411:EE415))</f>
        <v/>
      </c>
      <c r="EF416" s="36" t="str">
        <f>IF(COUNT(EF411:EF415)=0,"",AVERAGE(EF411:EF415))</f>
        <v/>
      </c>
      <c r="EG416" s="36" t="str">
        <f>IF(COUNT(EG411:EG415)=0,"",AVERAGE(EG411:EG415))</f>
        <v/>
      </c>
      <c r="EH416" s="36" t="str">
        <f>IF(COUNT(EH411:EH415)=0,"",AVERAGE(EH411:EH415))</f>
        <v/>
      </c>
      <c r="EI416" s="36"/>
      <c r="EJ416" s="36" t="str">
        <f>IF(COUNT(EJ411:EJ415)=0,"",AVERAGE(EJ411:EJ415))</f>
        <v/>
      </c>
      <c r="EK416" s="52"/>
      <c r="EL416" s="48"/>
      <c r="EM416" s="17" t="s">
        <v>1</v>
      </c>
      <c r="EN416" s="36">
        <f>IF(COUNT(EN411:EN415)=0,"",AVERAGE(EN411:EN415))</f>
        <v>9.6</v>
      </c>
      <c r="EO416" s="36">
        <f>IF(COUNT(EO411:EO415)=0,"",AVERAGE(EO411:EO415))</f>
        <v>9.8000000000000007</v>
      </c>
      <c r="EP416" s="36">
        <f>IF(COUNT(EP411:EP415)=0,"",AVERAGE(EP411:EP415))</f>
        <v>9.6</v>
      </c>
      <c r="EQ416" s="36">
        <f>IF(COUNT(EQ411:EQ415)=0,"",AVERAGE(EQ411:EQ415))</f>
        <v>8.4</v>
      </c>
      <c r="ER416" s="36"/>
      <c r="ES416" s="36">
        <f>IF(COUNT(ES411:ES415)=0,"",AVERAGE(ES411:ES415))</f>
        <v>5.6</v>
      </c>
      <c r="ET416" s="52"/>
      <c r="EU416" s="52"/>
      <c r="EW416" s="369"/>
      <c r="EX416" s="17" t="s">
        <v>1</v>
      </c>
      <c r="EY416" s="36" t="str">
        <f t="shared" ref="EY416:FD416" si="1859">IF(COUNT(EY411:EY415)=0,"",AVERAGE(EY411:EY415))</f>
        <v/>
      </c>
      <c r="EZ416" s="36" t="str">
        <f t="shared" si="1859"/>
        <v/>
      </c>
      <c r="FA416" s="36" t="str">
        <f t="shared" si="1859"/>
        <v/>
      </c>
      <c r="FB416" s="36" t="str">
        <f t="shared" si="1859"/>
        <v/>
      </c>
      <c r="FC416" s="36" t="str">
        <f t="shared" si="1859"/>
        <v/>
      </c>
      <c r="FD416" s="36" t="str">
        <f t="shared" si="1859"/>
        <v/>
      </c>
      <c r="FE416" s="52"/>
      <c r="FG416" s="369"/>
      <c r="FH416" s="17" t="s">
        <v>1</v>
      </c>
      <c r="FI416" s="36" t="str">
        <f t="shared" ref="FI416:FN416" si="1860">IF(COUNT(FI411:FI415)=0,"",AVERAGE(FI411:FI415))</f>
        <v/>
      </c>
      <c r="FJ416" s="36" t="str">
        <f t="shared" si="1860"/>
        <v/>
      </c>
      <c r="FK416" s="36" t="str">
        <f t="shared" si="1860"/>
        <v/>
      </c>
      <c r="FL416" s="36" t="str">
        <f t="shared" si="1860"/>
        <v/>
      </c>
      <c r="FM416" s="36" t="str">
        <f t="shared" si="1860"/>
        <v/>
      </c>
      <c r="FN416" s="36" t="str">
        <f t="shared" si="1860"/>
        <v/>
      </c>
      <c r="FO416" s="52"/>
      <c r="FQ416" s="369"/>
      <c r="FR416" s="17" t="s">
        <v>1</v>
      </c>
      <c r="FS416" s="36" t="str">
        <f t="shared" ref="FS416:FX416" si="1861">IF(COUNT(FS411:FS415)=0,"",AVERAGE(FS411:FS415))</f>
        <v/>
      </c>
      <c r="FT416" s="36" t="str">
        <f t="shared" si="1861"/>
        <v/>
      </c>
      <c r="FU416" s="36" t="str">
        <f t="shared" si="1861"/>
        <v/>
      </c>
      <c r="FV416" s="36" t="str">
        <f t="shared" si="1861"/>
        <v/>
      </c>
      <c r="FW416" s="36" t="str">
        <f t="shared" si="1861"/>
        <v/>
      </c>
      <c r="FX416" s="36" t="str">
        <f t="shared" si="1861"/>
        <v/>
      </c>
      <c r="FY416" s="52"/>
      <c r="GA416" s="369"/>
      <c r="GB416" s="17" t="s">
        <v>1</v>
      </c>
      <c r="GC416" s="36" t="str">
        <f t="shared" ref="GC416:GH416" si="1862">IF(COUNT(GC411:GC415)=0,"",AVERAGE(GC411:GC415))</f>
        <v/>
      </c>
      <c r="GD416" s="36" t="str">
        <f t="shared" si="1862"/>
        <v/>
      </c>
      <c r="GE416" s="36" t="str">
        <f t="shared" si="1862"/>
        <v/>
      </c>
      <c r="GF416" s="36" t="str">
        <f t="shared" si="1862"/>
        <v/>
      </c>
      <c r="GG416" s="36" t="str">
        <f t="shared" si="1862"/>
        <v/>
      </c>
      <c r="GH416" s="36" t="str">
        <f t="shared" si="1862"/>
        <v/>
      </c>
      <c r="GI416" s="52"/>
      <c r="GK416" s="369"/>
      <c r="GL416" s="17" t="s">
        <v>1</v>
      </c>
      <c r="GM416" s="36" t="str">
        <f t="shared" ref="GM416:GR416" si="1863">IF(COUNT(GM411:GM415)=0,"",AVERAGE(GM411:GM415))</f>
        <v/>
      </c>
      <c r="GN416" s="36" t="str">
        <f t="shared" si="1863"/>
        <v/>
      </c>
      <c r="GO416" s="36" t="str">
        <f t="shared" si="1863"/>
        <v/>
      </c>
      <c r="GP416" s="36" t="str">
        <f t="shared" si="1863"/>
        <v/>
      </c>
      <c r="GQ416" s="36" t="str">
        <f t="shared" si="1863"/>
        <v/>
      </c>
      <c r="GR416" s="36" t="str">
        <f t="shared" si="1863"/>
        <v/>
      </c>
      <c r="GS416" s="52"/>
      <c r="GU416" s="369"/>
      <c r="GV416" s="17" t="s">
        <v>1</v>
      </c>
      <c r="GW416" s="36" t="str">
        <f t="shared" ref="GW416:HB416" si="1864">IF(COUNT(GW411:GW415)=0,"",AVERAGE(GW411:GW415))</f>
        <v/>
      </c>
      <c r="GX416" s="36" t="str">
        <f t="shared" si="1864"/>
        <v/>
      </c>
      <c r="GY416" s="36" t="str">
        <f t="shared" si="1864"/>
        <v/>
      </c>
      <c r="GZ416" s="36" t="str">
        <f t="shared" si="1864"/>
        <v/>
      </c>
      <c r="HA416" s="36" t="str">
        <f t="shared" si="1864"/>
        <v/>
      </c>
      <c r="HB416" s="36" t="str">
        <f t="shared" si="1864"/>
        <v/>
      </c>
      <c r="HC416" s="52"/>
      <c r="HE416" s="369"/>
      <c r="HF416" s="17" t="s">
        <v>1</v>
      </c>
      <c r="HG416" s="36" t="str">
        <f t="shared" ref="HG416:HL416" si="1865">IF(COUNT(HG411:HG415)=0,"",AVERAGE(HG411:HG415))</f>
        <v/>
      </c>
      <c r="HH416" s="36" t="str">
        <f t="shared" si="1865"/>
        <v/>
      </c>
      <c r="HI416" s="36" t="str">
        <f t="shared" si="1865"/>
        <v/>
      </c>
      <c r="HJ416" s="36" t="str">
        <f t="shared" si="1865"/>
        <v/>
      </c>
      <c r="HK416" s="36" t="str">
        <f t="shared" si="1865"/>
        <v/>
      </c>
      <c r="HL416" s="36" t="str">
        <f t="shared" si="1865"/>
        <v/>
      </c>
      <c r="HM416" s="52"/>
      <c r="HO416" s="369"/>
      <c r="HP416" s="17" t="s">
        <v>1</v>
      </c>
      <c r="HQ416" s="36" t="str">
        <f t="shared" ref="HQ416:HV416" si="1866">IF(COUNT(HQ411:HQ415)=0,"",AVERAGE(HQ411:HQ415))</f>
        <v/>
      </c>
      <c r="HR416" s="36" t="str">
        <f t="shared" si="1866"/>
        <v/>
      </c>
      <c r="HS416" s="36" t="str">
        <f t="shared" si="1866"/>
        <v/>
      </c>
      <c r="HT416" s="36" t="str">
        <f t="shared" si="1866"/>
        <v/>
      </c>
      <c r="HU416" s="36" t="str">
        <f t="shared" si="1866"/>
        <v/>
      </c>
      <c r="HV416" s="36" t="str">
        <f t="shared" si="1866"/>
        <v/>
      </c>
      <c r="HW416" s="52"/>
      <c r="HY416" s="369"/>
      <c r="HZ416" s="17" t="s">
        <v>1</v>
      </c>
      <c r="IA416" s="36" t="str">
        <f t="shared" ref="IA416:IF416" si="1867">IF(COUNT(IA411:IA415)=0,"",AVERAGE(IA411:IA415))</f>
        <v/>
      </c>
      <c r="IB416" s="36" t="str">
        <f t="shared" si="1867"/>
        <v/>
      </c>
      <c r="IC416" s="36" t="str">
        <f t="shared" si="1867"/>
        <v/>
      </c>
      <c r="ID416" s="36" t="str">
        <f t="shared" si="1867"/>
        <v/>
      </c>
      <c r="IE416" s="36" t="str">
        <f t="shared" si="1867"/>
        <v/>
      </c>
      <c r="IF416" s="36" t="str">
        <f t="shared" si="1867"/>
        <v/>
      </c>
      <c r="IG416" s="52"/>
      <c r="II416" s="369"/>
      <c r="IJ416" s="17" t="s">
        <v>1</v>
      </c>
      <c r="IK416" s="36" t="str">
        <f t="shared" ref="IK416:IP416" si="1868">IF(COUNT(IK411:IK415)=0,"",AVERAGE(IK411:IK415))</f>
        <v/>
      </c>
      <c r="IL416" s="36" t="str">
        <f t="shared" si="1868"/>
        <v/>
      </c>
      <c r="IM416" s="36" t="str">
        <f t="shared" si="1868"/>
        <v/>
      </c>
      <c r="IN416" s="36" t="str">
        <f t="shared" si="1868"/>
        <v/>
      </c>
      <c r="IO416" s="36" t="str">
        <f t="shared" si="1868"/>
        <v/>
      </c>
      <c r="IP416" s="36" t="str">
        <f t="shared" si="1868"/>
        <v/>
      </c>
      <c r="IQ416" s="52"/>
      <c r="IS416" s="369"/>
      <c r="IT416" s="17" t="s">
        <v>1</v>
      </c>
      <c r="IU416" s="36" t="str">
        <f t="shared" ref="IU416:IZ416" si="1869">IF(COUNT(IU411:IU415)=0,"",AVERAGE(IU411:IU415))</f>
        <v/>
      </c>
      <c r="IV416" s="36" t="str">
        <f t="shared" si="1869"/>
        <v/>
      </c>
      <c r="IW416" s="36" t="str">
        <f t="shared" si="1869"/>
        <v/>
      </c>
      <c r="IX416" s="36" t="str">
        <f t="shared" si="1869"/>
        <v/>
      </c>
      <c r="IY416" s="36" t="str">
        <f t="shared" si="1869"/>
        <v/>
      </c>
      <c r="IZ416" s="36" t="str">
        <f t="shared" si="1869"/>
        <v/>
      </c>
      <c r="JA416" s="52"/>
    </row>
    <row r="417" spans="1:261" ht="13.8" outlineLevel="1" x14ac:dyDescent="0.25">
      <c r="A417" s="97"/>
      <c r="B417" s="98">
        <f>SUM(B418:B430)*10</f>
        <v>10</v>
      </c>
      <c r="C417" s="37">
        <v>6.8</v>
      </c>
      <c r="D417" s="38" t="s">
        <v>336</v>
      </c>
      <c r="E417" s="428">
        <f>($B$430*E430)/$B$417</f>
        <v>0.5</v>
      </c>
      <c r="F417" s="428">
        <f t="shared" ref="F417:J417" si="1870">($B$430*F430)/$B$417</f>
        <v>0.87222222222222212</v>
      </c>
      <c r="G417" s="428">
        <f t="shared" si="1870"/>
        <v>0.93333333333333335</v>
      </c>
      <c r="H417" s="428">
        <f t="shared" si="1870"/>
        <v>0.59000000000000008</v>
      </c>
      <c r="I417" s="428">
        <f t="shared" si="1870"/>
        <v>0.71666666666666667</v>
      </c>
      <c r="J417" s="428">
        <f t="shared" si="1870"/>
        <v>0.71666666666666667</v>
      </c>
      <c r="K417" s="52"/>
      <c r="M417" s="37">
        <v>6.8</v>
      </c>
      <c r="N417" s="38" t="s">
        <v>336</v>
      </c>
      <c r="O417" s="38"/>
      <c r="P417" s="38"/>
      <c r="Q417" s="38"/>
      <c r="R417" s="38"/>
      <c r="S417" s="38"/>
      <c r="T417" s="38"/>
      <c r="U417" s="52"/>
      <c r="W417" s="37">
        <v>6.8</v>
      </c>
      <c r="X417" s="38" t="s">
        <v>336</v>
      </c>
      <c r="Y417" s="38"/>
      <c r="Z417" s="38"/>
      <c r="AA417" s="38"/>
      <c r="AB417" s="38"/>
      <c r="AC417" s="38"/>
      <c r="AD417" s="38"/>
      <c r="AE417" s="52"/>
      <c r="AG417" s="37">
        <v>6.8</v>
      </c>
      <c r="AH417" s="38" t="s">
        <v>336</v>
      </c>
      <c r="AI417" s="38"/>
      <c r="AJ417" s="38"/>
      <c r="AK417" s="38"/>
      <c r="AL417" s="38"/>
      <c r="AM417" s="38"/>
      <c r="AN417" s="38"/>
      <c r="AO417" s="52"/>
      <c r="AQ417" s="37">
        <v>6.8</v>
      </c>
      <c r="AR417" s="38" t="s">
        <v>336</v>
      </c>
      <c r="AS417" s="38"/>
      <c r="AT417" s="38"/>
      <c r="AU417" s="38"/>
      <c r="AV417" s="38"/>
      <c r="AW417" s="38"/>
      <c r="AX417" s="38"/>
      <c r="AY417" s="52"/>
      <c r="BA417" s="37">
        <v>6.8</v>
      </c>
      <c r="BB417" s="38" t="s">
        <v>336</v>
      </c>
      <c r="BC417" s="38"/>
      <c r="BD417" s="38"/>
      <c r="BE417" s="38"/>
      <c r="BF417" s="38"/>
      <c r="BG417" s="38"/>
      <c r="BH417" s="38"/>
      <c r="BI417" s="52"/>
      <c r="BK417" s="37">
        <v>6.8</v>
      </c>
      <c r="BL417" s="38" t="s">
        <v>336</v>
      </c>
      <c r="BM417" s="36"/>
      <c r="BN417" s="36" t="str">
        <f>IF(COUNT(BN412:BN416)=0,"",AVERAGE(BN412:BN416))</f>
        <v/>
      </c>
      <c r="BO417" s="36" t="str">
        <f>IF(COUNT(BO412:BO416)=0,"",AVERAGE(BO412:BO416))</f>
        <v/>
      </c>
      <c r="BP417" s="36" t="str">
        <f>IF(COUNT(BP412:BP416)=0,"",AVERAGE(BP412:BP416))</f>
        <v/>
      </c>
      <c r="BQ417" s="36" t="str">
        <f>IF(COUNT(BQ412:BQ416)=0,"",AVERAGE(BQ412:BQ416))</f>
        <v/>
      </c>
      <c r="BR417" s="36" t="str">
        <f>IF(COUNT(BR412:BR416)=0,"",AVERAGE(BR412:BR416))</f>
        <v/>
      </c>
      <c r="BS417" s="52"/>
      <c r="BU417" s="37">
        <v>6.8</v>
      </c>
      <c r="BV417" s="38" t="s">
        <v>336</v>
      </c>
      <c r="BW417" s="38"/>
      <c r="BX417" s="38"/>
      <c r="BY417" s="38"/>
      <c r="BZ417" s="38"/>
      <c r="CA417" s="38"/>
      <c r="CB417" s="38"/>
      <c r="CC417" s="52"/>
      <c r="CE417" s="37">
        <v>6.8</v>
      </c>
      <c r="CF417" s="38" t="s">
        <v>336</v>
      </c>
      <c r="CG417" s="38"/>
      <c r="CH417" s="38"/>
      <c r="CI417" s="38"/>
      <c r="CJ417" s="38"/>
      <c r="CK417" s="38"/>
      <c r="CL417" s="38"/>
      <c r="CM417" s="52"/>
      <c r="CO417" s="37">
        <v>6.8</v>
      </c>
      <c r="CP417" s="38" t="s">
        <v>336</v>
      </c>
      <c r="CQ417" s="38"/>
      <c r="CR417" s="38"/>
      <c r="CS417" s="38"/>
      <c r="CT417" s="38"/>
      <c r="CU417" s="38"/>
      <c r="CV417" s="38"/>
      <c r="CW417" s="52"/>
      <c r="CY417" s="37">
        <v>6.8</v>
      </c>
      <c r="CZ417" s="38" t="s">
        <v>336</v>
      </c>
      <c r="DA417" s="38"/>
      <c r="DB417" s="38"/>
      <c r="DC417" s="38"/>
      <c r="DD417" s="38"/>
      <c r="DE417" s="38"/>
      <c r="DF417" s="38"/>
      <c r="DG417" s="52"/>
      <c r="DI417" s="37">
        <v>6.8</v>
      </c>
      <c r="DJ417" s="38" t="s">
        <v>336</v>
      </c>
      <c r="DK417" s="38"/>
      <c r="DL417" s="38"/>
      <c r="DM417" s="38"/>
      <c r="DN417" s="38"/>
      <c r="DO417" s="38"/>
      <c r="DP417" s="38"/>
      <c r="DQ417" s="52"/>
      <c r="DS417" s="37">
        <v>6.8</v>
      </c>
      <c r="DT417" s="38" t="s">
        <v>336</v>
      </c>
      <c r="DU417" s="38"/>
      <c r="DV417" s="38"/>
      <c r="DW417" s="38"/>
      <c r="DX417" s="38"/>
      <c r="DY417" s="38"/>
      <c r="DZ417" s="38"/>
      <c r="EA417" s="52"/>
      <c r="EC417" s="37">
        <v>6.8</v>
      </c>
      <c r="ED417" s="38" t="s">
        <v>336</v>
      </c>
      <c r="EE417" s="38"/>
      <c r="EF417" s="38"/>
      <c r="EG417" s="38"/>
      <c r="EH417" s="38"/>
      <c r="EI417" s="38"/>
      <c r="EJ417" s="38"/>
      <c r="EK417" s="52"/>
      <c r="EL417" s="37">
        <v>6.8</v>
      </c>
      <c r="EM417" s="38" t="s">
        <v>336</v>
      </c>
      <c r="EN417" s="38"/>
      <c r="EO417" s="38"/>
      <c r="EP417" s="38"/>
      <c r="EQ417" s="38"/>
      <c r="ER417" s="38"/>
      <c r="ES417" s="38"/>
      <c r="ET417" s="52"/>
      <c r="EU417" s="52"/>
      <c r="EW417" s="364">
        <v>6.8</v>
      </c>
      <c r="EX417" s="38" t="s">
        <v>336</v>
      </c>
      <c r="EY417" s="38"/>
      <c r="EZ417" s="38"/>
      <c r="FA417" s="38"/>
      <c r="FB417" s="38"/>
      <c r="FC417" s="38"/>
      <c r="FD417" s="38"/>
      <c r="FE417" s="52"/>
      <c r="FG417" s="364">
        <v>6.8</v>
      </c>
      <c r="FH417" s="38" t="s">
        <v>336</v>
      </c>
      <c r="FI417" s="38"/>
      <c r="FJ417" s="38"/>
      <c r="FK417" s="38"/>
      <c r="FL417" s="38"/>
      <c r="FM417" s="38"/>
      <c r="FN417" s="38"/>
      <c r="FO417" s="52"/>
      <c r="FQ417" s="364">
        <v>6.8</v>
      </c>
      <c r="FR417" s="38" t="s">
        <v>336</v>
      </c>
      <c r="FS417" s="38"/>
      <c r="FT417" s="38"/>
      <c r="FU417" s="38"/>
      <c r="FV417" s="38"/>
      <c r="FW417" s="38"/>
      <c r="FX417" s="38"/>
      <c r="FY417" s="52"/>
      <c r="GA417" s="364">
        <v>6.8</v>
      </c>
      <c r="GB417" s="38" t="s">
        <v>336</v>
      </c>
      <c r="GC417" s="38"/>
      <c r="GD417" s="38"/>
      <c r="GE417" s="38"/>
      <c r="GF417" s="38"/>
      <c r="GG417" s="38"/>
      <c r="GH417" s="38"/>
      <c r="GI417" s="52"/>
      <c r="GK417" s="364">
        <v>6.8</v>
      </c>
      <c r="GL417" s="38" t="s">
        <v>336</v>
      </c>
      <c r="GM417" s="38"/>
      <c r="GN417" s="38"/>
      <c r="GO417" s="38"/>
      <c r="GP417" s="38"/>
      <c r="GQ417" s="38"/>
      <c r="GR417" s="38"/>
      <c r="GS417" s="52"/>
      <c r="GU417" s="364">
        <v>6.8</v>
      </c>
      <c r="GV417" s="38" t="s">
        <v>336</v>
      </c>
      <c r="GW417" s="38"/>
      <c r="GX417" s="38"/>
      <c r="GY417" s="38"/>
      <c r="GZ417" s="38"/>
      <c r="HA417" s="38"/>
      <c r="HB417" s="38"/>
      <c r="HC417" s="52"/>
      <c r="HE417" s="364">
        <v>6.8</v>
      </c>
      <c r="HF417" s="38" t="s">
        <v>336</v>
      </c>
      <c r="HG417" s="38"/>
      <c r="HH417" s="38"/>
      <c r="HI417" s="38"/>
      <c r="HJ417" s="38"/>
      <c r="HK417" s="38"/>
      <c r="HL417" s="38"/>
      <c r="HM417" s="52"/>
      <c r="HO417" s="364">
        <v>6.8</v>
      </c>
      <c r="HP417" s="38" t="s">
        <v>336</v>
      </c>
      <c r="HQ417" s="38"/>
      <c r="HR417" s="38"/>
      <c r="HS417" s="38"/>
      <c r="HT417" s="38"/>
      <c r="HU417" s="38"/>
      <c r="HV417" s="38"/>
      <c r="HW417" s="52"/>
      <c r="HY417" s="364">
        <v>6.8</v>
      </c>
      <c r="HZ417" s="38" t="s">
        <v>336</v>
      </c>
      <c r="IA417" s="38"/>
      <c r="IB417" s="38"/>
      <c r="IC417" s="38"/>
      <c r="ID417" s="38"/>
      <c r="IE417" s="38"/>
      <c r="IF417" s="38"/>
      <c r="IG417" s="52"/>
      <c r="II417" s="364">
        <v>6.8</v>
      </c>
      <c r="IJ417" s="38" t="s">
        <v>336</v>
      </c>
      <c r="IK417" s="38"/>
      <c r="IL417" s="38"/>
      <c r="IM417" s="38"/>
      <c r="IN417" s="38"/>
      <c r="IO417" s="38"/>
      <c r="IP417" s="38"/>
      <c r="IQ417" s="52"/>
      <c r="IS417" s="364">
        <v>6.8</v>
      </c>
      <c r="IT417" s="38" t="s">
        <v>336</v>
      </c>
      <c r="IU417" s="38"/>
      <c r="IV417" s="38"/>
      <c r="IW417" s="38"/>
      <c r="IX417" s="38"/>
      <c r="IY417" s="38"/>
      <c r="IZ417" s="38"/>
      <c r="JA417" s="52"/>
    </row>
    <row r="418" spans="1:261" ht="12.75" customHeight="1" outlineLevel="2" x14ac:dyDescent="0.25">
      <c r="C418" s="356"/>
      <c r="D418" s="41">
        <v>1</v>
      </c>
      <c r="E418" s="416">
        <f t="shared" ref="E418:E422" si="1871">AVERAGE(O418,Y418,AI418,AS418,BC418,BM418,BW418,CG418,CQ418,DA418,DK418,DU418,EE418,EO418,EY418,FI418,FS418,GC418,GM418,GW418,HG418,HQ418,IA418,IK418,IU418)</f>
        <v>5</v>
      </c>
      <c r="F418" s="416">
        <f t="shared" ref="F418:F422" si="1872">AVERAGE(P418,Z418,AJ418,AT418,BD418,BN418,BX418,CH418,CR418,DB418,DL418,DV418,EF418,EP418,EZ418,FJ418,FT418,GD418,GN418,GX418,HH418,HR418,IB418,IL418,IV418)</f>
        <v>9</v>
      </c>
      <c r="G418" s="416">
        <f t="shared" ref="G418:G422" si="1873">AVERAGE(Q418,AA418,AK418,AU418,BE418,BO418,BY418,CI418,CS418,DC418,DM418,DW418,EG418,EQ418,FA418,FK418,FU418,GE418,GO418,GY418,HI418,HS418,IC418,IM418,IW418)</f>
        <v>9.3333333333333339</v>
      </c>
      <c r="H418" s="416">
        <f t="shared" ref="H418:H422" si="1874">AVERAGE(R418,AB418,AL418,AV418,BF418,BP418,BZ418,CJ418,CT418,DD418,DN418,DX418,EH418,ER418,FB418,FL418,FV418,GF418,GP418,GZ418,HJ418,HT418,ID418,IN418,IX418)</f>
        <v>6</v>
      </c>
      <c r="I418" s="416">
        <f t="shared" ref="I418:I422" si="1875">AVERAGE(S418,AC418,AM418,AW418,BG418,BQ418,CA418,CK418,CU418,DE418,DO418,DY418,EI418,ES418,FC418,FM418,FW418,GG418,GQ418,HA418,HK418,HU418,IE418,IO418,IY418)</f>
        <v>7.5</v>
      </c>
      <c r="J418" s="416">
        <f t="shared" ref="J418:J422" si="1876">AVERAGE(T418,AD418,AN418,AX418,BH418,BR418,CB418,CL418,CV418,DF418,DP418,DZ418,EJ418,ET418,FD418,FN418,FX418,GH418,GR418,HB418,HL418,HV418,IF418,IP418,IZ418)</f>
        <v>7.5</v>
      </c>
      <c r="K418" s="52"/>
      <c r="M418" s="328"/>
      <c r="N418" s="41">
        <v>1</v>
      </c>
      <c r="O418" s="6"/>
      <c r="P418" s="6"/>
      <c r="Q418" s="6"/>
      <c r="R418" s="6"/>
      <c r="S418" s="6"/>
      <c r="T418" s="6"/>
      <c r="U418" s="52"/>
      <c r="W418" s="328"/>
      <c r="X418" s="41">
        <v>1</v>
      </c>
      <c r="Y418" s="6">
        <v>0</v>
      </c>
      <c r="Z418" s="6">
        <v>7</v>
      </c>
      <c r="AA418" s="6">
        <v>8</v>
      </c>
      <c r="AB418" s="6">
        <v>2</v>
      </c>
      <c r="AC418" s="6">
        <v>5</v>
      </c>
      <c r="AD418" s="6">
        <v>5</v>
      </c>
      <c r="AE418" s="52"/>
      <c r="AG418" s="328"/>
      <c r="AH418" s="41">
        <v>1</v>
      </c>
      <c r="AI418" s="6"/>
      <c r="AJ418" s="6"/>
      <c r="AK418" s="6"/>
      <c r="AL418" s="6"/>
      <c r="AM418" s="6"/>
      <c r="AN418" s="6"/>
      <c r="AO418" s="52"/>
      <c r="AQ418" s="328"/>
      <c r="AR418" s="41">
        <v>1</v>
      </c>
      <c r="AS418" s="6"/>
      <c r="AT418" s="6"/>
      <c r="AU418" s="6"/>
      <c r="AV418" s="6"/>
      <c r="AW418" s="6"/>
      <c r="AX418" s="6"/>
      <c r="AY418" s="52"/>
      <c r="BA418" s="328"/>
      <c r="BB418" s="41">
        <v>1</v>
      </c>
      <c r="BC418" s="6"/>
      <c r="BD418" s="6"/>
      <c r="BE418" s="6"/>
      <c r="BF418" s="6"/>
      <c r="BG418" s="6"/>
      <c r="BH418" s="6"/>
      <c r="BI418" s="52"/>
      <c r="BK418" s="328"/>
      <c r="BL418" s="41">
        <v>1</v>
      </c>
      <c r="BM418" s="38"/>
      <c r="BN418" s="38"/>
      <c r="BO418" s="38"/>
      <c r="BP418" s="38"/>
      <c r="BQ418" s="38"/>
      <c r="BR418" s="38"/>
      <c r="BS418" s="52"/>
      <c r="BU418" s="328"/>
      <c r="BV418" s="41">
        <v>1</v>
      </c>
      <c r="BW418" s="6"/>
      <c r="BX418" s="6"/>
      <c r="BY418" s="6"/>
      <c r="BZ418" s="6"/>
      <c r="CA418" s="6"/>
      <c r="CB418" s="6"/>
      <c r="CC418" s="52"/>
      <c r="CE418" s="328"/>
      <c r="CF418" s="41">
        <v>1</v>
      </c>
      <c r="CG418" s="6"/>
      <c r="CH418" s="6"/>
      <c r="CI418" s="6"/>
      <c r="CJ418" s="6"/>
      <c r="CK418" s="6"/>
      <c r="CL418" s="6"/>
      <c r="CM418" s="52"/>
      <c r="CO418" s="328"/>
      <c r="CP418" s="41">
        <v>1</v>
      </c>
      <c r="CQ418" s="6"/>
      <c r="CR418" s="6"/>
      <c r="CS418" s="6"/>
      <c r="CT418" s="6"/>
      <c r="CU418" s="6"/>
      <c r="CV418" s="6"/>
      <c r="CW418" s="52"/>
      <c r="CY418" s="328"/>
      <c r="CZ418" s="41">
        <v>1</v>
      </c>
      <c r="DA418" s="6">
        <v>5</v>
      </c>
      <c r="DB418" s="6">
        <v>10</v>
      </c>
      <c r="DC418" s="6">
        <v>10</v>
      </c>
      <c r="DD418" s="6">
        <v>10</v>
      </c>
      <c r="DE418" s="6"/>
      <c r="DF418" s="6">
        <v>10</v>
      </c>
      <c r="DG418" s="52"/>
      <c r="DI418" s="328"/>
      <c r="DJ418" s="41">
        <v>1</v>
      </c>
      <c r="DK418" s="6"/>
      <c r="DL418" s="6"/>
      <c r="DM418" s="6"/>
      <c r="DN418" s="6"/>
      <c r="DO418" s="6"/>
      <c r="DP418" s="6"/>
      <c r="DQ418" s="52"/>
      <c r="DS418" s="328"/>
      <c r="DT418" s="41">
        <v>1</v>
      </c>
      <c r="DU418" s="6"/>
      <c r="DV418" s="6"/>
      <c r="DW418" s="6"/>
      <c r="DX418" s="6"/>
      <c r="DY418" s="6"/>
      <c r="DZ418" s="6"/>
      <c r="EA418" s="52"/>
      <c r="EC418" s="328"/>
      <c r="ED418" s="41">
        <v>1</v>
      </c>
      <c r="EE418" s="6"/>
      <c r="EF418" s="6"/>
      <c r="EG418" s="6"/>
      <c r="EH418" s="6"/>
      <c r="EI418" s="6"/>
      <c r="EJ418" s="6"/>
      <c r="EK418" s="52"/>
      <c r="EL418" s="328"/>
      <c r="EM418" s="41">
        <v>1</v>
      </c>
      <c r="EN418" s="6">
        <v>5</v>
      </c>
      <c r="EO418" s="6">
        <v>10</v>
      </c>
      <c r="EP418" s="6">
        <v>10</v>
      </c>
      <c r="EQ418" s="6">
        <v>10</v>
      </c>
      <c r="ER418" s="6"/>
      <c r="ES418" s="6">
        <v>10</v>
      </c>
      <c r="ET418" s="52"/>
      <c r="EU418" s="52"/>
      <c r="EW418" s="367"/>
      <c r="EX418" s="41">
        <v>1</v>
      </c>
      <c r="EY418" s="6"/>
      <c r="EZ418" s="6"/>
      <c r="FA418" s="6"/>
      <c r="FB418" s="6"/>
      <c r="FC418" s="6"/>
      <c r="FD418" s="6"/>
      <c r="FE418" s="52"/>
      <c r="FG418" s="367"/>
      <c r="FH418" s="41">
        <v>1</v>
      </c>
      <c r="FI418" s="6"/>
      <c r="FJ418" s="6"/>
      <c r="FK418" s="6"/>
      <c r="FL418" s="6"/>
      <c r="FM418" s="6"/>
      <c r="FN418" s="6"/>
      <c r="FO418" s="52"/>
      <c r="FQ418" s="367"/>
      <c r="FR418" s="41">
        <v>1</v>
      </c>
      <c r="FS418" s="6"/>
      <c r="FT418" s="6"/>
      <c r="FU418" s="6"/>
      <c r="FV418" s="6"/>
      <c r="FW418" s="6"/>
      <c r="FX418" s="6"/>
      <c r="FY418" s="52"/>
      <c r="GA418" s="367"/>
      <c r="GB418" s="41">
        <v>1</v>
      </c>
      <c r="GC418" s="6"/>
      <c r="GD418" s="6"/>
      <c r="GE418" s="6"/>
      <c r="GF418" s="6"/>
      <c r="GG418" s="6"/>
      <c r="GH418" s="6"/>
      <c r="GI418" s="52"/>
      <c r="GK418" s="367"/>
      <c r="GL418" s="41">
        <v>1</v>
      </c>
      <c r="GM418" s="6"/>
      <c r="GN418" s="6"/>
      <c r="GO418" s="6"/>
      <c r="GP418" s="6"/>
      <c r="GQ418" s="6"/>
      <c r="GR418" s="6"/>
      <c r="GS418" s="52"/>
      <c r="GU418" s="367"/>
      <c r="GV418" s="41">
        <v>1</v>
      </c>
      <c r="GW418" s="6"/>
      <c r="GX418" s="6"/>
      <c r="GY418" s="6"/>
      <c r="GZ418" s="6"/>
      <c r="HA418" s="6"/>
      <c r="HB418" s="6"/>
      <c r="HC418" s="52"/>
      <c r="HE418" s="367"/>
      <c r="HF418" s="41">
        <v>1</v>
      </c>
      <c r="HG418" s="6"/>
      <c r="HH418" s="6"/>
      <c r="HI418" s="6"/>
      <c r="HJ418" s="6"/>
      <c r="HK418" s="6"/>
      <c r="HL418" s="6"/>
      <c r="HM418" s="52"/>
      <c r="HO418" s="367"/>
      <c r="HP418" s="41">
        <v>1</v>
      </c>
      <c r="HQ418" s="6"/>
      <c r="HR418" s="6"/>
      <c r="HS418" s="6"/>
      <c r="HT418" s="6"/>
      <c r="HU418" s="6"/>
      <c r="HV418" s="6"/>
      <c r="HW418" s="52"/>
      <c r="HY418" s="367"/>
      <c r="HZ418" s="41">
        <v>1</v>
      </c>
      <c r="IA418" s="6"/>
      <c r="IB418" s="6"/>
      <c r="IC418" s="6"/>
      <c r="ID418" s="6"/>
      <c r="IE418" s="6"/>
      <c r="IF418" s="6"/>
      <c r="IG418" s="52"/>
      <c r="II418" s="367"/>
      <c r="IJ418" s="41">
        <v>1</v>
      </c>
      <c r="IK418" s="6"/>
      <c r="IL418" s="6"/>
      <c r="IM418" s="6"/>
      <c r="IN418" s="6"/>
      <c r="IO418" s="6"/>
      <c r="IP418" s="6"/>
      <c r="IQ418" s="52"/>
      <c r="IS418" s="367"/>
      <c r="IT418" s="41">
        <v>1</v>
      </c>
      <c r="IU418" s="6"/>
      <c r="IV418" s="6"/>
      <c r="IW418" s="6"/>
      <c r="IX418" s="6"/>
      <c r="IY418" s="6"/>
      <c r="IZ418" s="6"/>
      <c r="JA418" s="52"/>
    </row>
    <row r="419" spans="1:261" ht="12.75" customHeight="1" outlineLevel="2" x14ac:dyDescent="0.25">
      <c r="C419" s="356"/>
      <c r="D419" s="41">
        <v>2</v>
      </c>
      <c r="E419" s="416">
        <f t="shared" si="1871"/>
        <v>5</v>
      </c>
      <c r="F419" s="416">
        <f t="shared" si="1872"/>
        <v>9</v>
      </c>
      <c r="G419" s="416">
        <f t="shared" si="1873"/>
        <v>9.3333333333333339</v>
      </c>
      <c r="H419" s="416">
        <f t="shared" si="1874"/>
        <v>6</v>
      </c>
      <c r="I419" s="416">
        <f t="shared" si="1875"/>
        <v>7.5</v>
      </c>
      <c r="J419" s="416">
        <f t="shared" si="1876"/>
        <v>7.5</v>
      </c>
      <c r="K419" s="52"/>
      <c r="M419" s="328"/>
      <c r="N419" s="41">
        <v>2</v>
      </c>
      <c r="O419" s="6"/>
      <c r="P419" s="6"/>
      <c r="Q419" s="6"/>
      <c r="R419" s="6"/>
      <c r="S419" s="6"/>
      <c r="T419" s="6"/>
      <c r="U419" s="52"/>
      <c r="W419" s="328"/>
      <c r="X419" s="41">
        <v>2</v>
      </c>
      <c r="Y419" s="6">
        <v>0</v>
      </c>
      <c r="Z419" s="6">
        <v>7</v>
      </c>
      <c r="AA419" s="6">
        <v>8</v>
      </c>
      <c r="AB419" s="6">
        <v>2</v>
      </c>
      <c r="AC419" s="6">
        <v>5</v>
      </c>
      <c r="AD419" s="6">
        <v>5</v>
      </c>
      <c r="AE419" s="52"/>
      <c r="AG419" s="328"/>
      <c r="AH419" s="41">
        <v>2</v>
      </c>
      <c r="AI419" s="6"/>
      <c r="AJ419" s="6"/>
      <c r="AK419" s="6"/>
      <c r="AL419" s="6"/>
      <c r="AM419" s="6"/>
      <c r="AN419" s="6"/>
      <c r="AO419" s="52"/>
      <c r="AQ419" s="328"/>
      <c r="AR419" s="41">
        <v>2</v>
      </c>
      <c r="AS419" s="6"/>
      <c r="AT419" s="6"/>
      <c r="AU419" s="6"/>
      <c r="AV419" s="6"/>
      <c r="AW419" s="6"/>
      <c r="AX419" s="6"/>
      <c r="AY419" s="52"/>
      <c r="BA419" s="328"/>
      <c r="BB419" s="41">
        <v>2</v>
      </c>
      <c r="BC419" s="6"/>
      <c r="BD419" s="6"/>
      <c r="BE419" s="6"/>
      <c r="BF419" s="6"/>
      <c r="BG419" s="6"/>
      <c r="BH419" s="6"/>
      <c r="BI419" s="52"/>
      <c r="BK419" s="328"/>
      <c r="BL419" s="41">
        <v>2</v>
      </c>
      <c r="BM419" s="6"/>
      <c r="BN419" s="6"/>
      <c r="BO419" s="6"/>
      <c r="BP419" s="6"/>
      <c r="BQ419" s="6"/>
      <c r="BR419" s="6"/>
      <c r="BS419" s="52"/>
      <c r="BU419" s="328"/>
      <c r="BV419" s="41">
        <v>2</v>
      </c>
      <c r="BW419" s="6"/>
      <c r="BX419" s="6"/>
      <c r="BY419" s="6"/>
      <c r="BZ419" s="6"/>
      <c r="CA419" s="6"/>
      <c r="CB419" s="6"/>
      <c r="CC419" s="52"/>
      <c r="CE419" s="328"/>
      <c r="CF419" s="41">
        <v>2</v>
      </c>
      <c r="CG419" s="6"/>
      <c r="CH419" s="6"/>
      <c r="CI419" s="6"/>
      <c r="CJ419" s="6"/>
      <c r="CK419" s="6"/>
      <c r="CL419" s="6"/>
      <c r="CM419" s="52"/>
      <c r="CO419" s="328"/>
      <c r="CP419" s="41">
        <v>2</v>
      </c>
      <c r="CQ419" s="6"/>
      <c r="CR419" s="6"/>
      <c r="CS419" s="6"/>
      <c r="CT419" s="6"/>
      <c r="CU419" s="6"/>
      <c r="CV419" s="6"/>
      <c r="CW419" s="52"/>
      <c r="CY419" s="328"/>
      <c r="CZ419" s="41">
        <v>2</v>
      </c>
      <c r="DA419" s="6">
        <v>5</v>
      </c>
      <c r="DB419" s="6">
        <v>10</v>
      </c>
      <c r="DC419" s="6">
        <v>10</v>
      </c>
      <c r="DD419" s="6">
        <v>10</v>
      </c>
      <c r="DE419" s="6"/>
      <c r="DF419" s="6">
        <v>10</v>
      </c>
      <c r="DG419" s="52"/>
      <c r="DI419" s="328"/>
      <c r="DJ419" s="41">
        <v>2</v>
      </c>
      <c r="DK419" s="6"/>
      <c r="DL419" s="6"/>
      <c r="DM419" s="6"/>
      <c r="DN419" s="6"/>
      <c r="DO419" s="6"/>
      <c r="DP419" s="6"/>
      <c r="DQ419" s="52"/>
      <c r="DS419" s="328"/>
      <c r="DT419" s="41">
        <v>2</v>
      </c>
      <c r="DU419" s="6"/>
      <c r="DV419" s="6"/>
      <c r="DW419" s="6"/>
      <c r="DX419" s="6"/>
      <c r="DY419" s="6"/>
      <c r="DZ419" s="6"/>
      <c r="EA419" s="52"/>
      <c r="EC419" s="328"/>
      <c r="ED419" s="41">
        <v>2</v>
      </c>
      <c r="EE419" s="6"/>
      <c r="EF419" s="6"/>
      <c r="EG419" s="6"/>
      <c r="EH419" s="6"/>
      <c r="EI419" s="6"/>
      <c r="EJ419" s="6"/>
      <c r="EK419" s="52"/>
      <c r="EL419" s="328"/>
      <c r="EM419" s="41">
        <v>2</v>
      </c>
      <c r="EN419" s="6">
        <v>5</v>
      </c>
      <c r="EO419" s="6">
        <v>10</v>
      </c>
      <c r="EP419" s="6">
        <v>10</v>
      </c>
      <c r="EQ419" s="6">
        <v>10</v>
      </c>
      <c r="ER419" s="6"/>
      <c r="ES419" s="6">
        <v>10</v>
      </c>
      <c r="ET419" s="52"/>
      <c r="EU419" s="52"/>
      <c r="EW419" s="367"/>
      <c r="EX419" s="41">
        <v>2</v>
      </c>
      <c r="EY419" s="6"/>
      <c r="EZ419" s="6"/>
      <c r="FA419" s="6"/>
      <c r="FB419" s="6"/>
      <c r="FC419" s="6"/>
      <c r="FD419" s="6"/>
      <c r="FE419" s="52"/>
      <c r="FG419" s="367"/>
      <c r="FH419" s="41">
        <v>2</v>
      </c>
      <c r="FI419" s="6"/>
      <c r="FJ419" s="6"/>
      <c r="FK419" s="6"/>
      <c r="FL419" s="6"/>
      <c r="FM419" s="6"/>
      <c r="FN419" s="6"/>
      <c r="FO419" s="52"/>
      <c r="FQ419" s="367"/>
      <c r="FR419" s="41">
        <v>2</v>
      </c>
      <c r="FS419" s="6"/>
      <c r="FT419" s="6"/>
      <c r="FU419" s="6"/>
      <c r="FV419" s="6"/>
      <c r="FW419" s="6"/>
      <c r="FX419" s="6"/>
      <c r="FY419" s="52"/>
      <c r="GA419" s="367"/>
      <c r="GB419" s="41">
        <v>2</v>
      </c>
      <c r="GC419" s="6"/>
      <c r="GD419" s="6"/>
      <c r="GE419" s="6"/>
      <c r="GF419" s="6"/>
      <c r="GG419" s="6"/>
      <c r="GH419" s="6"/>
      <c r="GI419" s="52"/>
      <c r="GK419" s="367"/>
      <c r="GL419" s="41">
        <v>2</v>
      </c>
      <c r="GM419" s="6"/>
      <c r="GN419" s="6"/>
      <c r="GO419" s="6"/>
      <c r="GP419" s="6"/>
      <c r="GQ419" s="6"/>
      <c r="GR419" s="6"/>
      <c r="GS419" s="52"/>
      <c r="GU419" s="367"/>
      <c r="GV419" s="41">
        <v>2</v>
      </c>
      <c r="GW419" s="6"/>
      <c r="GX419" s="6"/>
      <c r="GY419" s="6"/>
      <c r="GZ419" s="6"/>
      <c r="HA419" s="6"/>
      <c r="HB419" s="6"/>
      <c r="HC419" s="52"/>
      <c r="HE419" s="367"/>
      <c r="HF419" s="41">
        <v>2</v>
      </c>
      <c r="HG419" s="6"/>
      <c r="HH419" s="6"/>
      <c r="HI419" s="6"/>
      <c r="HJ419" s="6"/>
      <c r="HK419" s="6"/>
      <c r="HL419" s="6"/>
      <c r="HM419" s="52"/>
      <c r="HO419" s="367"/>
      <c r="HP419" s="41">
        <v>2</v>
      </c>
      <c r="HQ419" s="6"/>
      <c r="HR419" s="6"/>
      <c r="HS419" s="6"/>
      <c r="HT419" s="6"/>
      <c r="HU419" s="6"/>
      <c r="HV419" s="6"/>
      <c r="HW419" s="52"/>
      <c r="HY419" s="367"/>
      <c r="HZ419" s="41">
        <v>2</v>
      </c>
      <c r="IA419" s="6"/>
      <c r="IB419" s="6"/>
      <c r="IC419" s="6"/>
      <c r="ID419" s="6"/>
      <c r="IE419" s="6"/>
      <c r="IF419" s="6"/>
      <c r="IG419" s="52"/>
      <c r="II419" s="367"/>
      <c r="IJ419" s="41">
        <v>2</v>
      </c>
      <c r="IK419" s="6"/>
      <c r="IL419" s="6"/>
      <c r="IM419" s="6"/>
      <c r="IN419" s="6"/>
      <c r="IO419" s="6"/>
      <c r="IP419" s="6"/>
      <c r="IQ419" s="52"/>
      <c r="IS419" s="367"/>
      <c r="IT419" s="41">
        <v>2</v>
      </c>
      <c r="IU419" s="6"/>
      <c r="IV419" s="6"/>
      <c r="IW419" s="6"/>
      <c r="IX419" s="6"/>
      <c r="IY419" s="6"/>
      <c r="IZ419" s="6"/>
      <c r="JA419" s="52"/>
    </row>
    <row r="420" spans="1:261" ht="12.75" customHeight="1" outlineLevel="2" x14ac:dyDescent="0.25">
      <c r="C420" s="356"/>
      <c r="D420" s="41">
        <v>3</v>
      </c>
      <c r="E420" s="416">
        <f t="shared" si="1871"/>
        <v>5</v>
      </c>
      <c r="F420" s="416">
        <f t="shared" si="1872"/>
        <v>9</v>
      </c>
      <c r="G420" s="416">
        <f t="shared" si="1873"/>
        <v>9.3333333333333339</v>
      </c>
      <c r="H420" s="416">
        <f t="shared" si="1874"/>
        <v>7.5</v>
      </c>
      <c r="I420" s="416">
        <f t="shared" si="1875"/>
        <v>7.5</v>
      </c>
      <c r="J420" s="416">
        <f t="shared" si="1876"/>
        <v>7.5</v>
      </c>
      <c r="K420" s="52"/>
      <c r="M420" s="328"/>
      <c r="N420" s="41">
        <v>3</v>
      </c>
      <c r="O420" s="6"/>
      <c r="P420" s="6"/>
      <c r="Q420" s="6"/>
      <c r="R420" s="6"/>
      <c r="S420" s="6"/>
      <c r="T420" s="6"/>
      <c r="U420" s="52"/>
      <c r="W420" s="328"/>
      <c r="X420" s="41">
        <v>3</v>
      </c>
      <c r="Y420" s="6">
        <v>0</v>
      </c>
      <c r="Z420" s="6">
        <v>7</v>
      </c>
      <c r="AA420" s="6">
        <v>8</v>
      </c>
      <c r="AB420" s="6">
        <v>5</v>
      </c>
      <c r="AC420" s="6">
        <v>5</v>
      </c>
      <c r="AD420" s="6">
        <v>5</v>
      </c>
      <c r="AE420" s="52"/>
      <c r="AG420" s="328"/>
      <c r="AH420" s="41">
        <v>3</v>
      </c>
      <c r="AI420" s="6"/>
      <c r="AJ420" s="6"/>
      <c r="AK420" s="6"/>
      <c r="AL420" s="6"/>
      <c r="AM420" s="6"/>
      <c r="AN420" s="6"/>
      <c r="AO420" s="52"/>
      <c r="AQ420" s="328"/>
      <c r="AR420" s="41">
        <v>3</v>
      </c>
      <c r="AS420" s="6"/>
      <c r="AT420" s="6"/>
      <c r="AU420" s="6"/>
      <c r="AV420" s="6"/>
      <c r="AW420" s="6"/>
      <c r="AX420" s="6"/>
      <c r="AY420" s="52"/>
      <c r="BA420" s="328"/>
      <c r="BB420" s="41">
        <v>3</v>
      </c>
      <c r="BC420" s="6"/>
      <c r="BD420" s="6"/>
      <c r="BE420" s="6"/>
      <c r="BF420" s="6"/>
      <c r="BG420" s="6"/>
      <c r="BH420" s="6"/>
      <c r="BI420" s="52"/>
      <c r="BK420" s="328"/>
      <c r="BL420" s="41">
        <v>3</v>
      </c>
      <c r="BM420" s="6"/>
      <c r="BN420" s="6"/>
      <c r="BO420" s="6"/>
      <c r="BP420" s="6"/>
      <c r="BQ420" s="6"/>
      <c r="BR420" s="6"/>
      <c r="BS420" s="52"/>
      <c r="BU420" s="328"/>
      <c r="BV420" s="41">
        <v>3</v>
      </c>
      <c r="BW420" s="6"/>
      <c r="BX420" s="6"/>
      <c r="BY420" s="6"/>
      <c r="BZ420" s="6"/>
      <c r="CA420" s="6"/>
      <c r="CB420" s="6"/>
      <c r="CC420" s="52"/>
      <c r="CE420" s="328"/>
      <c r="CF420" s="41">
        <v>3</v>
      </c>
      <c r="CG420" s="6"/>
      <c r="CH420" s="6"/>
      <c r="CI420" s="6"/>
      <c r="CJ420" s="6"/>
      <c r="CK420" s="6"/>
      <c r="CL420" s="6"/>
      <c r="CM420" s="52"/>
      <c r="CO420" s="328"/>
      <c r="CP420" s="41">
        <v>3</v>
      </c>
      <c r="CQ420" s="6"/>
      <c r="CR420" s="6"/>
      <c r="CS420" s="6"/>
      <c r="CT420" s="6"/>
      <c r="CU420" s="6"/>
      <c r="CV420" s="6"/>
      <c r="CW420" s="52"/>
      <c r="CY420" s="328"/>
      <c r="CZ420" s="41">
        <v>3</v>
      </c>
      <c r="DA420" s="6">
        <v>5</v>
      </c>
      <c r="DB420" s="6">
        <v>10</v>
      </c>
      <c r="DC420" s="6">
        <v>10</v>
      </c>
      <c r="DD420" s="6">
        <v>10</v>
      </c>
      <c r="DE420" s="6"/>
      <c r="DF420" s="6">
        <v>10</v>
      </c>
      <c r="DG420" s="52"/>
      <c r="DI420" s="328"/>
      <c r="DJ420" s="41">
        <v>3</v>
      </c>
      <c r="DK420" s="6"/>
      <c r="DL420" s="6"/>
      <c r="DM420" s="6"/>
      <c r="DN420" s="6"/>
      <c r="DO420" s="6"/>
      <c r="DP420" s="6"/>
      <c r="DQ420" s="52"/>
      <c r="DS420" s="328"/>
      <c r="DT420" s="41">
        <v>3</v>
      </c>
      <c r="DU420" s="6"/>
      <c r="DV420" s="6"/>
      <c r="DW420" s="6"/>
      <c r="DX420" s="6"/>
      <c r="DY420" s="6"/>
      <c r="DZ420" s="6"/>
      <c r="EA420" s="52"/>
      <c r="EC420" s="328"/>
      <c r="ED420" s="41">
        <v>3</v>
      </c>
      <c r="EE420" s="6"/>
      <c r="EF420" s="6"/>
      <c r="EG420" s="6"/>
      <c r="EH420" s="6"/>
      <c r="EI420" s="6"/>
      <c r="EJ420" s="6"/>
      <c r="EK420" s="52"/>
      <c r="EL420" s="328"/>
      <c r="EM420" s="41">
        <v>3</v>
      </c>
      <c r="EN420" s="6">
        <v>5</v>
      </c>
      <c r="EO420" s="6">
        <v>10</v>
      </c>
      <c r="EP420" s="6">
        <v>10</v>
      </c>
      <c r="EQ420" s="6">
        <v>10</v>
      </c>
      <c r="ER420" s="6"/>
      <c r="ES420" s="6">
        <v>10</v>
      </c>
      <c r="ET420" s="52"/>
      <c r="EU420" s="52"/>
      <c r="EW420" s="367"/>
      <c r="EX420" s="41">
        <v>3</v>
      </c>
      <c r="EY420" s="6"/>
      <c r="EZ420" s="6"/>
      <c r="FA420" s="6"/>
      <c r="FB420" s="6"/>
      <c r="FC420" s="6"/>
      <c r="FD420" s="6"/>
      <c r="FE420" s="52"/>
      <c r="FG420" s="367"/>
      <c r="FH420" s="41">
        <v>3</v>
      </c>
      <c r="FI420" s="6"/>
      <c r="FJ420" s="6"/>
      <c r="FK420" s="6"/>
      <c r="FL420" s="6"/>
      <c r="FM420" s="6"/>
      <c r="FN420" s="6"/>
      <c r="FO420" s="52"/>
      <c r="FQ420" s="367"/>
      <c r="FR420" s="41">
        <v>3</v>
      </c>
      <c r="FS420" s="6"/>
      <c r="FT420" s="6"/>
      <c r="FU420" s="6"/>
      <c r="FV420" s="6"/>
      <c r="FW420" s="6"/>
      <c r="FX420" s="6"/>
      <c r="FY420" s="52"/>
      <c r="GA420" s="367"/>
      <c r="GB420" s="41">
        <v>3</v>
      </c>
      <c r="GC420" s="6"/>
      <c r="GD420" s="6"/>
      <c r="GE420" s="6"/>
      <c r="GF420" s="6"/>
      <c r="GG420" s="6"/>
      <c r="GH420" s="6"/>
      <c r="GI420" s="52"/>
      <c r="GK420" s="367"/>
      <c r="GL420" s="41">
        <v>3</v>
      </c>
      <c r="GM420" s="6"/>
      <c r="GN420" s="6"/>
      <c r="GO420" s="6"/>
      <c r="GP420" s="6"/>
      <c r="GQ420" s="6"/>
      <c r="GR420" s="6"/>
      <c r="GS420" s="52"/>
      <c r="GU420" s="367"/>
      <c r="GV420" s="41">
        <v>3</v>
      </c>
      <c r="GW420" s="6"/>
      <c r="GX420" s="6"/>
      <c r="GY420" s="6"/>
      <c r="GZ420" s="6"/>
      <c r="HA420" s="6"/>
      <c r="HB420" s="6"/>
      <c r="HC420" s="52"/>
      <c r="HE420" s="367"/>
      <c r="HF420" s="41">
        <v>3</v>
      </c>
      <c r="HG420" s="6"/>
      <c r="HH420" s="6"/>
      <c r="HI420" s="6"/>
      <c r="HJ420" s="6"/>
      <c r="HK420" s="6"/>
      <c r="HL420" s="6"/>
      <c r="HM420" s="52"/>
      <c r="HO420" s="367"/>
      <c r="HP420" s="41">
        <v>3</v>
      </c>
      <c r="HQ420" s="6"/>
      <c r="HR420" s="6"/>
      <c r="HS420" s="6"/>
      <c r="HT420" s="6"/>
      <c r="HU420" s="6"/>
      <c r="HV420" s="6"/>
      <c r="HW420" s="52"/>
      <c r="HY420" s="367"/>
      <c r="HZ420" s="41">
        <v>3</v>
      </c>
      <c r="IA420" s="6"/>
      <c r="IB420" s="6"/>
      <c r="IC420" s="6"/>
      <c r="ID420" s="6"/>
      <c r="IE420" s="6"/>
      <c r="IF420" s="6"/>
      <c r="IG420" s="52"/>
      <c r="II420" s="367"/>
      <c r="IJ420" s="41">
        <v>3</v>
      </c>
      <c r="IK420" s="6"/>
      <c r="IL420" s="6"/>
      <c r="IM420" s="6"/>
      <c r="IN420" s="6"/>
      <c r="IO420" s="6"/>
      <c r="IP420" s="6"/>
      <c r="IQ420" s="52"/>
      <c r="IS420" s="367"/>
      <c r="IT420" s="41">
        <v>3</v>
      </c>
      <c r="IU420" s="6"/>
      <c r="IV420" s="6"/>
      <c r="IW420" s="6"/>
      <c r="IX420" s="6"/>
      <c r="IY420" s="6"/>
      <c r="IZ420" s="6"/>
      <c r="JA420" s="52"/>
    </row>
    <row r="421" spans="1:261" ht="12.75" customHeight="1" outlineLevel="2" x14ac:dyDescent="0.25">
      <c r="C421" s="356"/>
      <c r="D421" s="41">
        <v>4</v>
      </c>
      <c r="E421" s="416">
        <f t="shared" si="1871"/>
        <v>5</v>
      </c>
      <c r="F421" s="416">
        <f t="shared" si="1872"/>
        <v>9</v>
      </c>
      <c r="G421" s="416">
        <f t="shared" si="1873"/>
        <v>9.3333333333333339</v>
      </c>
      <c r="H421" s="416">
        <f t="shared" si="1874"/>
        <v>6</v>
      </c>
      <c r="I421" s="416">
        <f t="shared" si="1875"/>
        <v>3</v>
      </c>
      <c r="J421" s="416">
        <f t="shared" si="1876"/>
        <v>3</v>
      </c>
      <c r="K421" s="52"/>
      <c r="M421" s="328"/>
      <c r="N421" s="41">
        <v>4</v>
      </c>
      <c r="O421" s="6"/>
      <c r="P421" s="6"/>
      <c r="Q421" s="6"/>
      <c r="R421" s="6"/>
      <c r="S421" s="6"/>
      <c r="T421" s="6"/>
      <c r="U421" s="52"/>
      <c r="W421" s="328"/>
      <c r="X421" s="41">
        <v>4</v>
      </c>
      <c r="Y421" s="6">
        <v>0</v>
      </c>
      <c r="Z421" s="6">
        <v>7</v>
      </c>
      <c r="AA421" s="6">
        <v>8</v>
      </c>
      <c r="AB421" s="6">
        <v>2</v>
      </c>
      <c r="AC421" s="6">
        <v>0</v>
      </c>
      <c r="AD421" s="6">
        <v>0</v>
      </c>
      <c r="AE421" s="52"/>
      <c r="AG421" s="328"/>
      <c r="AH421" s="41">
        <v>4</v>
      </c>
      <c r="AI421" s="6"/>
      <c r="AJ421" s="6"/>
      <c r="AK421" s="6"/>
      <c r="AL421" s="6"/>
      <c r="AM421" s="6"/>
      <c r="AN421" s="6"/>
      <c r="AO421" s="52"/>
      <c r="AQ421" s="328"/>
      <c r="AR421" s="41">
        <v>4</v>
      </c>
      <c r="AS421" s="6"/>
      <c r="AT421" s="6"/>
      <c r="AU421" s="6"/>
      <c r="AV421" s="6"/>
      <c r="AW421" s="6"/>
      <c r="AX421" s="6"/>
      <c r="AY421" s="52"/>
      <c r="BA421" s="328"/>
      <c r="BB421" s="41">
        <v>4</v>
      </c>
      <c r="BC421" s="6"/>
      <c r="BD421" s="6"/>
      <c r="BE421" s="6"/>
      <c r="BF421" s="6"/>
      <c r="BG421" s="6"/>
      <c r="BH421" s="6"/>
      <c r="BI421" s="52"/>
      <c r="BK421" s="328"/>
      <c r="BL421" s="41">
        <v>4</v>
      </c>
      <c r="BM421" s="6"/>
      <c r="BN421" s="6"/>
      <c r="BO421" s="6"/>
      <c r="BP421" s="6"/>
      <c r="BQ421" s="6"/>
      <c r="BR421" s="6"/>
      <c r="BS421" s="52"/>
      <c r="BU421" s="328"/>
      <c r="BV421" s="41">
        <v>4</v>
      </c>
      <c r="BW421" s="6"/>
      <c r="BX421" s="6"/>
      <c r="BY421" s="6"/>
      <c r="BZ421" s="6"/>
      <c r="CA421" s="6"/>
      <c r="CB421" s="6"/>
      <c r="CC421" s="52"/>
      <c r="CE421" s="328"/>
      <c r="CF421" s="41">
        <v>4</v>
      </c>
      <c r="CG421" s="6"/>
      <c r="CH421" s="6"/>
      <c r="CI421" s="6"/>
      <c r="CJ421" s="6"/>
      <c r="CK421" s="6"/>
      <c r="CL421" s="6"/>
      <c r="CM421" s="52"/>
      <c r="CO421" s="328"/>
      <c r="CP421" s="41">
        <v>4</v>
      </c>
      <c r="CQ421" s="6"/>
      <c r="CR421" s="6"/>
      <c r="CS421" s="6"/>
      <c r="CT421" s="6"/>
      <c r="CU421" s="6"/>
      <c r="CV421" s="6"/>
      <c r="CW421" s="52"/>
      <c r="CY421" s="328"/>
      <c r="CZ421" s="41">
        <v>4</v>
      </c>
      <c r="DA421" s="6">
        <v>5</v>
      </c>
      <c r="DB421" s="6">
        <v>10</v>
      </c>
      <c r="DC421" s="6">
        <v>10</v>
      </c>
      <c r="DD421" s="6">
        <v>10</v>
      </c>
      <c r="DE421" s="6"/>
      <c r="DF421" s="6">
        <v>6</v>
      </c>
      <c r="DG421" s="52"/>
      <c r="DI421" s="328"/>
      <c r="DJ421" s="41">
        <v>4</v>
      </c>
      <c r="DK421" s="6"/>
      <c r="DL421" s="6"/>
      <c r="DM421" s="6"/>
      <c r="DN421" s="6"/>
      <c r="DO421" s="6"/>
      <c r="DP421" s="6"/>
      <c r="DQ421" s="52"/>
      <c r="DS421" s="328"/>
      <c r="DT421" s="41">
        <v>4</v>
      </c>
      <c r="DU421" s="6"/>
      <c r="DV421" s="6"/>
      <c r="DW421" s="6"/>
      <c r="DX421" s="6"/>
      <c r="DY421" s="6"/>
      <c r="DZ421" s="6"/>
      <c r="EA421" s="52"/>
      <c r="EC421" s="328"/>
      <c r="ED421" s="41">
        <v>4</v>
      </c>
      <c r="EE421" s="6"/>
      <c r="EF421" s="6"/>
      <c r="EG421" s="6"/>
      <c r="EH421" s="6"/>
      <c r="EI421" s="6"/>
      <c r="EJ421" s="6"/>
      <c r="EK421" s="52"/>
      <c r="EL421" s="328"/>
      <c r="EM421" s="41">
        <v>4</v>
      </c>
      <c r="EN421" s="6">
        <v>5</v>
      </c>
      <c r="EO421" s="6">
        <v>10</v>
      </c>
      <c r="EP421" s="6">
        <v>10</v>
      </c>
      <c r="EQ421" s="6">
        <v>10</v>
      </c>
      <c r="ER421" s="6"/>
      <c r="ES421" s="6">
        <v>6</v>
      </c>
      <c r="ET421" s="52"/>
      <c r="EU421" s="52"/>
      <c r="EW421" s="367"/>
      <c r="EX421" s="41">
        <v>4</v>
      </c>
      <c r="EY421" s="6"/>
      <c r="EZ421" s="6"/>
      <c r="FA421" s="6"/>
      <c r="FB421" s="6"/>
      <c r="FC421" s="6"/>
      <c r="FD421" s="6"/>
      <c r="FE421" s="52"/>
      <c r="FG421" s="367"/>
      <c r="FH421" s="41">
        <v>4</v>
      </c>
      <c r="FI421" s="6"/>
      <c r="FJ421" s="6"/>
      <c r="FK421" s="6"/>
      <c r="FL421" s="6"/>
      <c r="FM421" s="6"/>
      <c r="FN421" s="6"/>
      <c r="FO421" s="52"/>
      <c r="FQ421" s="367"/>
      <c r="FR421" s="41">
        <v>4</v>
      </c>
      <c r="FS421" s="6"/>
      <c r="FT421" s="6"/>
      <c r="FU421" s="6"/>
      <c r="FV421" s="6"/>
      <c r="FW421" s="6"/>
      <c r="FX421" s="6"/>
      <c r="FY421" s="52"/>
      <c r="GA421" s="367"/>
      <c r="GB421" s="41">
        <v>4</v>
      </c>
      <c r="GC421" s="6"/>
      <c r="GD421" s="6"/>
      <c r="GE421" s="6"/>
      <c r="GF421" s="6"/>
      <c r="GG421" s="6"/>
      <c r="GH421" s="6"/>
      <c r="GI421" s="52"/>
      <c r="GK421" s="367"/>
      <c r="GL421" s="41">
        <v>4</v>
      </c>
      <c r="GM421" s="6"/>
      <c r="GN421" s="6"/>
      <c r="GO421" s="6"/>
      <c r="GP421" s="6"/>
      <c r="GQ421" s="6"/>
      <c r="GR421" s="6"/>
      <c r="GS421" s="52"/>
      <c r="GU421" s="367"/>
      <c r="GV421" s="41">
        <v>4</v>
      </c>
      <c r="GW421" s="6"/>
      <c r="GX421" s="6"/>
      <c r="GY421" s="6"/>
      <c r="GZ421" s="6"/>
      <c r="HA421" s="6"/>
      <c r="HB421" s="6"/>
      <c r="HC421" s="52"/>
      <c r="HE421" s="367"/>
      <c r="HF421" s="41">
        <v>4</v>
      </c>
      <c r="HG421" s="6"/>
      <c r="HH421" s="6"/>
      <c r="HI421" s="6"/>
      <c r="HJ421" s="6"/>
      <c r="HK421" s="6"/>
      <c r="HL421" s="6"/>
      <c r="HM421" s="52"/>
      <c r="HO421" s="367"/>
      <c r="HP421" s="41">
        <v>4</v>
      </c>
      <c r="HQ421" s="6"/>
      <c r="HR421" s="6"/>
      <c r="HS421" s="6"/>
      <c r="HT421" s="6"/>
      <c r="HU421" s="6"/>
      <c r="HV421" s="6"/>
      <c r="HW421" s="52"/>
      <c r="HY421" s="367"/>
      <c r="HZ421" s="41">
        <v>4</v>
      </c>
      <c r="IA421" s="6"/>
      <c r="IB421" s="6"/>
      <c r="IC421" s="6"/>
      <c r="ID421" s="6"/>
      <c r="IE421" s="6"/>
      <c r="IF421" s="6"/>
      <c r="IG421" s="52"/>
      <c r="II421" s="367"/>
      <c r="IJ421" s="41">
        <v>4</v>
      </c>
      <c r="IK421" s="6"/>
      <c r="IL421" s="6"/>
      <c r="IM421" s="6"/>
      <c r="IN421" s="6"/>
      <c r="IO421" s="6"/>
      <c r="IP421" s="6"/>
      <c r="IQ421" s="52"/>
      <c r="IS421" s="367"/>
      <c r="IT421" s="41">
        <v>4</v>
      </c>
      <c r="IU421" s="6"/>
      <c r="IV421" s="6"/>
      <c r="IW421" s="6"/>
      <c r="IX421" s="6"/>
      <c r="IY421" s="6"/>
      <c r="IZ421" s="6"/>
      <c r="JA421" s="52"/>
    </row>
    <row r="422" spans="1:261" ht="12.75" customHeight="1" outlineLevel="2" x14ac:dyDescent="0.25">
      <c r="C422" s="356"/>
      <c r="D422" s="41">
        <v>5</v>
      </c>
      <c r="E422" s="416">
        <f t="shared" si="1871"/>
        <v>5</v>
      </c>
      <c r="F422" s="416">
        <f t="shared" si="1872"/>
        <v>9</v>
      </c>
      <c r="G422" s="416">
        <f t="shared" si="1873"/>
        <v>9.3333333333333339</v>
      </c>
      <c r="H422" s="416">
        <f t="shared" si="1874"/>
        <v>7.5</v>
      </c>
      <c r="I422" s="416">
        <f t="shared" si="1875"/>
        <v>5.5</v>
      </c>
      <c r="J422" s="416">
        <f t="shared" si="1876"/>
        <v>3</v>
      </c>
      <c r="K422" s="52"/>
      <c r="M422" s="328"/>
      <c r="N422" s="41">
        <v>5</v>
      </c>
      <c r="O422" s="6"/>
      <c r="P422" s="6"/>
      <c r="Q422" s="6"/>
      <c r="R422" s="6"/>
      <c r="S422" s="6"/>
      <c r="T422" s="6"/>
      <c r="U422" s="52"/>
      <c r="W422" s="328"/>
      <c r="X422" s="41">
        <v>5</v>
      </c>
      <c r="Y422" s="6">
        <v>0</v>
      </c>
      <c r="Z422" s="6">
        <v>7</v>
      </c>
      <c r="AA422" s="6">
        <v>8</v>
      </c>
      <c r="AB422" s="6">
        <v>5</v>
      </c>
      <c r="AC422" s="6">
        <v>5</v>
      </c>
      <c r="AD422" s="6">
        <v>0</v>
      </c>
      <c r="AE422" s="52"/>
      <c r="AG422" s="328"/>
      <c r="AH422" s="41">
        <v>5</v>
      </c>
      <c r="AI422" s="6"/>
      <c r="AJ422" s="6"/>
      <c r="AK422" s="6"/>
      <c r="AL422" s="6"/>
      <c r="AM422" s="6"/>
      <c r="AN422" s="6"/>
      <c r="AO422" s="52"/>
      <c r="AQ422" s="328"/>
      <c r="AR422" s="41">
        <v>5</v>
      </c>
      <c r="AS422" s="6"/>
      <c r="AT422" s="6"/>
      <c r="AU422" s="6"/>
      <c r="AV422" s="6"/>
      <c r="AW422" s="6"/>
      <c r="AX422" s="6"/>
      <c r="AY422" s="52"/>
      <c r="BA422" s="328"/>
      <c r="BB422" s="41">
        <v>5</v>
      </c>
      <c r="BC422" s="6"/>
      <c r="BD422" s="6"/>
      <c r="BE422" s="6"/>
      <c r="BF422" s="6"/>
      <c r="BG422" s="6"/>
      <c r="BH422" s="6"/>
      <c r="BI422" s="52"/>
      <c r="BK422" s="328"/>
      <c r="BL422" s="41">
        <v>5</v>
      </c>
      <c r="BM422" s="6"/>
      <c r="BN422" s="6"/>
      <c r="BO422" s="6"/>
      <c r="BP422" s="6"/>
      <c r="BQ422" s="6"/>
      <c r="BR422" s="6"/>
      <c r="BS422" s="52"/>
      <c r="BU422" s="328"/>
      <c r="BV422" s="41">
        <v>5</v>
      </c>
      <c r="BW422" s="6"/>
      <c r="BX422" s="6"/>
      <c r="BY422" s="6"/>
      <c r="BZ422" s="6"/>
      <c r="CA422" s="6"/>
      <c r="CB422" s="6"/>
      <c r="CC422" s="52"/>
      <c r="CE422" s="328"/>
      <c r="CF422" s="41">
        <v>5</v>
      </c>
      <c r="CG422" s="6"/>
      <c r="CH422" s="6"/>
      <c r="CI422" s="6"/>
      <c r="CJ422" s="6"/>
      <c r="CK422" s="6"/>
      <c r="CL422" s="6"/>
      <c r="CM422" s="52"/>
      <c r="CO422" s="328"/>
      <c r="CP422" s="41">
        <v>5</v>
      </c>
      <c r="CQ422" s="6"/>
      <c r="CR422" s="6"/>
      <c r="CS422" s="6"/>
      <c r="CT422" s="6"/>
      <c r="CU422" s="6"/>
      <c r="CV422" s="6"/>
      <c r="CW422" s="52"/>
      <c r="CY422" s="328"/>
      <c r="CZ422" s="41">
        <v>5</v>
      </c>
      <c r="DA422" s="6">
        <v>5</v>
      </c>
      <c r="DB422" s="6">
        <v>10</v>
      </c>
      <c r="DC422" s="6">
        <v>10</v>
      </c>
      <c r="DD422" s="6">
        <v>10</v>
      </c>
      <c r="DE422" s="6"/>
      <c r="DF422" s="6">
        <v>6</v>
      </c>
      <c r="DG422" s="52"/>
      <c r="DI422" s="328"/>
      <c r="DJ422" s="41">
        <v>5</v>
      </c>
      <c r="DK422" s="6"/>
      <c r="DL422" s="6"/>
      <c r="DM422" s="6"/>
      <c r="DN422" s="6"/>
      <c r="DO422" s="6"/>
      <c r="DP422" s="6"/>
      <c r="DQ422" s="52"/>
      <c r="DS422" s="328"/>
      <c r="DT422" s="41">
        <v>5</v>
      </c>
      <c r="DU422" s="6"/>
      <c r="DV422" s="6"/>
      <c r="DW422" s="6"/>
      <c r="DX422" s="6"/>
      <c r="DY422" s="6"/>
      <c r="DZ422" s="6"/>
      <c r="EA422" s="52"/>
      <c r="EC422" s="328"/>
      <c r="ED422" s="41">
        <v>5</v>
      </c>
      <c r="EE422" s="6"/>
      <c r="EF422" s="6"/>
      <c r="EG422" s="6"/>
      <c r="EH422" s="6"/>
      <c r="EI422" s="6"/>
      <c r="EJ422" s="6"/>
      <c r="EK422" s="52"/>
      <c r="EL422" s="328"/>
      <c r="EM422" s="41">
        <v>5</v>
      </c>
      <c r="EN422" s="6">
        <v>5</v>
      </c>
      <c r="EO422" s="6">
        <v>10</v>
      </c>
      <c r="EP422" s="6">
        <v>10</v>
      </c>
      <c r="EQ422" s="6">
        <v>10</v>
      </c>
      <c r="ER422" s="6"/>
      <c r="ES422" s="6">
        <v>6</v>
      </c>
      <c r="ET422" s="52"/>
      <c r="EU422" s="52"/>
      <c r="EW422" s="367"/>
      <c r="EX422" s="41">
        <v>5</v>
      </c>
      <c r="EY422" s="6"/>
      <c r="EZ422" s="6"/>
      <c r="FA422" s="6"/>
      <c r="FB422" s="6"/>
      <c r="FC422" s="6"/>
      <c r="FD422" s="6"/>
      <c r="FE422" s="52"/>
      <c r="FG422" s="367"/>
      <c r="FH422" s="41">
        <v>5</v>
      </c>
      <c r="FI422" s="6"/>
      <c r="FJ422" s="6"/>
      <c r="FK422" s="6"/>
      <c r="FL422" s="6"/>
      <c r="FM422" s="6"/>
      <c r="FN422" s="6"/>
      <c r="FO422" s="52"/>
      <c r="FQ422" s="367"/>
      <c r="FR422" s="41">
        <v>5</v>
      </c>
      <c r="FS422" s="6"/>
      <c r="FT422" s="6"/>
      <c r="FU422" s="6"/>
      <c r="FV422" s="6"/>
      <c r="FW422" s="6"/>
      <c r="FX422" s="6"/>
      <c r="FY422" s="52"/>
      <c r="GA422" s="367"/>
      <c r="GB422" s="41">
        <v>5</v>
      </c>
      <c r="GC422" s="6"/>
      <c r="GD422" s="6"/>
      <c r="GE422" s="6"/>
      <c r="GF422" s="6"/>
      <c r="GG422" s="6"/>
      <c r="GH422" s="6"/>
      <c r="GI422" s="52"/>
      <c r="GK422" s="367"/>
      <c r="GL422" s="41">
        <v>5</v>
      </c>
      <c r="GM422" s="6"/>
      <c r="GN422" s="6"/>
      <c r="GO422" s="6"/>
      <c r="GP422" s="6"/>
      <c r="GQ422" s="6"/>
      <c r="GR422" s="6"/>
      <c r="GS422" s="52"/>
      <c r="GU422" s="367"/>
      <c r="GV422" s="41">
        <v>5</v>
      </c>
      <c r="GW422" s="6"/>
      <c r="GX422" s="6"/>
      <c r="GY422" s="6"/>
      <c r="GZ422" s="6"/>
      <c r="HA422" s="6"/>
      <c r="HB422" s="6"/>
      <c r="HC422" s="52"/>
      <c r="HE422" s="367"/>
      <c r="HF422" s="41">
        <v>5</v>
      </c>
      <c r="HG422" s="6"/>
      <c r="HH422" s="6"/>
      <c r="HI422" s="6"/>
      <c r="HJ422" s="6"/>
      <c r="HK422" s="6"/>
      <c r="HL422" s="6"/>
      <c r="HM422" s="52"/>
      <c r="HO422" s="367"/>
      <c r="HP422" s="41">
        <v>5</v>
      </c>
      <c r="HQ422" s="6"/>
      <c r="HR422" s="6"/>
      <c r="HS422" s="6"/>
      <c r="HT422" s="6"/>
      <c r="HU422" s="6"/>
      <c r="HV422" s="6"/>
      <c r="HW422" s="52"/>
      <c r="HY422" s="367"/>
      <c r="HZ422" s="41">
        <v>5</v>
      </c>
      <c r="IA422" s="6"/>
      <c r="IB422" s="6"/>
      <c r="IC422" s="6"/>
      <c r="ID422" s="6"/>
      <c r="IE422" s="6"/>
      <c r="IF422" s="6"/>
      <c r="IG422" s="52"/>
      <c r="II422" s="367"/>
      <c r="IJ422" s="41">
        <v>5</v>
      </c>
      <c r="IK422" s="6"/>
      <c r="IL422" s="6"/>
      <c r="IM422" s="6"/>
      <c r="IN422" s="6"/>
      <c r="IO422" s="6"/>
      <c r="IP422" s="6"/>
      <c r="IQ422" s="52"/>
      <c r="IS422" s="367"/>
      <c r="IT422" s="41">
        <v>5</v>
      </c>
      <c r="IU422" s="6"/>
      <c r="IV422" s="6"/>
      <c r="IW422" s="6"/>
      <c r="IX422" s="6"/>
      <c r="IY422" s="6"/>
      <c r="IZ422" s="6"/>
      <c r="JA422" s="52"/>
    </row>
    <row r="423" spans="1:261" ht="12.75" customHeight="1" outlineLevel="2" x14ac:dyDescent="0.25">
      <c r="C423" s="356"/>
      <c r="D423" s="41" t="s">
        <v>337</v>
      </c>
      <c r="E423" s="416">
        <f t="shared" ref="E423:E428" si="1877">AVERAGE(O423,Y423,AI423,AS423,BC423,BM423,BW423,CG423,CQ423,DA423,DK423,DU423,EE423,EO423,EY423,FI423,FS423,GC423,GM423,GW423,HG423,HQ423,IA423,IK423,IU423)</f>
        <v>4.333333333333333</v>
      </c>
      <c r="F423" s="416">
        <f t="shared" ref="F423:F428" si="1878">AVERAGE(P423,Z423,AJ423,AT423,BD423,BN423,BX423,CH423,CR423,DB423,DL423,DV423,EF423,EP423,EZ423,FJ423,FT423,GD423,GN423,GX423,HH423,HR423,IB423,IL423,IV423)</f>
        <v>8.3333333333333339</v>
      </c>
      <c r="G423" s="416">
        <f t="shared" ref="G423:G428" si="1879">AVERAGE(Q423,AA423,AK423,AU423,BE423,BO423,BY423,CI423,CS423,DC423,DM423,DW423,EG423,EQ423,FA423,FK423,FU423,GE423,GO423,GY423,HI423,HS423,IC423,IM423,IW423)</f>
        <v>9.3333333333333339</v>
      </c>
      <c r="H423" s="416">
        <f t="shared" ref="H423:H428" si="1880">AVERAGE(R423,AB423,AL423,AV423,BF423,BP423,BZ423,CJ423,CT423,DD423,DN423,DX423,EH423,ER423,FB423,FL423,FV423,GF423,GP423,GZ423,HJ423,HT423,ID423,IN423,IX423)</f>
        <v>7.5</v>
      </c>
      <c r="I423" s="416">
        <f t="shared" ref="I423:I428" si="1881">AVERAGE(S423,AC423,AM423,AW423,BG423,BQ423,CA423,CK423,CU423,DE423,DO423,DY423,EI423,ES423,FC423,FM423,FW423,GG423,GQ423,HA423,HK423,HU423,IE423,IO423,IY423)</f>
        <v>7.5</v>
      </c>
      <c r="J423" s="416">
        <f t="shared" ref="J423:J428" si="1882">AVERAGE(T423,AD423,AN423,AX423,BH423,BR423,CB423,CL423,CV423,DF423,DP423,DZ423,EJ423,ET423,FD423,FN423,FX423,GH423,GR423,HB423,HL423,HV423,IF423,IP423,IZ423)</f>
        <v>7.5</v>
      </c>
      <c r="K423" s="52"/>
      <c r="M423" s="328"/>
      <c r="N423" s="41" t="s">
        <v>337</v>
      </c>
      <c r="O423" s="6"/>
      <c r="P423" s="6"/>
      <c r="Q423" s="6"/>
      <c r="R423" s="6"/>
      <c r="S423" s="6"/>
      <c r="T423" s="6"/>
      <c r="U423" s="52"/>
      <c r="W423" s="328"/>
      <c r="X423" s="41" t="s">
        <v>337</v>
      </c>
      <c r="Y423" s="6">
        <v>0</v>
      </c>
      <c r="Z423" s="6">
        <v>7</v>
      </c>
      <c r="AA423" s="6">
        <v>8</v>
      </c>
      <c r="AB423" s="6">
        <v>5</v>
      </c>
      <c r="AC423" s="6">
        <v>5</v>
      </c>
      <c r="AD423" s="6">
        <v>5</v>
      </c>
      <c r="AE423" s="52"/>
      <c r="AG423" s="328"/>
      <c r="AH423" s="41" t="s">
        <v>337</v>
      </c>
      <c r="AI423" s="6"/>
      <c r="AJ423" s="6"/>
      <c r="AK423" s="6"/>
      <c r="AL423" s="6"/>
      <c r="AM423" s="6"/>
      <c r="AN423" s="6"/>
      <c r="AO423" s="52"/>
      <c r="AQ423" s="328"/>
      <c r="AR423" s="41" t="s">
        <v>337</v>
      </c>
      <c r="AS423" s="6"/>
      <c r="AT423" s="6"/>
      <c r="AU423" s="6"/>
      <c r="AV423" s="6"/>
      <c r="AW423" s="6"/>
      <c r="AX423" s="6"/>
      <c r="AY423" s="52"/>
      <c r="BA423" s="328"/>
      <c r="BB423" s="41" t="s">
        <v>337</v>
      </c>
      <c r="BC423" s="6"/>
      <c r="BD423" s="6"/>
      <c r="BE423" s="6"/>
      <c r="BF423" s="6"/>
      <c r="BG423" s="6"/>
      <c r="BH423" s="6"/>
      <c r="BI423" s="52"/>
      <c r="BK423" s="328"/>
      <c r="BL423" s="41" t="s">
        <v>337</v>
      </c>
      <c r="BM423" s="6"/>
      <c r="BN423" s="6"/>
      <c r="BO423" s="6"/>
      <c r="BP423" s="6"/>
      <c r="BQ423" s="6"/>
      <c r="BR423" s="6"/>
      <c r="BS423" s="52"/>
      <c r="BU423" s="328"/>
      <c r="BV423" s="41" t="s">
        <v>337</v>
      </c>
      <c r="BW423" s="6"/>
      <c r="BX423" s="6"/>
      <c r="BY423" s="6"/>
      <c r="BZ423" s="6"/>
      <c r="CA423" s="6"/>
      <c r="CB423" s="6"/>
      <c r="CC423" s="52"/>
      <c r="CE423" s="328"/>
      <c r="CF423" s="41" t="s">
        <v>337</v>
      </c>
      <c r="CG423" s="6"/>
      <c r="CH423" s="6"/>
      <c r="CI423" s="6"/>
      <c r="CJ423" s="6"/>
      <c r="CK423" s="6"/>
      <c r="CL423" s="6"/>
      <c r="CM423" s="52"/>
      <c r="CO423" s="328"/>
      <c r="CP423" s="41" t="s">
        <v>337</v>
      </c>
      <c r="CQ423" s="6"/>
      <c r="CR423" s="6"/>
      <c r="CS423" s="6"/>
      <c r="CT423" s="6"/>
      <c r="CU423" s="6"/>
      <c r="CV423" s="6"/>
      <c r="CW423" s="52"/>
      <c r="CY423" s="328"/>
      <c r="CZ423" s="41" t="s">
        <v>337</v>
      </c>
      <c r="DA423" s="6">
        <v>5</v>
      </c>
      <c r="DB423" s="6">
        <v>8</v>
      </c>
      <c r="DC423" s="6">
        <v>10</v>
      </c>
      <c r="DD423" s="6">
        <v>10</v>
      </c>
      <c r="DE423" s="6"/>
      <c r="DF423" s="6">
        <v>10</v>
      </c>
      <c r="DG423" s="52"/>
      <c r="DI423" s="328"/>
      <c r="DJ423" s="41" t="s">
        <v>337</v>
      </c>
      <c r="DK423" s="6"/>
      <c r="DL423" s="6"/>
      <c r="DM423" s="6"/>
      <c r="DN423" s="6"/>
      <c r="DO423" s="6"/>
      <c r="DP423" s="6"/>
      <c r="DQ423" s="52"/>
      <c r="DS423" s="328"/>
      <c r="DT423" s="41" t="s">
        <v>337</v>
      </c>
      <c r="DU423" s="6"/>
      <c r="DV423" s="6"/>
      <c r="DW423" s="6"/>
      <c r="DX423" s="6"/>
      <c r="DY423" s="6"/>
      <c r="DZ423" s="6"/>
      <c r="EA423" s="52"/>
      <c r="EC423" s="328"/>
      <c r="ED423" s="41" t="s">
        <v>337</v>
      </c>
      <c r="EE423" s="6"/>
      <c r="EF423" s="6"/>
      <c r="EG423" s="6"/>
      <c r="EH423" s="6"/>
      <c r="EI423" s="6"/>
      <c r="EJ423" s="6"/>
      <c r="EK423" s="52"/>
      <c r="EL423" s="328"/>
      <c r="EM423" s="41" t="s">
        <v>337</v>
      </c>
      <c r="EN423" s="6">
        <v>5</v>
      </c>
      <c r="EO423" s="6">
        <v>8</v>
      </c>
      <c r="EP423" s="6">
        <v>10</v>
      </c>
      <c r="EQ423" s="6">
        <v>10</v>
      </c>
      <c r="ER423" s="6"/>
      <c r="ES423" s="6">
        <v>10</v>
      </c>
      <c r="ET423" s="52"/>
      <c r="EU423" s="52"/>
      <c r="EW423" s="367"/>
      <c r="EX423" s="41" t="s">
        <v>337</v>
      </c>
      <c r="EY423" s="6"/>
      <c r="EZ423" s="6"/>
      <c r="FA423" s="6"/>
      <c r="FB423" s="6"/>
      <c r="FC423" s="6"/>
      <c r="FD423" s="6"/>
      <c r="FE423" s="52"/>
      <c r="FG423" s="367"/>
      <c r="FH423" s="41" t="s">
        <v>337</v>
      </c>
      <c r="FI423" s="6"/>
      <c r="FJ423" s="6"/>
      <c r="FK423" s="6"/>
      <c r="FL423" s="6"/>
      <c r="FM423" s="6"/>
      <c r="FN423" s="6"/>
      <c r="FO423" s="52"/>
      <c r="FQ423" s="367"/>
      <c r="FR423" s="41" t="s">
        <v>337</v>
      </c>
      <c r="FS423" s="6"/>
      <c r="FT423" s="6"/>
      <c r="FU423" s="6"/>
      <c r="FV423" s="6"/>
      <c r="FW423" s="6"/>
      <c r="FX423" s="6"/>
      <c r="FY423" s="52"/>
      <c r="GA423" s="367"/>
      <c r="GB423" s="41" t="s">
        <v>337</v>
      </c>
      <c r="GC423" s="6"/>
      <c r="GD423" s="6"/>
      <c r="GE423" s="6"/>
      <c r="GF423" s="6"/>
      <c r="GG423" s="6"/>
      <c r="GH423" s="6"/>
      <c r="GI423" s="52"/>
      <c r="GK423" s="367"/>
      <c r="GL423" s="41" t="s">
        <v>337</v>
      </c>
      <c r="GM423" s="6"/>
      <c r="GN423" s="6"/>
      <c r="GO423" s="6"/>
      <c r="GP423" s="6"/>
      <c r="GQ423" s="6"/>
      <c r="GR423" s="6"/>
      <c r="GS423" s="52"/>
      <c r="GU423" s="367"/>
      <c r="GV423" s="41" t="s">
        <v>337</v>
      </c>
      <c r="GW423" s="6"/>
      <c r="GX423" s="6"/>
      <c r="GY423" s="6"/>
      <c r="GZ423" s="6"/>
      <c r="HA423" s="6"/>
      <c r="HB423" s="6"/>
      <c r="HC423" s="52"/>
      <c r="HE423" s="367"/>
      <c r="HF423" s="41" t="s">
        <v>337</v>
      </c>
      <c r="HG423" s="6"/>
      <c r="HH423" s="6"/>
      <c r="HI423" s="6"/>
      <c r="HJ423" s="6"/>
      <c r="HK423" s="6"/>
      <c r="HL423" s="6"/>
      <c r="HM423" s="52"/>
      <c r="HO423" s="367"/>
      <c r="HP423" s="41" t="s">
        <v>337</v>
      </c>
      <c r="HQ423" s="6"/>
      <c r="HR423" s="6"/>
      <c r="HS423" s="6"/>
      <c r="HT423" s="6"/>
      <c r="HU423" s="6"/>
      <c r="HV423" s="6"/>
      <c r="HW423" s="52"/>
      <c r="HY423" s="367"/>
      <c r="HZ423" s="41" t="s">
        <v>337</v>
      </c>
      <c r="IA423" s="6"/>
      <c r="IB423" s="6"/>
      <c r="IC423" s="6"/>
      <c r="ID423" s="6"/>
      <c r="IE423" s="6"/>
      <c r="IF423" s="6"/>
      <c r="IG423" s="52"/>
      <c r="II423" s="367"/>
      <c r="IJ423" s="41" t="s">
        <v>337</v>
      </c>
      <c r="IK423" s="6"/>
      <c r="IL423" s="6"/>
      <c r="IM423" s="6"/>
      <c r="IN423" s="6"/>
      <c r="IO423" s="6"/>
      <c r="IP423" s="6"/>
      <c r="IQ423" s="52"/>
      <c r="IS423" s="367"/>
      <c r="IT423" s="41" t="s">
        <v>337</v>
      </c>
      <c r="IU423" s="6"/>
      <c r="IV423" s="6"/>
      <c r="IW423" s="6"/>
      <c r="IX423" s="6"/>
      <c r="IY423" s="6"/>
      <c r="IZ423" s="6"/>
      <c r="JA423" s="52"/>
    </row>
    <row r="424" spans="1:261" ht="12.75" customHeight="1" outlineLevel="2" x14ac:dyDescent="0.25">
      <c r="C424" s="356"/>
      <c r="D424" s="41" t="s">
        <v>338</v>
      </c>
      <c r="E424" s="416">
        <f t="shared" si="1877"/>
        <v>4.333333333333333</v>
      </c>
      <c r="F424" s="416">
        <f t="shared" si="1878"/>
        <v>8.3333333333333339</v>
      </c>
      <c r="G424" s="416">
        <f t="shared" si="1879"/>
        <v>9.3333333333333339</v>
      </c>
      <c r="H424" s="416">
        <f t="shared" si="1880"/>
        <v>7.5</v>
      </c>
      <c r="I424" s="416">
        <f t="shared" si="1881"/>
        <v>7.5</v>
      </c>
      <c r="J424" s="416">
        <f t="shared" si="1882"/>
        <v>7.5</v>
      </c>
      <c r="K424" s="52"/>
      <c r="M424" s="328"/>
      <c r="N424" s="41" t="s">
        <v>338</v>
      </c>
      <c r="O424" s="6"/>
      <c r="P424" s="6"/>
      <c r="Q424" s="6"/>
      <c r="R424" s="6"/>
      <c r="S424" s="6"/>
      <c r="T424" s="6"/>
      <c r="U424" s="52"/>
      <c r="W424" s="328"/>
      <c r="X424" s="41" t="s">
        <v>338</v>
      </c>
      <c r="Y424" s="6">
        <v>0</v>
      </c>
      <c r="Z424" s="6">
        <v>7</v>
      </c>
      <c r="AA424" s="6">
        <v>8</v>
      </c>
      <c r="AB424" s="6">
        <v>5</v>
      </c>
      <c r="AC424" s="6">
        <v>5</v>
      </c>
      <c r="AD424" s="6">
        <v>5</v>
      </c>
      <c r="AE424" s="52"/>
      <c r="AG424" s="328"/>
      <c r="AH424" s="41" t="s">
        <v>338</v>
      </c>
      <c r="AI424" s="6"/>
      <c r="AJ424" s="6"/>
      <c r="AK424" s="6"/>
      <c r="AL424" s="6"/>
      <c r="AM424" s="6"/>
      <c r="AN424" s="6"/>
      <c r="AO424" s="52"/>
      <c r="AQ424" s="328"/>
      <c r="AR424" s="41" t="s">
        <v>338</v>
      </c>
      <c r="AS424" s="6"/>
      <c r="AT424" s="6"/>
      <c r="AU424" s="6"/>
      <c r="AV424" s="6"/>
      <c r="AW424" s="6"/>
      <c r="AX424" s="6"/>
      <c r="AY424" s="52"/>
      <c r="BA424" s="328"/>
      <c r="BB424" s="41" t="s">
        <v>338</v>
      </c>
      <c r="BC424" s="6"/>
      <c r="BD424" s="6"/>
      <c r="BE424" s="6"/>
      <c r="BF424" s="6"/>
      <c r="BG424" s="6"/>
      <c r="BH424" s="6"/>
      <c r="BI424" s="52"/>
      <c r="BK424" s="328"/>
      <c r="BL424" s="41" t="s">
        <v>338</v>
      </c>
      <c r="BM424" s="6"/>
      <c r="BN424" s="6"/>
      <c r="BO424" s="6"/>
      <c r="BP424" s="6"/>
      <c r="BQ424" s="6"/>
      <c r="BR424" s="6"/>
      <c r="BS424" s="52"/>
      <c r="BU424" s="328"/>
      <c r="BV424" s="41" t="s">
        <v>338</v>
      </c>
      <c r="BW424" s="6"/>
      <c r="BX424" s="6"/>
      <c r="BY424" s="6"/>
      <c r="BZ424" s="6"/>
      <c r="CA424" s="6"/>
      <c r="CB424" s="6"/>
      <c r="CC424" s="52"/>
      <c r="CE424" s="328"/>
      <c r="CF424" s="41" t="s">
        <v>338</v>
      </c>
      <c r="CG424" s="6"/>
      <c r="CH424" s="6"/>
      <c r="CI424" s="6"/>
      <c r="CJ424" s="6"/>
      <c r="CK424" s="6"/>
      <c r="CL424" s="6"/>
      <c r="CM424" s="52"/>
      <c r="CO424" s="328"/>
      <c r="CP424" s="41" t="s">
        <v>338</v>
      </c>
      <c r="CQ424" s="6"/>
      <c r="CR424" s="6"/>
      <c r="CS424" s="6"/>
      <c r="CT424" s="6"/>
      <c r="CU424" s="6"/>
      <c r="CV424" s="6"/>
      <c r="CW424" s="52"/>
      <c r="CY424" s="328"/>
      <c r="CZ424" s="41" t="s">
        <v>338</v>
      </c>
      <c r="DA424" s="6">
        <v>5</v>
      </c>
      <c r="DB424" s="6">
        <v>8</v>
      </c>
      <c r="DC424" s="6">
        <v>10</v>
      </c>
      <c r="DD424" s="6">
        <v>10</v>
      </c>
      <c r="DE424" s="6"/>
      <c r="DF424" s="6">
        <v>10</v>
      </c>
      <c r="DG424" s="52"/>
      <c r="DI424" s="328"/>
      <c r="DJ424" s="41" t="s">
        <v>338</v>
      </c>
      <c r="DK424" s="6"/>
      <c r="DL424" s="6"/>
      <c r="DM424" s="6"/>
      <c r="DN424" s="6"/>
      <c r="DO424" s="6"/>
      <c r="DP424" s="6"/>
      <c r="DQ424" s="52"/>
      <c r="DS424" s="328"/>
      <c r="DT424" s="41" t="s">
        <v>338</v>
      </c>
      <c r="DU424" s="6"/>
      <c r="DV424" s="6"/>
      <c r="DW424" s="6"/>
      <c r="DX424" s="6"/>
      <c r="DY424" s="6"/>
      <c r="DZ424" s="6"/>
      <c r="EA424" s="52"/>
      <c r="EC424" s="328"/>
      <c r="ED424" s="41" t="s">
        <v>338</v>
      </c>
      <c r="EE424" s="6"/>
      <c r="EF424" s="6"/>
      <c r="EG424" s="6"/>
      <c r="EH424" s="6"/>
      <c r="EI424" s="6"/>
      <c r="EJ424" s="6"/>
      <c r="EK424" s="52"/>
      <c r="EL424" s="328"/>
      <c r="EM424" s="41" t="s">
        <v>338</v>
      </c>
      <c r="EN424" s="6">
        <v>5</v>
      </c>
      <c r="EO424" s="6">
        <v>8</v>
      </c>
      <c r="EP424" s="6">
        <v>10</v>
      </c>
      <c r="EQ424" s="6">
        <v>10</v>
      </c>
      <c r="ER424" s="6"/>
      <c r="ES424" s="6">
        <v>10</v>
      </c>
      <c r="ET424" s="52"/>
      <c r="EU424" s="52"/>
      <c r="EW424" s="367"/>
      <c r="EX424" s="41" t="s">
        <v>338</v>
      </c>
      <c r="EY424" s="6"/>
      <c r="EZ424" s="6"/>
      <c r="FA424" s="6"/>
      <c r="FB424" s="6"/>
      <c r="FC424" s="6"/>
      <c r="FD424" s="6"/>
      <c r="FE424" s="52"/>
      <c r="FG424" s="367"/>
      <c r="FH424" s="41" t="s">
        <v>338</v>
      </c>
      <c r="FI424" s="6"/>
      <c r="FJ424" s="6"/>
      <c r="FK424" s="6"/>
      <c r="FL424" s="6"/>
      <c r="FM424" s="6"/>
      <c r="FN424" s="6"/>
      <c r="FO424" s="52"/>
      <c r="FQ424" s="367"/>
      <c r="FR424" s="41" t="s">
        <v>338</v>
      </c>
      <c r="FS424" s="6"/>
      <c r="FT424" s="6"/>
      <c r="FU424" s="6"/>
      <c r="FV424" s="6"/>
      <c r="FW424" s="6"/>
      <c r="FX424" s="6"/>
      <c r="FY424" s="52"/>
      <c r="GA424" s="367"/>
      <c r="GB424" s="41" t="s">
        <v>338</v>
      </c>
      <c r="GC424" s="6"/>
      <c r="GD424" s="6"/>
      <c r="GE424" s="6"/>
      <c r="GF424" s="6"/>
      <c r="GG424" s="6"/>
      <c r="GH424" s="6"/>
      <c r="GI424" s="52"/>
      <c r="GK424" s="367"/>
      <c r="GL424" s="41" t="s">
        <v>338</v>
      </c>
      <c r="GM424" s="6"/>
      <c r="GN424" s="6"/>
      <c r="GO424" s="6"/>
      <c r="GP424" s="6"/>
      <c r="GQ424" s="6"/>
      <c r="GR424" s="6"/>
      <c r="GS424" s="52"/>
      <c r="GU424" s="367"/>
      <c r="GV424" s="41" t="s">
        <v>338</v>
      </c>
      <c r="GW424" s="6"/>
      <c r="GX424" s="6"/>
      <c r="GY424" s="6"/>
      <c r="GZ424" s="6"/>
      <c r="HA424" s="6"/>
      <c r="HB424" s="6"/>
      <c r="HC424" s="52"/>
      <c r="HE424" s="367"/>
      <c r="HF424" s="41" t="s">
        <v>338</v>
      </c>
      <c r="HG424" s="6"/>
      <c r="HH424" s="6"/>
      <c r="HI424" s="6"/>
      <c r="HJ424" s="6"/>
      <c r="HK424" s="6"/>
      <c r="HL424" s="6"/>
      <c r="HM424" s="52"/>
      <c r="HO424" s="367"/>
      <c r="HP424" s="41" t="s">
        <v>338</v>
      </c>
      <c r="HQ424" s="6"/>
      <c r="HR424" s="6"/>
      <c r="HS424" s="6"/>
      <c r="HT424" s="6"/>
      <c r="HU424" s="6"/>
      <c r="HV424" s="6"/>
      <c r="HW424" s="52"/>
      <c r="HY424" s="367"/>
      <c r="HZ424" s="41" t="s">
        <v>338</v>
      </c>
      <c r="IA424" s="6"/>
      <c r="IB424" s="6"/>
      <c r="IC424" s="6"/>
      <c r="ID424" s="6"/>
      <c r="IE424" s="6"/>
      <c r="IF424" s="6"/>
      <c r="IG424" s="52"/>
      <c r="II424" s="367"/>
      <c r="IJ424" s="41" t="s">
        <v>338</v>
      </c>
      <c r="IK424" s="6"/>
      <c r="IL424" s="6"/>
      <c r="IM424" s="6"/>
      <c r="IN424" s="6"/>
      <c r="IO424" s="6"/>
      <c r="IP424" s="6"/>
      <c r="IQ424" s="52"/>
      <c r="IS424" s="367"/>
      <c r="IT424" s="41" t="s">
        <v>338</v>
      </c>
      <c r="IU424" s="6"/>
      <c r="IV424" s="6"/>
      <c r="IW424" s="6"/>
      <c r="IX424" s="6"/>
      <c r="IY424" s="6"/>
      <c r="IZ424" s="6"/>
      <c r="JA424" s="52"/>
    </row>
    <row r="425" spans="1:261" ht="12.75" customHeight="1" outlineLevel="2" x14ac:dyDescent="0.25">
      <c r="C425" s="356"/>
      <c r="D425" s="41" t="s">
        <v>339</v>
      </c>
      <c r="E425" s="416">
        <f t="shared" si="1877"/>
        <v>4.333333333333333</v>
      </c>
      <c r="F425" s="416">
        <f t="shared" si="1878"/>
        <v>8.3333333333333339</v>
      </c>
      <c r="G425" s="416">
        <f t="shared" si="1879"/>
        <v>9.3333333333333339</v>
      </c>
      <c r="H425" s="416">
        <f t="shared" si="1880"/>
        <v>6.5</v>
      </c>
      <c r="I425" s="416">
        <f t="shared" si="1881"/>
        <v>7.5</v>
      </c>
      <c r="J425" s="416">
        <f t="shared" si="1882"/>
        <v>7.5</v>
      </c>
      <c r="K425" s="52"/>
      <c r="M425" s="328"/>
      <c r="N425" s="41" t="s">
        <v>339</v>
      </c>
      <c r="O425" s="6"/>
      <c r="P425" s="6"/>
      <c r="Q425" s="6"/>
      <c r="R425" s="6"/>
      <c r="S425" s="6"/>
      <c r="T425" s="6"/>
      <c r="U425" s="52"/>
      <c r="W425" s="328"/>
      <c r="X425" s="41" t="s">
        <v>339</v>
      </c>
      <c r="Y425" s="6">
        <v>0</v>
      </c>
      <c r="Z425" s="6">
        <v>7</v>
      </c>
      <c r="AA425" s="6">
        <v>8</v>
      </c>
      <c r="AB425" s="6">
        <v>3</v>
      </c>
      <c r="AC425" s="6">
        <v>5</v>
      </c>
      <c r="AD425" s="6">
        <v>5</v>
      </c>
      <c r="AE425" s="52"/>
      <c r="AG425" s="328"/>
      <c r="AH425" s="41" t="s">
        <v>339</v>
      </c>
      <c r="AI425" s="6"/>
      <c r="AJ425" s="6"/>
      <c r="AK425" s="6"/>
      <c r="AL425" s="6"/>
      <c r="AM425" s="6"/>
      <c r="AN425" s="6"/>
      <c r="AO425" s="52"/>
      <c r="AQ425" s="328"/>
      <c r="AR425" s="41" t="s">
        <v>339</v>
      </c>
      <c r="AS425" s="6"/>
      <c r="AT425" s="6"/>
      <c r="AU425" s="6"/>
      <c r="AV425" s="6"/>
      <c r="AW425" s="6"/>
      <c r="AX425" s="6"/>
      <c r="AY425" s="52"/>
      <c r="BA425" s="328"/>
      <c r="BB425" s="41" t="s">
        <v>339</v>
      </c>
      <c r="BC425" s="6"/>
      <c r="BD425" s="6"/>
      <c r="BE425" s="6"/>
      <c r="BF425" s="6"/>
      <c r="BG425" s="6"/>
      <c r="BH425" s="6"/>
      <c r="BI425" s="52"/>
      <c r="BK425" s="328"/>
      <c r="BL425" s="41" t="s">
        <v>339</v>
      </c>
      <c r="BM425" s="6"/>
      <c r="BN425" s="6"/>
      <c r="BO425" s="6"/>
      <c r="BP425" s="6"/>
      <c r="BQ425" s="6"/>
      <c r="BR425" s="6"/>
      <c r="BS425" s="52"/>
      <c r="BU425" s="328"/>
      <c r="BV425" s="41" t="s">
        <v>339</v>
      </c>
      <c r="BW425" s="6"/>
      <c r="BX425" s="6"/>
      <c r="BY425" s="6"/>
      <c r="BZ425" s="6"/>
      <c r="CA425" s="6"/>
      <c r="CB425" s="6"/>
      <c r="CC425" s="52"/>
      <c r="CE425" s="328"/>
      <c r="CF425" s="41" t="s">
        <v>339</v>
      </c>
      <c r="CG425" s="6"/>
      <c r="CH425" s="6"/>
      <c r="CI425" s="6"/>
      <c r="CJ425" s="6"/>
      <c r="CK425" s="6"/>
      <c r="CL425" s="6"/>
      <c r="CM425" s="52"/>
      <c r="CO425" s="328"/>
      <c r="CP425" s="41" t="s">
        <v>339</v>
      </c>
      <c r="CQ425" s="6"/>
      <c r="CR425" s="6"/>
      <c r="CS425" s="6"/>
      <c r="CT425" s="6"/>
      <c r="CU425" s="6"/>
      <c r="CV425" s="6"/>
      <c r="CW425" s="52"/>
      <c r="CY425" s="328"/>
      <c r="CZ425" s="41" t="s">
        <v>339</v>
      </c>
      <c r="DA425" s="6">
        <v>5</v>
      </c>
      <c r="DB425" s="6">
        <v>8</v>
      </c>
      <c r="DC425" s="6">
        <v>10</v>
      </c>
      <c r="DD425" s="6">
        <v>10</v>
      </c>
      <c r="DE425" s="6"/>
      <c r="DF425" s="6">
        <v>10</v>
      </c>
      <c r="DG425" s="52"/>
      <c r="DI425" s="328"/>
      <c r="DJ425" s="41" t="s">
        <v>339</v>
      </c>
      <c r="DK425" s="6"/>
      <c r="DL425" s="6"/>
      <c r="DM425" s="6"/>
      <c r="DN425" s="6"/>
      <c r="DO425" s="6"/>
      <c r="DP425" s="6"/>
      <c r="DQ425" s="52"/>
      <c r="DS425" s="328"/>
      <c r="DT425" s="41" t="s">
        <v>339</v>
      </c>
      <c r="DU425" s="6"/>
      <c r="DV425" s="6"/>
      <c r="DW425" s="6"/>
      <c r="DX425" s="6"/>
      <c r="DY425" s="6"/>
      <c r="DZ425" s="6"/>
      <c r="EA425" s="52"/>
      <c r="EC425" s="328"/>
      <c r="ED425" s="41" t="s">
        <v>339</v>
      </c>
      <c r="EE425" s="6"/>
      <c r="EF425" s="6"/>
      <c r="EG425" s="6"/>
      <c r="EH425" s="6"/>
      <c r="EI425" s="6"/>
      <c r="EJ425" s="6"/>
      <c r="EK425" s="52"/>
      <c r="EL425" s="328"/>
      <c r="EM425" s="41" t="s">
        <v>339</v>
      </c>
      <c r="EN425" s="6">
        <v>5</v>
      </c>
      <c r="EO425" s="6">
        <v>8</v>
      </c>
      <c r="EP425" s="6">
        <v>10</v>
      </c>
      <c r="EQ425" s="6">
        <v>10</v>
      </c>
      <c r="ER425" s="6"/>
      <c r="ES425" s="6">
        <v>10</v>
      </c>
      <c r="ET425" s="52"/>
      <c r="EU425" s="52"/>
      <c r="EW425" s="367"/>
      <c r="EX425" s="41" t="s">
        <v>339</v>
      </c>
      <c r="EY425" s="6"/>
      <c r="EZ425" s="6"/>
      <c r="FA425" s="6"/>
      <c r="FB425" s="6"/>
      <c r="FC425" s="6"/>
      <c r="FD425" s="6"/>
      <c r="FE425" s="52"/>
      <c r="FG425" s="367"/>
      <c r="FH425" s="41" t="s">
        <v>339</v>
      </c>
      <c r="FI425" s="6"/>
      <c r="FJ425" s="6"/>
      <c r="FK425" s="6"/>
      <c r="FL425" s="6"/>
      <c r="FM425" s="6"/>
      <c r="FN425" s="6"/>
      <c r="FO425" s="52"/>
      <c r="FQ425" s="367"/>
      <c r="FR425" s="41" t="s">
        <v>339</v>
      </c>
      <c r="FS425" s="6"/>
      <c r="FT425" s="6"/>
      <c r="FU425" s="6"/>
      <c r="FV425" s="6"/>
      <c r="FW425" s="6"/>
      <c r="FX425" s="6"/>
      <c r="FY425" s="52"/>
      <c r="GA425" s="367"/>
      <c r="GB425" s="41" t="s">
        <v>339</v>
      </c>
      <c r="GC425" s="6"/>
      <c r="GD425" s="6"/>
      <c r="GE425" s="6"/>
      <c r="GF425" s="6"/>
      <c r="GG425" s="6"/>
      <c r="GH425" s="6"/>
      <c r="GI425" s="52"/>
      <c r="GK425" s="367"/>
      <c r="GL425" s="41" t="s">
        <v>339</v>
      </c>
      <c r="GM425" s="6"/>
      <c r="GN425" s="6"/>
      <c r="GO425" s="6"/>
      <c r="GP425" s="6"/>
      <c r="GQ425" s="6"/>
      <c r="GR425" s="6"/>
      <c r="GS425" s="52"/>
      <c r="GU425" s="367"/>
      <c r="GV425" s="41" t="s">
        <v>339</v>
      </c>
      <c r="GW425" s="6"/>
      <c r="GX425" s="6"/>
      <c r="GY425" s="6"/>
      <c r="GZ425" s="6"/>
      <c r="HA425" s="6"/>
      <c r="HB425" s="6"/>
      <c r="HC425" s="52"/>
      <c r="HE425" s="367"/>
      <c r="HF425" s="41" t="s">
        <v>339</v>
      </c>
      <c r="HG425" s="6"/>
      <c r="HH425" s="6"/>
      <c r="HI425" s="6"/>
      <c r="HJ425" s="6"/>
      <c r="HK425" s="6"/>
      <c r="HL425" s="6"/>
      <c r="HM425" s="52"/>
      <c r="HO425" s="367"/>
      <c r="HP425" s="41" t="s">
        <v>339</v>
      </c>
      <c r="HQ425" s="6"/>
      <c r="HR425" s="6"/>
      <c r="HS425" s="6"/>
      <c r="HT425" s="6"/>
      <c r="HU425" s="6"/>
      <c r="HV425" s="6"/>
      <c r="HW425" s="52"/>
      <c r="HY425" s="367"/>
      <c r="HZ425" s="41" t="s">
        <v>339</v>
      </c>
      <c r="IA425" s="6"/>
      <c r="IB425" s="6"/>
      <c r="IC425" s="6"/>
      <c r="ID425" s="6"/>
      <c r="IE425" s="6"/>
      <c r="IF425" s="6"/>
      <c r="IG425" s="52"/>
      <c r="II425" s="367"/>
      <c r="IJ425" s="41" t="s">
        <v>339</v>
      </c>
      <c r="IK425" s="6"/>
      <c r="IL425" s="6"/>
      <c r="IM425" s="6"/>
      <c r="IN425" s="6"/>
      <c r="IO425" s="6"/>
      <c r="IP425" s="6"/>
      <c r="IQ425" s="52"/>
      <c r="IS425" s="367"/>
      <c r="IT425" s="41" t="s">
        <v>339</v>
      </c>
      <c r="IU425" s="6"/>
      <c r="IV425" s="6"/>
      <c r="IW425" s="6"/>
      <c r="IX425" s="6"/>
      <c r="IY425" s="6"/>
      <c r="IZ425" s="6"/>
      <c r="JA425" s="52"/>
    </row>
    <row r="426" spans="1:261" ht="12.75" customHeight="1" outlineLevel="2" x14ac:dyDescent="0.25">
      <c r="C426" s="361"/>
      <c r="D426" s="41" t="s">
        <v>340</v>
      </c>
      <c r="E426" s="416">
        <f t="shared" si="1877"/>
        <v>4.333333333333333</v>
      </c>
      <c r="F426" s="416">
        <f t="shared" si="1878"/>
        <v>8.3333333333333339</v>
      </c>
      <c r="G426" s="416">
        <f t="shared" si="1879"/>
        <v>9.3333333333333339</v>
      </c>
      <c r="H426" s="416">
        <f t="shared" si="1880"/>
        <v>5</v>
      </c>
      <c r="I426" s="416">
        <f t="shared" si="1881"/>
        <v>7.5</v>
      </c>
      <c r="J426" s="416">
        <f t="shared" si="1882"/>
        <v>7.5</v>
      </c>
      <c r="K426" s="52"/>
      <c r="M426" s="101"/>
      <c r="N426" s="41" t="s">
        <v>340</v>
      </c>
      <c r="O426" s="6"/>
      <c r="P426" s="6"/>
      <c r="Q426" s="6"/>
      <c r="R426" s="6"/>
      <c r="S426" s="6"/>
      <c r="T426" s="6"/>
      <c r="U426" s="52"/>
      <c r="W426" s="101"/>
      <c r="X426" s="41" t="s">
        <v>340</v>
      </c>
      <c r="Y426" s="6">
        <v>0</v>
      </c>
      <c r="Z426" s="6">
        <v>7</v>
      </c>
      <c r="AA426" s="6">
        <v>8</v>
      </c>
      <c r="AB426" s="6">
        <v>0</v>
      </c>
      <c r="AC426" s="6">
        <v>5</v>
      </c>
      <c r="AD426" s="6">
        <v>5</v>
      </c>
      <c r="AE426" s="52"/>
      <c r="AG426" s="101"/>
      <c r="AH426" s="41" t="s">
        <v>340</v>
      </c>
      <c r="AI426" s="6"/>
      <c r="AJ426" s="6"/>
      <c r="AK426" s="6"/>
      <c r="AL426" s="6"/>
      <c r="AM426" s="6"/>
      <c r="AN426" s="6"/>
      <c r="AO426" s="52"/>
      <c r="AQ426" s="101"/>
      <c r="AR426" s="41" t="s">
        <v>340</v>
      </c>
      <c r="AS426" s="6"/>
      <c r="AT426" s="6"/>
      <c r="AU426" s="6"/>
      <c r="AV426" s="6"/>
      <c r="AW426" s="6"/>
      <c r="AX426" s="6"/>
      <c r="AY426" s="52"/>
      <c r="BA426" s="101"/>
      <c r="BB426" s="41" t="s">
        <v>340</v>
      </c>
      <c r="BC426" s="6"/>
      <c r="BD426" s="6"/>
      <c r="BE426" s="6"/>
      <c r="BF426" s="6"/>
      <c r="BG426" s="6"/>
      <c r="BH426" s="6"/>
      <c r="BI426" s="52"/>
      <c r="BK426" s="101"/>
      <c r="BL426" s="41" t="s">
        <v>340</v>
      </c>
      <c r="BM426" s="6"/>
      <c r="BN426" s="6"/>
      <c r="BO426" s="6"/>
      <c r="BP426" s="6"/>
      <c r="BQ426" s="6"/>
      <c r="BR426" s="6"/>
      <c r="BS426" s="52"/>
      <c r="BU426" s="101"/>
      <c r="BV426" s="41" t="s">
        <v>340</v>
      </c>
      <c r="BW426" s="6"/>
      <c r="BX426" s="6"/>
      <c r="BY426" s="6"/>
      <c r="BZ426" s="6"/>
      <c r="CA426" s="6"/>
      <c r="CB426" s="6"/>
      <c r="CC426" s="52"/>
      <c r="CE426" s="101"/>
      <c r="CF426" s="41" t="s">
        <v>340</v>
      </c>
      <c r="CG426" s="6"/>
      <c r="CH426" s="6"/>
      <c r="CI426" s="6"/>
      <c r="CJ426" s="6"/>
      <c r="CK426" s="6"/>
      <c r="CL426" s="6"/>
      <c r="CM426" s="52"/>
      <c r="CO426" s="101"/>
      <c r="CP426" s="41" t="s">
        <v>340</v>
      </c>
      <c r="CQ426" s="6"/>
      <c r="CR426" s="6"/>
      <c r="CS426" s="6"/>
      <c r="CT426" s="6"/>
      <c r="CU426" s="6"/>
      <c r="CV426" s="6"/>
      <c r="CW426" s="52"/>
      <c r="CY426" s="101"/>
      <c r="CZ426" s="41" t="s">
        <v>340</v>
      </c>
      <c r="DA426" s="6">
        <v>5</v>
      </c>
      <c r="DB426" s="6">
        <v>8</v>
      </c>
      <c r="DC426" s="6">
        <v>10</v>
      </c>
      <c r="DD426" s="6">
        <v>10</v>
      </c>
      <c r="DE426" s="6"/>
      <c r="DF426" s="6">
        <v>10</v>
      </c>
      <c r="DG426" s="52"/>
      <c r="DI426" s="101"/>
      <c r="DJ426" s="41" t="s">
        <v>340</v>
      </c>
      <c r="DK426" s="6"/>
      <c r="DL426" s="6"/>
      <c r="DM426" s="6"/>
      <c r="DN426" s="6"/>
      <c r="DO426" s="6"/>
      <c r="DP426" s="6"/>
      <c r="DQ426" s="52"/>
      <c r="DS426" s="101"/>
      <c r="DT426" s="41" t="s">
        <v>340</v>
      </c>
      <c r="DU426" s="6"/>
      <c r="DV426" s="6"/>
      <c r="DW426" s="6"/>
      <c r="DX426" s="6"/>
      <c r="DY426" s="6"/>
      <c r="DZ426" s="6"/>
      <c r="EA426" s="52"/>
      <c r="EC426" s="101"/>
      <c r="ED426" s="41" t="s">
        <v>340</v>
      </c>
      <c r="EE426" s="6"/>
      <c r="EF426" s="6"/>
      <c r="EG426" s="6"/>
      <c r="EH426" s="6"/>
      <c r="EI426" s="6"/>
      <c r="EJ426" s="6"/>
      <c r="EK426" s="52"/>
      <c r="EL426" s="101"/>
      <c r="EM426" s="41" t="s">
        <v>340</v>
      </c>
      <c r="EN426" s="6">
        <v>5</v>
      </c>
      <c r="EO426" s="6">
        <v>8</v>
      </c>
      <c r="EP426" s="6">
        <v>10</v>
      </c>
      <c r="EQ426" s="6">
        <v>10</v>
      </c>
      <c r="ER426" s="6"/>
      <c r="ES426" s="6">
        <v>10</v>
      </c>
      <c r="ET426" s="52"/>
      <c r="EU426" s="52"/>
      <c r="EW426" s="368"/>
      <c r="EX426" s="41" t="s">
        <v>340</v>
      </c>
      <c r="EY426" s="6"/>
      <c r="EZ426" s="6"/>
      <c r="FA426" s="6"/>
      <c r="FB426" s="6"/>
      <c r="FC426" s="6"/>
      <c r="FD426" s="6"/>
      <c r="FE426" s="52"/>
      <c r="FG426" s="368"/>
      <c r="FH426" s="41" t="s">
        <v>340</v>
      </c>
      <c r="FI426" s="6"/>
      <c r="FJ426" s="6"/>
      <c r="FK426" s="6"/>
      <c r="FL426" s="6"/>
      <c r="FM426" s="6"/>
      <c r="FN426" s="6"/>
      <c r="FO426" s="52"/>
      <c r="FQ426" s="368"/>
      <c r="FR426" s="41" t="s">
        <v>340</v>
      </c>
      <c r="FS426" s="6"/>
      <c r="FT426" s="6"/>
      <c r="FU426" s="6"/>
      <c r="FV426" s="6"/>
      <c r="FW426" s="6"/>
      <c r="FX426" s="6"/>
      <c r="FY426" s="52"/>
      <c r="GA426" s="368"/>
      <c r="GB426" s="41" t="s">
        <v>340</v>
      </c>
      <c r="GC426" s="6"/>
      <c r="GD426" s="6"/>
      <c r="GE426" s="6"/>
      <c r="GF426" s="6"/>
      <c r="GG426" s="6"/>
      <c r="GH426" s="6"/>
      <c r="GI426" s="52"/>
      <c r="GK426" s="368"/>
      <c r="GL426" s="41" t="s">
        <v>340</v>
      </c>
      <c r="GM426" s="6"/>
      <c r="GN426" s="6"/>
      <c r="GO426" s="6"/>
      <c r="GP426" s="6"/>
      <c r="GQ426" s="6"/>
      <c r="GR426" s="6"/>
      <c r="GS426" s="52"/>
      <c r="GU426" s="368"/>
      <c r="GV426" s="41" t="s">
        <v>340</v>
      </c>
      <c r="GW426" s="6"/>
      <c r="GX426" s="6"/>
      <c r="GY426" s="6"/>
      <c r="GZ426" s="6"/>
      <c r="HA426" s="6"/>
      <c r="HB426" s="6"/>
      <c r="HC426" s="52"/>
      <c r="HE426" s="368"/>
      <c r="HF426" s="41" t="s">
        <v>340</v>
      </c>
      <c r="HG426" s="6"/>
      <c r="HH426" s="6"/>
      <c r="HI426" s="6"/>
      <c r="HJ426" s="6"/>
      <c r="HK426" s="6"/>
      <c r="HL426" s="6"/>
      <c r="HM426" s="52"/>
      <c r="HO426" s="368"/>
      <c r="HP426" s="41" t="s">
        <v>340</v>
      </c>
      <c r="HQ426" s="6"/>
      <c r="HR426" s="6"/>
      <c r="HS426" s="6"/>
      <c r="HT426" s="6"/>
      <c r="HU426" s="6"/>
      <c r="HV426" s="6"/>
      <c r="HW426" s="52"/>
      <c r="HY426" s="368"/>
      <c r="HZ426" s="41" t="s">
        <v>340</v>
      </c>
      <c r="IA426" s="6"/>
      <c r="IB426" s="6"/>
      <c r="IC426" s="6"/>
      <c r="ID426" s="6"/>
      <c r="IE426" s="6"/>
      <c r="IF426" s="6"/>
      <c r="IG426" s="52"/>
      <c r="II426" s="368"/>
      <c r="IJ426" s="41" t="s">
        <v>340</v>
      </c>
      <c r="IK426" s="6"/>
      <c r="IL426" s="6"/>
      <c r="IM426" s="6"/>
      <c r="IN426" s="6"/>
      <c r="IO426" s="6"/>
      <c r="IP426" s="6"/>
      <c r="IQ426" s="52"/>
      <c r="IS426" s="368"/>
      <c r="IT426" s="41" t="s">
        <v>340</v>
      </c>
      <c r="IU426" s="6"/>
      <c r="IV426" s="6"/>
      <c r="IW426" s="6"/>
      <c r="IX426" s="6"/>
      <c r="IY426" s="6"/>
      <c r="IZ426" s="6"/>
      <c r="JA426" s="52"/>
    </row>
    <row r="427" spans="1:261" ht="12.75" customHeight="1" outlineLevel="2" x14ac:dyDescent="0.25">
      <c r="C427" s="360"/>
      <c r="D427" s="328" t="s">
        <v>341</v>
      </c>
      <c r="E427" s="416">
        <f t="shared" si="1877"/>
        <v>4.333333333333333</v>
      </c>
      <c r="F427" s="416">
        <f t="shared" si="1878"/>
        <v>8.3333333333333339</v>
      </c>
      <c r="G427" s="416">
        <f t="shared" si="1879"/>
        <v>9.3333333333333339</v>
      </c>
      <c r="H427" s="416">
        <f t="shared" si="1880"/>
        <v>6.5</v>
      </c>
      <c r="I427" s="416">
        <f t="shared" si="1881"/>
        <v>7.5</v>
      </c>
      <c r="J427" s="416">
        <f t="shared" si="1882"/>
        <v>7.5</v>
      </c>
      <c r="K427" s="52"/>
      <c r="M427" s="49"/>
      <c r="N427" s="328" t="s">
        <v>341</v>
      </c>
      <c r="O427" s="6"/>
      <c r="P427" s="6"/>
      <c r="Q427" s="6"/>
      <c r="R427" s="6"/>
      <c r="S427" s="6"/>
      <c r="T427" s="6"/>
      <c r="U427" s="52"/>
      <c r="W427" s="49"/>
      <c r="X427" s="328" t="s">
        <v>341</v>
      </c>
      <c r="Y427" s="6">
        <v>0</v>
      </c>
      <c r="Z427" s="6">
        <v>7</v>
      </c>
      <c r="AA427" s="6">
        <v>8</v>
      </c>
      <c r="AB427" s="6">
        <v>3</v>
      </c>
      <c r="AC427" s="6">
        <v>5</v>
      </c>
      <c r="AD427" s="6">
        <v>5</v>
      </c>
      <c r="AE427" s="52"/>
      <c r="AG427" s="49"/>
      <c r="AH427" s="328" t="s">
        <v>341</v>
      </c>
      <c r="AI427" s="6"/>
      <c r="AJ427" s="6"/>
      <c r="AK427" s="6"/>
      <c r="AL427" s="6"/>
      <c r="AM427" s="6"/>
      <c r="AN427" s="6"/>
      <c r="AO427" s="52"/>
      <c r="AQ427" s="49"/>
      <c r="AR427" s="328" t="s">
        <v>341</v>
      </c>
      <c r="AS427" s="6"/>
      <c r="AT427" s="6"/>
      <c r="AU427" s="6"/>
      <c r="AV427" s="6"/>
      <c r="AW427" s="6"/>
      <c r="AX427" s="6"/>
      <c r="AY427" s="52"/>
      <c r="BA427" s="49"/>
      <c r="BB427" s="328" t="s">
        <v>341</v>
      </c>
      <c r="BC427" s="6"/>
      <c r="BD427" s="6"/>
      <c r="BE427" s="6"/>
      <c r="BF427" s="6"/>
      <c r="BG427" s="6"/>
      <c r="BH427" s="6"/>
      <c r="BI427" s="52"/>
      <c r="BK427" s="49"/>
      <c r="BL427" s="328" t="s">
        <v>341</v>
      </c>
      <c r="BM427" s="6"/>
      <c r="BN427" s="6"/>
      <c r="BO427" s="6"/>
      <c r="BP427" s="6"/>
      <c r="BQ427" s="6"/>
      <c r="BR427" s="6"/>
      <c r="BS427" s="52"/>
      <c r="BU427" s="49"/>
      <c r="BV427" s="328" t="s">
        <v>341</v>
      </c>
      <c r="BW427" s="6"/>
      <c r="BX427" s="6"/>
      <c r="BY427" s="6"/>
      <c r="BZ427" s="6"/>
      <c r="CA427" s="6"/>
      <c r="CB427" s="6"/>
      <c r="CC427" s="52"/>
      <c r="CE427" s="49"/>
      <c r="CF427" s="328" t="s">
        <v>341</v>
      </c>
      <c r="CG427" s="6"/>
      <c r="CH427" s="6"/>
      <c r="CI427" s="6"/>
      <c r="CJ427" s="6"/>
      <c r="CK427" s="6"/>
      <c r="CL427" s="6"/>
      <c r="CM427" s="52"/>
      <c r="CO427" s="49"/>
      <c r="CP427" s="328" t="s">
        <v>341</v>
      </c>
      <c r="CQ427" s="6"/>
      <c r="CR427" s="6"/>
      <c r="CS427" s="6"/>
      <c r="CT427" s="6"/>
      <c r="CU427" s="6"/>
      <c r="CV427" s="6"/>
      <c r="CW427" s="52"/>
      <c r="CY427" s="49"/>
      <c r="CZ427" s="328" t="s">
        <v>341</v>
      </c>
      <c r="DA427" s="6">
        <v>5</v>
      </c>
      <c r="DB427" s="6">
        <v>8</v>
      </c>
      <c r="DC427" s="6">
        <v>10</v>
      </c>
      <c r="DD427" s="6">
        <v>10</v>
      </c>
      <c r="DE427" s="6"/>
      <c r="DF427" s="6">
        <v>10</v>
      </c>
      <c r="DG427" s="52"/>
      <c r="DI427" s="49"/>
      <c r="DJ427" s="328" t="s">
        <v>341</v>
      </c>
      <c r="DK427" s="6"/>
      <c r="DL427" s="6"/>
      <c r="DM427" s="6"/>
      <c r="DN427" s="6"/>
      <c r="DO427" s="6"/>
      <c r="DP427" s="6"/>
      <c r="DQ427" s="52"/>
      <c r="DS427" s="49"/>
      <c r="DT427" s="328" t="s">
        <v>341</v>
      </c>
      <c r="DU427" s="6"/>
      <c r="DV427" s="6"/>
      <c r="DW427" s="6"/>
      <c r="DX427" s="6"/>
      <c r="DY427" s="6"/>
      <c r="DZ427" s="6"/>
      <c r="EA427" s="52"/>
      <c r="EC427" s="49"/>
      <c r="ED427" s="328" t="s">
        <v>341</v>
      </c>
      <c r="EE427" s="6"/>
      <c r="EF427" s="6"/>
      <c r="EG427" s="6"/>
      <c r="EH427" s="6"/>
      <c r="EI427" s="6"/>
      <c r="EJ427" s="6"/>
      <c r="EK427" s="52"/>
      <c r="EL427" s="49"/>
      <c r="EM427" s="328" t="s">
        <v>341</v>
      </c>
      <c r="EN427" s="6">
        <v>5</v>
      </c>
      <c r="EO427" s="6">
        <v>8</v>
      </c>
      <c r="EP427" s="6">
        <v>10</v>
      </c>
      <c r="EQ427" s="6">
        <v>10</v>
      </c>
      <c r="ER427" s="6"/>
      <c r="ES427" s="6">
        <v>10</v>
      </c>
      <c r="ET427" s="52"/>
      <c r="EU427" s="52"/>
      <c r="EW427" s="365"/>
      <c r="EX427" s="328" t="s">
        <v>341</v>
      </c>
      <c r="EY427" s="6"/>
      <c r="EZ427" s="6"/>
      <c r="FA427" s="6"/>
      <c r="FB427" s="6"/>
      <c r="FC427" s="6"/>
      <c r="FD427" s="6"/>
      <c r="FE427" s="52"/>
      <c r="FG427" s="365"/>
      <c r="FH427" s="328" t="s">
        <v>341</v>
      </c>
      <c r="FI427" s="6"/>
      <c r="FJ427" s="6"/>
      <c r="FK427" s="6"/>
      <c r="FL427" s="6"/>
      <c r="FM427" s="6"/>
      <c r="FN427" s="6"/>
      <c r="FO427" s="52"/>
      <c r="FQ427" s="365"/>
      <c r="FR427" s="328" t="s">
        <v>341</v>
      </c>
      <c r="FS427" s="6"/>
      <c r="FT427" s="6"/>
      <c r="FU427" s="6"/>
      <c r="FV427" s="6"/>
      <c r="FW427" s="6"/>
      <c r="FX427" s="6"/>
      <c r="FY427" s="52"/>
      <c r="GA427" s="365"/>
      <c r="GB427" s="328" t="s">
        <v>341</v>
      </c>
      <c r="GC427" s="6"/>
      <c r="GD427" s="6"/>
      <c r="GE427" s="6"/>
      <c r="GF427" s="6"/>
      <c r="GG427" s="6"/>
      <c r="GH427" s="6"/>
      <c r="GI427" s="52"/>
      <c r="GK427" s="365"/>
      <c r="GL427" s="328" t="s">
        <v>341</v>
      </c>
      <c r="GM427" s="6"/>
      <c r="GN427" s="6"/>
      <c r="GO427" s="6"/>
      <c r="GP427" s="6"/>
      <c r="GQ427" s="6"/>
      <c r="GR427" s="6"/>
      <c r="GS427" s="52"/>
      <c r="GU427" s="365"/>
      <c r="GV427" s="328" t="s">
        <v>341</v>
      </c>
      <c r="GW427" s="6"/>
      <c r="GX427" s="6"/>
      <c r="GY427" s="6"/>
      <c r="GZ427" s="6"/>
      <c r="HA427" s="6"/>
      <c r="HB427" s="6"/>
      <c r="HC427" s="52"/>
      <c r="HE427" s="365"/>
      <c r="HF427" s="328" t="s">
        <v>341</v>
      </c>
      <c r="HG427" s="6"/>
      <c r="HH427" s="6"/>
      <c r="HI427" s="6"/>
      <c r="HJ427" s="6"/>
      <c r="HK427" s="6"/>
      <c r="HL427" s="6"/>
      <c r="HM427" s="52"/>
      <c r="HO427" s="365"/>
      <c r="HP427" s="328" t="s">
        <v>341</v>
      </c>
      <c r="HQ427" s="6"/>
      <c r="HR427" s="6"/>
      <c r="HS427" s="6"/>
      <c r="HT427" s="6"/>
      <c r="HU427" s="6"/>
      <c r="HV427" s="6"/>
      <c r="HW427" s="52"/>
      <c r="HY427" s="365"/>
      <c r="HZ427" s="328" t="s">
        <v>341</v>
      </c>
      <c r="IA427" s="6"/>
      <c r="IB427" s="6"/>
      <c r="IC427" s="6"/>
      <c r="ID427" s="6"/>
      <c r="IE427" s="6"/>
      <c r="IF427" s="6"/>
      <c r="IG427" s="52"/>
      <c r="II427" s="365"/>
      <c r="IJ427" s="328" t="s">
        <v>341</v>
      </c>
      <c r="IK427" s="6"/>
      <c r="IL427" s="6"/>
      <c r="IM427" s="6"/>
      <c r="IN427" s="6"/>
      <c r="IO427" s="6"/>
      <c r="IP427" s="6"/>
      <c r="IQ427" s="52"/>
      <c r="IS427" s="365"/>
      <c r="IT427" s="328" t="s">
        <v>341</v>
      </c>
      <c r="IU427" s="6"/>
      <c r="IV427" s="6"/>
      <c r="IW427" s="6"/>
      <c r="IX427" s="6"/>
      <c r="IY427" s="6"/>
      <c r="IZ427" s="6"/>
      <c r="JA427" s="52"/>
    </row>
    <row r="428" spans="1:261" ht="12.75" customHeight="1" outlineLevel="2" x14ac:dyDescent="0.25">
      <c r="C428" s="361"/>
      <c r="D428" s="41">
        <v>7</v>
      </c>
      <c r="E428" s="416">
        <f t="shared" si="1877"/>
        <v>6.666666666666667</v>
      </c>
      <c r="F428" s="416">
        <f t="shared" si="1878"/>
        <v>9</v>
      </c>
      <c r="G428" s="416">
        <f t="shared" si="1879"/>
        <v>9.3333333333333339</v>
      </c>
      <c r="H428" s="416">
        <f t="shared" si="1880"/>
        <v>6.5</v>
      </c>
      <c r="I428" s="416">
        <f t="shared" si="1881"/>
        <v>7.5</v>
      </c>
      <c r="J428" s="416">
        <f t="shared" si="1882"/>
        <v>7.5</v>
      </c>
      <c r="K428" s="52"/>
      <c r="M428" s="101"/>
      <c r="N428" s="41">
        <v>7</v>
      </c>
      <c r="O428" s="6"/>
      <c r="P428" s="6"/>
      <c r="Q428" s="6"/>
      <c r="R428" s="6"/>
      <c r="S428" s="6"/>
      <c r="T428" s="6"/>
      <c r="U428" s="52"/>
      <c r="W428" s="101"/>
      <c r="X428" s="41">
        <v>7</v>
      </c>
      <c r="Y428" s="6">
        <v>0</v>
      </c>
      <c r="Z428" s="6">
        <v>7</v>
      </c>
      <c r="AA428" s="6">
        <v>8</v>
      </c>
      <c r="AB428" s="6">
        <v>3</v>
      </c>
      <c r="AC428" s="6">
        <v>5</v>
      </c>
      <c r="AD428" s="6">
        <v>5</v>
      </c>
      <c r="AE428" s="52"/>
      <c r="AG428" s="101"/>
      <c r="AH428" s="41">
        <v>7</v>
      </c>
      <c r="AI428" s="6"/>
      <c r="AJ428" s="6"/>
      <c r="AK428" s="6"/>
      <c r="AL428" s="6"/>
      <c r="AM428" s="6"/>
      <c r="AN428" s="6"/>
      <c r="AO428" s="52"/>
      <c r="AQ428" s="101"/>
      <c r="AR428" s="41">
        <v>7</v>
      </c>
      <c r="AS428" s="6"/>
      <c r="AT428" s="6"/>
      <c r="AU428" s="6"/>
      <c r="AV428" s="6"/>
      <c r="AW428" s="6"/>
      <c r="AX428" s="6"/>
      <c r="AY428" s="52"/>
      <c r="BA428" s="101"/>
      <c r="BB428" s="41">
        <v>7</v>
      </c>
      <c r="BC428" s="6"/>
      <c r="BD428" s="6"/>
      <c r="BE428" s="6"/>
      <c r="BF428" s="6"/>
      <c r="BG428" s="6"/>
      <c r="BH428" s="6"/>
      <c r="BI428" s="52"/>
      <c r="BK428" s="101"/>
      <c r="BL428" s="41">
        <v>7</v>
      </c>
      <c r="BM428" s="6"/>
      <c r="BN428" s="6"/>
      <c r="BO428" s="6"/>
      <c r="BP428" s="6"/>
      <c r="BQ428" s="6"/>
      <c r="BR428" s="6"/>
      <c r="BS428" s="52"/>
      <c r="BU428" s="101"/>
      <c r="BV428" s="41">
        <v>7</v>
      </c>
      <c r="BW428" s="6"/>
      <c r="BX428" s="6"/>
      <c r="BY428" s="6"/>
      <c r="BZ428" s="6"/>
      <c r="CA428" s="6"/>
      <c r="CB428" s="6"/>
      <c r="CC428" s="52"/>
      <c r="CE428" s="101"/>
      <c r="CF428" s="41">
        <v>7</v>
      </c>
      <c r="CG428" s="6"/>
      <c r="CH428" s="6"/>
      <c r="CI428" s="6"/>
      <c r="CJ428" s="6"/>
      <c r="CK428" s="6"/>
      <c r="CL428" s="6"/>
      <c r="CM428" s="52"/>
      <c r="CO428" s="101"/>
      <c r="CP428" s="41">
        <v>7</v>
      </c>
      <c r="CQ428" s="6"/>
      <c r="CR428" s="6"/>
      <c r="CS428" s="6"/>
      <c r="CT428" s="6"/>
      <c r="CU428" s="6"/>
      <c r="CV428" s="6"/>
      <c r="CW428" s="52"/>
      <c r="CY428" s="101"/>
      <c r="CZ428" s="41">
        <v>7</v>
      </c>
      <c r="DA428" s="6">
        <v>10</v>
      </c>
      <c r="DB428" s="6">
        <v>10</v>
      </c>
      <c r="DC428" s="6">
        <v>10</v>
      </c>
      <c r="DD428" s="6">
        <v>10</v>
      </c>
      <c r="DE428" s="6"/>
      <c r="DF428" s="6">
        <v>10</v>
      </c>
      <c r="DG428" s="52"/>
      <c r="DI428" s="101"/>
      <c r="DJ428" s="41">
        <v>7</v>
      </c>
      <c r="DK428" s="6"/>
      <c r="DL428" s="6"/>
      <c r="DM428" s="6"/>
      <c r="DN428" s="6"/>
      <c r="DO428" s="6"/>
      <c r="DP428" s="6"/>
      <c r="DQ428" s="52"/>
      <c r="DS428" s="101"/>
      <c r="DT428" s="41">
        <v>7</v>
      </c>
      <c r="DU428" s="6"/>
      <c r="DV428" s="6"/>
      <c r="DW428" s="6"/>
      <c r="DX428" s="6"/>
      <c r="DY428" s="6"/>
      <c r="DZ428" s="6"/>
      <c r="EA428" s="52"/>
      <c r="EC428" s="101"/>
      <c r="ED428" s="41">
        <v>7</v>
      </c>
      <c r="EE428" s="6"/>
      <c r="EF428" s="6"/>
      <c r="EG428" s="6"/>
      <c r="EH428" s="6"/>
      <c r="EI428" s="6"/>
      <c r="EJ428" s="6"/>
      <c r="EK428" s="52"/>
      <c r="EL428" s="101"/>
      <c r="EM428" s="41">
        <v>7</v>
      </c>
      <c r="EN428" s="6">
        <v>10</v>
      </c>
      <c r="EO428" s="6">
        <v>10</v>
      </c>
      <c r="EP428" s="6">
        <v>10</v>
      </c>
      <c r="EQ428" s="6">
        <v>10</v>
      </c>
      <c r="ER428" s="6"/>
      <c r="ES428" s="6">
        <v>10</v>
      </c>
      <c r="ET428" s="52"/>
      <c r="EU428" s="52"/>
      <c r="EW428" s="368"/>
      <c r="EX428" s="41">
        <v>7</v>
      </c>
      <c r="EY428" s="6"/>
      <c r="EZ428" s="6"/>
      <c r="FA428" s="6"/>
      <c r="FB428" s="6"/>
      <c r="FC428" s="6"/>
      <c r="FD428" s="6"/>
      <c r="FE428" s="52"/>
      <c r="FG428" s="368"/>
      <c r="FH428" s="41">
        <v>7</v>
      </c>
      <c r="FI428" s="6"/>
      <c r="FJ428" s="6"/>
      <c r="FK428" s="6"/>
      <c r="FL428" s="6"/>
      <c r="FM428" s="6"/>
      <c r="FN428" s="6"/>
      <c r="FO428" s="52"/>
      <c r="FQ428" s="368"/>
      <c r="FR428" s="41">
        <v>7</v>
      </c>
      <c r="FS428" s="6"/>
      <c r="FT428" s="6"/>
      <c r="FU428" s="6"/>
      <c r="FV428" s="6"/>
      <c r="FW428" s="6"/>
      <c r="FX428" s="6"/>
      <c r="FY428" s="52"/>
      <c r="GA428" s="368"/>
      <c r="GB428" s="41">
        <v>7</v>
      </c>
      <c r="GC428" s="6"/>
      <c r="GD428" s="6"/>
      <c r="GE428" s="6"/>
      <c r="GF428" s="6"/>
      <c r="GG428" s="6"/>
      <c r="GH428" s="6"/>
      <c r="GI428" s="52"/>
      <c r="GK428" s="368"/>
      <c r="GL428" s="41">
        <v>7</v>
      </c>
      <c r="GM428" s="6"/>
      <c r="GN428" s="6"/>
      <c r="GO428" s="6"/>
      <c r="GP428" s="6"/>
      <c r="GQ428" s="6"/>
      <c r="GR428" s="6"/>
      <c r="GS428" s="52"/>
      <c r="GU428" s="368"/>
      <c r="GV428" s="41">
        <v>7</v>
      </c>
      <c r="GW428" s="6"/>
      <c r="GX428" s="6"/>
      <c r="GY428" s="6"/>
      <c r="GZ428" s="6"/>
      <c r="HA428" s="6"/>
      <c r="HB428" s="6"/>
      <c r="HC428" s="52"/>
      <c r="HE428" s="368"/>
      <c r="HF428" s="41">
        <v>7</v>
      </c>
      <c r="HG428" s="6"/>
      <c r="HH428" s="6"/>
      <c r="HI428" s="6"/>
      <c r="HJ428" s="6"/>
      <c r="HK428" s="6"/>
      <c r="HL428" s="6"/>
      <c r="HM428" s="52"/>
      <c r="HO428" s="368"/>
      <c r="HP428" s="41">
        <v>7</v>
      </c>
      <c r="HQ428" s="6"/>
      <c r="HR428" s="6"/>
      <c r="HS428" s="6"/>
      <c r="HT428" s="6"/>
      <c r="HU428" s="6"/>
      <c r="HV428" s="6"/>
      <c r="HW428" s="52"/>
      <c r="HY428" s="368"/>
      <c r="HZ428" s="41">
        <v>7</v>
      </c>
      <c r="IA428" s="6"/>
      <c r="IB428" s="6"/>
      <c r="IC428" s="6"/>
      <c r="ID428" s="6"/>
      <c r="IE428" s="6"/>
      <c r="IF428" s="6"/>
      <c r="IG428" s="52"/>
      <c r="II428" s="368"/>
      <c r="IJ428" s="41">
        <v>7</v>
      </c>
      <c r="IK428" s="6"/>
      <c r="IL428" s="6"/>
      <c r="IM428" s="6"/>
      <c r="IN428" s="6"/>
      <c r="IO428" s="6"/>
      <c r="IP428" s="6"/>
      <c r="IQ428" s="52"/>
      <c r="IS428" s="368"/>
      <c r="IT428" s="41">
        <v>7</v>
      </c>
      <c r="IU428" s="6"/>
      <c r="IV428" s="6"/>
      <c r="IW428" s="6"/>
      <c r="IX428" s="6"/>
      <c r="IY428" s="6"/>
      <c r="IZ428" s="6"/>
      <c r="JA428" s="52"/>
    </row>
    <row r="429" spans="1:261" ht="12.75" customHeight="1" outlineLevel="2" x14ac:dyDescent="0.25">
      <c r="C429" s="360"/>
      <c r="D429" s="328">
        <v>8</v>
      </c>
      <c r="E429" s="416">
        <f t="shared" ref="E429" si="1883">AVERAGE(O429,Y429,AI429,AS429,BC429,BM429,BW429,CG429,CQ429,DA429,DK429,DU429,EE429,EO429,EY429,FI429,FS429,GC429,GM429,GW429,HG429,HQ429,IA429,IK429,IU429)</f>
        <v>6.666666666666667</v>
      </c>
      <c r="F429" s="416">
        <f t="shared" ref="F429" si="1884">AVERAGE(P429,Z429,AJ429,AT429,BD429,BN429,BX429,CH429,CR429,DB429,DL429,DV429,EF429,EP429,EZ429,FJ429,FT429,GD429,GN429,GX429,HH429,HR429,IB429,IL429,IV429)</f>
        <v>9</v>
      </c>
      <c r="G429" s="416">
        <f t="shared" ref="G429" si="1885">AVERAGE(Q429,AA429,AK429,AU429,BE429,BO429,BY429,CI429,CS429,DC429,DM429,DW429,EG429,EQ429,FA429,FK429,FU429,GE429,GO429,GY429,HI429,HS429,IC429,IM429,IW429)</f>
        <v>9.3333333333333339</v>
      </c>
      <c r="H429" s="416">
        <f t="shared" ref="H429" si="1886">AVERAGE(R429,AB429,AL429,AV429,BF429,BP429,BZ429,CJ429,CT429,DD429,DN429,DX429,EH429,ER429,FB429,FL429,FV429,GF429,GP429,GZ429,HJ429,HT429,ID429,IN429,IX429)</f>
        <v>5</v>
      </c>
      <c r="I429" s="416">
        <f t="shared" ref="I429" si="1887">AVERAGE(S429,AC429,AM429,AW429,BG429,BQ429,CA429,CK429,CU429,DE429,DO429,DY429,EI429,ES429,FC429,FM429,FW429,GG429,GQ429,HA429,HK429,HU429,IE429,IO429,IY429)</f>
        <v>7.5</v>
      </c>
      <c r="J429" s="416">
        <f t="shared" ref="J429" si="1888">AVERAGE(T429,AD429,AN429,AX429,BH429,BR429,CB429,CL429,CV429,DF429,DP429,DZ429,EJ429,ET429,FD429,FN429,FX429,GH429,GR429,HB429,HL429,HV429,IF429,IP429,IZ429)</f>
        <v>7.5</v>
      </c>
      <c r="K429" s="52"/>
      <c r="M429" s="49"/>
      <c r="N429" s="328">
        <v>8</v>
      </c>
      <c r="O429" s="6"/>
      <c r="P429" s="6"/>
      <c r="Q429" s="6"/>
      <c r="R429" s="6"/>
      <c r="S429" s="6"/>
      <c r="T429" s="6"/>
      <c r="U429" s="52"/>
      <c r="W429" s="49"/>
      <c r="X429" s="328">
        <v>8</v>
      </c>
      <c r="Y429" s="6">
        <v>0</v>
      </c>
      <c r="Z429" s="6">
        <v>7</v>
      </c>
      <c r="AA429" s="6">
        <v>8</v>
      </c>
      <c r="AB429" s="6">
        <v>0</v>
      </c>
      <c r="AC429" s="6">
        <v>5</v>
      </c>
      <c r="AD429" s="6">
        <v>5</v>
      </c>
      <c r="AE429" s="52"/>
      <c r="AG429" s="49"/>
      <c r="AH429" s="328">
        <v>8</v>
      </c>
      <c r="AI429" s="6"/>
      <c r="AJ429" s="6"/>
      <c r="AK429" s="6"/>
      <c r="AL429" s="6"/>
      <c r="AM429" s="6"/>
      <c r="AN429" s="6"/>
      <c r="AO429" s="52"/>
      <c r="AQ429" s="49"/>
      <c r="AR429" s="328">
        <v>8</v>
      </c>
      <c r="AS429" s="6"/>
      <c r="AT429" s="6"/>
      <c r="AU429" s="6"/>
      <c r="AV429" s="6"/>
      <c r="AW429" s="6"/>
      <c r="AX429" s="6"/>
      <c r="AY429" s="52"/>
      <c r="BA429" s="49"/>
      <c r="BB429" s="328">
        <v>8</v>
      </c>
      <c r="BC429" s="6"/>
      <c r="BD429" s="6"/>
      <c r="BE429" s="6"/>
      <c r="BF429" s="6"/>
      <c r="BG429" s="6"/>
      <c r="BH429" s="6"/>
      <c r="BI429" s="52"/>
      <c r="BK429" s="49"/>
      <c r="BL429" s="328">
        <v>8</v>
      </c>
      <c r="BM429" s="6"/>
      <c r="BN429" s="6"/>
      <c r="BO429" s="6"/>
      <c r="BP429" s="6"/>
      <c r="BQ429" s="6"/>
      <c r="BR429" s="6"/>
      <c r="BS429" s="52"/>
      <c r="BU429" s="49"/>
      <c r="BV429" s="328">
        <v>8</v>
      </c>
      <c r="BW429" s="6"/>
      <c r="BX429" s="6"/>
      <c r="BY429" s="6"/>
      <c r="BZ429" s="6"/>
      <c r="CA429" s="6"/>
      <c r="CB429" s="6"/>
      <c r="CC429" s="52"/>
      <c r="CE429" s="49"/>
      <c r="CF429" s="328">
        <v>8</v>
      </c>
      <c r="CG429" s="6"/>
      <c r="CH429" s="6"/>
      <c r="CI429" s="6"/>
      <c r="CJ429" s="6"/>
      <c r="CK429" s="6"/>
      <c r="CL429" s="6"/>
      <c r="CM429" s="52"/>
      <c r="CO429" s="49"/>
      <c r="CP429" s="328">
        <v>8</v>
      </c>
      <c r="CQ429" s="6"/>
      <c r="CR429" s="6"/>
      <c r="CS429" s="6"/>
      <c r="CT429" s="6"/>
      <c r="CU429" s="6"/>
      <c r="CV429" s="6"/>
      <c r="CW429" s="52"/>
      <c r="CY429" s="49"/>
      <c r="CZ429" s="328">
        <v>8</v>
      </c>
      <c r="DA429" s="6">
        <v>10</v>
      </c>
      <c r="DB429" s="6">
        <v>10</v>
      </c>
      <c r="DC429" s="6">
        <v>10</v>
      </c>
      <c r="DD429" s="6">
        <v>10</v>
      </c>
      <c r="DE429" s="6"/>
      <c r="DF429" s="6">
        <v>10</v>
      </c>
      <c r="DG429" s="52"/>
      <c r="DI429" s="49"/>
      <c r="DJ429" s="328">
        <v>8</v>
      </c>
      <c r="DK429" s="6"/>
      <c r="DL429" s="6"/>
      <c r="DM429" s="6"/>
      <c r="DN429" s="6"/>
      <c r="DO429" s="6"/>
      <c r="DP429" s="6"/>
      <c r="DQ429" s="52"/>
      <c r="DS429" s="49"/>
      <c r="DT429" s="328">
        <v>8</v>
      </c>
      <c r="DU429" s="6"/>
      <c r="DV429" s="6"/>
      <c r="DW429" s="6"/>
      <c r="DX429" s="6"/>
      <c r="DY429" s="6"/>
      <c r="DZ429" s="6"/>
      <c r="EA429" s="52"/>
      <c r="EC429" s="49"/>
      <c r="ED429" s="328">
        <v>8</v>
      </c>
      <c r="EE429" s="6"/>
      <c r="EF429" s="6"/>
      <c r="EG429" s="6"/>
      <c r="EH429" s="6"/>
      <c r="EI429" s="6"/>
      <c r="EJ429" s="6"/>
      <c r="EK429" s="52"/>
      <c r="EL429" s="49"/>
      <c r="EM429" s="328">
        <v>8</v>
      </c>
      <c r="EN429" s="6">
        <v>10</v>
      </c>
      <c r="EO429" s="6">
        <v>10</v>
      </c>
      <c r="EP429" s="6">
        <v>10</v>
      </c>
      <c r="EQ429" s="6">
        <v>10</v>
      </c>
      <c r="ER429" s="6"/>
      <c r="ES429" s="6">
        <v>10</v>
      </c>
      <c r="ET429" s="52"/>
      <c r="EU429" s="52"/>
      <c r="EW429" s="365"/>
      <c r="EX429" s="328">
        <v>8</v>
      </c>
      <c r="EY429" s="6"/>
      <c r="EZ429" s="6"/>
      <c r="FA429" s="6"/>
      <c r="FB429" s="6"/>
      <c r="FC429" s="6"/>
      <c r="FD429" s="6"/>
      <c r="FE429" s="52"/>
      <c r="FG429" s="365"/>
      <c r="FH429" s="328">
        <v>8</v>
      </c>
      <c r="FI429" s="6"/>
      <c r="FJ429" s="6"/>
      <c r="FK429" s="6"/>
      <c r="FL429" s="6"/>
      <c r="FM429" s="6"/>
      <c r="FN429" s="6"/>
      <c r="FO429" s="52"/>
      <c r="FQ429" s="365"/>
      <c r="FR429" s="328">
        <v>8</v>
      </c>
      <c r="FS429" s="6"/>
      <c r="FT429" s="6"/>
      <c r="FU429" s="6"/>
      <c r="FV429" s="6"/>
      <c r="FW429" s="6"/>
      <c r="FX429" s="6"/>
      <c r="FY429" s="52"/>
      <c r="GA429" s="365"/>
      <c r="GB429" s="328">
        <v>8</v>
      </c>
      <c r="GC429" s="6"/>
      <c r="GD429" s="6"/>
      <c r="GE429" s="6"/>
      <c r="GF429" s="6"/>
      <c r="GG429" s="6"/>
      <c r="GH429" s="6"/>
      <c r="GI429" s="52"/>
      <c r="GK429" s="365"/>
      <c r="GL429" s="328">
        <v>8</v>
      </c>
      <c r="GM429" s="6"/>
      <c r="GN429" s="6"/>
      <c r="GO429" s="6"/>
      <c r="GP429" s="6"/>
      <c r="GQ429" s="6"/>
      <c r="GR429" s="6"/>
      <c r="GS429" s="52"/>
      <c r="GU429" s="365"/>
      <c r="GV429" s="328">
        <v>8</v>
      </c>
      <c r="GW429" s="6"/>
      <c r="GX429" s="6"/>
      <c r="GY429" s="6"/>
      <c r="GZ429" s="6"/>
      <c r="HA429" s="6"/>
      <c r="HB429" s="6"/>
      <c r="HC429" s="52"/>
      <c r="HE429" s="365"/>
      <c r="HF429" s="328">
        <v>8</v>
      </c>
      <c r="HG429" s="6"/>
      <c r="HH429" s="6"/>
      <c r="HI429" s="6"/>
      <c r="HJ429" s="6"/>
      <c r="HK429" s="6"/>
      <c r="HL429" s="6"/>
      <c r="HM429" s="52"/>
      <c r="HO429" s="365"/>
      <c r="HP429" s="328">
        <v>8</v>
      </c>
      <c r="HQ429" s="6"/>
      <c r="HR429" s="6"/>
      <c r="HS429" s="6"/>
      <c r="HT429" s="6"/>
      <c r="HU429" s="6"/>
      <c r="HV429" s="6"/>
      <c r="HW429" s="52"/>
      <c r="HY429" s="365"/>
      <c r="HZ429" s="328">
        <v>8</v>
      </c>
      <c r="IA429" s="6"/>
      <c r="IB429" s="6"/>
      <c r="IC429" s="6"/>
      <c r="ID429" s="6"/>
      <c r="IE429" s="6"/>
      <c r="IF429" s="6"/>
      <c r="IG429" s="52"/>
      <c r="II429" s="365"/>
      <c r="IJ429" s="328">
        <v>8</v>
      </c>
      <c r="IK429" s="6"/>
      <c r="IL429" s="6"/>
      <c r="IM429" s="6"/>
      <c r="IN429" s="6"/>
      <c r="IO429" s="6"/>
      <c r="IP429" s="6"/>
      <c r="IQ429" s="52"/>
      <c r="IS429" s="365"/>
      <c r="IT429" s="328">
        <v>8</v>
      </c>
      <c r="IU429" s="6"/>
      <c r="IV429" s="6"/>
      <c r="IW429" s="6"/>
      <c r="IX429" s="6"/>
      <c r="IY429" s="6"/>
      <c r="IZ429" s="6"/>
      <c r="JA429" s="52"/>
    </row>
    <row r="430" spans="1:261" ht="12.75" customHeight="1" outlineLevel="2" x14ac:dyDescent="0.25">
      <c r="A430" s="99" t="s">
        <v>122</v>
      </c>
      <c r="B430" s="100">
        <f>IF(A430="Must Have",RQTMustHave,(IF(A430="Important",RQTImportant,(IF(A430="Standard",RQTStandard,RQTNiceToHave)))))</f>
        <v>1</v>
      </c>
      <c r="C430" s="358"/>
      <c r="D430" s="17" t="s">
        <v>1</v>
      </c>
      <c r="E430" s="417">
        <f>AVERAGE(O430,Y430,AI430,AS430,BC430,BM430,BW430,CG430,CQ430,DA430,DK430,DU430,EE430,EO430,EY430,FI430,FS430,GC430,GM430,GW430,HG430,HQ430,IA430,IK430,IU430)</f>
        <v>5</v>
      </c>
      <c r="F430" s="417">
        <f t="shared" ref="F430:J430" si="1889">AVERAGE(P430,Z430,AJ430,AT430,BD430,BN430,BX430,CH430,CR430,DB430,DL430,DV430,EF430,EP430,EZ430,FJ430,FT430,GD430,GN430,GX430,HH430,HR430,IB430,IL430,IV430)</f>
        <v>8.7222222222222214</v>
      </c>
      <c r="G430" s="417">
        <f t="shared" si="1889"/>
        <v>9.3333333333333339</v>
      </c>
      <c r="H430" s="417">
        <f t="shared" si="1889"/>
        <v>5.9</v>
      </c>
      <c r="I430" s="417">
        <f t="shared" si="1889"/>
        <v>7.166666666666667</v>
      </c>
      <c r="J430" s="417">
        <f t="shared" si="1889"/>
        <v>7.166666666666667</v>
      </c>
      <c r="K430" s="52"/>
      <c r="M430" s="48"/>
      <c r="N430" s="17" t="s">
        <v>1</v>
      </c>
      <c r="O430" s="36" t="str">
        <f>IF(COUNT(O418:O429)=0,"",AVERAGE(O418:O429))</f>
        <v/>
      </c>
      <c r="P430" s="36" t="str">
        <f t="shared" ref="P430:T430" si="1890">IF(COUNT(P418:P429)=0,"",AVERAGE(P418:P429))</f>
        <v/>
      </c>
      <c r="Q430" s="36" t="str">
        <f t="shared" si="1890"/>
        <v/>
      </c>
      <c r="R430" s="36" t="str">
        <f t="shared" si="1890"/>
        <v/>
      </c>
      <c r="S430" s="36"/>
      <c r="T430" s="36" t="str">
        <f t="shared" si="1890"/>
        <v/>
      </c>
      <c r="U430" s="52"/>
      <c r="W430" s="48"/>
      <c r="X430" s="17" t="s">
        <v>1</v>
      </c>
      <c r="Y430" s="36">
        <f>IF(COUNT(Y418:Y429)=0,"",AVERAGE(Y425:Y429))</f>
        <v>0</v>
      </c>
      <c r="Z430" s="36">
        <f t="shared" ref="Z430:AD430" si="1891">IF(COUNT(Z418:Z429)=0,"",AVERAGE(Z425:Z429))</f>
        <v>7</v>
      </c>
      <c r="AA430" s="36">
        <f t="shared" si="1891"/>
        <v>8</v>
      </c>
      <c r="AB430" s="36">
        <f t="shared" si="1891"/>
        <v>1.8</v>
      </c>
      <c r="AC430" s="36">
        <f t="shared" si="1891"/>
        <v>5</v>
      </c>
      <c r="AD430" s="36">
        <f t="shared" si="1891"/>
        <v>5</v>
      </c>
      <c r="AE430" s="52"/>
      <c r="AG430" s="48"/>
      <c r="AH430" s="17" t="s">
        <v>1</v>
      </c>
      <c r="AI430" s="36" t="str">
        <f>IF(COUNT(AI418:AI429)=0,"",AVERAGE(AI418:AI429))</f>
        <v/>
      </c>
      <c r="AJ430" s="36" t="str">
        <f t="shared" ref="AJ430:AN430" si="1892">IF(COUNT(AJ418:AJ429)=0,"",AVERAGE(AJ418:AJ429))</f>
        <v/>
      </c>
      <c r="AK430" s="36" t="str">
        <f t="shared" si="1892"/>
        <v/>
      </c>
      <c r="AL430" s="36" t="str">
        <f t="shared" si="1892"/>
        <v/>
      </c>
      <c r="AM430" s="36"/>
      <c r="AN430" s="36" t="str">
        <f t="shared" si="1892"/>
        <v/>
      </c>
      <c r="AO430" s="52"/>
      <c r="AQ430" s="48"/>
      <c r="AR430" s="17" t="s">
        <v>1</v>
      </c>
      <c r="AS430" s="36"/>
      <c r="AT430" s="36" t="str">
        <f>IF(COUNT(AT418:AT429)=0,"",AVERAGE(AT418:AT429))</f>
        <v/>
      </c>
      <c r="AU430" s="36" t="str">
        <f t="shared" ref="AU430:AX430" si="1893">IF(COUNT(AU418:AU429)=0,"",AVERAGE(AU418:AU429))</f>
        <v/>
      </c>
      <c r="AV430" s="36" t="str">
        <f t="shared" si="1893"/>
        <v/>
      </c>
      <c r="AW430" s="36" t="str">
        <f t="shared" si="1893"/>
        <v/>
      </c>
      <c r="AX430" s="36" t="str">
        <f t="shared" si="1893"/>
        <v/>
      </c>
      <c r="AY430" s="52"/>
      <c r="BA430" s="48"/>
      <c r="BB430" s="17" t="s">
        <v>1</v>
      </c>
      <c r="BC430" s="36"/>
      <c r="BD430" s="36" t="str">
        <f>IF(COUNT(BD418:BD429)=0,"",AVERAGE(BD418:BD429))</f>
        <v/>
      </c>
      <c r="BE430" s="36" t="str">
        <f t="shared" ref="BE430:BH430" si="1894">IF(COUNT(BE418:BE429)=0,"",AVERAGE(BE418:BE429))</f>
        <v/>
      </c>
      <c r="BF430" s="36" t="str">
        <f t="shared" si="1894"/>
        <v/>
      </c>
      <c r="BG430" s="36" t="str">
        <f t="shared" si="1894"/>
        <v/>
      </c>
      <c r="BH430" s="36" t="str">
        <f t="shared" si="1894"/>
        <v/>
      </c>
      <c r="BI430" s="52"/>
      <c r="BK430" s="48"/>
      <c r="BL430" s="17" t="s">
        <v>1</v>
      </c>
      <c r="BM430" s="6"/>
      <c r="BN430" s="6"/>
      <c r="BO430" s="6"/>
      <c r="BP430" s="6"/>
      <c r="BQ430" s="6"/>
      <c r="BR430" s="6"/>
      <c r="BS430" s="52"/>
      <c r="BU430" s="48"/>
      <c r="BV430" s="17" t="s">
        <v>1</v>
      </c>
      <c r="BW430" s="36" t="str">
        <f>IF(COUNT(BW418:BW429)=0,"",AVERAGE(BW418:BW429))</f>
        <v/>
      </c>
      <c r="BX430" s="36" t="str">
        <f t="shared" ref="BX430:CB430" si="1895">IF(COUNT(BX418:BX429)=0,"",AVERAGE(BX418:BX429))</f>
        <v/>
      </c>
      <c r="BY430" s="36" t="str">
        <f t="shared" si="1895"/>
        <v/>
      </c>
      <c r="BZ430" s="36" t="str">
        <f t="shared" si="1895"/>
        <v/>
      </c>
      <c r="CA430" s="36"/>
      <c r="CB430" s="36" t="str">
        <f t="shared" si="1895"/>
        <v/>
      </c>
      <c r="CC430" s="52"/>
      <c r="CE430" s="48"/>
      <c r="CF430" s="17" t="s">
        <v>1</v>
      </c>
      <c r="CG430" s="36" t="str">
        <f>IF(COUNT(CG418:CG429)=0,"",AVERAGE(CG418:CG429))</f>
        <v/>
      </c>
      <c r="CH430" s="36" t="str">
        <f t="shared" ref="CH430:CL430" si="1896">IF(COUNT(CH418:CH429)=0,"",AVERAGE(CH418:CH429))</f>
        <v/>
      </c>
      <c r="CI430" s="36" t="str">
        <f t="shared" si="1896"/>
        <v/>
      </c>
      <c r="CJ430" s="36" t="str">
        <f t="shared" si="1896"/>
        <v/>
      </c>
      <c r="CK430" s="36"/>
      <c r="CL430" s="36" t="str">
        <f t="shared" si="1896"/>
        <v/>
      </c>
      <c r="CM430" s="52"/>
      <c r="CO430" s="48"/>
      <c r="CP430" s="17" t="s">
        <v>1</v>
      </c>
      <c r="CQ430" s="36" t="str">
        <f>IF(COUNT(CQ418:CQ429)=0,"",AVERAGE(CQ418:CQ429))</f>
        <v/>
      </c>
      <c r="CR430" s="36" t="str">
        <f t="shared" ref="CR430:CV430" si="1897">IF(COUNT(CR418:CR429)=0,"",AVERAGE(CR418:CR429))</f>
        <v/>
      </c>
      <c r="CS430" s="36" t="str">
        <f t="shared" si="1897"/>
        <v/>
      </c>
      <c r="CT430" s="36" t="str">
        <f t="shared" si="1897"/>
        <v/>
      </c>
      <c r="CU430" s="36"/>
      <c r="CV430" s="36" t="str">
        <f t="shared" si="1897"/>
        <v/>
      </c>
      <c r="CW430" s="52"/>
      <c r="CY430" s="48"/>
      <c r="CZ430" s="17" t="s">
        <v>1</v>
      </c>
      <c r="DA430" s="36">
        <f>IF(COUNT(DA418:DA429)=0,"",AVERAGE(DA418:DA429))</f>
        <v>5.833333333333333</v>
      </c>
      <c r="DB430" s="36">
        <f t="shared" ref="DB430:DF430" si="1898">IF(COUNT(DB418:DB429)=0,"",AVERAGE(DB418:DB429))</f>
        <v>9.1666666666666661</v>
      </c>
      <c r="DC430" s="36">
        <f t="shared" si="1898"/>
        <v>10</v>
      </c>
      <c r="DD430" s="36">
        <f t="shared" si="1898"/>
        <v>10</v>
      </c>
      <c r="DE430" s="36"/>
      <c r="DF430" s="36">
        <f t="shared" si="1898"/>
        <v>9.3333333333333339</v>
      </c>
      <c r="DG430" s="52"/>
      <c r="DI430" s="48"/>
      <c r="DJ430" s="17" t="s">
        <v>1</v>
      </c>
      <c r="DK430" s="36" t="str">
        <f>IF(COUNT(DK418:DK429)=0,"",AVERAGE(DK418:DK429))</f>
        <v/>
      </c>
      <c r="DL430" s="36" t="str">
        <f t="shared" ref="DL430:DP430" si="1899">IF(COUNT(DL418:DL429)=0,"",AVERAGE(DL418:DL429))</f>
        <v/>
      </c>
      <c r="DM430" s="36" t="str">
        <f t="shared" si="1899"/>
        <v/>
      </c>
      <c r="DN430" s="36" t="str">
        <f t="shared" si="1899"/>
        <v/>
      </c>
      <c r="DO430" s="36"/>
      <c r="DP430" s="36" t="str">
        <f t="shared" si="1899"/>
        <v/>
      </c>
      <c r="DQ430" s="52"/>
      <c r="DS430" s="48"/>
      <c r="DT430" s="17" t="s">
        <v>1</v>
      </c>
      <c r="DU430" s="36" t="str">
        <f>IF(COUNT(DU418:DU429)=0,"",AVERAGE(DU418:DU429))</f>
        <v/>
      </c>
      <c r="DV430" s="36" t="str">
        <f t="shared" ref="DV430:DZ430" si="1900">IF(COUNT(DV418:DV429)=0,"",AVERAGE(DV418:DV429))</f>
        <v/>
      </c>
      <c r="DW430" s="36" t="str">
        <f t="shared" si="1900"/>
        <v/>
      </c>
      <c r="DX430" s="36" t="str">
        <f t="shared" si="1900"/>
        <v/>
      </c>
      <c r="DY430" s="36"/>
      <c r="DZ430" s="36" t="str">
        <f t="shared" si="1900"/>
        <v/>
      </c>
      <c r="EA430" s="52"/>
      <c r="EC430" s="48"/>
      <c r="ED430" s="17" t="s">
        <v>1</v>
      </c>
      <c r="EE430" s="36" t="str">
        <f>IF(COUNT(EE418:EE429)=0,"",AVERAGE(EE418:EE429))</f>
        <v/>
      </c>
      <c r="EF430" s="36" t="str">
        <f t="shared" ref="EF430:EH430" si="1901">IF(COUNT(EF418:EF429)=0,"",AVERAGE(EF418:EF429))</f>
        <v/>
      </c>
      <c r="EG430" s="36" t="str">
        <f t="shared" si="1901"/>
        <v/>
      </c>
      <c r="EH430" s="36" t="str">
        <f t="shared" si="1901"/>
        <v/>
      </c>
      <c r="EI430" s="36"/>
      <c r="EJ430" s="36" t="str">
        <f t="shared" ref="EJ430" si="1902">IF(COUNT(EJ418:EJ429)=0,"",AVERAGE(EJ418:EJ429))</f>
        <v/>
      </c>
      <c r="EK430" s="52"/>
      <c r="EL430" s="48"/>
      <c r="EM430" s="17" t="s">
        <v>1</v>
      </c>
      <c r="EN430" s="36">
        <f>IF(COUNT(EN418:EN429)=0,"",AVERAGE(EN418:EN429))</f>
        <v>5.833333333333333</v>
      </c>
      <c r="EO430" s="36">
        <f t="shared" ref="EO430:ES430" si="1903">IF(COUNT(EO418:EO429)=0,"",AVERAGE(EO418:EO429))</f>
        <v>9.1666666666666661</v>
      </c>
      <c r="EP430" s="36">
        <f t="shared" si="1903"/>
        <v>10</v>
      </c>
      <c r="EQ430" s="36">
        <f t="shared" si="1903"/>
        <v>10</v>
      </c>
      <c r="ER430" s="36"/>
      <c r="ES430" s="36">
        <f t="shared" si="1903"/>
        <v>9.3333333333333339</v>
      </c>
      <c r="ET430" s="52"/>
      <c r="EU430" s="52"/>
      <c r="EW430" s="369"/>
      <c r="EX430" s="17" t="s">
        <v>1</v>
      </c>
      <c r="EY430" s="36" t="str">
        <f>IF(COUNT(EY418:EY429)=0,"",AVERAGE(EY418:EY429))</f>
        <v/>
      </c>
      <c r="EZ430" s="36" t="str">
        <f t="shared" ref="EZ430" si="1904">IF(COUNT(EZ418:EZ429)=0,"",AVERAGE(EZ418:EZ429))</f>
        <v/>
      </c>
      <c r="FA430" s="36" t="str">
        <f t="shared" ref="FA430" si="1905">IF(COUNT(FA418:FA429)=0,"",AVERAGE(FA418:FA429))</f>
        <v/>
      </c>
      <c r="FB430" s="36" t="str">
        <f t="shared" ref="FB430" si="1906">IF(COUNT(FB418:FB429)=0,"",AVERAGE(FB418:FB429))</f>
        <v/>
      </c>
      <c r="FC430" s="36" t="str">
        <f t="shared" ref="FC430" si="1907">IF(COUNT(FC418:FC429)=0,"",AVERAGE(FC418:FC429))</f>
        <v/>
      </c>
      <c r="FD430" s="36" t="str">
        <f t="shared" ref="FD430" si="1908">IF(COUNT(FD418:FD429)=0,"",AVERAGE(FD418:FD429))</f>
        <v/>
      </c>
      <c r="FE430" s="52"/>
      <c r="FG430" s="369"/>
      <c r="FH430" s="17" t="s">
        <v>1</v>
      </c>
      <c r="FI430" s="36" t="str">
        <f>IF(COUNT(FI418:FI429)=0,"",AVERAGE(FI418:FI429))</f>
        <v/>
      </c>
      <c r="FJ430" s="36" t="str">
        <f t="shared" ref="FJ430" si="1909">IF(COUNT(FJ418:FJ429)=0,"",AVERAGE(FJ418:FJ429))</f>
        <v/>
      </c>
      <c r="FK430" s="36" t="str">
        <f t="shared" ref="FK430" si="1910">IF(COUNT(FK418:FK429)=0,"",AVERAGE(FK418:FK429))</f>
        <v/>
      </c>
      <c r="FL430" s="36" t="str">
        <f t="shared" ref="FL430" si="1911">IF(COUNT(FL418:FL429)=0,"",AVERAGE(FL418:FL429))</f>
        <v/>
      </c>
      <c r="FM430" s="36" t="str">
        <f t="shared" ref="FM430" si="1912">IF(COUNT(FM418:FM429)=0,"",AVERAGE(FM418:FM429))</f>
        <v/>
      </c>
      <c r="FN430" s="36" t="str">
        <f t="shared" ref="FN430" si="1913">IF(COUNT(FN418:FN429)=0,"",AVERAGE(FN418:FN429))</f>
        <v/>
      </c>
      <c r="FO430" s="52"/>
      <c r="FQ430" s="369"/>
      <c r="FR430" s="17" t="s">
        <v>1</v>
      </c>
      <c r="FS430" s="36" t="str">
        <f>IF(COUNT(FS418:FS429)=0,"",AVERAGE(FS418:FS429))</f>
        <v/>
      </c>
      <c r="FT430" s="36" t="str">
        <f t="shared" ref="FT430" si="1914">IF(COUNT(FT418:FT429)=0,"",AVERAGE(FT418:FT429))</f>
        <v/>
      </c>
      <c r="FU430" s="36" t="str">
        <f t="shared" ref="FU430" si="1915">IF(COUNT(FU418:FU429)=0,"",AVERAGE(FU418:FU429))</f>
        <v/>
      </c>
      <c r="FV430" s="36" t="str">
        <f t="shared" ref="FV430" si="1916">IF(COUNT(FV418:FV429)=0,"",AVERAGE(FV418:FV429))</f>
        <v/>
      </c>
      <c r="FW430" s="36" t="str">
        <f t="shared" ref="FW430" si="1917">IF(COUNT(FW418:FW429)=0,"",AVERAGE(FW418:FW429))</f>
        <v/>
      </c>
      <c r="FX430" s="36" t="str">
        <f t="shared" ref="FX430" si="1918">IF(COUNT(FX418:FX429)=0,"",AVERAGE(FX418:FX429))</f>
        <v/>
      </c>
      <c r="FY430" s="52"/>
      <c r="GA430" s="369"/>
      <c r="GB430" s="17" t="s">
        <v>1</v>
      </c>
      <c r="GC430" s="36" t="str">
        <f>IF(COUNT(GC418:GC429)=0,"",AVERAGE(GC418:GC429))</f>
        <v/>
      </c>
      <c r="GD430" s="36" t="str">
        <f t="shared" ref="GD430" si="1919">IF(COUNT(GD418:GD429)=0,"",AVERAGE(GD418:GD429))</f>
        <v/>
      </c>
      <c r="GE430" s="36" t="str">
        <f t="shared" ref="GE430" si="1920">IF(COUNT(GE418:GE429)=0,"",AVERAGE(GE418:GE429))</f>
        <v/>
      </c>
      <c r="GF430" s="36" t="str">
        <f t="shared" ref="GF430" si="1921">IF(COUNT(GF418:GF429)=0,"",AVERAGE(GF418:GF429))</f>
        <v/>
      </c>
      <c r="GG430" s="36" t="str">
        <f t="shared" ref="GG430" si="1922">IF(COUNT(GG418:GG429)=0,"",AVERAGE(GG418:GG429))</f>
        <v/>
      </c>
      <c r="GH430" s="36" t="str">
        <f t="shared" ref="GH430" si="1923">IF(COUNT(GH418:GH429)=0,"",AVERAGE(GH418:GH429))</f>
        <v/>
      </c>
      <c r="GI430" s="52"/>
      <c r="GK430" s="369"/>
      <c r="GL430" s="17" t="s">
        <v>1</v>
      </c>
      <c r="GM430" s="36" t="str">
        <f>IF(COUNT(GM418:GM429)=0,"",AVERAGE(GM418:GM429))</f>
        <v/>
      </c>
      <c r="GN430" s="36" t="str">
        <f t="shared" ref="GN430" si="1924">IF(COUNT(GN418:GN429)=0,"",AVERAGE(GN418:GN429))</f>
        <v/>
      </c>
      <c r="GO430" s="36" t="str">
        <f t="shared" ref="GO430" si="1925">IF(COUNT(GO418:GO429)=0,"",AVERAGE(GO418:GO429))</f>
        <v/>
      </c>
      <c r="GP430" s="36" t="str">
        <f t="shared" ref="GP430" si="1926">IF(COUNT(GP418:GP429)=0,"",AVERAGE(GP418:GP429))</f>
        <v/>
      </c>
      <c r="GQ430" s="36" t="str">
        <f t="shared" ref="GQ430" si="1927">IF(COUNT(GQ418:GQ429)=0,"",AVERAGE(GQ418:GQ429))</f>
        <v/>
      </c>
      <c r="GR430" s="36" t="str">
        <f t="shared" ref="GR430" si="1928">IF(COUNT(GR418:GR429)=0,"",AVERAGE(GR418:GR429))</f>
        <v/>
      </c>
      <c r="GS430" s="52"/>
      <c r="GU430" s="369"/>
      <c r="GV430" s="17" t="s">
        <v>1</v>
      </c>
      <c r="GW430" s="36" t="str">
        <f>IF(COUNT(GW418:GW429)=0,"",AVERAGE(GW418:GW429))</f>
        <v/>
      </c>
      <c r="GX430" s="36" t="str">
        <f t="shared" ref="GX430" si="1929">IF(COUNT(GX418:GX429)=0,"",AVERAGE(GX418:GX429))</f>
        <v/>
      </c>
      <c r="GY430" s="36" t="str">
        <f t="shared" ref="GY430" si="1930">IF(COUNT(GY418:GY429)=0,"",AVERAGE(GY418:GY429))</f>
        <v/>
      </c>
      <c r="GZ430" s="36" t="str">
        <f t="shared" ref="GZ430" si="1931">IF(COUNT(GZ418:GZ429)=0,"",AVERAGE(GZ418:GZ429))</f>
        <v/>
      </c>
      <c r="HA430" s="36" t="str">
        <f t="shared" ref="HA430" si="1932">IF(COUNT(HA418:HA429)=0,"",AVERAGE(HA418:HA429))</f>
        <v/>
      </c>
      <c r="HB430" s="36" t="str">
        <f t="shared" ref="HB430" si="1933">IF(COUNT(HB418:HB429)=0,"",AVERAGE(HB418:HB429))</f>
        <v/>
      </c>
      <c r="HC430" s="52"/>
      <c r="HE430" s="369"/>
      <c r="HF430" s="17" t="s">
        <v>1</v>
      </c>
      <c r="HG430" s="36" t="str">
        <f>IF(COUNT(HG418:HG429)=0,"",AVERAGE(HG418:HG429))</f>
        <v/>
      </c>
      <c r="HH430" s="36" t="str">
        <f t="shared" ref="HH430" si="1934">IF(COUNT(HH418:HH429)=0,"",AVERAGE(HH418:HH429))</f>
        <v/>
      </c>
      <c r="HI430" s="36" t="str">
        <f t="shared" ref="HI430" si="1935">IF(COUNT(HI418:HI429)=0,"",AVERAGE(HI418:HI429))</f>
        <v/>
      </c>
      <c r="HJ430" s="36" t="str">
        <f t="shared" ref="HJ430" si="1936">IF(COUNT(HJ418:HJ429)=0,"",AVERAGE(HJ418:HJ429))</f>
        <v/>
      </c>
      <c r="HK430" s="36" t="str">
        <f t="shared" ref="HK430" si="1937">IF(COUNT(HK418:HK429)=0,"",AVERAGE(HK418:HK429))</f>
        <v/>
      </c>
      <c r="HL430" s="36" t="str">
        <f t="shared" ref="HL430" si="1938">IF(COUNT(HL418:HL429)=0,"",AVERAGE(HL418:HL429))</f>
        <v/>
      </c>
      <c r="HM430" s="52"/>
      <c r="HO430" s="369"/>
      <c r="HP430" s="17" t="s">
        <v>1</v>
      </c>
      <c r="HQ430" s="36" t="str">
        <f>IF(COUNT(HQ418:HQ429)=0,"",AVERAGE(HQ418:HQ429))</f>
        <v/>
      </c>
      <c r="HR430" s="36" t="str">
        <f t="shared" ref="HR430" si="1939">IF(COUNT(HR418:HR429)=0,"",AVERAGE(HR418:HR429))</f>
        <v/>
      </c>
      <c r="HS430" s="36" t="str">
        <f t="shared" ref="HS430" si="1940">IF(COUNT(HS418:HS429)=0,"",AVERAGE(HS418:HS429))</f>
        <v/>
      </c>
      <c r="HT430" s="36" t="str">
        <f t="shared" ref="HT430" si="1941">IF(COUNT(HT418:HT429)=0,"",AVERAGE(HT418:HT429))</f>
        <v/>
      </c>
      <c r="HU430" s="36" t="str">
        <f t="shared" ref="HU430" si="1942">IF(COUNT(HU418:HU429)=0,"",AVERAGE(HU418:HU429))</f>
        <v/>
      </c>
      <c r="HV430" s="36" t="str">
        <f t="shared" ref="HV430" si="1943">IF(COUNT(HV418:HV429)=0,"",AVERAGE(HV418:HV429))</f>
        <v/>
      </c>
      <c r="HW430" s="52"/>
      <c r="HY430" s="369"/>
      <c r="HZ430" s="17" t="s">
        <v>1</v>
      </c>
      <c r="IA430" s="36" t="str">
        <f>IF(COUNT(IA418:IA429)=0,"",AVERAGE(IA418:IA429))</f>
        <v/>
      </c>
      <c r="IB430" s="36" t="str">
        <f t="shared" ref="IB430" si="1944">IF(COUNT(IB418:IB429)=0,"",AVERAGE(IB418:IB429))</f>
        <v/>
      </c>
      <c r="IC430" s="36" t="str">
        <f t="shared" ref="IC430" si="1945">IF(COUNT(IC418:IC429)=0,"",AVERAGE(IC418:IC429))</f>
        <v/>
      </c>
      <c r="ID430" s="36" t="str">
        <f t="shared" ref="ID430" si="1946">IF(COUNT(ID418:ID429)=0,"",AVERAGE(ID418:ID429))</f>
        <v/>
      </c>
      <c r="IE430" s="36" t="str">
        <f t="shared" ref="IE430" si="1947">IF(COUNT(IE418:IE429)=0,"",AVERAGE(IE418:IE429))</f>
        <v/>
      </c>
      <c r="IF430" s="36" t="str">
        <f t="shared" ref="IF430" si="1948">IF(COUNT(IF418:IF429)=0,"",AVERAGE(IF418:IF429))</f>
        <v/>
      </c>
      <c r="IG430" s="52"/>
      <c r="II430" s="369"/>
      <c r="IJ430" s="17" t="s">
        <v>1</v>
      </c>
      <c r="IK430" s="36" t="str">
        <f>IF(COUNT(IK418:IK429)=0,"",AVERAGE(IK418:IK429))</f>
        <v/>
      </c>
      <c r="IL430" s="36" t="str">
        <f t="shared" ref="IL430" si="1949">IF(COUNT(IL418:IL429)=0,"",AVERAGE(IL418:IL429))</f>
        <v/>
      </c>
      <c r="IM430" s="36" t="str">
        <f t="shared" ref="IM430" si="1950">IF(COUNT(IM418:IM429)=0,"",AVERAGE(IM418:IM429))</f>
        <v/>
      </c>
      <c r="IN430" s="36" t="str">
        <f t="shared" ref="IN430" si="1951">IF(COUNT(IN418:IN429)=0,"",AVERAGE(IN418:IN429))</f>
        <v/>
      </c>
      <c r="IO430" s="36" t="str">
        <f t="shared" ref="IO430" si="1952">IF(COUNT(IO418:IO429)=0,"",AVERAGE(IO418:IO429))</f>
        <v/>
      </c>
      <c r="IP430" s="36" t="str">
        <f t="shared" ref="IP430" si="1953">IF(COUNT(IP418:IP429)=0,"",AVERAGE(IP418:IP429))</f>
        <v/>
      </c>
      <c r="IQ430" s="52"/>
      <c r="IS430" s="369"/>
      <c r="IT430" s="17" t="s">
        <v>1</v>
      </c>
      <c r="IU430" s="36" t="str">
        <f>IF(COUNT(IU418:IU429)=0,"",AVERAGE(IU418:IU429))</f>
        <v/>
      </c>
      <c r="IV430" s="36" t="str">
        <f t="shared" ref="IV430" si="1954">IF(COUNT(IV418:IV429)=0,"",AVERAGE(IV418:IV429))</f>
        <v/>
      </c>
      <c r="IW430" s="36" t="str">
        <f t="shared" ref="IW430" si="1955">IF(COUNT(IW418:IW429)=0,"",AVERAGE(IW418:IW429))</f>
        <v/>
      </c>
      <c r="IX430" s="36" t="str">
        <f t="shared" ref="IX430" si="1956">IF(COUNT(IX418:IX429)=0,"",AVERAGE(IX418:IX429))</f>
        <v/>
      </c>
      <c r="IY430" s="36" t="str">
        <f t="shared" ref="IY430" si="1957">IF(COUNT(IY418:IY429)=0,"",AVERAGE(IY418:IY429))</f>
        <v/>
      </c>
      <c r="IZ430" s="36" t="str">
        <f t="shared" ref="IZ430" si="1958">IF(COUNT(IZ418:IZ429)=0,"",AVERAGE(IZ418:IZ429))</f>
        <v/>
      </c>
      <c r="JA430" s="52"/>
    </row>
    <row r="431" spans="1:261" ht="13.8" outlineLevel="1" x14ac:dyDescent="0.25">
      <c r="A431" s="97"/>
      <c r="B431" s="98">
        <f>SUM(B432:B438)*10</f>
        <v>20</v>
      </c>
      <c r="C431" s="37">
        <v>6.9</v>
      </c>
      <c r="D431" s="38" t="s">
        <v>342</v>
      </c>
      <c r="E431" s="428">
        <f>(($B$435*E435)+($B$438*E438))/$B$431</f>
        <v>0.71666666666666667</v>
      </c>
      <c r="F431" s="428">
        <f t="shared" ref="F431:J431" si="1959">(($B$435*F435)+($B$438*F438))/$B$431</f>
        <v>0.61666666666666659</v>
      </c>
      <c r="G431" s="428">
        <f t="shared" si="1959"/>
        <v>0.68333333333333335</v>
      </c>
      <c r="H431" s="428">
        <f t="shared" si="1959"/>
        <v>0.375</v>
      </c>
      <c r="I431" s="428">
        <f t="shared" si="1959"/>
        <v>0.22500000000000001</v>
      </c>
      <c r="J431" s="428">
        <f t="shared" si="1959"/>
        <v>0</v>
      </c>
      <c r="K431" s="52"/>
      <c r="M431" s="37">
        <v>6.9</v>
      </c>
      <c r="N431" s="38" t="s">
        <v>342</v>
      </c>
      <c r="O431" s="38"/>
      <c r="P431" s="38"/>
      <c r="Q431" s="38"/>
      <c r="R431" s="38"/>
      <c r="S431" s="38"/>
      <c r="T431" s="38"/>
      <c r="U431" s="52"/>
      <c r="W431" s="37">
        <v>6.9</v>
      </c>
      <c r="X431" s="38" t="s">
        <v>342</v>
      </c>
      <c r="Y431" s="38"/>
      <c r="Z431" s="38"/>
      <c r="AA431" s="38"/>
      <c r="AB431" s="38"/>
      <c r="AC431" s="38"/>
      <c r="AD431" s="38"/>
      <c r="AE431" s="52"/>
      <c r="AG431" s="37">
        <v>6.9</v>
      </c>
      <c r="AH431" s="38" t="s">
        <v>342</v>
      </c>
      <c r="AI431" s="38"/>
      <c r="AJ431" s="38"/>
      <c r="AK431" s="38"/>
      <c r="AL431" s="38"/>
      <c r="AM431" s="38"/>
      <c r="AN431" s="38"/>
      <c r="AO431" s="52"/>
      <c r="AQ431" s="37">
        <v>6.9</v>
      </c>
      <c r="AR431" s="38" t="s">
        <v>342</v>
      </c>
      <c r="AS431" s="38"/>
      <c r="AT431" s="38"/>
      <c r="AU431" s="38"/>
      <c r="AV431" s="38"/>
      <c r="AW431" s="38"/>
      <c r="AX431" s="38"/>
      <c r="AY431" s="52"/>
      <c r="BA431" s="37">
        <v>6.9</v>
      </c>
      <c r="BB431" s="38" t="s">
        <v>342</v>
      </c>
      <c r="BC431" s="38"/>
      <c r="BD431" s="38"/>
      <c r="BE431" s="38"/>
      <c r="BF431" s="38"/>
      <c r="BG431" s="38"/>
      <c r="BH431" s="38"/>
      <c r="BI431" s="52"/>
      <c r="BK431" s="37">
        <v>6.9</v>
      </c>
      <c r="BL431" s="38" t="s">
        <v>342</v>
      </c>
      <c r="BM431" s="36"/>
      <c r="BN431" s="36" t="str">
        <f>IF(COUNT(BN419:BN430)=0,"",AVERAGE(BN419:BN430))</f>
        <v/>
      </c>
      <c r="BO431" s="36" t="str">
        <f t="shared" ref="BO431:BR431" si="1960">IF(COUNT(BO419:BO430)=0,"",AVERAGE(BO419:BO430))</f>
        <v/>
      </c>
      <c r="BP431" s="36" t="str">
        <f t="shared" si="1960"/>
        <v/>
      </c>
      <c r="BQ431" s="36" t="str">
        <f t="shared" si="1960"/>
        <v/>
      </c>
      <c r="BR431" s="36" t="str">
        <f t="shared" si="1960"/>
        <v/>
      </c>
      <c r="BS431" s="52"/>
      <c r="BU431" s="37">
        <v>6.9</v>
      </c>
      <c r="BV431" s="38" t="s">
        <v>342</v>
      </c>
      <c r="BW431" s="38"/>
      <c r="BX431" s="38"/>
      <c r="BY431" s="38"/>
      <c r="BZ431" s="38"/>
      <c r="CA431" s="38"/>
      <c r="CB431" s="38"/>
      <c r="CC431" s="52"/>
      <c r="CE431" s="37">
        <v>6.9</v>
      </c>
      <c r="CF431" s="38" t="s">
        <v>342</v>
      </c>
      <c r="CG431" s="38"/>
      <c r="CH431" s="38"/>
      <c r="CI431" s="38"/>
      <c r="CJ431" s="38"/>
      <c r="CK431" s="38"/>
      <c r="CL431" s="38"/>
      <c r="CM431" s="52"/>
      <c r="CO431" s="37">
        <v>6.9</v>
      </c>
      <c r="CP431" s="38" t="s">
        <v>342</v>
      </c>
      <c r="CQ431" s="38"/>
      <c r="CR431" s="38"/>
      <c r="CS431" s="38"/>
      <c r="CT431" s="38"/>
      <c r="CU431" s="38"/>
      <c r="CV431" s="38"/>
      <c r="CW431" s="52"/>
      <c r="CY431" s="37">
        <v>6.9</v>
      </c>
      <c r="CZ431" s="38" t="s">
        <v>342</v>
      </c>
      <c r="DA431" s="38"/>
      <c r="DB431" s="38"/>
      <c r="DC431" s="38"/>
      <c r="DD431" s="38"/>
      <c r="DE431" s="38"/>
      <c r="DF431" s="38"/>
      <c r="DG431" s="52"/>
      <c r="DI431" s="37">
        <v>6.9</v>
      </c>
      <c r="DJ431" s="38" t="s">
        <v>342</v>
      </c>
      <c r="DK431" s="38"/>
      <c r="DL431" s="38"/>
      <c r="DM431" s="38"/>
      <c r="DN431" s="38"/>
      <c r="DO431" s="38"/>
      <c r="DP431" s="38"/>
      <c r="DQ431" s="52"/>
      <c r="DS431" s="37">
        <v>6.9</v>
      </c>
      <c r="DT431" s="38" t="s">
        <v>342</v>
      </c>
      <c r="DU431" s="38"/>
      <c r="DV431" s="38"/>
      <c r="DW431" s="38"/>
      <c r="DX431" s="38"/>
      <c r="DY431" s="38"/>
      <c r="DZ431" s="38"/>
      <c r="EA431" s="52"/>
      <c r="EC431" s="37">
        <v>6.9</v>
      </c>
      <c r="ED431" s="38" t="s">
        <v>342</v>
      </c>
      <c r="EE431" s="38"/>
      <c r="EF431" s="38"/>
      <c r="EG431" s="38"/>
      <c r="EH431" s="38"/>
      <c r="EI431" s="38"/>
      <c r="EJ431" s="38"/>
      <c r="EK431" s="52"/>
      <c r="EL431" s="37">
        <v>6.9</v>
      </c>
      <c r="EM431" s="38" t="s">
        <v>342</v>
      </c>
      <c r="EN431" s="38"/>
      <c r="EO431" s="38"/>
      <c r="EP431" s="38"/>
      <c r="EQ431" s="38"/>
      <c r="ER431" s="38"/>
      <c r="ES431" s="38"/>
      <c r="ET431" s="52"/>
      <c r="EU431" s="52"/>
      <c r="EW431" s="364">
        <v>6.9</v>
      </c>
      <c r="EX431" s="38" t="s">
        <v>342</v>
      </c>
      <c r="EY431" s="38"/>
      <c r="EZ431" s="38"/>
      <c r="FA431" s="38"/>
      <c r="FB431" s="38"/>
      <c r="FC431" s="38"/>
      <c r="FD431" s="38"/>
      <c r="FE431" s="52"/>
      <c r="FG431" s="364">
        <v>6.9</v>
      </c>
      <c r="FH431" s="38" t="s">
        <v>342</v>
      </c>
      <c r="FI431" s="38"/>
      <c r="FJ431" s="38"/>
      <c r="FK431" s="38"/>
      <c r="FL431" s="38"/>
      <c r="FM431" s="38"/>
      <c r="FN431" s="38"/>
      <c r="FO431" s="52"/>
      <c r="FQ431" s="364">
        <v>6.9</v>
      </c>
      <c r="FR431" s="38" t="s">
        <v>342</v>
      </c>
      <c r="FS431" s="38"/>
      <c r="FT431" s="38"/>
      <c r="FU431" s="38"/>
      <c r="FV431" s="38"/>
      <c r="FW431" s="38"/>
      <c r="FX431" s="38"/>
      <c r="FY431" s="52"/>
      <c r="GA431" s="364">
        <v>6.9</v>
      </c>
      <c r="GB431" s="38" t="s">
        <v>342</v>
      </c>
      <c r="GC431" s="38"/>
      <c r="GD431" s="38"/>
      <c r="GE431" s="38"/>
      <c r="GF431" s="38"/>
      <c r="GG431" s="38"/>
      <c r="GH431" s="38"/>
      <c r="GI431" s="52"/>
      <c r="GK431" s="364">
        <v>6.9</v>
      </c>
      <c r="GL431" s="38" t="s">
        <v>342</v>
      </c>
      <c r="GM431" s="38"/>
      <c r="GN431" s="38"/>
      <c r="GO431" s="38"/>
      <c r="GP431" s="38"/>
      <c r="GQ431" s="38"/>
      <c r="GR431" s="38"/>
      <c r="GS431" s="52"/>
      <c r="GU431" s="364">
        <v>6.9</v>
      </c>
      <c r="GV431" s="38" t="s">
        <v>342</v>
      </c>
      <c r="GW431" s="38"/>
      <c r="GX431" s="38"/>
      <c r="GY431" s="38"/>
      <c r="GZ431" s="38"/>
      <c r="HA431" s="38"/>
      <c r="HB431" s="38"/>
      <c r="HC431" s="52"/>
      <c r="HE431" s="364">
        <v>6.9</v>
      </c>
      <c r="HF431" s="38" t="s">
        <v>342</v>
      </c>
      <c r="HG431" s="38"/>
      <c r="HH431" s="38"/>
      <c r="HI431" s="38"/>
      <c r="HJ431" s="38"/>
      <c r="HK431" s="38"/>
      <c r="HL431" s="38"/>
      <c r="HM431" s="52"/>
      <c r="HO431" s="364">
        <v>6.9</v>
      </c>
      <c r="HP431" s="38" t="s">
        <v>342</v>
      </c>
      <c r="HQ431" s="38"/>
      <c r="HR431" s="38"/>
      <c r="HS431" s="38"/>
      <c r="HT431" s="38"/>
      <c r="HU431" s="38"/>
      <c r="HV431" s="38"/>
      <c r="HW431" s="52"/>
      <c r="HY431" s="364">
        <v>6.9</v>
      </c>
      <c r="HZ431" s="38" t="s">
        <v>342</v>
      </c>
      <c r="IA431" s="38"/>
      <c r="IB431" s="38"/>
      <c r="IC431" s="38"/>
      <c r="ID431" s="38"/>
      <c r="IE431" s="38"/>
      <c r="IF431" s="38"/>
      <c r="IG431" s="52"/>
      <c r="II431" s="364">
        <v>6.9</v>
      </c>
      <c r="IJ431" s="38" t="s">
        <v>342</v>
      </c>
      <c r="IK431" s="38"/>
      <c r="IL431" s="38"/>
      <c r="IM431" s="38"/>
      <c r="IN431" s="38"/>
      <c r="IO431" s="38"/>
      <c r="IP431" s="38"/>
      <c r="IQ431" s="52"/>
      <c r="IS431" s="364">
        <v>6.9</v>
      </c>
      <c r="IT431" s="38" t="s">
        <v>342</v>
      </c>
      <c r="IU431" s="38"/>
      <c r="IV431" s="38"/>
      <c r="IW431" s="38"/>
      <c r="IX431" s="38"/>
      <c r="IY431" s="38"/>
      <c r="IZ431" s="38"/>
      <c r="JA431" s="52"/>
    </row>
    <row r="432" spans="1:261" ht="12.75" customHeight="1" outlineLevel="2" x14ac:dyDescent="0.25">
      <c r="C432" s="360"/>
      <c r="D432" s="50" t="s">
        <v>17</v>
      </c>
      <c r="E432" s="418"/>
      <c r="F432" s="418"/>
      <c r="G432" s="418"/>
      <c r="H432" s="418"/>
      <c r="I432" s="418"/>
      <c r="J432" s="418"/>
      <c r="K432" s="52"/>
      <c r="M432" s="49"/>
      <c r="N432" s="50" t="s">
        <v>17</v>
      </c>
      <c r="O432" s="9"/>
      <c r="P432" s="9"/>
      <c r="Q432" s="9"/>
      <c r="R432" s="9"/>
      <c r="S432" s="9"/>
      <c r="T432" s="9"/>
      <c r="U432" s="52"/>
      <c r="W432" s="49"/>
      <c r="X432" s="50" t="s">
        <v>17</v>
      </c>
      <c r="Y432" s="9"/>
      <c r="Z432" s="9"/>
      <c r="AA432" s="9"/>
      <c r="AB432" s="9"/>
      <c r="AC432" s="9"/>
      <c r="AD432" s="9"/>
      <c r="AE432" s="52"/>
      <c r="AG432" s="49"/>
      <c r="AH432" s="50" t="s">
        <v>17</v>
      </c>
      <c r="AI432" s="9"/>
      <c r="AJ432" s="9"/>
      <c r="AK432" s="9"/>
      <c r="AL432" s="9"/>
      <c r="AM432" s="9"/>
      <c r="AN432" s="9"/>
      <c r="AO432" s="52"/>
      <c r="AQ432" s="49"/>
      <c r="AR432" s="50" t="s">
        <v>17</v>
      </c>
      <c r="AS432" s="9"/>
      <c r="AT432" s="9"/>
      <c r="AU432" s="9"/>
      <c r="AV432" s="9"/>
      <c r="AW432" s="9"/>
      <c r="AX432" s="9"/>
      <c r="AY432" s="52"/>
      <c r="BA432" s="49"/>
      <c r="BB432" s="50" t="s">
        <v>17</v>
      </c>
      <c r="BC432" s="9"/>
      <c r="BD432" s="9"/>
      <c r="BE432" s="9"/>
      <c r="BF432" s="9"/>
      <c r="BG432" s="9"/>
      <c r="BH432" s="9"/>
      <c r="BI432" s="52"/>
      <c r="BK432" s="49"/>
      <c r="BL432" s="50" t="s">
        <v>17</v>
      </c>
      <c r="BM432" s="38"/>
      <c r="BN432" s="38"/>
      <c r="BO432" s="38"/>
      <c r="BP432" s="38"/>
      <c r="BQ432" s="38"/>
      <c r="BR432" s="38"/>
      <c r="BS432" s="52"/>
      <c r="BU432" s="49"/>
      <c r="BV432" s="50" t="s">
        <v>17</v>
      </c>
      <c r="BW432" s="9"/>
      <c r="BX432" s="9"/>
      <c r="BY432" s="9"/>
      <c r="BZ432" s="9"/>
      <c r="CA432" s="9"/>
      <c r="CB432" s="9"/>
      <c r="CC432" s="52"/>
      <c r="CE432" s="49"/>
      <c r="CF432" s="50" t="s">
        <v>17</v>
      </c>
      <c r="CG432" s="9"/>
      <c r="CH432" s="9"/>
      <c r="CI432" s="9"/>
      <c r="CJ432" s="9"/>
      <c r="CK432" s="9"/>
      <c r="CL432" s="9"/>
      <c r="CM432" s="52"/>
      <c r="CO432" s="49"/>
      <c r="CP432" s="50" t="s">
        <v>17</v>
      </c>
      <c r="CQ432" s="9"/>
      <c r="CR432" s="9"/>
      <c r="CS432" s="9"/>
      <c r="CT432" s="9"/>
      <c r="CU432" s="9"/>
      <c r="CV432" s="9"/>
      <c r="CW432" s="52"/>
      <c r="CY432" s="49"/>
      <c r="CZ432" s="50" t="s">
        <v>17</v>
      </c>
      <c r="DA432" s="9"/>
      <c r="DB432" s="9"/>
      <c r="DC432" s="9"/>
      <c r="DD432" s="9"/>
      <c r="DE432" s="9"/>
      <c r="DF432" s="9"/>
      <c r="DG432" s="52"/>
      <c r="DI432" s="49"/>
      <c r="DJ432" s="50" t="s">
        <v>17</v>
      </c>
      <c r="DK432" s="9"/>
      <c r="DL432" s="9"/>
      <c r="DM432" s="9"/>
      <c r="DN432" s="9"/>
      <c r="DO432" s="9"/>
      <c r="DP432" s="9"/>
      <c r="DQ432" s="52"/>
      <c r="DS432" s="49"/>
      <c r="DT432" s="50" t="s">
        <v>17</v>
      </c>
      <c r="DU432" s="9"/>
      <c r="DV432" s="9"/>
      <c r="DW432" s="9"/>
      <c r="DX432" s="9"/>
      <c r="DY432" s="9"/>
      <c r="DZ432" s="9"/>
      <c r="EA432" s="52"/>
      <c r="EC432" s="49"/>
      <c r="ED432" s="50" t="s">
        <v>17</v>
      </c>
      <c r="EE432" s="9"/>
      <c r="EF432" s="9"/>
      <c r="EG432" s="9"/>
      <c r="EH432" s="9"/>
      <c r="EI432" s="9"/>
      <c r="EJ432" s="9"/>
      <c r="EK432" s="52"/>
      <c r="EL432" s="49"/>
      <c r="EM432" s="50" t="s">
        <v>17</v>
      </c>
      <c r="EN432" s="9"/>
      <c r="EO432" s="9"/>
      <c r="EP432" s="9"/>
      <c r="EQ432" s="9"/>
      <c r="ER432" s="9"/>
      <c r="ES432" s="9"/>
      <c r="ET432" s="52"/>
      <c r="EU432" s="52"/>
      <c r="EW432" s="365"/>
      <c r="EX432" s="50" t="s">
        <v>17</v>
      </c>
      <c r="EY432" s="9"/>
      <c r="EZ432" s="9"/>
      <c r="FA432" s="9"/>
      <c r="FB432" s="9"/>
      <c r="FC432" s="9"/>
      <c r="FD432" s="9"/>
      <c r="FE432" s="52"/>
      <c r="FG432" s="365"/>
      <c r="FH432" s="50" t="s">
        <v>17</v>
      </c>
      <c r="FI432" s="9"/>
      <c r="FJ432" s="9"/>
      <c r="FK432" s="9"/>
      <c r="FL432" s="9"/>
      <c r="FM432" s="9"/>
      <c r="FN432" s="9"/>
      <c r="FO432" s="52"/>
      <c r="FQ432" s="365"/>
      <c r="FR432" s="50" t="s">
        <v>17</v>
      </c>
      <c r="FS432" s="9"/>
      <c r="FT432" s="9"/>
      <c r="FU432" s="9"/>
      <c r="FV432" s="9"/>
      <c r="FW432" s="9"/>
      <c r="FX432" s="9"/>
      <c r="FY432" s="52"/>
      <c r="GA432" s="365"/>
      <c r="GB432" s="50" t="s">
        <v>17</v>
      </c>
      <c r="GC432" s="9"/>
      <c r="GD432" s="9"/>
      <c r="GE432" s="9"/>
      <c r="GF432" s="9"/>
      <c r="GG432" s="9"/>
      <c r="GH432" s="9"/>
      <c r="GI432" s="52"/>
      <c r="GK432" s="365"/>
      <c r="GL432" s="50" t="s">
        <v>17</v>
      </c>
      <c r="GM432" s="9"/>
      <c r="GN432" s="9"/>
      <c r="GO432" s="9"/>
      <c r="GP432" s="9"/>
      <c r="GQ432" s="9"/>
      <c r="GR432" s="9"/>
      <c r="GS432" s="52"/>
      <c r="GU432" s="365"/>
      <c r="GV432" s="50" t="s">
        <v>17</v>
      </c>
      <c r="GW432" s="9"/>
      <c r="GX432" s="9"/>
      <c r="GY432" s="9"/>
      <c r="GZ432" s="9"/>
      <c r="HA432" s="9"/>
      <c r="HB432" s="9"/>
      <c r="HC432" s="52"/>
      <c r="HE432" s="365"/>
      <c r="HF432" s="50" t="s">
        <v>17</v>
      </c>
      <c r="HG432" s="9"/>
      <c r="HH432" s="9"/>
      <c r="HI432" s="9"/>
      <c r="HJ432" s="9"/>
      <c r="HK432" s="9"/>
      <c r="HL432" s="9"/>
      <c r="HM432" s="52"/>
      <c r="HO432" s="365"/>
      <c r="HP432" s="50" t="s">
        <v>17</v>
      </c>
      <c r="HQ432" s="9"/>
      <c r="HR432" s="9"/>
      <c r="HS432" s="9"/>
      <c r="HT432" s="9"/>
      <c r="HU432" s="9"/>
      <c r="HV432" s="9"/>
      <c r="HW432" s="52"/>
      <c r="HY432" s="365"/>
      <c r="HZ432" s="50" t="s">
        <v>17</v>
      </c>
      <c r="IA432" s="9"/>
      <c r="IB432" s="9"/>
      <c r="IC432" s="9"/>
      <c r="ID432" s="9"/>
      <c r="IE432" s="9"/>
      <c r="IF432" s="9"/>
      <c r="IG432" s="52"/>
      <c r="II432" s="365"/>
      <c r="IJ432" s="50" t="s">
        <v>17</v>
      </c>
      <c r="IK432" s="9"/>
      <c r="IL432" s="9"/>
      <c r="IM432" s="9"/>
      <c r="IN432" s="9"/>
      <c r="IO432" s="9"/>
      <c r="IP432" s="9"/>
      <c r="IQ432" s="52"/>
      <c r="IS432" s="365"/>
      <c r="IT432" s="50" t="s">
        <v>17</v>
      </c>
      <c r="IU432" s="9"/>
      <c r="IV432" s="9"/>
      <c r="IW432" s="9"/>
      <c r="IX432" s="9"/>
      <c r="IY432" s="9"/>
      <c r="IZ432" s="9"/>
      <c r="JA432" s="52"/>
    </row>
    <row r="433" spans="1:261" ht="12.75" customHeight="1" outlineLevel="2" x14ac:dyDescent="0.25">
      <c r="C433" s="102" t="s">
        <v>61</v>
      </c>
      <c r="D433" s="103" t="s">
        <v>343</v>
      </c>
      <c r="E433" s="419"/>
      <c r="F433" s="419"/>
      <c r="G433" s="419"/>
      <c r="H433" s="419"/>
      <c r="I433" s="419"/>
      <c r="J433" s="419"/>
      <c r="K433" s="52"/>
      <c r="M433" s="102" t="s">
        <v>61</v>
      </c>
      <c r="N433" s="103" t="s">
        <v>343</v>
      </c>
      <c r="O433" s="103"/>
      <c r="P433" s="103"/>
      <c r="Q433" s="103"/>
      <c r="R433" s="103"/>
      <c r="S433" s="103"/>
      <c r="T433" s="103"/>
      <c r="U433" s="52"/>
      <c r="W433" s="102" t="s">
        <v>61</v>
      </c>
      <c r="X433" s="103" t="s">
        <v>343</v>
      </c>
      <c r="Y433" s="103"/>
      <c r="Z433" s="103"/>
      <c r="AA433" s="103"/>
      <c r="AB433" s="103"/>
      <c r="AC433" s="103"/>
      <c r="AD433" s="103"/>
      <c r="AE433" s="52"/>
      <c r="AG433" s="102" t="s">
        <v>61</v>
      </c>
      <c r="AH433" s="103" t="s">
        <v>343</v>
      </c>
      <c r="AI433" s="103"/>
      <c r="AJ433" s="103"/>
      <c r="AK433" s="103"/>
      <c r="AL433" s="103"/>
      <c r="AM433" s="103"/>
      <c r="AN433" s="103"/>
      <c r="AO433" s="52"/>
      <c r="AQ433" s="102" t="s">
        <v>61</v>
      </c>
      <c r="AR433" s="103" t="s">
        <v>343</v>
      </c>
      <c r="AS433" s="103"/>
      <c r="AT433" s="103"/>
      <c r="AU433" s="103"/>
      <c r="AV433" s="103"/>
      <c r="AW433" s="103"/>
      <c r="AX433" s="103"/>
      <c r="AY433" s="52"/>
      <c r="BA433" s="102" t="s">
        <v>61</v>
      </c>
      <c r="BB433" s="103" t="s">
        <v>343</v>
      </c>
      <c r="BC433" s="103"/>
      <c r="BD433" s="103"/>
      <c r="BE433" s="103"/>
      <c r="BF433" s="103"/>
      <c r="BG433" s="103"/>
      <c r="BH433" s="103"/>
      <c r="BI433" s="52"/>
      <c r="BK433" s="102" t="s">
        <v>61</v>
      </c>
      <c r="BL433" s="103" t="s">
        <v>343</v>
      </c>
      <c r="BM433" s="9"/>
      <c r="BN433" s="9"/>
      <c r="BO433" s="9"/>
      <c r="BP433" s="9"/>
      <c r="BQ433" s="9"/>
      <c r="BR433" s="9"/>
      <c r="BS433" s="52"/>
      <c r="BU433" s="102" t="s">
        <v>61</v>
      </c>
      <c r="BV433" s="103" t="s">
        <v>343</v>
      </c>
      <c r="BW433" s="103"/>
      <c r="BX433" s="103"/>
      <c r="BY433" s="103"/>
      <c r="BZ433" s="103"/>
      <c r="CA433" s="103"/>
      <c r="CB433" s="103"/>
      <c r="CC433" s="52"/>
      <c r="CE433" s="102" t="s">
        <v>61</v>
      </c>
      <c r="CF433" s="103" t="s">
        <v>343</v>
      </c>
      <c r="CG433" s="103"/>
      <c r="CH433" s="103"/>
      <c r="CI433" s="103"/>
      <c r="CJ433" s="103"/>
      <c r="CK433" s="103"/>
      <c r="CL433" s="103"/>
      <c r="CM433" s="52"/>
      <c r="CO433" s="102" t="s">
        <v>61</v>
      </c>
      <c r="CP433" s="103" t="s">
        <v>343</v>
      </c>
      <c r="CQ433" s="103"/>
      <c r="CR433" s="103"/>
      <c r="CS433" s="103"/>
      <c r="CT433" s="103"/>
      <c r="CU433" s="103"/>
      <c r="CV433" s="103"/>
      <c r="CW433" s="52"/>
      <c r="CY433" s="102" t="s">
        <v>61</v>
      </c>
      <c r="CZ433" s="103" t="s">
        <v>343</v>
      </c>
      <c r="DA433" s="103"/>
      <c r="DB433" s="103"/>
      <c r="DC433" s="103"/>
      <c r="DD433" s="103"/>
      <c r="DE433" s="103"/>
      <c r="DF433" s="103"/>
      <c r="DG433" s="52"/>
      <c r="DI433" s="102" t="s">
        <v>61</v>
      </c>
      <c r="DJ433" s="103" t="s">
        <v>343</v>
      </c>
      <c r="DK433" s="103"/>
      <c r="DL433" s="103"/>
      <c r="DM433" s="103"/>
      <c r="DN433" s="103"/>
      <c r="DO433" s="103"/>
      <c r="DP433" s="103"/>
      <c r="DQ433" s="52"/>
      <c r="DS433" s="102" t="s">
        <v>61</v>
      </c>
      <c r="DT433" s="103" t="s">
        <v>343</v>
      </c>
      <c r="DU433" s="103"/>
      <c r="DV433" s="103"/>
      <c r="DW433" s="103"/>
      <c r="DX433" s="103"/>
      <c r="DY433" s="103"/>
      <c r="DZ433" s="103"/>
      <c r="EA433" s="52"/>
      <c r="EC433" s="102" t="s">
        <v>61</v>
      </c>
      <c r="ED433" s="103" t="s">
        <v>343</v>
      </c>
      <c r="EE433" s="103"/>
      <c r="EF433" s="103"/>
      <c r="EG433" s="103"/>
      <c r="EH433" s="103"/>
      <c r="EI433" s="103"/>
      <c r="EJ433" s="103"/>
      <c r="EK433" s="52"/>
      <c r="EL433" s="102" t="s">
        <v>61</v>
      </c>
      <c r="EM433" s="103" t="s">
        <v>343</v>
      </c>
      <c r="EN433" s="103"/>
      <c r="EO433" s="103"/>
      <c r="EP433" s="103"/>
      <c r="EQ433" s="103"/>
      <c r="ER433" s="103"/>
      <c r="ES433" s="103"/>
      <c r="ET433" s="52"/>
      <c r="EU433" s="52"/>
      <c r="EW433" s="370" t="s">
        <v>61</v>
      </c>
      <c r="EX433" s="103" t="s">
        <v>343</v>
      </c>
      <c r="EY433" s="103"/>
      <c r="EZ433" s="103"/>
      <c r="FA433" s="103"/>
      <c r="FB433" s="103"/>
      <c r="FC433" s="103"/>
      <c r="FD433" s="103"/>
      <c r="FE433" s="52"/>
      <c r="FG433" s="370" t="s">
        <v>61</v>
      </c>
      <c r="FH433" s="103" t="s">
        <v>343</v>
      </c>
      <c r="FI433" s="103"/>
      <c r="FJ433" s="103"/>
      <c r="FK433" s="103"/>
      <c r="FL433" s="103"/>
      <c r="FM433" s="103"/>
      <c r="FN433" s="103"/>
      <c r="FO433" s="52"/>
      <c r="FQ433" s="370" t="s">
        <v>61</v>
      </c>
      <c r="FR433" s="103" t="s">
        <v>343</v>
      </c>
      <c r="FS433" s="103"/>
      <c r="FT433" s="103"/>
      <c r="FU433" s="103"/>
      <c r="FV433" s="103"/>
      <c r="FW433" s="103"/>
      <c r="FX433" s="103"/>
      <c r="FY433" s="52"/>
      <c r="GA433" s="370" t="s">
        <v>61</v>
      </c>
      <c r="GB433" s="103" t="s">
        <v>343</v>
      </c>
      <c r="GC433" s="103"/>
      <c r="GD433" s="103"/>
      <c r="GE433" s="103"/>
      <c r="GF433" s="103"/>
      <c r="GG433" s="103"/>
      <c r="GH433" s="103"/>
      <c r="GI433" s="52"/>
      <c r="GK433" s="370" t="s">
        <v>61</v>
      </c>
      <c r="GL433" s="103" t="s">
        <v>343</v>
      </c>
      <c r="GM433" s="103"/>
      <c r="GN433" s="103"/>
      <c r="GO433" s="103"/>
      <c r="GP433" s="103"/>
      <c r="GQ433" s="103"/>
      <c r="GR433" s="103"/>
      <c r="GS433" s="52"/>
      <c r="GU433" s="370" t="s">
        <v>61</v>
      </c>
      <c r="GV433" s="103" t="s">
        <v>343</v>
      </c>
      <c r="GW433" s="103"/>
      <c r="GX433" s="103"/>
      <c r="GY433" s="103"/>
      <c r="GZ433" s="103"/>
      <c r="HA433" s="103"/>
      <c r="HB433" s="103"/>
      <c r="HC433" s="52"/>
      <c r="HE433" s="370" t="s">
        <v>61</v>
      </c>
      <c r="HF433" s="103" t="s">
        <v>343</v>
      </c>
      <c r="HG433" s="103"/>
      <c r="HH433" s="103"/>
      <c r="HI433" s="103"/>
      <c r="HJ433" s="103"/>
      <c r="HK433" s="103"/>
      <c r="HL433" s="103"/>
      <c r="HM433" s="52"/>
      <c r="HO433" s="370" t="s">
        <v>61</v>
      </c>
      <c r="HP433" s="103" t="s">
        <v>343</v>
      </c>
      <c r="HQ433" s="103"/>
      <c r="HR433" s="103"/>
      <c r="HS433" s="103"/>
      <c r="HT433" s="103"/>
      <c r="HU433" s="103"/>
      <c r="HV433" s="103"/>
      <c r="HW433" s="52"/>
      <c r="HY433" s="370" t="s">
        <v>61</v>
      </c>
      <c r="HZ433" s="103" t="s">
        <v>343</v>
      </c>
      <c r="IA433" s="103"/>
      <c r="IB433" s="103"/>
      <c r="IC433" s="103"/>
      <c r="ID433" s="103"/>
      <c r="IE433" s="103"/>
      <c r="IF433" s="103"/>
      <c r="IG433" s="52"/>
      <c r="II433" s="370" t="s">
        <v>61</v>
      </c>
      <c r="IJ433" s="103" t="s">
        <v>343</v>
      </c>
      <c r="IK433" s="103"/>
      <c r="IL433" s="103"/>
      <c r="IM433" s="103"/>
      <c r="IN433" s="103"/>
      <c r="IO433" s="103"/>
      <c r="IP433" s="103"/>
      <c r="IQ433" s="52"/>
      <c r="IS433" s="370" t="s">
        <v>61</v>
      </c>
      <c r="IT433" s="103" t="s">
        <v>343</v>
      </c>
      <c r="IU433" s="103"/>
      <c r="IV433" s="103"/>
      <c r="IW433" s="103"/>
      <c r="IX433" s="103"/>
      <c r="IY433" s="103"/>
      <c r="IZ433" s="103"/>
      <c r="JA433" s="52"/>
    </row>
    <row r="434" spans="1:261" ht="12.75" customHeight="1" outlineLevel="2" x14ac:dyDescent="0.25">
      <c r="C434" s="356"/>
      <c r="D434" s="41">
        <v>1</v>
      </c>
      <c r="E434" s="416">
        <f t="shared" ref="E434" si="1961">AVERAGE(O434,Y434,AI434,AS434,BC434,BM434,BW434,CG434,CQ434,DA434,DK434,DU434,EE434,EO434,EY434,FI434,FS434,GC434,GM434,GW434,HG434,HQ434,IA434,IK434,IU434)</f>
        <v>6.666666666666667</v>
      </c>
      <c r="F434" s="416">
        <f t="shared" ref="F434" si="1962">AVERAGE(P434,Z434,AJ434,AT434,BD434,BN434,BX434,CH434,CR434,DB434,DL434,DV434,EF434,EP434,EZ434,FJ434,FT434,GD434,GN434,GX434,HH434,HR434,IB434,IL434,IV434)</f>
        <v>6</v>
      </c>
      <c r="G434" s="416">
        <f t="shared" ref="G434" si="1963">AVERAGE(Q434,AA434,AK434,AU434,BE434,BO434,BY434,CI434,CS434,DC434,DM434,DW434,EG434,EQ434,FA434,FK434,FU434,GE434,GO434,GY434,HI434,HS434,IC434,IM434,IW434)</f>
        <v>7</v>
      </c>
      <c r="H434" s="416">
        <f t="shared" ref="H434" si="1964">AVERAGE(R434,AB434,AL434,AV434,BF434,BP434,BZ434,CJ434,CT434,DD434,DN434,DX434,EH434,ER434,FB434,FL434,FV434,GF434,GP434,GZ434,HJ434,HT434,ID434,IN434,IX434)</f>
        <v>4.5</v>
      </c>
      <c r="I434" s="416">
        <f t="shared" ref="I434" si="1965">AVERAGE(S434,AC434,AM434,AW434,BG434,BQ434,CA434,CK434,CU434,DE434,DO434,DY434,EI434,ES434,FC434,FM434,FW434,GG434,GQ434,HA434,HK434,HU434,IE434,IO434,IY434)</f>
        <v>2</v>
      </c>
      <c r="J434" s="416">
        <f t="shared" ref="J434" si="1966">AVERAGE(T434,AD434,AN434,AX434,BH434,BR434,CB434,CL434,CV434,DF434,DP434,DZ434,EJ434,ET434,FD434,FN434,FX434,GH434,GR434,HB434,HL434,HV434,IF434,IP434,IZ434)</f>
        <v>0</v>
      </c>
      <c r="K434" s="52"/>
      <c r="M434" s="328"/>
      <c r="N434" s="41">
        <v>1</v>
      </c>
      <c r="O434" s="6"/>
      <c r="P434" s="6"/>
      <c r="Q434" s="6"/>
      <c r="R434" s="6"/>
      <c r="S434" s="6"/>
      <c r="T434" s="6"/>
      <c r="U434" s="52"/>
      <c r="W434" s="328"/>
      <c r="X434" s="41">
        <v>1</v>
      </c>
      <c r="Y434" s="6">
        <v>2</v>
      </c>
      <c r="Z434" s="6">
        <v>4</v>
      </c>
      <c r="AA434" s="6">
        <v>7</v>
      </c>
      <c r="AB434" s="6">
        <v>0</v>
      </c>
      <c r="AC434" s="6">
        <v>4</v>
      </c>
      <c r="AD434" s="6">
        <v>0</v>
      </c>
      <c r="AE434" s="52"/>
      <c r="AG434" s="328"/>
      <c r="AH434" s="41">
        <v>1</v>
      </c>
      <c r="AI434" s="6"/>
      <c r="AJ434" s="6"/>
      <c r="AK434" s="6"/>
      <c r="AL434" s="6"/>
      <c r="AM434" s="6"/>
      <c r="AN434" s="6"/>
      <c r="AO434" s="52"/>
      <c r="AQ434" s="328"/>
      <c r="AR434" s="41">
        <v>1</v>
      </c>
      <c r="AS434" s="6"/>
      <c r="AT434" s="6"/>
      <c r="AU434" s="6"/>
      <c r="AV434" s="6"/>
      <c r="AW434" s="6"/>
      <c r="AX434" s="6"/>
      <c r="AY434" s="52"/>
      <c r="BA434" s="328"/>
      <c r="BB434" s="41">
        <v>1</v>
      </c>
      <c r="BC434" s="6"/>
      <c r="BD434" s="6"/>
      <c r="BE434" s="6"/>
      <c r="BF434" s="6"/>
      <c r="BG434" s="6"/>
      <c r="BH434" s="6"/>
      <c r="BI434" s="52"/>
      <c r="BK434" s="328"/>
      <c r="BL434" s="41">
        <v>1</v>
      </c>
      <c r="BM434" s="103"/>
      <c r="BN434" s="103"/>
      <c r="BO434" s="103"/>
      <c r="BP434" s="103"/>
      <c r="BQ434" s="103"/>
      <c r="BR434" s="103"/>
      <c r="BS434" s="52"/>
      <c r="BU434" s="328"/>
      <c r="BV434" s="41">
        <v>1</v>
      </c>
      <c r="BW434" s="6"/>
      <c r="BX434" s="6"/>
      <c r="BY434" s="6"/>
      <c r="BZ434" s="6"/>
      <c r="CA434" s="6"/>
      <c r="CB434" s="6"/>
      <c r="CC434" s="52"/>
      <c r="CE434" s="328"/>
      <c r="CF434" s="41">
        <v>1</v>
      </c>
      <c r="CG434" s="6"/>
      <c r="CH434" s="6"/>
      <c r="CI434" s="6"/>
      <c r="CJ434" s="6"/>
      <c r="CK434" s="6"/>
      <c r="CL434" s="6"/>
      <c r="CM434" s="52"/>
      <c r="CO434" s="328"/>
      <c r="CP434" s="41">
        <v>1</v>
      </c>
      <c r="CQ434" s="6"/>
      <c r="CR434" s="6"/>
      <c r="CS434" s="6"/>
      <c r="CT434" s="6"/>
      <c r="CU434" s="6"/>
      <c r="CV434" s="6"/>
      <c r="CW434" s="52"/>
      <c r="CY434" s="328"/>
      <c r="CZ434" s="41">
        <v>1</v>
      </c>
      <c r="DA434" s="6">
        <v>9</v>
      </c>
      <c r="DB434" s="6">
        <v>9</v>
      </c>
      <c r="DC434" s="6">
        <v>5</v>
      </c>
      <c r="DD434" s="6">
        <v>9</v>
      </c>
      <c r="DE434" s="6"/>
      <c r="DF434" s="6">
        <v>0</v>
      </c>
      <c r="DG434" s="52"/>
      <c r="DI434" s="328"/>
      <c r="DJ434" s="41">
        <v>1</v>
      </c>
      <c r="DK434" s="6"/>
      <c r="DL434" s="6"/>
      <c r="DM434" s="6"/>
      <c r="DN434" s="6"/>
      <c r="DO434" s="6"/>
      <c r="DP434" s="6"/>
      <c r="DQ434" s="52"/>
      <c r="DS434" s="328"/>
      <c r="DT434" s="41">
        <v>1</v>
      </c>
      <c r="DU434" s="6"/>
      <c r="DV434" s="6"/>
      <c r="DW434" s="6"/>
      <c r="DX434" s="6"/>
      <c r="DY434" s="6"/>
      <c r="DZ434" s="6"/>
      <c r="EA434" s="52"/>
      <c r="EC434" s="328"/>
      <c r="ED434" s="41">
        <v>1</v>
      </c>
      <c r="EE434" s="6"/>
      <c r="EF434" s="6"/>
      <c r="EG434" s="6"/>
      <c r="EH434" s="6"/>
      <c r="EI434" s="6"/>
      <c r="EJ434" s="6"/>
      <c r="EK434" s="52"/>
      <c r="EL434" s="328"/>
      <c r="EM434" s="41">
        <v>1</v>
      </c>
      <c r="EN434" s="6">
        <v>9</v>
      </c>
      <c r="EO434" s="6">
        <v>9</v>
      </c>
      <c r="EP434" s="6">
        <v>5</v>
      </c>
      <c r="EQ434" s="6">
        <v>9</v>
      </c>
      <c r="ER434" s="6"/>
      <c r="ES434" s="6">
        <v>0</v>
      </c>
      <c r="ET434" s="52"/>
      <c r="EU434" s="52"/>
      <c r="EW434" s="367"/>
      <c r="EX434" s="41">
        <v>1</v>
      </c>
      <c r="EY434" s="6"/>
      <c r="EZ434" s="6"/>
      <c r="FA434" s="6"/>
      <c r="FB434" s="6"/>
      <c r="FC434" s="6"/>
      <c r="FD434" s="6"/>
      <c r="FE434" s="52"/>
      <c r="FG434" s="367"/>
      <c r="FH434" s="41">
        <v>1</v>
      </c>
      <c r="FI434" s="6"/>
      <c r="FJ434" s="6"/>
      <c r="FK434" s="6"/>
      <c r="FL434" s="6"/>
      <c r="FM434" s="6"/>
      <c r="FN434" s="6"/>
      <c r="FO434" s="52"/>
      <c r="FQ434" s="367"/>
      <c r="FR434" s="41">
        <v>1</v>
      </c>
      <c r="FS434" s="6"/>
      <c r="FT434" s="6"/>
      <c r="FU434" s="6"/>
      <c r="FV434" s="6"/>
      <c r="FW434" s="6"/>
      <c r="FX434" s="6"/>
      <c r="FY434" s="52"/>
      <c r="GA434" s="367"/>
      <c r="GB434" s="41">
        <v>1</v>
      </c>
      <c r="GC434" s="6"/>
      <c r="GD434" s="6"/>
      <c r="GE434" s="6"/>
      <c r="GF434" s="6"/>
      <c r="GG434" s="6"/>
      <c r="GH434" s="6"/>
      <c r="GI434" s="52"/>
      <c r="GK434" s="367"/>
      <c r="GL434" s="41">
        <v>1</v>
      </c>
      <c r="GM434" s="6"/>
      <c r="GN434" s="6"/>
      <c r="GO434" s="6"/>
      <c r="GP434" s="6"/>
      <c r="GQ434" s="6"/>
      <c r="GR434" s="6"/>
      <c r="GS434" s="52"/>
      <c r="GU434" s="367"/>
      <c r="GV434" s="41">
        <v>1</v>
      </c>
      <c r="GW434" s="6"/>
      <c r="GX434" s="6"/>
      <c r="GY434" s="6"/>
      <c r="GZ434" s="6"/>
      <c r="HA434" s="6"/>
      <c r="HB434" s="6"/>
      <c r="HC434" s="52"/>
      <c r="HE434" s="367"/>
      <c r="HF434" s="41">
        <v>1</v>
      </c>
      <c r="HG434" s="6"/>
      <c r="HH434" s="6"/>
      <c r="HI434" s="6"/>
      <c r="HJ434" s="6"/>
      <c r="HK434" s="6"/>
      <c r="HL434" s="6"/>
      <c r="HM434" s="52"/>
      <c r="HO434" s="367"/>
      <c r="HP434" s="41">
        <v>1</v>
      </c>
      <c r="HQ434" s="6"/>
      <c r="HR434" s="6"/>
      <c r="HS434" s="6"/>
      <c r="HT434" s="6"/>
      <c r="HU434" s="6"/>
      <c r="HV434" s="6"/>
      <c r="HW434" s="52"/>
      <c r="HY434" s="367"/>
      <c r="HZ434" s="41">
        <v>1</v>
      </c>
      <c r="IA434" s="6"/>
      <c r="IB434" s="6"/>
      <c r="IC434" s="6"/>
      <c r="ID434" s="6"/>
      <c r="IE434" s="6"/>
      <c r="IF434" s="6"/>
      <c r="IG434" s="52"/>
      <c r="II434" s="367"/>
      <c r="IJ434" s="41">
        <v>1</v>
      </c>
      <c r="IK434" s="6"/>
      <c r="IL434" s="6"/>
      <c r="IM434" s="6"/>
      <c r="IN434" s="6"/>
      <c r="IO434" s="6"/>
      <c r="IP434" s="6"/>
      <c r="IQ434" s="52"/>
      <c r="IS434" s="367"/>
      <c r="IT434" s="41">
        <v>1</v>
      </c>
      <c r="IU434" s="6"/>
      <c r="IV434" s="6"/>
      <c r="IW434" s="6"/>
      <c r="IX434" s="6"/>
      <c r="IY434" s="6"/>
      <c r="IZ434" s="6"/>
      <c r="JA434" s="52"/>
    </row>
    <row r="435" spans="1:261" ht="12.75" customHeight="1" outlineLevel="2" x14ac:dyDescent="0.25">
      <c r="A435" s="99" t="s">
        <v>122</v>
      </c>
      <c r="B435" s="100">
        <f>IF(A435="Must Have",RQTMustHave,(IF(A435="Important",RQTImportant,(IF(A435="Standard",RQTStandard,RQTNiceToHave)))))</f>
        <v>1</v>
      </c>
      <c r="C435" s="358"/>
      <c r="D435" s="17" t="s">
        <v>1</v>
      </c>
      <c r="E435" s="417">
        <f>AVERAGE(O435,Y435,AI435,AS435,BC435,BM435,BW435,CG435,CQ435,DA435,DK435,DU435,EE435,EO435,EY435,FI435,FS435,GC435,GM435,GW435,HG435,HQ435,IA435,IK435,IU435)</f>
        <v>6.666666666666667</v>
      </c>
      <c r="F435" s="417">
        <f t="shared" ref="F435:J435" si="1967">AVERAGE(P435,Z435,AJ435,AT435,BD435,BN435,BX435,CH435,CR435,DB435,DL435,DV435,EF435,EP435,EZ435,FJ435,FT435,GD435,GN435,GX435,HH435,HR435,IB435,IL435,IV435)</f>
        <v>6</v>
      </c>
      <c r="G435" s="417">
        <f t="shared" si="1967"/>
        <v>7</v>
      </c>
      <c r="H435" s="417">
        <f t="shared" si="1967"/>
        <v>4.5</v>
      </c>
      <c r="I435" s="417">
        <f t="shared" si="1967"/>
        <v>2</v>
      </c>
      <c r="J435" s="417">
        <f t="shared" si="1967"/>
        <v>0</v>
      </c>
      <c r="K435" s="52"/>
      <c r="M435" s="48"/>
      <c r="N435" s="17" t="s">
        <v>1</v>
      </c>
      <c r="O435" s="36" t="str">
        <f>IF(COUNT(O434:O434)=0,"",AVERAGE(O434:O434))</f>
        <v/>
      </c>
      <c r="P435" s="36" t="str">
        <f>IF(COUNT(P434:P434)=0,"",AVERAGE(P434:P434))</f>
        <v/>
      </c>
      <c r="Q435" s="36" t="str">
        <f>IF(COUNT(Q434:Q434)=0,"",AVERAGE(Q434:Q434))</f>
        <v/>
      </c>
      <c r="R435" s="36" t="str">
        <f>IF(COUNT(R434:R434)=0,"",AVERAGE(R434:R434))</f>
        <v/>
      </c>
      <c r="S435" s="36"/>
      <c r="T435" s="36" t="str">
        <f>IF(COUNT(T434:T434)=0,"",AVERAGE(T434:T434))</f>
        <v/>
      </c>
      <c r="U435" s="52"/>
      <c r="W435" s="48"/>
      <c r="X435" s="17" t="s">
        <v>1</v>
      </c>
      <c r="Y435" s="36">
        <f>IF(COUNT(Y434:Y434)=0,"",AVERAGE(Y434:Y434))</f>
        <v>2</v>
      </c>
      <c r="Z435" s="36">
        <f t="shared" ref="Z435:AD435" si="1968">IF(COUNT(Z434:Z434)=0,"",AVERAGE(Z434:Z434))</f>
        <v>4</v>
      </c>
      <c r="AA435" s="36">
        <f t="shared" si="1968"/>
        <v>7</v>
      </c>
      <c r="AB435" s="36">
        <f t="shared" si="1968"/>
        <v>0</v>
      </c>
      <c r="AC435" s="36">
        <f t="shared" si="1968"/>
        <v>4</v>
      </c>
      <c r="AD435" s="36">
        <f t="shared" si="1968"/>
        <v>0</v>
      </c>
      <c r="AE435" s="52"/>
      <c r="AG435" s="48"/>
      <c r="AH435" s="17" t="s">
        <v>1</v>
      </c>
      <c r="AI435" s="36" t="str">
        <f>IF(COUNT(AI434:AI434)=0,"",AVERAGE(AI434:AI434))</f>
        <v/>
      </c>
      <c r="AJ435" s="36" t="str">
        <f>IF(COUNT(AJ434:AJ434)=0,"",AVERAGE(AJ434:AJ434))</f>
        <v/>
      </c>
      <c r="AK435" s="36" t="str">
        <f>IF(COUNT(AK434:AK434)=0,"",AVERAGE(AK434:AK434))</f>
        <v/>
      </c>
      <c r="AL435" s="36" t="str">
        <f>IF(COUNT(AL434:AL434)=0,"",AVERAGE(AL434:AL434))</f>
        <v/>
      </c>
      <c r="AM435" s="36"/>
      <c r="AN435" s="36" t="str">
        <f>IF(COUNT(AN434:AN434)=0,"",AVERAGE(AN434:AN434))</f>
        <v/>
      </c>
      <c r="AO435" s="52"/>
      <c r="AQ435" s="48"/>
      <c r="AR435" s="17" t="s">
        <v>1</v>
      </c>
      <c r="AS435" s="36"/>
      <c r="AT435" s="36" t="str">
        <f>IF(COUNT(AT434:AT434)=0,"",AVERAGE(AT434:AT434))</f>
        <v/>
      </c>
      <c r="AU435" s="36" t="str">
        <f>IF(COUNT(AU434:AU434)=0,"",AVERAGE(AU434:AU434))</f>
        <v/>
      </c>
      <c r="AV435" s="36" t="str">
        <f>IF(COUNT(AV434:AV434)=0,"",AVERAGE(AV434:AV434))</f>
        <v/>
      </c>
      <c r="AW435" s="36" t="str">
        <f>IF(COUNT(AW434:AW434)=0,"",AVERAGE(AW434:AW434))</f>
        <v/>
      </c>
      <c r="AX435" s="36" t="str">
        <f>IF(COUNT(AX434:AX434)=0,"",AVERAGE(AX434:AX434))</f>
        <v/>
      </c>
      <c r="AY435" s="52"/>
      <c r="BA435" s="48"/>
      <c r="BB435" s="17" t="s">
        <v>1</v>
      </c>
      <c r="BC435" s="36"/>
      <c r="BD435" s="36" t="str">
        <f>IF(COUNT(BD434:BD434)=0,"",AVERAGE(BD434:BD434))</f>
        <v/>
      </c>
      <c r="BE435" s="36" t="str">
        <f>IF(COUNT(BE434:BE434)=0,"",AVERAGE(BE434:BE434))</f>
        <v/>
      </c>
      <c r="BF435" s="36" t="str">
        <f>IF(COUNT(BF434:BF434)=0,"",AVERAGE(BF434:BF434))</f>
        <v/>
      </c>
      <c r="BG435" s="36" t="str">
        <f>IF(COUNT(BG434:BG434)=0,"",AVERAGE(BG434:BG434))</f>
        <v/>
      </c>
      <c r="BH435" s="36" t="str">
        <f>IF(COUNT(BH434:BH434)=0,"",AVERAGE(BH434:BH434))</f>
        <v/>
      </c>
      <c r="BI435" s="52"/>
      <c r="BK435" s="48"/>
      <c r="BL435" s="17" t="s">
        <v>1</v>
      </c>
      <c r="BM435" s="6"/>
      <c r="BN435" s="6"/>
      <c r="BO435" s="6"/>
      <c r="BP435" s="6"/>
      <c r="BQ435" s="6"/>
      <c r="BR435" s="6"/>
      <c r="BS435" s="52"/>
      <c r="BU435" s="48"/>
      <c r="BV435" s="17" t="s">
        <v>1</v>
      </c>
      <c r="BW435" s="36" t="str">
        <f>IF(COUNT(BW434:BW434)=0,"",AVERAGE(BW434:BW434))</f>
        <v/>
      </c>
      <c r="BX435" s="36" t="str">
        <f>IF(COUNT(BX434:BX434)=0,"",AVERAGE(BX434:BX434))</f>
        <v/>
      </c>
      <c r="BY435" s="36" t="str">
        <f>IF(COUNT(BY434:BY434)=0,"",AVERAGE(BY434:BY434))</f>
        <v/>
      </c>
      <c r="BZ435" s="36" t="str">
        <f>IF(COUNT(BZ434:BZ434)=0,"",AVERAGE(BZ434:BZ434))</f>
        <v/>
      </c>
      <c r="CA435" s="36"/>
      <c r="CB435" s="36" t="str">
        <f>IF(COUNT(CB434:CB434)=0,"",AVERAGE(CB434:CB434))</f>
        <v/>
      </c>
      <c r="CC435" s="52"/>
      <c r="CE435" s="48"/>
      <c r="CF435" s="17" t="s">
        <v>1</v>
      </c>
      <c r="CG435" s="36" t="str">
        <f>IF(COUNT(CG434:CG434)=0,"",AVERAGE(CG434:CG434))</f>
        <v/>
      </c>
      <c r="CH435" s="36" t="str">
        <f>IF(COUNT(CH434:CH434)=0,"",AVERAGE(CH434:CH434))</f>
        <v/>
      </c>
      <c r="CI435" s="36" t="str">
        <f>IF(COUNT(CI434:CI434)=0,"",AVERAGE(CI434:CI434))</f>
        <v/>
      </c>
      <c r="CJ435" s="36" t="str">
        <f>IF(COUNT(CJ434:CJ434)=0,"",AVERAGE(CJ434:CJ434))</f>
        <v/>
      </c>
      <c r="CK435" s="36"/>
      <c r="CL435" s="36" t="str">
        <f>IF(COUNT(CL434:CL434)=0,"",AVERAGE(CL434:CL434))</f>
        <v/>
      </c>
      <c r="CM435" s="52"/>
      <c r="CO435" s="48"/>
      <c r="CP435" s="17" t="s">
        <v>1</v>
      </c>
      <c r="CQ435" s="36" t="str">
        <f>IF(COUNT(CQ434:CQ434)=0,"",AVERAGE(CQ434:CQ434))</f>
        <v/>
      </c>
      <c r="CR435" s="36" t="str">
        <f>IF(COUNT(CR434:CR434)=0,"",AVERAGE(CR434:CR434))</f>
        <v/>
      </c>
      <c r="CS435" s="36" t="str">
        <f>IF(COUNT(CS434:CS434)=0,"",AVERAGE(CS434:CS434))</f>
        <v/>
      </c>
      <c r="CT435" s="36" t="str">
        <f>IF(COUNT(CT434:CT434)=0,"",AVERAGE(CT434:CT434))</f>
        <v/>
      </c>
      <c r="CU435" s="36"/>
      <c r="CV435" s="36" t="str">
        <f>IF(COUNT(CV434:CV434)=0,"",AVERAGE(CV434:CV434))</f>
        <v/>
      </c>
      <c r="CW435" s="52"/>
      <c r="CY435" s="48"/>
      <c r="CZ435" s="17" t="s">
        <v>1</v>
      </c>
      <c r="DA435" s="36">
        <f>IF(COUNT(DA434:DA434)=0,"",AVERAGE(DA434:DA434))</f>
        <v>9</v>
      </c>
      <c r="DB435" s="36">
        <f>IF(COUNT(DB434:DB434)=0,"",AVERAGE(DB434:DB434))</f>
        <v>9</v>
      </c>
      <c r="DC435" s="36">
        <f>IF(COUNT(DC434:DC434)=0,"",AVERAGE(DC434:DC434))</f>
        <v>5</v>
      </c>
      <c r="DD435" s="36">
        <f>IF(COUNT(DD434:DD434)=0,"",AVERAGE(DD434:DD434))</f>
        <v>9</v>
      </c>
      <c r="DE435" s="36"/>
      <c r="DF435" s="36">
        <f>IF(COUNT(DF434:DF434)=0,"",AVERAGE(DF434:DF434))</f>
        <v>0</v>
      </c>
      <c r="DG435" s="52"/>
      <c r="DI435" s="48"/>
      <c r="DJ435" s="17" t="s">
        <v>1</v>
      </c>
      <c r="DK435" s="36" t="str">
        <f>IF(COUNT(DK434:DK434)=0,"",AVERAGE(DK434:DK434))</f>
        <v/>
      </c>
      <c r="DL435" s="36" t="str">
        <f>IF(COUNT(DL434:DL434)=0,"",AVERAGE(DL434:DL434))</f>
        <v/>
      </c>
      <c r="DM435" s="36" t="str">
        <f>IF(COUNT(DM434:DM434)=0,"",AVERAGE(DM434:DM434))</f>
        <v/>
      </c>
      <c r="DN435" s="36" t="str">
        <f>IF(COUNT(DN434:DN434)=0,"",AVERAGE(DN434:DN434))</f>
        <v/>
      </c>
      <c r="DO435" s="36"/>
      <c r="DP435" s="36" t="str">
        <f>IF(COUNT(DP434:DP434)=0,"",AVERAGE(DP434:DP434))</f>
        <v/>
      </c>
      <c r="DQ435" s="52"/>
      <c r="DS435" s="48"/>
      <c r="DT435" s="17" t="s">
        <v>1</v>
      </c>
      <c r="DU435" s="36" t="str">
        <f>IF(COUNT(DU434:DU434)=0,"",AVERAGE(DU434:DU434))</f>
        <v/>
      </c>
      <c r="DV435" s="36" t="str">
        <f>IF(COUNT(DV434:DV434)=0,"",AVERAGE(DV434:DV434))</f>
        <v/>
      </c>
      <c r="DW435" s="36" t="str">
        <f>IF(COUNT(DW434:DW434)=0,"",AVERAGE(DW434:DW434))</f>
        <v/>
      </c>
      <c r="DX435" s="36" t="str">
        <f>IF(COUNT(DX434:DX434)=0,"",AVERAGE(DX434:DX434))</f>
        <v/>
      </c>
      <c r="DY435" s="36"/>
      <c r="DZ435" s="36" t="str">
        <f>IF(COUNT(DZ434:DZ434)=0,"",AVERAGE(DZ434:DZ434))</f>
        <v/>
      </c>
      <c r="EA435" s="52"/>
      <c r="EC435" s="48"/>
      <c r="ED435" s="17" t="s">
        <v>1</v>
      </c>
      <c r="EE435" s="36" t="str">
        <f>IF(COUNT(EE434:EE434)=0,"",AVERAGE(EE434:EE434))</f>
        <v/>
      </c>
      <c r="EF435" s="36" t="str">
        <f>IF(COUNT(EF434:EF434)=0,"",AVERAGE(EF434:EF434))</f>
        <v/>
      </c>
      <c r="EG435" s="36" t="str">
        <f>IF(COUNT(EG434:EG434)=0,"",AVERAGE(EG434:EG434))</f>
        <v/>
      </c>
      <c r="EH435" s="36" t="str">
        <f>IF(COUNT(EH434:EH434)=0,"",AVERAGE(EH434:EH434))</f>
        <v/>
      </c>
      <c r="EI435" s="36"/>
      <c r="EJ435" s="36" t="str">
        <f>IF(COUNT(EJ434:EJ434)=0,"",AVERAGE(EJ434:EJ434))</f>
        <v/>
      </c>
      <c r="EK435" s="52"/>
      <c r="EL435" s="48"/>
      <c r="EM435" s="17" t="s">
        <v>1</v>
      </c>
      <c r="EN435" s="36">
        <f>IF(COUNT(EN434:EN434)=0,"",AVERAGE(EN434:EN434))</f>
        <v>9</v>
      </c>
      <c r="EO435" s="36">
        <f>IF(COUNT(EO434:EO434)=0,"",AVERAGE(EO434:EO434))</f>
        <v>9</v>
      </c>
      <c r="EP435" s="36">
        <f>IF(COUNT(EP434:EP434)=0,"",AVERAGE(EP434:EP434))</f>
        <v>5</v>
      </c>
      <c r="EQ435" s="36">
        <f>IF(COUNT(EQ434:EQ434)=0,"",AVERAGE(EQ434:EQ434))</f>
        <v>9</v>
      </c>
      <c r="ER435" s="36"/>
      <c r="ES435" s="36">
        <f>IF(COUNT(ES434:ES434)=0,"",AVERAGE(ES434:ES434))</f>
        <v>0</v>
      </c>
      <c r="ET435" s="52"/>
      <c r="EU435" s="52"/>
      <c r="EW435" s="369"/>
      <c r="EX435" s="17" t="s">
        <v>1</v>
      </c>
      <c r="EY435" s="36" t="str">
        <f t="shared" ref="EY435:FD435" si="1969">IF(COUNT(EY434:EY434)=0,"",AVERAGE(EY434:EY434))</f>
        <v/>
      </c>
      <c r="EZ435" s="36" t="str">
        <f t="shared" si="1969"/>
        <v/>
      </c>
      <c r="FA435" s="36" t="str">
        <f t="shared" si="1969"/>
        <v/>
      </c>
      <c r="FB435" s="36" t="str">
        <f t="shared" si="1969"/>
        <v/>
      </c>
      <c r="FC435" s="36" t="str">
        <f t="shared" si="1969"/>
        <v/>
      </c>
      <c r="FD435" s="36" t="str">
        <f t="shared" si="1969"/>
        <v/>
      </c>
      <c r="FE435" s="52"/>
      <c r="FG435" s="369"/>
      <c r="FH435" s="17" t="s">
        <v>1</v>
      </c>
      <c r="FI435" s="36" t="str">
        <f t="shared" ref="FI435:FN435" si="1970">IF(COUNT(FI434:FI434)=0,"",AVERAGE(FI434:FI434))</f>
        <v/>
      </c>
      <c r="FJ435" s="36" t="str">
        <f t="shared" si="1970"/>
        <v/>
      </c>
      <c r="FK435" s="36" t="str">
        <f t="shared" si="1970"/>
        <v/>
      </c>
      <c r="FL435" s="36" t="str">
        <f t="shared" si="1970"/>
        <v/>
      </c>
      <c r="FM435" s="36" t="str">
        <f t="shared" si="1970"/>
        <v/>
      </c>
      <c r="FN435" s="36" t="str">
        <f t="shared" si="1970"/>
        <v/>
      </c>
      <c r="FO435" s="52"/>
      <c r="FQ435" s="369"/>
      <c r="FR435" s="17" t="s">
        <v>1</v>
      </c>
      <c r="FS435" s="36" t="str">
        <f t="shared" ref="FS435:FX435" si="1971">IF(COUNT(FS434:FS434)=0,"",AVERAGE(FS434:FS434))</f>
        <v/>
      </c>
      <c r="FT435" s="36" t="str">
        <f t="shared" si="1971"/>
        <v/>
      </c>
      <c r="FU435" s="36" t="str">
        <f t="shared" si="1971"/>
        <v/>
      </c>
      <c r="FV435" s="36" t="str">
        <f t="shared" si="1971"/>
        <v/>
      </c>
      <c r="FW435" s="36" t="str">
        <f t="shared" si="1971"/>
        <v/>
      </c>
      <c r="FX435" s="36" t="str">
        <f t="shared" si="1971"/>
        <v/>
      </c>
      <c r="FY435" s="52"/>
      <c r="GA435" s="369"/>
      <c r="GB435" s="17" t="s">
        <v>1</v>
      </c>
      <c r="GC435" s="36" t="str">
        <f t="shared" ref="GC435:GH435" si="1972">IF(COUNT(GC434:GC434)=0,"",AVERAGE(GC434:GC434))</f>
        <v/>
      </c>
      <c r="GD435" s="36" t="str">
        <f t="shared" si="1972"/>
        <v/>
      </c>
      <c r="GE435" s="36" t="str">
        <f t="shared" si="1972"/>
        <v/>
      </c>
      <c r="GF435" s="36" t="str">
        <f t="shared" si="1972"/>
        <v/>
      </c>
      <c r="GG435" s="36" t="str">
        <f t="shared" si="1972"/>
        <v/>
      </c>
      <c r="GH435" s="36" t="str">
        <f t="shared" si="1972"/>
        <v/>
      </c>
      <c r="GI435" s="52"/>
      <c r="GK435" s="369"/>
      <c r="GL435" s="17" t="s">
        <v>1</v>
      </c>
      <c r="GM435" s="36" t="str">
        <f t="shared" ref="GM435:GR435" si="1973">IF(COUNT(GM434:GM434)=0,"",AVERAGE(GM434:GM434))</f>
        <v/>
      </c>
      <c r="GN435" s="36" t="str">
        <f t="shared" si="1973"/>
        <v/>
      </c>
      <c r="GO435" s="36" t="str">
        <f t="shared" si="1973"/>
        <v/>
      </c>
      <c r="GP435" s="36" t="str">
        <f t="shared" si="1973"/>
        <v/>
      </c>
      <c r="GQ435" s="36" t="str">
        <f t="shared" si="1973"/>
        <v/>
      </c>
      <c r="GR435" s="36" t="str">
        <f t="shared" si="1973"/>
        <v/>
      </c>
      <c r="GS435" s="52"/>
      <c r="GU435" s="369"/>
      <c r="GV435" s="17" t="s">
        <v>1</v>
      </c>
      <c r="GW435" s="36" t="str">
        <f t="shared" ref="GW435:HB435" si="1974">IF(COUNT(GW434:GW434)=0,"",AVERAGE(GW434:GW434))</f>
        <v/>
      </c>
      <c r="GX435" s="36" t="str">
        <f t="shared" si="1974"/>
        <v/>
      </c>
      <c r="GY435" s="36" t="str">
        <f t="shared" si="1974"/>
        <v/>
      </c>
      <c r="GZ435" s="36" t="str">
        <f t="shared" si="1974"/>
        <v/>
      </c>
      <c r="HA435" s="36" t="str">
        <f t="shared" si="1974"/>
        <v/>
      </c>
      <c r="HB435" s="36" t="str">
        <f t="shared" si="1974"/>
        <v/>
      </c>
      <c r="HC435" s="52"/>
      <c r="HE435" s="369"/>
      <c r="HF435" s="17" t="s">
        <v>1</v>
      </c>
      <c r="HG435" s="36" t="str">
        <f t="shared" ref="HG435:HL435" si="1975">IF(COUNT(HG434:HG434)=0,"",AVERAGE(HG434:HG434))</f>
        <v/>
      </c>
      <c r="HH435" s="36" t="str">
        <f t="shared" si="1975"/>
        <v/>
      </c>
      <c r="HI435" s="36" t="str">
        <f t="shared" si="1975"/>
        <v/>
      </c>
      <c r="HJ435" s="36" t="str">
        <f t="shared" si="1975"/>
        <v/>
      </c>
      <c r="HK435" s="36" t="str">
        <f t="shared" si="1975"/>
        <v/>
      </c>
      <c r="HL435" s="36" t="str">
        <f t="shared" si="1975"/>
        <v/>
      </c>
      <c r="HM435" s="52"/>
      <c r="HO435" s="369"/>
      <c r="HP435" s="17" t="s">
        <v>1</v>
      </c>
      <c r="HQ435" s="36" t="str">
        <f t="shared" ref="HQ435:HV435" si="1976">IF(COUNT(HQ434:HQ434)=0,"",AVERAGE(HQ434:HQ434))</f>
        <v/>
      </c>
      <c r="HR435" s="36" t="str">
        <f t="shared" si="1976"/>
        <v/>
      </c>
      <c r="HS435" s="36" t="str">
        <f t="shared" si="1976"/>
        <v/>
      </c>
      <c r="HT435" s="36" t="str">
        <f t="shared" si="1976"/>
        <v/>
      </c>
      <c r="HU435" s="36" t="str">
        <f t="shared" si="1976"/>
        <v/>
      </c>
      <c r="HV435" s="36" t="str">
        <f t="shared" si="1976"/>
        <v/>
      </c>
      <c r="HW435" s="52"/>
      <c r="HY435" s="369"/>
      <c r="HZ435" s="17" t="s">
        <v>1</v>
      </c>
      <c r="IA435" s="36" t="str">
        <f t="shared" ref="IA435:IF435" si="1977">IF(COUNT(IA434:IA434)=0,"",AVERAGE(IA434:IA434))</f>
        <v/>
      </c>
      <c r="IB435" s="36" t="str">
        <f t="shared" si="1977"/>
        <v/>
      </c>
      <c r="IC435" s="36" t="str">
        <f t="shared" si="1977"/>
        <v/>
      </c>
      <c r="ID435" s="36" t="str">
        <f t="shared" si="1977"/>
        <v/>
      </c>
      <c r="IE435" s="36" t="str">
        <f t="shared" si="1977"/>
        <v/>
      </c>
      <c r="IF435" s="36" t="str">
        <f t="shared" si="1977"/>
        <v/>
      </c>
      <c r="IG435" s="52"/>
      <c r="II435" s="369"/>
      <c r="IJ435" s="17" t="s">
        <v>1</v>
      </c>
      <c r="IK435" s="36" t="str">
        <f t="shared" ref="IK435:IP435" si="1978">IF(COUNT(IK434:IK434)=0,"",AVERAGE(IK434:IK434))</f>
        <v/>
      </c>
      <c r="IL435" s="36" t="str">
        <f t="shared" si="1978"/>
        <v/>
      </c>
      <c r="IM435" s="36" t="str">
        <f t="shared" si="1978"/>
        <v/>
      </c>
      <c r="IN435" s="36" t="str">
        <f t="shared" si="1978"/>
        <v/>
      </c>
      <c r="IO435" s="36" t="str">
        <f t="shared" si="1978"/>
        <v/>
      </c>
      <c r="IP435" s="36" t="str">
        <f t="shared" si="1978"/>
        <v/>
      </c>
      <c r="IQ435" s="52"/>
      <c r="IS435" s="369"/>
      <c r="IT435" s="17" t="s">
        <v>1</v>
      </c>
      <c r="IU435" s="36" t="str">
        <f t="shared" ref="IU435:IZ435" si="1979">IF(COUNT(IU434:IU434)=0,"",AVERAGE(IU434:IU434))</f>
        <v/>
      </c>
      <c r="IV435" s="36" t="str">
        <f t="shared" si="1979"/>
        <v/>
      </c>
      <c r="IW435" s="36" t="str">
        <f t="shared" si="1979"/>
        <v/>
      </c>
      <c r="IX435" s="36" t="str">
        <f t="shared" si="1979"/>
        <v/>
      </c>
      <c r="IY435" s="36" t="str">
        <f t="shared" si="1979"/>
        <v/>
      </c>
      <c r="IZ435" s="36" t="str">
        <f t="shared" si="1979"/>
        <v/>
      </c>
      <c r="JA435" s="52"/>
    </row>
    <row r="436" spans="1:261" ht="25.5" customHeight="1" outlineLevel="2" x14ac:dyDescent="0.25">
      <c r="C436" s="102" t="s">
        <v>62</v>
      </c>
      <c r="D436" s="103" t="s">
        <v>344</v>
      </c>
      <c r="E436" s="419"/>
      <c r="F436" s="419"/>
      <c r="G436" s="419"/>
      <c r="H436" s="419"/>
      <c r="I436" s="419"/>
      <c r="J436" s="419"/>
      <c r="K436" s="52"/>
      <c r="M436" s="102" t="s">
        <v>62</v>
      </c>
      <c r="N436" s="103" t="s">
        <v>344</v>
      </c>
      <c r="O436" s="103"/>
      <c r="P436" s="103"/>
      <c r="Q436" s="103"/>
      <c r="R436" s="103"/>
      <c r="S436" s="103"/>
      <c r="T436" s="103"/>
      <c r="U436" s="52"/>
      <c r="W436" s="102" t="s">
        <v>62</v>
      </c>
      <c r="X436" s="103" t="s">
        <v>344</v>
      </c>
      <c r="Y436" s="103"/>
      <c r="Z436" s="103"/>
      <c r="AA436" s="103"/>
      <c r="AB436" s="103"/>
      <c r="AC436" s="103"/>
      <c r="AD436" s="103"/>
      <c r="AE436" s="52"/>
      <c r="AG436" s="102" t="s">
        <v>62</v>
      </c>
      <c r="AH436" s="103" t="s">
        <v>344</v>
      </c>
      <c r="AI436" s="103"/>
      <c r="AJ436" s="103"/>
      <c r="AK436" s="103"/>
      <c r="AL436" s="103"/>
      <c r="AM436" s="103"/>
      <c r="AN436" s="103"/>
      <c r="AO436" s="52"/>
      <c r="AQ436" s="102" t="s">
        <v>62</v>
      </c>
      <c r="AR436" s="103" t="s">
        <v>344</v>
      </c>
      <c r="AS436" s="103"/>
      <c r="AT436" s="103"/>
      <c r="AU436" s="103"/>
      <c r="AV436" s="103"/>
      <c r="AW436" s="103"/>
      <c r="AX436" s="103"/>
      <c r="AY436" s="52"/>
      <c r="BA436" s="102" t="s">
        <v>62</v>
      </c>
      <c r="BB436" s="103" t="s">
        <v>344</v>
      </c>
      <c r="BC436" s="103"/>
      <c r="BD436" s="103"/>
      <c r="BE436" s="103"/>
      <c r="BF436" s="103"/>
      <c r="BG436" s="103"/>
      <c r="BH436" s="103"/>
      <c r="BI436" s="52"/>
      <c r="BK436" s="102" t="s">
        <v>62</v>
      </c>
      <c r="BL436" s="103" t="s">
        <v>344</v>
      </c>
      <c r="BM436" s="36"/>
      <c r="BN436" s="36" t="str">
        <f>IF(COUNT(BN435:BN435)=0,"",AVERAGE(BN435:BN435))</f>
        <v/>
      </c>
      <c r="BO436" s="36" t="str">
        <f>IF(COUNT(BO435:BO435)=0,"",AVERAGE(BO435:BO435))</f>
        <v/>
      </c>
      <c r="BP436" s="36" t="str">
        <f>IF(COUNT(BP435:BP435)=0,"",AVERAGE(BP435:BP435))</f>
        <v/>
      </c>
      <c r="BQ436" s="36" t="str">
        <f>IF(COUNT(BQ435:BQ435)=0,"",AVERAGE(BQ435:BQ435))</f>
        <v/>
      </c>
      <c r="BR436" s="36" t="str">
        <f>IF(COUNT(BR435:BR435)=0,"",AVERAGE(BR435:BR435))</f>
        <v/>
      </c>
      <c r="BS436" s="52"/>
      <c r="BU436" s="102" t="s">
        <v>62</v>
      </c>
      <c r="BV436" s="103" t="s">
        <v>344</v>
      </c>
      <c r="BW436" s="103"/>
      <c r="BX436" s="103"/>
      <c r="BY436" s="103"/>
      <c r="BZ436" s="103"/>
      <c r="CA436" s="103"/>
      <c r="CB436" s="103"/>
      <c r="CC436" s="52"/>
      <c r="CE436" s="102" t="s">
        <v>62</v>
      </c>
      <c r="CF436" s="103" t="s">
        <v>344</v>
      </c>
      <c r="CG436" s="103"/>
      <c r="CH436" s="103"/>
      <c r="CI436" s="103"/>
      <c r="CJ436" s="103"/>
      <c r="CK436" s="103"/>
      <c r="CL436" s="103"/>
      <c r="CM436" s="52"/>
      <c r="CO436" s="102" t="s">
        <v>62</v>
      </c>
      <c r="CP436" s="103" t="s">
        <v>344</v>
      </c>
      <c r="CQ436" s="103"/>
      <c r="CR436" s="103"/>
      <c r="CS436" s="103"/>
      <c r="CT436" s="103"/>
      <c r="CU436" s="103"/>
      <c r="CV436" s="103"/>
      <c r="CW436" s="52"/>
      <c r="CY436" s="102" t="s">
        <v>62</v>
      </c>
      <c r="CZ436" s="103" t="s">
        <v>344</v>
      </c>
      <c r="DA436" s="103"/>
      <c r="DB436" s="103"/>
      <c r="DC436" s="103"/>
      <c r="DD436" s="103"/>
      <c r="DE436" s="103"/>
      <c r="DF436" s="103"/>
      <c r="DG436" s="52"/>
      <c r="DI436" s="102" t="s">
        <v>62</v>
      </c>
      <c r="DJ436" s="103" t="s">
        <v>344</v>
      </c>
      <c r="DK436" s="103"/>
      <c r="DL436" s="103"/>
      <c r="DM436" s="103"/>
      <c r="DN436" s="103"/>
      <c r="DO436" s="103"/>
      <c r="DP436" s="103"/>
      <c r="DQ436" s="52"/>
      <c r="DS436" s="102" t="s">
        <v>62</v>
      </c>
      <c r="DT436" s="103" t="s">
        <v>344</v>
      </c>
      <c r="DU436" s="103"/>
      <c r="DV436" s="103"/>
      <c r="DW436" s="103"/>
      <c r="DX436" s="103"/>
      <c r="DY436" s="103"/>
      <c r="DZ436" s="103"/>
      <c r="EA436" s="52"/>
      <c r="EC436" s="102" t="s">
        <v>62</v>
      </c>
      <c r="ED436" s="103" t="s">
        <v>344</v>
      </c>
      <c r="EE436" s="103"/>
      <c r="EF436" s="103"/>
      <c r="EG436" s="103"/>
      <c r="EH436" s="103"/>
      <c r="EI436" s="103"/>
      <c r="EJ436" s="103"/>
      <c r="EK436" s="52"/>
      <c r="EL436" s="102" t="s">
        <v>62</v>
      </c>
      <c r="EM436" s="103" t="s">
        <v>344</v>
      </c>
      <c r="EN436" s="103"/>
      <c r="EO436" s="103"/>
      <c r="EP436" s="103"/>
      <c r="EQ436" s="103"/>
      <c r="ER436" s="103"/>
      <c r="ES436" s="103"/>
      <c r="ET436" s="52"/>
      <c r="EU436" s="52"/>
      <c r="EW436" s="370" t="s">
        <v>62</v>
      </c>
      <c r="EX436" s="103" t="s">
        <v>344</v>
      </c>
      <c r="EY436" s="103"/>
      <c r="EZ436" s="103"/>
      <c r="FA436" s="103"/>
      <c r="FB436" s="103"/>
      <c r="FC436" s="103"/>
      <c r="FD436" s="103"/>
      <c r="FE436" s="52"/>
      <c r="FG436" s="370" t="s">
        <v>62</v>
      </c>
      <c r="FH436" s="103" t="s">
        <v>344</v>
      </c>
      <c r="FI436" s="103"/>
      <c r="FJ436" s="103"/>
      <c r="FK436" s="103"/>
      <c r="FL436" s="103"/>
      <c r="FM436" s="103"/>
      <c r="FN436" s="103"/>
      <c r="FO436" s="52"/>
      <c r="FQ436" s="370" t="s">
        <v>62</v>
      </c>
      <c r="FR436" s="103" t="s">
        <v>344</v>
      </c>
      <c r="FS436" s="103"/>
      <c r="FT436" s="103"/>
      <c r="FU436" s="103"/>
      <c r="FV436" s="103"/>
      <c r="FW436" s="103"/>
      <c r="FX436" s="103"/>
      <c r="FY436" s="52"/>
      <c r="GA436" s="370" t="s">
        <v>62</v>
      </c>
      <c r="GB436" s="103" t="s">
        <v>344</v>
      </c>
      <c r="GC436" s="103"/>
      <c r="GD436" s="103"/>
      <c r="GE436" s="103"/>
      <c r="GF436" s="103"/>
      <c r="GG436" s="103"/>
      <c r="GH436" s="103"/>
      <c r="GI436" s="52"/>
      <c r="GK436" s="370" t="s">
        <v>62</v>
      </c>
      <c r="GL436" s="103" t="s">
        <v>344</v>
      </c>
      <c r="GM436" s="103"/>
      <c r="GN436" s="103"/>
      <c r="GO436" s="103"/>
      <c r="GP436" s="103"/>
      <c r="GQ436" s="103"/>
      <c r="GR436" s="103"/>
      <c r="GS436" s="52"/>
      <c r="GU436" s="370" t="s">
        <v>62</v>
      </c>
      <c r="GV436" s="103" t="s">
        <v>344</v>
      </c>
      <c r="GW436" s="103"/>
      <c r="GX436" s="103"/>
      <c r="GY436" s="103"/>
      <c r="GZ436" s="103"/>
      <c r="HA436" s="103"/>
      <c r="HB436" s="103"/>
      <c r="HC436" s="52"/>
      <c r="HE436" s="370" t="s">
        <v>62</v>
      </c>
      <c r="HF436" s="103" t="s">
        <v>344</v>
      </c>
      <c r="HG436" s="103"/>
      <c r="HH436" s="103"/>
      <c r="HI436" s="103"/>
      <c r="HJ436" s="103"/>
      <c r="HK436" s="103"/>
      <c r="HL436" s="103"/>
      <c r="HM436" s="52"/>
      <c r="HO436" s="370" t="s">
        <v>62</v>
      </c>
      <c r="HP436" s="103" t="s">
        <v>344</v>
      </c>
      <c r="HQ436" s="103"/>
      <c r="HR436" s="103"/>
      <c r="HS436" s="103"/>
      <c r="HT436" s="103"/>
      <c r="HU436" s="103"/>
      <c r="HV436" s="103"/>
      <c r="HW436" s="52"/>
      <c r="HY436" s="370" t="s">
        <v>62</v>
      </c>
      <c r="HZ436" s="103" t="s">
        <v>344</v>
      </c>
      <c r="IA436" s="103"/>
      <c r="IB436" s="103"/>
      <c r="IC436" s="103"/>
      <c r="ID436" s="103"/>
      <c r="IE436" s="103"/>
      <c r="IF436" s="103"/>
      <c r="IG436" s="52"/>
      <c r="II436" s="370" t="s">
        <v>62</v>
      </c>
      <c r="IJ436" s="103" t="s">
        <v>344</v>
      </c>
      <c r="IK436" s="103"/>
      <c r="IL436" s="103"/>
      <c r="IM436" s="103"/>
      <c r="IN436" s="103"/>
      <c r="IO436" s="103"/>
      <c r="IP436" s="103"/>
      <c r="IQ436" s="52"/>
      <c r="IS436" s="370" t="s">
        <v>62</v>
      </c>
      <c r="IT436" s="103" t="s">
        <v>344</v>
      </c>
      <c r="IU436" s="103"/>
      <c r="IV436" s="103"/>
      <c r="IW436" s="103"/>
      <c r="IX436" s="103"/>
      <c r="IY436" s="103"/>
      <c r="IZ436" s="103"/>
      <c r="JA436" s="52"/>
    </row>
    <row r="437" spans="1:261" ht="12.75" customHeight="1" outlineLevel="2" x14ac:dyDescent="0.25">
      <c r="C437" s="356"/>
      <c r="D437" s="41">
        <v>1</v>
      </c>
      <c r="E437" s="416">
        <f t="shared" ref="E437" si="1980">AVERAGE(O437,Y437,AI437,AS437,BC437,BM437,BW437,CG437,CQ437,DA437,DK437,DU437,EE437,EO437,EY437,FI437,FS437,GC437,GM437,GW437,HG437,HQ437,IA437,IK437,IU437)</f>
        <v>7.666666666666667</v>
      </c>
      <c r="F437" s="416">
        <f t="shared" ref="F437" si="1981">AVERAGE(P437,Z437,AJ437,AT437,BD437,BN437,BX437,CH437,CR437,DB437,DL437,DV437,EF437,EP437,EZ437,FJ437,FT437,GD437,GN437,GX437,HH437,HR437,IB437,IL437,IV437)</f>
        <v>6.333333333333333</v>
      </c>
      <c r="G437" s="416">
        <f t="shared" ref="G437" si="1982">AVERAGE(Q437,AA437,AK437,AU437,BE437,BO437,BY437,CI437,CS437,DC437,DM437,DW437,EG437,EQ437,FA437,FK437,FU437,GE437,GO437,GY437,HI437,HS437,IC437,IM437,IW437)</f>
        <v>6.666666666666667</v>
      </c>
      <c r="H437" s="416">
        <f t="shared" ref="H437" si="1983">AVERAGE(R437,AB437,AL437,AV437,BF437,BP437,BZ437,CJ437,CT437,DD437,DN437,DX437,EH437,ER437,FB437,FL437,FV437,GF437,GP437,GZ437,HJ437,HT437,ID437,IN437,IX437)</f>
        <v>3</v>
      </c>
      <c r="I437" s="416">
        <f t="shared" ref="I437" si="1984">AVERAGE(S437,AC437,AM437,AW437,BG437,BQ437,CA437,CK437,CU437,DE437,DO437,DY437,EI437,ES437,FC437,FM437,FW437,GG437,GQ437,HA437,HK437,HU437,IE437,IO437,IY437)</f>
        <v>2.5</v>
      </c>
      <c r="J437" s="416">
        <f t="shared" ref="J437" si="1985">AVERAGE(T437,AD437,AN437,AX437,BH437,BR437,CB437,CL437,CV437,DF437,DP437,DZ437,EJ437,ET437,FD437,FN437,FX437,GH437,GR437,HB437,HL437,HV437,IF437,IP437,IZ437)</f>
        <v>0</v>
      </c>
      <c r="K437" s="52"/>
      <c r="M437" s="328"/>
      <c r="N437" s="41">
        <v>1</v>
      </c>
      <c r="O437" s="6"/>
      <c r="P437" s="6"/>
      <c r="Q437" s="6"/>
      <c r="R437" s="6"/>
      <c r="S437" s="6"/>
      <c r="T437" s="6"/>
      <c r="U437" s="52"/>
      <c r="W437" s="328"/>
      <c r="X437" s="41">
        <v>1</v>
      </c>
      <c r="Y437" s="6">
        <v>5</v>
      </c>
      <c r="Z437" s="6">
        <v>3</v>
      </c>
      <c r="AA437" s="6">
        <v>7</v>
      </c>
      <c r="AB437" s="6">
        <v>0</v>
      </c>
      <c r="AC437" s="6">
        <v>5</v>
      </c>
      <c r="AD437" s="6">
        <v>0</v>
      </c>
      <c r="AE437" s="52"/>
      <c r="AG437" s="328"/>
      <c r="AH437" s="41">
        <v>1</v>
      </c>
      <c r="AI437" s="6"/>
      <c r="AJ437" s="6"/>
      <c r="AK437" s="6"/>
      <c r="AL437" s="6"/>
      <c r="AM437" s="6"/>
      <c r="AN437" s="6"/>
      <c r="AO437" s="52"/>
      <c r="AQ437" s="328"/>
      <c r="AR437" s="41">
        <v>1</v>
      </c>
      <c r="AS437" s="6"/>
      <c r="AT437" s="6"/>
      <c r="AU437" s="6"/>
      <c r="AV437" s="6"/>
      <c r="AW437" s="6"/>
      <c r="AX437" s="6"/>
      <c r="AY437" s="52"/>
      <c r="BA437" s="328"/>
      <c r="BB437" s="41">
        <v>1</v>
      </c>
      <c r="BC437" s="6"/>
      <c r="BD437" s="6"/>
      <c r="BE437" s="6"/>
      <c r="BF437" s="6"/>
      <c r="BG437" s="6"/>
      <c r="BH437" s="6"/>
      <c r="BI437" s="52"/>
      <c r="BK437" s="328"/>
      <c r="BL437" s="41">
        <v>1</v>
      </c>
      <c r="BM437" s="103"/>
      <c r="BN437" s="103"/>
      <c r="BO437" s="103"/>
      <c r="BP437" s="103"/>
      <c r="BQ437" s="103"/>
      <c r="BR437" s="103"/>
      <c r="BS437" s="52"/>
      <c r="BU437" s="328"/>
      <c r="BV437" s="41">
        <v>1</v>
      </c>
      <c r="BW437" s="6"/>
      <c r="BX437" s="6"/>
      <c r="BY437" s="6"/>
      <c r="BZ437" s="6"/>
      <c r="CA437" s="6"/>
      <c r="CB437" s="6"/>
      <c r="CC437" s="52"/>
      <c r="CE437" s="328"/>
      <c r="CF437" s="41">
        <v>1</v>
      </c>
      <c r="CG437" s="6"/>
      <c r="CH437" s="6"/>
      <c r="CI437" s="6"/>
      <c r="CJ437" s="6"/>
      <c r="CK437" s="6"/>
      <c r="CL437" s="6"/>
      <c r="CM437" s="52"/>
      <c r="CO437" s="328"/>
      <c r="CP437" s="41">
        <v>1</v>
      </c>
      <c r="CQ437" s="6"/>
      <c r="CR437" s="6"/>
      <c r="CS437" s="6"/>
      <c r="CT437" s="6"/>
      <c r="CU437" s="6"/>
      <c r="CV437" s="6"/>
      <c r="CW437" s="52"/>
      <c r="CY437" s="328"/>
      <c r="CZ437" s="41">
        <v>1</v>
      </c>
      <c r="DA437" s="6">
        <v>9</v>
      </c>
      <c r="DB437" s="6">
        <v>9</v>
      </c>
      <c r="DC437" s="6">
        <v>7</v>
      </c>
      <c r="DD437" s="6">
        <v>6</v>
      </c>
      <c r="DE437" s="6"/>
      <c r="DF437" s="6">
        <v>0</v>
      </c>
      <c r="DG437" s="52"/>
      <c r="DI437" s="328"/>
      <c r="DJ437" s="41">
        <v>1</v>
      </c>
      <c r="DK437" s="6"/>
      <c r="DL437" s="6"/>
      <c r="DM437" s="6"/>
      <c r="DN437" s="6"/>
      <c r="DO437" s="6"/>
      <c r="DP437" s="6"/>
      <c r="DQ437" s="52"/>
      <c r="DS437" s="328"/>
      <c r="DT437" s="41">
        <v>1</v>
      </c>
      <c r="DU437" s="6"/>
      <c r="DV437" s="6"/>
      <c r="DW437" s="6"/>
      <c r="DX437" s="6"/>
      <c r="DY437" s="6"/>
      <c r="DZ437" s="6"/>
      <c r="EA437" s="52"/>
      <c r="EC437" s="328"/>
      <c r="ED437" s="41">
        <v>1</v>
      </c>
      <c r="EE437" s="6"/>
      <c r="EF437" s="6"/>
      <c r="EG437" s="6"/>
      <c r="EH437" s="6"/>
      <c r="EI437" s="6"/>
      <c r="EJ437" s="6"/>
      <c r="EK437" s="52"/>
      <c r="EL437" s="328"/>
      <c r="EM437" s="41">
        <v>1</v>
      </c>
      <c r="EN437" s="6">
        <v>9</v>
      </c>
      <c r="EO437" s="6">
        <v>9</v>
      </c>
      <c r="EP437" s="6">
        <v>7</v>
      </c>
      <c r="EQ437" s="6">
        <v>6</v>
      </c>
      <c r="ER437" s="6"/>
      <c r="ES437" s="6">
        <v>0</v>
      </c>
      <c r="ET437" s="52"/>
      <c r="EU437" s="52"/>
      <c r="EW437" s="367"/>
      <c r="EX437" s="41">
        <v>1</v>
      </c>
      <c r="EY437" s="6"/>
      <c r="EZ437" s="6"/>
      <c r="FA437" s="6"/>
      <c r="FB437" s="6"/>
      <c r="FC437" s="6"/>
      <c r="FD437" s="6"/>
      <c r="FE437" s="52"/>
      <c r="FG437" s="367"/>
      <c r="FH437" s="41">
        <v>1</v>
      </c>
      <c r="FI437" s="6"/>
      <c r="FJ437" s="6"/>
      <c r="FK437" s="6"/>
      <c r="FL437" s="6"/>
      <c r="FM437" s="6"/>
      <c r="FN437" s="6"/>
      <c r="FO437" s="52"/>
      <c r="FQ437" s="367"/>
      <c r="FR437" s="41">
        <v>1</v>
      </c>
      <c r="FS437" s="6"/>
      <c r="FT437" s="6"/>
      <c r="FU437" s="6"/>
      <c r="FV437" s="6"/>
      <c r="FW437" s="6"/>
      <c r="FX437" s="6"/>
      <c r="FY437" s="52"/>
      <c r="GA437" s="367"/>
      <c r="GB437" s="41">
        <v>1</v>
      </c>
      <c r="GC437" s="6"/>
      <c r="GD437" s="6"/>
      <c r="GE437" s="6"/>
      <c r="GF437" s="6"/>
      <c r="GG437" s="6"/>
      <c r="GH437" s="6"/>
      <c r="GI437" s="52"/>
      <c r="GK437" s="367"/>
      <c r="GL437" s="41">
        <v>1</v>
      </c>
      <c r="GM437" s="6"/>
      <c r="GN437" s="6"/>
      <c r="GO437" s="6"/>
      <c r="GP437" s="6"/>
      <c r="GQ437" s="6"/>
      <c r="GR437" s="6"/>
      <c r="GS437" s="52"/>
      <c r="GU437" s="367"/>
      <c r="GV437" s="41">
        <v>1</v>
      </c>
      <c r="GW437" s="6"/>
      <c r="GX437" s="6"/>
      <c r="GY437" s="6"/>
      <c r="GZ437" s="6"/>
      <c r="HA437" s="6"/>
      <c r="HB437" s="6"/>
      <c r="HC437" s="52"/>
      <c r="HE437" s="367"/>
      <c r="HF437" s="41">
        <v>1</v>
      </c>
      <c r="HG437" s="6"/>
      <c r="HH437" s="6"/>
      <c r="HI437" s="6"/>
      <c r="HJ437" s="6"/>
      <c r="HK437" s="6"/>
      <c r="HL437" s="6"/>
      <c r="HM437" s="52"/>
      <c r="HO437" s="367"/>
      <c r="HP437" s="41">
        <v>1</v>
      </c>
      <c r="HQ437" s="6"/>
      <c r="HR437" s="6"/>
      <c r="HS437" s="6"/>
      <c r="HT437" s="6"/>
      <c r="HU437" s="6"/>
      <c r="HV437" s="6"/>
      <c r="HW437" s="52"/>
      <c r="HY437" s="367"/>
      <c r="HZ437" s="41">
        <v>1</v>
      </c>
      <c r="IA437" s="6"/>
      <c r="IB437" s="6"/>
      <c r="IC437" s="6"/>
      <c r="ID437" s="6"/>
      <c r="IE437" s="6"/>
      <c r="IF437" s="6"/>
      <c r="IG437" s="52"/>
      <c r="II437" s="367"/>
      <c r="IJ437" s="41">
        <v>1</v>
      </c>
      <c r="IK437" s="6"/>
      <c r="IL437" s="6"/>
      <c r="IM437" s="6"/>
      <c r="IN437" s="6"/>
      <c r="IO437" s="6"/>
      <c r="IP437" s="6"/>
      <c r="IQ437" s="52"/>
      <c r="IS437" s="367"/>
      <c r="IT437" s="41">
        <v>1</v>
      </c>
      <c r="IU437" s="6"/>
      <c r="IV437" s="6"/>
      <c r="IW437" s="6"/>
      <c r="IX437" s="6"/>
      <c r="IY437" s="6"/>
      <c r="IZ437" s="6"/>
      <c r="JA437" s="52"/>
    </row>
    <row r="438" spans="1:261" ht="12.75" customHeight="1" outlineLevel="2" x14ac:dyDescent="0.25">
      <c r="A438" s="99" t="s">
        <v>122</v>
      </c>
      <c r="B438" s="100">
        <f>IF(A438="Must Have",RQTMustHave,(IF(A438="Important",RQTImportant,(IF(A438="Standard",RQTStandard,RQTNiceToHave)))))</f>
        <v>1</v>
      </c>
      <c r="C438" s="358"/>
      <c r="D438" s="17" t="s">
        <v>1</v>
      </c>
      <c r="E438" s="417">
        <f>AVERAGE(O438,Y438,AI438,AS438,BC438,BM438,BW438,CG438,CQ438,DA438,DK438,DU438,EE438,EO438,EY438,FI438,FS438,GC438,GM438,GW438,HG438,HQ438,IA438,IK438,IU438)</f>
        <v>7.666666666666667</v>
      </c>
      <c r="F438" s="417">
        <f t="shared" ref="F438:J438" si="1986">AVERAGE(P438,Z438,AJ438,AT438,BD438,BN438,BX438,CH438,CR438,DB438,DL438,DV438,EF438,EP438,EZ438,FJ438,FT438,GD438,GN438,GX438,HH438,HR438,IB438,IL438,IV438)</f>
        <v>6.333333333333333</v>
      </c>
      <c r="G438" s="417">
        <f t="shared" si="1986"/>
        <v>6.666666666666667</v>
      </c>
      <c r="H438" s="417">
        <f t="shared" si="1986"/>
        <v>3</v>
      </c>
      <c r="I438" s="417">
        <f t="shared" si="1986"/>
        <v>2.5</v>
      </c>
      <c r="J438" s="417">
        <f t="shared" si="1986"/>
        <v>0</v>
      </c>
      <c r="K438" s="52"/>
      <c r="M438" s="48"/>
      <c r="N438" s="17" t="s">
        <v>1</v>
      </c>
      <c r="O438" s="36" t="str">
        <f>IF(COUNT(O437:O437)=0,"",AVERAGE(O437:O437))</f>
        <v/>
      </c>
      <c r="P438" s="36" t="str">
        <f>IF(COUNT(P437:P437)=0,"",AVERAGE(P437:P437))</f>
        <v/>
      </c>
      <c r="Q438" s="36" t="str">
        <f>IF(COUNT(Q437:Q437)=0,"",AVERAGE(Q437:Q437))</f>
        <v/>
      </c>
      <c r="R438" s="36" t="str">
        <f>IF(COUNT(R437:R437)=0,"",AVERAGE(R437:R437))</f>
        <v/>
      </c>
      <c r="S438" s="36"/>
      <c r="T438" s="36" t="str">
        <f>IF(COUNT(T437:T437)=0,"",AVERAGE(T437:T437))</f>
        <v/>
      </c>
      <c r="U438" s="52"/>
      <c r="W438" s="48"/>
      <c r="X438" s="17" t="s">
        <v>1</v>
      </c>
      <c r="Y438" s="36">
        <f>IF(COUNT(Y437:Y437)=0,"",AVERAGE(Y437:Y437))</f>
        <v>5</v>
      </c>
      <c r="Z438" s="36">
        <f t="shared" ref="Z438:AC438" si="1987">IF(COUNT(Z437:Z437)=0,"",AVERAGE(Z437:Z437))</f>
        <v>3</v>
      </c>
      <c r="AA438" s="36">
        <f t="shared" si="1987"/>
        <v>7</v>
      </c>
      <c r="AB438" s="36">
        <f t="shared" si="1987"/>
        <v>0</v>
      </c>
      <c r="AC438" s="36">
        <f t="shared" si="1987"/>
        <v>5</v>
      </c>
      <c r="AD438" s="36">
        <f>IF(COUNT(AD437:AD437)=0,"",AVERAGE(AD437:AD437))</f>
        <v>0</v>
      </c>
      <c r="AE438" s="52"/>
      <c r="AG438" s="48"/>
      <c r="AH438" s="17" t="s">
        <v>1</v>
      </c>
      <c r="AI438" s="36" t="str">
        <f>IF(COUNT(AI437:AI437)=0,"",AVERAGE(AI437:AI437))</f>
        <v/>
      </c>
      <c r="AJ438" s="36" t="str">
        <f>IF(COUNT(AJ437:AJ437)=0,"",AVERAGE(AJ437:AJ437))</f>
        <v/>
      </c>
      <c r="AK438" s="36" t="str">
        <f>IF(COUNT(AK437:AK437)=0,"",AVERAGE(AK437:AK437))</f>
        <v/>
      </c>
      <c r="AL438" s="36" t="str">
        <f>IF(COUNT(AL437:AL437)=0,"",AVERAGE(AL437:AL437))</f>
        <v/>
      </c>
      <c r="AM438" s="36"/>
      <c r="AN438" s="36" t="str">
        <f>IF(COUNT(AN437:AN437)=0,"",AVERAGE(AN437:AN437))</f>
        <v/>
      </c>
      <c r="AO438" s="52"/>
      <c r="AQ438" s="48"/>
      <c r="AR438" s="17" t="s">
        <v>1</v>
      </c>
      <c r="AS438" s="36"/>
      <c r="AT438" s="36" t="str">
        <f>IF(COUNT(AT437:AT437)=0,"",AVERAGE(AT437:AT437))</f>
        <v/>
      </c>
      <c r="AU438" s="36" t="str">
        <f>IF(COUNT(AU437:AU437)=0,"",AVERAGE(AU437:AU437))</f>
        <v/>
      </c>
      <c r="AV438" s="36" t="str">
        <f>IF(COUNT(AV437:AV437)=0,"",AVERAGE(AV437:AV437))</f>
        <v/>
      </c>
      <c r="AW438" s="36" t="str">
        <f>IF(COUNT(AW437:AW437)=0,"",AVERAGE(AW437:AW437))</f>
        <v/>
      </c>
      <c r="AX438" s="36" t="str">
        <f>IF(COUNT(AX437:AX437)=0,"",AVERAGE(AX437:AX437))</f>
        <v/>
      </c>
      <c r="AY438" s="52"/>
      <c r="BA438" s="48"/>
      <c r="BB438" s="17" t="s">
        <v>1</v>
      </c>
      <c r="BC438" s="36"/>
      <c r="BD438" s="36" t="str">
        <f>IF(COUNT(BD437:BD437)=0,"",AVERAGE(BD437:BD437))</f>
        <v/>
      </c>
      <c r="BE438" s="36" t="str">
        <f>IF(COUNT(BE437:BE437)=0,"",AVERAGE(BE437:BE437))</f>
        <v/>
      </c>
      <c r="BF438" s="36" t="str">
        <f>IF(COUNT(BF437:BF437)=0,"",AVERAGE(BF437:BF437))</f>
        <v/>
      </c>
      <c r="BG438" s="36" t="str">
        <f>IF(COUNT(BG437:BG437)=0,"",AVERAGE(BG437:BG437))</f>
        <v/>
      </c>
      <c r="BH438" s="36" t="str">
        <f>IF(COUNT(BH437:BH437)=0,"",AVERAGE(BH437:BH437))</f>
        <v/>
      </c>
      <c r="BI438" s="52"/>
      <c r="BK438" s="48"/>
      <c r="BL438" s="17" t="s">
        <v>1</v>
      </c>
      <c r="BM438" s="6"/>
      <c r="BN438" s="6"/>
      <c r="BO438" s="6"/>
      <c r="BP438" s="6"/>
      <c r="BQ438" s="6"/>
      <c r="BR438" s="6"/>
      <c r="BS438" s="52"/>
      <c r="BU438" s="48"/>
      <c r="BV438" s="17" t="s">
        <v>1</v>
      </c>
      <c r="BW438" s="36" t="str">
        <f>IF(COUNT(BW437:BW437)=0,"",AVERAGE(BW437:BW437))</f>
        <v/>
      </c>
      <c r="BX438" s="36" t="str">
        <f>IF(COUNT(BX437:BX437)=0,"",AVERAGE(BX437:BX437))</f>
        <v/>
      </c>
      <c r="BY438" s="36" t="str">
        <f>IF(COUNT(BY437:BY437)=0,"",AVERAGE(BY437:BY437))</f>
        <v/>
      </c>
      <c r="BZ438" s="36" t="str">
        <f>IF(COUNT(BZ437:BZ437)=0,"",AVERAGE(BZ437:BZ437))</f>
        <v/>
      </c>
      <c r="CA438" s="36"/>
      <c r="CB438" s="36" t="str">
        <f>IF(COUNT(CB437:CB437)=0,"",AVERAGE(CB437:CB437))</f>
        <v/>
      </c>
      <c r="CC438" s="52"/>
      <c r="CE438" s="48"/>
      <c r="CF438" s="17" t="s">
        <v>1</v>
      </c>
      <c r="CG438" s="36" t="str">
        <f>IF(COUNT(CG437:CG437)=0,"",AVERAGE(CG437:CG437))</f>
        <v/>
      </c>
      <c r="CH438" s="36" t="str">
        <f>IF(COUNT(CH437:CH437)=0,"",AVERAGE(CH437:CH437))</f>
        <v/>
      </c>
      <c r="CI438" s="36" t="str">
        <f>IF(COUNT(CI437:CI437)=0,"",AVERAGE(CI437:CI437))</f>
        <v/>
      </c>
      <c r="CJ438" s="36" t="str">
        <f>IF(COUNT(CJ437:CJ437)=0,"",AVERAGE(CJ437:CJ437))</f>
        <v/>
      </c>
      <c r="CK438" s="36"/>
      <c r="CL438" s="36" t="str">
        <f>IF(COUNT(CL437:CL437)=0,"",AVERAGE(CL437:CL437))</f>
        <v/>
      </c>
      <c r="CM438" s="52"/>
      <c r="CO438" s="48"/>
      <c r="CP438" s="17" t="s">
        <v>1</v>
      </c>
      <c r="CQ438" s="36" t="str">
        <f>IF(COUNT(CQ437:CQ437)=0,"",AVERAGE(CQ437:CQ437))</f>
        <v/>
      </c>
      <c r="CR438" s="36" t="str">
        <f>IF(COUNT(CR437:CR437)=0,"",AVERAGE(CR437:CR437))</f>
        <v/>
      </c>
      <c r="CS438" s="36" t="str">
        <f>IF(COUNT(CS437:CS437)=0,"",AVERAGE(CS437:CS437))</f>
        <v/>
      </c>
      <c r="CT438" s="36" t="str">
        <f>IF(COUNT(CT437:CT437)=0,"",AVERAGE(CT437:CT437))</f>
        <v/>
      </c>
      <c r="CU438" s="36"/>
      <c r="CV438" s="36" t="str">
        <f>IF(COUNT(CV437:CV437)=0,"",AVERAGE(CV437:CV437))</f>
        <v/>
      </c>
      <c r="CW438" s="52"/>
      <c r="CY438" s="48"/>
      <c r="CZ438" s="17" t="s">
        <v>1</v>
      </c>
      <c r="DA438" s="36">
        <f>IF(COUNT(DA437:DA437)=0,"",AVERAGE(DA437:DA437))</f>
        <v>9</v>
      </c>
      <c r="DB438" s="36">
        <f>IF(COUNT(DB437:DB437)=0,"",AVERAGE(DB437:DB437))</f>
        <v>9</v>
      </c>
      <c r="DC438" s="36">
        <f>IF(COUNT(DC437:DC437)=0,"",AVERAGE(DC437:DC437))</f>
        <v>7</v>
      </c>
      <c r="DD438" s="36">
        <f>IF(COUNT(DD437:DD437)=0,"",AVERAGE(DD437:DD437))</f>
        <v>6</v>
      </c>
      <c r="DE438" s="36"/>
      <c r="DF438" s="36">
        <f>IF(COUNT(DF437:DF437)=0,"",AVERAGE(DF437:DF437))</f>
        <v>0</v>
      </c>
      <c r="DG438" s="52"/>
      <c r="DI438" s="48"/>
      <c r="DJ438" s="17" t="s">
        <v>1</v>
      </c>
      <c r="DK438" s="36" t="str">
        <f>IF(COUNT(DK437:DK437)=0,"",AVERAGE(DK437:DK437))</f>
        <v/>
      </c>
      <c r="DL438" s="36" t="str">
        <f>IF(COUNT(DL437:DL437)=0,"",AVERAGE(DL437:DL437))</f>
        <v/>
      </c>
      <c r="DM438" s="36" t="str">
        <f>IF(COUNT(DM437:DM437)=0,"",AVERAGE(DM437:DM437))</f>
        <v/>
      </c>
      <c r="DN438" s="36" t="str">
        <f>IF(COUNT(DN437:DN437)=0,"",AVERAGE(DN437:DN437))</f>
        <v/>
      </c>
      <c r="DO438" s="36"/>
      <c r="DP438" s="36" t="str">
        <f>IF(COUNT(DP437:DP437)=0,"",AVERAGE(DP437:DP437))</f>
        <v/>
      </c>
      <c r="DQ438" s="52"/>
      <c r="DS438" s="48"/>
      <c r="DT438" s="17" t="s">
        <v>1</v>
      </c>
      <c r="DU438" s="36" t="str">
        <f>IF(COUNT(DU437:DU437)=0,"",AVERAGE(DU437:DU437))</f>
        <v/>
      </c>
      <c r="DV438" s="36" t="str">
        <f>IF(COUNT(DV437:DV437)=0,"",AVERAGE(DV437:DV437))</f>
        <v/>
      </c>
      <c r="DW438" s="36" t="str">
        <f>IF(COUNT(DW437:DW437)=0,"",AVERAGE(DW437:DW437))</f>
        <v/>
      </c>
      <c r="DX438" s="36" t="str">
        <f>IF(COUNT(DX437:DX437)=0,"",AVERAGE(DX437:DX437))</f>
        <v/>
      </c>
      <c r="DY438" s="36"/>
      <c r="DZ438" s="36" t="str">
        <f>IF(COUNT(DZ437:DZ437)=0,"",AVERAGE(DZ437:DZ437))</f>
        <v/>
      </c>
      <c r="EA438" s="52"/>
      <c r="EC438" s="48"/>
      <c r="ED438" s="17" t="s">
        <v>1</v>
      </c>
      <c r="EE438" s="36" t="str">
        <f>IF(COUNT(EE437:EE437)=0,"",AVERAGE(EE437:EE437))</f>
        <v/>
      </c>
      <c r="EF438" s="36" t="str">
        <f>IF(COUNT(EF437:EF437)=0,"",AVERAGE(EF437:EF437))</f>
        <v/>
      </c>
      <c r="EG438" s="36" t="str">
        <f>IF(COUNT(EG437:EG437)=0,"",AVERAGE(EG437:EG437))</f>
        <v/>
      </c>
      <c r="EH438" s="36" t="str">
        <f>IF(COUNT(EH437:EH437)=0,"",AVERAGE(EH437:EH437))</f>
        <v/>
      </c>
      <c r="EI438" s="36"/>
      <c r="EJ438" s="36" t="str">
        <f>IF(COUNT(EJ437:EJ437)=0,"",AVERAGE(EJ437:EJ437))</f>
        <v/>
      </c>
      <c r="EK438" s="52"/>
      <c r="EL438" s="48"/>
      <c r="EM438" s="17" t="s">
        <v>1</v>
      </c>
      <c r="EN438" s="36">
        <f>IF(COUNT(EN437:EN437)=0,"",AVERAGE(EN437:EN437))</f>
        <v>9</v>
      </c>
      <c r="EO438" s="36">
        <f>IF(COUNT(EO437:EO437)=0,"",AVERAGE(EO437:EO437))</f>
        <v>9</v>
      </c>
      <c r="EP438" s="36">
        <f>IF(COUNT(EP437:EP437)=0,"",AVERAGE(EP437:EP437))</f>
        <v>7</v>
      </c>
      <c r="EQ438" s="36">
        <f>IF(COUNT(EQ437:EQ437)=0,"",AVERAGE(EQ437:EQ437))</f>
        <v>6</v>
      </c>
      <c r="ER438" s="36"/>
      <c r="ES438" s="36">
        <f>IF(COUNT(ES437:ES437)=0,"",AVERAGE(ES437:ES437))</f>
        <v>0</v>
      </c>
      <c r="ET438" s="52"/>
      <c r="EU438" s="52"/>
      <c r="EW438" s="369"/>
      <c r="EX438" s="17" t="s">
        <v>1</v>
      </c>
      <c r="EY438" s="36" t="str">
        <f t="shared" ref="EY438:FD438" si="1988">IF(COUNT(EY437:EY437)=0,"",AVERAGE(EY437:EY437))</f>
        <v/>
      </c>
      <c r="EZ438" s="36" t="str">
        <f t="shared" si="1988"/>
        <v/>
      </c>
      <c r="FA438" s="36" t="str">
        <f t="shared" si="1988"/>
        <v/>
      </c>
      <c r="FB438" s="36" t="str">
        <f t="shared" si="1988"/>
        <v/>
      </c>
      <c r="FC438" s="36" t="str">
        <f t="shared" si="1988"/>
        <v/>
      </c>
      <c r="FD438" s="36" t="str">
        <f t="shared" si="1988"/>
        <v/>
      </c>
      <c r="FE438" s="52"/>
      <c r="FG438" s="369"/>
      <c r="FH438" s="17" t="s">
        <v>1</v>
      </c>
      <c r="FI438" s="36" t="str">
        <f t="shared" ref="FI438:FN438" si="1989">IF(COUNT(FI437:FI437)=0,"",AVERAGE(FI437:FI437))</f>
        <v/>
      </c>
      <c r="FJ438" s="36" t="str">
        <f t="shared" si="1989"/>
        <v/>
      </c>
      <c r="FK438" s="36" t="str">
        <f t="shared" si="1989"/>
        <v/>
      </c>
      <c r="FL438" s="36" t="str">
        <f t="shared" si="1989"/>
        <v/>
      </c>
      <c r="FM438" s="36" t="str">
        <f t="shared" si="1989"/>
        <v/>
      </c>
      <c r="FN438" s="36" t="str">
        <f t="shared" si="1989"/>
        <v/>
      </c>
      <c r="FO438" s="52"/>
      <c r="FQ438" s="369"/>
      <c r="FR438" s="17" t="s">
        <v>1</v>
      </c>
      <c r="FS438" s="36" t="str">
        <f t="shared" ref="FS438:FX438" si="1990">IF(COUNT(FS437:FS437)=0,"",AVERAGE(FS437:FS437))</f>
        <v/>
      </c>
      <c r="FT438" s="36" t="str">
        <f t="shared" si="1990"/>
        <v/>
      </c>
      <c r="FU438" s="36" t="str">
        <f t="shared" si="1990"/>
        <v/>
      </c>
      <c r="FV438" s="36" t="str">
        <f t="shared" si="1990"/>
        <v/>
      </c>
      <c r="FW438" s="36" t="str">
        <f t="shared" si="1990"/>
        <v/>
      </c>
      <c r="FX438" s="36" t="str">
        <f t="shared" si="1990"/>
        <v/>
      </c>
      <c r="FY438" s="52"/>
      <c r="GA438" s="369"/>
      <c r="GB438" s="17" t="s">
        <v>1</v>
      </c>
      <c r="GC438" s="36" t="str">
        <f t="shared" ref="GC438:GH438" si="1991">IF(COUNT(GC437:GC437)=0,"",AVERAGE(GC437:GC437))</f>
        <v/>
      </c>
      <c r="GD438" s="36" t="str">
        <f t="shared" si="1991"/>
        <v/>
      </c>
      <c r="GE438" s="36" t="str">
        <f t="shared" si="1991"/>
        <v/>
      </c>
      <c r="GF438" s="36" t="str">
        <f t="shared" si="1991"/>
        <v/>
      </c>
      <c r="GG438" s="36" t="str">
        <f t="shared" si="1991"/>
        <v/>
      </c>
      <c r="GH438" s="36" t="str">
        <f t="shared" si="1991"/>
        <v/>
      </c>
      <c r="GI438" s="52"/>
      <c r="GK438" s="369"/>
      <c r="GL438" s="17" t="s">
        <v>1</v>
      </c>
      <c r="GM438" s="36" t="str">
        <f t="shared" ref="GM438:GR438" si="1992">IF(COUNT(GM437:GM437)=0,"",AVERAGE(GM437:GM437))</f>
        <v/>
      </c>
      <c r="GN438" s="36" t="str">
        <f t="shared" si="1992"/>
        <v/>
      </c>
      <c r="GO438" s="36" t="str">
        <f t="shared" si="1992"/>
        <v/>
      </c>
      <c r="GP438" s="36" t="str">
        <f t="shared" si="1992"/>
        <v/>
      </c>
      <c r="GQ438" s="36" t="str">
        <f t="shared" si="1992"/>
        <v/>
      </c>
      <c r="GR438" s="36" t="str">
        <f t="shared" si="1992"/>
        <v/>
      </c>
      <c r="GS438" s="52"/>
      <c r="GU438" s="369"/>
      <c r="GV438" s="17" t="s">
        <v>1</v>
      </c>
      <c r="GW438" s="36" t="str">
        <f t="shared" ref="GW438:HB438" si="1993">IF(COUNT(GW437:GW437)=0,"",AVERAGE(GW437:GW437))</f>
        <v/>
      </c>
      <c r="GX438" s="36" t="str">
        <f t="shared" si="1993"/>
        <v/>
      </c>
      <c r="GY438" s="36" t="str">
        <f t="shared" si="1993"/>
        <v/>
      </c>
      <c r="GZ438" s="36" t="str">
        <f t="shared" si="1993"/>
        <v/>
      </c>
      <c r="HA438" s="36" t="str">
        <f t="shared" si="1993"/>
        <v/>
      </c>
      <c r="HB438" s="36" t="str">
        <f t="shared" si="1993"/>
        <v/>
      </c>
      <c r="HC438" s="52"/>
      <c r="HE438" s="369"/>
      <c r="HF438" s="17" t="s">
        <v>1</v>
      </c>
      <c r="HG438" s="36" t="str">
        <f t="shared" ref="HG438:HL438" si="1994">IF(COUNT(HG437:HG437)=0,"",AVERAGE(HG437:HG437))</f>
        <v/>
      </c>
      <c r="HH438" s="36" t="str">
        <f t="shared" si="1994"/>
        <v/>
      </c>
      <c r="HI438" s="36" t="str">
        <f t="shared" si="1994"/>
        <v/>
      </c>
      <c r="HJ438" s="36" t="str">
        <f t="shared" si="1994"/>
        <v/>
      </c>
      <c r="HK438" s="36" t="str">
        <f t="shared" si="1994"/>
        <v/>
      </c>
      <c r="HL438" s="36" t="str">
        <f t="shared" si="1994"/>
        <v/>
      </c>
      <c r="HM438" s="52"/>
      <c r="HO438" s="369"/>
      <c r="HP438" s="17" t="s">
        <v>1</v>
      </c>
      <c r="HQ438" s="36" t="str">
        <f t="shared" ref="HQ438:HV438" si="1995">IF(COUNT(HQ437:HQ437)=0,"",AVERAGE(HQ437:HQ437))</f>
        <v/>
      </c>
      <c r="HR438" s="36" t="str">
        <f t="shared" si="1995"/>
        <v/>
      </c>
      <c r="HS438" s="36" t="str">
        <f t="shared" si="1995"/>
        <v/>
      </c>
      <c r="HT438" s="36" t="str">
        <f t="shared" si="1995"/>
        <v/>
      </c>
      <c r="HU438" s="36" t="str">
        <f t="shared" si="1995"/>
        <v/>
      </c>
      <c r="HV438" s="36" t="str">
        <f t="shared" si="1995"/>
        <v/>
      </c>
      <c r="HW438" s="52"/>
      <c r="HY438" s="369"/>
      <c r="HZ438" s="17" t="s">
        <v>1</v>
      </c>
      <c r="IA438" s="36" t="str">
        <f t="shared" ref="IA438:IF438" si="1996">IF(COUNT(IA437:IA437)=0,"",AVERAGE(IA437:IA437))</f>
        <v/>
      </c>
      <c r="IB438" s="36" t="str">
        <f t="shared" si="1996"/>
        <v/>
      </c>
      <c r="IC438" s="36" t="str">
        <f t="shared" si="1996"/>
        <v/>
      </c>
      <c r="ID438" s="36" t="str">
        <f t="shared" si="1996"/>
        <v/>
      </c>
      <c r="IE438" s="36" t="str">
        <f t="shared" si="1996"/>
        <v/>
      </c>
      <c r="IF438" s="36" t="str">
        <f t="shared" si="1996"/>
        <v/>
      </c>
      <c r="IG438" s="52"/>
      <c r="II438" s="369"/>
      <c r="IJ438" s="17" t="s">
        <v>1</v>
      </c>
      <c r="IK438" s="36" t="str">
        <f t="shared" ref="IK438:IP438" si="1997">IF(COUNT(IK437:IK437)=0,"",AVERAGE(IK437:IK437))</f>
        <v/>
      </c>
      <c r="IL438" s="36" t="str">
        <f t="shared" si="1997"/>
        <v/>
      </c>
      <c r="IM438" s="36" t="str">
        <f t="shared" si="1997"/>
        <v/>
      </c>
      <c r="IN438" s="36" t="str">
        <f t="shared" si="1997"/>
        <v/>
      </c>
      <c r="IO438" s="36" t="str">
        <f t="shared" si="1997"/>
        <v/>
      </c>
      <c r="IP438" s="36" t="str">
        <f t="shared" si="1997"/>
        <v/>
      </c>
      <c r="IQ438" s="52"/>
      <c r="IS438" s="369"/>
      <c r="IT438" s="17" t="s">
        <v>1</v>
      </c>
      <c r="IU438" s="36" t="str">
        <f t="shared" ref="IU438:IZ438" si="1998">IF(COUNT(IU437:IU437)=0,"",AVERAGE(IU437:IU437))</f>
        <v/>
      </c>
      <c r="IV438" s="36" t="str">
        <f t="shared" si="1998"/>
        <v/>
      </c>
      <c r="IW438" s="36" t="str">
        <f t="shared" si="1998"/>
        <v/>
      </c>
      <c r="IX438" s="36" t="str">
        <f t="shared" si="1998"/>
        <v/>
      </c>
      <c r="IY438" s="36" t="str">
        <f t="shared" si="1998"/>
        <v/>
      </c>
      <c r="IZ438" s="36" t="str">
        <f t="shared" si="1998"/>
        <v/>
      </c>
      <c r="JA438" s="52"/>
    </row>
    <row r="439" spans="1:261" ht="13.8" outlineLevel="1" x14ac:dyDescent="0.25">
      <c r="A439" s="97"/>
      <c r="B439" s="98">
        <f>SUM(B440:B442)*10</f>
        <v>10</v>
      </c>
      <c r="C439" s="68" t="s">
        <v>36</v>
      </c>
      <c r="D439" s="38" t="s">
        <v>345</v>
      </c>
      <c r="E439" s="428">
        <f>($B$442*E442)/$B$439</f>
        <v>0.53333333333333333</v>
      </c>
      <c r="F439" s="428">
        <f t="shared" ref="F439:J439" si="1999">($B$442*F442)/$B$439</f>
        <v>0.43333333333333329</v>
      </c>
      <c r="G439" s="428">
        <f t="shared" si="1999"/>
        <v>8.3333333333333343E-2</v>
      </c>
      <c r="H439" s="428">
        <f t="shared" si="1999"/>
        <v>0.32500000000000001</v>
      </c>
      <c r="I439" s="428">
        <f t="shared" si="1999"/>
        <v>0.67500000000000004</v>
      </c>
      <c r="J439" s="428">
        <f t="shared" si="1999"/>
        <v>0.6</v>
      </c>
      <c r="K439" s="52"/>
      <c r="M439" s="68" t="s">
        <v>36</v>
      </c>
      <c r="N439" s="38" t="s">
        <v>345</v>
      </c>
      <c r="O439" s="38"/>
      <c r="P439" s="38"/>
      <c r="Q439" s="38"/>
      <c r="R439" s="38"/>
      <c r="S439" s="38"/>
      <c r="T439" s="38"/>
      <c r="U439" s="52"/>
      <c r="W439" s="68" t="s">
        <v>36</v>
      </c>
      <c r="X439" s="38" t="s">
        <v>345</v>
      </c>
      <c r="Y439" s="38"/>
      <c r="Z439" s="38"/>
      <c r="AA439" s="38"/>
      <c r="AB439" s="38"/>
      <c r="AC439" s="38"/>
      <c r="AD439" s="38"/>
      <c r="AE439" s="52"/>
      <c r="AG439" s="68" t="s">
        <v>36</v>
      </c>
      <c r="AH439" s="38" t="s">
        <v>345</v>
      </c>
      <c r="AI439" s="38"/>
      <c r="AJ439" s="38"/>
      <c r="AK439" s="38"/>
      <c r="AL439" s="38"/>
      <c r="AM439" s="38"/>
      <c r="AN439" s="38"/>
      <c r="AO439" s="52"/>
      <c r="AQ439" s="68" t="s">
        <v>36</v>
      </c>
      <c r="AR439" s="38" t="s">
        <v>345</v>
      </c>
      <c r="AS439" s="38"/>
      <c r="AT439" s="38"/>
      <c r="AU439" s="38"/>
      <c r="AV439" s="38"/>
      <c r="AW439" s="38"/>
      <c r="AX439" s="38"/>
      <c r="AY439" s="52"/>
      <c r="BA439" s="68" t="s">
        <v>36</v>
      </c>
      <c r="BB439" s="38" t="s">
        <v>345</v>
      </c>
      <c r="BC439" s="38"/>
      <c r="BD439" s="38"/>
      <c r="BE439" s="38"/>
      <c r="BF439" s="38"/>
      <c r="BG439" s="38"/>
      <c r="BH439" s="38"/>
      <c r="BI439" s="52"/>
      <c r="BK439" s="68" t="s">
        <v>36</v>
      </c>
      <c r="BL439" s="38" t="s">
        <v>345</v>
      </c>
      <c r="BM439" s="36"/>
      <c r="BN439" s="36" t="str">
        <f>IF(COUNT(BN438:BN438)=0,"",AVERAGE(BN438:BN438))</f>
        <v/>
      </c>
      <c r="BO439" s="36" t="str">
        <f>IF(COUNT(BO438:BO438)=0,"",AVERAGE(BO438:BO438))</f>
        <v/>
      </c>
      <c r="BP439" s="36" t="str">
        <f>IF(COUNT(BP438:BP438)=0,"",AVERAGE(BP438:BP438))</f>
        <v/>
      </c>
      <c r="BQ439" s="36" t="str">
        <f>IF(COUNT(BQ438:BQ438)=0,"",AVERAGE(BQ438:BQ438))</f>
        <v/>
      </c>
      <c r="BR439" s="36" t="str">
        <f>IF(COUNT(BR438:BR438)=0,"",AVERAGE(BR438:BR438))</f>
        <v/>
      </c>
      <c r="BS439" s="52"/>
      <c r="BU439" s="68" t="s">
        <v>36</v>
      </c>
      <c r="BV439" s="38" t="s">
        <v>345</v>
      </c>
      <c r="BW439" s="38"/>
      <c r="BX439" s="38"/>
      <c r="BY439" s="38"/>
      <c r="BZ439" s="38"/>
      <c r="CA439" s="38"/>
      <c r="CB439" s="38"/>
      <c r="CC439" s="52"/>
      <c r="CE439" s="68" t="s">
        <v>36</v>
      </c>
      <c r="CF439" s="38" t="s">
        <v>345</v>
      </c>
      <c r="CG439" s="38"/>
      <c r="CH439" s="38"/>
      <c r="CI439" s="38"/>
      <c r="CJ439" s="38"/>
      <c r="CK439" s="38"/>
      <c r="CL439" s="38"/>
      <c r="CM439" s="52"/>
      <c r="CO439" s="68" t="s">
        <v>36</v>
      </c>
      <c r="CP439" s="38" t="s">
        <v>345</v>
      </c>
      <c r="CQ439" s="38"/>
      <c r="CR439" s="38"/>
      <c r="CS439" s="38"/>
      <c r="CT439" s="38"/>
      <c r="CU439" s="38"/>
      <c r="CV439" s="38"/>
      <c r="CW439" s="52"/>
      <c r="CY439" s="68" t="s">
        <v>36</v>
      </c>
      <c r="CZ439" s="38" t="s">
        <v>345</v>
      </c>
      <c r="DA439" s="38"/>
      <c r="DB439" s="38"/>
      <c r="DC439" s="38"/>
      <c r="DD439" s="38"/>
      <c r="DE439" s="38"/>
      <c r="DF439" s="38"/>
      <c r="DG439" s="52"/>
      <c r="DI439" s="68" t="s">
        <v>36</v>
      </c>
      <c r="DJ439" s="38" t="s">
        <v>345</v>
      </c>
      <c r="DK439" s="38"/>
      <c r="DL439" s="38"/>
      <c r="DM439" s="38"/>
      <c r="DN439" s="38"/>
      <c r="DO439" s="38"/>
      <c r="DP439" s="38"/>
      <c r="DQ439" s="52"/>
      <c r="DS439" s="68" t="s">
        <v>36</v>
      </c>
      <c r="DT439" s="38" t="s">
        <v>345</v>
      </c>
      <c r="DU439" s="38"/>
      <c r="DV439" s="38"/>
      <c r="DW439" s="38"/>
      <c r="DX439" s="38"/>
      <c r="DY439" s="38"/>
      <c r="DZ439" s="38"/>
      <c r="EA439" s="52"/>
      <c r="EC439" s="68" t="s">
        <v>36</v>
      </c>
      <c r="ED439" s="38" t="s">
        <v>345</v>
      </c>
      <c r="EE439" s="38"/>
      <c r="EF439" s="38"/>
      <c r="EG439" s="38"/>
      <c r="EH439" s="38"/>
      <c r="EI439" s="38"/>
      <c r="EJ439" s="38"/>
      <c r="EK439" s="52"/>
      <c r="EL439" s="68" t="s">
        <v>36</v>
      </c>
      <c r="EM439" s="38" t="s">
        <v>345</v>
      </c>
      <c r="EN439" s="38"/>
      <c r="EO439" s="38"/>
      <c r="EP439" s="38"/>
      <c r="EQ439" s="38"/>
      <c r="ER439" s="38"/>
      <c r="ES439" s="38"/>
      <c r="ET439" s="52"/>
      <c r="EU439" s="52"/>
      <c r="EW439" s="373" t="s">
        <v>36</v>
      </c>
      <c r="EX439" s="38" t="s">
        <v>345</v>
      </c>
      <c r="EY439" s="38"/>
      <c r="EZ439" s="38"/>
      <c r="FA439" s="38"/>
      <c r="FB439" s="38"/>
      <c r="FC439" s="38"/>
      <c r="FD439" s="38"/>
      <c r="FE439" s="52"/>
      <c r="FG439" s="373" t="s">
        <v>36</v>
      </c>
      <c r="FH439" s="38" t="s">
        <v>345</v>
      </c>
      <c r="FI439" s="38"/>
      <c r="FJ439" s="38"/>
      <c r="FK439" s="38"/>
      <c r="FL439" s="38"/>
      <c r="FM439" s="38"/>
      <c r="FN439" s="38"/>
      <c r="FO439" s="52"/>
      <c r="FQ439" s="373" t="s">
        <v>36</v>
      </c>
      <c r="FR439" s="38" t="s">
        <v>345</v>
      </c>
      <c r="FS439" s="38"/>
      <c r="FT439" s="38"/>
      <c r="FU439" s="38"/>
      <c r="FV439" s="38"/>
      <c r="FW439" s="38"/>
      <c r="FX439" s="38"/>
      <c r="FY439" s="52"/>
      <c r="GA439" s="373" t="s">
        <v>36</v>
      </c>
      <c r="GB439" s="38" t="s">
        <v>345</v>
      </c>
      <c r="GC439" s="38"/>
      <c r="GD439" s="38"/>
      <c r="GE439" s="38"/>
      <c r="GF439" s="38"/>
      <c r="GG439" s="38"/>
      <c r="GH439" s="38"/>
      <c r="GI439" s="52"/>
      <c r="GK439" s="373" t="s">
        <v>36</v>
      </c>
      <c r="GL439" s="38" t="s">
        <v>345</v>
      </c>
      <c r="GM439" s="38"/>
      <c r="GN439" s="38"/>
      <c r="GO439" s="38"/>
      <c r="GP439" s="38"/>
      <c r="GQ439" s="38"/>
      <c r="GR439" s="38"/>
      <c r="GS439" s="52"/>
      <c r="GU439" s="373" t="s">
        <v>36</v>
      </c>
      <c r="GV439" s="38" t="s">
        <v>345</v>
      </c>
      <c r="GW439" s="38"/>
      <c r="GX439" s="38"/>
      <c r="GY439" s="38"/>
      <c r="GZ439" s="38"/>
      <c r="HA439" s="38"/>
      <c r="HB439" s="38"/>
      <c r="HC439" s="52"/>
      <c r="HE439" s="373" t="s">
        <v>36</v>
      </c>
      <c r="HF439" s="38" t="s">
        <v>345</v>
      </c>
      <c r="HG439" s="38"/>
      <c r="HH439" s="38"/>
      <c r="HI439" s="38"/>
      <c r="HJ439" s="38"/>
      <c r="HK439" s="38"/>
      <c r="HL439" s="38"/>
      <c r="HM439" s="52"/>
      <c r="HO439" s="373" t="s">
        <v>36</v>
      </c>
      <c r="HP439" s="38" t="s">
        <v>345</v>
      </c>
      <c r="HQ439" s="38"/>
      <c r="HR439" s="38"/>
      <c r="HS439" s="38"/>
      <c r="HT439" s="38"/>
      <c r="HU439" s="38"/>
      <c r="HV439" s="38"/>
      <c r="HW439" s="52"/>
      <c r="HY439" s="373" t="s">
        <v>36</v>
      </c>
      <c r="HZ439" s="38" t="s">
        <v>345</v>
      </c>
      <c r="IA439" s="38"/>
      <c r="IB439" s="38"/>
      <c r="IC439" s="38"/>
      <c r="ID439" s="38"/>
      <c r="IE439" s="38"/>
      <c r="IF439" s="38"/>
      <c r="IG439" s="52"/>
      <c r="II439" s="373" t="s">
        <v>36</v>
      </c>
      <c r="IJ439" s="38" t="s">
        <v>345</v>
      </c>
      <c r="IK439" s="38"/>
      <c r="IL439" s="38"/>
      <c r="IM439" s="38"/>
      <c r="IN439" s="38"/>
      <c r="IO439" s="38"/>
      <c r="IP439" s="38"/>
      <c r="IQ439" s="52"/>
      <c r="IS439" s="373" t="s">
        <v>36</v>
      </c>
      <c r="IT439" s="38" t="s">
        <v>345</v>
      </c>
      <c r="IU439" s="38"/>
      <c r="IV439" s="38"/>
      <c r="IW439" s="38"/>
      <c r="IX439" s="38"/>
      <c r="IY439" s="38"/>
      <c r="IZ439" s="38"/>
      <c r="JA439" s="52"/>
    </row>
    <row r="440" spans="1:261" ht="12.75" customHeight="1" outlineLevel="2" x14ac:dyDescent="0.25">
      <c r="C440" s="356"/>
      <c r="D440" s="41">
        <v>1</v>
      </c>
      <c r="E440" s="416">
        <f t="shared" ref="E440:E441" si="2000">AVERAGE(O440,Y440,AI440,AS440,BC440,BM440,BW440,CG440,CQ440,DA440,DK440,DU440,EE440,EO440,EY440,FI440,FS440,GC440,GM440,GW440,HG440,HQ440,IA440,IK440,IU440)</f>
        <v>6</v>
      </c>
      <c r="F440" s="416">
        <f t="shared" ref="F440:F441" si="2001">AVERAGE(P440,Z440,AJ440,AT440,BD440,BN440,BX440,CH440,CR440,DB440,DL440,DV440,EF440,EP440,EZ440,FJ440,FT440,GD440,GN440,GX440,HH440,HR440,IB440,IL440,IV440)</f>
        <v>4.333333333333333</v>
      </c>
      <c r="G440" s="416">
        <f t="shared" ref="G440:G441" si="2002">AVERAGE(Q440,AA440,AK440,AU440,BE440,BO440,BY440,CI440,CS440,DC440,DM440,DW440,EG440,EQ440,FA440,FK440,FU440,GE440,GO440,GY440,HI440,HS440,IC440,IM440,IW440)</f>
        <v>0</v>
      </c>
      <c r="H440" s="416">
        <f t="shared" ref="H440:H441" si="2003">AVERAGE(R440,AB440,AL440,AV440,BF440,BP440,BZ440,CJ440,CT440,DD440,DN440,DX440,EH440,ER440,FB440,FL440,FV440,GF440,GP440,GZ440,HJ440,HT440,ID440,IN440,IX440)</f>
        <v>2.5</v>
      </c>
      <c r="I440" s="416">
        <f t="shared" ref="I440:I441" si="2004">AVERAGE(S440,AC440,AM440,AW440,BG440,BQ440,CA440,CK440,CU440,DE440,DO440,DY440,EI440,ES440,FC440,FM440,FW440,GG440,GQ440,HA440,HK440,HU440,IE440,IO440,IY440)</f>
        <v>7.5</v>
      </c>
      <c r="J440" s="416">
        <f t="shared" ref="J440:J441" si="2005">AVERAGE(T440,AD440,AN440,AX440,BH440,BR440,CB440,CL440,CV440,DF440,DP440,DZ440,EJ440,ET440,FD440,FN440,FX440,GH440,GR440,HB440,HL440,HV440,IF440,IP440,IZ440)</f>
        <v>6.5</v>
      </c>
      <c r="K440" s="52"/>
      <c r="M440" s="328"/>
      <c r="N440" s="41">
        <v>1</v>
      </c>
      <c r="O440" s="6"/>
      <c r="P440" s="6"/>
      <c r="Q440" s="6"/>
      <c r="R440" s="6"/>
      <c r="S440" s="6"/>
      <c r="T440" s="6"/>
      <c r="U440" s="52"/>
      <c r="W440" s="328"/>
      <c r="X440" s="41">
        <v>1</v>
      </c>
      <c r="Y440" s="6">
        <v>0</v>
      </c>
      <c r="Z440" s="6">
        <v>4</v>
      </c>
      <c r="AA440" s="6">
        <v>0</v>
      </c>
      <c r="AB440" s="6">
        <v>5</v>
      </c>
      <c r="AC440" s="6">
        <v>5</v>
      </c>
      <c r="AD440" s="6">
        <v>3</v>
      </c>
      <c r="AE440" s="52"/>
      <c r="AG440" s="328"/>
      <c r="AH440" s="41">
        <v>1</v>
      </c>
      <c r="AI440" s="6"/>
      <c r="AJ440" s="6"/>
      <c r="AK440" s="6"/>
      <c r="AL440" s="6"/>
      <c r="AM440" s="6"/>
      <c r="AN440" s="6"/>
      <c r="AO440" s="52"/>
      <c r="AQ440" s="328"/>
      <c r="AR440" s="41">
        <v>1</v>
      </c>
      <c r="AS440" s="6"/>
      <c r="AT440" s="6"/>
      <c r="AU440" s="6"/>
      <c r="AV440" s="6"/>
      <c r="AW440" s="6"/>
      <c r="AX440" s="6"/>
      <c r="AY440" s="52"/>
      <c r="BA440" s="328"/>
      <c r="BB440" s="41">
        <v>1</v>
      </c>
      <c r="BC440" s="6"/>
      <c r="BD440" s="6"/>
      <c r="BE440" s="6"/>
      <c r="BF440" s="6"/>
      <c r="BG440" s="6"/>
      <c r="BH440" s="6"/>
      <c r="BI440" s="52"/>
      <c r="BK440" s="328"/>
      <c r="BL440" s="41">
        <v>1</v>
      </c>
      <c r="BM440" s="38"/>
      <c r="BN440" s="38"/>
      <c r="BO440" s="38"/>
      <c r="BP440" s="38"/>
      <c r="BQ440" s="38"/>
      <c r="BR440" s="38"/>
      <c r="BS440" s="52"/>
      <c r="BU440" s="328"/>
      <c r="BV440" s="41">
        <v>1</v>
      </c>
      <c r="BW440" s="6"/>
      <c r="BX440" s="6"/>
      <c r="BY440" s="6"/>
      <c r="BZ440" s="6"/>
      <c r="CA440" s="6"/>
      <c r="CB440" s="6"/>
      <c r="CC440" s="52"/>
      <c r="CE440" s="328"/>
      <c r="CF440" s="41">
        <v>1</v>
      </c>
      <c r="CG440" s="6"/>
      <c r="CH440" s="6"/>
      <c r="CI440" s="6"/>
      <c r="CJ440" s="6"/>
      <c r="CK440" s="6"/>
      <c r="CL440" s="6"/>
      <c r="CM440" s="52"/>
      <c r="CO440" s="328"/>
      <c r="CP440" s="41">
        <v>1</v>
      </c>
      <c r="CQ440" s="6"/>
      <c r="CR440" s="6"/>
      <c r="CS440" s="6"/>
      <c r="CT440" s="6"/>
      <c r="CU440" s="6"/>
      <c r="CV440" s="6"/>
      <c r="CW440" s="52"/>
      <c r="CY440" s="328"/>
      <c r="CZ440" s="41">
        <v>1</v>
      </c>
      <c r="DA440" s="6">
        <v>9</v>
      </c>
      <c r="DB440" s="6">
        <v>9</v>
      </c>
      <c r="DC440" s="6">
        <v>0</v>
      </c>
      <c r="DD440" s="6">
        <v>0</v>
      </c>
      <c r="DE440" s="6"/>
      <c r="DF440" s="6">
        <v>10</v>
      </c>
      <c r="DG440" s="52"/>
      <c r="DI440" s="328"/>
      <c r="DJ440" s="41">
        <v>1</v>
      </c>
      <c r="DK440" s="6"/>
      <c r="DL440" s="6"/>
      <c r="DM440" s="6"/>
      <c r="DN440" s="6"/>
      <c r="DO440" s="6"/>
      <c r="DP440" s="6"/>
      <c r="DQ440" s="52"/>
      <c r="DS440" s="328"/>
      <c r="DT440" s="41">
        <v>1</v>
      </c>
      <c r="DU440" s="6"/>
      <c r="DV440" s="6"/>
      <c r="DW440" s="6"/>
      <c r="DX440" s="6"/>
      <c r="DY440" s="6"/>
      <c r="DZ440" s="6"/>
      <c r="EA440" s="52"/>
      <c r="EC440" s="328"/>
      <c r="ED440" s="41">
        <v>1</v>
      </c>
      <c r="EE440" s="6"/>
      <c r="EF440" s="6"/>
      <c r="EG440" s="6"/>
      <c r="EH440" s="6"/>
      <c r="EI440" s="6"/>
      <c r="EJ440" s="6"/>
      <c r="EK440" s="52"/>
      <c r="EL440" s="328"/>
      <c r="EM440" s="41">
        <v>1</v>
      </c>
      <c r="EN440" s="6">
        <v>9</v>
      </c>
      <c r="EO440" s="6">
        <v>9</v>
      </c>
      <c r="EP440" s="6">
        <v>0</v>
      </c>
      <c r="EQ440" s="6">
        <v>0</v>
      </c>
      <c r="ER440" s="6"/>
      <c r="ES440" s="6">
        <v>10</v>
      </c>
      <c r="ET440" s="52"/>
      <c r="EU440" s="52"/>
      <c r="EW440" s="367"/>
      <c r="EX440" s="41">
        <v>1</v>
      </c>
      <c r="EY440" s="6"/>
      <c r="EZ440" s="6"/>
      <c r="FA440" s="6"/>
      <c r="FB440" s="6"/>
      <c r="FC440" s="6"/>
      <c r="FD440" s="6"/>
      <c r="FE440" s="52"/>
      <c r="FG440" s="367"/>
      <c r="FH440" s="41">
        <v>1</v>
      </c>
      <c r="FI440" s="6"/>
      <c r="FJ440" s="6"/>
      <c r="FK440" s="6"/>
      <c r="FL440" s="6"/>
      <c r="FM440" s="6"/>
      <c r="FN440" s="6"/>
      <c r="FO440" s="52"/>
      <c r="FQ440" s="367"/>
      <c r="FR440" s="41">
        <v>1</v>
      </c>
      <c r="FS440" s="6"/>
      <c r="FT440" s="6"/>
      <c r="FU440" s="6"/>
      <c r="FV440" s="6"/>
      <c r="FW440" s="6"/>
      <c r="FX440" s="6"/>
      <c r="FY440" s="52"/>
      <c r="GA440" s="367"/>
      <c r="GB440" s="41">
        <v>1</v>
      </c>
      <c r="GC440" s="6"/>
      <c r="GD440" s="6"/>
      <c r="GE440" s="6"/>
      <c r="GF440" s="6"/>
      <c r="GG440" s="6"/>
      <c r="GH440" s="6"/>
      <c r="GI440" s="52"/>
      <c r="GK440" s="367"/>
      <c r="GL440" s="41">
        <v>1</v>
      </c>
      <c r="GM440" s="6"/>
      <c r="GN440" s="6"/>
      <c r="GO440" s="6"/>
      <c r="GP440" s="6"/>
      <c r="GQ440" s="6"/>
      <c r="GR440" s="6"/>
      <c r="GS440" s="52"/>
      <c r="GU440" s="367"/>
      <c r="GV440" s="41">
        <v>1</v>
      </c>
      <c r="GW440" s="6"/>
      <c r="GX440" s="6"/>
      <c r="GY440" s="6"/>
      <c r="GZ440" s="6"/>
      <c r="HA440" s="6"/>
      <c r="HB440" s="6"/>
      <c r="HC440" s="52"/>
      <c r="HE440" s="367"/>
      <c r="HF440" s="41">
        <v>1</v>
      </c>
      <c r="HG440" s="6"/>
      <c r="HH440" s="6"/>
      <c r="HI440" s="6"/>
      <c r="HJ440" s="6"/>
      <c r="HK440" s="6"/>
      <c r="HL440" s="6"/>
      <c r="HM440" s="52"/>
      <c r="HO440" s="367"/>
      <c r="HP440" s="41">
        <v>1</v>
      </c>
      <c r="HQ440" s="6"/>
      <c r="HR440" s="6"/>
      <c r="HS440" s="6"/>
      <c r="HT440" s="6"/>
      <c r="HU440" s="6"/>
      <c r="HV440" s="6"/>
      <c r="HW440" s="52"/>
      <c r="HY440" s="367"/>
      <c r="HZ440" s="41">
        <v>1</v>
      </c>
      <c r="IA440" s="6"/>
      <c r="IB440" s="6"/>
      <c r="IC440" s="6"/>
      <c r="ID440" s="6"/>
      <c r="IE440" s="6"/>
      <c r="IF440" s="6"/>
      <c r="IG440" s="52"/>
      <c r="II440" s="367"/>
      <c r="IJ440" s="41">
        <v>1</v>
      </c>
      <c r="IK440" s="6"/>
      <c r="IL440" s="6"/>
      <c r="IM440" s="6"/>
      <c r="IN440" s="6"/>
      <c r="IO440" s="6"/>
      <c r="IP440" s="6"/>
      <c r="IQ440" s="52"/>
      <c r="IS440" s="367"/>
      <c r="IT440" s="41">
        <v>1</v>
      </c>
      <c r="IU440" s="6"/>
      <c r="IV440" s="6"/>
      <c r="IW440" s="6"/>
      <c r="IX440" s="6"/>
      <c r="IY440" s="6"/>
      <c r="IZ440" s="6"/>
      <c r="JA440" s="52"/>
    </row>
    <row r="441" spans="1:261" ht="12.75" customHeight="1" outlineLevel="2" x14ac:dyDescent="0.25">
      <c r="C441" s="356"/>
      <c r="D441" s="41">
        <v>2</v>
      </c>
      <c r="E441" s="416">
        <f t="shared" si="2000"/>
        <v>4.666666666666667</v>
      </c>
      <c r="F441" s="416">
        <f t="shared" si="2001"/>
        <v>4.333333333333333</v>
      </c>
      <c r="G441" s="416">
        <f t="shared" si="2002"/>
        <v>1.6666666666666667</v>
      </c>
      <c r="H441" s="416">
        <f t="shared" si="2003"/>
        <v>4</v>
      </c>
      <c r="I441" s="416">
        <f t="shared" si="2004"/>
        <v>6</v>
      </c>
      <c r="J441" s="416">
        <f t="shared" si="2005"/>
        <v>5.5</v>
      </c>
      <c r="K441" s="52"/>
      <c r="M441" s="328"/>
      <c r="N441" s="41">
        <v>2</v>
      </c>
      <c r="O441" s="6"/>
      <c r="P441" s="6"/>
      <c r="Q441" s="6"/>
      <c r="R441" s="6"/>
      <c r="S441" s="6"/>
      <c r="T441" s="6"/>
      <c r="U441" s="52"/>
      <c r="W441" s="328"/>
      <c r="X441" s="41">
        <v>2</v>
      </c>
      <c r="Y441" s="6">
        <v>0</v>
      </c>
      <c r="Z441" s="6">
        <v>4</v>
      </c>
      <c r="AA441" s="6">
        <v>0</v>
      </c>
      <c r="AB441" s="6">
        <v>3</v>
      </c>
      <c r="AC441" s="6">
        <v>6</v>
      </c>
      <c r="AD441" s="6">
        <v>5</v>
      </c>
      <c r="AE441" s="52"/>
      <c r="AG441" s="328"/>
      <c r="AH441" s="41">
        <v>2</v>
      </c>
      <c r="AI441" s="6"/>
      <c r="AJ441" s="6"/>
      <c r="AK441" s="6"/>
      <c r="AL441" s="6"/>
      <c r="AM441" s="6"/>
      <c r="AN441" s="6"/>
      <c r="AO441" s="52"/>
      <c r="AQ441" s="328"/>
      <c r="AR441" s="41">
        <v>2</v>
      </c>
      <c r="AS441" s="6"/>
      <c r="AT441" s="6"/>
      <c r="AU441" s="6"/>
      <c r="AV441" s="6"/>
      <c r="AW441" s="6"/>
      <c r="AX441" s="6"/>
      <c r="AY441" s="52"/>
      <c r="BA441" s="328"/>
      <c r="BB441" s="41">
        <v>2</v>
      </c>
      <c r="BC441" s="6"/>
      <c r="BD441" s="6"/>
      <c r="BE441" s="6"/>
      <c r="BF441" s="6"/>
      <c r="BG441" s="6"/>
      <c r="BH441" s="6"/>
      <c r="BI441" s="52"/>
      <c r="BK441" s="328"/>
      <c r="BL441" s="41">
        <v>2</v>
      </c>
      <c r="BM441" s="6"/>
      <c r="BN441" s="6"/>
      <c r="BO441" s="6"/>
      <c r="BP441" s="6"/>
      <c r="BQ441" s="6"/>
      <c r="BR441" s="6"/>
      <c r="BS441" s="52"/>
      <c r="BU441" s="328"/>
      <c r="BV441" s="41">
        <v>2</v>
      </c>
      <c r="BW441" s="6"/>
      <c r="BX441" s="6"/>
      <c r="BY441" s="6"/>
      <c r="BZ441" s="6"/>
      <c r="CA441" s="6"/>
      <c r="CB441" s="6"/>
      <c r="CC441" s="52"/>
      <c r="CE441" s="328"/>
      <c r="CF441" s="41">
        <v>2</v>
      </c>
      <c r="CG441" s="6"/>
      <c r="CH441" s="6"/>
      <c r="CI441" s="6"/>
      <c r="CJ441" s="6"/>
      <c r="CK441" s="6"/>
      <c r="CL441" s="6"/>
      <c r="CM441" s="52"/>
      <c r="CO441" s="328"/>
      <c r="CP441" s="41">
        <v>2</v>
      </c>
      <c r="CQ441" s="6"/>
      <c r="CR441" s="6"/>
      <c r="CS441" s="6"/>
      <c r="CT441" s="6"/>
      <c r="CU441" s="6"/>
      <c r="CV441" s="6"/>
      <c r="CW441" s="52"/>
      <c r="CY441" s="328"/>
      <c r="CZ441" s="41">
        <v>2</v>
      </c>
      <c r="DA441" s="6">
        <v>5</v>
      </c>
      <c r="DB441" s="6">
        <v>9</v>
      </c>
      <c r="DC441" s="6">
        <v>0</v>
      </c>
      <c r="DD441" s="6">
        <v>5</v>
      </c>
      <c r="DE441" s="6"/>
      <c r="DF441" s="6">
        <v>6</v>
      </c>
      <c r="DG441" s="52"/>
      <c r="DI441" s="328"/>
      <c r="DJ441" s="41">
        <v>2</v>
      </c>
      <c r="DK441" s="6"/>
      <c r="DL441" s="6"/>
      <c r="DM441" s="6"/>
      <c r="DN441" s="6"/>
      <c r="DO441" s="6"/>
      <c r="DP441" s="6"/>
      <c r="DQ441" s="52"/>
      <c r="DS441" s="328"/>
      <c r="DT441" s="41">
        <v>2</v>
      </c>
      <c r="DU441" s="6"/>
      <c r="DV441" s="6"/>
      <c r="DW441" s="6"/>
      <c r="DX441" s="6"/>
      <c r="DY441" s="6"/>
      <c r="DZ441" s="6"/>
      <c r="EA441" s="52"/>
      <c r="EC441" s="328"/>
      <c r="ED441" s="41">
        <v>2</v>
      </c>
      <c r="EE441" s="6"/>
      <c r="EF441" s="6"/>
      <c r="EG441" s="6"/>
      <c r="EH441" s="6"/>
      <c r="EI441" s="6"/>
      <c r="EJ441" s="6"/>
      <c r="EK441" s="52"/>
      <c r="EL441" s="328"/>
      <c r="EM441" s="41">
        <v>2</v>
      </c>
      <c r="EN441" s="6">
        <v>5</v>
      </c>
      <c r="EO441" s="6">
        <v>9</v>
      </c>
      <c r="EP441" s="6">
        <v>0</v>
      </c>
      <c r="EQ441" s="6">
        <v>5</v>
      </c>
      <c r="ER441" s="6"/>
      <c r="ES441" s="6">
        <v>6</v>
      </c>
      <c r="ET441" s="52"/>
      <c r="EU441" s="52"/>
      <c r="EW441" s="367"/>
      <c r="EX441" s="41">
        <v>2</v>
      </c>
      <c r="EY441" s="6"/>
      <c r="EZ441" s="6"/>
      <c r="FA441" s="6"/>
      <c r="FB441" s="6"/>
      <c r="FC441" s="6"/>
      <c r="FD441" s="6"/>
      <c r="FE441" s="52"/>
      <c r="FG441" s="367"/>
      <c r="FH441" s="41">
        <v>2</v>
      </c>
      <c r="FI441" s="6"/>
      <c r="FJ441" s="6"/>
      <c r="FK441" s="6"/>
      <c r="FL441" s="6"/>
      <c r="FM441" s="6"/>
      <c r="FN441" s="6"/>
      <c r="FO441" s="52"/>
      <c r="FQ441" s="367"/>
      <c r="FR441" s="41">
        <v>2</v>
      </c>
      <c r="FS441" s="6"/>
      <c r="FT441" s="6"/>
      <c r="FU441" s="6"/>
      <c r="FV441" s="6"/>
      <c r="FW441" s="6"/>
      <c r="FX441" s="6"/>
      <c r="FY441" s="52"/>
      <c r="GA441" s="367"/>
      <c r="GB441" s="41">
        <v>2</v>
      </c>
      <c r="GC441" s="6"/>
      <c r="GD441" s="6"/>
      <c r="GE441" s="6"/>
      <c r="GF441" s="6"/>
      <c r="GG441" s="6"/>
      <c r="GH441" s="6"/>
      <c r="GI441" s="52"/>
      <c r="GK441" s="367"/>
      <c r="GL441" s="41">
        <v>2</v>
      </c>
      <c r="GM441" s="6"/>
      <c r="GN441" s="6"/>
      <c r="GO441" s="6"/>
      <c r="GP441" s="6"/>
      <c r="GQ441" s="6"/>
      <c r="GR441" s="6"/>
      <c r="GS441" s="52"/>
      <c r="GU441" s="367"/>
      <c r="GV441" s="41">
        <v>2</v>
      </c>
      <c r="GW441" s="6"/>
      <c r="GX441" s="6"/>
      <c r="GY441" s="6"/>
      <c r="GZ441" s="6"/>
      <c r="HA441" s="6"/>
      <c r="HB441" s="6"/>
      <c r="HC441" s="52"/>
      <c r="HE441" s="367"/>
      <c r="HF441" s="41">
        <v>2</v>
      </c>
      <c r="HG441" s="6"/>
      <c r="HH441" s="6"/>
      <c r="HI441" s="6"/>
      <c r="HJ441" s="6"/>
      <c r="HK441" s="6"/>
      <c r="HL441" s="6"/>
      <c r="HM441" s="52"/>
      <c r="HO441" s="367"/>
      <c r="HP441" s="41">
        <v>2</v>
      </c>
      <c r="HQ441" s="6"/>
      <c r="HR441" s="6"/>
      <c r="HS441" s="6"/>
      <c r="HT441" s="6"/>
      <c r="HU441" s="6"/>
      <c r="HV441" s="6"/>
      <c r="HW441" s="52"/>
      <c r="HY441" s="367"/>
      <c r="HZ441" s="41">
        <v>2</v>
      </c>
      <c r="IA441" s="6"/>
      <c r="IB441" s="6"/>
      <c r="IC441" s="6"/>
      <c r="ID441" s="6"/>
      <c r="IE441" s="6"/>
      <c r="IF441" s="6"/>
      <c r="IG441" s="52"/>
      <c r="II441" s="367"/>
      <c r="IJ441" s="41">
        <v>2</v>
      </c>
      <c r="IK441" s="6"/>
      <c r="IL441" s="6"/>
      <c r="IM441" s="6"/>
      <c r="IN441" s="6"/>
      <c r="IO441" s="6"/>
      <c r="IP441" s="6"/>
      <c r="IQ441" s="52"/>
      <c r="IS441" s="367"/>
      <c r="IT441" s="41">
        <v>2</v>
      </c>
      <c r="IU441" s="6"/>
      <c r="IV441" s="6"/>
      <c r="IW441" s="6"/>
      <c r="IX441" s="6"/>
      <c r="IY441" s="6"/>
      <c r="IZ441" s="6"/>
      <c r="JA441" s="52"/>
    </row>
    <row r="442" spans="1:261" ht="12.75" customHeight="1" outlineLevel="2" x14ac:dyDescent="0.25">
      <c r="A442" s="99" t="s">
        <v>122</v>
      </c>
      <c r="B442" s="100">
        <f>IF(A442="Must Have",RQTMustHave,(IF(A442="Important",RQTImportant,(IF(A442="Standard",RQTStandard,RQTNiceToHave)))))</f>
        <v>1</v>
      </c>
      <c r="C442" s="358"/>
      <c r="D442" s="17" t="s">
        <v>1</v>
      </c>
      <c r="E442" s="417">
        <f>AVERAGE(O442,Y442,AI442,AS442,BC442,BM442,BW442,CG442,CQ442,DA442,DK442,DU442,EE442,EO442,EY442,FI442,FS442,GC442,GM442,GW442,HG442,HQ442,IA442,IK442,IU442)</f>
        <v>5.333333333333333</v>
      </c>
      <c r="F442" s="417">
        <f t="shared" ref="F442:J442" si="2006">AVERAGE(P442,Z442,AJ442,AT442,BD442,BN442,BX442,CH442,CR442,DB442,DL442,DV442,EF442,EP442,EZ442,FJ442,FT442,GD442,GN442,GX442,HH442,HR442,IB442,IL442,IV442)</f>
        <v>4.333333333333333</v>
      </c>
      <c r="G442" s="417">
        <f t="shared" si="2006"/>
        <v>0.83333333333333337</v>
      </c>
      <c r="H442" s="417">
        <f t="shared" si="2006"/>
        <v>3.25</v>
      </c>
      <c r="I442" s="417">
        <f t="shared" si="2006"/>
        <v>6.75</v>
      </c>
      <c r="J442" s="417">
        <f t="shared" si="2006"/>
        <v>6</v>
      </c>
      <c r="K442" s="52"/>
      <c r="M442" s="48"/>
      <c r="N442" s="17" t="s">
        <v>1</v>
      </c>
      <c r="O442" s="36" t="str">
        <f>IF(COUNT(O440:O441)=0,"",AVERAGE(O440:O441))</f>
        <v/>
      </c>
      <c r="P442" s="36" t="str">
        <f>IF(COUNT(P440:P441)=0,"",AVERAGE(P440:P441))</f>
        <v/>
      </c>
      <c r="Q442" s="36" t="str">
        <f>IF(COUNT(Q440:Q441)=0,"",AVERAGE(Q440:Q441))</f>
        <v/>
      </c>
      <c r="R442" s="36" t="str">
        <f>IF(COUNT(R440:R441)=0,"",AVERAGE(R440:R441))</f>
        <v/>
      </c>
      <c r="S442" s="36"/>
      <c r="T442" s="36" t="str">
        <f>IF(COUNT(T440:T441)=0,"",AVERAGE(T440:T441))</f>
        <v/>
      </c>
      <c r="U442" s="52"/>
      <c r="W442" s="48"/>
      <c r="X442" s="17" t="s">
        <v>1</v>
      </c>
      <c r="Y442" s="36">
        <f>IF(COUNT(Y440:Y441)=0,"",AVERAGE(Y440:Y441))</f>
        <v>0</v>
      </c>
      <c r="Z442" s="36">
        <f t="shared" ref="Z442:AC442" si="2007">IF(COUNT(Z440:Z441)=0,"",AVERAGE(Z440:Z441))</f>
        <v>4</v>
      </c>
      <c r="AA442" s="36">
        <f t="shared" si="2007"/>
        <v>0</v>
      </c>
      <c r="AB442" s="36">
        <f t="shared" si="2007"/>
        <v>4</v>
      </c>
      <c r="AC442" s="36">
        <f t="shared" si="2007"/>
        <v>5.5</v>
      </c>
      <c r="AD442" s="36">
        <f>IF(COUNT(AD440:AD441)=0,"",AVERAGE(AD440:AD441))</f>
        <v>4</v>
      </c>
      <c r="AE442" s="52"/>
      <c r="AG442" s="48"/>
      <c r="AH442" s="17" t="s">
        <v>1</v>
      </c>
      <c r="AI442" s="36" t="str">
        <f>IF(COUNT(AI440:AI441)=0,"",AVERAGE(AI440:AI441))</f>
        <v/>
      </c>
      <c r="AJ442" s="36" t="str">
        <f>IF(COUNT(AJ440:AJ441)=0,"",AVERAGE(AJ440:AJ441))</f>
        <v/>
      </c>
      <c r="AK442" s="36" t="str">
        <f>IF(COUNT(AK440:AK441)=0,"",AVERAGE(AK440:AK441))</f>
        <v/>
      </c>
      <c r="AL442" s="36" t="str">
        <f>IF(COUNT(AL440:AL441)=0,"",AVERAGE(AL440:AL441))</f>
        <v/>
      </c>
      <c r="AM442" s="36"/>
      <c r="AN442" s="36" t="str">
        <f>IF(COUNT(AN440:AN441)=0,"",AVERAGE(AN440:AN441))</f>
        <v/>
      </c>
      <c r="AO442" s="52"/>
      <c r="AQ442" s="48"/>
      <c r="AR442" s="17" t="s">
        <v>1</v>
      </c>
      <c r="AS442" s="36"/>
      <c r="AT442" s="36" t="str">
        <f>IF(COUNT(AT440:AT441)=0,"",AVERAGE(AT440:AT441))</f>
        <v/>
      </c>
      <c r="AU442" s="36" t="str">
        <f>IF(COUNT(AU440:AU441)=0,"",AVERAGE(AU440:AU441))</f>
        <v/>
      </c>
      <c r="AV442" s="36" t="str">
        <f>IF(COUNT(AV440:AV441)=0,"",AVERAGE(AV440:AV441))</f>
        <v/>
      </c>
      <c r="AW442" s="36" t="str">
        <f>IF(COUNT(AW440:AW441)=0,"",AVERAGE(AW440:AW441))</f>
        <v/>
      </c>
      <c r="AX442" s="36" t="str">
        <f>IF(COUNT(AX440:AX441)=0,"",AVERAGE(AX440:AX441))</f>
        <v/>
      </c>
      <c r="AY442" s="52"/>
      <c r="BA442" s="48"/>
      <c r="BB442" s="17" t="s">
        <v>1</v>
      </c>
      <c r="BC442" s="36"/>
      <c r="BD442" s="36" t="str">
        <f>IF(COUNT(BD440:BD441)=0,"",AVERAGE(BD440:BD441))</f>
        <v/>
      </c>
      <c r="BE442" s="36" t="str">
        <f>IF(COUNT(BE440:BE441)=0,"",AVERAGE(BE440:BE441))</f>
        <v/>
      </c>
      <c r="BF442" s="36" t="str">
        <f>IF(COUNT(BF440:BF441)=0,"",AVERAGE(BF440:BF441))</f>
        <v/>
      </c>
      <c r="BG442" s="36" t="str">
        <f>IF(COUNT(BG440:BG441)=0,"",AVERAGE(BG440:BG441))</f>
        <v/>
      </c>
      <c r="BH442" s="36" t="str">
        <f>IF(COUNT(BH440:BH441)=0,"",AVERAGE(BH440:BH441))</f>
        <v/>
      </c>
      <c r="BI442" s="52"/>
      <c r="BK442" s="48"/>
      <c r="BL442" s="17" t="s">
        <v>1</v>
      </c>
      <c r="BM442" s="6"/>
      <c r="BN442" s="6"/>
      <c r="BO442" s="6"/>
      <c r="BP442" s="6"/>
      <c r="BQ442" s="6"/>
      <c r="BR442" s="6"/>
      <c r="BS442" s="52"/>
      <c r="BU442" s="48"/>
      <c r="BV442" s="17" t="s">
        <v>1</v>
      </c>
      <c r="BW442" s="36" t="str">
        <f>IF(COUNT(BW440:BW441)=0,"",AVERAGE(BW440:BW441))</f>
        <v/>
      </c>
      <c r="BX442" s="36" t="str">
        <f>IF(COUNT(BX440:BX441)=0,"",AVERAGE(BX440:BX441))</f>
        <v/>
      </c>
      <c r="BY442" s="36" t="str">
        <f>IF(COUNT(BY440:BY441)=0,"",AVERAGE(BY440:BY441))</f>
        <v/>
      </c>
      <c r="BZ442" s="36" t="str">
        <f>IF(COUNT(BZ440:BZ441)=0,"",AVERAGE(BZ440:BZ441))</f>
        <v/>
      </c>
      <c r="CA442" s="36"/>
      <c r="CB442" s="36" t="str">
        <f>IF(COUNT(CB440:CB441)=0,"",AVERAGE(CB440:CB441))</f>
        <v/>
      </c>
      <c r="CC442" s="52"/>
      <c r="CE442" s="48"/>
      <c r="CF442" s="17" t="s">
        <v>1</v>
      </c>
      <c r="CG442" s="36" t="str">
        <f>IF(COUNT(CG440:CG441)=0,"",AVERAGE(CG440:CG441))</f>
        <v/>
      </c>
      <c r="CH442" s="36" t="str">
        <f>IF(COUNT(CH440:CH441)=0,"",AVERAGE(CH440:CH441))</f>
        <v/>
      </c>
      <c r="CI442" s="36" t="str">
        <f>IF(COUNT(CI440:CI441)=0,"",AVERAGE(CI440:CI441))</f>
        <v/>
      </c>
      <c r="CJ442" s="36" t="str">
        <f>IF(COUNT(CJ440:CJ441)=0,"",AVERAGE(CJ440:CJ441))</f>
        <v/>
      </c>
      <c r="CK442" s="36"/>
      <c r="CL442" s="36" t="str">
        <f>IF(COUNT(CL440:CL441)=0,"",AVERAGE(CL440:CL441))</f>
        <v/>
      </c>
      <c r="CM442" s="52"/>
      <c r="CO442" s="48"/>
      <c r="CP442" s="17" t="s">
        <v>1</v>
      </c>
      <c r="CQ442" s="36" t="str">
        <f>IF(COUNT(CQ440:CQ441)=0,"",AVERAGE(CQ440:CQ441))</f>
        <v/>
      </c>
      <c r="CR442" s="36" t="str">
        <f>IF(COUNT(CR440:CR441)=0,"",AVERAGE(CR440:CR441))</f>
        <v/>
      </c>
      <c r="CS442" s="36" t="str">
        <f>IF(COUNT(CS440:CS441)=0,"",AVERAGE(CS440:CS441))</f>
        <v/>
      </c>
      <c r="CT442" s="36" t="str">
        <f>IF(COUNT(CT440:CT441)=0,"",AVERAGE(CT440:CT441))</f>
        <v/>
      </c>
      <c r="CU442" s="36"/>
      <c r="CV442" s="36" t="str">
        <f>IF(COUNT(CV440:CV441)=0,"",AVERAGE(CV440:CV441))</f>
        <v/>
      </c>
      <c r="CW442" s="52"/>
      <c r="CY442" s="48"/>
      <c r="CZ442" s="17" t="s">
        <v>1</v>
      </c>
      <c r="DA442" s="36">
        <f>IF(COUNT(DA440:DA441)=0,"",AVERAGE(DA440:DA441))</f>
        <v>7</v>
      </c>
      <c r="DB442" s="36">
        <f>IF(COUNT(DB440:DB441)=0,"",AVERAGE(DB440:DB441))</f>
        <v>9</v>
      </c>
      <c r="DC442" s="36">
        <f>IF(COUNT(DC440:DC441)=0,"",AVERAGE(DC440:DC441))</f>
        <v>0</v>
      </c>
      <c r="DD442" s="36">
        <f>IF(COUNT(DD440:DD441)=0,"",AVERAGE(DD440:DD441))</f>
        <v>2.5</v>
      </c>
      <c r="DE442" s="36"/>
      <c r="DF442" s="36">
        <f>IF(COUNT(DF440:DF441)=0,"",AVERAGE(DF440:DF441))</f>
        <v>8</v>
      </c>
      <c r="DG442" s="52"/>
      <c r="DI442" s="48"/>
      <c r="DJ442" s="17" t="s">
        <v>1</v>
      </c>
      <c r="DK442" s="36" t="str">
        <f>IF(COUNT(DK440:DK441)=0,"",AVERAGE(DK440:DK441))</f>
        <v/>
      </c>
      <c r="DL442" s="36" t="str">
        <f>IF(COUNT(DL440:DL441)=0,"",AVERAGE(DL440:DL441))</f>
        <v/>
      </c>
      <c r="DM442" s="36" t="str">
        <f>IF(COUNT(DM440:DM441)=0,"",AVERAGE(DM440:DM441))</f>
        <v/>
      </c>
      <c r="DN442" s="36" t="str">
        <f>IF(COUNT(DN440:DN441)=0,"",AVERAGE(DN440:DN441))</f>
        <v/>
      </c>
      <c r="DO442" s="36"/>
      <c r="DP442" s="36" t="str">
        <f>IF(COUNT(DP440:DP441)=0,"",AVERAGE(DP440:DP441))</f>
        <v/>
      </c>
      <c r="DQ442" s="52"/>
      <c r="DS442" s="48"/>
      <c r="DT442" s="17" t="s">
        <v>1</v>
      </c>
      <c r="DU442" s="36" t="str">
        <f>IF(COUNT(DU440:DU441)=0,"",AVERAGE(DU440:DU441))</f>
        <v/>
      </c>
      <c r="DV442" s="36" t="str">
        <f>IF(COUNT(DV440:DV441)=0,"",AVERAGE(DV440:DV441))</f>
        <v/>
      </c>
      <c r="DW442" s="36" t="str">
        <f>IF(COUNT(DW440:DW441)=0,"",AVERAGE(DW440:DW441))</f>
        <v/>
      </c>
      <c r="DX442" s="36" t="str">
        <f>IF(COUNT(DX440:DX441)=0,"",AVERAGE(DX440:DX441))</f>
        <v/>
      </c>
      <c r="DY442" s="36"/>
      <c r="DZ442" s="36" t="str">
        <f>IF(COUNT(DZ440:DZ441)=0,"",AVERAGE(DZ440:DZ441))</f>
        <v/>
      </c>
      <c r="EA442" s="52"/>
      <c r="EC442" s="48"/>
      <c r="ED442" s="17" t="s">
        <v>1</v>
      </c>
      <c r="EE442" s="36" t="str">
        <f>IF(COUNT(EE440:EE441)=0,"",AVERAGE(EE440:EE441))</f>
        <v/>
      </c>
      <c r="EF442" s="36" t="str">
        <f>IF(COUNT(EF440:EF441)=0,"",AVERAGE(EF440:EF441))</f>
        <v/>
      </c>
      <c r="EG442" s="36" t="str">
        <f>IF(COUNT(EG440:EG441)=0,"",AVERAGE(EG440:EG441))</f>
        <v/>
      </c>
      <c r="EH442" s="36" t="str">
        <f>IF(COUNT(EH440:EH441)=0,"",AVERAGE(EH440:EH441))</f>
        <v/>
      </c>
      <c r="EI442" s="36"/>
      <c r="EJ442" s="36" t="str">
        <f>IF(COUNT(EJ440:EJ441)=0,"",AVERAGE(EJ440:EJ441))</f>
        <v/>
      </c>
      <c r="EK442" s="52"/>
      <c r="EL442" s="48"/>
      <c r="EM442" s="17" t="s">
        <v>1</v>
      </c>
      <c r="EN442" s="36">
        <f>IF(COUNT(EN440:EN441)=0,"",AVERAGE(EN440:EN441))</f>
        <v>7</v>
      </c>
      <c r="EO442" s="36">
        <f>IF(COUNT(EO440:EO441)=0,"",AVERAGE(EO440:EO441))</f>
        <v>9</v>
      </c>
      <c r="EP442" s="36">
        <f>IF(COUNT(EP440:EP441)=0,"",AVERAGE(EP440:EP441))</f>
        <v>0</v>
      </c>
      <c r="EQ442" s="36">
        <f>IF(COUNT(EQ440:EQ441)=0,"",AVERAGE(EQ440:EQ441))</f>
        <v>2.5</v>
      </c>
      <c r="ER442" s="36"/>
      <c r="ES442" s="36">
        <f>IF(COUNT(ES440:ES441)=0,"",AVERAGE(ES440:ES441))</f>
        <v>8</v>
      </c>
      <c r="ET442" s="52"/>
      <c r="EU442" s="52"/>
      <c r="EW442" s="369"/>
      <c r="EX442" s="17" t="s">
        <v>1</v>
      </c>
      <c r="EY442" s="36" t="str">
        <f t="shared" ref="EY442:FD442" si="2008">IF(COUNT(EY440:EY441)=0,"",AVERAGE(EY440:EY441))</f>
        <v/>
      </c>
      <c r="EZ442" s="36" t="str">
        <f t="shared" si="2008"/>
        <v/>
      </c>
      <c r="FA442" s="36" t="str">
        <f t="shared" si="2008"/>
        <v/>
      </c>
      <c r="FB442" s="36" t="str">
        <f t="shared" si="2008"/>
        <v/>
      </c>
      <c r="FC442" s="36" t="str">
        <f t="shared" si="2008"/>
        <v/>
      </c>
      <c r="FD442" s="36" t="str">
        <f t="shared" si="2008"/>
        <v/>
      </c>
      <c r="FE442" s="52"/>
      <c r="FG442" s="369"/>
      <c r="FH442" s="17" t="s">
        <v>1</v>
      </c>
      <c r="FI442" s="36" t="str">
        <f t="shared" ref="FI442:FN442" si="2009">IF(COUNT(FI440:FI441)=0,"",AVERAGE(FI440:FI441))</f>
        <v/>
      </c>
      <c r="FJ442" s="36" t="str">
        <f t="shared" si="2009"/>
        <v/>
      </c>
      <c r="FK442" s="36" t="str">
        <f t="shared" si="2009"/>
        <v/>
      </c>
      <c r="FL442" s="36" t="str">
        <f t="shared" si="2009"/>
        <v/>
      </c>
      <c r="FM442" s="36" t="str">
        <f t="shared" si="2009"/>
        <v/>
      </c>
      <c r="FN442" s="36" t="str">
        <f t="shared" si="2009"/>
        <v/>
      </c>
      <c r="FO442" s="52"/>
      <c r="FQ442" s="369"/>
      <c r="FR442" s="17" t="s">
        <v>1</v>
      </c>
      <c r="FS442" s="36" t="str">
        <f t="shared" ref="FS442:FX442" si="2010">IF(COUNT(FS440:FS441)=0,"",AVERAGE(FS440:FS441))</f>
        <v/>
      </c>
      <c r="FT442" s="36" t="str">
        <f t="shared" si="2010"/>
        <v/>
      </c>
      <c r="FU442" s="36" t="str">
        <f t="shared" si="2010"/>
        <v/>
      </c>
      <c r="FV442" s="36" t="str">
        <f t="shared" si="2010"/>
        <v/>
      </c>
      <c r="FW442" s="36" t="str">
        <f t="shared" si="2010"/>
        <v/>
      </c>
      <c r="FX442" s="36" t="str">
        <f t="shared" si="2010"/>
        <v/>
      </c>
      <c r="FY442" s="52"/>
      <c r="GA442" s="369"/>
      <c r="GB442" s="17" t="s">
        <v>1</v>
      </c>
      <c r="GC442" s="36" t="str">
        <f t="shared" ref="GC442:GH442" si="2011">IF(COUNT(GC440:GC441)=0,"",AVERAGE(GC440:GC441))</f>
        <v/>
      </c>
      <c r="GD442" s="36" t="str">
        <f t="shared" si="2011"/>
        <v/>
      </c>
      <c r="GE442" s="36" t="str">
        <f t="shared" si="2011"/>
        <v/>
      </c>
      <c r="GF442" s="36" t="str">
        <f t="shared" si="2011"/>
        <v/>
      </c>
      <c r="GG442" s="36" t="str">
        <f t="shared" si="2011"/>
        <v/>
      </c>
      <c r="GH442" s="36" t="str">
        <f t="shared" si="2011"/>
        <v/>
      </c>
      <c r="GI442" s="52"/>
      <c r="GK442" s="369"/>
      <c r="GL442" s="17" t="s">
        <v>1</v>
      </c>
      <c r="GM442" s="36" t="str">
        <f t="shared" ref="GM442:GR442" si="2012">IF(COUNT(GM440:GM441)=0,"",AVERAGE(GM440:GM441))</f>
        <v/>
      </c>
      <c r="GN442" s="36" t="str">
        <f t="shared" si="2012"/>
        <v/>
      </c>
      <c r="GO442" s="36" t="str">
        <f t="shared" si="2012"/>
        <v/>
      </c>
      <c r="GP442" s="36" t="str">
        <f t="shared" si="2012"/>
        <v/>
      </c>
      <c r="GQ442" s="36" t="str">
        <f t="shared" si="2012"/>
        <v/>
      </c>
      <c r="GR442" s="36" t="str">
        <f t="shared" si="2012"/>
        <v/>
      </c>
      <c r="GS442" s="52"/>
      <c r="GU442" s="369"/>
      <c r="GV442" s="17" t="s">
        <v>1</v>
      </c>
      <c r="GW442" s="36" t="str">
        <f t="shared" ref="GW442:HB442" si="2013">IF(COUNT(GW440:GW441)=0,"",AVERAGE(GW440:GW441))</f>
        <v/>
      </c>
      <c r="GX442" s="36" t="str">
        <f t="shared" si="2013"/>
        <v/>
      </c>
      <c r="GY442" s="36" t="str">
        <f t="shared" si="2013"/>
        <v/>
      </c>
      <c r="GZ442" s="36" t="str">
        <f t="shared" si="2013"/>
        <v/>
      </c>
      <c r="HA442" s="36" t="str">
        <f t="shared" si="2013"/>
        <v/>
      </c>
      <c r="HB442" s="36" t="str">
        <f t="shared" si="2013"/>
        <v/>
      </c>
      <c r="HC442" s="52"/>
      <c r="HE442" s="369"/>
      <c r="HF442" s="17" t="s">
        <v>1</v>
      </c>
      <c r="HG442" s="36" t="str">
        <f t="shared" ref="HG442:HL442" si="2014">IF(COUNT(HG440:HG441)=0,"",AVERAGE(HG440:HG441))</f>
        <v/>
      </c>
      <c r="HH442" s="36" t="str">
        <f t="shared" si="2014"/>
        <v/>
      </c>
      <c r="HI442" s="36" t="str">
        <f t="shared" si="2014"/>
        <v/>
      </c>
      <c r="HJ442" s="36" t="str">
        <f t="shared" si="2014"/>
        <v/>
      </c>
      <c r="HK442" s="36" t="str">
        <f t="shared" si="2014"/>
        <v/>
      </c>
      <c r="HL442" s="36" t="str">
        <f t="shared" si="2014"/>
        <v/>
      </c>
      <c r="HM442" s="52"/>
      <c r="HO442" s="369"/>
      <c r="HP442" s="17" t="s">
        <v>1</v>
      </c>
      <c r="HQ442" s="36" t="str">
        <f t="shared" ref="HQ442:HV442" si="2015">IF(COUNT(HQ440:HQ441)=0,"",AVERAGE(HQ440:HQ441))</f>
        <v/>
      </c>
      <c r="HR442" s="36" t="str">
        <f t="shared" si="2015"/>
        <v/>
      </c>
      <c r="HS442" s="36" t="str">
        <f t="shared" si="2015"/>
        <v/>
      </c>
      <c r="HT442" s="36" t="str">
        <f t="shared" si="2015"/>
        <v/>
      </c>
      <c r="HU442" s="36" t="str">
        <f t="shared" si="2015"/>
        <v/>
      </c>
      <c r="HV442" s="36" t="str">
        <f t="shared" si="2015"/>
        <v/>
      </c>
      <c r="HW442" s="52"/>
      <c r="HY442" s="369"/>
      <c r="HZ442" s="17" t="s">
        <v>1</v>
      </c>
      <c r="IA442" s="36" t="str">
        <f t="shared" ref="IA442:IF442" si="2016">IF(COUNT(IA440:IA441)=0,"",AVERAGE(IA440:IA441))</f>
        <v/>
      </c>
      <c r="IB442" s="36" t="str">
        <f t="shared" si="2016"/>
        <v/>
      </c>
      <c r="IC442" s="36" t="str">
        <f t="shared" si="2016"/>
        <v/>
      </c>
      <c r="ID442" s="36" t="str">
        <f t="shared" si="2016"/>
        <v/>
      </c>
      <c r="IE442" s="36" t="str">
        <f t="shared" si="2016"/>
        <v/>
      </c>
      <c r="IF442" s="36" t="str">
        <f t="shared" si="2016"/>
        <v/>
      </c>
      <c r="IG442" s="52"/>
      <c r="II442" s="369"/>
      <c r="IJ442" s="17" t="s">
        <v>1</v>
      </c>
      <c r="IK442" s="36" t="str">
        <f t="shared" ref="IK442:IP442" si="2017">IF(COUNT(IK440:IK441)=0,"",AVERAGE(IK440:IK441))</f>
        <v/>
      </c>
      <c r="IL442" s="36" t="str">
        <f t="shared" si="2017"/>
        <v/>
      </c>
      <c r="IM442" s="36" t="str">
        <f t="shared" si="2017"/>
        <v/>
      </c>
      <c r="IN442" s="36" t="str">
        <f t="shared" si="2017"/>
        <v/>
      </c>
      <c r="IO442" s="36" t="str">
        <f t="shared" si="2017"/>
        <v/>
      </c>
      <c r="IP442" s="36" t="str">
        <f t="shared" si="2017"/>
        <v/>
      </c>
      <c r="IQ442" s="52"/>
      <c r="IS442" s="369"/>
      <c r="IT442" s="17" t="s">
        <v>1</v>
      </c>
      <c r="IU442" s="36" t="str">
        <f t="shared" ref="IU442:IZ442" si="2018">IF(COUNT(IU440:IU441)=0,"",AVERAGE(IU440:IU441))</f>
        <v/>
      </c>
      <c r="IV442" s="36" t="str">
        <f t="shared" si="2018"/>
        <v/>
      </c>
      <c r="IW442" s="36" t="str">
        <f t="shared" si="2018"/>
        <v/>
      </c>
      <c r="IX442" s="36" t="str">
        <f t="shared" si="2018"/>
        <v/>
      </c>
      <c r="IY442" s="36" t="str">
        <f t="shared" si="2018"/>
        <v/>
      </c>
      <c r="IZ442" s="36" t="str">
        <f t="shared" si="2018"/>
        <v/>
      </c>
      <c r="JA442" s="52"/>
    </row>
    <row r="443" spans="1:261" ht="13.8" outlineLevel="1" x14ac:dyDescent="0.25">
      <c r="A443" s="97"/>
      <c r="B443" s="98">
        <f>SUM(B444:B449)*10</f>
        <v>10</v>
      </c>
      <c r="C443" s="37">
        <v>6.11</v>
      </c>
      <c r="D443" s="38" t="s">
        <v>346</v>
      </c>
      <c r="E443" s="428">
        <f>($B$449*E449)/$B$443</f>
        <v>0.65999999999999992</v>
      </c>
      <c r="F443" s="428">
        <f t="shared" ref="F443:J443" si="2019">($B$449*F449)/$B$443</f>
        <v>0.9</v>
      </c>
      <c r="G443" s="428">
        <f t="shared" si="2019"/>
        <v>0.87333333333333329</v>
      </c>
      <c r="H443" s="428">
        <f t="shared" si="2019"/>
        <v>0.72</v>
      </c>
      <c r="I443" s="428">
        <f t="shared" si="2019"/>
        <v>0.78</v>
      </c>
      <c r="J443" s="428">
        <f t="shared" si="2019"/>
        <v>0.75</v>
      </c>
      <c r="K443" s="52"/>
      <c r="M443" s="37">
        <v>6.11</v>
      </c>
      <c r="N443" s="38" t="s">
        <v>346</v>
      </c>
      <c r="O443" s="38"/>
      <c r="P443" s="38"/>
      <c r="Q443" s="38"/>
      <c r="R443" s="38"/>
      <c r="S443" s="38"/>
      <c r="T443" s="38"/>
      <c r="U443" s="52"/>
      <c r="W443" s="37">
        <v>6.11</v>
      </c>
      <c r="X443" s="38" t="s">
        <v>346</v>
      </c>
      <c r="Y443" s="38"/>
      <c r="Z443" s="38"/>
      <c r="AA443" s="38"/>
      <c r="AB443" s="38"/>
      <c r="AC443" s="38"/>
      <c r="AD443" s="38"/>
      <c r="AE443" s="52"/>
      <c r="AG443" s="37">
        <v>6.11</v>
      </c>
      <c r="AH443" s="38" t="s">
        <v>346</v>
      </c>
      <c r="AI443" s="38"/>
      <c r="AJ443" s="38"/>
      <c r="AK443" s="38"/>
      <c r="AL443" s="38"/>
      <c r="AM443" s="38"/>
      <c r="AN443" s="38"/>
      <c r="AO443" s="52"/>
      <c r="AQ443" s="37">
        <v>6.11</v>
      </c>
      <c r="AR443" s="38" t="s">
        <v>346</v>
      </c>
      <c r="AS443" s="38"/>
      <c r="AT443" s="38"/>
      <c r="AU443" s="38"/>
      <c r="AV443" s="38"/>
      <c r="AW443" s="38"/>
      <c r="AX443" s="38"/>
      <c r="AY443" s="52"/>
      <c r="BA443" s="37">
        <v>6.11</v>
      </c>
      <c r="BB443" s="38" t="s">
        <v>346</v>
      </c>
      <c r="BC443" s="38"/>
      <c r="BD443" s="38"/>
      <c r="BE443" s="38"/>
      <c r="BF443" s="38"/>
      <c r="BG443" s="38"/>
      <c r="BH443" s="38"/>
      <c r="BI443" s="52"/>
      <c r="BK443" s="37">
        <v>6.11</v>
      </c>
      <c r="BL443" s="38" t="s">
        <v>346</v>
      </c>
      <c r="BM443" s="36"/>
      <c r="BN443" s="36" t="str">
        <f>IF(COUNT(BN441:BN442)=0,"",AVERAGE(BN441:BN442))</f>
        <v/>
      </c>
      <c r="BO443" s="36" t="str">
        <f>IF(COUNT(BO441:BO442)=0,"",AVERAGE(BO441:BO442))</f>
        <v/>
      </c>
      <c r="BP443" s="36" t="str">
        <f>IF(COUNT(BP441:BP442)=0,"",AVERAGE(BP441:BP442))</f>
        <v/>
      </c>
      <c r="BQ443" s="36" t="str">
        <f>IF(COUNT(BQ441:BQ442)=0,"",AVERAGE(BQ441:BQ442))</f>
        <v/>
      </c>
      <c r="BR443" s="36" t="str">
        <f>IF(COUNT(BR441:BR442)=0,"",AVERAGE(BR441:BR442))</f>
        <v/>
      </c>
      <c r="BS443" s="52"/>
      <c r="BU443" s="37">
        <v>6.11</v>
      </c>
      <c r="BV443" s="38" t="s">
        <v>346</v>
      </c>
      <c r="BW443" s="38"/>
      <c r="BX443" s="38"/>
      <c r="BY443" s="38"/>
      <c r="BZ443" s="38"/>
      <c r="CA443" s="38"/>
      <c r="CB443" s="38"/>
      <c r="CC443" s="52"/>
      <c r="CE443" s="37">
        <v>6.11</v>
      </c>
      <c r="CF443" s="38" t="s">
        <v>346</v>
      </c>
      <c r="CG443" s="38"/>
      <c r="CH443" s="38"/>
      <c r="CI443" s="38"/>
      <c r="CJ443" s="38"/>
      <c r="CK443" s="38"/>
      <c r="CL443" s="38"/>
      <c r="CM443" s="52"/>
      <c r="CO443" s="37">
        <v>6.11</v>
      </c>
      <c r="CP443" s="38" t="s">
        <v>346</v>
      </c>
      <c r="CQ443" s="38"/>
      <c r="CR443" s="38"/>
      <c r="CS443" s="38"/>
      <c r="CT443" s="38"/>
      <c r="CU443" s="38"/>
      <c r="CV443" s="38"/>
      <c r="CW443" s="52"/>
      <c r="CY443" s="37">
        <v>6.11</v>
      </c>
      <c r="CZ443" s="38" t="s">
        <v>346</v>
      </c>
      <c r="DA443" s="38"/>
      <c r="DB443" s="38"/>
      <c r="DC443" s="38"/>
      <c r="DD443" s="38"/>
      <c r="DE443" s="38"/>
      <c r="DF443" s="38"/>
      <c r="DG443" s="52"/>
      <c r="DI443" s="37">
        <v>6.11</v>
      </c>
      <c r="DJ443" s="38" t="s">
        <v>346</v>
      </c>
      <c r="DK443" s="38"/>
      <c r="DL443" s="38"/>
      <c r="DM443" s="38"/>
      <c r="DN443" s="38"/>
      <c r="DO443" s="38"/>
      <c r="DP443" s="38"/>
      <c r="DQ443" s="52"/>
      <c r="DS443" s="37">
        <v>6.11</v>
      </c>
      <c r="DT443" s="38" t="s">
        <v>346</v>
      </c>
      <c r="DU443" s="38"/>
      <c r="DV443" s="38"/>
      <c r="DW443" s="38"/>
      <c r="DX443" s="38"/>
      <c r="DY443" s="38"/>
      <c r="DZ443" s="38"/>
      <c r="EA443" s="52"/>
      <c r="EC443" s="37">
        <v>6.11</v>
      </c>
      <c r="ED443" s="38" t="s">
        <v>346</v>
      </c>
      <c r="EE443" s="38"/>
      <c r="EF443" s="38"/>
      <c r="EG443" s="38"/>
      <c r="EH443" s="38"/>
      <c r="EI443" s="38"/>
      <c r="EJ443" s="38"/>
      <c r="EK443" s="52"/>
      <c r="EL443" s="37">
        <v>6.11</v>
      </c>
      <c r="EM443" s="38" t="s">
        <v>346</v>
      </c>
      <c r="EN443" s="38"/>
      <c r="EO443" s="38"/>
      <c r="EP443" s="38"/>
      <c r="EQ443" s="38"/>
      <c r="ER443" s="38"/>
      <c r="ES443" s="38"/>
      <c r="ET443" s="52"/>
      <c r="EU443" s="52"/>
      <c r="EW443" s="364">
        <v>6.11</v>
      </c>
      <c r="EX443" s="38" t="s">
        <v>346</v>
      </c>
      <c r="EY443" s="38"/>
      <c r="EZ443" s="38"/>
      <c r="FA443" s="38"/>
      <c r="FB443" s="38"/>
      <c r="FC443" s="38"/>
      <c r="FD443" s="38"/>
      <c r="FE443" s="52"/>
      <c r="FG443" s="364">
        <v>6.11</v>
      </c>
      <c r="FH443" s="38" t="s">
        <v>346</v>
      </c>
      <c r="FI443" s="38"/>
      <c r="FJ443" s="38"/>
      <c r="FK443" s="38"/>
      <c r="FL443" s="38"/>
      <c r="FM443" s="38"/>
      <c r="FN443" s="38"/>
      <c r="FO443" s="52"/>
      <c r="FQ443" s="364">
        <v>6.11</v>
      </c>
      <c r="FR443" s="38" t="s">
        <v>346</v>
      </c>
      <c r="FS443" s="38"/>
      <c r="FT443" s="38"/>
      <c r="FU443" s="38"/>
      <c r="FV443" s="38"/>
      <c r="FW443" s="38"/>
      <c r="FX443" s="38"/>
      <c r="FY443" s="52"/>
      <c r="GA443" s="364">
        <v>6.11</v>
      </c>
      <c r="GB443" s="38" t="s">
        <v>346</v>
      </c>
      <c r="GC443" s="38"/>
      <c r="GD443" s="38"/>
      <c r="GE443" s="38"/>
      <c r="GF443" s="38"/>
      <c r="GG443" s="38"/>
      <c r="GH443" s="38"/>
      <c r="GI443" s="52"/>
      <c r="GK443" s="364">
        <v>6.11</v>
      </c>
      <c r="GL443" s="38" t="s">
        <v>346</v>
      </c>
      <c r="GM443" s="38"/>
      <c r="GN443" s="38"/>
      <c r="GO443" s="38"/>
      <c r="GP443" s="38"/>
      <c r="GQ443" s="38"/>
      <c r="GR443" s="38"/>
      <c r="GS443" s="52"/>
      <c r="GU443" s="364">
        <v>6.11</v>
      </c>
      <c r="GV443" s="38" t="s">
        <v>346</v>
      </c>
      <c r="GW443" s="38"/>
      <c r="GX443" s="38"/>
      <c r="GY443" s="38"/>
      <c r="GZ443" s="38"/>
      <c r="HA443" s="38"/>
      <c r="HB443" s="38"/>
      <c r="HC443" s="52"/>
      <c r="HE443" s="364">
        <v>6.11</v>
      </c>
      <c r="HF443" s="38" t="s">
        <v>346</v>
      </c>
      <c r="HG443" s="38"/>
      <c r="HH443" s="38"/>
      <c r="HI443" s="38"/>
      <c r="HJ443" s="38"/>
      <c r="HK443" s="38"/>
      <c r="HL443" s="38"/>
      <c r="HM443" s="52"/>
      <c r="HO443" s="364">
        <v>6.11</v>
      </c>
      <c r="HP443" s="38" t="s">
        <v>346</v>
      </c>
      <c r="HQ443" s="38"/>
      <c r="HR443" s="38"/>
      <c r="HS443" s="38"/>
      <c r="HT443" s="38"/>
      <c r="HU443" s="38"/>
      <c r="HV443" s="38"/>
      <c r="HW443" s="52"/>
      <c r="HY443" s="364">
        <v>6.11</v>
      </c>
      <c r="HZ443" s="38" t="s">
        <v>346</v>
      </c>
      <c r="IA443" s="38"/>
      <c r="IB443" s="38"/>
      <c r="IC443" s="38"/>
      <c r="ID443" s="38"/>
      <c r="IE443" s="38"/>
      <c r="IF443" s="38"/>
      <c r="IG443" s="52"/>
      <c r="II443" s="364">
        <v>6.11</v>
      </c>
      <c r="IJ443" s="38" t="s">
        <v>346</v>
      </c>
      <c r="IK443" s="38"/>
      <c r="IL443" s="38"/>
      <c r="IM443" s="38"/>
      <c r="IN443" s="38"/>
      <c r="IO443" s="38"/>
      <c r="IP443" s="38"/>
      <c r="IQ443" s="52"/>
      <c r="IS443" s="364">
        <v>6.11</v>
      </c>
      <c r="IT443" s="38" t="s">
        <v>346</v>
      </c>
      <c r="IU443" s="38"/>
      <c r="IV443" s="38"/>
      <c r="IW443" s="38"/>
      <c r="IX443" s="38"/>
      <c r="IY443" s="38"/>
      <c r="IZ443" s="38"/>
      <c r="JA443" s="52"/>
    </row>
    <row r="444" spans="1:261" ht="12.75" customHeight="1" outlineLevel="2" x14ac:dyDescent="0.25">
      <c r="C444" s="356"/>
      <c r="D444" s="41">
        <v>1</v>
      </c>
      <c r="E444" s="416">
        <f t="shared" ref="E444" si="2020">AVERAGE(O444,Y444,AI444,AS444,BC444,BM444,BW444,CG444,CQ444,DA444,DK444,DU444,EE444,EO444,EY444,FI444,FS444,GC444,GM444,GW444,HG444,HQ444,IA444,IK444,IU444)</f>
        <v>7.333333333333333</v>
      </c>
      <c r="F444" s="416">
        <f t="shared" ref="F444" si="2021">AVERAGE(P444,Z444,AJ444,AT444,BD444,BN444,BX444,CH444,CR444,DB444,DL444,DV444,EF444,EP444,EZ444,FJ444,FT444,GD444,GN444,GX444,HH444,HR444,IB444,IL444,IV444)</f>
        <v>9</v>
      </c>
      <c r="G444" s="416">
        <f t="shared" ref="G444" si="2022">AVERAGE(Q444,AA444,AK444,AU444,BE444,BO444,BY444,CI444,CS444,DC444,DM444,DW444,EG444,EQ444,FA444,FK444,FU444,GE444,GO444,GY444,HI444,HS444,IC444,IM444,IW444)</f>
        <v>9</v>
      </c>
      <c r="H444" s="416">
        <f t="shared" ref="H444" si="2023">AVERAGE(R444,AB444,AL444,AV444,BF444,BP444,BZ444,CJ444,CT444,DD444,DN444,DX444,EH444,ER444,FB444,FL444,FV444,GF444,GP444,GZ444,HJ444,HT444,ID444,IN444,IX444)</f>
        <v>8.5</v>
      </c>
      <c r="I444" s="416">
        <f t="shared" ref="I444" si="2024">AVERAGE(S444,AC444,AM444,AW444,BG444,BQ444,CA444,CK444,CU444,DE444,DO444,DY444,EI444,ES444,FC444,FM444,FW444,GG444,GQ444,HA444,HK444,HU444,IE444,IO444,IY444)</f>
        <v>8.5</v>
      </c>
      <c r="J444" s="416">
        <f t="shared" ref="J444" si="2025">AVERAGE(T444,AD444,AN444,AX444,BH444,BR444,CB444,CL444,CV444,DF444,DP444,DZ444,EJ444,ET444,FD444,FN444,FX444,GH444,GR444,HB444,HL444,HV444,IF444,IP444,IZ444)</f>
        <v>7.5</v>
      </c>
      <c r="K444" s="52"/>
      <c r="M444" s="328"/>
      <c r="N444" s="41">
        <v>1</v>
      </c>
      <c r="O444" s="6"/>
      <c r="P444" s="6"/>
      <c r="Q444" s="6"/>
      <c r="R444" s="6"/>
      <c r="S444" s="6"/>
      <c r="T444" s="6"/>
      <c r="U444" s="52"/>
      <c r="W444" s="328"/>
      <c r="X444" s="41">
        <v>1</v>
      </c>
      <c r="Y444" s="6">
        <v>2</v>
      </c>
      <c r="Z444" s="6">
        <v>7</v>
      </c>
      <c r="AA444" s="6">
        <v>7</v>
      </c>
      <c r="AB444" s="6">
        <v>7</v>
      </c>
      <c r="AC444" s="6">
        <v>7</v>
      </c>
      <c r="AD444" s="6">
        <v>5</v>
      </c>
      <c r="AE444" s="52"/>
      <c r="AG444" s="328"/>
      <c r="AH444" s="41">
        <v>1</v>
      </c>
      <c r="AI444" s="6"/>
      <c r="AJ444" s="6"/>
      <c r="AK444" s="6"/>
      <c r="AL444" s="6"/>
      <c r="AM444" s="6"/>
      <c r="AN444" s="6"/>
      <c r="AO444" s="52"/>
      <c r="AQ444" s="328"/>
      <c r="AR444" s="41">
        <v>1</v>
      </c>
      <c r="AS444" s="6"/>
      <c r="AT444" s="6"/>
      <c r="AU444" s="6"/>
      <c r="AV444" s="6"/>
      <c r="AW444" s="6"/>
      <c r="AX444" s="6"/>
      <c r="AY444" s="52"/>
      <c r="BA444" s="328"/>
      <c r="BB444" s="41">
        <v>1</v>
      </c>
      <c r="BC444" s="6"/>
      <c r="BD444" s="6"/>
      <c r="BE444" s="6"/>
      <c r="BF444" s="6"/>
      <c r="BG444" s="6"/>
      <c r="BH444" s="6"/>
      <c r="BI444" s="52"/>
      <c r="BK444" s="328"/>
      <c r="BL444" s="41">
        <v>1</v>
      </c>
      <c r="BM444" s="38"/>
      <c r="BN444" s="38"/>
      <c r="BO444" s="38"/>
      <c r="BP444" s="38"/>
      <c r="BQ444" s="38"/>
      <c r="BR444" s="38"/>
      <c r="BS444" s="52"/>
      <c r="BU444" s="328"/>
      <c r="BV444" s="41">
        <v>1</v>
      </c>
      <c r="BW444" s="6"/>
      <c r="BX444" s="6"/>
      <c r="BY444" s="6"/>
      <c r="BZ444" s="6"/>
      <c r="CA444" s="6"/>
      <c r="CB444" s="6"/>
      <c r="CC444" s="52"/>
      <c r="CE444" s="328"/>
      <c r="CF444" s="41">
        <v>1</v>
      </c>
      <c r="CG444" s="6"/>
      <c r="CH444" s="6"/>
      <c r="CI444" s="6"/>
      <c r="CJ444" s="6"/>
      <c r="CK444" s="6"/>
      <c r="CL444" s="6"/>
      <c r="CM444" s="52"/>
      <c r="CO444" s="328"/>
      <c r="CP444" s="41">
        <v>1</v>
      </c>
      <c r="CQ444" s="6"/>
      <c r="CR444" s="6"/>
      <c r="CS444" s="6"/>
      <c r="CT444" s="6"/>
      <c r="CU444" s="6"/>
      <c r="CV444" s="6"/>
      <c r="CW444" s="52"/>
      <c r="CY444" s="328"/>
      <c r="CZ444" s="41">
        <v>1</v>
      </c>
      <c r="DA444" s="6">
        <v>10</v>
      </c>
      <c r="DB444" s="6">
        <v>10</v>
      </c>
      <c r="DC444" s="6">
        <v>10</v>
      </c>
      <c r="DD444" s="6">
        <v>10</v>
      </c>
      <c r="DE444" s="6"/>
      <c r="DF444" s="6">
        <v>10</v>
      </c>
      <c r="DG444" s="52"/>
      <c r="DI444" s="328"/>
      <c r="DJ444" s="41">
        <v>1</v>
      </c>
      <c r="DK444" s="6"/>
      <c r="DL444" s="6"/>
      <c r="DM444" s="6"/>
      <c r="DN444" s="6"/>
      <c r="DO444" s="6"/>
      <c r="DP444" s="6"/>
      <c r="DQ444" s="52"/>
      <c r="DS444" s="328"/>
      <c r="DT444" s="41">
        <v>1</v>
      </c>
      <c r="DU444" s="6"/>
      <c r="DV444" s="6"/>
      <c r="DW444" s="6"/>
      <c r="DX444" s="6"/>
      <c r="DY444" s="6"/>
      <c r="DZ444" s="6"/>
      <c r="EA444" s="52"/>
      <c r="EC444" s="328"/>
      <c r="ED444" s="41">
        <v>1</v>
      </c>
      <c r="EE444" s="6"/>
      <c r="EF444" s="6"/>
      <c r="EG444" s="6"/>
      <c r="EH444" s="6"/>
      <c r="EI444" s="6"/>
      <c r="EJ444" s="6"/>
      <c r="EK444" s="52"/>
      <c r="EL444" s="328"/>
      <c r="EM444" s="41">
        <v>1</v>
      </c>
      <c r="EN444" s="6">
        <v>10</v>
      </c>
      <c r="EO444" s="6">
        <v>10</v>
      </c>
      <c r="EP444" s="6">
        <v>10</v>
      </c>
      <c r="EQ444" s="6">
        <v>10</v>
      </c>
      <c r="ER444" s="6"/>
      <c r="ES444" s="6">
        <v>10</v>
      </c>
      <c r="ET444" s="52"/>
      <c r="EU444" s="52"/>
      <c r="EW444" s="367"/>
      <c r="EX444" s="41">
        <v>1</v>
      </c>
      <c r="EY444" s="6"/>
      <c r="EZ444" s="6"/>
      <c r="FA444" s="6"/>
      <c r="FB444" s="6"/>
      <c r="FC444" s="6"/>
      <c r="FD444" s="6"/>
      <c r="FE444" s="52"/>
      <c r="FG444" s="367"/>
      <c r="FH444" s="41">
        <v>1</v>
      </c>
      <c r="FI444" s="6"/>
      <c r="FJ444" s="6"/>
      <c r="FK444" s="6"/>
      <c r="FL444" s="6"/>
      <c r="FM444" s="6"/>
      <c r="FN444" s="6"/>
      <c r="FO444" s="52"/>
      <c r="FQ444" s="367"/>
      <c r="FR444" s="41">
        <v>1</v>
      </c>
      <c r="FS444" s="6"/>
      <c r="FT444" s="6"/>
      <c r="FU444" s="6"/>
      <c r="FV444" s="6"/>
      <c r="FW444" s="6"/>
      <c r="FX444" s="6"/>
      <c r="FY444" s="52"/>
      <c r="GA444" s="367"/>
      <c r="GB444" s="41">
        <v>1</v>
      </c>
      <c r="GC444" s="6"/>
      <c r="GD444" s="6"/>
      <c r="GE444" s="6"/>
      <c r="GF444" s="6"/>
      <c r="GG444" s="6"/>
      <c r="GH444" s="6"/>
      <c r="GI444" s="52"/>
      <c r="GK444" s="367"/>
      <c r="GL444" s="41">
        <v>1</v>
      </c>
      <c r="GM444" s="6"/>
      <c r="GN444" s="6"/>
      <c r="GO444" s="6"/>
      <c r="GP444" s="6"/>
      <c r="GQ444" s="6"/>
      <c r="GR444" s="6"/>
      <c r="GS444" s="52"/>
      <c r="GU444" s="367"/>
      <c r="GV444" s="41">
        <v>1</v>
      </c>
      <c r="GW444" s="6"/>
      <c r="GX444" s="6"/>
      <c r="GY444" s="6"/>
      <c r="GZ444" s="6"/>
      <c r="HA444" s="6"/>
      <c r="HB444" s="6"/>
      <c r="HC444" s="52"/>
      <c r="HE444" s="367"/>
      <c r="HF444" s="41">
        <v>1</v>
      </c>
      <c r="HG444" s="6"/>
      <c r="HH444" s="6"/>
      <c r="HI444" s="6"/>
      <c r="HJ444" s="6"/>
      <c r="HK444" s="6"/>
      <c r="HL444" s="6"/>
      <c r="HM444" s="52"/>
      <c r="HO444" s="367"/>
      <c r="HP444" s="41">
        <v>1</v>
      </c>
      <c r="HQ444" s="6"/>
      <c r="HR444" s="6"/>
      <c r="HS444" s="6"/>
      <c r="HT444" s="6"/>
      <c r="HU444" s="6"/>
      <c r="HV444" s="6"/>
      <c r="HW444" s="52"/>
      <c r="HY444" s="367"/>
      <c r="HZ444" s="41">
        <v>1</v>
      </c>
      <c r="IA444" s="6"/>
      <c r="IB444" s="6"/>
      <c r="IC444" s="6"/>
      <c r="ID444" s="6"/>
      <c r="IE444" s="6"/>
      <c r="IF444" s="6"/>
      <c r="IG444" s="52"/>
      <c r="II444" s="367"/>
      <c r="IJ444" s="41">
        <v>1</v>
      </c>
      <c r="IK444" s="6"/>
      <c r="IL444" s="6"/>
      <c r="IM444" s="6"/>
      <c r="IN444" s="6"/>
      <c r="IO444" s="6"/>
      <c r="IP444" s="6"/>
      <c r="IQ444" s="52"/>
      <c r="IS444" s="367"/>
      <c r="IT444" s="41">
        <v>1</v>
      </c>
      <c r="IU444" s="6"/>
      <c r="IV444" s="6"/>
      <c r="IW444" s="6"/>
      <c r="IX444" s="6"/>
      <c r="IY444" s="6"/>
      <c r="IZ444" s="6"/>
      <c r="JA444" s="52"/>
    </row>
    <row r="445" spans="1:261" ht="12.75" customHeight="1" outlineLevel="2" x14ac:dyDescent="0.25">
      <c r="C445" s="356"/>
      <c r="D445" s="41">
        <v>2</v>
      </c>
      <c r="E445" s="416">
        <f t="shared" ref="E445:E448" si="2026">AVERAGE(O445,Y445,AI445,AS445,BC445,BM445,BW445,CG445,CQ445,DA445,DK445,DU445,EE445,EO445,EY445,FI445,FS445,GC445,GM445,GW445,HG445,HQ445,IA445,IK445,IU445)</f>
        <v>7.333333333333333</v>
      </c>
      <c r="F445" s="416">
        <f t="shared" ref="F445:F448" si="2027">AVERAGE(P445,Z445,AJ445,AT445,BD445,BN445,BX445,CH445,CR445,DB445,DL445,DV445,EF445,EP445,EZ445,FJ445,FT445,GD445,GN445,GX445,HH445,HR445,IB445,IL445,IV445)</f>
        <v>9</v>
      </c>
      <c r="G445" s="416">
        <f t="shared" ref="G445:G448" si="2028">AVERAGE(Q445,AA445,AK445,AU445,BE445,BO445,BY445,CI445,CS445,DC445,DM445,DW445,EG445,EQ445,FA445,FK445,FU445,GE445,GO445,GY445,HI445,HS445,IC445,IM445,IW445)</f>
        <v>9</v>
      </c>
      <c r="H445" s="416">
        <f t="shared" ref="H445:H448" si="2029">AVERAGE(R445,AB445,AL445,AV445,BF445,BP445,BZ445,CJ445,CT445,DD445,DN445,DX445,EH445,ER445,FB445,FL445,FV445,GF445,GP445,GZ445,HJ445,HT445,ID445,IN445,IX445)</f>
        <v>7.5</v>
      </c>
      <c r="I445" s="416">
        <f t="shared" ref="I445:I448" si="2030">AVERAGE(S445,AC445,AM445,AW445,BG445,BQ445,CA445,CK445,CU445,DE445,DO445,DY445,EI445,ES445,FC445,FM445,FW445,GG445,GQ445,HA445,HK445,HU445,IE445,IO445,IY445)</f>
        <v>8.5</v>
      </c>
      <c r="J445" s="416">
        <f t="shared" ref="J445:J448" si="2031">AVERAGE(T445,AD445,AN445,AX445,BH445,BR445,CB445,CL445,CV445,DF445,DP445,DZ445,EJ445,ET445,FD445,FN445,FX445,GH445,GR445,HB445,HL445,HV445,IF445,IP445,IZ445)</f>
        <v>7.5</v>
      </c>
      <c r="K445" s="52"/>
      <c r="M445" s="328"/>
      <c r="N445" s="41">
        <v>2</v>
      </c>
      <c r="O445" s="6"/>
      <c r="P445" s="6"/>
      <c r="Q445" s="6"/>
      <c r="R445" s="6"/>
      <c r="S445" s="6"/>
      <c r="T445" s="6"/>
      <c r="U445" s="52"/>
      <c r="W445" s="328"/>
      <c r="X445" s="41">
        <v>2</v>
      </c>
      <c r="Y445" s="6">
        <v>2</v>
      </c>
      <c r="Z445" s="6">
        <v>7</v>
      </c>
      <c r="AA445" s="6">
        <v>7</v>
      </c>
      <c r="AB445" s="6">
        <v>5</v>
      </c>
      <c r="AC445" s="6">
        <v>7</v>
      </c>
      <c r="AD445" s="6">
        <v>5</v>
      </c>
      <c r="AE445" s="52"/>
      <c r="AG445" s="328"/>
      <c r="AH445" s="41">
        <v>2</v>
      </c>
      <c r="AI445" s="6"/>
      <c r="AJ445" s="6"/>
      <c r="AK445" s="6"/>
      <c r="AL445" s="6"/>
      <c r="AM445" s="6"/>
      <c r="AN445" s="6"/>
      <c r="AO445" s="52"/>
      <c r="AQ445" s="328"/>
      <c r="AR445" s="41">
        <v>2</v>
      </c>
      <c r="AS445" s="6"/>
      <c r="AT445" s="6"/>
      <c r="AU445" s="6"/>
      <c r="AV445" s="6"/>
      <c r="AW445" s="6"/>
      <c r="AX445" s="6"/>
      <c r="AY445" s="52"/>
      <c r="BA445" s="328"/>
      <c r="BB445" s="41">
        <v>2</v>
      </c>
      <c r="BC445" s="6"/>
      <c r="BD445" s="6"/>
      <c r="BE445" s="6"/>
      <c r="BF445" s="6"/>
      <c r="BG445" s="6"/>
      <c r="BH445" s="6"/>
      <c r="BI445" s="52"/>
      <c r="BK445" s="328"/>
      <c r="BL445" s="41">
        <v>2</v>
      </c>
      <c r="BM445" s="6"/>
      <c r="BN445" s="6"/>
      <c r="BO445" s="6"/>
      <c r="BP445" s="6"/>
      <c r="BQ445" s="6"/>
      <c r="BR445" s="6"/>
      <c r="BS445" s="52"/>
      <c r="BU445" s="328"/>
      <c r="BV445" s="41">
        <v>2</v>
      </c>
      <c r="BW445" s="6"/>
      <c r="BX445" s="6"/>
      <c r="BY445" s="6"/>
      <c r="BZ445" s="6"/>
      <c r="CA445" s="6"/>
      <c r="CB445" s="6"/>
      <c r="CC445" s="52"/>
      <c r="CE445" s="328"/>
      <c r="CF445" s="41">
        <v>2</v>
      </c>
      <c r="CG445" s="6"/>
      <c r="CH445" s="6"/>
      <c r="CI445" s="6"/>
      <c r="CJ445" s="6"/>
      <c r="CK445" s="6"/>
      <c r="CL445" s="6"/>
      <c r="CM445" s="52"/>
      <c r="CO445" s="328"/>
      <c r="CP445" s="41">
        <v>2</v>
      </c>
      <c r="CQ445" s="6"/>
      <c r="CR445" s="6"/>
      <c r="CS445" s="6"/>
      <c r="CT445" s="6"/>
      <c r="CU445" s="6"/>
      <c r="CV445" s="6"/>
      <c r="CW445" s="52"/>
      <c r="CY445" s="328"/>
      <c r="CZ445" s="41">
        <v>2</v>
      </c>
      <c r="DA445" s="6">
        <v>10</v>
      </c>
      <c r="DB445" s="6">
        <v>10</v>
      </c>
      <c r="DC445" s="6">
        <v>10</v>
      </c>
      <c r="DD445" s="6">
        <v>10</v>
      </c>
      <c r="DE445" s="6"/>
      <c r="DF445" s="6">
        <v>10</v>
      </c>
      <c r="DG445" s="52"/>
      <c r="DI445" s="328"/>
      <c r="DJ445" s="41">
        <v>2</v>
      </c>
      <c r="DK445" s="6"/>
      <c r="DL445" s="6"/>
      <c r="DM445" s="6"/>
      <c r="DN445" s="6"/>
      <c r="DO445" s="6"/>
      <c r="DP445" s="6"/>
      <c r="DQ445" s="52"/>
      <c r="DS445" s="328"/>
      <c r="DT445" s="41">
        <v>2</v>
      </c>
      <c r="DU445" s="6"/>
      <c r="DV445" s="6"/>
      <c r="DW445" s="6"/>
      <c r="DX445" s="6"/>
      <c r="DY445" s="6"/>
      <c r="DZ445" s="6"/>
      <c r="EA445" s="52"/>
      <c r="EC445" s="328"/>
      <c r="ED445" s="41">
        <v>2</v>
      </c>
      <c r="EE445" s="6"/>
      <c r="EF445" s="6"/>
      <c r="EG445" s="6"/>
      <c r="EH445" s="6"/>
      <c r="EI445" s="6"/>
      <c r="EJ445" s="6"/>
      <c r="EK445" s="52"/>
      <c r="EL445" s="328"/>
      <c r="EM445" s="41">
        <v>2</v>
      </c>
      <c r="EN445" s="6">
        <v>10</v>
      </c>
      <c r="EO445" s="6">
        <v>10</v>
      </c>
      <c r="EP445" s="6">
        <v>10</v>
      </c>
      <c r="EQ445" s="6">
        <v>10</v>
      </c>
      <c r="ER445" s="6"/>
      <c r="ES445" s="6">
        <v>10</v>
      </c>
      <c r="ET445" s="52"/>
      <c r="EU445" s="52"/>
      <c r="EW445" s="367"/>
      <c r="EX445" s="41">
        <v>2</v>
      </c>
      <c r="EY445" s="6"/>
      <c r="EZ445" s="6"/>
      <c r="FA445" s="6"/>
      <c r="FB445" s="6"/>
      <c r="FC445" s="6"/>
      <c r="FD445" s="6"/>
      <c r="FE445" s="52"/>
      <c r="FG445" s="367"/>
      <c r="FH445" s="41">
        <v>2</v>
      </c>
      <c r="FI445" s="6"/>
      <c r="FJ445" s="6"/>
      <c r="FK445" s="6"/>
      <c r="FL445" s="6"/>
      <c r="FM445" s="6"/>
      <c r="FN445" s="6"/>
      <c r="FO445" s="52"/>
      <c r="FQ445" s="367"/>
      <c r="FR445" s="41">
        <v>2</v>
      </c>
      <c r="FS445" s="6"/>
      <c r="FT445" s="6"/>
      <c r="FU445" s="6"/>
      <c r="FV445" s="6"/>
      <c r="FW445" s="6"/>
      <c r="FX445" s="6"/>
      <c r="FY445" s="52"/>
      <c r="GA445" s="367"/>
      <c r="GB445" s="41">
        <v>2</v>
      </c>
      <c r="GC445" s="6"/>
      <c r="GD445" s="6"/>
      <c r="GE445" s="6"/>
      <c r="GF445" s="6"/>
      <c r="GG445" s="6"/>
      <c r="GH445" s="6"/>
      <c r="GI445" s="52"/>
      <c r="GK445" s="367"/>
      <c r="GL445" s="41">
        <v>2</v>
      </c>
      <c r="GM445" s="6"/>
      <c r="GN445" s="6"/>
      <c r="GO445" s="6"/>
      <c r="GP445" s="6"/>
      <c r="GQ445" s="6"/>
      <c r="GR445" s="6"/>
      <c r="GS445" s="52"/>
      <c r="GU445" s="367"/>
      <c r="GV445" s="41">
        <v>2</v>
      </c>
      <c r="GW445" s="6"/>
      <c r="GX445" s="6"/>
      <c r="GY445" s="6"/>
      <c r="GZ445" s="6"/>
      <c r="HA445" s="6"/>
      <c r="HB445" s="6"/>
      <c r="HC445" s="52"/>
      <c r="HE445" s="367"/>
      <c r="HF445" s="41">
        <v>2</v>
      </c>
      <c r="HG445" s="6"/>
      <c r="HH445" s="6"/>
      <c r="HI445" s="6"/>
      <c r="HJ445" s="6"/>
      <c r="HK445" s="6"/>
      <c r="HL445" s="6"/>
      <c r="HM445" s="52"/>
      <c r="HO445" s="367"/>
      <c r="HP445" s="41">
        <v>2</v>
      </c>
      <c r="HQ445" s="6"/>
      <c r="HR445" s="6"/>
      <c r="HS445" s="6"/>
      <c r="HT445" s="6"/>
      <c r="HU445" s="6"/>
      <c r="HV445" s="6"/>
      <c r="HW445" s="52"/>
      <c r="HY445" s="367"/>
      <c r="HZ445" s="41">
        <v>2</v>
      </c>
      <c r="IA445" s="6"/>
      <c r="IB445" s="6"/>
      <c r="IC445" s="6"/>
      <c r="ID445" s="6"/>
      <c r="IE445" s="6"/>
      <c r="IF445" s="6"/>
      <c r="IG445" s="52"/>
      <c r="II445" s="367"/>
      <c r="IJ445" s="41">
        <v>2</v>
      </c>
      <c r="IK445" s="6"/>
      <c r="IL445" s="6"/>
      <c r="IM445" s="6"/>
      <c r="IN445" s="6"/>
      <c r="IO445" s="6"/>
      <c r="IP445" s="6"/>
      <c r="IQ445" s="52"/>
      <c r="IS445" s="367"/>
      <c r="IT445" s="41">
        <v>2</v>
      </c>
      <c r="IU445" s="6"/>
      <c r="IV445" s="6"/>
      <c r="IW445" s="6"/>
      <c r="IX445" s="6"/>
      <c r="IY445" s="6"/>
      <c r="IZ445" s="6"/>
      <c r="JA445" s="52"/>
    </row>
    <row r="446" spans="1:261" ht="12.75" customHeight="1" outlineLevel="2" x14ac:dyDescent="0.25">
      <c r="C446" s="356"/>
      <c r="D446" s="41">
        <v>3</v>
      </c>
      <c r="E446" s="416">
        <f t="shared" si="2026"/>
        <v>5.333333333333333</v>
      </c>
      <c r="F446" s="416">
        <f t="shared" si="2027"/>
        <v>9</v>
      </c>
      <c r="G446" s="416">
        <f t="shared" si="2028"/>
        <v>7.333333333333333</v>
      </c>
      <c r="H446" s="416">
        <f t="shared" si="2029"/>
        <v>5</v>
      </c>
      <c r="I446" s="416">
        <f t="shared" si="2030"/>
        <v>8.5</v>
      </c>
      <c r="J446" s="416">
        <f t="shared" si="2031"/>
        <v>7.5</v>
      </c>
      <c r="K446" s="52"/>
      <c r="M446" s="328"/>
      <c r="N446" s="41">
        <v>3</v>
      </c>
      <c r="O446" s="6"/>
      <c r="P446" s="6"/>
      <c r="Q446" s="6"/>
      <c r="R446" s="6"/>
      <c r="S446" s="6"/>
      <c r="T446" s="6"/>
      <c r="U446" s="52"/>
      <c r="W446" s="328"/>
      <c r="X446" s="41">
        <v>3</v>
      </c>
      <c r="Y446" s="6">
        <v>0</v>
      </c>
      <c r="Z446" s="6">
        <v>7</v>
      </c>
      <c r="AA446" s="6">
        <v>7</v>
      </c>
      <c r="AB446" s="6">
        <v>5</v>
      </c>
      <c r="AC446" s="6">
        <v>7</v>
      </c>
      <c r="AD446" s="6">
        <v>5</v>
      </c>
      <c r="AE446" s="52"/>
      <c r="AG446" s="328"/>
      <c r="AH446" s="41">
        <v>3</v>
      </c>
      <c r="AI446" s="6"/>
      <c r="AJ446" s="6"/>
      <c r="AK446" s="6"/>
      <c r="AL446" s="6"/>
      <c r="AM446" s="6"/>
      <c r="AN446" s="6"/>
      <c r="AO446" s="52"/>
      <c r="AQ446" s="328"/>
      <c r="AR446" s="41">
        <v>3</v>
      </c>
      <c r="AS446" s="6"/>
      <c r="AT446" s="6"/>
      <c r="AU446" s="6"/>
      <c r="AV446" s="6"/>
      <c r="AW446" s="6"/>
      <c r="AX446" s="6"/>
      <c r="AY446" s="52"/>
      <c r="BA446" s="328"/>
      <c r="BB446" s="41">
        <v>3</v>
      </c>
      <c r="BC446" s="6"/>
      <c r="BD446" s="6"/>
      <c r="BE446" s="6"/>
      <c r="BF446" s="6"/>
      <c r="BG446" s="6"/>
      <c r="BH446" s="6"/>
      <c r="BI446" s="52"/>
      <c r="BK446" s="328"/>
      <c r="BL446" s="41">
        <v>3</v>
      </c>
      <c r="BM446" s="6"/>
      <c r="BN446" s="6"/>
      <c r="BO446" s="6"/>
      <c r="BP446" s="6"/>
      <c r="BQ446" s="6"/>
      <c r="BR446" s="6"/>
      <c r="BS446" s="52"/>
      <c r="BU446" s="328"/>
      <c r="BV446" s="41">
        <v>3</v>
      </c>
      <c r="BW446" s="6"/>
      <c r="BX446" s="6"/>
      <c r="BY446" s="6"/>
      <c r="BZ446" s="6"/>
      <c r="CA446" s="6"/>
      <c r="CB446" s="6"/>
      <c r="CC446" s="52"/>
      <c r="CE446" s="328"/>
      <c r="CF446" s="41">
        <v>3</v>
      </c>
      <c r="CG446" s="6"/>
      <c r="CH446" s="6"/>
      <c r="CI446" s="6"/>
      <c r="CJ446" s="6"/>
      <c r="CK446" s="6"/>
      <c r="CL446" s="6"/>
      <c r="CM446" s="52"/>
      <c r="CO446" s="328"/>
      <c r="CP446" s="41">
        <v>3</v>
      </c>
      <c r="CQ446" s="6"/>
      <c r="CR446" s="6"/>
      <c r="CS446" s="6"/>
      <c r="CT446" s="6"/>
      <c r="CU446" s="6"/>
      <c r="CV446" s="6"/>
      <c r="CW446" s="52"/>
      <c r="CY446" s="328"/>
      <c r="CZ446" s="41">
        <v>3</v>
      </c>
      <c r="DA446" s="6">
        <v>6</v>
      </c>
      <c r="DB446" s="6">
        <v>10</v>
      </c>
      <c r="DC446" s="6">
        <v>10</v>
      </c>
      <c r="DD446" s="6">
        <v>5</v>
      </c>
      <c r="DE446" s="6"/>
      <c r="DF446" s="6">
        <v>10</v>
      </c>
      <c r="DG446" s="52"/>
      <c r="DI446" s="328"/>
      <c r="DJ446" s="41">
        <v>3</v>
      </c>
      <c r="DK446" s="6"/>
      <c r="DL446" s="6"/>
      <c r="DM446" s="6"/>
      <c r="DN446" s="6"/>
      <c r="DO446" s="6"/>
      <c r="DP446" s="6"/>
      <c r="DQ446" s="52"/>
      <c r="DS446" s="328"/>
      <c r="DT446" s="41">
        <v>3</v>
      </c>
      <c r="DU446" s="6"/>
      <c r="DV446" s="6"/>
      <c r="DW446" s="6"/>
      <c r="DX446" s="6"/>
      <c r="DY446" s="6"/>
      <c r="DZ446" s="6"/>
      <c r="EA446" s="52"/>
      <c r="EC446" s="328"/>
      <c r="ED446" s="41">
        <v>3</v>
      </c>
      <c r="EE446" s="6"/>
      <c r="EF446" s="6"/>
      <c r="EG446" s="6"/>
      <c r="EH446" s="6"/>
      <c r="EI446" s="6"/>
      <c r="EJ446" s="6"/>
      <c r="EK446" s="52"/>
      <c r="EL446" s="328"/>
      <c r="EM446" s="41">
        <v>3</v>
      </c>
      <c r="EN446" s="6">
        <v>6</v>
      </c>
      <c r="EO446" s="6">
        <v>10</v>
      </c>
      <c r="EP446" s="6">
        <v>10</v>
      </c>
      <c r="EQ446" s="6">
        <v>5</v>
      </c>
      <c r="ER446" s="6"/>
      <c r="ES446" s="6">
        <v>10</v>
      </c>
      <c r="ET446" s="52"/>
      <c r="EU446" s="52"/>
      <c r="EW446" s="367"/>
      <c r="EX446" s="41">
        <v>3</v>
      </c>
      <c r="EY446" s="6"/>
      <c r="EZ446" s="6"/>
      <c r="FA446" s="6"/>
      <c r="FB446" s="6"/>
      <c r="FC446" s="6"/>
      <c r="FD446" s="6"/>
      <c r="FE446" s="52"/>
      <c r="FG446" s="367"/>
      <c r="FH446" s="41">
        <v>3</v>
      </c>
      <c r="FI446" s="6"/>
      <c r="FJ446" s="6"/>
      <c r="FK446" s="6"/>
      <c r="FL446" s="6"/>
      <c r="FM446" s="6"/>
      <c r="FN446" s="6"/>
      <c r="FO446" s="52"/>
      <c r="FQ446" s="367"/>
      <c r="FR446" s="41">
        <v>3</v>
      </c>
      <c r="FS446" s="6"/>
      <c r="FT446" s="6"/>
      <c r="FU446" s="6"/>
      <c r="FV446" s="6"/>
      <c r="FW446" s="6"/>
      <c r="FX446" s="6"/>
      <c r="FY446" s="52"/>
      <c r="GA446" s="367"/>
      <c r="GB446" s="41">
        <v>3</v>
      </c>
      <c r="GC446" s="6"/>
      <c r="GD446" s="6"/>
      <c r="GE446" s="6"/>
      <c r="GF446" s="6"/>
      <c r="GG446" s="6"/>
      <c r="GH446" s="6"/>
      <c r="GI446" s="52"/>
      <c r="GK446" s="367"/>
      <c r="GL446" s="41">
        <v>3</v>
      </c>
      <c r="GM446" s="6"/>
      <c r="GN446" s="6"/>
      <c r="GO446" s="6"/>
      <c r="GP446" s="6"/>
      <c r="GQ446" s="6"/>
      <c r="GR446" s="6"/>
      <c r="GS446" s="52"/>
      <c r="GU446" s="367"/>
      <c r="GV446" s="41">
        <v>3</v>
      </c>
      <c r="GW446" s="6"/>
      <c r="GX446" s="6"/>
      <c r="GY446" s="6"/>
      <c r="GZ446" s="6"/>
      <c r="HA446" s="6"/>
      <c r="HB446" s="6"/>
      <c r="HC446" s="52"/>
      <c r="HE446" s="367"/>
      <c r="HF446" s="41">
        <v>3</v>
      </c>
      <c r="HG446" s="6"/>
      <c r="HH446" s="6"/>
      <c r="HI446" s="6"/>
      <c r="HJ446" s="6"/>
      <c r="HK446" s="6"/>
      <c r="HL446" s="6"/>
      <c r="HM446" s="52"/>
      <c r="HO446" s="367"/>
      <c r="HP446" s="41">
        <v>3</v>
      </c>
      <c r="HQ446" s="6"/>
      <c r="HR446" s="6"/>
      <c r="HS446" s="6"/>
      <c r="HT446" s="6"/>
      <c r="HU446" s="6"/>
      <c r="HV446" s="6"/>
      <c r="HW446" s="52"/>
      <c r="HY446" s="367"/>
      <c r="HZ446" s="41">
        <v>3</v>
      </c>
      <c r="IA446" s="6"/>
      <c r="IB446" s="6"/>
      <c r="IC446" s="6"/>
      <c r="ID446" s="6"/>
      <c r="IE446" s="6"/>
      <c r="IF446" s="6"/>
      <c r="IG446" s="52"/>
      <c r="II446" s="367"/>
      <c r="IJ446" s="41">
        <v>3</v>
      </c>
      <c r="IK446" s="6"/>
      <c r="IL446" s="6"/>
      <c r="IM446" s="6"/>
      <c r="IN446" s="6"/>
      <c r="IO446" s="6"/>
      <c r="IP446" s="6"/>
      <c r="IQ446" s="52"/>
      <c r="IS446" s="367"/>
      <c r="IT446" s="41">
        <v>3</v>
      </c>
      <c r="IU446" s="6"/>
      <c r="IV446" s="6"/>
      <c r="IW446" s="6"/>
      <c r="IX446" s="6"/>
      <c r="IY446" s="6"/>
      <c r="IZ446" s="6"/>
      <c r="JA446" s="52"/>
    </row>
    <row r="447" spans="1:261" ht="12.75" customHeight="1" outlineLevel="2" x14ac:dyDescent="0.25">
      <c r="C447" s="356"/>
      <c r="D447" s="41">
        <v>4</v>
      </c>
      <c r="E447" s="416">
        <f t="shared" si="2026"/>
        <v>7.333333333333333</v>
      </c>
      <c r="F447" s="416">
        <f t="shared" si="2027"/>
        <v>9</v>
      </c>
      <c r="G447" s="416">
        <f t="shared" si="2028"/>
        <v>9</v>
      </c>
      <c r="H447" s="416">
        <f t="shared" si="2029"/>
        <v>7.5</v>
      </c>
      <c r="I447" s="416">
        <f t="shared" si="2030"/>
        <v>8.5</v>
      </c>
      <c r="J447" s="416">
        <f t="shared" si="2031"/>
        <v>7.5</v>
      </c>
      <c r="K447" s="52"/>
      <c r="M447" s="328"/>
      <c r="N447" s="41">
        <v>4</v>
      </c>
      <c r="O447" s="6"/>
      <c r="P447" s="6"/>
      <c r="Q447" s="6"/>
      <c r="R447" s="6"/>
      <c r="S447" s="6"/>
      <c r="T447" s="6"/>
      <c r="U447" s="52"/>
      <c r="W447" s="328"/>
      <c r="X447" s="41">
        <v>4</v>
      </c>
      <c r="Y447" s="6">
        <v>2</v>
      </c>
      <c r="Z447" s="6">
        <v>7</v>
      </c>
      <c r="AA447" s="6">
        <v>7</v>
      </c>
      <c r="AB447" s="6">
        <v>5</v>
      </c>
      <c r="AC447" s="6">
        <v>7</v>
      </c>
      <c r="AD447" s="6">
        <v>5</v>
      </c>
      <c r="AE447" s="52"/>
      <c r="AG447" s="328"/>
      <c r="AH447" s="41">
        <v>4</v>
      </c>
      <c r="AI447" s="6"/>
      <c r="AJ447" s="6"/>
      <c r="AK447" s="6"/>
      <c r="AL447" s="6"/>
      <c r="AM447" s="6"/>
      <c r="AN447" s="6"/>
      <c r="AO447" s="52"/>
      <c r="AQ447" s="328"/>
      <c r="AR447" s="41">
        <v>4</v>
      </c>
      <c r="AS447" s="6"/>
      <c r="AT447" s="6"/>
      <c r="AU447" s="6"/>
      <c r="AV447" s="6"/>
      <c r="AW447" s="6"/>
      <c r="AX447" s="6"/>
      <c r="AY447" s="52"/>
      <c r="BA447" s="328"/>
      <c r="BB447" s="41">
        <v>4</v>
      </c>
      <c r="BC447" s="6"/>
      <c r="BD447" s="6"/>
      <c r="BE447" s="6"/>
      <c r="BF447" s="6"/>
      <c r="BG447" s="6"/>
      <c r="BH447" s="6"/>
      <c r="BI447" s="52"/>
      <c r="BK447" s="328"/>
      <c r="BL447" s="41">
        <v>4</v>
      </c>
      <c r="BM447" s="6"/>
      <c r="BN447" s="6"/>
      <c r="BO447" s="6"/>
      <c r="BP447" s="6"/>
      <c r="BQ447" s="6"/>
      <c r="BR447" s="6"/>
      <c r="BS447" s="52"/>
      <c r="BU447" s="328"/>
      <c r="BV447" s="41">
        <v>4</v>
      </c>
      <c r="BW447" s="6"/>
      <c r="BX447" s="6"/>
      <c r="BY447" s="6"/>
      <c r="BZ447" s="6"/>
      <c r="CA447" s="6"/>
      <c r="CB447" s="6"/>
      <c r="CC447" s="52"/>
      <c r="CE447" s="328"/>
      <c r="CF447" s="41">
        <v>4</v>
      </c>
      <c r="CG447" s="6"/>
      <c r="CH447" s="6"/>
      <c r="CI447" s="6"/>
      <c r="CJ447" s="6"/>
      <c r="CK447" s="6"/>
      <c r="CL447" s="6"/>
      <c r="CM447" s="52"/>
      <c r="CO447" s="328"/>
      <c r="CP447" s="41">
        <v>4</v>
      </c>
      <c r="CQ447" s="6"/>
      <c r="CR447" s="6"/>
      <c r="CS447" s="6"/>
      <c r="CT447" s="6"/>
      <c r="CU447" s="6"/>
      <c r="CV447" s="6"/>
      <c r="CW447" s="52"/>
      <c r="CY447" s="328"/>
      <c r="CZ447" s="41">
        <v>4</v>
      </c>
      <c r="DA447" s="6">
        <v>10</v>
      </c>
      <c r="DB447" s="6">
        <v>10</v>
      </c>
      <c r="DC447" s="6">
        <v>10</v>
      </c>
      <c r="DD447" s="6">
        <v>10</v>
      </c>
      <c r="DE447" s="6"/>
      <c r="DF447" s="6">
        <v>10</v>
      </c>
      <c r="DG447" s="52"/>
      <c r="DI447" s="328"/>
      <c r="DJ447" s="41">
        <v>4</v>
      </c>
      <c r="DK447" s="6"/>
      <c r="DL447" s="6"/>
      <c r="DM447" s="6"/>
      <c r="DN447" s="6"/>
      <c r="DO447" s="6"/>
      <c r="DP447" s="6"/>
      <c r="DQ447" s="52"/>
      <c r="DS447" s="328"/>
      <c r="DT447" s="41">
        <v>4</v>
      </c>
      <c r="DU447" s="6"/>
      <c r="DV447" s="6"/>
      <c r="DW447" s="6"/>
      <c r="DX447" s="6"/>
      <c r="DY447" s="6"/>
      <c r="DZ447" s="6"/>
      <c r="EA447" s="52"/>
      <c r="EC447" s="328"/>
      <c r="ED447" s="41">
        <v>4</v>
      </c>
      <c r="EE447" s="6"/>
      <c r="EF447" s="6"/>
      <c r="EG447" s="6"/>
      <c r="EH447" s="6"/>
      <c r="EI447" s="6"/>
      <c r="EJ447" s="6"/>
      <c r="EK447" s="52"/>
      <c r="EL447" s="328"/>
      <c r="EM447" s="41">
        <v>4</v>
      </c>
      <c r="EN447" s="6">
        <v>10</v>
      </c>
      <c r="EO447" s="6">
        <v>10</v>
      </c>
      <c r="EP447" s="6">
        <v>10</v>
      </c>
      <c r="EQ447" s="6">
        <v>10</v>
      </c>
      <c r="ER447" s="6"/>
      <c r="ES447" s="6">
        <v>10</v>
      </c>
      <c r="ET447" s="52"/>
      <c r="EU447" s="52"/>
      <c r="EW447" s="367"/>
      <c r="EX447" s="41">
        <v>4</v>
      </c>
      <c r="EY447" s="6"/>
      <c r="EZ447" s="6"/>
      <c r="FA447" s="6"/>
      <c r="FB447" s="6"/>
      <c r="FC447" s="6"/>
      <c r="FD447" s="6"/>
      <c r="FE447" s="52"/>
      <c r="FG447" s="367"/>
      <c r="FH447" s="41">
        <v>4</v>
      </c>
      <c r="FI447" s="6"/>
      <c r="FJ447" s="6"/>
      <c r="FK447" s="6"/>
      <c r="FL447" s="6"/>
      <c r="FM447" s="6"/>
      <c r="FN447" s="6"/>
      <c r="FO447" s="52"/>
      <c r="FQ447" s="367"/>
      <c r="FR447" s="41">
        <v>4</v>
      </c>
      <c r="FS447" s="6"/>
      <c r="FT447" s="6"/>
      <c r="FU447" s="6"/>
      <c r="FV447" s="6"/>
      <c r="FW447" s="6"/>
      <c r="FX447" s="6"/>
      <c r="FY447" s="52"/>
      <c r="GA447" s="367"/>
      <c r="GB447" s="41">
        <v>4</v>
      </c>
      <c r="GC447" s="6"/>
      <c r="GD447" s="6"/>
      <c r="GE447" s="6"/>
      <c r="GF447" s="6"/>
      <c r="GG447" s="6"/>
      <c r="GH447" s="6"/>
      <c r="GI447" s="52"/>
      <c r="GK447" s="367"/>
      <c r="GL447" s="41">
        <v>4</v>
      </c>
      <c r="GM447" s="6"/>
      <c r="GN447" s="6"/>
      <c r="GO447" s="6"/>
      <c r="GP447" s="6"/>
      <c r="GQ447" s="6"/>
      <c r="GR447" s="6"/>
      <c r="GS447" s="52"/>
      <c r="GU447" s="367"/>
      <c r="GV447" s="41">
        <v>4</v>
      </c>
      <c r="GW447" s="6"/>
      <c r="GX447" s="6"/>
      <c r="GY447" s="6"/>
      <c r="GZ447" s="6"/>
      <c r="HA447" s="6"/>
      <c r="HB447" s="6"/>
      <c r="HC447" s="52"/>
      <c r="HE447" s="367"/>
      <c r="HF447" s="41">
        <v>4</v>
      </c>
      <c r="HG447" s="6"/>
      <c r="HH447" s="6"/>
      <c r="HI447" s="6"/>
      <c r="HJ447" s="6"/>
      <c r="HK447" s="6"/>
      <c r="HL447" s="6"/>
      <c r="HM447" s="52"/>
      <c r="HO447" s="367"/>
      <c r="HP447" s="41">
        <v>4</v>
      </c>
      <c r="HQ447" s="6"/>
      <c r="HR447" s="6"/>
      <c r="HS447" s="6"/>
      <c r="HT447" s="6"/>
      <c r="HU447" s="6"/>
      <c r="HV447" s="6"/>
      <c r="HW447" s="52"/>
      <c r="HY447" s="367"/>
      <c r="HZ447" s="41">
        <v>4</v>
      </c>
      <c r="IA447" s="6"/>
      <c r="IB447" s="6"/>
      <c r="IC447" s="6"/>
      <c r="ID447" s="6"/>
      <c r="IE447" s="6"/>
      <c r="IF447" s="6"/>
      <c r="IG447" s="52"/>
      <c r="II447" s="367"/>
      <c r="IJ447" s="41">
        <v>4</v>
      </c>
      <c r="IK447" s="6"/>
      <c r="IL447" s="6"/>
      <c r="IM447" s="6"/>
      <c r="IN447" s="6"/>
      <c r="IO447" s="6"/>
      <c r="IP447" s="6"/>
      <c r="IQ447" s="52"/>
      <c r="IS447" s="367"/>
      <c r="IT447" s="41">
        <v>4</v>
      </c>
      <c r="IU447" s="6"/>
      <c r="IV447" s="6"/>
      <c r="IW447" s="6"/>
      <c r="IX447" s="6"/>
      <c r="IY447" s="6"/>
      <c r="IZ447" s="6"/>
      <c r="JA447" s="52"/>
    </row>
    <row r="448" spans="1:261" ht="12.75" customHeight="1" outlineLevel="2" x14ac:dyDescent="0.25">
      <c r="C448" s="356"/>
      <c r="D448" s="41">
        <v>5</v>
      </c>
      <c r="E448" s="416">
        <f t="shared" si="2026"/>
        <v>5.666666666666667</v>
      </c>
      <c r="F448" s="416">
        <f t="shared" si="2027"/>
        <v>9</v>
      </c>
      <c r="G448" s="416">
        <f t="shared" si="2028"/>
        <v>9.3333333333333339</v>
      </c>
      <c r="H448" s="416">
        <f t="shared" si="2029"/>
        <v>7.5</v>
      </c>
      <c r="I448" s="416">
        <f t="shared" si="2030"/>
        <v>5</v>
      </c>
      <c r="J448" s="416">
        <f t="shared" si="2031"/>
        <v>7.5</v>
      </c>
      <c r="K448" s="52"/>
      <c r="M448" s="328"/>
      <c r="N448" s="41">
        <v>5</v>
      </c>
      <c r="O448" s="6"/>
      <c r="P448" s="6"/>
      <c r="Q448" s="6"/>
      <c r="R448" s="6"/>
      <c r="S448" s="6"/>
      <c r="T448" s="6"/>
      <c r="U448" s="52"/>
      <c r="W448" s="328"/>
      <c r="X448" s="41">
        <v>5</v>
      </c>
      <c r="Y448" s="6">
        <v>0</v>
      </c>
      <c r="Z448" s="6">
        <v>7</v>
      </c>
      <c r="AA448" s="6">
        <v>8</v>
      </c>
      <c r="AB448" s="6">
        <v>5</v>
      </c>
      <c r="AC448" s="6">
        <v>0</v>
      </c>
      <c r="AD448" s="6">
        <v>5</v>
      </c>
      <c r="AE448" s="52"/>
      <c r="AG448" s="328"/>
      <c r="AH448" s="41">
        <v>5</v>
      </c>
      <c r="AI448" s="6"/>
      <c r="AJ448" s="6"/>
      <c r="AK448" s="6"/>
      <c r="AL448" s="6"/>
      <c r="AM448" s="6"/>
      <c r="AN448" s="6"/>
      <c r="AO448" s="52"/>
      <c r="AQ448" s="328"/>
      <c r="AR448" s="41">
        <v>5</v>
      </c>
      <c r="AS448" s="6"/>
      <c r="AT448" s="6"/>
      <c r="AU448" s="6"/>
      <c r="AV448" s="6"/>
      <c r="AW448" s="6"/>
      <c r="AX448" s="6"/>
      <c r="AY448" s="52"/>
      <c r="BA448" s="328"/>
      <c r="BB448" s="41">
        <v>5</v>
      </c>
      <c r="BC448" s="6"/>
      <c r="BD448" s="6"/>
      <c r="BE448" s="6"/>
      <c r="BF448" s="6"/>
      <c r="BG448" s="6"/>
      <c r="BH448" s="6"/>
      <c r="BI448" s="52"/>
      <c r="BK448" s="328"/>
      <c r="BL448" s="41">
        <v>5</v>
      </c>
      <c r="BM448" s="6"/>
      <c r="BN448" s="6"/>
      <c r="BO448" s="6"/>
      <c r="BP448" s="6"/>
      <c r="BQ448" s="6"/>
      <c r="BR448" s="6"/>
      <c r="BS448" s="52"/>
      <c r="BU448" s="328"/>
      <c r="BV448" s="41">
        <v>5</v>
      </c>
      <c r="BW448" s="6"/>
      <c r="BX448" s="6"/>
      <c r="BY448" s="6"/>
      <c r="BZ448" s="6"/>
      <c r="CA448" s="6"/>
      <c r="CB448" s="6"/>
      <c r="CC448" s="52"/>
      <c r="CE448" s="328"/>
      <c r="CF448" s="41">
        <v>5</v>
      </c>
      <c r="CG448" s="6"/>
      <c r="CH448" s="6"/>
      <c r="CI448" s="6"/>
      <c r="CJ448" s="6"/>
      <c r="CK448" s="6"/>
      <c r="CL448" s="6"/>
      <c r="CM448" s="52"/>
      <c r="CO448" s="328"/>
      <c r="CP448" s="41">
        <v>5</v>
      </c>
      <c r="CQ448" s="6"/>
      <c r="CR448" s="6"/>
      <c r="CS448" s="6"/>
      <c r="CT448" s="6"/>
      <c r="CU448" s="6"/>
      <c r="CV448" s="6"/>
      <c r="CW448" s="52"/>
      <c r="CY448" s="328"/>
      <c r="CZ448" s="41">
        <v>5</v>
      </c>
      <c r="DA448" s="6">
        <v>7</v>
      </c>
      <c r="DB448" s="6">
        <v>10</v>
      </c>
      <c r="DC448" s="6">
        <v>10</v>
      </c>
      <c r="DD448" s="6">
        <v>10</v>
      </c>
      <c r="DE448" s="6"/>
      <c r="DF448" s="6">
        <v>10</v>
      </c>
      <c r="DG448" s="52"/>
      <c r="DI448" s="328"/>
      <c r="DJ448" s="41">
        <v>5</v>
      </c>
      <c r="DK448" s="6"/>
      <c r="DL448" s="6"/>
      <c r="DM448" s="6"/>
      <c r="DN448" s="6"/>
      <c r="DO448" s="6"/>
      <c r="DP448" s="6"/>
      <c r="DQ448" s="52"/>
      <c r="DS448" s="328"/>
      <c r="DT448" s="41">
        <v>5</v>
      </c>
      <c r="DU448" s="6"/>
      <c r="DV448" s="6"/>
      <c r="DW448" s="6"/>
      <c r="DX448" s="6"/>
      <c r="DY448" s="6"/>
      <c r="DZ448" s="6"/>
      <c r="EA448" s="52"/>
      <c r="EC448" s="328"/>
      <c r="ED448" s="41">
        <v>5</v>
      </c>
      <c r="EE448" s="6"/>
      <c r="EF448" s="6"/>
      <c r="EG448" s="6"/>
      <c r="EH448" s="6"/>
      <c r="EI448" s="6"/>
      <c r="EJ448" s="6"/>
      <c r="EK448" s="52"/>
      <c r="EL448" s="328"/>
      <c r="EM448" s="41">
        <v>5</v>
      </c>
      <c r="EN448" s="6">
        <v>7</v>
      </c>
      <c r="EO448" s="6">
        <v>10</v>
      </c>
      <c r="EP448" s="6">
        <v>10</v>
      </c>
      <c r="EQ448" s="6">
        <v>10</v>
      </c>
      <c r="ER448" s="6"/>
      <c r="ES448" s="6">
        <v>10</v>
      </c>
      <c r="ET448" s="52"/>
      <c r="EU448" s="52"/>
      <c r="EW448" s="367"/>
      <c r="EX448" s="41">
        <v>5</v>
      </c>
      <c r="EY448" s="6"/>
      <c r="EZ448" s="6"/>
      <c r="FA448" s="6"/>
      <c r="FB448" s="6"/>
      <c r="FC448" s="6"/>
      <c r="FD448" s="6"/>
      <c r="FE448" s="52"/>
      <c r="FG448" s="367"/>
      <c r="FH448" s="41">
        <v>5</v>
      </c>
      <c r="FI448" s="6"/>
      <c r="FJ448" s="6"/>
      <c r="FK448" s="6"/>
      <c r="FL448" s="6"/>
      <c r="FM448" s="6"/>
      <c r="FN448" s="6"/>
      <c r="FO448" s="52"/>
      <c r="FQ448" s="367"/>
      <c r="FR448" s="41">
        <v>5</v>
      </c>
      <c r="FS448" s="6"/>
      <c r="FT448" s="6"/>
      <c r="FU448" s="6"/>
      <c r="FV448" s="6"/>
      <c r="FW448" s="6"/>
      <c r="FX448" s="6"/>
      <c r="FY448" s="52"/>
      <c r="GA448" s="367"/>
      <c r="GB448" s="41">
        <v>5</v>
      </c>
      <c r="GC448" s="6"/>
      <c r="GD448" s="6"/>
      <c r="GE448" s="6"/>
      <c r="GF448" s="6"/>
      <c r="GG448" s="6"/>
      <c r="GH448" s="6"/>
      <c r="GI448" s="52"/>
      <c r="GK448" s="367"/>
      <c r="GL448" s="41">
        <v>5</v>
      </c>
      <c r="GM448" s="6"/>
      <c r="GN448" s="6"/>
      <c r="GO448" s="6"/>
      <c r="GP448" s="6"/>
      <c r="GQ448" s="6"/>
      <c r="GR448" s="6"/>
      <c r="GS448" s="52"/>
      <c r="GU448" s="367"/>
      <c r="GV448" s="41">
        <v>5</v>
      </c>
      <c r="GW448" s="6"/>
      <c r="GX448" s="6"/>
      <c r="GY448" s="6"/>
      <c r="GZ448" s="6"/>
      <c r="HA448" s="6"/>
      <c r="HB448" s="6"/>
      <c r="HC448" s="52"/>
      <c r="HE448" s="367"/>
      <c r="HF448" s="41">
        <v>5</v>
      </c>
      <c r="HG448" s="6"/>
      <c r="HH448" s="6"/>
      <c r="HI448" s="6"/>
      <c r="HJ448" s="6"/>
      <c r="HK448" s="6"/>
      <c r="HL448" s="6"/>
      <c r="HM448" s="52"/>
      <c r="HO448" s="367"/>
      <c r="HP448" s="41">
        <v>5</v>
      </c>
      <c r="HQ448" s="6"/>
      <c r="HR448" s="6"/>
      <c r="HS448" s="6"/>
      <c r="HT448" s="6"/>
      <c r="HU448" s="6"/>
      <c r="HV448" s="6"/>
      <c r="HW448" s="52"/>
      <c r="HY448" s="367"/>
      <c r="HZ448" s="41">
        <v>5</v>
      </c>
      <c r="IA448" s="6"/>
      <c r="IB448" s="6"/>
      <c r="IC448" s="6"/>
      <c r="ID448" s="6"/>
      <c r="IE448" s="6"/>
      <c r="IF448" s="6"/>
      <c r="IG448" s="52"/>
      <c r="II448" s="367"/>
      <c r="IJ448" s="41">
        <v>5</v>
      </c>
      <c r="IK448" s="6"/>
      <c r="IL448" s="6"/>
      <c r="IM448" s="6"/>
      <c r="IN448" s="6"/>
      <c r="IO448" s="6"/>
      <c r="IP448" s="6"/>
      <c r="IQ448" s="52"/>
      <c r="IS448" s="367"/>
      <c r="IT448" s="41">
        <v>5</v>
      </c>
      <c r="IU448" s="6"/>
      <c r="IV448" s="6"/>
      <c r="IW448" s="6"/>
      <c r="IX448" s="6"/>
      <c r="IY448" s="6"/>
      <c r="IZ448" s="6"/>
      <c r="JA448" s="52"/>
    </row>
    <row r="449" spans="1:261" ht="12.75" customHeight="1" outlineLevel="2" x14ac:dyDescent="0.25">
      <c r="A449" s="99" t="s">
        <v>122</v>
      </c>
      <c r="B449" s="100">
        <f>IF(A449="Must Have",RQTMustHave,(IF(A449="Important",RQTImportant,(IF(A449="Standard",RQTStandard,RQTNiceToHave)))))</f>
        <v>1</v>
      </c>
      <c r="C449" s="358"/>
      <c r="D449" s="17" t="s">
        <v>1</v>
      </c>
      <c r="E449" s="417">
        <f>AVERAGE(O449,Y449,AI449,AS449,BC449,BM449,BW449,CG449,CQ449,DA449,DK449,DU449,EE449,EO449,EY449,FI449,FS449,GC449,GM449,GW449,HG449,HQ449,IA449,IK449,IU449)</f>
        <v>6.5999999999999988</v>
      </c>
      <c r="F449" s="417">
        <f t="shared" ref="F449:J449" si="2032">AVERAGE(P449,Z449,AJ449,AT449,BD449,BN449,BX449,CH449,CR449,DB449,DL449,DV449,EF449,EP449,EZ449,FJ449,FT449,GD449,GN449,GX449,HH449,HR449,IB449,IL449,IV449)</f>
        <v>9</v>
      </c>
      <c r="G449" s="417">
        <f t="shared" si="2032"/>
        <v>8.7333333333333325</v>
      </c>
      <c r="H449" s="417">
        <f t="shared" si="2032"/>
        <v>7.2</v>
      </c>
      <c r="I449" s="417">
        <f t="shared" si="2032"/>
        <v>7.8</v>
      </c>
      <c r="J449" s="417">
        <f t="shared" si="2032"/>
        <v>7.5</v>
      </c>
      <c r="K449" s="52"/>
      <c r="M449" s="48"/>
      <c r="N449" s="17" t="s">
        <v>1</v>
      </c>
      <c r="O449" s="36" t="str">
        <f>IF(COUNT(O444:O448)=0,"",AVERAGE(O444:O448))</f>
        <v/>
      </c>
      <c r="P449" s="36" t="str">
        <f>IF(COUNT(P444:P448)=0,"",AVERAGE(P444:P448))</f>
        <v/>
      </c>
      <c r="Q449" s="36" t="str">
        <f>IF(COUNT(Q444:Q448)=0,"",AVERAGE(Q444:Q448))</f>
        <v/>
      </c>
      <c r="R449" s="36" t="str">
        <f>IF(COUNT(R444:R448)=0,"",AVERAGE(R444:R448))</f>
        <v/>
      </c>
      <c r="S449" s="36"/>
      <c r="T449" s="36" t="str">
        <f>IF(COUNT(T444:T448)=0,"",AVERAGE(T444:T448))</f>
        <v/>
      </c>
      <c r="U449" s="52"/>
      <c r="W449" s="48"/>
      <c r="X449" s="17" t="s">
        <v>1</v>
      </c>
      <c r="Y449" s="36">
        <f>IF(COUNT(Y444:Y448)=0,"",AVERAGE(Y444:Y448))</f>
        <v>1.2</v>
      </c>
      <c r="Z449" s="36">
        <f t="shared" ref="Z449:AD449" si="2033">IF(COUNT(Z444:Z448)=0,"",AVERAGE(Z444:Z448))</f>
        <v>7</v>
      </c>
      <c r="AA449" s="36">
        <f t="shared" si="2033"/>
        <v>7.2</v>
      </c>
      <c r="AB449" s="36">
        <f t="shared" si="2033"/>
        <v>5.4</v>
      </c>
      <c r="AC449" s="36">
        <f t="shared" si="2033"/>
        <v>5.6</v>
      </c>
      <c r="AD449" s="36">
        <f t="shared" si="2033"/>
        <v>5</v>
      </c>
      <c r="AE449" s="52"/>
      <c r="AG449" s="48"/>
      <c r="AH449" s="17" t="s">
        <v>1</v>
      </c>
      <c r="AI449" s="36" t="str">
        <f>IF(COUNT(AI444:AI448)=0,"",AVERAGE(AI444:AI448))</f>
        <v/>
      </c>
      <c r="AJ449" s="36" t="str">
        <f>IF(COUNT(AJ444:AJ448)=0,"",AVERAGE(AJ444:AJ448))</f>
        <v/>
      </c>
      <c r="AK449" s="36" t="str">
        <f>IF(COUNT(AK444:AK448)=0,"",AVERAGE(AK444:AK448))</f>
        <v/>
      </c>
      <c r="AL449" s="36" t="str">
        <f>IF(COUNT(AL444:AL448)=0,"",AVERAGE(AL444:AL448))</f>
        <v/>
      </c>
      <c r="AM449" s="36"/>
      <c r="AN449" s="36" t="str">
        <f>IF(COUNT(AN444:AN448)=0,"",AVERAGE(AN444:AN448))</f>
        <v/>
      </c>
      <c r="AO449" s="52"/>
      <c r="AQ449" s="48"/>
      <c r="AR449" s="17" t="s">
        <v>1</v>
      </c>
      <c r="AS449" s="36"/>
      <c r="AT449" s="36" t="str">
        <f>IF(COUNT(AT444:AT448)=0,"",AVERAGE(AT444:AT448))</f>
        <v/>
      </c>
      <c r="AU449" s="36" t="str">
        <f>IF(COUNT(AU444:AU448)=0,"",AVERAGE(AU444:AU448))</f>
        <v/>
      </c>
      <c r="AV449" s="36" t="str">
        <f>IF(COUNT(AV444:AV448)=0,"",AVERAGE(AV444:AV448))</f>
        <v/>
      </c>
      <c r="AW449" s="36" t="str">
        <f>IF(COUNT(AW444:AW448)=0,"",AVERAGE(AW444:AW448))</f>
        <v/>
      </c>
      <c r="AX449" s="36" t="str">
        <f>IF(COUNT(AX444:AX448)=0,"",AVERAGE(AX444:AX448))</f>
        <v/>
      </c>
      <c r="AY449" s="52"/>
      <c r="BA449" s="48"/>
      <c r="BB449" s="17" t="s">
        <v>1</v>
      </c>
      <c r="BC449" s="36"/>
      <c r="BD449" s="36" t="str">
        <f>IF(COUNT(BD444:BD448)=0,"",AVERAGE(BD444:BD448))</f>
        <v/>
      </c>
      <c r="BE449" s="36" t="str">
        <f>IF(COUNT(BE444:BE448)=0,"",AVERAGE(BE444:BE448))</f>
        <v/>
      </c>
      <c r="BF449" s="36" t="str">
        <f>IF(COUNT(BF444:BF448)=0,"",AVERAGE(BF444:BF448))</f>
        <v/>
      </c>
      <c r="BG449" s="36" t="str">
        <f>IF(COUNT(BG444:BG448)=0,"",AVERAGE(BG444:BG448))</f>
        <v/>
      </c>
      <c r="BH449" s="36" t="str">
        <f>IF(COUNT(BH444:BH448)=0,"",AVERAGE(BH444:BH448))</f>
        <v/>
      </c>
      <c r="BI449" s="52"/>
      <c r="BK449" s="48"/>
      <c r="BL449" s="17" t="s">
        <v>1</v>
      </c>
      <c r="BM449" s="6"/>
      <c r="BN449" s="6"/>
      <c r="BO449" s="6"/>
      <c r="BP449" s="6"/>
      <c r="BQ449" s="6"/>
      <c r="BR449" s="6"/>
      <c r="BS449" s="52"/>
      <c r="BU449" s="48"/>
      <c r="BV449" s="17" t="s">
        <v>1</v>
      </c>
      <c r="BW449" s="36" t="str">
        <f>IF(COUNT(BW444:BW448)=0,"",AVERAGE(BW444:BW448))</f>
        <v/>
      </c>
      <c r="BX449" s="36" t="str">
        <f>IF(COUNT(BX444:BX448)=0,"",AVERAGE(BX444:BX448))</f>
        <v/>
      </c>
      <c r="BY449" s="36" t="str">
        <f>IF(COUNT(BY444:BY448)=0,"",AVERAGE(BY444:BY448))</f>
        <v/>
      </c>
      <c r="BZ449" s="36" t="str">
        <f>IF(COUNT(BZ444:BZ448)=0,"",AVERAGE(BZ444:BZ448))</f>
        <v/>
      </c>
      <c r="CA449" s="36"/>
      <c r="CB449" s="36" t="str">
        <f>IF(COUNT(CB444:CB448)=0,"",AVERAGE(CB444:CB448))</f>
        <v/>
      </c>
      <c r="CC449" s="52"/>
      <c r="CE449" s="48"/>
      <c r="CF449" s="17" t="s">
        <v>1</v>
      </c>
      <c r="CG449" s="36" t="str">
        <f>IF(COUNT(CG444:CG448)=0,"",AVERAGE(CG444:CG448))</f>
        <v/>
      </c>
      <c r="CH449" s="36" t="str">
        <f>IF(COUNT(CH444:CH448)=0,"",AVERAGE(CH444:CH448))</f>
        <v/>
      </c>
      <c r="CI449" s="36" t="str">
        <f>IF(COUNT(CI444:CI448)=0,"",AVERAGE(CI444:CI448))</f>
        <v/>
      </c>
      <c r="CJ449" s="36" t="str">
        <f>IF(COUNT(CJ444:CJ448)=0,"",AVERAGE(CJ444:CJ448))</f>
        <v/>
      </c>
      <c r="CK449" s="36"/>
      <c r="CL449" s="36" t="str">
        <f>IF(COUNT(CL444:CL448)=0,"",AVERAGE(CL444:CL448))</f>
        <v/>
      </c>
      <c r="CM449" s="52"/>
      <c r="CO449" s="48"/>
      <c r="CP449" s="17" t="s">
        <v>1</v>
      </c>
      <c r="CQ449" s="36" t="str">
        <f>IF(COUNT(CQ444:CQ448)=0,"",AVERAGE(CQ444:CQ448))</f>
        <v/>
      </c>
      <c r="CR449" s="36" t="str">
        <f>IF(COUNT(CR444:CR448)=0,"",AVERAGE(CR444:CR448))</f>
        <v/>
      </c>
      <c r="CS449" s="36" t="str">
        <f>IF(COUNT(CS444:CS448)=0,"",AVERAGE(CS444:CS448))</f>
        <v/>
      </c>
      <c r="CT449" s="36" t="str">
        <f>IF(COUNT(CT444:CT448)=0,"",AVERAGE(CT444:CT448))</f>
        <v/>
      </c>
      <c r="CU449" s="36"/>
      <c r="CV449" s="36" t="str">
        <f>IF(COUNT(CV444:CV448)=0,"",AVERAGE(CV444:CV448))</f>
        <v/>
      </c>
      <c r="CW449" s="52"/>
      <c r="CY449" s="48"/>
      <c r="CZ449" s="17" t="s">
        <v>1</v>
      </c>
      <c r="DA449" s="36">
        <f>IF(COUNT(DA444:DA448)=0,"",AVERAGE(DA444:DA448))</f>
        <v>8.6</v>
      </c>
      <c r="DB449" s="36">
        <f>IF(COUNT(DB444:DB448)=0,"",AVERAGE(DB444:DB448))</f>
        <v>10</v>
      </c>
      <c r="DC449" s="36">
        <f>IF(COUNT(DC444:DC448)=0,"",AVERAGE(DC444:DC448))</f>
        <v>10</v>
      </c>
      <c r="DD449" s="36">
        <f>IF(COUNT(DD444:DD448)=0,"",AVERAGE(DD444:DD448))</f>
        <v>9</v>
      </c>
      <c r="DE449" s="36"/>
      <c r="DF449" s="36">
        <f>IF(COUNT(DF444:DF448)=0,"",AVERAGE(DF444:DF448))</f>
        <v>10</v>
      </c>
      <c r="DG449" s="52"/>
      <c r="DI449" s="48"/>
      <c r="DJ449" s="17" t="s">
        <v>1</v>
      </c>
      <c r="DK449" s="36" t="str">
        <f>IF(COUNT(DK444:DK448)=0,"",AVERAGE(DK444:DK448))</f>
        <v/>
      </c>
      <c r="DL449" s="36" t="str">
        <f>IF(COUNT(DL444:DL448)=0,"",AVERAGE(DL444:DL448))</f>
        <v/>
      </c>
      <c r="DM449" s="36" t="str">
        <f>IF(COUNT(DM444:DM448)=0,"",AVERAGE(DM444:DM448))</f>
        <v/>
      </c>
      <c r="DN449" s="36" t="str">
        <f>IF(COUNT(DN444:DN448)=0,"",AVERAGE(DN444:DN448))</f>
        <v/>
      </c>
      <c r="DO449" s="36"/>
      <c r="DP449" s="36" t="str">
        <f>IF(COUNT(DP444:DP448)=0,"",AVERAGE(DP444:DP448))</f>
        <v/>
      </c>
      <c r="DQ449" s="52"/>
      <c r="DS449" s="48"/>
      <c r="DT449" s="17" t="s">
        <v>1</v>
      </c>
      <c r="DU449" s="36" t="str">
        <f>IF(COUNT(DU444:DU448)=0,"",AVERAGE(DU444:DU448))</f>
        <v/>
      </c>
      <c r="DV449" s="36" t="str">
        <f>IF(COUNT(DV444:DV448)=0,"",AVERAGE(DV444:DV448))</f>
        <v/>
      </c>
      <c r="DW449" s="36" t="str">
        <f>IF(COUNT(DW444:DW448)=0,"",AVERAGE(DW444:DW448))</f>
        <v/>
      </c>
      <c r="DX449" s="36" t="str">
        <f>IF(COUNT(DX444:DX448)=0,"",AVERAGE(DX444:DX448))</f>
        <v/>
      </c>
      <c r="DY449" s="36"/>
      <c r="DZ449" s="36" t="str">
        <f>IF(COUNT(DZ444:DZ448)=0,"",AVERAGE(DZ444:DZ448))</f>
        <v/>
      </c>
      <c r="EA449" s="52"/>
      <c r="EC449" s="48"/>
      <c r="ED449" s="17" t="s">
        <v>1</v>
      </c>
      <c r="EE449" s="36" t="str">
        <f>IF(COUNT(EE444:EE448)=0,"",AVERAGE(EE444:EE448))</f>
        <v/>
      </c>
      <c r="EF449" s="36" t="str">
        <f>IF(COUNT(EF444:EF448)=0,"",AVERAGE(EF444:EF448))</f>
        <v/>
      </c>
      <c r="EG449" s="36" t="str">
        <f>IF(COUNT(EG444:EG448)=0,"",AVERAGE(EG444:EG448))</f>
        <v/>
      </c>
      <c r="EH449" s="36" t="str">
        <f>IF(COUNT(EH444:EH448)=0,"",AVERAGE(EH444:EH448))</f>
        <v/>
      </c>
      <c r="EI449" s="36"/>
      <c r="EJ449" s="36" t="str">
        <f>IF(COUNT(EJ444:EJ448)=0,"",AVERAGE(EJ444:EJ448))</f>
        <v/>
      </c>
      <c r="EK449" s="52"/>
      <c r="EL449" s="48"/>
      <c r="EM449" s="17" t="s">
        <v>1</v>
      </c>
      <c r="EN449" s="36">
        <f>IF(COUNT(EN444:EN448)=0,"",AVERAGE(EN444:EN448))</f>
        <v>8.6</v>
      </c>
      <c r="EO449" s="36">
        <f>IF(COUNT(EO444:EO448)=0,"",AVERAGE(EO444:EO448))</f>
        <v>10</v>
      </c>
      <c r="EP449" s="36">
        <f>IF(COUNT(EP444:EP448)=0,"",AVERAGE(EP444:EP448))</f>
        <v>10</v>
      </c>
      <c r="EQ449" s="36">
        <f>IF(COUNT(EQ444:EQ448)=0,"",AVERAGE(EQ444:EQ448))</f>
        <v>9</v>
      </c>
      <c r="ER449" s="36"/>
      <c r="ES449" s="36">
        <f>IF(COUNT(ES444:ES448)=0,"",AVERAGE(ES444:ES448))</f>
        <v>10</v>
      </c>
      <c r="ET449" s="52"/>
      <c r="EU449" s="52"/>
      <c r="EW449" s="369"/>
      <c r="EX449" s="17" t="s">
        <v>1</v>
      </c>
      <c r="EY449" s="36" t="str">
        <f t="shared" ref="EY449:FD449" si="2034">IF(COUNT(EY444:EY448)=0,"",AVERAGE(EY444:EY448))</f>
        <v/>
      </c>
      <c r="EZ449" s="36" t="str">
        <f t="shared" si="2034"/>
        <v/>
      </c>
      <c r="FA449" s="36" t="str">
        <f t="shared" si="2034"/>
        <v/>
      </c>
      <c r="FB449" s="36" t="str">
        <f t="shared" si="2034"/>
        <v/>
      </c>
      <c r="FC449" s="36" t="str">
        <f t="shared" si="2034"/>
        <v/>
      </c>
      <c r="FD449" s="36" t="str">
        <f t="shared" si="2034"/>
        <v/>
      </c>
      <c r="FE449" s="52"/>
      <c r="FG449" s="369"/>
      <c r="FH449" s="17" t="s">
        <v>1</v>
      </c>
      <c r="FI449" s="36" t="str">
        <f t="shared" ref="FI449:FN449" si="2035">IF(COUNT(FI444:FI448)=0,"",AVERAGE(FI444:FI448))</f>
        <v/>
      </c>
      <c r="FJ449" s="36" t="str">
        <f t="shared" si="2035"/>
        <v/>
      </c>
      <c r="FK449" s="36" t="str">
        <f t="shared" si="2035"/>
        <v/>
      </c>
      <c r="FL449" s="36" t="str">
        <f t="shared" si="2035"/>
        <v/>
      </c>
      <c r="FM449" s="36" t="str">
        <f t="shared" si="2035"/>
        <v/>
      </c>
      <c r="FN449" s="36" t="str">
        <f t="shared" si="2035"/>
        <v/>
      </c>
      <c r="FO449" s="52"/>
      <c r="FQ449" s="369"/>
      <c r="FR449" s="17" t="s">
        <v>1</v>
      </c>
      <c r="FS449" s="36" t="str">
        <f t="shared" ref="FS449:FX449" si="2036">IF(COUNT(FS444:FS448)=0,"",AVERAGE(FS444:FS448))</f>
        <v/>
      </c>
      <c r="FT449" s="36" t="str">
        <f t="shared" si="2036"/>
        <v/>
      </c>
      <c r="FU449" s="36" t="str">
        <f t="shared" si="2036"/>
        <v/>
      </c>
      <c r="FV449" s="36" t="str">
        <f t="shared" si="2036"/>
        <v/>
      </c>
      <c r="FW449" s="36" t="str">
        <f t="shared" si="2036"/>
        <v/>
      </c>
      <c r="FX449" s="36" t="str">
        <f t="shared" si="2036"/>
        <v/>
      </c>
      <c r="FY449" s="52"/>
      <c r="GA449" s="369"/>
      <c r="GB449" s="17" t="s">
        <v>1</v>
      </c>
      <c r="GC449" s="36" t="str">
        <f t="shared" ref="GC449:GH449" si="2037">IF(COUNT(GC444:GC448)=0,"",AVERAGE(GC444:GC448))</f>
        <v/>
      </c>
      <c r="GD449" s="36" t="str">
        <f t="shared" si="2037"/>
        <v/>
      </c>
      <c r="GE449" s="36" t="str">
        <f t="shared" si="2037"/>
        <v/>
      </c>
      <c r="GF449" s="36" t="str">
        <f t="shared" si="2037"/>
        <v/>
      </c>
      <c r="GG449" s="36" t="str">
        <f t="shared" si="2037"/>
        <v/>
      </c>
      <c r="GH449" s="36" t="str">
        <f t="shared" si="2037"/>
        <v/>
      </c>
      <c r="GI449" s="52"/>
      <c r="GK449" s="369"/>
      <c r="GL449" s="17" t="s">
        <v>1</v>
      </c>
      <c r="GM449" s="36" t="str">
        <f t="shared" ref="GM449:GR449" si="2038">IF(COUNT(GM444:GM448)=0,"",AVERAGE(GM444:GM448))</f>
        <v/>
      </c>
      <c r="GN449" s="36" t="str">
        <f t="shared" si="2038"/>
        <v/>
      </c>
      <c r="GO449" s="36" t="str">
        <f t="shared" si="2038"/>
        <v/>
      </c>
      <c r="GP449" s="36" t="str">
        <f t="shared" si="2038"/>
        <v/>
      </c>
      <c r="GQ449" s="36" t="str">
        <f t="shared" si="2038"/>
        <v/>
      </c>
      <c r="GR449" s="36" t="str">
        <f t="shared" si="2038"/>
        <v/>
      </c>
      <c r="GS449" s="52"/>
      <c r="GU449" s="369"/>
      <c r="GV449" s="17" t="s">
        <v>1</v>
      </c>
      <c r="GW449" s="36" t="str">
        <f t="shared" ref="GW449:HB449" si="2039">IF(COUNT(GW444:GW448)=0,"",AVERAGE(GW444:GW448))</f>
        <v/>
      </c>
      <c r="GX449" s="36" t="str">
        <f t="shared" si="2039"/>
        <v/>
      </c>
      <c r="GY449" s="36" t="str">
        <f t="shared" si="2039"/>
        <v/>
      </c>
      <c r="GZ449" s="36" t="str">
        <f t="shared" si="2039"/>
        <v/>
      </c>
      <c r="HA449" s="36" t="str">
        <f t="shared" si="2039"/>
        <v/>
      </c>
      <c r="HB449" s="36" t="str">
        <f t="shared" si="2039"/>
        <v/>
      </c>
      <c r="HC449" s="52"/>
      <c r="HE449" s="369"/>
      <c r="HF449" s="17" t="s">
        <v>1</v>
      </c>
      <c r="HG449" s="36" t="str">
        <f t="shared" ref="HG449:HL449" si="2040">IF(COUNT(HG444:HG448)=0,"",AVERAGE(HG444:HG448))</f>
        <v/>
      </c>
      <c r="HH449" s="36" t="str">
        <f t="shared" si="2040"/>
        <v/>
      </c>
      <c r="HI449" s="36" t="str">
        <f t="shared" si="2040"/>
        <v/>
      </c>
      <c r="HJ449" s="36" t="str">
        <f t="shared" si="2040"/>
        <v/>
      </c>
      <c r="HK449" s="36" t="str">
        <f t="shared" si="2040"/>
        <v/>
      </c>
      <c r="HL449" s="36" t="str">
        <f t="shared" si="2040"/>
        <v/>
      </c>
      <c r="HM449" s="52"/>
      <c r="HO449" s="369"/>
      <c r="HP449" s="17" t="s">
        <v>1</v>
      </c>
      <c r="HQ449" s="36" t="str">
        <f t="shared" ref="HQ449:HV449" si="2041">IF(COUNT(HQ444:HQ448)=0,"",AVERAGE(HQ444:HQ448))</f>
        <v/>
      </c>
      <c r="HR449" s="36" t="str">
        <f t="shared" si="2041"/>
        <v/>
      </c>
      <c r="HS449" s="36" t="str">
        <f t="shared" si="2041"/>
        <v/>
      </c>
      <c r="HT449" s="36" t="str">
        <f t="shared" si="2041"/>
        <v/>
      </c>
      <c r="HU449" s="36" t="str">
        <f t="shared" si="2041"/>
        <v/>
      </c>
      <c r="HV449" s="36" t="str">
        <f t="shared" si="2041"/>
        <v/>
      </c>
      <c r="HW449" s="52"/>
      <c r="HY449" s="369"/>
      <c r="HZ449" s="17" t="s">
        <v>1</v>
      </c>
      <c r="IA449" s="36" t="str">
        <f t="shared" ref="IA449:IF449" si="2042">IF(COUNT(IA444:IA448)=0,"",AVERAGE(IA444:IA448))</f>
        <v/>
      </c>
      <c r="IB449" s="36" t="str">
        <f t="shared" si="2042"/>
        <v/>
      </c>
      <c r="IC449" s="36" t="str">
        <f t="shared" si="2042"/>
        <v/>
      </c>
      <c r="ID449" s="36" t="str">
        <f t="shared" si="2042"/>
        <v/>
      </c>
      <c r="IE449" s="36" t="str">
        <f t="shared" si="2042"/>
        <v/>
      </c>
      <c r="IF449" s="36" t="str">
        <f t="shared" si="2042"/>
        <v/>
      </c>
      <c r="IG449" s="52"/>
      <c r="II449" s="369"/>
      <c r="IJ449" s="17" t="s">
        <v>1</v>
      </c>
      <c r="IK449" s="36" t="str">
        <f t="shared" ref="IK449:IP449" si="2043">IF(COUNT(IK444:IK448)=0,"",AVERAGE(IK444:IK448))</f>
        <v/>
      </c>
      <c r="IL449" s="36" t="str">
        <f t="shared" si="2043"/>
        <v/>
      </c>
      <c r="IM449" s="36" t="str">
        <f t="shared" si="2043"/>
        <v/>
      </c>
      <c r="IN449" s="36" t="str">
        <f t="shared" si="2043"/>
        <v/>
      </c>
      <c r="IO449" s="36" t="str">
        <f t="shared" si="2043"/>
        <v/>
      </c>
      <c r="IP449" s="36" t="str">
        <f t="shared" si="2043"/>
        <v/>
      </c>
      <c r="IQ449" s="52"/>
      <c r="IS449" s="369"/>
      <c r="IT449" s="17" t="s">
        <v>1</v>
      </c>
      <c r="IU449" s="36" t="str">
        <f t="shared" ref="IU449:IZ449" si="2044">IF(COUNT(IU444:IU448)=0,"",AVERAGE(IU444:IU448))</f>
        <v/>
      </c>
      <c r="IV449" s="36" t="str">
        <f t="shared" si="2044"/>
        <v/>
      </c>
      <c r="IW449" s="36" t="str">
        <f t="shared" si="2044"/>
        <v/>
      </c>
      <c r="IX449" s="36" t="str">
        <f t="shared" si="2044"/>
        <v/>
      </c>
      <c r="IY449" s="36" t="str">
        <f t="shared" si="2044"/>
        <v/>
      </c>
      <c r="IZ449" s="36" t="str">
        <f t="shared" si="2044"/>
        <v/>
      </c>
      <c r="JA449" s="52"/>
    </row>
    <row r="450" spans="1:261" x14ac:dyDescent="0.25">
      <c r="C450" s="39">
        <v>7</v>
      </c>
      <c r="D450" s="40" t="s">
        <v>347</v>
      </c>
      <c r="E450" s="427">
        <f>(($B$451*E451)+($B$453*E453)+($B$458*E458)+($B$496*E496)+($B$506*E506)+($B$510*E510)+($B$521*E521))/($B$451+$B$453+$B$458+$B$496+$B$506+$B$510+$B$521)</f>
        <v>0.86138888888888887</v>
      </c>
      <c r="F450" s="427">
        <f t="shared" ref="F450:J450" si="2045">(($B$451*F451)+($B$453*F453)+($B$458*F458)+($B$496*F496)+($B$506*F506)+($B$510*F510)+($B$521*F521))/($B$451+$B$453+$B$458+$B$496+$B$506+$B$510+$B$521)</f>
        <v>0.75059523809523809</v>
      </c>
      <c r="G450" s="427">
        <f t="shared" si="2045"/>
        <v>0.72554563492063495</v>
      </c>
      <c r="H450" s="427">
        <f t="shared" si="2045"/>
        <v>0.81930555555555562</v>
      </c>
      <c r="I450" s="427">
        <f t="shared" si="2045"/>
        <v>0.66819444444444454</v>
      </c>
      <c r="J450" s="427">
        <f t="shared" si="2045"/>
        <v>0.73650793650793644</v>
      </c>
      <c r="K450" s="52"/>
      <c r="M450" s="39">
        <v>7</v>
      </c>
      <c r="N450" s="40" t="s">
        <v>347</v>
      </c>
      <c r="O450" s="40"/>
      <c r="P450" s="40"/>
      <c r="Q450" s="40"/>
      <c r="R450" s="40"/>
      <c r="S450" s="40"/>
      <c r="T450" s="40"/>
      <c r="U450" s="52"/>
      <c r="W450" s="39">
        <v>7</v>
      </c>
      <c r="X450" s="40" t="s">
        <v>347</v>
      </c>
      <c r="Y450" s="40"/>
      <c r="Z450" s="40"/>
      <c r="AA450" s="40"/>
      <c r="AB450" s="40"/>
      <c r="AC450" s="40"/>
      <c r="AD450" s="40"/>
      <c r="AE450" s="52"/>
      <c r="AG450" s="39">
        <v>7</v>
      </c>
      <c r="AH450" s="40" t="s">
        <v>347</v>
      </c>
      <c r="AI450" s="40"/>
      <c r="AJ450" s="40"/>
      <c r="AK450" s="40"/>
      <c r="AL450" s="40"/>
      <c r="AM450" s="40"/>
      <c r="AN450" s="40"/>
      <c r="AO450" s="52"/>
      <c r="AQ450" s="39">
        <v>7</v>
      </c>
      <c r="AR450" s="40" t="s">
        <v>347</v>
      </c>
      <c r="AS450" s="40"/>
      <c r="AT450" s="40"/>
      <c r="AU450" s="40"/>
      <c r="AV450" s="40"/>
      <c r="AW450" s="40"/>
      <c r="AX450" s="40"/>
      <c r="AY450" s="52"/>
      <c r="BA450" s="39">
        <v>7</v>
      </c>
      <c r="BB450" s="40" t="s">
        <v>347</v>
      </c>
      <c r="BC450" s="40"/>
      <c r="BD450" s="40"/>
      <c r="BE450" s="40"/>
      <c r="BF450" s="40"/>
      <c r="BG450" s="40"/>
      <c r="BH450" s="40"/>
      <c r="BI450" s="52"/>
      <c r="BK450" s="39">
        <v>7</v>
      </c>
      <c r="BL450" s="40" t="s">
        <v>347</v>
      </c>
      <c r="BM450" s="36"/>
      <c r="BN450" s="36" t="str">
        <f>IF(COUNT(BN445:BN449)=0,"",AVERAGE(BN445:BN449))</f>
        <v/>
      </c>
      <c r="BO450" s="36" t="str">
        <f>IF(COUNT(BO445:BO449)=0,"",AVERAGE(BO445:BO449))</f>
        <v/>
      </c>
      <c r="BP450" s="36" t="str">
        <f>IF(COUNT(BP445:BP449)=0,"",AVERAGE(BP445:BP449))</f>
        <v/>
      </c>
      <c r="BQ450" s="36" t="str">
        <f>IF(COUNT(BQ445:BQ449)=0,"",AVERAGE(BQ445:BQ449))</f>
        <v/>
      </c>
      <c r="BR450" s="36" t="str">
        <f>IF(COUNT(BR445:BR449)=0,"",AVERAGE(BR445:BR449))</f>
        <v/>
      </c>
      <c r="BS450" s="52"/>
      <c r="BU450" s="39">
        <v>7</v>
      </c>
      <c r="BV450" s="40" t="s">
        <v>347</v>
      </c>
      <c r="BW450" s="40"/>
      <c r="BX450" s="40"/>
      <c r="BY450" s="40"/>
      <c r="BZ450" s="40"/>
      <c r="CA450" s="40"/>
      <c r="CB450" s="40"/>
      <c r="CC450" s="52"/>
      <c r="CE450" s="39">
        <v>7</v>
      </c>
      <c r="CF450" s="40" t="s">
        <v>347</v>
      </c>
      <c r="CG450" s="40"/>
      <c r="CH450" s="40"/>
      <c r="CI450" s="40"/>
      <c r="CJ450" s="40"/>
      <c r="CK450" s="40"/>
      <c r="CL450" s="40"/>
      <c r="CM450" s="52"/>
      <c r="CO450" s="39">
        <v>7</v>
      </c>
      <c r="CP450" s="40" t="s">
        <v>347</v>
      </c>
      <c r="CQ450" s="40"/>
      <c r="CR450" s="40"/>
      <c r="CS450" s="40"/>
      <c r="CT450" s="40"/>
      <c r="CU450" s="40"/>
      <c r="CV450" s="40"/>
      <c r="CW450" s="52"/>
      <c r="CY450" s="39">
        <v>7</v>
      </c>
      <c r="CZ450" s="40" t="s">
        <v>347</v>
      </c>
      <c r="DA450" s="40"/>
      <c r="DB450" s="40"/>
      <c r="DC450" s="40"/>
      <c r="DD450" s="40"/>
      <c r="DE450" s="40"/>
      <c r="DF450" s="40"/>
      <c r="DG450" s="52"/>
      <c r="DI450" s="39">
        <v>7</v>
      </c>
      <c r="DJ450" s="40" t="s">
        <v>347</v>
      </c>
      <c r="DK450" s="40"/>
      <c r="DL450" s="40"/>
      <c r="DM450" s="40"/>
      <c r="DN450" s="40"/>
      <c r="DO450" s="40"/>
      <c r="DP450" s="40"/>
      <c r="DQ450" s="52"/>
      <c r="DS450" s="39">
        <v>7</v>
      </c>
      <c r="DT450" s="40" t="s">
        <v>347</v>
      </c>
      <c r="DU450" s="40"/>
      <c r="DV450" s="40"/>
      <c r="DW450" s="40"/>
      <c r="DX450" s="40"/>
      <c r="DY450" s="40"/>
      <c r="DZ450" s="40"/>
      <c r="EA450" s="52"/>
      <c r="EC450" s="39">
        <v>7</v>
      </c>
      <c r="ED450" s="40" t="s">
        <v>347</v>
      </c>
      <c r="EE450" s="40"/>
      <c r="EF450" s="40"/>
      <c r="EG450" s="40"/>
      <c r="EH450" s="40"/>
      <c r="EI450" s="40"/>
      <c r="EJ450" s="40"/>
      <c r="EK450" s="52"/>
      <c r="EL450" s="39">
        <v>7</v>
      </c>
      <c r="EM450" s="40" t="s">
        <v>347</v>
      </c>
      <c r="EN450" s="40"/>
      <c r="EO450" s="40"/>
      <c r="EP450" s="40"/>
      <c r="EQ450" s="40"/>
      <c r="ER450" s="40"/>
      <c r="ES450" s="40"/>
      <c r="ET450" s="52"/>
      <c r="EU450" s="52"/>
      <c r="EW450" s="40">
        <v>7</v>
      </c>
      <c r="EX450" s="40" t="s">
        <v>347</v>
      </c>
      <c r="EY450" s="40"/>
      <c r="EZ450" s="40"/>
      <c r="FA450" s="40"/>
      <c r="FB450" s="40"/>
      <c r="FC450" s="40"/>
      <c r="FD450" s="40"/>
      <c r="FE450" s="52"/>
      <c r="FG450" s="40">
        <v>7</v>
      </c>
      <c r="FH450" s="40" t="s">
        <v>347</v>
      </c>
      <c r="FI450" s="40"/>
      <c r="FJ450" s="40"/>
      <c r="FK450" s="40"/>
      <c r="FL450" s="40"/>
      <c r="FM450" s="40"/>
      <c r="FN450" s="40"/>
      <c r="FO450" s="52"/>
      <c r="FQ450" s="40">
        <v>7</v>
      </c>
      <c r="FR450" s="40" t="s">
        <v>347</v>
      </c>
      <c r="FS450" s="40"/>
      <c r="FT450" s="40"/>
      <c r="FU450" s="40"/>
      <c r="FV450" s="40"/>
      <c r="FW450" s="40"/>
      <c r="FX450" s="40"/>
      <c r="FY450" s="52"/>
      <c r="GA450" s="40">
        <v>7</v>
      </c>
      <c r="GB450" s="40" t="s">
        <v>347</v>
      </c>
      <c r="GC450" s="40"/>
      <c r="GD450" s="40"/>
      <c r="GE450" s="40"/>
      <c r="GF450" s="40"/>
      <c r="GG450" s="40"/>
      <c r="GH450" s="40"/>
      <c r="GI450" s="52"/>
      <c r="GK450" s="40">
        <v>7</v>
      </c>
      <c r="GL450" s="40" t="s">
        <v>347</v>
      </c>
      <c r="GM450" s="40"/>
      <c r="GN450" s="40"/>
      <c r="GO450" s="40"/>
      <c r="GP450" s="40"/>
      <c r="GQ450" s="40"/>
      <c r="GR450" s="40"/>
      <c r="GS450" s="52"/>
      <c r="GU450" s="40">
        <v>7</v>
      </c>
      <c r="GV450" s="40" t="s">
        <v>347</v>
      </c>
      <c r="GW450" s="40"/>
      <c r="GX450" s="40"/>
      <c r="GY450" s="40"/>
      <c r="GZ450" s="40"/>
      <c r="HA450" s="40"/>
      <c r="HB450" s="40"/>
      <c r="HC450" s="52"/>
      <c r="HE450" s="40">
        <v>7</v>
      </c>
      <c r="HF450" s="40" t="s">
        <v>347</v>
      </c>
      <c r="HG450" s="40"/>
      <c r="HH450" s="40"/>
      <c r="HI450" s="40"/>
      <c r="HJ450" s="40"/>
      <c r="HK450" s="40"/>
      <c r="HL450" s="40"/>
      <c r="HM450" s="52"/>
      <c r="HO450" s="40">
        <v>7</v>
      </c>
      <c r="HP450" s="40" t="s">
        <v>347</v>
      </c>
      <c r="HQ450" s="40"/>
      <c r="HR450" s="40"/>
      <c r="HS450" s="40"/>
      <c r="HT450" s="40"/>
      <c r="HU450" s="40"/>
      <c r="HV450" s="40"/>
      <c r="HW450" s="52"/>
      <c r="HY450" s="40">
        <v>7</v>
      </c>
      <c r="HZ450" s="40" t="s">
        <v>347</v>
      </c>
      <c r="IA450" s="40"/>
      <c r="IB450" s="40"/>
      <c r="IC450" s="40"/>
      <c r="ID450" s="40"/>
      <c r="IE450" s="40"/>
      <c r="IF450" s="40"/>
      <c r="IG450" s="52"/>
      <c r="II450" s="40">
        <v>7</v>
      </c>
      <c r="IJ450" s="40" t="s">
        <v>347</v>
      </c>
      <c r="IK450" s="40"/>
      <c r="IL450" s="40"/>
      <c r="IM450" s="40"/>
      <c r="IN450" s="40"/>
      <c r="IO450" s="40"/>
      <c r="IP450" s="40"/>
      <c r="IQ450" s="52"/>
      <c r="IS450" s="40">
        <v>7</v>
      </c>
      <c r="IT450" s="40" t="s">
        <v>347</v>
      </c>
      <c r="IU450" s="40"/>
      <c r="IV450" s="40"/>
      <c r="IW450" s="40"/>
      <c r="IX450" s="40"/>
      <c r="IY450" s="40"/>
      <c r="IZ450" s="40"/>
      <c r="JA450" s="52"/>
    </row>
    <row r="451" spans="1:261" ht="13.8" outlineLevel="1" x14ac:dyDescent="0.25">
      <c r="A451" s="97"/>
      <c r="B451" s="98">
        <f>SUM(B452:B452)*10</f>
        <v>0</v>
      </c>
      <c r="C451" s="37">
        <v>7.1</v>
      </c>
      <c r="D451" s="38" t="s">
        <v>348</v>
      </c>
      <c r="E451" s="414"/>
      <c r="F451" s="414"/>
      <c r="G451" s="414"/>
      <c r="H451" s="414"/>
      <c r="I451" s="414"/>
      <c r="J451" s="414"/>
      <c r="K451" s="52"/>
      <c r="M451" s="37">
        <v>7.1</v>
      </c>
      <c r="N451" s="38" t="s">
        <v>348</v>
      </c>
      <c r="O451" s="38"/>
      <c r="P451" s="38"/>
      <c r="Q451" s="38"/>
      <c r="R451" s="38"/>
      <c r="S451" s="38"/>
      <c r="T451" s="38"/>
      <c r="U451" s="52"/>
      <c r="W451" s="37">
        <v>7.1</v>
      </c>
      <c r="X451" s="38" t="s">
        <v>348</v>
      </c>
      <c r="Y451" s="38"/>
      <c r="Z451" s="38"/>
      <c r="AA451" s="38"/>
      <c r="AB451" s="38"/>
      <c r="AC451" s="38"/>
      <c r="AD451" s="38"/>
      <c r="AE451" s="52"/>
      <c r="AG451" s="37">
        <v>7.1</v>
      </c>
      <c r="AH451" s="38" t="s">
        <v>348</v>
      </c>
      <c r="AI451" s="38"/>
      <c r="AJ451" s="38"/>
      <c r="AK451" s="38"/>
      <c r="AL451" s="38"/>
      <c r="AM451" s="38"/>
      <c r="AN451" s="38"/>
      <c r="AO451" s="52"/>
      <c r="AQ451" s="37">
        <v>7.1</v>
      </c>
      <c r="AR451" s="38" t="s">
        <v>348</v>
      </c>
      <c r="AS451" s="38"/>
      <c r="AT451" s="38"/>
      <c r="AU451" s="38"/>
      <c r="AV451" s="38"/>
      <c r="AW451" s="38"/>
      <c r="AX451" s="38"/>
      <c r="AY451" s="52"/>
      <c r="BA451" s="37">
        <v>7.1</v>
      </c>
      <c r="BB451" s="38" t="s">
        <v>348</v>
      </c>
      <c r="BC451" s="38"/>
      <c r="BD451" s="38"/>
      <c r="BE451" s="38"/>
      <c r="BF451" s="38"/>
      <c r="BG451" s="38"/>
      <c r="BH451" s="38"/>
      <c r="BI451" s="52"/>
      <c r="BK451" s="37">
        <v>7.1</v>
      </c>
      <c r="BL451" s="38" t="s">
        <v>348</v>
      </c>
      <c r="BM451" s="40"/>
      <c r="BN451" s="40"/>
      <c r="BO451" s="40"/>
      <c r="BP451" s="40"/>
      <c r="BQ451" s="40"/>
      <c r="BR451" s="40"/>
      <c r="BS451" s="52"/>
      <c r="BU451" s="37">
        <v>7.1</v>
      </c>
      <c r="BV451" s="38" t="s">
        <v>348</v>
      </c>
      <c r="BW451" s="38"/>
      <c r="BX451" s="38"/>
      <c r="BY451" s="38"/>
      <c r="BZ451" s="38"/>
      <c r="CA451" s="38"/>
      <c r="CB451" s="38"/>
      <c r="CC451" s="52"/>
      <c r="CE451" s="37">
        <v>7.1</v>
      </c>
      <c r="CF451" s="38" t="s">
        <v>348</v>
      </c>
      <c r="CG451" s="38"/>
      <c r="CH451" s="38"/>
      <c r="CI451" s="38"/>
      <c r="CJ451" s="38"/>
      <c r="CK451" s="38"/>
      <c r="CL451" s="38"/>
      <c r="CM451" s="52"/>
      <c r="CO451" s="37">
        <v>7.1</v>
      </c>
      <c r="CP451" s="38" t="s">
        <v>348</v>
      </c>
      <c r="CQ451" s="38"/>
      <c r="CR451" s="38"/>
      <c r="CS451" s="38"/>
      <c r="CT451" s="38"/>
      <c r="CU451" s="38"/>
      <c r="CV451" s="38"/>
      <c r="CW451" s="52"/>
      <c r="CY451" s="37">
        <v>7.1</v>
      </c>
      <c r="CZ451" s="38" t="s">
        <v>348</v>
      </c>
      <c r="DA451" s="38"/>
      <c r="DB451" s="38"/>
      <c r="DC451" s="38"/>
      <c r="DD451" s="38"/>
      <c r="DE451" s="38"/>
      <c r="DF451" s="38"/>
      <c r="DG451" s="52"/>
      <c r="DI451" s="37">
        <v>7.1</v>
      </c>
      <c r="DJ451" s="38" t="s">
        <v>348</v>
      </c>
      <c r="DK451" s="38"/>
      <c r="DL451" s="38"/>
      <c r="DM451" s="38"/>
      <c r="DN451" s="38"/>
      <c r="DO451" s="38"/>
      <c r="DP451" s="38"/>
      <c r="DQ451" s="52"/>
      <c r="DS451" s="37">
        <v>7.1</v>
      </c>
      <c r="DT451" s="38" t="s">
        <v>348</v>
      </c>
      <c r="DU451" s="38"/>
      <c r="DV451" s="38"/>
      <c r="DW451" s="38"/>
      <c r="DX451" s="38"/>
      <c r="DY451" s="38"/>
      <c r="DZ451" s="38"/>
      <c r="EA451" s="52"/>
      <c r="EC451" s="37">
        <v>7.1</v>
      </c>
      <c r="ED451" s="38" t="s">
        <v>348</v>
      </c>
      <c r="EE451" s="38"/>
      <c r="EF451" s="38"/>
      <c r="EG451" s="38"/>
      <c r="EH451" s="38"/>
      <c r="EI451" s="38"/>
      <c r="EJ451" s="38"/>
      <c r="EK451" s="52"/>
      <c r="EL451" s="37">
        <v>7.1</v>
      </c>
      <c r="EM451" s="38" t="s">
        <v>348</v>
      </c>
      <c r="EN451" s="38"/>
      <c r="EO451" s="38"/>
      <c r="EP451" s="38"/>
      <c r="EQ451" s="38"/>
      <c r="ER451" s="38"/>
      <c r="ES451" s="38"/>
      <c r="ET451" s="52"/>
      <c r="EU451" s="52"/>
      <c r="EW451" s="364">
        <v>7.1</v>
      </c>
      <c r="EX451" s="38" t="s">
        <v>348</v>
      </c>
      <c r="EY451" s="38"/>
      <c r="EZ451" s="38"/>
      <c r="FA451" s="38"/>
      <c r="FB451" s="38"/>
      <c r="FC451" s="38"/>
      <c r="FD451" s="38"/>
      <c r="FE451" s="52"/>
      <c r="FG451" s="364">
        <v>7.1</v>
      </c>
      <c r="FH451" s="38" t="s">
        <v>348</v>
      </c>
      <c r="FI451" s="38"/>
      <c r="FJ451" s="38"/>
      <c r="FK451" s="38"/>
      <c r="FL451" s="38"/>
      <c r="FM451" s="38"/>
      <c r="FN451" s="38"/>
      <c r="FO451" s="52"/>
      <c r="FQ451" s="364">
        <v>7.1</v>
      </c>
      <c r="FR451" s="38" t="s">
        <v>348</v>
      </c>
      <c r="FS451" s="38"/>
      <c r="FT451" s="38"/>
      <c r="FU451" s="38"/>
      <c r="FV451" s="38"/>
      <c r="FW451" s="38"/>
      <c r="FX451" s="38"/>
      <c r="FY451" s="52"/>
      <c r="GA451" s="364">
        <v>7.1</v>
      </c>
      <c r="GB451" s="38" t="s">
        <v>348</v>
      </c>
      <c r="GC451" s="38"/>
      <c r="GD451" s="38"/>
      <c r="GE451" s="38"/>
      <c r="GF451" s="38"/>
      <c r="GG451" s="38"/>
      <c r="GH451" s="38"/>
      <c r="GI451" s="52"/>
      <c r="GK451" s="364">
        <v>7.1</v>
      </c>
      <c r="GL451" s="38" t="s">
        <v>348</v>
      </c>
      <c r="GM451" s="38"/>
      <c r="GN451" s="38"/>
      <c r="GO451" s="38"/>
      <c r="GP451" s="38"/>
      <c r="GQ451" s="38"/>
      <c r="GR451" s="38"/>
      <c r="GS451" s="52"/>
      <c r="GU451" s="364">
        <v>7.1</v>
      </c>
      <c r="GV451" s="38" t="s">
        <v>348</v>
      </c>
      <c r="GW451" s="38"/>
      <c r="GX451" s="38"/>
      <c r="GY451" s="38"/>
      <c r="GZ451" s="38"/>
      <c r="HA451" s="38"/>
      <c r="HB451" s="38"/>
      <c r="HC451" s="52"/>
      <c r="HE451" s="364">
        <v>7.1</v>
      </c>
      <c r="HF451" s="38" t="s">
        <v>348</v>
      </c>
      <c r="HG451" s="38"/>
      <c r="HH451" s="38"/>
      <c r="HI451" s="38"/>
      <c r="HJ451" s="38"/>
      <c r="HK451" s="38"/>
      <c r="HL451" s="38"/>
      <c r="HM451" s="52"/>
      <c r="HO451" s="364">
        <v>7.1</v>
      </c>
      <c r="HP451" s="38" t="s">
        <v>348</v>
      </c>
      <c r="HQ451" s="38"/>
      <c r="HR451" s="38"/>
      <c r="HS451" s="38"/>
      <c r="HT451" s="38"/>
      <c r="HU451" s="38"/>
      <c r="HV451" s="38"/>
      <c r="HW451" s="52"/>
      <c r="HY451" s="364">
        <v>7.1</v>
      </c>
      <c r="HZ451" s="38" t="s">
        <v>348</v>
      </c>
      <c r="IA451" s="38"/>
      <c r="IB451" s="38"/>
      <c r="IC451" s="38"/>
      <c r="ID451" s="38"/>
      <c r="IE451" s="38"/>
      <c r="IF451" s="38"/>
      <c r="IG451" s="52"/>
      <c r="II451" s="364">
        <v>7.1</v>
      </c>
      <c r="IJ451" s="38" t="s">
        <v>348</v>
      </c>
      <c r="IK451" s="38"/>
      <c r="IL451" s="38"/>
      <c r="IM451" s="38"/>
      <c r="IN451" s="38"/>
      <c r="IO451" s="38"/>
      <c r="IP451" s="38"/>
      <c r="IQ451" s="52"/>
      <c r="IS451" s="364">
        <v>7.1</v>
      </c>
      <c r="IT451" s="38" t="s">
        <v>348</v>
      </c>
      <c r="IU451" s="38"/>
      <c r="IV451" s="38"/>
      <c r="IW451" s="38"/>
      <c r="IX451" s="38"/>
      <c r="IY451" s="38"/>
      <c r="IZ451" s="38"/>
      <c r="JA451" s="52"/>
    </row>
    <row r="452" spans="1:261" outlineLevel="2" x14ac:dyDescent="0.25">
      <c r="C452" s="360"/>
      <c r="D452" s="50" t="s">
        <v>17</v>
      </c>
      <c r="E452" s="418"/>
      <c r="F452" s="418"/>
      <c r="G452" s="418"/>
      <c r="H452" s="418"/>
      <c r="I452" s="418"/>
      <c r="J452" s="418"/>
      <c r="K452" s="52"/>
      <c r="M452" s="49"/>
      <c r="N452" s="50" t="s">
        <v>17</v>
      </c>
      <c r="O452" s="9"/>
      <c r="P452" s="9"/>
      <c r="Q452" s="9"/>
      <c r="R452" s="9"/>
      <c r="S452" s="9"/>
      <c r="T452" s="9"/>
      <c r="U452" s="52"/>
      <c r="W452" s="49"/>
      <c r="X452" s="50" t="s">
        <v>17</v>
      </c>
      <c r="Y452" s="9"/>
      <c r="Z452" s="9"/>
      <c r="AA452" s="9"/>
      <c r="AB452" s="9"/>
      <c r="AC452" s="9"/>
      <c r="AD452" s="9"/>
      <c r="AE452" s="52"/>
      <c r="AG452" s="49"/>
      <c r="AH452" s="50" t="s">
        <v>17</v>
      </c>
      <c r="AI452" s="9"/>
      <c r="AJ452" s="9"/>
      <c r="AK452" s="9"/>
      <c r="AL452" s="9"/>
      <c r="AM452" s="9"/>
      <c r="AN452" s="9"/>
      <c r="AO452" s="52"/>
      <c r="AQ452" s="49"/>
      <c r="AR452" s="50" t="s">
        <v>17</v>
      </c>
      <c r="AS452" s="9"/>
      <c r="AT452" s="9"/>
      <c r="AU452" s="9"/>
      <c r="AV452" s="9"/>
      <c r="AW452" s="9"/>
      <c r="AX452" s="9"/>
      <c r="AY452" s="52"/>
      <c r="BA452" s="49"/>
      <c r="BB452" s="50" t="s">
        <v>17</v>
      </c>
      <c r="BC452" s="9"/>
      <c r="BD452" s="9"/>
      <c r="BE452" s="9"/>
      <c r="BF452" s="9"/>
      <c r="BG452" s="9"/>
      <c r="BH452" s="9"/>
      <c r="BI452" s="52"/>
      <c r="BK452" s="49"/>
      <c r="BL452" s="50" t="s">
        <v>17</v>
      </c>
      <c r="BM452" s="38"/>
      <c r="BN452" s="38"/>
      <c r="BO452" s="38"/>
      <c r="BP452" s="38"/>
      <c r="BQ452" s="38"/>
      <c r="BR452" s="38"/>
      <c r="BS452" s="52"/>
      <c r="BU452" s="49"/>
      <c r="BV452" s="50" t="s">
        <v>17</v>
      </c>
      <c r="BW452" s="9"/>
      <c r="BX452" s="9"/>
      <c r="BY452" s="9"/>
      <c r="BZ452" s="9"/>
      <c r="CA452" s="9"/>
      <c r="CB452" s="9"/>
      <c r="CC452" s="52"/>
      <c r="CE452" s="49"/>
      <c r="CF452" s="50" t="s">
        <v>17</v>
      </c>
      <c r="CG452" s="9"/>
      <c r="CH452" s="9"/>
      <c r="CI452" s="9"/>
      <c r="CJ452" s="9"/>
      <c r="CK452" s="9"/>
      <c r="CL452" s="9"/>
      <c r="CM452" s="52"/>
      <c r="CO452" s="49"/>
      <c r="CP452" s="50" t="s">
        <v>17</v>
      </c>
      <c r="CQ452" s="9"/>
      <c r="CR452" s="9"/>
      <c r="CS452" s="9"/>
      <c r="CT452" s="9"/>
      <c r="CU452" s="9"/>
      <c r="CV452" s="9"/>
      <c r="CW452" s="52"/>
      <c r="CY452" s="49"/>
      <c r="CZ452" s="50" t="s">
        <v>17</v>
      </c>
      <c r="DA452" s="9"/>
      <c r="DB452" s="9"/>
      <c r="DC452" s="9"/>
      <c r="DD452" s="9"/>
      <c r="DE452" s="9"/>
      <c r="DF452" s="9"/>
      <c r="DG452" s="52"/>
      <c r="DI452" s="49"/>
      <c r="DJ452" s="50" t="s">
        <v>17</v>
      </c>
      <c r="DK452" s="9"/>
      <c r="DL452" s="9"/>
      <c r="DM452" s="9"/>
      <c r="DN452" s="9"/>
      <c r="DO452" s="9"/>
      <c r="DP452" s="9"/>
      <c r="DQ452" s="52"/>
      <c r="DS452" s="49"/>
      <c r="DT452" s="50" t="s">
        <v>17</v>
      </c>
      <c r="DU452" s="9"/>
      <c r="DV452" s="9"/>
      <c r="DW452" s="9"/>
      <c r="DX452" s="9"/>
      <c r="DY452" s="9"/>
      <c r="DZ452" s="9"/>
      <c r="EA452" s="52"/>
      <c r="EC452" s="49"/>
      <c r="ED452" s="50" t="s">
        <v>17</v>
      </c>
      <c r="EE452" s="9"/>
      <c r="EF452" s="9"/>
      <c r="EG452" s="9"/>
      <c r="EH452" s="9"/>
      <c r="EI452" s="9"/>
      <c r="EJ452" s="9"/>
      <c r="EK452" s="52"/>
      <c r="EL452" s="49"/>
      <c r="EM452" s="50" t="s">
        <v>17</v>
      </c>
      <c r="EN452" s="9"/>
      <c r="EO452" s="9"/>
      <c r="EP452" s="9"/>
      <c r="EQ452" s="9"/>
      <c r="ER452" s="9"/>
      <c r="ES452" s="9"/>
      <c r="ET452" s="52"/>
      <c r="EU452" s="52"/>
      <c r="EW452" s="365"/>
      <c r="EX452" s="50" t="s">
        <v>17</v>
      </c>
      <c r="EY452" s="9"/>
      <c r="EZ452" s="9"/>
      <c r="FA452" s="9"/>
      <c r="FB452" s="9"/>
      <c r="FC452" s="9"/>
      <c r="FD452" s="9"/>
      <c r="FE452" s="52"/>
      <c r="FG452" s="365"/>
      <c r="FH452" s="50" t="s">
        <v>17</v>
      </c>
      <c r="FI452" s="9"/>
      <c r="FJ452" s="9"/>
      <c r="FK452" s="9"/>
      <c r="FL452" s="9"/>
      <c r="FM452" s="9"/>
      <c r="FN452" s="9"/>
      <c r="FO452" s="52"/>
      <c r="FQ452" s="365"/>
      <c r="FR452" s="50" t="s">
        <v>17</v>
      </c>
      <c r="FS452" s="9"/>
      <c r="FT452" s="9"/>
      <c r="FU452" s="9"/>
      <c r="FV452" s="9"/>
      <c r="FW452" s="9"/>
      <c r="FX452" s="9"/>
      <c r="FY452" s="52"/>
      <c r="GA452" s="365"/>
      <c r="GB452" s="50" t="s">
        <v>17</v>
      </c>
      <c r="GC452" s="9"/>
      <c r="GD452" s="9"/>
      <c r="GE452" s="9"/>
      <c r="GF452" s="9"/>
      <c r="GG452" s="9"/>
      <c r="GH452" s="9"/>
      <c r="GI452" s="52"/>
      <c r="GK452" s="365"/>
      <c r="GL452" s="50" t="s">
        <v>17</v>
      </c>
      <c r="GM452" s="9"/>
      <c r="GN452" s="9"/>
      <c r="GO452" s="9"/>
      <c r="GP452" s="9"/>
      <c r="GQ452" s="9"/>
      <c r="GR452" s="9"/>
      <c r="GS452" s="52"/>
      <c r="GU452" s="365"/>
      <c r="GV452" s="50" t="s">
        <v>17</v>
      </c>
      <c r="GW452" s="9"/>
      <c r="GX452" s="9"/>
      <c r="GY452" s="9"/>
      <c r="GZ452" s="9"/>
      <c r="HA452" s="9"/>
      <c r="HB452" s="9"/>
      <c r="HC452" s="52"/>
      <c r="HE452" s="365"/>
      <c r="HF452" s="50" t="s">
        <v>17</v>
      </c>
      <c r="HG452" s="9"/>
      <c r="HH452" s="9"/>
      <c r="HI452" s="9"/>
      <c r="HJ452" s="9"/>
      <c r="HK452" s="9"/>
      <c r="HL452" s="9"/>
      <c r="HM452" s="52"/>
      <c r="HO452" s="365"/>
      <c r="HP452" s="50" t="s">
        <v>17</v>
      </c>
      <c r="HQ452" s="9"/>
      <c r="HR452" s="9"/>
      <c r="HS452" s="9"/>
      <c r="HT452" s="9"/>
      <c r="HU452" s="9"/>
      <c r="HV452" s="9"/>
      <c r="HW452" s="52"/>
      <c r="HY452" s="365"/>
      <c r="HZ452" s="50" t="s">
        <v>17</v>
      </c>
      <c r="IA452" s="9"/>
      <c r="IB452" s="9"/>
      <c r="IC452" s="9"/>
      <c r="ID452" s="9"/>
      <c r="IE452" s="9"/>
      <c r="IF452" s="9"/>
      <c r="IG452" s="52"/>
      <c r="II452" s="365"/>
      <c r="IJ452" s="50" t="s">
        <v>17</v>
      </c>
      <c r="IK452" s="9"/>
      <c r="IL452" s="9"/>
      <c r="IM452" s="9"/>
      <c r="IN452" s="9"/>
      <c r="IO452" s="9"/>
      <c r="IP452" s="9"/>
      <c r="IQ452" s="52"/>
      <c r="IS452" s="365"/>
      <c r="IT452" s="50" t="s">
        <v>17</v>
      </c>
      <c r="IU452" s="9"/>
      <c r="IV452" s="9"/>
      <c r="IW452" s="9"/>
      <c r="IX452" s="9"/>
      <c r="IY452" s="9"/>
      <c r="IZ452" s="9"/>
      <c r="JA452" s="52"/>
    </row>
    <row r="453" spans="1:261" ht="13.8" outlineLevel="1" x14ac:dyDescent="0.25">
      <c r="A453" s="97"/>
      <c r="B453" s="98">
        <f>SUM(B454:B457)*10</f>
        <v>10</v>
      </c>
      <c r="C453" s="37">
        <v>7.2</v>
      </c>
      <c r="D453" s="38" t="s">
        <v>349</v>
      </c>
      <c r="E453" s="428">
        <f>($B$457*E457)/$B$453</f>
        <v>0.7583333333333333</v>
      </c>
      <c r="F453" s="428">
        <f t="shared" ref="F453:J453" si="2046">($B$457*F457)/$B$453</f>
        <v>0.70833333333333326</v>
      </c>
      <c r="G453" s="428">
        <f t="shared" si="2046"/>
        <v>0.54166666666666674</v>
      </c>
      <c r="H453" s="428">
        <f t="shared" si="2046"/>
        <v>0.76666666666666683</v>
      </c>
      <c r="I453" s="428">
        <f t="shared" si="2046"/>
        <v>0</v>
      </c>
      <c r="J453" s="428">
        <f t="shared" si="2046"/>
        <v>0</v>
      </c>
      <c r="K453" s="52"/>
      <c r="M453" s="37">
        <v>7.2</v>
      </c>
      <c r="N453" s="38" t="s">
        <v>349</v>
      </c>
      <c r="O453" s="38"/>
      <c r="P453" s="38"/>
      <c r="Q453" s="38"/>
      <c r="R453" s="38"/>
      <c r="S453" s="38"/>
      <c r="T453" s="38"/>
      <c r="U453" s="52"/>
      <c r="W453" s="37">
        <v>7.2</v>
      </c>
      <c r="X453" s="38" t="s">
        <v>349</v>
      </c>
      <c r="Y453" s="38"/>
      <c r="Z453" s="38"/>
      <c r="AA453" s="38"/>
      <c r="AB453" s="38"/>
      <c r="AC453" s="38"/>
      <c r="AD453" s="38"/>
      <c r="AE453" s="52"/>
      <c r="AG453" s="37">
        <v>7.2</v>
      </c>
      <c r="AH453" s="38" t="s">
        <v>349</v>
      </c>
      <c r="AI453" s="38"/>
      <c r="AJ453" s="38"/>
      <c r="AK453" s="38"/>
      <c r="AL453" s="38"/>
      <c r="AM453" s="38"/>
      <c r="AN453" s="38"/>
      <c r="AO453" s="52"/>
      <c r="AQ453" s="37">
        <v>7.2</v>
      </c>
      <c r="AR453" s="38" t="s">
        <v>349</v>
      </c>
      <c r="AS453" s="38"/>
      <c r="AT453" s="38"/>
      <c r="AU453" s="38"/>
      <c r="AV453" s="38"/>
      <c r="AW453" s="38"/>
      <c r="AX453" s="38"/>
      <c r="AY453" s="52"/>
      <c r="BA453" s="37">
        <v>7.2</v>
      </c>
      <c r="BB453" s="38" t="s">
        <v>349</v>
      </c>
      <c r="BC453" s="38"/>
      <c r="BD453" s="38"/>
      <c r="BE453" s="38"/>
      <c r="BF453" s="38"/>
      <c r="BG453" s="38"/>
      <c r="BH453" s="38"/>
      <c r="BI453" s="52"/>
      <c r="BK453" s="37">
        <v>7.2</v>
      </c>
      <c r="BL453" s="38" t="s">
        <v>349</v>
      </c>
      <c r="BM453" s="9"/>
      <c r="BN453" s="9"/>
      <c r="BO453" s="9"/>
      <c r="BP453" s="9"/>
      <c r="BQ453" s="9"/>
      <c r="BR453" s="9"/>
      <c r="BS453" s="52"/>
      <c r="BU453" s="37">
        <v>7.2</v>
      </c>
      <c r="BV453" s="38" t="s">
        <v>349</v>
      </c>
      <c r="BW453" s="38"/>
      <c r="BX453" s="38"/>
      <c r="BY453" s="38"/>
      <c r="BZ453" s="38"/>
      <c r="CA453" s="38"/>
      <c r="CB453" s="38"/>
      <c r="CC453" s="52"/>
      <c r="CE453" s="37">
        <v>7.2</v>
      </c>
      <c r="CF453" s="38" t="s">
        <v>349</v>
      </c>
      <c r="CG453" s="38"/>
      <c r="CH453" s="38"/>
      <c r="CI453" s="38"/>
      <c r="CJ453" s="38"/>
      <c r="CK453" s="38"/>
      <c r="CL453" s="38"/>
      <c r="CM453" s="52"/>
      <c r="CO453" s="37">
        <v>7.2</v>
      </c>
      <c r="CP453" s="38" t="s">
        <v>349</v>
      </c>
      <c r="CQ453" s="38"/>
      <c r="CR453" s="38"/>
      <c r="CS453" s="38"/>
      <c r="CT453" s="38"/>
      <c r="CU453" s="38"/>
      <c r="CV453" s="38"/>
      <c r="CW453" s="52"/>
      <c r="CY453" s="37">
        <v>7.2</v>
      </c>
      <c r="CZ453" s="38" t="s">
        <v>349</v>
      </c>
      <c r="DA453" s="38"/>
      <c r="DB453" s="38"/>
      <c r="DC453" s="38"/>
      <c r="DD453" s="38"/>
      <c r="DE453" s="38"/>
      <c r="DF453" s="38"/>
      <c r="DG453" s="52"/>
      <c r="DI453" s="37">
        <v>7.2</v>
      </c>
      <c r="DJ453" s="38" t="s">
        <v>349</v>
      </c>
      <c r="DK453" s="38"/>
      <c r="DL453" s="38"/>
      <c r="DM453" s="38"/>
      <c r="DN453" s="38"/>
      <c r="DO453" s="38"/>
      <c r="DP453" s="38"/>
      <c r="DQ453" s="52"/>
      <c r="DS453" s="37">
        <v>7.2</v>
      </c>
      <c r="DT453" s="38" t="s">
        <v>349</v>
      </c>
      <c r="DU453" s="38"/>
      <c r="DV453" s="38"/>
      <c r="DW453" s="38"/>
      <c r="DX453" s="38"/>
      <c r="DY453" s="38"/>
      <c r="DZ453" s="38"/>
      <c r="EA453" s="52"/>
      <c r="EC453" s="37">
        <v>7.2</v>
      </c>
      <c r="ED453" s="38" t="s">
        <v>349</v>
      </c>
      <c r="EE453" s="38"/>
      <c r="EF453" s="38"/>
      <c r="EG453" s="38"/>
      <c r="EH453" s="38"/>
      <c r="EI453" s="38"/>
      <c r="EJ453" s="38"/>
      <c r="EK453" s="52"/>
      <c r="EL453" s="37">
        <v>7.2</v>
      </c>
      <c r="EM453" s="38" t="s">
        <v>349</v>
      </c>
      <c r="EN453" s="38"/>
      <c r="EO453" s="38"/>
      <c r="EP453" s="38"/>
      <c r="EQ453" s="38"/>
      <c r="ER453" s="38"/>
      <c r="ES453" s="38"/>
      <c r="ET453" s="52"/>
      <c r="EU453" s="52"/>
      <c r="EW453" s="364">
        <v>7.2</v>
      </c>
      <c r="EX453" s="38" t="s">
        <v>349</v>
      </c>
      <c r="EY453" s="38"/>
      <c r="EZ453" s="38"/>
      <c r="FA453" s="38"/>
      <c r="FB453" s="38"/>
      <c r="FC453" s="38"/>
      <c r="FD453" s="38"/>
      <c r="FE453" s="52"/>
      <c r="FG453" s="364">
        <v>7.2</v>
      </c>
      <c r="FH453" s="38" t="s">
        <v>349</v>
      </c>
      <c r="FI453" s="38"/>
      <c r="FJ453" s="38"/>
      <c r="FK453" s="38"/>
      <c r="FL453" s="38"/>
      <c r="FM453" s="38"/>
      <c r="FN453" s="38"/>
      <c r="FO453" s="52"/>
      <c r="FQ453" s="364">
        <v>7.2</v>
      </c>
      <c r="FR453" s="38" t="s">
        <v>349</v>
      </c>
      <c r="FS453" s="38"/>
      <c r="FT453" s="38"/>
      <c r="FU453" s="38"/>
      <c r="FV453" s="38"/>
      <c r="FW453" s="38"/>
      <c r="FX453" s="38"/>
      <c r="FY453" s="52"/>
      <c r="GA453" s="364">
        <v>7.2</v>
      </c>
      <c r="GB453" s="38" t="s">
        <v>349</v>
      </c>
      <c r="GC453" s="38"/>
      <c r="GD453" s="38"/>
      <c r="GE453" s="38"/>
      <c r="GF453" s="38"/>
      <c r="GG453" s="38"/>
      <c r="GH453" s="38"/>
      <c r="GI453" s="52"/>
      <c r="GK453" s="364">
        <v>7.2</v>
      </c>
      <c r="GL453" s="38" t="s">
        <v>349</v>
      </c>
      <c r="GM453" s="38"/>
      <c r="GN453" s="38"/>
      <c r="GO453" s="38"/>
      <c r="GP453" s="38"/>
      <c r="GQ453" s="38"/>
      <c r="GR453" s="38"/>
      <c r="GS453" s="52"/>
      <c r="GU453" s="364">
        <v>7.2</v>
      </c>
      <c r="GV453" s="38" t="s">
        <v>349</v>
      </c>
      <c r="GW453" s="38"/>
      <c r="GX453" s="38"/>
      <c r="GY453" s="38"/>
      <c r="GZ453" s="38"/>
      <c r="HA453" s="38"/>
      <c r="HB453" s="38"/>
      <c r="HC453" s="52"/>
      <c r="HE453" s="364">
        <v>7.2</v>
      </c>
      <c r="HF453" s="38" t="s">
        <v>349</v>
      </c>
      <c r="HG453" s="38"/>
      <c r="HH453" s="38"/>
      <c r="HI453" s="38"/>
      <c r="HJ453" s="38"/>
      <c r="HK453" s="38"/>
      <c r="HL453" s="38"/>
      <c r="HM453" s="52"/>
      <c r="HO453" s="364">
        <v>7.2</v>
      </c>
      <c r="HP453" s="38" t="s">
        <v>349</v>
      </c>
      <c r="HQ453" s="38"/>
      <c r="HR453" s="38"/>
      <c r="HS453" s="38"/>
      <c r="HT453" s="38"/>
      <c r="HU453" s="38"/>
      <c r="HV453" s="38"/>
      <c r="HW453" s="52"/>
      <c r="HY453" s="364">
        <v>7.2</v>
      </c>
      <c r="HZ453" s="38" t="s">
        <v>349</v>
      </c>
      <c r="IA453" s="38"/>
      <c r="IB453" s="38"/>
      <c r="IC453" s="38"/>
      <c r="ID453" s="38"/>
      <c r="IE453" s="38"/>
      <c r="IF453" s="38"/>
      <c r="IG453" s="52"/>
      <c r="II453" s="364">
        <v>7.2</v>
      </c>
      <c r="IJ453" s="38" t="s">
        <v>349</v>
      </c>
      <c r="IK453" s="38"/>
      <c r="IL453" s="38"/>
      <c r="IM453" s="38"/>
      <c r="IN453" s="38"/>
      <c r="IO453" s="38"/>
      <c r="IP453" s="38"/>
      <c r="IQ453" s="52"/>
      <c r="IS453" s="364">
        <v>7.2</v>
      </c>
      <c r="IT453" s="38" t="s">
        <v>349</v>
      </c>
      <c r="IU453" s="38"/>
      <c r="IV453" s="38"/>
      <c r="IW453" s="38"/>
      <c r="IX453" s="38"/>
      <c r="IY453" s="38"/>
      <c r="IZ453" s="38"/>
      <c r="JA453" s="52"/>
    </row>
    <row r="454" spans="1:261" ht="12.75" customHeight="1" outlineLevel="2" x14ac:dyDescent="0.25">
      <c r="C454" s="356"/>
      <c r="D454" s="41">
        <v>1</v>
      </c>
      <c r="E454" s="416">
        <f t="shared" ref="E454" si="2047">AVERAGE(O454,Y454,AI454,AS454,BC454,BM454,BW454,CG454,CQ454,DA454,DK454,DU454,EE454,EO454,EY454,FI454,FS454,GC454,GM454,GW454,HG454,HQ454,IA454,IK454,IU454)</f>
        <v>3.3333333333333335</v>
      </c>
      <c r="F454" s="416">
        <f t="shared" ref="F454" si="2048">AVERAGE(P454,Z454,AJ454,AT454,BD454,BN454,BX454,CH454,CR454,DB454,DL454,DV454,EF454,EP454,EZ454,FJ454,FT454,GD454,GN454,GX454,HH454,HR454,IB454,IL454,IV454)</f>
        <v>3.3333333333333335</v>
      </c>
      <c r="G454" s="416">
        <f t="shared" ref="G454" si="2049">AVERAGE(Q454,AA454,AK454,AU454,BE454,BO454,BY454,CI454,CS454,DC454,DM454,DW454,EG454,EQ454,FA454,FK454,FU454,GE454,GO454,GY454,HI454,HS454,IC454,IM454,IW454)</f>
        <v>2</v>
      </c>
      <c r="H454" s="416">
        <f t="shared" ref="H454" si="2050">AVERAGE(R454,AB454,AL454,AV454,BF454,BP454,BZ454,CJ454,CT454,DD454,DN454,DX454,EH454,ER454,FB454,FL454,FV454,GF454,GP454,GZ454,HJ454,HT454,ID454,IN454,IX454)</f>
        <v>5</v>
      </c>
      <c r="I454" s="416">
        <f t="shared" ref="I454" si="2051">AVERAGE(S454,AC454,AM454,AW454,BG454,BQ454,CA454,CK454,CU454,DE454,DO454,DY454,EI454,ES454,FC454,FM454,FW454,GG454,GQ454,HA454,HK454,HU454,IE454,IO454,IY454)</f>
        <v>0</v>
      </c>
      <c r="J454" s="416">
        <f t="shared" ref="J454" si="2052">AVERAGE(T454,AD454,AN454,AX454,BH454,BR454,CB454,CL454,CV454,DF454,DP454,DZ454,EJ454,ET454,FD454,FN454,FX454,GH454,GR454,HB454,HL454,HV454,IF454,IP454,IZ454)</f>
        <v>0</v>
      </c>
      <c r="K454" s="52"/>
      <c r="M454" s="328"/>
      <c r="N454" s="41">
        <v>1</v>
      </c>
      <c r="O454" s="6"/>
      <c r="P454" s="6"/>
      <c r="Q454" s="6"/>
      <c r="R454" s="6"/>
      <c r="S454" s="6"/>
      <c r="T454" s="6"/>
      <c r="U454" s="52"/>
      <c r="W454" s="328"/>
      <c r="X454" s="41">
        <v>1</v>
      </c>
      <c r="Y454" s="6"/>
      <c r="Z454" s="6"/>
      <c r="AA454" s="6"/>
      <c r="AB454" s="6"/>
      <c r="AC454" s="6"/>
      <c r="AD454" s="6"/>
      <c r="AE454" s="52"/>
      <c r="AG454" s="328"/>
      <c r="AH454" s="41">
        <v>1</v>
      </c>
      <c r="AI454" s="6"/>
      <c r="AJ454" s="6"/>
      <c r="AK454" s="6"/>
      <c r="AL454" s="6"/>
      <c r="AM454" s="6"/>
      <c r="AN454" s="6"/>
      <c r="AO454" s="52"/>
      <c r="AQ454" s="328"/>
      <c r="AR454" s="41">
        <v>1</v>
      </c>
      <c r="AS454" s="6"/>
      <c r="AT454" s="6"/>
      <c r="AU454" s="6"/>
      <c r="AV454" s="6"/>
      <c r="AW454" s="6"/>
      <c r="AX454" s="6"/>
      <c r="AY454" s="52"/>
      <c r="BA454" s="328"/>
      <c r="BB454" s="41">
        <v>1</v>
      </c>
      <c r="BC454" s="408">
        <v>10</v>
      </c>
      <c r="BD454" s="408">
        <v>10</v>
      </c>
      <c r="BE454" s="6">
        <v>6</v>
      </c>
      <c r="BF454" s="408">
        <v>10</v>
      </c>
      <c r="BG454" s="409">
        <v>0</v>
      </c>
      <c r="BH454" s="409">
        <v>0</v>
      </c>
      <c r="BI454" s="52"/>
      <c r="BK454" s="328"/>
      <c r="BL454" s="41">
        <v>1</v>
      </c>
      <c r="BM454" s="38"/>
      <c r="BN454" s="38"/>
      <c r="BO454" s="38"/>
      <c r="BP454" s="38"/>
      <c r="BQ454" s="38"/>
      <c r="BR454" s="38"/>
      <c r="BS454" s="52"/>
      <c r="BU454" s="328"/>
      <c r="BV454" s="41">
        <v>1</v>
      </c>
      <c r="BW454" s="6"/>
      <c r="BX454" s="6"/>
      <c r="BY454" s="6"/>
      <c r="BZ454" s="6"/>
      <c r="CA454" s="6"/>
      <c r="CB454" s="6"/>
      <c r="CC454" s="52"/>
      <c r="CE454" s="328"/>
      <c r="CF454" s="41">
        <v>1</v>
      </c>
      <c r="CG454" s="6"/>
      <c r="CH454" s="6"/>
      <c r="CI454" s="6"/>
      <c r="CJ454" s="6"/>
      <c r="CK454" s="6"/>
      <c r="CL454" s="6"/>
      <c r="CM454" s="52"/>
      <c r="CO454" s="328"/>
      <c r="CP454" s="41">
        <v>1</v>
      </c>
      <c r="CQ454" s="6"/>
      <c r="CR454" s="6"/>
      <c r="CS454" s="6"/>
      <c r="CT454" s="6"/>
      <c r="CU454" s="6"/>
      <c r="CV454" s="6"/>
      <c r="CW454" s="52"/>
      <c r="CY454" s="328"/>
      <c r="CZ454" s="41">
        <v>1</v>
      </c>
      <c r="DA454" s="6">
        <v>0</v>
      </c>
      <c r="DB454" s="6">
        <v>0</v>
      </c>
      <c r="DC454" s="6">
        <v>0</v>
      </c>
      <c r="DD454" s="6">
        <v>0</v>
      </c>
      <c r="DE454" s="6"/>
      <c r="DF454" s="6">
        <v>0</v>
      </c>
      <c r="DG454" s="52"/>
      <c r="DI454" s="328"/>
      <c r="DJ454" s="41">
        <v>1</v>
      </c>
      <c r="DK454" s="6"/>
      <c r="DL454" s="6"/>
      <c r="DM454" s="6"/>
      <c r="DN454" s="6"/>
      <c r="DO454" s="6"/>
      <c r="DP454" s="6"/>
      <c r="DQ454" s="52"/>
      <c r="DS454" s="328"/>
      <c r="DT454" s="41">
        <v>1</v>
      </c>
      <c r="DU454" s="6"/>
      <c r="DV454" s="6"/>
      <c r="DW454" s="6"/>
      <c r="DX454" s="6"/>
      <c r="DY454" s="6"/>
      <c r="DZ454" s="6"/>
      <c r="EA454" s="52"/>
      <c r="EC454" s="328"/>
      <c r="ED454" s="41">
        <v>1</v>
      </c>
      <c r="EE454" s="6"/>
      <c r="EF454" s="6"/>
      <c r="EG454" s="6"/>
      <c r="EH454" s="6"/>
      <c r="EI454" s="6"/>
      <c r="EJ454" s="6"/>
      <c r="EK454" s="52"/>
      <c r="EL454" s="328"/>
      <c r="EM454" s="41">
        <v>1</v>
      </c>
      <c r="EN454" s="6">
        <v>0</v>
      </c>
      <c r="EO454" s="6">
        <v>0</v>
      </c>
      <c r="EP454" s="6">
        <v>0</v>
      </c>
      <c r="EQ454" s="6">
        <v>0</v>
      </c>
      <c r="ER454" s="6"/>
      <c r="ES454" s="6">
        <v>0</v>
      </c>
      <c r="ET454" s="52"/>
      <c r="EU454" s="52"/>
      <c r="EW454" s="367"/>
      <c r="EX454" s="41">
        <v>1</v>
      </c>
      <c r="EY454" s="6"/>
      <c r="EZ454" s="6"/>
      <c r="FA454" s="6"/>
      <c r="FB454" s="6"/>
      <c r="FC454" s="6"/>
      <c r="FD454" s="6"/>
      <c r="FE454" s="52"/>
      <c r="FG454" s="367"/>
      <c r="FH454" s="41">
        <v>1</v>
      </c>
      <c r="FI454" s="6"/>
      <c r="FJ454" s="6"/>
      <c r="FK454" s="6"/>
      <c r="FL454" s="6"/>
      <c r="FM454" s="6"/>
      <c r="FN454" s="6"/>
      <c r="FO454" s="52"/>
      <c r="FQ454" s="367"/>
      <c r="FR454" s="41">
        <v>1</v>
      </c>
      <c r="FS454" s="6"/>
      <c r="FT454" s="6"/>
      <c r="FU454" s="6"/>
      <c r="FV454" s="6"/>
      <c r="FW454" s="6"/>
      <c r="FX454" s="6"/>
      <c r="FY454" s="52"/>
      <c r="GA454" s="367"/>
      <c r="GB454" s="41">
        <v>1</v>
      </c>
      <c r="GC454" s="6"/>
      <c r="GD454" s="6"/>
      <c r="GE454" s="6"/>
      <c r="GF454" s="6"/>
      <c r="GG454" s="6"/>
      <c r="GH454" s="6"/>
      <c r="GI454" s="52"/>
      <c r="GK454" s="367"/>
      <c r="GL454" s="41">
        <v>1</v>
      </c>
      <c r="GM454" s="6"/>
      <c r="GN454" s="6"/>
      <c r="GO454" s="6"/>
      <c r="GP454" s="6"/>
      <c r="GQ454" s="6"/>
      <c r="GR454" s="6"/>
      <c r="GS454" s="52"/>
      <c r="GU454" s="367"/>
      <c r="GV454" s="41">
        <v>1</v>
      </c>
      <c r="GW454" s="6"/>
      <c r="GX454" s="6"/>
      <c r="GY454" s="6"/>
      <c r="GZ454" s="6"/>
      <c r="HA454" s="6"/>
      <c r="HB454" s="6"/>
      <c r="HC454" s="52"/>
      <c r="HE454" s="367"/>
      <c r="HF454" s="41">
        <v>1</v>
      </c>
      <c r="HG454" s="6"/>
      <c r="HH454" s="6"/>
      <c r="HI454" s="6"/>
      <c r="HJ454" s="6"/>
      <c r="HK454" s="6"/>
      <c r="HL454" s="6"/>
      <c r="HM454" s="52"/>
      <c r="HO454" s="367"/>
      <c r="HP454" s="41">
        <v>1</v>
      </c>
      <c r="HQ454" s="6"/>
      <c r="HR454" s="6"/>
      <c r="HS454" s="6"/>
      <c r="HT454" s="6"/>
      <c r="HU454" s="6"/>
      <c r="HV454" s="6"/>
      <c r="HW454" s="52"/>
      <c r="HY454" s="367"/>
      <c r="HZ454" s="41">
        <v>1</v>
      </c>
      <c r="IA454" s="6"/>
      <c r="IB454" s="6"/>
      <c r="IC454" s="6"/>
      <c r="ID454" s="6"/>
      <c r="IE454" s="6"/>
      <c r="IF454" s="6"/>
      <c r="IG454" s="52"/>
      <c r="II454" s="367"/>
      <c r="IJ454" s="41">
        <v>1</v>
      </c>
      <c r="IK454" s="6"/>
      <c r="IL454" s="6"/>
      <c r="IM454" s="6"/>
      <c r="IN454" s="6"/>
      <c r="IO454" s="6"/>
      <c r="IP454" s="6"/>
      <c r="IQ454" s="52"/>
      <c r="IS454" s="367"/>
      <c r="IT454" s="41">
        <v>1</v>
      </c>
      <c r="IU454" s="6"/>
      <c r="IV454" s="6"/>
      <c r="IW454" s="6"/>
      <c r="IX454" s="6"/>
      <c r="IY454" s="6"/>
      <c r="IZ454" s="6"/>
      <c r="JA454" s="52"/>
    </row>
    <row r="455" spans="1:261" ht="12.75" customHeight="1" outlineLevel="2" x14ac:dyDescent="0.25">
      <c r="C455" s="356"/>
      <c r="D455" s="41" t="s">
        <v>29</v>
      </c>
      <c r="E455" s="416">
        <f t="shared" ref="E455:E456" si="2053">AVERAGE(O455,Y455,AI455,AS455,BC455,BM455,BW455,CG455,CQ455,DA455,DK455,DU455,EE455,EO455,EY455,FI455,FS455,GC455,GM455,GW455,HG455,HQ455,IA455,IK455,IU455)</f>
        <v>9.25</v>
      </c>
      <c r="F455" s="416">
        <f t="shared" ref="F455:F456" si="2054">AVERAGE(P455,Z455,AJ455,AT455,BD455,BN455,BX455,CH455,CR455,DB455,DL455,DV455,EF455,EP455,EZ455,FJ455,FT455,GD455,GN455,GX455,HH455,HR455,IB455,IL455,IV455)</f>
        <v>8.5</v>
      </c>
      <c r="G455" s="416">
        <f t="shared" ref="G455:G456" si="2055">AVERAGE(Q455,AA455,AK455,AU455,BE455,BO455,BY455,CI455,CS455,DC455,DM455,DW455,EG455,EQ455,FA455,FK455,FU455,GE455,GO455,GY455,HI455,HS455,IC455,IM455,IW455)</f>
        <v>6.25</v>
      </c>
      <c r="H455" s="416">
        <f t="shared" ref="H455:H456" si="2056">AVERAGE(R455,AB455,AL455,AV455,BF455,BP455,BZ455,CJ455,CT455,DD455,DN455,DX455,EH455,ER455,FB455,FL455,FV455,GF455,GP455,GZ455,HJ455,HT455,ID455,IN455,IX455)</f>
        <v>7.666666666666667</v>
      </c>
      <c r="I455" s="416">
        <f t="shared" ref="I455:I456" si="2057">AVERAGE(S455,AC455,AM455,AW455,BG455,BQ455,CA455,CK455,CU455,DE455,DO455,DY455,EI455,ES455,FC455,FM455,FW455,GG455,GQ455,HA455,HK455,HU455,IE455,IO455,IY455)</f>
        <v>0</v>
      </c>
      <c r="J455" s="416">
        <f t="shared" ref="J455:J456" si="2058">AVERAGE(T455,AD455,AN455,AX455,BH455,BR455,CB455,CL455,CV455,DF455,DP455,DZ455,EJ455,ET455,FD455,FN455,FX455,GH455,GR455,HB455,HL455,HV455,IF455,IP455,IZ455)</f>
        <v>0</v>
      </c>
      <c r="K455" s="52"/>
      <c r="M455" s="328"/>
      <c r="N455" s="41" t="s">
        <v>29</v>
      </c>
      <c r="O455" s="6"/>
      <c r="P455" s="6"/>
      <c r="Q455" s="6"/>
      <c r="R455" s="6"/>
      <c r="S455" s="6"/>
      <c r="T455" s="6"/>
      <c r="U455" s="52"/>
      <c r="W455" s="328"/>
      <c r="X455" s="41" t="s">
        <v>29</v>
      </c>
      <c r="Y455" s="6"/>
      <c r="Z455" s="6"/>
      <c r="AA455" s="6"/>
      <c r="AB455" s="6"/>
      <c r="AC455" s="6"/>
      <c r="AD455" s="6"/>
      <c r="AE455" s="52"/>
      <c r="AG455" s="328"/>
      <c r="AH455" s="41" t="s">
        <v>29</v>
      </c>
      <c r="AI455" s="6"/>
      <c r="AJ455" s="6"/>
      <c r="AK455" s="6"/>
      <c r="AL455" s="6"/>
      <c r="AM455" s="6"/>
      <c r="AN455" s="6"/>
      <c r="AO455" s="52"/>
      <c r="AQ455" s="328"/>
      <c r="AR455" s="41" t="s">
        <v>29</v>
      </c>
      <c r="AS455" s="6"/>
      <c r="AT455" s="6"/>
      <c r="AU455" s="6"/>
      <c r="AV455" s="6"/>
      <c r="AW455" s="6"/>
      <c r="AX455" s="6"/>
      <c r="AY455" s="52"/>
      <c r="BA455" s="328"/>
      <c r="BB455" s="41" t="s">
        <v>29</v>
      </c>
      <c r="BC455" s="408">
        <v>10</v>
      </c>
      <c r="BD455" s="408">
        <v>10</v>
      </c>
      <c r="BE455" s="6">
        <v>6</v>
      </c>
      <c r="BF455" s="6">
        <v>9</v>
      </c>
      <c r="BG455" s="409">
        <v>0</v>
      </c>
      <c r="BH455" s="409">
        <v>0</v>
      </c>
      <c r="BI455" s="52"/>
      <c r="BK455" s="328"/>
      <c r="BL455" s="41" t="s">
        <v>29</v>
      </c>
      <c r="BM455" s="6"/>
      <c r="BN455" s="6"/>
      <c r="BO455" s="6"/>
      <c r="BP455" s="6"/>
      <c r="BQ455" s="6"/>
      <c r="BR455" s="6"/>
      <c r="BS455" s="52"/>
      <c r="BU455" s="328"/>
      <c r="BV455" s="41" t="s">
        <v>29</v>
      </c>
      <c r="BW455" s="6">
        <v>9</v>
      </c>
      <c r="BX455" s="6">
        <v>9</v>
      </c>
      <c r="BY455" s="6">
        <v>7</v>
      </c>
      <c r="BZ455" s="6">
        <v>9</v>
      </c>
      <c r="CA455" s="409">
        <v>0</v>
      </c>
      <c r="CB455" s="409">
        <v>0</v>
      </c>
      <c r="CC455" s="52"/>
      <c r="CE455" s="328"/>
      <c r="CF455" s="41" t="s">
        <v>29</v>
      </c>
      <c r="CG455" s="6"/>
      <c r="CH455" s="6"/>
      <c r="CI455" s="6"/>
      <c r="CJ455" s="6"/>
      <c r="CK455" s="6"/>
      <c r="CL455" s="6"/>
      <c r="CM455" s="52"/>
      <c r="CO455" s="328"/>
      <c r="CP455" s="41" t="s">
        <v>29</v>
      </c>
      <c r="CQ455" s="6"/>
      <c r="CR455" s="6"/>
      <c r="CS455" s="6"/>
      <c r="CT455" s="6"/>
      <c r="CU455" s="6"/>
      <c r="CV455" s="6"/>
      <c r="CW455" s="52"/>
      <c r="CY455" s="328"/>
      <c r="CZ455" s="41" t="s">
        <v>29</v>
      </c>
      <c r="DA455" s="6">
        <v>10</v>
      </c>
      <c r="DB455" s="6">
        <v>8</v>
      </c>
      <c r="DC455" s="6">
        <v>7</v>
      </c>
      <c r="DD455" s="6">
        <v>5</v>
      </c>
      <c r="DE455" s="6"/>
      <c r="DF455" s="6">
        <v>0</v>
      </c>
      <c r="DG455" s="52"/>
      <c r="DI455" s="328"/>
      <c r="DJ455" s="41" t="s">
        <v>29</v>
      </c>
      <c r="DK455" s="6"/>
      <c r="DL455" s="6"/>
      <c r="DM455" s="6"/>
      <c r="DN455" s="6"/>
      <c r="DO455" s="6"/>
      <c r="DP455" s="6"/>
      <c r="DQ455" s="52"/>
      <c r="DS455" s="328"/>
      <c r="DT455" s="41" t="s">
        <v>29</v>
      </c>
      <c r="DU455" s="6"/>
      <c r="DV455" s="6"/>
      <c r="DW455" s="6"/>
      <c r="DX455" s="6"/>
      <c r="DY455" s="6"/>
      <c r="DZ455" s="6"/>
      <c r="EA455" s="52"/>
      <c r="EC455" s="328"/>
      <c r="ED455" s="41" t="s">
        <v>29</v>
      </c>
      <c r="EE455" s="6"/>
      <c r="EF455" s="6"/>
      <c r="EG455" s="6"/>
      <c r="EH455" s="6"/>
      <c r="EI455" s="6"/>
      <c r="EJ455" s="6"/>
      <c r="EK455" s="52"/>
      <c r="EL455" s="328"/>
      <c r="EM455" s="41" t="s">
        <v>29</v>
      </c>
      <c r="EN455" s="6">
        <v>10</v>
      </c>
      <c r="EO455" s="6">
        <v>8</v>
      </c>
      <c r="EP455" s="6">
        <v>7</v>
      </c>
      <c r="EQ455" s="6">
        <v>5</v>
      </c>
      <c r="ER455" s="6"/>
      <c r="ES455" s="6">
        <v>0</v>
      </c>
      <c r="ET455" s="52"/>
      <c r="EU455" s="52"/>
      <c r="EW455" s="367"/>
      <c r="EX455" s="41" t="s">
        <v>29</v>
      </c>
      <c r="EY455" s="6"/>
      <c r="EZ455" s="6"/>
      <c r="FA455" s="6"/>
      <c r="FB455" s="6"/>
      <c r="FC455" s="6"/>
      <c r="FD455" s="6"/>
      <c r="FE455" s="52"/>
      <c r="FG455" s="367"/>
      <c r="FH455" s="41" t="s">
        <v>29</v>
      </c>
      <c r="FI455" s="6"/>
      <c r="FJ455" s="6"/>
      <c r="FK455" s="6"/>
      <c r="FL455" s="6"/>
      <c r="FM455" s="6"/>
      <c r="FN455" s="6"/>
      <c r="FO455" s="52"/>
      <c r="FQ455" s="367"/>
      <c r="FR455" s="41" t="s">
        <v>29</v>
      </c>
      <c r="FS455" s="6"/>
      <c r="FT455" s="6"/>
      <c r="FU455" s="6"/>
      <c r="FV455" s="6"/>
      <c r="FW455" s="6"/>
      <c r="FX455" s="6"/>
      <c r="FY455" s="52"/>
      <c r="GA455" s="367"/>
      <c r="GB455" s="41" t="s">
        <v>29</v>
      </c>
      <c r="GC455" s="6"/>
      <c r="GD455" s="6"/>
      <c r="GE455" s="6"/>
      <c r="GF455" s="6"/>
      <c r="GG455" s="6"/>
      <c r="GH455" s="6"/>
      <c r="GI455" s="52"/>
      <c r="GK455" s="367"/>
      <c r="GL455" s="41" t="s">
        <v>29</v>
      </c>
      <c r="GM455" s="6"/>
      <c r="GN455" s="6"/>
      <c r="GO455" s="6"/>
      <c r="GP455" s="6"/>
      <c r="GQ455" s="6"/>
      <c r="GR455" s="6"/>
      <c r="GS455" s="52"/>
      <c r="GU455" s="367"/>
      <c r="GV455" s="41" t="s">
        <v>29</v>
      </c>
      <c r="GW455" s="6"/>
      <c r="GX455" s="6"/>
      <c r="GY455" s="6"/>
      <c r="GZ455" s="6"/>
      <c r="HA455" s="6"/>
      <c r="HB455" s="6"/>
      <c r="HC455" s="52"/>
      <c r="HE455" s="367"/>
      <c r="HF455" s="41" t="s">
        <v>29</v>
      </c>
      <c r="HG455" s="6"/>
      <c r="HH455" s="6"/>
      <c r="HI455" s="6"/>
      <c r="HJ455" s="6"/>
      <c r="HK455" s="6"/>
      <c r="HL455" s="6"/>
      <c r="HM455" s="52"/>
      <c r="HO455" s="367"/>
      <c r="HP455" s="41" t="s">
        <v>29</v>
      </c>
      <c r="HQ455" s="6"/>
      <c r="HR455" s="6"/>
      <c r="HS455" s="6"/>
      <c r="HT455" s="6"/>
      <c r="HU455" s="6"/>
      <c r="HV455" s="6"/>
      <c r="HW455" s="52"/>
      <c r="HY455" s="367"/>
      <c r="HZ455" s="41" t="s">
        <v>29</v>
      </c>
      <c r="IA455" s="6"/>
      <c r="IB455" s="6"/>
      <c r="IC455" s="6"/>
      <c r="ID455" s="6"/>
      <c r="IE455" s="6"/>
      <c r="IF455" s="6"/>
      <c r="IG455" s="52"/>
      <c r="II455" s="367"/>
      <c r="IJ455" s="41" t="s">
        <v>29</v>
      </c>
      <c r="IK455" s="6"/>
      <c r="IL455" s="6"/>
      <c r="IM455" s="6"/>
      <c r="IN455" s="6"/>
      <c r="IO455" s="6"/>
      <c r="IP455" s="6"/>
      <c r="IQ455" s="52"/>
      <c r="IS455" s="367"/>
      <c r="IT455" s="41" t="s">
        <v>29</v>
      </c>
      <c r="IU455" s="6"/>
      <c r="IV455" s="6"/>
      <c r="IW455" s="6"/>
      <c r="IX455" s="6"/>
      <c r="IY455" s="6"/>
      <c r="IZ455" s="6"/>
      <c r="JA455" s="52"/>
    </row>
    <row r="456" spans="1:261" ht="12.75" customHeight="1" outlineLevel="2" x14ac:dyDescent="0.25">
      <c r="C456" s="356"/>
      <c r="D456" s="41" t="s">
        <v>30</v>
      </c>
      <c r="E456" s="416">
        <f t="shared" si="2053"/>
        <v>8.75</v>
      </c>
      <c r="F456" s="416">
        <f t="shared" si="2054"/>
        <v>8</v>
      </c>
      <c r="G456" s="416">
        <f t="shared" si="2055"/>
        <v>6.75</v>
      </c>
      <c r="H456" s="416">
        <f t="shared" si="2056"/>
        <v>9</v>
      </c>
      <c r="I456" s="416">
        <f t="shared" si="2057"/>
        <v>0</v>
      </c>
      <c r="J456" s="416">
        <f t="shared" si="2058"/>
        <v>0</v>
      </c>
      <c r="K456" s="52"/>
      <c r="M456" s="328"/>
      <c r="N456" s="41" t="s">
        <v>30</v>
      </c>
      <c r="O456" s="6"/>
      <c r="P456" s="6"/>
      <c r="Q456" s="6"/>
      <c r="R456" s="6"/>
      <c r="S456" s="6"/>
      <c r="T456" s="6"/>
      <c r="U456" s="52"/>
      <c r="W456" s="328"/>
      <c r="X456" s="41" t="s">
        <v>30</v>
      </c>
      <c r="Y456" s="6"/>
      <c r="Z456" s="6"/>
      <c r="AA456" s="6"/>
      <c r="AB456" s="6"/>
      <c r="AC456" s="6"/>
      <c r="AD456" s="6"/>
      <c r="AE456" s="52"/>
      <c r="AG456" s="328"/>
      <c r="AH456" s="41" t="s">
        <v>30</v>
      </c>
      <c r="AI456" s="6"/>
      <c r="AJ456" s="6"/>
      <c r="AK456" s="6"/>
      <c r="AL456" s="6"/>
      <c r="AM456" s="6"/>
      <c r="AN456" s="6"/>
      <c r="AO456" s="52"/>
      <c r="AQ456" s="328"/>
      <c r="AR456" s="41" t="s">
        <v>30</v>
      </c>
      <c r="AS456" s="6"/>
      <c r="AT456" s="6"/>
      <c r="AU456" s="6"/>
      <c r="AV456" s="6"/>
      <c r="AW456" s="6"/>
      <c r="AX456" s="6"/>
      <c r="AY456" s="52"/>
      <c r="BA456" s="328"/>
      <c r="BB456" s="41" t="s">
        <v>30</v>
      </c>
      <c r="BC456" s="408">
        <v>10</v>
      </c>
      <c r="BD456" s="408">
        <v>10</v>
      </c>
      <c r="BE456" s="6">
        <v>6</v>
      </c>
      <c r="BF456" s="6">
        <v>9</v>
      </c>
      <c r="BG456" s="409">
        <v>0</v>
      </c>
      <c r="BH456" s="409">
        <v>0</v>
      </c>
      <c r="BI456" s="52"/>
      <c r="BK456" s="328"/>
      <c r="BL456" s="41" t="s">
        <v>30</v>
      </c>
      <c r="BM456" s="6"/>
      <c r="BN456" s="6"/>
      <c r="BO456" s="6"/>
      <c r="BP456" s="6"/>
      <c r="BQ456" s="6"/>
      <c r="BR456" s="6"/>
      <c r="BS456" s="52"/>
      <c r="BU456" s="328"/>
      <c r="BV456" s="41" t="s">
        <v>30</v>
      </c>
      <c r="BW456" s="6">
        <v>9</v>
      </c>
      <c r="BX456" s="6">
        <v>9</v>
      </c>
      <c r="BY456" s="6">
        <v>7</v>
      </c>
      <c r="BZ456" s="6">
        <v>9</v>
      </c>
      <c r="CA456" s="409">
        <v>0</v>
      </c>
      <c r="CB456" s="409">
        <v>0</v>
      </c>
      <c r="CC456" s="52"/>
      <c r="CE456" s="328"/>
      <c r="CF456" s="41" t="s">
        <v>30</v>
      </c>
      <c r="CG456" s="6"/>
      <c r="CH456" s="6"/>
      <c r="CI456" s="6"/>
      <c r="CJ456" s="6"/>
      <c r="CK456" s="6"/>
      <c r="CL456" s="6"/>
      <c r="CM456" s="52"/>
      <c r="CO456" s="328"/>
      <c r="CP456" s="41" t="s">
        <v>30</v>
      </c>
      <c r="CQ456" s="6"/>
      <c r="CR456" s="6"/>
      <c r="CS456" s="6"/>
      <c r="CT456" s="6"/>
      <c r="CU456" s="6"/>
      <c r="CV456" s="6"/>
      <c r="CW456" s="52"/>
      <c r="CY456" s="328"/>
      <c r="CZ456" s="41" t="s">
        <v>30</v>
      </c>
      <c r="DA456" s="6">
        <v>8</v>
      </c>
      <c r="DB456" s="6">
        <v>8</v>
      </c>
      <c r="DC456" s="6">
        <v>5</v>
      </c>
      <c r="DD456" s="6">
        <v>9</v>
      </c>
      <c r="DE456" s="6"/>
      <c r="DF456" s="6">
        <v>0</v>
      </c>
      <c r="DG456" s="52"/>
      <c r="DI456" s="328"/>
      <c r="DJ456" s="41" t="s">
        <v>30</v>
      </c>
      <c r="DK456" s="6"/>
      <c r="DL456" s="6"/>
      <c r="DM456" s="6"/>
      <c r="DN456" s="6"/>
      <c r="DO456" s="6"/>
      <c r="DP456" s="6"/>
      <c r="DQ456" s="52"/>
      <c r="DS456" s="328"/>
      <c r="DT456" s="41" t="s">
        <v>30</v>
      </c>
      <c r="DU456" s="6"/>
      <c r="DV456" s="6"/>
      <c r="DW456" s="6"/>
      <c r="DX456" s="6"/>
      <c r="DY456" s="6"/>
      <c r="DZ456" s="6"/>
      <c r="EA456" s="52"/>
      <c r="EC456" s="328"/>
      <c r="ED456" s="41" t="s">
        <v>30</v>
      </c>
      <c r="EE456" s="6"/>
      <c r="EF456" s="6"/>
      <c r="EG456" s="6"/>
      <c r="EH456" s="6"/>
      <c r="EI456" s="6"/>
      <c r="EJ456" s="6"/>
      <c r="EK456" s="52"/>
      <c r="EL456" s="328"/>
      <c r="EM456" s="41" t="s">
        <v>30</v>
      </c>
      <c r="EN456" s="6">
        <v>8</v>
      </c>
      <c r="EO456" s="6">
        <v>8</v>
      </c>
      <c r="EP456" s="6">
        <v>5</v>
      </c>
      <c r="EQ456" s="6">
        <v>9</v>
      </c>
      <c r="ER456" s="6"/>
      <c r="ES456" s="6">
        <v>0</v>
      </c>
      <c r="ET456" s="52"/>
      <c r="EU456" s="52"/>
      <c r="EW456" s="367"/>
      <c r="EX456" s="41" t="s">
        <v>30</v>
      </c>
      <c r="EY456" s="6"/>
      <c r="EZ456" s="6"/>
      <c r="FA456" s="6"/>
      <c r="FB456" s="6"/>
      <c r="FC456" s="6"/>
      <c r="FD456" s="6"/>
      <c r="FE456" s="52"/>
      <c r="FG456" s="367"/>
      <c r="FH456" s="41" t="s">
        <v>30</v>
      </c>
      <c r="FI456" s="6"/>
      <c r="FJ456" s="6"/>
      <c r="FK456" s="6"/>
      <c r="FL456" s="6"/>
      <c r="FM456" s="6"/>
      <c r="FN456" s="6"/>
      <c r="FO456" s="52"/>
      <c r="FQ456" s="367"/>
      <c r="FR456" s="41" t="s">
        <v>30</v>
      </c>
      <c r="FS456" s="6"/>
      <c r="FT456" s="6"/>
      <c r="FU456" s="6"/>
      <c r="FV456" s="6"/>
      <c r="FW456" s="6"/>
      <c r="FX456" s="6"/>
      <c r="FY456" s="52"/>
      <c r="GA456" s="367"/>
      <c r="GB456" s="41" t="s">
        <v>30</v>
      </c>
      <c r="GC456" s="6"/>
      <c r="GD456" s="6"/>
      <c r="GE456" s="6"/>
      <c r="GF456" s="6"/>
      <c r="GG456" s="6"/>
      <c r="GH456" s="6"/>
      <c r="GI456" s="52"/>
      <c r="GK456" s="367"/>
      <c r="GL456" s="41" t="s">
        <v>30</v>
      </c>
      <c r="GM456" s="6"/>
      <c r="GN456" s="6"/>
      <c r="GO456" s="6"/>
      <c r="GP456" s="6"/>
      <c r="GQ456" s="6"/>
      <c r="GR456" s="6"/>
      <c r="GS456" s="52"/>
      <c r="GU456" s="367"/>
      <c r="GV456" s="41" t="s">
        <v>30</v>
      </c>
      <c r="GW456" s="6"/>
      <c r="GX456" s="6"/>
      <c r="GY456" s="6"/>
      <c r="GZ456" s="6"/>
      <c r="HA456" s="6"/>
      <c r="HB456" s="6"/>
      <c r="HC456" s="52"/>
      <c r="HE456" s="367"/>
      <c r="HF456" s="41" t="s">
        <v>30</v>
      </c>
      <c r="HG456" s="6"/>
      <c r="HH456" s="6"/>
      <c r="HI456" s="6"/>
      <c r="HJ456" s="6"/>
      <c r="HK456" s="6"/>
      <c r="HL456" s="6"/>
      <c r="HM456" s="52"/>
      <c r="HO456" s="367"/>
      <c r="HP456" s="41" t="s">
        <v>30</v>
      </c>
      <c r="HQ456" s="6"/>
      <c r="HR456" s="6"/>
      <c r="HS456" s="6"/>
      <c r="HT456" s="6"/>
      <c r="HU456" s="6"/>
      <c r="HV456" s="6"/>
      <c r="HW456" s="52"/>
      <c r="HY456" s="367"/>
      <c r="HZ456" s="41" t="s">
        <v>30</v>
      </c>
      <c r="IA456" s="6"/>
      <c r="IB456" s="6"/>
      <c r="IC456" s="6"/>
      <c r="ID456" s="6"/>
      <c r="IE456" s="6"/>
      <c r="IF456" s="6"/>
      <c r="IG456" s="52"/>
      <c r="II456" s="367"/>
      <c r="IJ456" s="41" t="s">
        <v>30</v>
      </c>
      <c r="IK456" s="6"/>
      <c r="IL456" s="6"/>
      <c r="IM456" s="6"/>
      <c r="IN456" s="6"/>
      <c r="IO456" s="6"/>
      <c r="IP456" s="6"/>
      <c r="IQ456" s="52"/>
      <c r="IS456" s="367"/>
      <c r="IT456" s="41" t="s">
        <v>30</v>
      </c>
      <c r="IU456" s="6"/>
      <c r="IV456" s="6"/>
      <c r="IW456" s="6"/>
      <c r="IX456" s="6"/>
      <c r="IY456" s="6"/>
      <c r="IZ456" s="6"/>
      <c r="JA456" s="52"/>
    </row>
    <row r="457" spans="1:261" ht="12.75" customHeight="1" outlineLevel="2" x14ac:dyDescent="0.25">
      <c r="A457" s="99" t="s">
        <v>122</v>
      </c>
      <c r="B457" s="100">
        <f>IF(A457="Must Have",RQTMustHave,(IF(A457="Important",RQTImportant,(IF(A457="Standard",RQTStandard,RQTNiceToHave)))))</f>
        <v>1</v>
      </c>
      <c r="C457" s="358"/>
      <c r="D457" s="17" t="s">
        <v>1</v>
      </c>
      <c r="E457" s="417">
        <f>AVERAGE(O457,Y457,AI457,AS457,BC457,BM457,BW457,CG457,CQ457,DA457,DK457,DU457,EE457,EO457,EY457,FI457,FS457,GC457,GM457,GW457,HG457,HQ457,IA457,IK457,IU457)</f>
        <v>7.583333333333333</v>
      </c>
      <c r="F457" s="417">
        <f t="shared" ref="F457:J457" si="2059">AVERAGE(P457,Z457,AJ457,AT457,BD457,BN457,BX457,CH457,CR457,DB457,DL457,DV457,EF457,EP457,EZ457,FJ457,FT457,GD457,GN457,GX457,HH457,HR457,IB457,IL457,IV457)</f>
        <v>7.083333333333333</v>
      </c>
      <c r="G457" s="417">
        <f t="shared" si="2059"/>
        <v>5.416666666666667</v>
      </c>
      <c r="H457" s="417">
        <f t="shared" si="2059"/>
        <v>7.6666666666666679</v>
      </c>
      <c r="I457" s="417">
        <f t="shared" si="2059"/>
        <v>0</v>
      </c>
      <c r="J457" s="417">
        <f t="shared" si="2059"/>
        <v>0</v>
      </c>
      <c r="K457" s="52"/>
      <c r="M457" s="48"/>
      <c r="N457" s="17" t="s">
        <v>1</v>
      </c>
      <c r="O457" s="36" t="str">
        <f>IF(COUNT(O454:O456)=0,"",AVERAGE(O454:O456))</f>
        <v/>
      </c>
      <c r="P457" s="36" t="str">
        <f>IF(COUNT(P454:P456)=0,"",AVERAGE(P454:P456))</f>
        <v/>
      </c>
      <c r="Q457" s="36" t="str">
        <f>IF(COUNT(Q454:Q456)=0,"",AVERAGE(Q454:Q456))</f>
        <v/>
      </c>
      <c r="R457" s="36" t="str">
        <f>IF(COUNT(R454:R456)=0,"",AVERAGE(R454:R456))</f>
        <v/>
      </c>
      <c r="S457" s="36"/>
      <c r="T457" s="36" t="str">
        <f>IF(COUNT(T454:T456)=0,"",AVERAGE(T454:T456))</f>
        <v/>
      </c>
      <c r="U457" s="52"/>
      <c r="W457" s="48"/>
      <c r="X457" s="17" t="s">
        <v>1</v>
      </c>
      <c r="Y457" s="36" t="str">
        <f>IF(COUNT(Y454:Y456)=0,"",AVERAGE(Y454:Y456))</f>
        <v/>
      </c>
      <c r="Z457" s="36" t="str">
        <f>IF(COUNT(Z454:Z456)=0,"",AVERAGE(Z454:Z456))</f>
        <v/>
      </c>
      <c r="AA457" s="36" t="str">
        <f>IF(COUNT(AA454:AA456)=0,"",AVERAGE(AA454:AA456))</f>
        <v/>
      </c>
      <c r="AB457" s="36" t="str">
        <f>IF(COUNT(AB454:AB456)=0,"",AVERAGE(AB454:AB456))</f>
        <v/>
      </c>
      <c r="AC457" s="36"/>
      <c r="AD457" s="36" t="str">
        <f>IF(COUNT(AD454:AD456)=0,"",AVERAGE(AD454:AD456))</f>
        <v/>
      </c>
      <c r="AE457" s="52"/>
      <c r="AG457" s="48"/>
      <c r="AH457" s="17" t="s">
        <v>1</v>
      </c>
      <c r="AI457" s="36" t="str">
        <f>IF(COUNT(AI454:AI456)=0,"",AVERAGE(AI454:AI456))</f>
        <v/>
      </c>
      <c r="AJ457" s="36" t="str">
        <f>IF(COUNT(AJ454:AJ456)=0,"",AVERAGE(AJ454:AJ456))</f>
        <v/>
      </c>
      <c r="AK457" s="36" t="str">
        <f>IF(COUNT(AK454:AK456)=0,"",AVERAGE(AK454:AK456))</f>
        <v/>
      </c>
      <c r="AL457" s="36" t="str">
        <f>IF(COUNT(AL454:AL456)=0,"",AVERAGE(AL454:AL456))</f>
        <v/>
      </c>
      <c r="AM457" s="36"/>
      <c r="AN457" s="36" t="str">
        <f>IF(COUNT(AN454:AN456)=0,"",AVERAGE(AN454:AN456))</f>
        <v/>
      </c>
      <c r="AO457" s="52"/>
      <c r="AQ457" s="48"/>
      <c r="AR457" s="17" t="s">
        <v>1</v>
      </c>
      <c r="AS457" s="36"/>
      <c r="AT457" s="36" t="str">
        <f>IF(COUNT(AT454:AT456)=0,"",AVERAGE(AT454:AT456))</f>
        <v/>
      </c>
      <c r="AU457" s="36" t="str">
        <f>IF(COUNT(AU454:AU456)=0,"",AVERAGE(AU454:AU456))</f>
        <v/>
      </c>
      <c r="AV457" s="36" t="str">
        <f>IF(COUNT(AV454:AV456)=0,"",AVERAGE(AV454:AV456))</f>
        <v/>
      </c>
      <c r="AW457" s="36" t="str">
        <f>IF(COUNT(AW454:AW456)=0,"",AVERAGE(AW454:AW456))</f>
        <v/>
      </c>
      <c r="AX457" s="36" t="str">
        <f>IF(COUNT(AX454:AX456)=0,"",AVERAGE(AX454:AX456))</f>
        <v/>
      </c>
      <c r="AY457" s="52"/>
      <c r="BA457" s="48"/>
      <c r="BB457" s="17" t="s">
        <v>1</v>
      </c>
      <c r="BC457" s="36">
        <f>AVERAGE(BC455:BC456)</f>
        <v>10</v>
      </c>
      <c r="BD457" s="36">
        <f>IF(COUNT(BD454:BD456)=0,"",AVERAGE(BD454:BD456))</f>
        <v>10</v>
      </c>
      <c r="BE457" s="36">
        <f>IF(COUNT(BE454:BE456)=0,"",AVERAGE(BE454:BE456))</f>
        <v>6</v>
      </c>
      <c r="BF457" s="36">
        <f>IF(COUNT(BF454:BF456)=0,"",AVERAGE(BF454:BF456))</f>
        <v>9.3333333333333339</v>
      </c>
      <c r="BG457" s="36">
        <f>IF(COUNT(BG454:BG456)=0,"",AVERAGE(BG454:BG456))</f>
        <v>0</v>
      </c>
      <c r="BH457" s="36">
        <f>IF(COUNT(BH454:BH456)=0,"",AVERAGE(BH454:BH456))</f>
        <v>0</v>
      </c>
      <c r="BI457" s="52"/>
      <c r="BK457" s="48"/>
      <c r="BL457" s="17" t="s">
        <v>1</v>
      </c>
      <c r="BM457" s="6"/>
      <c r="BN457" s="6"/>
      <c r="BO457" s="6"/>
      <c r="BP457" s="6"/>
      <c r="BQ457" s="6"/>
      <c r="BR457" s="6"/>
      <c r="BS457" s="52"/>
      <c r="BU457" s="48"/>
      <c r="BV457" s="17" t="s">
        <v>1</v>
      </c>
      <c r="BW457" s="36">
        <f t="shared" ref="BW457:CB457" si="2060">IF(COUNT(BW454:BW456)=0,"",AVERAGE(BW454:BW456))</f>
        <v>9</v>
      </c>
      <c r="BX457" s="36">
        <f t="shared" si="2060"/>
        <v>9</v>
      </c>
      <c r="BY457" s="36">
        <f t="shared" si="2060"/>
        <v>7</v>
      </c>
      <c r="BZ457" s="36">
        <f t="shared" si="2060"/>
        <v>9</v>
      </c>
      <c r="CA457" s="36">
        <f t="shared" si="2060"/>
        <v>0</v>
      </c>
      <c r="CB457" s="36">
        <f t="shared" si="2060"/>
        <v>0</v>
      </c>
      <c r="CC457" s="52"/>
      <c r="CE457" s="48"/>
      <c r="CF457" s="17" t="s">
        <v>1</v>
      </c>
      <c r="CG457" s="36" t="str">
        <f>IF(COUNT(CG454:CG456)=0,"",AVERAGE(CG454:CG456))</f>
        <v/>
      </c>
      <c r="CH457" s="36" t="str">
        <f>IF(COUNT(CH454:CH456)=0,"",AVERAGE(CH454:CH456))</f>
        <v/>
      </c>
      <c r="CI457" s="36" t="str">
        <f>IF(COUNT(CI454:CI456)=0,"",AVERAGE(CI454:CI456))</f>
        <v/>
      </c>
      <c r="CJ457" s="36" t="str">
        <f>IF(COUNT(CJ454:CJ456)=0,"",AVERAGE(CJ454:CJ456))</f>
        <v/>
      </c>
      <c r="CK457" s="36"/>
      <c r="CL457" s="36" t="str">
        <f>IF(COUNT(CL454:CL456)=0,"",AVERAGE(CL454:CL456))</f>
        <v/>
      </c>
      <c r="CM457" s="52"/>
      <c r="CO457" s="48"/>
      <c r="CP457" s="17" t="s">
        <v>1</v>
      </c>
      <c r="CQ457" s="36" t="str">
        <f>IF(COUNT(CQ454:CQ456)=0,"",AVERAGE(CQ454:CQ456))</f>
        <v/>
      </c>
      <c r="CR457" s="36" t="str">
        <f>IF(COUNT(CR454:CR456)=0,"",AVERAGE(CR454:CR456))</f>
        <v/>
      </c>
      <c r="CS457" s="36" t="str">
        <f>IF(COUNT(CS454:CS456)=0,"",AVERAGE(CS454:CS456))</f>
        <v/>
      </c>
      <c r="CT457" s="36" t="str">
        <f>IF(COUNT(CT454:CT456)=0,"",AVERAGE(CT454:CT456))</f>
        <v/>
      </c>
      <c r="CU457" s="36"/>
      <c r="CV457" s="36" t="str">
        <f>IF(COUNT(CV454:CV456)=0,"",AVERAGE(CV454:CV456))</f>
        <v/>
      </c>
      <c r="CW457" s="52"/>
      <c r="CY457" s="48"/>
      <c r="CZ457" s="17" t="s">
        <v>1</v>
      </c>
      <c r="DA457" s="36">
        <f>IF(COUNT(DA454:DA456)=0,"",AVERAGE(DA454:DA456))</f>
        <v>6</v>
      </c>
      <c r="DB457" s="36">
        <f>IF(COUNT(DB454:DB456)=0,"",AVERAGE(DB454:DB456))</f>
        <v>5.333333333333333</v>
      </c>
      <c r="DC457" s="36">
        <f>IF(COUNT(DC454:DC456)=0,"",AVERAGE(DC454:DC456))</f>
        <v>4</v>
      </c>
      <c r="DD457" s="36">
        <f>IF(COUNT(DD454:DD456)=0,"",AVERAGE(DD454:DD456))</f>
        <v>4.666666666666667</v>
      </c>
      <c r="DE457" s="36"/>
      <c r="DF457" s="36">
        <f>IF(COUNT(DF454:DF456)=0,"",AVERAGE(DF454:DF456))</f>
        <v>0</v>
      </c>
      <c r="DG457" s="52"/>
      <c r="DI457" s="48"/>
      <c r="DJ457" s="17" t="s">
        <v>1</v>
      </c>
      <c r="DK457" s="36" t="str">
        <f>IF(COUNT(DK454:DK456)=0,"",AVERAGE(DK454:DK456))</f>
        <v/>
      </c>
      <c r="DL457" s="36" t="str">
        <f>IF(COUNT(DL454:DL456)=0,"",AVERAGE(DL454:DL456))</f>
        <v/>
      </c>
      <c r="DM457" s="36" t="str">
        <f>IF(COUNT(DM454:DM456)=0,"",AVERAGE(DM454:DM456))</f>
        <v/>
      </c>
      <c r="DN457" s="36" t="str">
        <f>IF(COUNT(DN454:DN456)=0,"",AVERAGE(DN454:DN456))</f>
        <v/>
      </c>
      <c r="DO457" s="36"/>
      <c r="DP457" s="36" t="str">
        <f>IF(COUNT(DP454:DP456)=0,"",AVERAGE(DP454:DP456))</f>
        <v/>
      </c>
      <c r="DQ457" s="52"/>
      <c r="DS457" s="48"/>
      <c r="DT457" s="17" t="s">
        <v>1</v>
      </c>
      <c r="DU457" s="36" t="str">
        <f>IF(COUNT(DU454:DU456)=0,"",AVERAGE(DU454:DU456))</f>
        <v/>
      </c>
      <c r="DV457" s="36" t="str">
        <f>IF(COUNT(DV454:DV456)=0,"",AVERAGE(DV454:DV456))</f>
        <v/>
      </c>
      <c r="DW457" s="36" t="str">
        <f>IF(COUNT(DW454:DW456)=0,"",AVERAGE(DW454:DW456))</f>
        <v/>
      </c>
      <c r="DX457" s="36" t="str">
        <f>IF(COUNT(DX454:DX456)=0,"",AVERAGE(DX454:DX456))</f>
        <v/>
      </c>
      <c r="DY457" s="36"/>
      <c r="DZ457" s="36" t="str">
        <f>IF(COUNT(DZ454:DZ456)=0,"",AVERAGE(DZ454:DZ456))</f>
        <v/>
      </c>
      <c r="EA457" s="52"/>
      <c r="EC457" s="48"/>
      <c r="ED457" s="17" t="s">
        <v>1</v>
      </c>
      <c r="EE457" s="36" t="str">
        <f>IF(COUNT(EE454:EE456)=0,"",AVERAGE(EE454:EE456))</f>
        <v/>
      </c>
      <c r="EF457" s="36" t="str">
        <f>IF(COUNT(EF454:EF456)=0,"",AVERAGE(EF454:EF456))</f>
        <v/>
      </c>
      <c r="EG457" s="36" t="str">
        <f>IF(COUNT(EG454:EG456)=0,"",AVERAGE(EG454:EG456))</f>
        <v/>
      </c>
      <c r="EH457" s="36" t="str">
        <f>IF(COUNT(EH454:EH456)=0,"",AVERAGE(EH454:EH456))</f>
        <v/>
      </c>
      <c r="EI457" s="36"/>
      <c r="EJ457" s="36" t="str">
        <f>IF(COUNT(EJ454:EJ456)=0,"",AVERAGE(EJ454:EJ456))</f>
        <v/>
      </c>
      <c r="EK457" s="52"/>
      <c r="EL457" s="48"/>
      <c r="EM457" s="17" t="s">
        <v>1</v>
      </c>
      <c r="EN457" s="36">
        <f>IF(COUNT(EN454:EN456)=0,"",AVERAGE(EN454:EN456))</f>
        <v>6</v>
      </c>
      <c r="EO457" s="36">
        <f>IF(COUNT(EO454:EO456)=0,"",AVERAGE(EO454:EO456))</f>
        <v>5.333333333333333</v>
      </c>
      <c r="EP457" s="36">
        <f>IF(COUNT(EP454:EP456)=0,"",AVERAGE(EP454:EP456))</f>
        <v>4</v>
      </c>
      <c r="EQ457" s="36">
        <f>IF(COUNT(EQ454:EQ456)=0,"",AVERAGE(EQ454:EQ456))</f>
        <v>4.666666666666667</v>
      </c>
      <c r="ER457" s="36"/>
      <c r="ES457" s="36">
        <f>IF(COUNT(ES454:ES456)=0,"",AVERAGE(ES454:ES456))</f>
        <v>0</v>
      </c>
      <c r="ET457" s="52"/>
      <c r="EU457" s="52"/>
      <c r="EW457" s="369"/>
      <c r="EX457" s="17" t="s">
        <v>1</v>
      </c>
      <c r="EY457" s="36" t="str">
        <f t="shared" ref="EY457:FD457" si="2061">IF(COUNT(EY454:EY456)=0,"",AVERAGE(EY454:EY456))</f>
        <v/>
      </c>
      <c r="EZ457" s="36" t="str">
        <f t="shared" si="2061"/>
        <v/>
      </c>
      <c r="FA457" s="36" t="str">
        <f t="shared" si="2061"/>
        <v/>
      </c>
      <c r="FB457" s="36" t="str">
        <f t="shared" si="2061"/>
        <v/>
      </c>
      <c r="FC457" s="36" t="str">
        <f t="shared" si="2061"/>
        <v/>
      </c>
      <c r="FD457" s="36" t="str">
        <f t="shared" si="2061"/>
        <v/>
      </c>
      <c r="FE457" s="52"/>
      <c r="FG457" s="369"/>
      <c r="FH457" s="17" t="s">
        <v>1</v>
      </c>
      <c r="FI457" s="36" t="str">
        <f t="shared" ref="FI457:FN457" si="2062">IF(COUNT(FI454:FI456)=0,"",AVERAGE(FI454:FI456))</f>
        <v/>
      </c>
      <c r="FJ457" s="36" t="str">
        <f t="shared" si="2062"/>
        <v/>
      </c>
      <c r="FK457" s="36" t="str">
        <f t="shared" si="2062"/>
        <v/>
      </c>
      <c r="FL457" s="36" t="str">
        <f t="shared" si="2062"/>
        <v/>
      </c>
      <c r="FM457" s="36" t="str">
        <f t="shared" si="2062"/>
        <v/>
      </c>
      <c r="FN457" s="36" t="str">
        <f t="shared" si="2062"/>
        <v/>
      </c>
      <c r="FO457" s="52"/>
      <c r="FQ457" s="369"/>
      <c r="FR457" s="17" t="s">
        <v>1</v>
      </c>
      <c r="FS457" s="36" t="str">
        <f t="shared" ref="FS457:FX457" si="2063">IF(COUNT(FS454:FS456)=0,"",AVERAGE(FS454:FS456))</f>
        <v/>
      </c>
      <c r="FT457" s="36" t="str">
        <f t="shared" si="2063"/>
        <v/>
      </c>
      <c r="FU457" s="36" t="str">
        <f t="shared" si="2063"/>
        <v/>
      </c>
      <c r="FV457" s="36" t="str">
        <f t="shared" si="2063"/>
        <v/>
      </c>
      <c r="FW457" s="36" t="str">
        <f t="shared" si="2063"/>
        <v/>
      </c>
      <c r="FX457" s="36" t="str">
        <f t="shared" si="2063"/>
        <v/>
      </c>
      <c r="FY457" s="52"/>
      <c r="GA457" s="369"/>
      <c r="GB457" s="17" t="s">
        <v>1</v>
      </c>
      <c r="GC457" s="36" t="str">
        <f t="shared" ref="GC457:GH457" si="2064">IF(COUNT(GC454:GC456)=0,"",AVERAGE(GC454:GC456))</f>
        <v/>
      </c>
      <c r="GD457" s="36" t="str">
        <f t="shared" si="2064"/>
        <v/>
      </c>
      <c r="GE457" s="36" t="str">
        <f t="shared" si="2064"/>
        <v/>
      </c>
      <c r="GF457" s="36" t="str">
        <f t="shared" si="2064"/>
        <v/>
      </c>
      <c r="GG457" s="36" t="str">
        <f t="shared" si="2064"/>
        <v/>
      </c>
      <c r="GH457" s="36" t="str">
        <f t="shared" si="2064"/>
        <v/>
      </c>
      <c r="GI457" s="52"/>
      <c r="GK457" s="369"/>
      <c r="GL457" s="17" t="s">
        <v>1</v>
      </c>
      <c r="GM457" s="36" t="str">
        <f t="shared" ref="GM457:GR457" si="2065">IF(COUNT(GM454:GM456)=0,"",AVERAGE(GM454:GM456))</f>
        <v/>
      </c>
      <c r="GN457" s="36" t="str">
        <f t="shared" si="2065"/>
        <v/>
      </c>
      <c r="GO457" s="36" t="str">
        <f t="shared" si="2065"/>
        <v/>
      </c>
      <c r="GP457" s="36" t="str">
        <f t="shared" si="2065"/>
        <v/>
      </c>
      <c r="GQ457" s="36" t="str">
        <f t="shared" si="2065"/>
        <v/>
      </c>
      <c r="GR457" s="36" t="str">
        <f t="shared" si="2065"/>
        <v/>
      </c>
      <c r="GS457" s="52"/>
      <c r="GU457" s="369"/>
      <c r="GV457" s="17" t="s">
        <v>1</v>
      </c>
      <c r="GW457" s="36" t="str">
        <f t="shared" ref="GW457:HB457" si="2066">IF(COUNT(GW454:GW456)=0,"",AVERAGE(GW454:GW456))</f>
        <v/>
      </c>
      <c r="GX457" s="36" t="str">
        <f t="shared" si="2066"/>
        <v/>
      </c>
      <c r="GY457" s="36" t="str">
        <f t="shared" si="2066"/>
        <v/>
      </c>
      <c r="GZ457" s="36" t="str">
        <f t="shared" si="2066"/>
        <v/>
      </c>
      <c r="HA457" s="36" t="str">
        <f t="shared" si="2066"/>
        <v/>
      </c>
      <c r="HB457" s="36" t="str">
        <f t="shared" si="2066"/>
        <v/>
      </c>
      <c r="HC457" s="52"/>
      <c r="HE457" s="369"/>
      <c r="HF457" s="17" t="s">
        <v>1</v>
      </c>
      <c r="HG457" s="36" t="str">
        <f t="shared" ref="HG457:HL457" si="2067">IF(COUNT(HG454:HG456)=0,"",AVERAGE(HG454:HG456))</f>
        <v/>
      </c>
      <c r="HH457" s="36" t="str">
        <f t="shared" si="2067"/>
        <v/>
      </c>
      <c r="HI457" s="36" t="str">
        <f t="shared" si="2067"/>
        <v/>
      </c>
      <c r="HJ457" s="36" t="str">
        <f t="shared" si="2067"/>
        <v/>
      </c>
      <c r="HK457" s="36" t="str">
        <f t="shared" si="2067"/>
        <v/>
      </c>
      <c r="HL457" s="36" t="str">
        <f t="shared" si="2067"/>
        <v/>
      </c>
      <c r="HM457" s="52"/>
      <c r="HO457" s="369"/>
      <c r="HP457" s="17" t="s">
        <v>1</v>
      </c>
      <c r="HQ457" s="36" t="str">
        <f t="shared" ref="HQ457:HV457" si="2068">IF(COUNT(HQ454:HQ456)=0,"",AVERAGE(HQ454:HQ456))</f>
        <v/>
      </c>
      <c r="HR457" s="36" t="str">
        <f t="shared" si="2068"/>
        <v/>
      </c>
      <c r="HS457" s="36" t="str">
        <f t="shared" si="2068"/>
        <v/>
      </c>
      <c r="HT457" s="36" t="str">
        <f t="shared" si="2068"/>
        <v/>
      </c>
      <c r="HU457" s="36" t="str">
        <f t="shared" si="2068"/>
        <v/>
      </c>
      <c r="HV457" s="36" t="str">
        <f t="shared" si="2068"/>
        <v/>
      </c>
      <c r="HW457" s="52"/>
      <c r="HY457" s="369"/>
      <c r="HZ457" s="17" t="s">
        <v>1</v>
      </c>
      <c r="IA457" s="36" t="str">
        <f t="shared" ref="IA457:IF457" si="2069">IF(COUNT(IA454:IA456)=0,"",AVERAGE(IA454:IA456))</f>
        <v/>
      </c>
      <c r="IB457" s="36" t="str">
        <f t="shared" si="2069"/>
        <v/>
      </c>
      <c r="IC457" s="36" t="str">
        <f t="shared" si="2069"/>
        <v/>
      </c>
      <c r="ID457" s="36" t="str">
        <f t="shared" si="2069"/>
        <v/>
      </c>
      <c r="IE457" s="36" t="str">
        <f t="shared" si="2069"/>
        <v/>
      </c>
      <c r="IF457" s="36" t="str">
        <f t="shared" si="2069"/>
        <v/>
      </c>
      <c r="IG457" s="52"/>
      <c r="II457" s="369"/>
      <c r="IJ457" s="17" t="s">
        <v>1</v>
      </c>
      <c r="IK457" s="36" t="str">
        <f t="shared" ref="IK457:IP457" si="2070">IF(COUNT(IK454:IK456)=0,"",AVERAGE(IK454:IK456))</f>
        <v/>
      </c>
      <c r="IL457" s="36" t="str">
        <f t="shared" si="2070"/>
        <v/>
      </c>
      <c r="IM457" s="36" t="str">
        <f t="shared" si="2070"/>
        <v/>
      </c>
      <c r="IN457" s="36" t="str">
        <f t="shared" si="2070"/>
        <v/>
      </c>
      <c r="IO457" s="36" t="str">
        <f t="shared" si="2070"/>
        <v/>
      </c>
      <c r="IP457" s="36" t="str">
        <f t="shared" si="2070"/>
        <v/>
      </c>
      <c r="IQ457" s="52"/>
      <c r="IS457" s="369"/>
      <c r="IT457" s="17" t="s">
        <v>1</v>
      </c>
      <c r="IU457" s="36" t="str">
        <f t="shared" ref="IU457:IZ457" si="2071">IF(COUNT(IU454:IU456)=0,"",AVERAGE(IU454:IU456))</f>
        <v/>
      </c>
      <c r="IV457" s="36" t="str">
        <f t="shared" si="2071"/>
        <v/>
      </c>
      <c r="IW457" s="36" t="str">
        <f t="shared" si="2071"/>
        <v/>
      </c>
      <c r="IX457" s="36" t="str">
        <f t="shared" si="2071"/>
        <v/>
      </c>
      <c r="IY457" s="36" t="str">
        <f t="shared" si="2071"/>
        <v/>
      </c>
      <c r="IZ457" s="36" t="str">
        <f t="shared" si="2071"/>
        <v/>
      </c>
      <c r="JA457" s="52"/>
    </row>
    <row r="458" spans="1:261" ht="13.8" outlineLevel="1" x14ac:dyDescent="0.25">
      <c r="A458" s="97"/>
      <c r="B458" s="98">
        <f>SUM(B459:B495)*10</f>
        <v>60</v>
      </c>
      <c r="C458" s="37">
        <v>7.3</v>
      </c>
      <c r="D458" s="38" t="s">
        <v>350</v>
      </c>
      <c r="E458" s="428">
        <f>(($B$466*E466)+($B$476*E476)+($B$483*E483)+($B$486*E486)+($B$489*E489)+($B$495*E495))/$B$458</f>
        <v>0.93652777777777774</v>
      </c>
      <c r="F458" s="428">
        <f t="shared" ref="F458:J458" si="2072">(($B$466*F466)+($B$476*F476)+($B$483*F483)+($B$486*F486)+($B$489*F489)+($B$495*F495))/$B$458</f>
        <v>0.85624999999999996</v>
      </c>
      <c r="G458" s="428">
        <f t="shared" si="2072"/>
        <v>0.83229166666666665</v>
      </c>
      <c r="H458" s="428">
        <f t="shared" si="2072"/>
        <v>0.86101851851851852</v>
      </c>
      <c r="I458" s="428">
        <f t="shared" si="2072"/>
        <v>0.76467592592592604</v>
      </c>
      <c r="J458" s="428">
        <f t="shared" si="2072"/>
        <v>0.81296296296296289</v>
      </c>
      <c r="K458" s="52"/>
      <c r="M458" s="37">
        <v>7.3</v>
      </c>
      <c r="N458" s="38" t="s">
        <v>350</v>
      </c>
      <c r="O458" s="38"/>
      <c r="P458" s="38"/>
      <c r="Q458" s="38"/>
      <c r="R458" s="38"/>
      <c r="S458" s="38"/>
      <c r="T458" s="38"/>
      <c r="U458" s="52"/>
      <c r="W458" s="37">
        <v>7.3</v>
      </c>
      <c r="X458" s="38" t="s">
        <v>350</v>
      </c>
      <c r="Y458" s="38"/>
      <c r="Z458" s="38"/>
      <c r="AA458" s="38"/>
      <c r="AB458" s="38"/>
      <c r="AC458" s="38"/>
      <c r="AD458" s="38"/>
      <c r="AE458" s="52"/>
      <c r="AG458" s="37">
        <v>7.3</v>
      </c>
      <c r="AH458" s="38" t="s">
        <v>350</v>
      </c>
      <c r="AI458" s="38"/>
      <c r="AJ458" s="38"/>
      <c r="AK458" s="38"/>
      <c r="AL458" s="38"/>
      <c r="AM458" s="38"/>
      <c r="AN458" s="38"/>
      <c r="AO458" s="52"/>
      <c r="AQ458" s="37">
        <v>7.3</v>
      </c>
      <c r="AR458" s="38" t="s">
        <v>350</v>
      </c>
      <c r="AS458" s="38"/>
      <c r="AT458" s="38"/>
      <c r="AU458" s="38"/>
      <c r="AV458" s="38"/>
      <c r="AW458" s="38"/>
      <c r="AX458" s="38"/>
      <c r="AY458" s="52"/>
      <c r="BA458" s="37">
        <v>7.3</v>
      </c>
      <c r="BB458" s="38" t="s">
        <v>350</v>
      </c>
      <c r="BC458" s="38"/>
      <c r="BD458" s="38"/>
      <c r="BE458" s="38"/>
      <c r="BF458" s="38"/>
      <c r="BG458" s="38"/>
      <c r="BH458" s="38"/>
      <c r="BI458" s="52"/>
      <c r="BK458" s="37">
        <v>7.3</v>
      </c>
      <c r="BL458" s="38" t="s">
        <v>350</v>
      </c>
      <c r="BM458" s="36"/>
      <c r="BN458" s="36" t="str">
        <f>IF(COUNT(BN455:BN457)=0,"",AVERAGE(BN455:BN457))</f>
        <v/>
      </c>
      <c r="BO458" s="36" t="str">
        <f>IF(COUNT(BO455:BO457)=0,"",AVERAGE(BO455:BO457))</f>
        <v/>
      </c>
      <c r="BP458" s="36" t="str">
        <f>IF(COUNT(BP455:BP457)=0,"",AVERAGE(BP455:BP457))</f>
        <v/>
      </c>
      <c r="BQ458" s="36" t="str">
        <f>IF(COUNT(BQ455:BQ457)=0,"",AVERAGE(BQ455:BQ457))</f>
        <v/>
      </c>
      <c r="BR458" s="36" t="str">
        <f>IF(COUNT(BR455:BR457)=0,"",AVERAGE(BR455:BR457))</f>
        <v/>
      </c>
      <c r="BS458" s="52"/>
      <c r="BU458" s="37">
        <v>7.3</v>
      </c>
      <c r="BV458" s="38" t="s">
        <v>350</v>
      </c>
      <c r="BW458" s="38"/>
      <c r="BX458" s="38"/>
      <c r="BY458" s="38"/>
      <c r="BZ458" s="38"/>
      <c r="CA458" s="38"/>
      <c r="CB458" s="38"/>
      <c r="CC458" s="52"/>
      <c r="CE458" s="37">
        <v>7.3</v>
      </c>
      <c r="CF458" s="38" t="s">
        <v>350</v>
      </c>
      <c r="CG458" s="38"/>
      <c r="CH458" s="38"/>
      <c r="CI458" s="38"/>
      <c r="CJ458" s="38"/>
      <c r="CK458" s="38"/>
      <c r="CL458" s="38"/>
      <c r="CM458" s="52"/>
      <c r="CO458" s="37">
        <v>7.3</v>
      </c>
      <c r="CP458" s="38" t="s">
        <v>350</v>
      </c>
      <c r="CQ458" s="38"/>
      <c r="CR458" s="38"/>
      <c r="CS458" s="38"/>
      <c r="CT458" s="38"/>
      <c r="CU458" s="38"/>
      <c r="CV458" s="38"/>
      <c r="CW458" s="52"/>
      <c r="CY458" s="37">
        <v>7.3</v>
      </c>
      <c r="CZ458" s="38" t="s">
        <v>350</v>
      </c>
      <c r="DA458" s="38"/>
      <c r="DB458" s="38"/>
      <c r="DC458" s="38"/>
      <c r="DD458" s="38"/>
      <c r="DE458" s="38"/>
      <c r="DF458" s="38"/>
      <c r="DG458" s="52"/>
      <c r="DI458" s="37">
        <v>7.3</v>
      </c>
      <c r="DJ458" s="38" t="s">
        <v>350</v>
      </c>
      <c r="DK458" s="38"/>
      <c r="DL458" s="38"/>
      <c r="DM458" s="38"/>
      <c r="DN458" s="38"/>
      <c r="DO458" s="38"/>
      <c r="DP458" s="38"/>
      <c r="DQ458" s="52"/>
      <c r="DS458" s="37">
        <v>7.3</v>
      </c>
      <c r="DT458" s="38" t="s">
        <v>350</v>
      </c>
      <c r="DU458" s="38"/>
      <c r="DV458" s="38"/>
      <c r="DW458" s="38"/>
      <c r="DX458" s="38"/>
      <c r="DY458" s="38"/>
      <c r="DZ458" s="38"/>
      <c r="EA458" s="52"/>
      <c r="EC458" s="37">
        <v>7.3</v>
      </c>
      <c r="ED458" s="38" t="s">
        <v>350</v>
      </c>
      <c r="EE458" s="38"/>
      <c r="EF458" s="38"/>
      <c r="EG458" s="38"/>
      <c r="EH458" s="38"/>
      <c r="EI458" s="38"/>
      <c r="EJ458" s="38"/>
      <c r="EK458" s="52"/>
      <c r="EL458" s="37">
        <v>7.3</v>
      </c>
      <c r="EM458" s="38" t="s">
        <v>350</v>
      </c>
      <c r="EN458" s="38"/>
      <c r="EO458" s="38"/>
      <c r="EP458" s="38"/>
      <c r="EQ458" s="38"/>
      <c r="ER458" s="38"/>
      <c r="ES458" s="38"/>
      <c r="ET458" s="52"/>
      <c r="EU458" s="52"/>
      <c r="EW458" s="364">
        <v>7.3</v>
      </c>
      <c r="EX458" s="38" t="s">
        <v>350</v>
      </c>
      <c r="EY458" s="38"/>
      <c r="EZ458" s="38"/>
      <c r="FA458" s="38"/>
      <c r="FB458" s="38"/>
      <c r="FC458" s="38"/>
      <c r="FD458" s="38"/>
      <c r="FE458" s="52"/>
      <c r="FG458" s="364">
        <v>7.3</v>
      </c>
      <c r="FH458" s="38" t="s">
        <v>350</v>
      </c>
      <c r="FI458" s="38"/>
      <c r="FJ458" s="38"/>
      <c r="FK458" s="38"/>
      <c r="FL458" s="38"/>
      <c r="FM458" s="38"/>
      <c r="FN458" s="38"/>
      <c r="FO458" s="52"/>
      <c r="FQ458" s="364">
        <v>7.3</v>
      </c>
      <c r="FR458" s="38" t="s">
        <v>350</v>
      </c>
      <c r="FS458" s="38"/>
      <c r="FT458" s="38"/>
      <c r="FU458" s="38"/>
      <c r="FV458" s="38"/>
      <c r="FW458" s="38"/>
      <c r="FX458" s="38"/>
      <c r="FY458" s="52"/>
      <c r="GA458" s="364">
        <v>7.3</v>
      </c>
      <c r="GB458" s="38" t="s">
        <v>350</v>
      </c>
      <c r="GC458" s="38"/>
      <c r="GD458" s="38"/>
      <c r="GE458" s="38"/>
      <c r="GF458" s="38"/>
      <c r="GG458" s="38"/>
      <c r="GH458" s="38"/>
      <c r="GI458" s="52"/>
      <c r="GK458" s="364">
        <v>7.3</v>
      </c>
      <c r="GL458" s="38" t="s">
        <v>350</v>
      </c>
      <c r="GM458" s="38"/>
      <c r="GN458" s="38"/>
      <c r="GO458" s="38"/>
      <c r="GP458" s="38"/>
      <c r="GQ458" s="38"/>
      <c r="GR458" s="38"/>
      <c r="GS458" s="52"/>
      <c r="GU458" s="364">
        <v>7.3</v>
      </c>
      <c r="GV458" s="38" t="s">
        <v>350</v>
      </c>
      <c r="GW458" s="38"/>
      <c r="GX458" s="38"/>
      <c r="GY458" s="38"/>
      <c r="GZ458" s="38"/>
      <c r="HA458" s="38"/>
      <c r="HB458" s="38"/>
      <c r="HC458" s="52"/>
      <c r="HE458" s="364">
        <v>7.3</v>
      </c>
      <c r="HF458" s="38" t="s">
        <v>350</v>
      </c>
      <c r="HG458" s="38"/>
      <c r="HH458" s="38"/>
      <c r="HI458" s="38"/>
      <c r="HJ458" s="38"/>
      <c r="HK458" s="38"/>
      <c r="HL458" s="38"/>
      <c r="HM458" s="52"/>
      <c r="HO458" s="364">
        <v>7.3</v>
      </c>
      <c r="HP458" s="38" t="s">
        <v>350</v>
      </c>
      <c r="HQ458" s="38"/>
      <c r="HR458" s="38"/>
      <c r="HS458" s="38"/>
      <c r="HT458" s="38"/>
      <c r="HU458" s="38"/>
      <c r="HV458" s="38"/>
      <c r="HW458" s="52"/>
      <c r="HY458" s="364">
        <v>7.3</v>
      </c>
      <c r="HZ458" s="38" t="s">
        <v>350</v>
      </c>
      <c r="IA458" s="38"/>
      <c r="IB458" s="38"/>
      <c r="IC458" s="38"/>
      <c r="ID458" s="38"/>
      <c r="IE458" s="38"/>
      <c r="IF458" s="38"/>
      <c r="IG458" s="52"/>
      <c r="II458" s="364">
        <v>7.3</v>
      </c>
      <c r="IJ458" s="38" t="s">
        <v>350</v>
      </c>
      <c r="IK458" s="38"/>
      <c r="IL458" s="38"/>
      <c r="IM458" s="38"/>
      <c r="IN458" s="38"/>
      <c r="IO458" s="38"/>
      <c r="IP458" s="38"/>
      <c r="IQ458" s="52"/>
      <c r="IS458" s="364">
        <v>7.3</v>
      </c>
      <c r="IT458" s="38" t="s">
        <v>350</v>
      </c>
      <c r="IU458" s="38"/>
      <c r="IV458" s="38"/>
      <c r="IW458" s="38"/>
      <c r="IX458" s="38"/>
      <c r="IY458" s="38"/>
      <c r="IZ458" s="38"/>
      <c r="JA458" s="52"/>
    </row>
    <row r="459" spans="1:261" outlineLevel="2" x14ac:dyDescent="0.25">
      <c r="C459" s="102" t="s">
        <v>66</v>
      </c>
      <c r="D459" s="103" t="s">
        <v>351</v>
      </c>
      <c r="E459" s="419"/>
      <c r="F459" s="419"/>
      <c r="G459" s="419"/>
      <c r="H459" s="419"/>
      <c r="I459" s="419"/>
      <c r="J459" s="419"/>
      <c r="K459" s="52"/>
      <c r="M459" s="102" t="s">
        <v>66</v>
      </c>
      <c r="N459" s="103" t="s">
        <v>351</v>
      </c>
      <c r="O459" s="103"/>
      <c r="P459" s="103"/>
      <c r="Q459" s="103"/>
      <c r="R459" s="103"/>
      <c r="S459" s="103"/>
      <c r="T459" s="103"/>
      <c r="U459" s="52"/>
      <c r="W459" s="102" t="s">
        <v>66</v>
      </c>
      <c r="X459" s="103" t="s">
        <v>351</v>
      </c>
      <c r="Y459" s="103"/>
      <c r="Z459" s="103"/>
      <c r="AA459" s="103"/>
      <c r="AB459" s="103"/>
      <c r="AC459" s="103"/>
      <c r="AD459" s="103"/>
      <c r="AE459" s="52"/>
      <c r="AG459" s="102" t="s">
        <v>66</v>
      </c>
      <c r="AH459" s="103" t="s">
        <v>351</v>
      </c>
      <c r="AI459" s="103"/>
      <c r="AJ459" s="103"/>
      <c r="AK459" s="103"/>
      <c r="AL459" s="103"/>
      <c r="AM459" s="103"/>
      <c r="AN459" s="103"/>
      <c r="AO459" s="52"/>
      <c r="AQ459" s="102" t="s">
        <v>66</v>
      </c>
      <c r="AR459" s="103" t="s">
        <v>351</v>
      </c>
      <c r="AS459" s="103"/>
      <c r="AT459" s="103"/>
      <c r="AU459" s="103"/>
      <c r="AV459" s="103"/>
      <c r="AW459" s="103"/>
      <c r="AX459" s="103"/>
      <c r="AY459" s="52"/>
      <c r="BA459" s="102" t="s">
        <v>66</v>
      </c>
      <c r="BB459" s="103" t="s">
        <v>351</v>
      </c>
      <c r="BC459" s="103"/>
      <c r="BD459" s="103"/>
      <c r="BE459" s="103"/>
      <c r="BF459" s="103"/>
      <c r="BG459" s="103"/>
      <c r="BH459" s="103"/>
      <c r="BI459" s="52"/>
      <c r="BK459" s="102" t="s">
        <v>66</v>
      </c>
      <c r="BL459" s="103" t="s">
        <v>351</v>
      </c>
      <c r="BM459" s="38"/>
      <c r="BN459" s="38"/>
      <c r="BO459" s="38"/>
      <c r="BP459" s="38"/>
      <c r="BQ459" s="38"/>
      <c r="BR459" s="38"/>
      <c r="BS459" s="52"/>
      <c r="BU459" s="102" t="s">
        <v>66</v>
      </c>
      <c r="BV459" s="103" t="s">
        <v>351</v>
      </c>
      <c r="BW459" s="103"/>
      <c r="BX459" s="103"/>
      <c r="BY459" s="103"/>
      <c r="BZ459" s="103"/>
      <c r="CA459" s="103"/>
      <c r="CB459" s="103"/>
      <c r="CC459" s="52"/>
      <c r="CE459" s="102" t="s">
        <v>66</v>
      </c>
      <c r="CF459" s="103" t="s">
        <v>351</v>
      </c>
      <c r="CG459" s="103"/>
      <c r="CH459" s="103"/>
      <c r="CI459" s="103"/>
      <c r="CJ459" s="103"/>
      <c r="CK459" s="103"/>
      <c r="CL459" s="103"/>
      <c r="CM459" s="52"/>
      <c r="CO459" s="102" t="s">
        <v>66</v>
      </c>
      <c r="CP459" s="103" t="s">
        <v>351</v>
      </c>
      <c r="CQ459" s="103"/>
      <c r="CR459" s="103"/>
      <c r="CS459" s="103"/>
      <c r="CT459" s="103"/>
      <c r="CU459" s="103"/>
      <c r="CV459" s="103"/>
      <c r="CW459" s="52"/>
      <c r="CY459" s="102" t="s">
        <v>66</v>
      </c>
      <c r="CZ459" s="103" t="s">
        <v>351</v>
      </c>
      <c r="DA459" s="103"/>
      <c r="DB459" s="103"/>
      <c r="DC459" s="103"/>
      <c r="DD459" s="103"/>
      <c r="DE459" s="103"/>
      <c r="DF459" s="103"/>
      <c r="DG459" s="52"/>
      <c r="DI459" s="102" t="s">
        <v>66</v>
      </c>
      <c r="DJ459" s="103" t="s">
        <v>351</v>
      </c>
      <c r="DK459" s="103"/>
      <c r="DL459" s="103"/>
      <c r="DM459" s="103"/>
      <c r="DN459" s="103"/>
      <c r="DO459" s="103"/>
      <c r="DP459" s="103"/>
      <c r="DQ459" s="52"/>
      <c r="DS459" s="102" t="s">
        <v>66</v>
      </c>
      <c r="DT459" s="103" t="s">
        <v>351</v>
      </c>
      <c r="DU459" s="103"/>
      <c r="DV459" s="103"/>
      <c r="DW459" s="103"/>
      <c r="DX459" s="103"/>
      <c r="DY459" s="103"/>
      <c r="DZ459" s="103"/>
      <c r="EA459" s="52"/>
      <c r="EC459" s="102" t="s">
        <v>66</v>
      </c>
      <c r="ED459" s="103" t="s">
        <v>351</v>
      </c>
      <c r="EE459" s="103"/>
      <c r="EF459" s="103"/>
      <c r="EG459" s="103"/>
      <c r="EH459" s="103"/>
      <c r="EI459" s="103"/>
      <c r="EJ459" s="103"/>
      <c r="EK459" s="52"/>
      <c r="EL459" s="102" t="s">
        <v>66</v>
      </c>
      <c r="EM459" s="103" t="s">
        <v>351</v>
      </c>
      <c r="EN459" s="103"/>
      <c r="EO459" s="103"/>
      <c r="EP459" s="103"/>
      <c r="EQ459" s="103"/>
      <c r="ER459" s="103"/>
      <c r="ES459" s="103"/>
      <c r="ET459" s="52"/>
      <c r="EU459" s="52"/>
      <c r="EW459" s="370" t="s">
        <v>66</v>
      </c>
      <c r="EX459" s="103" t="s">
        <v>351</v>
      </c>
      <c r="EY459" s="103"/>
      <c r="EZ459" s="103"/>
      <c r="FA459" s="103"/>
      <c r="FB459" s="103"/>
      <c r="FC459" s="103"/>
      <c r="FD459" s="103"/>
      <c r="FE459" s="52"/>
      <c r="FG459" s="370" t="s">
        <v>66</v>
      </c>
      <c r="FH459" s="103" t="s">
        <v>351</v>
      </c>
      <c r="FI459" s="103"/>
      <c r="FJ459" s="103"/>
      <c r="FK459" s="103"/>
      <c r="FL459" s="103"/>
      <c r="FM459" s="103"/>
      <c r="FN459" s="103"/>
      <c r="FO459" s="52"/>
      <c r="FQ459" s="370" t="s">
        <v>66</v>
      </c>
      <c r="FR459" s="103" t="s">
        <v>351</v>
      </c>
      <c r="FS459" s="103"/>
      <c r="FT459" s="103"/>
      <c r="FU459" s="103"/>
      <c r="FV459" s="103"/>
      <c r="FW459" s="103"/>
      <c r="FX459" s="103"/>
      <c r="FY459" s="52"/>
      <c r="GA459" s="370" t="s">
        <v>66</v>
      </c>
      <c r="GB459" s="103" t="s">
        <v>351</v>
      </c>
      <c r="GC459" s="103"/>
      <c r="GD459" s="103"/>
      <c r="GE459" s="103"/>
      <c r="GF459" s="103"/>
      <c r="GG459" s="103"/>
      <c r="GH459" s="103"/>
      <c r="GI459" s="52"/>
      <c r="GK459" s="370" t="s">
        <v>66</v>
      </c>
      <c r="GL459" s="103" t="s">
        <v>351</v>
      </c>
      <c r="GM459" s="103"/>
      <c r="GN459" s="103"/>
      <c r="GO459" s="103"/>
      <c r="GP459" s="103"/>
      <c r="GQ459" s="103"/>
      <c r="GR459" s="103"/>
      <c r="GS459" s="52"/>
      <c r="GU459" s="370" t="s">
        <v>66</v>
      </c>
      <c r="GV459" s="103" t="s">
        <v>351</v>
      </c>
      <c r="GW459" s="103"/>
      <c r="GX459" s="103"/>
      <c r="GY459" s="103"/>
      <c r="GZ459" s="103"/>
      <c r="HA459" s="103"/>
      <c r="HB459" s="103"/>
      <c r="HC459" s="52"/>
      <c r="HE459" s="370" t="s">
        <v>66</v>
      </c>
      <c r="HF459" s="103" t="s">
        <v>351</v>
      </c>
      <c r="HG459" s="103"/>
      <c r="HH459" s="103"/>
      <c r="HI459" s="103"/>
      <c r="HJ459" s="103"/>
      <c r="HK459" s="103"/>
      <c r="HL459" s="103"/>
      <c r="HM459" s="52"/>
      <c r="HO459" s="370" t="s">
        <v>66</v>
      </c>
      <c r="HP459" s="103" t="s">
        <v>351</v>
      </c>
      <c r="HQ459" s="103"/>
      <c r="HR459" s="103"/>
      <c r="HS459" s="103"/>
      <c r="HT459" s="103"/>
      <c r="HU459" s="103"/>
      <c r="HV459" s="103"/>
      <c r="HW459" s="52"/>
      <c r="HY459" s="370" t="s">
        <v>66</v>
      </c>
      <c r="HZ459" s="103" t="s">
        <v>351</v>
      </c>
      <c r="IA459" s="103"/>
      <c r="IB459" s="103"/>
      <c r="IC459" s="103"/>
      <c r="ID459" s="103"/>
      <c r="IE459" s="103"/>
      <c r="IF459" s="103"/>
      <c r="IG459" s="52"/>
      <c r="II459" s="370" t="s">
        <v>66</v>
      </c>
      <c r="IJ459" s="103" t="s">
        <v>351</v>
      </c>
      <c r="IK459" s="103"/>
      <c r="IL459" s="103"/>
      <c r="IM459" s="103"/>
      <c r="IN459" s="103"/>
      <c r="IO459" s="103"/>
      <c r="IP459" s="103"/>
      <c r="IQ459" s="52"/>
      <c r="IS459" s="370" t="s">
        <v>66</v>
      </c>
      <c r="IT459" s="103" t="s">
        <v>351</v>
      </c>
      <c r="IU459" s="103"/>
      <c r="IV459" s="103"/>
      <c r="IW459" s="103"/>
      <c r="IX459" s="103"/>
      <c r="IY459" s="103"/>
      <c r="IZ459" s="103"/>
      <c r="JA459" s="52"/>
    </row>
    <row r="460" spans="1:261" outlineLevel="2" x14ac:dyDescent="0.25">
      <c r="C460" s="356"/>
      <c r="D460" s="41" t="s">
        <v>29</v>
      </c>
      <c r="E460" s="416">
        <f t="shared" ref="E460:E462" si="2073">AVERAGE(O460,Y460,AI460,AS460,BC460,BM460,BW460,CG460,CQ460,DA460,DK460,DU460,EE460,EO460,EY460,FI460,FS460,GC460,GM460,GW460,HG460,HQ460,IA460,IK460,IU460)</f>
        <v>10</v>
      </c>
      <c r="F460" s="416">
        <f t="shared" ref="F460:F462" si="2074">AVERAGE(P460,Z460,AJ460,AT460,BD460,BN460,BX460,CH460,CR460,DB460,DL460,DV460,EF460,EP460,EZ460,FJ460,FT460,GD460,GN460,GX460,HH460,HR460,IB460,IL460,IV460)</f>
        <v>10</v>
      </c>
      <c r="G460" s="416">
        <f t="shared" ref="G460:G462" si="2075">AVERAGE(Q460,AA460,AK460,AU460,BE460,BO460,BY460,CI460,CS460,DC460,DM460,DW460,EG460,EQ460,FA460,FK460,FU460,GE460,GO460,GY460,HI460,HS460,IC460,IM460,IW460)</f>
        <v>10</v>
      </c>
      <c r="H460" s="416">
        <f t="shared" ref="H460:H462" si="2076">AVERAGE(R460,AB460,AL460,AV460,BF460,BP460,BZ460,CJ460,CT460,DD460,DN460,DX460,EH460,ER460,FB460,FL460,FV460,GF460,GP460,GZ460,HJ460,HT460,ID460,IN460,IX460)</f>
        <v>10</v>
      </c>
      <c r="I460" s="416">
        <f t="shared" ref="I460:I462" si="2077">AVERAGE(S460,AC460,AM460,AW460,BG460,BQ460,CA460,CK460,CU460,DE460,DO460,DY460,EI460,ES460,FC460,FM460,FW460,GG460,GQ460,HA460,HK460,HU460,IE460,IO460,IY460)</f>
        <v>9.3333333333333339</v>
      </c>
      <c r="J460" s="416">
        <f t="shared" ref="J460:J462" si="2078">AVERAGE(T460,AD460,AN460,AX460,BH460,BR460,CB460,CL460,CV460,DF460,DP460,DZ460,EJ460,ET460,FD460,FN460,FX460,GH460,GR460,HB460,HL460,HV460,IF460,IP460,IZ460)</f>
        <v>10</v>
      </c>
      <c r="K460" s="52"/>
      <c r="M460" s="328"/>
      <c r="N460" s="41" t="s">
        <v>29</v>
      </c>
      <c r="O460" s="6"/>
      <c r="P460" s="6"/>
      <c r="Q460" s="6"/>
      <c r="R460" s="6"/>
      <c r="S460" s="6"/>
      <c r="T460" s="6"/>
      <c r="U460" s="52"/>
      <c r="W460" s="328"/>
      <c r="X460" s="41" t="s">
        <v>29</v>
      </c>
      <c r="Y460" s="6"/>
      <c r="Z460" s="6"/>
      <c r="AA460" s="6"/>
      <c r="AB460" s="6"/>
      <c r="AC460" s="6"/>
      <c r="AD460" s="6"/>
      <c r="AE460" s="52"/>
      <c r="AG460" s="328"/>
      <c r="AH460" s="41" t="s">
        <v>29</v>
      </c>
      <c r="AI460" s="6"/>
      <c r="AJ460" s="6"/>
      <c r="AK460" s="6"/>
      <c r="AL460" s="6"/>
      <c r="AM460" s="6"/>
      <c r="AN460" s="6"/>
      <c r="AO460" s="52"/>
      <c r="AQ460" s="328"/>
      <c r="AR460" s="41" t="s">
        <v>29</v>
      </c>
      <c r="AS460" s="6"/>
      <c r="AT460" s="6"/>
      <c r="AU460" s="6"/>
      <c r="AV460" s="6"/>
      <c r="AW460" s="6"/>
      <c r="AX460" s="6"/>
      <c r="AY460" s="52"/>
      <c r="BA460" s="328"/>
      <c r="BB460" s="41" t="s">
        <v>29</v>
      </c>
      <c r="BC460" s="408">
        <v>10</v>
      </c>
      <c r="BD460" s="408">
        <v>10</v>
      </c>
      <c r="BE460" s="408">
        <v>10</v>
      </c>
      <c r="BF460" s="408">
        <v>10</v>
      </c>
      <c r="BG460" s="6">
        <v>8</v>
      </c>
      <c r="BH460" s="408">
        <v>10</v>
      </c>
      <c r="BI460" s="52"/>
      <c r="BK460" s="328"/>
      <c r="BL460" s="41" t="s">
        <v>29</v>
      </c>
      <c r="BM460" s="103"/>
      <c r="BN460" s="103"/>
      <c r="BO460" s="103"/>
      <c r="BP460" s="103"/>
      <c r="BQ460" s="103"/>
      <c r="BR460" s="103"/>
      <c r="BS460" s="52"/>
      <c r="BU460" s="328"/>
      <c r="BV460" s="41" t="s">
        <v>29</v>
      </c>
      <c r="BW460" s="6">
        <v>10</v>
      </c>
      <c r="BX460" s="6">
        <v>10</v>
      </c>
      <c r="BY460" s="6">
        <v>10</v>
      </c>
      <c r="BZ460" s="6">
        <v>10</v>
      </c>
      <c r="CA460" s="6">
        <v>10</v>
      </c>
      <c r="CB460" s="6">
        <v>10</v>
      </c>
      <c r="CC460" s="52"/>
      <c r="CE460" s="328"/>
      <c r="CF460" s="41" t="s">
        <v>29</v>
      </c>
      <c r="CG460" s="6"/>
      <c r="CH460" s="6"/>
      <c r="CI460" s="6"/>
      <c r="CJ460" s="6"/>
      <c r="CK460" s="6"/>
      <c r="CL460" s="6"/>
      <c r="CM460" s="52"/>
      <c r="CO460" s="328"/>
      <c r="CP460" s="41" t="s">
        <v>29</v>
      </c>
      <c r="CQ460" s="6"/>
      <c r="CR460" s="6"/>
      <c r="CS460" s="6"/>
      <c r="CT460" s="6"/>
      <c r="CU460" s="6"/>
      <c r="CV460" s="6"/>
      <c r="CW460" s="52"/>
      <c r="CY460" s="328"/>
      <c r="CZ460" s="41" t="s">
        <v>29</v>
      </c>
      <c r="DA460" s="6">
        <v>10</v>
      </c>
      <c r="DB460" s="6">
        <v>10</v>
      </c>
      <c r="DC460" s="6">
        <v>10</v>
      </c>
      <c r="DD460" s="6">
        <v>10</v>
      </c>
      <c r="DE460" s="6"/>
      <c r="DF460" s="6">
        <v>10</v>
      </c>
      <c r="DG460" s="52"/>
      <c r="DI460" s="328"/>
      <c r="DJ460" s="41" t="s">
        <v>29</v>
      </c>
      <c r="DK460" s="6"/>
      <c r="DL460" s="6"/>
      <c r="DM460" s="6"/>
      <c r="DN460" s="6"/>
      <c r="DO460" s="6"/>
      <c r="DP460" s="6"/>
      <c r="DQ460" s="52"/>
      <c r="DS460" s="328"/>
      <c r="DT460" s="41" t="s">
        <v>29</v>
      </c>
      <c r="DU460" s="6"/>
      <c r="DV460" s="6"/>
      <c r="DW460" s="6"/>
      <c r="DX460" s="6"/>
      <c r="DY460" s="6"/>
      <c r="DZ460" s="6"/>
      <c r="EA460" s="52"/>
      <c r="EC460" s="328"/>
      <c r="ED460" s="41" t="s">
        <v>29</v>
      </c>
      <c r="EE460" s="6"/>
      <c r="EF460" s="6"/>
      <c r="EG460" s="6"/>
      <c r="EH460" s="6"/>
      <c r="EI460" s="6"/>
      <c r="EJ460" s="6"/>
      <c r="EK460" s="52"/>
      <c r="EL460" s="328"/>
      <c r="EM460" s="41" t="s">
        <v>29</v>
      </c>
      <c r="EN460" s="6">
        <v>10</v>
      </c>
      <c r="EO460" s="6">
        <v>10</v>
      </c>
      <c r="EP460" s="6">
        <v>10</v>
      </c>
      <c r="EQ460" s="6">
        <v>10</v>
      </c>
      <c r="ER460" s="6"/>
      <c r="ES460" s="6">
        <v>10</v>
      </c>
      <c r="ET460" s="52"/>
      <c r="EU460" s="52"/>
      <c r="EW460" s="367"/>
      <c r="EX460" s="41" t="s">
        <v>29</v>
      </c>
      <c r="EY460" s="6"/>
      <c r="EZ460" s="6"/>
      <c r="FA460" s="6"/>
      <c r="FB460" s="6"/>
      <c r="FC460" s="6"/>
      <c r="FD460" s="6"/>
      <c r="FE460" s="52"/>
      <c r="FG460" s="367"/>
      <c r="FH460" s="41" t="s">
        <v>29</v>
      </c>
      <c r="FI460" s="6"/>
      <c r="FJ460" s="6"/>
      <c r="FK460" s="6"/>
      <c r="FL460" s="6"/>
      <c r="FM460" s="6"/>
      <c r="FN460" s="6"/>
      <c r="FO460" s="52"/>
      <c r="FQ460" s="367"/>
      <c r="FR460" s="41" t="s">
        <v>29</v>
      </c>
      <c r="FS460" s="6"/>
      <c r="FT460" s="6"/>
      <c r="FU460" s="6"/>
      <c r="FV460" s="6"/>
      <c r="FW460" s="6"/>
      <c r="FX460" s="6"/>
      <c r="FY460" s="52"/>
      <c r="GA460" s="367"/>
      <c r="GB460" s="41" t="s">
        <v>29</v>
      </c>
      <c r="GC460" s="6"/>
      <c r="GD460" s="6"/>
      <c r="GE460" s="6"/>
      <c r="GF460" s="6"/>
      <c r="GG460" s="6"/>
      <c r="GH460" s="6"/>
      <c r="GI460" s="52"/>
      <c r="GK460" s="367"/>
      <c r="GL460" s="41" t="s">
        <v>29</v>
      </c>
      <c r="GM460" s="6"/>
      <c r="GN460" s="6"/>
      <c r="GO460" s="6"/>
      <c r="GP460" s="6"/>
      <c r="GQ460" s="6"/>
      <c r="GR460" s="6"/>
      <c r="GS460" s="52"/>
      <c r="GU460" s="367"/>
      <c r="GV460" s="41" t="s">
        <v>29</v>
      </c>
      <c r="GW460" s="6"/>
      <c r="GX460" s="6"/>
      <c r="GY460" s="6"/>
      <c r="GZ460" s="6"/>
      <c r="HA460" s="6"/>
      <c r="HB460" s="6"/>
      <c r="HC460" s="52"/>
      <c r="HE460" s="367"/>
      <c r="HF460" s="41" t="s">
        <v>29</v>
      </c>
      <c r="HG460" s="6"/>
      <c r="HH460" s="6"/>
      <c r="HI460" s="6"/>
      <c r="HJ460" s="6"/>
      <c r="HK460" s="6"/>
      <c r="HL460" s="6"/>
      <c r="HM460" s="52"/>
      <c r="HO460" s="367"/>
      <c r="HP460" s="41" t="s">
        <v>29</v>
      </c>
      <c r="HQ460" s="6"/>
      <c r="HR460" s="6"/>
      <c r="HS460" s="6"/>
      <c r="HT460" s="6"/>
      <c r="HU460" s="6"/>
      <c r="HV460" s="6"/>
      <c r="HW460" s="52"/>
      <c r="HY460" s="367"/>
      <c r="HZ460" s="41" t="s">
        <v>29</v>
      </c>
      <c r="IA460" s="6"/>
      <c r="IB460" s="6"/>
      <c r="IC460" s="6"/>
      <c r="ID460" s="6"/>
      <c r="IE460" s="6"/>
      <c r="IF460" s="6"/>
      <c r="IG460" s="52"/>
      <c r="II460" s="367"/>
      <c r="IJ460" s="41" t="s">
        <v>29</v>
      </c>
      <c r="IK460" s="6"/>
      <c r="IL460" s="6"/>
      <c r="IM460" s="6"/>
      <c r="IN460" s="6"/>
      <c r="IO460" s="6"/>
      <c r="IP460" s="6"/>
      <c r="IQ460" s="52"/>
      <c r="IS460" s="367"/>
      <c r="IT460" s="41" t="s">
        <v>29</v>
      </c>
      <c r="IU460" s="6"/>
      <c r="IV460" s="6"/>
      <c r="IW460" s="6"/>
      <c r="IX460" s="6"/>
      <c r="IY460" s="6"/>
      <c r="IZ460" s="6"/>
      <c r="JA460" s="52"/>
    </row>
    <row r="461" spans="1:261" outlineLevel="2" x14ac:dyDescent="0.25">
      <c r="C461" s="356"/>
      <c r="D461" s="41" t="s">
        <v>30</v>
      </c>
      <c r="E461" s="416">
        <f t="shared" si="2073"/>
        <v>10</v>
      </c>
      <c r="F461" s="416">
        <f t="shared" si="2074"/>
        <v>10</v>
      </c>
      <c r="G461" s="416">
        <f t="shared" si="2075"/>
        <v>10</v>
      </c>
      <c r="H461" s="416">
        <f t="shared" si="2076"/>
        <v>10</v>
      </c>
      <c r="I461" s="416">
        <f t="shared" si="2077"/>
        <v>9.3333333333333339</v>
      </c>
      <c r="J461" s="416">
        <f t="shared" si="2078"/>
        <v>10</v>
      </c>
      <c r="K461" s="52"/>
      <c r="M461" s="328"/>
      <c r="N461" s="41" t="s">
        <v>30</v>
      </c>
      <c r="O461" s="6"/>
      <c r="P461" s="6"/>
      <c r="Q461" s="6"/>
      <c r="R461" s="6"/>
      <c r="S461" s="6"/>
      <c r="T461" s="6"/>
      <c r="U461" s="52"/>
      <c r="W461" s="328"/>
      <c r="X461" s="41" t="s">
        <v>30</v>
      </c>
      <c r="Y461" s="6"/>
      <c r="Z461" s="6"/>
      <c r="AA461" s="6"/>
      <c r="AB461" s="6"/>
      <c r="AC461" s="6"/>
      <c r="AD461" s="6"/>
      <c r="AE461" s="52"/>
      <c r="AG461" s="328"/>
      <c r="AH461" s="41" t="s">
        <v>30</v>
      </c>
      <c r="AI461" s="6"/>
      <c r="AJ461" s="6"/>
      <c r="AK461" s="6"/>
      <c r="AL461" s="6"/>
      <c r="AM461" s="6"/>
      <c r="AN461" s="6"/>
      <c r="AO461" s="52"/>
      <c r="AQ461" s="328"/>
      <c r="AR461" s="41" t="s">
        <v>30</v>
      </c>
      <c r="AS461" s="6"/>
      <c r="AT461" s="6"/>
      <c r="AU461" s="6"/>
      <c r="AV461" s="6"/>
      <c r="AW461" s="6"/>
      <c r="AX461" s="6"/>
      <c r="AY461" s="52"/>
      <c r="BA461" s="328"/>
      <c r="BB461" s="41" t="s">
        <v>30</v>
      </c>
      <c r="BC461" s="408">
        <v>10</v>
      </c>
      <c r="BD461" s="408">
        <v>10</v>
      </c>
      <c r="BE461" s="408">
        <v>10</v>
      </c>
      <c r="BF461" s="408">
        <v>10</v>
      </c>
      <c r="BG461" s="6">
        <v>8</v>
      </c>
      <c r="BH461" s="408">
        <v>10</v>
      </c>
      <c r="BI461" s="52"/>
      <c r="BK461" s="328"/>
      <c r="BL461" s="41" t="s">
        <v>30</v>
      </c>
      <c r="BM461" s="6"/>
      <c r="BN461" s="6"/>
      <c r="BO461" s="6"/>
      <c r="BP461" s="6"/>
      <c r="BQ461" s="6"/>
      <c r="BR461" s="6"/>
      <c r="BS461" s="52"/>
      <c r="BU461" s="328"/>
      <c r="BV461" s="41" t="s">
        <v>30</v>
      </c>
      <c r="BW461" s="6">
        <v>10</v>
      </c>
      <c r="BX461" s="6">
        <v>10</v>
      </c>
      <c r="BY461" s="6">
        <v>10</v>
      </c>
      <c r="BZ461" s="6">
        <v>10</v>
      </c>
      <c r="CA461" s="6">
        <v>10</v>
      </c>
      <c r="CB461" s="6">
        <v>10</v>
      </c>
      <c r="CC461" s="52"/>
      <c r="CE461" s="328"/>
      <c r="CF461" s="41" t="s">
        <v>30</v>
      </c>
      <c r="CG461" s="6"/>
      <c r="CH461" s="6"/>
      <c r="CI461" s="6"/>
      <c r="CJ461" s="6"/>
      <c r="CK461" s="6"/>
      <c r="CL461" s="6"/>
      <c r="CM461" s="52"/>
      <c r="CO461" s="328"/>
      <c r="CP461" s="41" t="s">
        <v>30</v>
      </c>
      <c r="CQ461" s="6"/>
      <c r="CR461" s="6"/>
      <c r="CS461" s="6"/>
      <c r="CT461" s="6"/>
      <c r="CU461" s="6"/>
      <c r="CV461" s="6"/>
      <c r="CW461" s="52"/>
      <c r="CY461" s="328"/>
      <c r="CZ461" s="41" t="s">
        <v>30</v>
      </c>
      <c r="DA461" s="6">
        <v>10</v>
      </c>
      <c r="DB461" s="6">
        <v>10</v>
      </c>
      <c r="DC461" s="6">
        <v>10</v>
      </c>
      <c r="DD461" s="6">
        <v>10</v>
      </c>
      <c r="DE461" s="6"/>
      <c r="DF461" s="6">
        <v>10</v>
      </c>
      <c r="DG461" s="52"/>
      <c r="DI461" s="328"/>
      <c r="DJ461" s="41" t="s">
        <v>30</v>
      </c>
      <c r="DK461" s="6"/>
      <c r="DL461" s="6"/>
      <c r="DM461" s="6"/>
      <c r="DN461" s="6"/>
      <c r="DO461" s="6"/>
      <c r="DP461" s="6"/>
      <c r="DQ461" s="52"/>
      <c r="DS461" s="328"/>
      <c r="DT461" s="41" t="s">
        <v>30</v>
      </c>
      <c r="DU461" s="6"/>
      <c r="DV461" s="6"/>
      <c r="DW461" s="6"/>
      <c r="DX461" s="6"/>
      <c r="DY461" s="6"/>
      <c r="DZ461" s="6"/>
      <c r="EA461" s="52"/>
      <c r="EC461" s="328"/>
      <c r="ED461" s="41" t="s">
        <v>30</v>
      </c>
      <c r="EE461" s="6"/>
      <c r="EF461" s="6"/>
      <c r="EG461" s="6"/>
      <c r="EH461" s="6"/>
      <c r="EI461" s="6"/>
      <c r="EJ461" s="6"/>
      <c r="EK461" s="52"/>
      <c r="EL461" s="328"/>
      <c r="EM461" s="41" t="s">
        <v>30</v>
      </c>
      <c r="EN461" s="6">
        <v>10</v>
      </c>
      <c r="EO461" s="6">
        <v>10</v>
      </c>
      <c r="EP461" s="6">
        <v>10</v>
      </c>
      <c r="EQ461" s="6">
        <v>10</v>
      </c>
      <c r="ER461" s="6"/>
      <c r="ES461" s="6">
        <v>10</v>
      </c>
      <c r="ET461" s="52"/>
      <c r="EU461" s="52"/>
      <c r="EW461" s="367"/>
      <c r="EX461" s="41" t="s">
        <v>30</v>
      </c>
      <c r="EY461" s="6"/>
      <c r="EZ461" s="6"/>
      <c r="FA461" s="6"/>
      <c r="FB461" s="6"/>
      <c r="FC461" s="6"/>
      <c r="FD461" s="6"/>
      <c r="FE461" s="52"/>
      <c r="FG461" s="367"/>
      <c r="FH461" s="41" t="s">
        <v>30</v>
      </c>
      <c r="FI461" s="6"/>
      <c r="FJ461" s="6"/>
      <c r="FK461" s="6"/>
      <c r="FL461" s="6"/>
      <c r="FM461" s="6"/>
      <c r="FN461" s="6"/>
      <c r="FO461" s="52"/>
      <c r="FQ461" s="367"/>
      <c r="FR461" s="41" t="s">
        <v>30</v>
      </c>
      <c r="FS461" s="6"/>
      <c r="FT461" s="6"/>
      <c r="FU461" s="6"/>
      <c r="FV461" s="6"/>
      <c r="FW461" s="6"/>
      <c r="FX461" s="6"/>
      <c r="FY461" s="52"/>
      <c r="GA461" s="367"/>
      <c r="GB461" s="41" t="s">
        <v>30</v>
      </c>
      <c r="GC461" s="6"/>
      <c r="GD461" s="6"/>
      <c r="GE461" s="6"/>
      <c r="GF461" s="6"/>
      <c r="GG461" s="6"/>
      <c r="GH461" s="6"/>
      <c r="GI461" s="52"/>
      <c r="GK461" s="367"/>
      <c r="GL461" s="41" t="s">
        <v>30</v>
      </c>
      <c r="GM461" s="6"/>
      <c r="GN461" s="6"/>
      <c r="GO461" s="6"/>
      <c r="GP461" s="6"/>
      <c r="GQ461" s="6"/>
      <c r="GR461" s="6"/>
      <c r="GS461" s="52"/>
      <c r="GU461" s="367"/>
      <c r="GV461" s="41" t="s">
        <v>30</v>
      </c>
      <c r="GW461" s="6"/>
      <c r="GX461" s="6"/>
      <c r="GY461" s="6"/>
      <c r="GZ461" s="6"/>
      <c r="HA461" s="6"/>
      <c r="HB461" s="6"/>
      <c r="HC461" s="52"/>
      <c r="HE461" s="367"/>
      <c r="HF461" s="41" t="s">
        <v>30</v>
      </c>
      <c r="HG461" s="6"/>
      <c r="HH461" s="6"/>
      <c r="HI461" s="6"/>
      <c r="HJ461" s="6"/>
      <c r="HK461" s="6"/>
      <c r="HL461" s="6"/>
      <c r="HM461" s="52"/>
      <c r="HO461" s="367"/>
      <c r="HP461" s="41" t="s">
        <v>30</v>
      </c>
      <c r="HQ461" s="6"/>
      <c r="HR461" s="6"/>
      <c r="HS461" s="6"/>
      <c r="HT461" s="6"/>
      <c r="HU461" s="6"/>
      <c r="HV461" s="6"/>
      <c r="HW461" s="52"/>
      <c r="HY461" s="367"/>
      <c r="HZ461" s="41" t="s">
        <v>30</v>
      </c>
      <c r="IA461" s="6"/>
      <c r="IB461" s="6"/>
      <c r="IC461" s="6"/>
      <c r="ID461" s="6"/>
      <c r="IE461" s="6"/>
      <c r="IF461" s="6"/>
      <c r="IG461" s="52"/>
      <c r="II461" s="367"/>
      <c r="IJ461" s="41" t="s">
        <v>30</v>
      </c>
      <c r="IK461" s="6"/>
      <c r="IL461" s="6"/>
      <c r="IM461" s="6"/>
      <c r="IN461" s="6"/>
      <c r="IO461" s="6"/>
      <c r="IP461" s="6"/>
      <c r="IQ461" s="52"/>
      <c r="IS461" s="367"/>
      <c r="IT461" s="41" t="s">
        <v>30</v>
      </c>
      <c r="IU461" s="6"/>
      <c r="IV461" s="6"/>
      <c r="IW461" s="6"/>
      <c r="IX461" s="6"/>
      <c r="IY461" s="6"/>
      <c r="IZ461" s="6"/>
      <c r="JA461" s="52"/>
    </row>
    <row r="462" spans="1:261" outlineLevel="2" x14ac:dyDescent="0.25">
      <c r="C462" s="356"/>
      <c r="D462" s="41" t="s">
        <v>41</v>
      </c>
      <c r="E462" s="416">
        <f t="shared" si="2073"/>
        <v>10</v>
      </c>
      <c r="F462" s="416">
        <f t="shared" si="2074"/>
        <v>10</v>
      </c>
      <c r="G462" s="416">
        <f t="shared" si="2075"/>
        <v>10</v>
      </c>
      <c r="H462" s="416">
        <f t="shared" si="2076"/>
        <v>10</v>
      </c>
      <c r="I462" s="416">
        <f t="shared" si="2077"/>
        <v>9.3333333333333339</v>
      </c>
      <c r="J462" s="416">
        <f t="shared" si="2078"/>
        <v>10</v>
      </c>
      <c r="K462" s="52"/>
      <c r="M462" s="328"/>
      <c r="N462" s="41" t="s">
        <v>41</v>
      </c>
      <c r="O462" s="6"/>
      <c r="P462" s="6"/>
      <c r="Q462" s="6"/>
      <c r="R462" s="6"/>
      <c r="S462" s="6"/>
      <c r="T462" s="6"/>
      <c r="U462" s="52"/>
      <c r="W462" s="328"/>
      <c r="X462" s="41" t="s">
        <v>41</v>
      </c>
      <c r="Y462" s="6"/>
      <c r="Z462" s="6"/>
      <c r="AA462" s="6"/>
      <c r="AB462" s="6"/>
      <c r="AC462" s="6"/>
      <c r="AD462" s="6"/>
      <c r="AE462" s="52"/>
      <c r="AG462" s="328"/>
      <c r="AH462" s="41" t="s">
        <v>41</v>
      </c>
      <c r="AI462" s="6"/>
      <c r="AJ462" s="6"/>
      <c r="AK462" s="6"/>
      <c r="AL462" s="6"/>
      <c r="AM462" s="6"/>
      <c r="AN462" s="6"/>
      <c r="AO462" s="52"/>
      <c r="AQ462" s="328"/>
      <c r="AR462" s="41" t="s">
        <v>41</v>
      </c>
      <c r="AS462" s="6"/>
      <c r="AT462" s="6"/>
      <c r="AU462" s="6"/>
      <c r="AV462" s="6"/>
      <c r="AW462" s="6"/>
      <c r="AX462" s="6"/>
      <c r="AY462" s="52"/>
      <c r="BA462" s="328"/>
      <c r="BB462" s="41" t="s">
        <v>41</v>
      </c>
      <c r="BC462" s="408">
        <v>10</v>
      </c>
      <c r="BD462" s="408">
        <v>10</v>
      </c>
      <c r="BE462" s="408">
        <v>10</v>
      </c>
      <c r="BF462" s="408">
        <v>10</v>
      </c>
      <c r="BG462" s="6">
        <v>8</v>
      </c>
      <c r="BH462" s="408">
        <v>10</v>
      </c>
      <c r="BI462" s="52"/>
      <c r="BK462" s="328"/>
      <c r="BL462" s="41" t="s">
        <v>41</v>
      </c>
      <c r="BM462" s="6"/>
      <c r="BN462" s="6"/>
      <c r="BO462" s="6"/>
      <c r="BP462" s="6"/>
      <c r="BQ462" s="6"/>
      <c r="BR462" s="6"/>
      <c r="BS462" s="52"/>
      <c r="BU462" s="328"/>
      <c r="BV462" s="41" t="s">
        <v>41</v>
      </c>
      <c r="BW462" s="6">
        <v>10</v>
      </c>
      <c r="BX462" s="6">
        <v>10</v>
      </c>
      <c r="BY462" s="6">
        <v>10</v>
      </c>
      <c r="BZ462" s="6">
        <v>10</v>
      </c>
      <c r="CA462" s="6">
        <v>10</v>
      </c>
      <c r="CB462" s="6">
        <v>10</v>
      </c>
      <c r="CC462" s="52"/>
      <c r="CE462" s="328"/>
      <c r="CF462" s="41" t="s">
        <v>41</v>
      </c>
      <c r="CG462" s="6"/>
      <c r="CH462" s="6"/>
      <c r="CI462" s="6"/>
      <c r="CJ462" s="6"/>
      <c r="CK462" s="6"/>
      <c r="CL462" s="6"/>
      <c r="CM462" s="52"/>
      <c r="CO462" s="328"/>
      <c r="CP462" s="41" t="s">
        <v>41</v>
      </c>
      <c r="CQ462" s="6"/>
      <c r="CR462" s="6"/>
      <c r="CS462" s="6"/>
      <c r="CT462" s="6"/>
      <c r="CU462" s="6"/>
      <c r="CV462" s="6"/>
      <c r="CW462" s="52"/>
      <c r="CY462" s="328"/>
      <c r="CZ462" s="41" t="s">
        <v>41</v>
      </c>
      <c r="DA462" s="6">
        <v>10</v>
      </c>
      <c r="DB462" s="6">
        <v>10</v>
      </c>
      <c r="DC462" s="6">
        <v>10</v>
      </c>
      <c r="DD462" s="6">
        <v>10</v>
      </c>
      <c r="DE462" s="6"/>
      <c r="DF462" s="6">
        <v>10</v>
      </c>
      <c r="DG462" s="52"/>
      <c r="DI462" s="328"/>
      <c r="DJ462" s="41" t="s">
        <v>41</v>
      </c>
      <c r="DK462" s="6"/>
      <c r="DL462" s="6"/>
      <c r="DM462" s="6"/>
      <c r="DN462" s="6"/>
      <c r="DO462" s="6"/>
      <c r="DP462" s="6"/>
      <c r="DQ462" s="52"/>
      <c r="DS462" s="328"/>
      <c r="DT462" s="41" t="s">
        <v>41</v>
      </c>
      <c r="DU462" s="6"/>
      <c r="DV462" s="6"/>
      <c r="DW462" s="6"/>
      <c r="DX462" s="6"/>
      <c r="DY462" s="6"/>
      <c r="DZ462" s="6"/>
      <c r="EA462" s="52"/>
      <c r="EC462" s="328"/>
      <c r="ED462" s="41" t="s">
        <v>41</v>
      </c>
      <c r="EE462" s="6"/>
      <c r="EF462" s="6"/>
      <c r="EG462" s="6"/>
      <c r="EH462" s="6"/>
      <c r="EI462" s="6"/>
      <c r="EJ462" s="6"/>
      <c r="EK462" s="52"/>
      <c r="EL462" s="328"/>
      <c r="EM462" s="41" t="s">
        <v>41</v>
      </c>
      <c r="EN462" s="6">
        <v>10</v>
      </c>
      <c r="EO462" s="6">
        <v>10</v>
      </c>
      <c r="EP462" s="6">
        <v>10</v>
      </c>
      <c r="EQ462" s="6">
        <v>10</v>
      </c>
      <c r="ER462" s="6"/>
      <c r="ES462" s="6">
        <v>10</v>
      </c>
      <c r="ET462" s="52"/>
      <c r="EU462" s="52"/>
      <c r="EW462" s="367"/>
      <c r="EX462" s="41" t="s">
        <v>41</v>
      </c>
      <c r="EY462" s="6"/>
      <c r="EZ462" s="6"/>
      <c r="FA462" s="6"/>
      <c r="FB462" s="6"/>
      <c r="FC462" s="6"/>
      <c r="FD462" s="6"/>
      <c r="FE462" s="52"/>
      <c r="FG462" s="367"/>
      <c r="FH462" s="41" t="s">
        <v>41</v>
      </c>
      <c r="FI462" s="6"/>
      <c r="FJ462" s="6"/>
      <c r="FK462" s="6"/>
      <c r="FL462" s="6"/>
      <c r="FM462" s="6"/>
      <c r="FN462" s="6"/>
      <c r="FO462" s="52"/>
      <c r="FQ462" s="367"/>
      <c r="FR462" s="41" t="s">
        <v>41</v>
      </c>
      <c r="FS462" s="6"/>
      <c r="FT462" s="6"/>
      <c r="FU462" s="6"/>
      <c r="FV462" s="6"/>
      <c r="FW462" s="6"/>
      <c r="FX462" s="6"/>
      <c r="FY462" s="52"/>
      <c r="GA462" s="367"/>
      <c r="GB462" s="41" t="s">
        <v>41</v>
      </c>
      <c r="GC462" s="6"/>
      <c r="GD462" s="6"/>
      <c r="GE462" s="6"/>
      <c r="GF462" s="6"/>
      <c r="GG462" s="6"/>
      <c r="GH462" s="6"/>
      <c r="GI462" s="52"/>
      <c r="GK462" s="367"/>
      <c r="GL462" s="41" t="s">
        <v>41</v>
      </c>
      <c r="GM462" s="6"/>
      <c r="GN462" s="6"/>
      <c r="GO462" s="6"/>
      <c r="GP462" s="6"/>
      <c r="GQ462" s="6"/>
      <c r="GR462" s="6"/>
      <c r="GS462" s="52"/>
      <c r="GU462" s="367"/>
      <c r="GV462" s="41" t="s">
        <v>41</v>
      </c>
      <c r="GW462" s="6"/>
      <c r="GX462" s="6"/>
      <c r="GY462" s="6"/>
      <c r="GZ462" s="6"/>
      <c r="HA462" s="6"/>
      <c r="HB462" s="6"/>
      <c r="HC462" s="52"/>
      <c r="HE462" s="367"/>
      <c r="HF462" s="41" t="s">
        <v>41</v>
      </c>
      <c r="HG462" s="6"/>
      <c r="HH462" s="6"/>
      <c r="HI462" s="6"/>
      <c r="HJ462" s="6"/>
      <c r="HK462" s="6"/>
      <c r="HL462" s="6"/>
      <c r="HM462" s="52"/>
      <c r="HO462" s="367"/>
      <c r="HP462" s="41" t="s">
        <v>41</v>
      </c>
      <c r="HQ462" s="6"/>
      <c r="HR462" s="6"/>
      <c r="HS462" s="6"/>
      <c r="HT462" s="6"/>
      <c r="HU462" s="6"/>
      <c r="HV462" s="6"/>
      <c r="HW462" s="52"/>
      <c r="HY462" s="367"/>
      <c r="HZ462" s="41" t="s">
        <v>41</v>
      </c>
      <c r="IA462" s="6"/>
      <c r="IB462" s="6"/>
      <c r="IC462" s="6"/>
      <c r="ID462" s="6"/>
      <c r="IE462" s="6"/>
      <c r="IF462" s="6"/>
      <c r="IG462" s="52"/>
      <c r="II462" s="367"/>
      <c r="IJ462" s="41" t="s">
        <v>41</v>
      </c>
      <c r="IK462" s="6"/>
      <c r="IL462" s="6"/>
      <c r="IM462" s="6"/>
      <c r="IN462" s="6"/>
      <c r="IO462" s="6"/>
      <c r="IP462" s="6"/>
      <c r="IQ462" s="52"/>
      <c r="IS462" s="367"/>
      <c r="IT462" s="41" t="s">
        <v>41</v>
      </c>
      <c r="IU462" s="6"/>
      <c r="IV462" s="6"/>
      <c r="IW462" s="6"/>
      <c r="IX462" s="6"/>
      <c r="IY462" s="6"/>
      <c r="IZ462" s="6"/>
      <c r="JA462" s="52"/>
    </row>
    <row r="463" spans="1:261" outlineLevel="2" x14ac:dyDescent="0.25">
      <c r="C463" s="356"/>
      <c r="D463" s="41">
        <v>2</v>
      </c>
      <c r="E463" s="416">
        <f t="shared" ref="E463:E465" si="2079">AVERAGE(O463,Y463,AI463,AS463,BC463,BM463,BW463,CG463,CQ463,DA463,DK463,DU463,EE463,EO463,EY463,FI463,FS463,GC463,GM463,GW463,HG463,HQ463,IA463,IK463,IU463)</f>
        <v>9.75</v>
      </c>
      <c r="F463" s="416">
        <f t="shared" ref="F463:F465" si="2080">AVERAGE(P463,Z463,AJ463,AT463,BD463,BN463,BX463,CH463,CR463,DB463,DL463,DV463,EF463,EP463,EZ463,FJ463,FT463,GD463,GN463,GX463,HH463,HR463,IB463,IL463,IV463)</f>
        <v>10</v>
      </c>
      <c r="G463" s="416">
        <f t="shared" ref="G463:G465" si="2081">AVERAGE(Q463,AA463,AK463,AU463,BE463,BO463,BY463,CI463,CS463,DC463,DM463,DW463,EG463,EQ463,FA463,FK463,FU463,GE463,GO463,GY463,HI463,HS463,IC463,IM463,IW463)</f>
        <v>10</v>
      </c>
      <c r="H463" s="416">
        <f t="shared" ref="H463:H465" si="2082">AVERAGE(R463,AB463,AL463,AV463,BF463,BP463,BZ463,CJ463,CT463,DD463,DN463,DX463,EH463,ER463,FB463,FL463,FV463,GF463,GP463,GZ463,HJ463,HT463,ID463,IN463,IX463)</f>
        <v>10</v>
      </c>
      <c r="I463" s="416">
        <f t="shared" ref="I463:I465" si="2083">AVERAGE(S463,AC463,AM463,AW463,BG463,BQ463,CA463,CK463,CU463,DE463,DO463,DY463,EI463,ES463,FC463,FM463,FW463,GG463,GQ463,HA463,HK463,HU463,IE463,IO463,IY463)</f>
        <v>10</v>
      </c>
      <c r="J463" s="416">
        <f t="shared" ref="J463:J465" si="2084">AVERAGE(T463,AD463,AN463,AX463,BH463,BR463,CB463,CL463,CV463,DF463,DP463,DZ463,EJ463,ET463,FD463,FN463,FX463,GH463,GR463,HB463,HL463,HV463,IF463,IP463,IZ463)</f>
        <v>10</v>
      </c>
      <c r="K463" s="52"/>
      <c r="M463" s="328"/>
      <c r="N463" s="41">
        <v>2</v>
      </c>
      <c r="O463" s="6"/>
      <c r="P463" s="6"/>
      <c r="Q463" s="6"/>
      <c r="R463" s="6"/>
      <c r="S463" s="6"/>
      <c r="T463" s="6"/>
      <c r="U463" s="52"/>
      <c r="W463" s="328"/>
      <c r="X463" s="41">
        <v>2</v>
      </c>
      <c r="Y463" s="6"/>
      <c r="Z463" s="6"/>
      <c r="AA463" s="6"/>
      <c r="AB463" s="6"/>
      <c r="AC463" s="6"/>
      <c r="AD463" s="6"/>
      <c r="AE463" s="52"/>
      <c r="AG463" s="328"/>
      <c r="AH463" s="41">
        <v>2</v>
      </c>
      <c r="AI463" s="6"/>
      <c r="AJ463" s="6"/>
      <c r="AK463" s="6"/>
      <c r="AL463" s="6"/>
      <c r="AM463" s="6"/>
      <c r="AN463" s="6"/>
      <c r="AO463" s="52"/>
      <c r="AQ463" s="328"/>
      <c r="AR463" s="41">
        <v>2</v>
      </c>
      <c r="AS463" s="6"/>
      <c r="AT463" s="6"/>
      <c r="AU463" s="6"/>
      <c r="AV463" s="6"/>
      <c r="AW463" s="6"/>
      <c r="AX463" s="6"/>
      <c r="AY463" s="52"/>
      <c r="BA463" s="328"/>
      <c r="BB463" s="41">
        <v>2</v>
      </c>
      <c r="BC463" s="408">
        <v>10</v>
      </c>
      <c r="BD463" s="408">
        <v>10</v>
      </c>
      <c r="BE463" s="408">
        <v>10</v>
      </c>
      <c r="BF463" s="408">
        <v>10</v>
      </c>
      <c r="BG463" s="408">
        <v>10</v>
      </c>
      <c r="BH463" s="408">
        <v>10</v>
      </c>
      <c r="BI463" s="52"/>
      <c r="BK463" s="328"/>
      <c r="BL463" s="41">
        <v>2</v>
      </c>
      <c r="BM463" s="6"/>
      <c r="BN463" s="6"/>
      <c r="BO463" s="6"/>
      <c r="BP463" s="6"/>
      <c r="BQ463" s="6"/>
      <c r="BR463" s="6"/>
      <c r="BS463" s="52"/>
      <c r="BU463" s="328"/>
      <c r="BV463" s="41">
        <v>2</v>
      </c>
      <c r="BW463" s="6">
        <v>9</v>
      </c>
      <c r="BX463" s="6">
        <v>10</v>
      </c>
      <c r="BY463" s="6">
        <v>10</v>
      </c>
      <c r="BZ463" s="6">
        <v>10</v>
      </c>
      <c r="CA463" s="6">
        <v>10</v>
      </c>
      <c r="CB463" s="6">
        <v>10</v>
      </c>
      <c r="CC463" s="52"/>
      <c r="CE463" s="328"/>
      <c r="CF463" s="41">
        <v>2</v>
      </c>
      <c r="CG463" s="6"/>
      <c r="CH463" s="6"/>
      <c r="CI463" s="6"/>
      <c r="CJ463" s="6"/>
      <c r="CK463" s="6"/>
      <c r="CL463" s="6"/>
      <c r="CM463" s="52"/>
      <c r="CO463" s="328"/>
      <c r="CP463" s="41">
        <v>2</v>
      </c>
      <c r="CQ463" s="6"/>
      <c r="CR463" s="6"/>
      <c r="CS463" s="6"/>
      <c r="CT463" s="6"/>
      <c r="CU463" s="6"/>
      <c r="CV463" s="6"/>
      <c r="CW463" s="52"/>
      <c r="CY463" s="328"/>
      <c r="CZ463" s="41">
        <v>2</v>
      </c>
      <c r="DA463" s="6">
        <v>10</v>
      </c>
      <c r="DB463" s="6">
        <v>10</v>
      </c>
      <c r="DC463" s="6">
        <v>10</v>
      </c>
      <c r="DD463" s="6">
        <v>10</v>
      </c>
      <c r="DE463" s="6"/>
      <c r="DF463" s="6">
        <v>10</v>
      </c>
      <c r="DG463" s="52"/>
      <c r="DI463" s="328"/>
      <c r="DJ463" s="41">
        <v>2</v>
      </c>
      <c r="DK463" s="6"/>
      <c r="DL463" s="6"/>
      <c r="DM463" s="6"/>
      <c r="DN463" s="6"/>
      <c r="DO463" s="6"/>
      <c r="DP463" s="6"/>
      <c r="DQ463" s="52"/>
      <c r="DS463" s="328"/>
      <c r="DT463" s="41">
        <v>2</v>
      </c>
      <c r="DU463" s="6"/>
      <c r="DV463" s="6"/>
      <c r="DW463" s="6"/>
      <c r="DX463" s="6"/>
      <c r="DY463" s="6"/>
      <c r="DZ463" s="6"/>
      <c r="EA463" s="52"/>
      <c r="EC463" s="328"/>
      <c r="ED463" s="41">
        <v>2</v>
      </c>
      <c r="EE463" s="6"/>
      <c r="EF463" s="6"/>
      <c r="EG463" s="6"/>
      <c r="EH463" s="6"/>
      <c r="EI463" s="6"/>
      <c r="EJ463" s="6"/>
      <c r="EK463" s="52"/>
      <c r="EL463" s="328"/>
      <c r="EM463" s="41">
        <v>2</v>
      </c>
      <c r="EN463" s="6">
        <v>10</v>
      </c>
      <c r="EO463" s="6">
        <v>10</v>
      </c>
      <c r="EP463" s="6">
        <v>10</v>
      </c>
      <c r="EQ463" s="6">
        <v>10</v>
      </c>
      <c r="ER463" s="6"/>
      <c r="ES463" s="6">
        <v>10</v>
      </c>
      <c r="ET463" s="52"/>
      <c r="EU463" s="52"/>
      <c r="EW463" s="367"/>
      <c r="EX463" s="41">
        <v>2</v>
      </c>
      <c r="EY463" s="6"/>
      <c r="EZ463" s="6"/>
      <c r="FA463" s="6"/>
      <c r="FB463" s="6"/>
      <c r="FC463" s="6"/>
      <c r="FD463" s="6"/>
      <c r="FE463" s="52"/>
      <c r="FG463" s="367"/>
      <c r="FH463" s="41">
        <v>2</v>
      </c>
      <c r="FI463" s="6"/>
      <c r="FJ463" s="6"/>
      <c r="FK463" s="6"/>
      <c r="FL463" s="6"/>
      <c r="FM463" s="6"/>
      <c r="FN463" s="6"/>
      <c r="FO463" s="52"/>
      <c r="FQ463" s="367"/>
      <c r="FR463" s="41">
        <v>2</v>
      </c>
      <c r="FS463" s="6"/>
      <c r="FT463" s="6"/>
      <c r="FU463" s="6"/>
      <c r="FV463" s="6"/>
      <c r="FW463" s="6"/>
      <c r="FX463" s="6"/>
      <c r="FY463" s="52"/>
      <c r="GA463" s="367"/>
      <c r="GB463" s="41">
        <v>2</v>
      </c>
      <c r="GC463" s="6"/>
      <c r="GD463" s="6"/>
      <c r="GE463" s="6"/>
      <c r="GF463" s="6"/>
      <c r="GG463" s="6"/>
      <c r="GH463" s="6"/>
      <c r="GI463" s="52"/>
      <c r="GK463" s="367"/>
      <c r="GL463" s="41">
        <v>2</v>
      </c>
      <c r="GM463" s="6"/>
      <c r="GN463" s="6"/>
      <c r="GO463" s="6"/>
      <c r="GP463" s="6"/>
      <c r="GQ463" s="6"/>
      <c r="GR463" s="6"/>
      <c r="GS463" s="52"/>
      <c r="GU463" s="367"/>
      <c r="GV463" s="41">
        <v>2</v>
      </c>
      <c r="GW463" s="6"/>
      <c r="GX463" s="6"/>
      <c r="GY463" s="6"/>
      <c r="GZ463" s="6"/>
      <c r="HA463" s="6"/>
      <c r="HB463" s="6"/>
      <c r="HC463" s="52"/>
      <c r="HE463" s="367"/>
      <c r="HF463" s="41">
        <v>2</v>
      </c>
      <c r="HG463" s="6"/>
      <c r="HH463" s="6"/>
      <c r="HI463" s="6"/>
      <c r="HJ463" s="6"/>
      <c r="HK463" s="6"/>
      <c r="HL463" s="6"/>
      <c r="HM463" s="52"/>
      <c r="HO463" s="367"/>
      <c r="HP463" s="41">
        <v>2</v>
      </c>
      <c r="HQ463" s="6"/>
      <c r="HR463" s="6"/>
      <c r="HS463" s="6"/>
      <c r="HT463" s="6"/>
      <c r="HU463" s="6"/>
      <c r="HV463" s="6"/>
      <c r="HW463" s="52"/>
      <c r="HY463" s="367"/>
      <c r="HZ463" s="41">
        <v>2</v>
      </c>
      <c r="IA463" s="6"/>
      <c r="IB463" s="6"/>
      <c r="IC463" s="6"/>
      <c r="ID463" s="6"/>
      <c r="IE463" s="6"/>
      <c r="IF463" s="6"/>
      <c r="IG463" s="52"/>
      <c r="II463" s="367"/>
      <c r="IJ463" s="41">
        <v>2</v>
      </c>
      <c r="IK463" s="6"/>
      <c r="IL463" s="6"/>
      <c r="IM463" s="6"/>
      <c r="IN463" s="6"/>
      <c r="IO463" s="6"/>
      <c r="IP463" s="6"/>
      <c r="IQ463" s="52"/>
      <c r="IS463" s="367"/>
      <c r="IT463" s="41">
        <v>2</v>
      </c>
      <c r="IU463" s="6"/>
      <c r="IV463" s="6"/>
      <c r="IW463" s="6"/>
      <c r="IX463" s="6"/>
      <c r="IY463" s="6"/>
      <c r="IZ463" s="6"/>
      <c r="JA463" s="52"/>
    </row>
    <row r="464" spans="1:261" outlineLevel="2" x14ac:dyDescent="0.25">
      <c r="C464" s="356"/>
      <c r="D464" s="41">
        <v>3</v>
      </c>
      <c r="E464" s="416">
        <f t="shared" si="2079"/>
        <v>8.5</v>
      </c>
      <c r="F464" s="416">
        <f t="shared" si="2080"/>
        <v>7.5</v>
      </c>
      <c r="G464" s="416">
        <f t="shared" si="2081"/>
        <v>8.75</v>
      </c>
      <c r="H464" s="416">
        <f t="shared" si="2082"/>
        <v>7.666666666666667</v>
      </c>
      <c r="I464" s="416">
        <f t="shared" si="2083"/>
        <v>6</v>
      </c>
      <c r="J464" s="416">
        <f t="shared" si="2084"/>
        <v>9.6666666666666661</v>
      </c>
      <c r="K464" s="52"/>
      <c r="M464" s="328"/>
      <c r="N464" s="41">
        <v>3</v>
      </c>
      <c r="O464" s="6"/>
      <c r="P464" s="6"/>
      <c r="Q464" s="6"/>
      <c r="R464" s="6"/>
      <c r="S464" s="6"/>
      <c r="T464" s="6"/>
      <c r="U464" s="52"/>
      <c r="W464" s="328"/>
      <c r="X464" s="41">
        <v>3</v>
      </c>
      <c r="Y464" s="6"/>
      <c r="Z464" s="6"/>
      <c r="AA464" s="6"/>
      <c r="AB464" s="6"/>
      <c r="AC464" s="6"/>
      <c r="AD464" s="6"/>
      <c r="AE464" s="52"/>
      <c r="AG464" s="328"/>
      <c r="AH464" s="41">
        <v>3</v>
      </c>
      <c r="AI464" s="6"/>
      <c r="AJ464" s="6"/>
      <c r="AK464" s="6"/>
      <c r="AL464" s="6"/>
      <c r="AM464" s="6"/>
      <c r="AN464" s="6"/>
      <c r="AO464" s="52"/>
      <c r="AQ464" s="328"/>
      <c r="AR464" s="41">
        <v>3</v>
      </c>
      <c r="AS464" s="6"/>
      <c r="AT464" s="6"/>
      <c r="AU464" s="6"/>
      <c r="AV464" s="6"/>
      <c r="AW464" s="6"/>
      <c r="AX464" s="6"/>
      <c r="AY464" s="52"/>
      <c r="BA464" s="328"/>
      <c r="BB464" s="41">
        <v>3</v>
      </c>
      <c r="BC464" s="408">
        <v>10</v>
      </c>
      <c r="BD464" s="6">
        <v>5</v>
      </c>
      <c r="BE464" s="6">
        <v>9</v>
      </c>
      <c r="BF464" s="6">
        <v>6</v>
      </c>
      <c r="BG464" s="6">
        <v>4</v>
      </c>
      <c r="BH464" s="408">
        <v>10</v>
      </c>
      <c r="BI464" s="52"/>
      <c r="BK464" s="328"/>
      <c r="BL464" s="41">
        <v>3</v>
      </c>
      <c r="BM464" s="6"/>
      <c r="BN464" s="6"/>
      <c r="BO464" s="6"/>
      <c r="BP464" s="6"/>
      <c r="BQ464" s="6"/>
      <c r="BR464" s="6"/>
      <c r="BS464" s="52"/>
      <c r="BU464" s="328"/>
      <c r="BV464" s="41">
        <v>3</v>
      </c>
      <c r="BW464" s="6">
        <v>7</v>
      </c>
      <c r="BX464" s="6">
        <v>9</v>
      </c>
      <c r="BY464" s="6">
        <v>10</v>
      </c>
      <c r="BZ464" s="6">
        <v>9</v>
      </c>
      <c r="CA464" s="6">
        <v>5</v>
      </c>
      <c r="CB464" s="6">
        <v>10</v>
      </c>
      <c r="CC464" s="52"/>
      <c r="CE464" s="328"/>
      <c r="CF464" s="41">
        <v>3</v>
      </c>
      <c r="CG464" s="6"/>
      <c r="CH464" s="6"/>
      <c r="CI464" s="6"/>
      <c r="CJ464" s="6"/>
      <c r="CK464" s="6"/>
      <c r="CL464" s="6"/>
      <c r="CM464" s="52"/>
      <c r="CO464" s="328"/>
      <c r="CP464" s="41">
        <v>3</v>
      </c>
      <c r="CQ464" s="6"/>
      <c r="CR464" s="6"/>
      <c r="CS464" s="6"/>
      <c r="CT464" s="6"/>
      <c r="CU464" s="6"/>
      <c r="CV464" s="6"/>
      <c r="CW464" s="52"/>
      <c r="CY464" s="328"/>
      <c r="CZ464" s="41">
        <v>3</v>
      </c>
      <c r="DA464" s="6">
        <v>9</v>
      </c>
      <c r="DB464" s="6">
        <v>8</v>
      </c>
      <c r="DC464" s="6">
        <v>8</v>
      </c>
      <c r="DD464" s="6">
        <v>8</v>
      </c>
      <c r="DE464" s="6"/>
      <c r="DF464" s="6">
        <v>9</v>
      </c>
      <c r="DG464" s="52"/>
      <c r="DI464" s="328"/>
      <c r="DJ464" s="41">
        <v>3</v>
      </c>
      <c r="DK464" s="6"/>
      <c r="DL464" s="6"/>
      <c r="DM464" s="6"/>
      <c r="DN464" s="6"/>
      <c r="DO464" s="6"/>
      <c r="DP464" s="6"/>
      <c r="DQ464" s="52"/>
      <c r="DS464" s="328"/>
      <c r="DT464" s="41">
        <v>3</v>
      </c>
      <c r="DU464" s="6"/>
      <c r="DV464" s="6"/>
      <c r="DW464" s="6"/>
      <c r="DX464" s="6"/>
      <c r="DY464" s="6"/>
      <c r="DZ464" s="6"/>
      <c r="EA464" s="52"/>
      <c r="EC464" s="328"/>
      <c r="ED464" s="41">
        <v>3</v>
      </c>
      <c r="EE464" s="6"/>
      <c r="EF464" s="6"/>
      <c r="EG464" s="6"/>
      <c r="EH464" s="6"/>
      <c r="EI464" s="6"/>
      <c r="EJ464" s="6"/>
      <c r="EK464" s="52"/>
      <c r="EL464" s="328"/>
      <c r="EM464" s="41">
        <v>3</v>
      </c>
      <c r="EN464" s="6">
        <v>9</v>
      </c>
      <c r="EO464" s="6">
        <v>8</v>
      </c>
      <c r="EP464" s="6">
        <v>8</v>
      </c>
      <c r="EQ464" s="6">
        <v>8</v>
      </c>
      <c r="ER464" s="6"/>
      <c r="ES464" s="6">
        <v>9</v>
      </c>
      <c r="ET464" s="52"/>
      <c r="EU464" s="52"/>
      <c r="EW464" s="367"/>
      <c r="EX464" s="41">
        <v>3</v>
      </c>
      <c r="EY464" s="6"/>
      <c r="EZ464" s="6"/>
      <c r="FA464" s="6"/>
      <c r="FB464" s="6"/>
      <c r="FC464" s="6"/>
      <c r="FD464" s="6"/>
      <c r="FE464" s="52"/>
      <c r="FG464" s="367"/>
      <c r="FH464" s="41">
        <v>3</v>
      </c>
      <c r="FI464" s="6"/>
      <c r="FJ464" s="6"/>
      <c r="FK464" s="6"/>
      <c r="FL464" s="6"/>
      <c r="FM464" s="6"/>
      <c r="FN464" s="6"/>
      <c r="FO464" s="52"/>
      <c r="FQ464" s="367"/>
      <c r="FR464" s="41">
        <v>3</v>
      </c>
      <c r="FS464" s="6"/>
      <c r="FT464" s="6"/>
      <c r="FU464" s="6"/>
      <c r="FV464" s="6"/>
      <c r="FW464" s="6"/>
      <c r="FX464" s="6"/>
      <c r="FY464" s="52"/>
      <c r="GA464" s="367"/>
      <c r="GB464" s="41">
        <v>3</v>
      </c>
      <c r="GC464" s="6"/>
      <c r="GD464" s="6"/>
      <c r="GE464" s="6"/>
      <c r="GF464" s="6"/>
      <c r="GG464" s="6"/>
      <c r="GH464" s="6"/>
      <c r="GI464" s="52"/>
      <c r="GK464" s="367"/>
      <c r="GL464" s="41">
        <v>3</v>
      </c>
      <c r="GM464" s="6"/>
      <c r="GN464" s="6"/>
      <c r="GO464" s="6"/>
      <c r="GP464" s="6"/>
      <c r="GQ464" s="6"/>
      <c r="GR464" s="6"/>
      <c r="GS464" s="52"/>
      <c r="GU464" s="367"/>
      <c r="GV464" s="41">
        <v>3</v>
      </c>
      <c r="GW464" s="6"/>
      <c r="GX464" s="6"/>
      <c r="GY464" s="6"/>
      <c r="GZ464" s="6"/>
      <c r="HA464" s="6"/>
      <c r="HB464" s="6"/>
      <c r="HC464" s="52"/>
      <c r="HE464" s="367"/>
      <c r="HF464" s="41">
        <v>3</v>
      </c>
      <c r="HG464" s="6"/>
      <c r="HH464" s="6"/>
      <c r="HI464" s="6"/>
      <c r="HJ464" s="6"/>
      <c r="HK464" s="6"/>
      <c r="HL464" s="6"/>
      <c r="HM464" s="52"/>
      <c r="HO464" s="367"/>
      <c r="HP464" s="41">
        <v>3</v>
      </c>
      <c r="HQ464" s="6"/>
      <c r="HR464" s="6"/>
      <c r="HS464" s="6"/>
      <c r="HT464" s="6"/>
      <c r="HU464" s="6"/>
      <c r="HV464" s="6"/>
      <c r="HW464" s="52"/>
      <c r="HY464" s="367"/>
      <c r="HZ464" s="41">
        <v>3</v>
      </c>
      <c r="IA464" s="6"/>
      <c r="IB464" s="6"/>
      <c r="IC464" s="6"/>
      <c r="ID464" s="6"/>
      <c r="IE464" s="6"/>
      <c r="IF464" s="6"/>
      <c r="IG464" s="52"/>
      <c r="II464" s="367"/>
      <c r="IJ464" s="41">
        <v>3</v>
      </c>
      <c r="IK464" s="6"/>
      <c r="IL464" s="6"/>
      <c r="IM464" s="6"/>
      <c r="IN464" s="6"/>
      <c r="IO464" s="6"/>
      <c r="IP464" s="6"/>
      <c r="IQ464" s="52"/>
      <c r="IS464" s="367"/>
      <c r="IT464" s="41">
        <v>3</v>
      </c>
      <c r="IU464" s="6"/>
      <c r="IV464" s="6"/>
      <c r="IW464" s="6"/>
      <c r="IX464" s="6"/>
      <c r="IY464" s="6"/>
      <c r="IZ464" s="6"/>
      <c r="JA464" s="52"/>
    </row>
    <row r="465" spans="1:261" outlineLevel="2" x14ac:dyDescent="0.25">
      <c r="C465" s="356"/>
      <c r="D465" s="41">
        <v>4</v>
      </c>
      <c r="E465" s="416">
        <f t="shared" si="2079"/>
        <v>6.75</v>
      </c>
      <c r="F465" s="416">
        <f t="shared" si="2080"/>
        <v>8.75</v>
      </c>
      <c r="G465" s="416">
        <f t="shared" si="2081"/>
        <v>9.75</v>
      </c>
      <c r="H465" s="416">
        <f t="shared" si="2082"/>
        <v>10</v>
      </c>
      <c r="I465" s="416">
        <f t="shared" si="2083"/>
        <v>6.333333333333333</v>
      </c>
      <c r="J465" s="416">
        <f t="shared" si="2084"/>
        <v>10</v>
      </c>
      <c r="K465" s="52"/>
      <c r="M465" s="328"/>
      <c r="N465" s="41">
        <v>4</v>
      </c>
      <c r="O465" s="6"/>
      <c r="P465" s="6"/>
      <c r="Q465" s="6"/>
      <c r="R465" s="6"/>
      <c r="S465" s="6"/>
      <c r="T465" s="6"/>
      <c r="U465" s="52"/>
      <c r="W465" s="328"/>
      <c r="X465" s="41">
        <v>4</v>
      </c>
      <c r="Y465" s="6"/>
      <c r="Z465" s="6"/>
      <c r="AA465" s="6"/>
      <c r="AB465" s="6"/>
      <c r="AC465" s="6"/>
      <c r="AD465" s="6"/>
      <c r="AE465" s="52"/>
      <c r="AG465" s="328"/>
      <c r="AH465" s="41">
        <v>4</v>
      </c>
      <c r="AI465" s="6"/>
      <c r="AJ465" s="6"/>
      <c r="AK465" s="6"/>
      <c r="AL465" s="6"/>
      <c r="AM465" s="6"/>
      <c r="AN465" s="6"/>
      <c r="AO465" s="52"/>
      <c r="AQ465" s="328"/>
      <c r="AR465" s="41">
        <v>4</v>
      </c>
      <c r="AS465" s="6"/>
      <c r="AT465" s="6"/>
      <c r="AU465" s="6"/>
      <c r="AV465" s="6"/>
      <c r="AW465" s="6"/>
      <c r="AX465" s="6"/>
      <c r="AY465" s="52"/>
      <c r="BA465" s="328"/>
      <c r="BB465" s="41">
        <v>4</v>
      </c>
      <c r="BC465" s="6">
        <v>6</v>
      </c>
      <c r="BD465" s="6">
        <v>5</v>
      </c>
      <c r="BE465" s="6">
        <v>9</v>
      </c>
      <c r="BF465" s="408">
        <v>10</v>
      </c>
      <c r="BG465" s="6">
        <v>4</v>
      </c>
      <c r="BH465" s="408">
        <v>10</v>
      </c>
      <c r="BI465" s="52"/>
      <c r="BK465" s="328"/>
      <c r="BL465" s="41">
        <v>4</v>
      </c>
      <c r="BM465" s="6"/>
      <c r="BN465" s="6"/>
      <c r="BO465" s="6"/>
      <c r="BP465" s="6"/>
      <c r="BQ465" s="6"/>
      <c r="BR465" s="6"/>
      <c r="BS465" s="52"/>
      <c r="BU465" s="328"/>
      <c r="BV465" s="41">
        <v>4</v>
      </c>
      <c r="BW465" s="6">
        <v>5</v>
      </c>
      <c r="BX465" s="6">
        <v>10</v>
      </c>
      <c r="BY465" s="6">
        <v>10</v>
      </c>
      <c r="BZ465" s="6">
        <v>10</v>
      </c>
      <c r="CA465" s="6">
        <v>5</v>
      </c>
      <c r="CB465" s="6">
        <v>10</v>
      </c>
      <c r="CC465" s="52"/>
      <c r="CE465" s="328"/>
      <c r="CF465" s="41">
        <v>4</v>
      </c>
      <c r="CG465" s="6"/>
      <c r="CH465" s="6"/>
      <c r="CI465" s="6"/>
      <c r="CJ465" s="6"/>
      <c r="CK465" s="6"/>
      <c r="CL465" s="6"/>
      <c r="CM465" s="52"/>
      <c r="CO465" s="328"/>
      <c r="CP465" s="41">
        <v>4</v>
      </c>
      <c r="CQ465" s="6"/>
      <c r="CR465" s="6"/>
      <c r="CS465" s="6"/>
      <c r="CT465" s="6"/>
      <c r="CU465" s="6"/>
      <c r="CV465" s="6"/>
      <c r="CW465" s="52"/>
      <c r="CY465" s="328"/>
      <c r="CZ465" s="41">
        <v>4</v>
      </c>
      <c r="DA465" s="6">
        <v>6</v>
      </c>
      <c r="DB465" s="6">
        <v>10</v>
      </c>
      <c r="DC465" s="6">
        <v>10</v>
      </c>
      <c r="DD465" s="6">
        <v>10</v>
      </c>
      <c r="DE465" s="6"/>
      <c r="DF465" s="6">
        <v>10</v>
      </c>
      <c r="DG465" s="52"/>
      <c r="DI465" s="328"/>
      <c r="DJ465" s="41">
        <v>4</v>
      </c>
      <c r="DK465" s="6"/>
      <c r="DL465" s="6"/>
      <c r="DM465" s="6"/>
      <c r="DN465" s="6"/>
      <c r="DO465" s="6"/>
      <c r="DP465" s="6"/>
      <c r="DQ465" s="52"/>
      <c r="DS465" s="328"/>
      <c r="DT465" s="41">
        <v>4</v>
      </c>
      <c r="DU465" s="6"/>
      <c r="DV465" s="6"/>
      <c r="DW465" s="6"/>
      <c r="DX465" s="6"/>
      <c r="DY465" s="6"/>
      <c r="DZ465" s="6"/>
      <c r="EA465" s="52"/>
      <c r="EC465" s="328"/>
      <c r="ED465" s="41">
        <v>4</v>
      </c>
      <c r="EE465" s="6"/>
      <c r="EF465" s="6"/>
      <c r="EG465" s="6"/>
      <c r="EH465" s="6"/>
      <c r="EI465" s="6"/>
      <c r="EJ465" s="6"/>
      <c r="EK465" s="52"/>
      <c r="EL465" s="328"/>
      <c r="EM465" s="41">
        <v>4</v>
      </c>
      <c r="EN465" s="6">
        <v>6</v>
      </c>
      <c r="EO465" s="6">
        <v>10</v>
      </c>
      <c r="EP465" s="6">
        <v>10</v>
      </c>
      <c r="EQ465" s="6">
        <v>10</v>
      </c>
      <c r="ER465" s="6"/>
      <c r="ES465" s="6">
        <v>10</v>
      </c>
      <c r="ET465" s="52"/>
      <c r="EU465" s="52"/>
      <c r="EW465" s="367"/>
      <c r="EX465" s="41">
        <v>4</v>
      </c>
      <c r="EY465" s="6"/>
      <c r="EZ465" s="6"/>
      <c r="FA465" s="6"/>
      <c r="FB465" s="6"/>
      <c r="FC465" s="6"/>
      <c r="FD465" s="6"/>
      <c r="FE465" s="52"/>
      <c r="FG465" s="367"/>
      <c r="FH465" s="41">
        <v>4</v>
      </c>
      <c r="FI465" s="6"/>
      <c r="FJ465" s="6"/>
      <c r="FK465" s="6"/>
      <c r="FL465" s="6"/>
      <c r="FM465" s="6"/>
      <c r="FN465" s="6"/>
      <c r="FO465" s="52"/>
      <c r="FQ465" s="367"/>
      <c r="FR465" s="41">
        <v>4</v>
      </c>
      <c r="FS465" s="6"/>
      <c r="FT465" s="6"/>
      <c r="FU465" s="6"/>
      <c r="FV465" s="6"/>
      <c r="FW465" s="6"/>
      <c r="FX465" s="6"/>
      <c r="FY465" s="52"/>
      <c r="GA465" s="367"/>
      <c r="GB465" s="41">
        <v>4</v>
      </c>
      <c r="GC465" s="6"/>
      <c r="GD465" s="6"/>
      <c r="GE465" s="6"/>
      <c r="GF465" s="6"/>
      <c r="GG465" s="6"/>
      <c r="GH465" s="6"/>
      <c r="GI465" s="52"/>
      <c r="GK465" s="367"/>
      <c r="GL465" s="41">
        <v>4</v>
      </c>
      <c r="GM465" s="6"/>
      <c r="GN465" s="6"/>
      <c r="GO465" s="6"/>
      <c r="GP465" s="6"/>
      <c r="GQ465" s="6"/>
      <c r="GR465" s="6"/>
      <c r="GS465" s="52"/>
      <c r="GU465" s="367"/>
      <c r="GV465" s="41">
        <v>4</v>
      </c>
      <c r="GW465" s="6"/>
      <c r="GX465" s="6"/>
      <c r="GY465" s="6"/>
      <c r="GZ465" s="6"/>
      <c r="HA465" s="6"/>
      <c r="HB465" s="6"/>
      <c r="HC465" s="52"/>
      <c r="HE465" s="367"/>
      <c r="HF465" s="41">
        <v>4</v>
      </c>
      <c r="HG465" s="6"/>
      <c r="HH465" s="6"/>
      <c r="HI465" s="6"/>
      <c r="HJ465" s="6"/>
      <c r="HK465" s="6"/>
      <c r="HL465" s="6"/>
      <c r="HM465" s="52"/>
      <c r="HO465" s="367"/>
      <c r="HP465" s="41">
        <v>4</v>
      </c>
      <c r="HQ465" s="6"/>
      <c r="HR465" s="6"/>
      <c r="HS465" s="6"/>
      <c r="HT465" s="6"/>
      <c r="HU465" s="6"/>
      <c r="HV465" s="6"/>
      <c r="HW465" s="52"/>
      <c r="HY465" s="367"/>
      <c r="HZ465" s="41">
        <v>4</v>
      </c>
      <c r="IA465" s="6"/>
      <c r="IB465" s="6"/>
      <c r="IC465" s="6"/>
      <c r="ID465" s="6"/>
      <c r="IE465" s="6"/>
      <c r="IF465" s="6"/>
      <c r="IG465" s="52"/>
      <c r="II465" s="367"/>
      <c r="IJ465" s="41">
        <v>4</v>
      </c>
      <c r="IK465" s="6"/>
      <c r="IL465" s="6"/>
      <c r="IM465" s="6"/>
      <c r="IN465" s="6"/>
      <c r="IO465" s="6"/>
      <c r="IP465" s="6"/>
      <c r="IQ465" s="52"/>
      <c r="IS465" s="367"/>
      <c r="IT465" s="41">
        <v>4</v>
      </c>
      <c r="IU465" s="6"/>
      <c r="IV465" s="6"/>
      <c r="IW465" s="6"/>
      <c r="IX465" s="6"/>
      <c r="IY465" s="6"/>
      <c r="IZ465" s="6"/>
      <c r="JA465" s="52"/>
    </row>
    <row r="466" spans="1:261" ht="13.8" outlineLevel="2" x14ac:dyDescent="0.25">
      <c r="A466" s="99" t="s">
        <v>122</v>
      </c>
      <c r="B466" s="100">
        <f>IF(A466="Must Have",RQTMustHave,(IF(A466="Important",RQTImportant,(IF(A466="Standard",RQTStandard,RQTNiceToHave)))))</f>
        <v>1</v>
      </c>
      <c r="C466" s="358"/>
      <c r="D466" s="17" t="s">
        <v>1</v>
      </c>
      <c r="E466" s="417">
        <f>AVERAGE(O466,Y466,AI466,AS466,BC466,BM466,BW466,CG466,CQ466,DA466,DK466,DU466,EE466,EO466,EY466,FI466,FS466,GC466,GM466,GW466,HG466,HQ466,IA466,IK466,IU466)</f>
        <v>9.1666666666666661</v>
      </c>
      <c r="F466" s="417">
        <f t="shared" ref="F466:J466" si="2085">AVERAGE(P466,Z466,AJ466,AT466,BD466,BN466,BX466,CH466,CR466,DB466,DL466,DV466,EF466,EP466,EZ466,FJ466,FT466,GD466,GN466,GX466,HH466,HR466,IB466,IL466,IV466)</f>
        <v>9.375</v>
      </c>
      <c r="G466" s="417">
        <f t="shared" si="2085"/>
        <v>9.7499999999999982</v>
      </c>
      <c r="H466" s="417">
        <f t="shared" si="2085"/>
        <v>9.6111111111111125</v>
      </c>
      <c r="I466" s="417">
        <f t="shared" si="2085"/>
        <v>8.3888888888888893</v>
      </c>
      <c r="J466" s="417">
        <f t="shared" si="2085"/>
        <v>9.9444444444444446</v>
      </c>
      <c r="K466" s="52"/>
      <c r="M466" s="48"/>
      <c r="N466" s="17" t="s">
        <v>1</v>
      </c>
      <c r="O466" s="36" t="str">
        <f>IF(COUNT(O460:O465)=0,"",AVERAGE(O460:O465))</f>
        <v/>
      </c>
      <c r="P466" s="36" t="str">
        <f>IF(COUNT(P460:P465)=0,"",AVERAGE(P460:P465))</f>
        <v/>
      </c>
      <c r="Q466" s="36" t="str">
        <f>IF(COUNT(Q460:Q465)=0,"",AVERAGE(Q460:Q465))</f>
        <v/>
      </c>
      <c r="R466" s="36" t="str">
        <f>IF(COUNT(R460:R465)=0,"",AVERAGE(R460:R465))</f>
        <v/>
      </c>
      <c r="S466" s="36"/>
      <c r="T466" s="36" t="str">
        <f>IF(COUNT(T460:T465)=0,"",AVERAGE(T460:T465))</f>
        <v/>
      </c>
      <c r="U466" s="52"/>
      <c r="W466" s="48"/>
      <c r="X466" s="17" t="s">
        <v>1</v>
      </c>
      <c r="Y466" s="36" t="str">
        <f>IF(COUNT(Y460:Y465)=0,"",AVERAGE(Y460:Y465))</f>
        <v/>
      </c>
      <c r="Z466" s="36" t="str">
        <f>IF(COUNT(Z460:Z465)=0,"",AVERAGE(Z460:Z465))</f>
        <v/>
      </c>
      <c r="AA466" s="36" t="str">
        <f>IF(COUNT(AA460:AA465)=0,"",AVERAGE(AA460:AA465))</f>
        <v/>
      </c>
      <c r="AB466" s="36" t="str">
        <f>IF(COUNT(AB460:AB465)=0,"",AVERAGE(AB460:AB465))</f>
        <v/>
      </c>
      <c r="AC466" s="36"/>
      <c r="AD466" s="36" t="str">
        <f>IF(COUNT(AD460:AD465)=0,"",AVERAGE(AD460:AD465))</f>
        <v/>
      </c>
      <c r="AE466" s="52"/>
      <c r="AG466" s="48"/>
      <c r="AH466" s="17" t="s">
        <v>1</v>
      </c>
      <c r="AI466" s="36" t="str">
        <f>IF(COUNT(AI460:AI465)=0,"",AVERAGE(AI460:AI465))</f>
        <v/>
      </c>
      <c r="AJ466" s="36" t="str">
        <f>IF(COUNT(AJ460:AJ465)=0,"",AVERAGE(AJ460:AJ465))</f>
        <v/>
      </c>
      <c r="AK466" s="36" t="str">
        <f>IF(COUNT(AK460:AK465)=0,"",AVERAGE(AK460:AK465))</f>
        <v/>
      </c>
      <c r="AL466" s="36" t="str">
        <f>IF(COUNT(AL460:AL465)=0,"",AVERAGE(AL460:AL465))</f>
        <v/>
      </c>
      <c r="AM466" s="36"/>
      <c r="AN466" s="36" t="str">
        <f>IF(COUNT(AN460:AN465)=0,"",AVERAGE(AN460:AN465))</f>
        <v/>
      </c>
      <c r="AO466" s="52"/>
      <c r="AQ466" s="48"/>
      <c r="AR466" s="17" t="s">
        <v>1</v>
      </c>
      <c r="AS466" s="36"/>
      <c r="AT466" s="36" t="str">
        <f>IF(COUNT(AT460:AT465)=0,"",AVERAGE(AT460:AT465))</f>
        <v/>
      </c>
      <c r="AU466" s="36" t="str">
        <f>IF(COUNT(AU460:AU465)=0,"",AVERAGE(AU460:AU465))</f>
        <v/>
      </c>
      <c r="AV466" s="36" t="str">
        <f>IF(COUNT(AV460:AV465)=0,"",AVERAGE(AV460:AV465))</f>
        <v/>
      </c>
      <c r="AW466" s="36" t="str">
        <f>IF(COUNT(AW460:AW465)=0,"",AVERAGE(AW460:AW465))</f>
        <v/>
      </c>
      <c r="AX466" s="36" t="str">
        <f>IF(COUNT(AX460:AX465)=0,"",AVERAGE(AX460:AX465))</f>
        <v/>
      </c>
      <c r="AY466" s="52"/>
      <c r="BA466" s="48"/>
      <c r="BB466" s="17" t="s">
        <v>1</v>
      </c>
      <c r="BC466" s="36">
        <f>AVERAGE(BC460:BC465)</f>
        <v>9.3333333333333339</v>
      </c>
      <c r="BD466" s="36">
        <f>IF(COUNT(BD460:BD465)=0,"",AVERAGE(BD460:BD465))</f>
        <v>8.3333333333333339</v>
      </c>
      <c r="BE466" s="36">
        <f>IF(COUNT(BE460:BE465)=0,"",AVERAGE(BE460:BE465))</f>
        <v>9.6666666666666661</v>
      </c>
      <c r="BF466" s="36">
        <f>IF(COUNT(BF460:BF465)=0,"",AVERAGE(BF460:BF465))</f>
        <v>9.3333333333333339</v>
      </c>
      <c r="BG466" s="36">
        <f>AVERAGE(BG460:BG465)</f>
        <v>7</v>
      </c>
      <c r="BH466" s="36">
        <f>IF(COUNT(BH460:BH465)=0,"",AVERAGE(BH460:BH465))</f>
        <v>10</v>
      </c>
      <c r="BI466" s="52"/>
      <c r="BK466" s="48"/>
      <c r="BL466" s="17" t="s">
        <v>1</v>
      </c>
      <c r="BM466" s="6"/>
      <c r="BN466" s="6"/>
      <c r="BO466" s="6"/>
      <c r="BP466" s="6"/>
      <c r="BQ466" s="6"/>
      <c r="BR466" s="6"/>
      <c r="BS466" s="52"/>
      <c r="BU466" s="48"/>
      <c r="BV466" s="17" t="s">
        <v>1</v>
      </c>
      <c r="BW466" s="36">
        <f t="shared" ref="BW466:CB466" si="2086">IF(COUNT(BW460:BW465)=0,"",AVERAGE(BW460:BW465))</f>
        <v>8.5</v>
      </c>
      <c r="BX466" s="36">
        <f t="shared" si="2086"/>
        <v>9.8333333333333339</v>
      </c>
      <c r="BY466" s="36">
        <f t="shared" si="2086"/>
        <v>10</v>
      </c>
      <c r="BZ466" s="36">
        <f t="shared" si="2086"/>
        <v>9.8333333333333339</v>
      </c>
      <c r="CA466" s="36">
        <f t="shared" si="2086"/>
        <v>8.3333333333333339</v>
      </c>
      <c r="CB466" s="36">
        <f t="shared" si="2086"/>
        <v>10</v>
      </c>
      <c r="CC466" s="52"/>
      <c r="CE466" s="48"/>
      <c r="CF466" s="17" t="s">
        <v>1</v>
      </c>
      <c r="CG466" s="36" t="str">
        <f>IF(COUNT(CG460:CG465)=0,"",AVERAGE(CG460:CG465))</f>
        <v/>
      </c>
      <c r="CH466" s="36" t="str">
        <f>IF(COUNT(CH460:CH465)=0,"",AVERAGE(CH460:CH465))</f>
        <v/>
      </c>
      <c r="CI466" s="36" t="str">
        <f>IF(COUNT(CI460:CI465)=0,"",AVERAGE(CI460:CI465))</f>
        <v/>
      </c>
      <c r="CJ466" s="36" t="str">
        <f>IF(COUNT(CJ460:CJ465)=0,"",AVERAGE(CJ460:CJ465))</f>
        <v/>
      </c>
      <c r="CK466" s="36"/>
      <c r="CL466" s="36" t="str">
        <f>IF(COUNT(CL460:CL465)=0,"",AVERAGE(CL460:CL465))</f>
        <v/>
      </c>
      <c r="CM466" s="52"/>
      <c r="CO466" s="48"/>
      <c r="CP466" s="17" t="s">
        <v>1</v>
      </c>
      <c r="CQ466" s="36" t="str">
        <f>IF(COUNT(CQ460:CQ465)=0,"",AVERAGE(CQ460:CQ465))</f>
        <v/>
      </c>
      <c r="CR466" s="36" t="str">
        <f>IF(COUNT(CR460:CR465)=0,"",AVERAGE(CR460:CR465))</f>
        <v/>
      </c>
      <c r="CS466" s="36" t="str">
        <f>IF(COUNT(CS460:CS465)=0,"",AVERAGE(CS460:CS465))</f>
        <v/>
      </c>
      <c r="CT466" s="36" t="str">
        <f>IF(COUNT(CT460:CT465)=0,"",AVERAGE(CT460:CT465))</f>
        <v/>
      </c>
      <c r="CU466" s="36"/>
      <c r="CV466" s="36" t="str">
        <f>IF(COUNT(CV460:CV465)=0,"",AVERAGE(CV460:CV465))</f>
        <v/>
      </c>
      <c r="CW466" s="52"/>
      <c r="CY466" s="48"/>
      <c r="CZ466" s="17" t="s">
        <v>1</v>
      </c>
      <c r="DA466" s="36">
        <f>IF(COUNT(DA460:DA465)=0,"",AVERAGE(DA460:DA465))</f>
        <v>9.1666666666666661</v>
      </c>
      <c r="DB466" s="36">
        <f>IF(COUNT(DB460:DB465)=0,"",AVERAGE(DB460:DB465))</f>
        <v>9.6666666666666661</v>
      </c>
      <c r="DC466" s="36">
        <f>IF(COUNT(DC460:DC465)=0,"",AVERAGE(DC460:DC465))</f>
        <v>9.6666666666666661</v>
      </c>
      <c r="DD466" s="36">
        <f>IF(COUNT(DD460:DD465)=0,"",AVERAGE(DD460:DD465))</f>
        <v>9.6666666666666661</v>
      </c>
      <c r="DE466" s="36"/>
      <c r="DF466" s="36">
        <f>IF(COUNT(DF460:DF465)=0,"",AVERAGE(DF460:DF465))</f>
        <v>9.8333333333333339</v>
      </c>
      <c r="DG466" s="52"/>
      <c r="DI466" s="48"/>
      <c r="DJ466" s="17" t="s">
        <v>1</v>
      </c>
      <c r="DK466" s="36" t="str">
        <f>IF(COUNT(DK460:DK465)=0,"",AVERAGE(DK460:DK465))</f>
        <v/>
      </c>
      <c r="DL466" s="36" t="str">
        <f>IF(COUNT(DL460:DL465)=0,"",AVERAGE(DL460:DL465))</f>
        <v/>
      </c>
      <c r="DM466" s="36" t="str">
        <f>IF(COUNT(DM460:DM465)=0,"",AVERAGE(DM460:DM465))</f>
        <v/>
      </c>
      <c r="DN466" s="36" t="str">
        <f>IF(COUNT(DN460:DN465)=0,"",AVERAGE(DN460:DN465))</f>
        <v/>
      </c>
      <c r="DO466" s="36"/>
      <c r="DP466" s="36" t="str">
        <f>IF(COUNT(DP460:DP465)=0,"",AVERAGE(DP460:DP465))</f>
        <v/>
      </c>
      <c r="DQ466" s="52"/>
      <c r="DS466" s="48"/>
      <c r="DT466" s="17" t="s">
        <v>1</v>
      </c>
      <c r="DU466" s="36" t="str">
        <f>IF(COUNT(DU460:DU465)=0,"",AVERAGE(DU460:DU465))</f>
        <v/>
      </c>
      <c r="DV466" s="36" t="str">
        <f>IF(COUNT(DV460:DV465)=0,"",AVERAGE(DV460:DV465))</f>
        <v/>
      </c>
      <c r="DW466" s="36" t="str">
        <f>IF(COUNT(DW460:DW465)=0,"",AVERAGE(DW460:DW465))</f>
        <v/>
      </c>
      <c r="DX466" s="36" t="str">
        <f>IF(COUNT(DX460:DX465)=0,"",AVERAGE(DX460:DX465))</f>
        <v/>
      </c>
      <c r="DY466" s="36"/>
      <c r="DZ466" s="36" t="str">
        <f>IF(COUNT(DZ460:DZ465)=0,"",AVERAGE(DZ460:DZ465))</f>
        <v/>
      </c>
      <c r="EA466" s="52"/>
      <c r="EC466" s="48"/>
      <c r="ED466" s="17" t="s">
        <v>1</v>
      </c>
      <c r="EE466" s="36" t="str">
        <f>IF(COUNT(EE460:EE465)=0,"",AVERAGE(EE460:EE465))</f>
        <v/>
      </c>
      <c r="EF466" s="36" t="str">
        <f>IF(COUNT(EF460:EF465)=0,"",AVERAGE(EF460:EF465))</f>
        <v/>
      </c>
      <c r="EG466" s="36" t="str">
        <f>IF(COUNT(EG460:EG465)=0,"",AVERAGE(EG460:EG465))</f>
        <v/>
      </c>
      <c r="EH466" s="36" t="str">
        <f>IF(COUNT(EH460:EH465)=0,"",AVERAGE(EH460:EH465))</f>
        <v/>
      </c>
      <c r="EI466" s="36"/>
      <c r="EJ466" s="36" t="str">
        <f>IF(COUNT(EJ460:EJ465)=0,"",AVERAGE(EJ460:EJ465))</f>
        <v/>
      </c>
      <c r="EK466" s="52"/>
      <c r="EL466" s="48"/>
      <c r="EM466" s="17" t="s">
        <v>1</v>
      </c>
      <c r="EN466" s="36">
        <f>IF(COUNT(EN460:EN465)=0,"",AVERAGE(EN460:EN465))</f>
        <v>9.1666666666666661</v>
      </c>
      <c r="EO466" s="36">
        <f>IF(COUNT(EO460:EO465)=0,"",AVERAGE(EO460:EO465))</f>
        <v>9.6666666666666661</v>
      </c>
      <c r="EP466" s="36">
        <f>IF(COUNT(EP460:EP465)=0,"",AVERAGE(EP460:EP465))</f>
        <v>9.6666666666666661</v>
      </c>
      <c r="EQ466" s="36">
        <f>IF(COUNT(EQ460:EQ465)=0,"",AVERAGE(EQ460:EQ465))</f>
        <v>9.6666666666666661</v>
      </c>
      <c r="ER466" s="36"/>
      <c r="ES466" s="36">
        <f>IF(COUNT(ES460:ES465)=0,"",AVERAGE(ES460:ES465))</f>
        <v>9.8333333333333339</v>
      </c>
      <c r="ET466" s="52"/>
      <c r="EU466" s="52"/>
      <c r="EW466" s="369"/>
      <c r="EX466" s="17" t="s">
        <v>1</v>
      </c>
      <c r="EY466" s="36" t="str">
        <f t="shared" ref="EY466:FD466" si="2087">IF(COUNT(EY460:EY465)=0,"",AVERAGE(EY460:EY465))</f>
        <v/>
      </c>
      <c r="EZ466" s="36" t="str">
        <f t="shared" si="2087"/>
        <v/>
      </c>
      <c r="FA466" s="36" t="str">
        <f t="shared" si="2087"/>
        <v/>
      </c>
      <c r="FB466" s="36" t="str">
        <f t="shared" si="2087"/>
        <v/>
      </c>
      <c r="FC466" s="36" t="str">
        <f t="shared" si="2087"/>
        <v/>
      </c>
      <c r="FD466" s="36" t="str">
        <f t="shared" si="2087"/>
        <v/>
      </c>
      <c r="FE466" s="52"/>
      <c r="FG466" s="369"/>
      <c r="FH466" s="17" t="s">
        <v>1</v>
      </c>
      <c r="FI466" s="36" t="str">
        <f t="shared" ref="FI466:FN466" si="2088">IF(COUNT(FI460:FI465)=0,"",AVERAGE(FI460:FI465))</f>
        <v/>
      </c>
      <c r="FJ466" s="36" t="str">
        <f t="shared" si="2088"/>
        <v/>
      </c>
      <c r="FK466" s="36" t="str">
        <f t="shared" si="2088"/>
        <v/>
      </c>
      <c r="FL466" s="36" t="str">
        <f t="shared" si="2088"/>
        <v/>
      </c>
      <c r="FM466" s="36" t="str">
        <f t="shared" si="2088"/>
        <v/>
      </c>
      <c r="FN466" s="36" t="str">
        <f t="shared" si="2088"/>
        <v/>
      </c>
      <c r="FO466" s="52"/>
      <c r="FQ466" s="369"/>
      <c r="FR466" s="17" t="s">
        <v>1</v>
      </c>
      <c r="FS466" s="36" t="str">
        <f t="shared" ref="FS466:FX466" si="2089">IF(COUNT(FS460:FS465)=0,"",AVERAGE(FS460:FS465))</f>
        <v/>
      </c>
      <c r="FT466" s="36" t="str">
        <f t="shared" si="2089"/>
        <v/>
      </c>
      <c r="FU466" s="36" t="str">
        <f t="shared" si="2089"/>
        <v/>
      </c>
      <c r="FV466" s="36" t="str">
        <f t="shared" si="2089"/>
        <v/>
      </c>
      <c r="FW466" s="36" t="str">
        <f t="shared" si="2089"/>
        <v/>
      </c>
      <c r="FX466" s="36" t="str">
        <f t="shared" si="2089"/>
        <v/>
      </c>
      <c r="FY466" s="52"/>
      <c r="GA466" s="369"/>
      <c r="GB466" s="17" t="s">
        <v>1</v>
      </c>
      <c r="GC466" s="36" t="str">
        <f t="shared" ref="GC466:GH466" si="2090">IF(COUNT(GC460:GC465)=0,"",AVERAGE(GC460:GC465))</f>
        <v/>
      </c>
      <c r="GD466" s="36" t="str">
        <f t="shared" si="2090"/>
        <v/>
      </c>
      <c r="GE466" s="36" t="str">
        <f t="shared" si="2090"/>
        <v/>
      </c>
      <c r="GF466" s="36" t="str">
        <f t="shared" si="2090"/>
        <v/>
      </c>
      <c r="GG466" s="36" t="str">
        <f t="shared" si="2090"/>
        <v/>
      </c>
      <c r="GH466" s="36" t="str">
        <f t="shared" si="2090"/>
        <v/>
      </c>
      <c r="GI466" s="52"/>
      <c r="GK466" s="369"/>
      <c r="GL466" s="17" t="s">
        <v>1</v>
      </c>
      <c r="GM466" s="36" t="str">
        <f t="shared" ref="GM466:GR466" si="2091">IF(COUNT(GM460:GM465)=0,"",AVERAGE(GM460:GM465))</f>
        <v/>
      </c>
      <c r="GN466" s="36" t="str">
        <f t="shared" si="2091"/>
        <v/>
      </c>
      <c r="GO466" s="36" t="str">
        <f t="shared" si="2091"/>
        <v/>
      </c>
      <c r="GP466" s="36" t="str">
        <f t="shared" si="2091"/>
        <v/>
      </c>
      <c r="GQ466" s="36" t="str">
        <f t="shared" si="2091"/>
        <v/>
      </c>
      <c r="GR466" s="36" t="str">
        <f t="shared" si="2091"/>
        <v/>
      </c>
      <c r="GS466" s="52"/>
      <c r="GU466" s="369"/>
      <c r="GV466" s="17" t="s">
        <v>1</v>
      </c>
      <c r="GW466" s="36" t="str">
        <f t="shared" ref="GW466:HB466" si="2092">IF(COUNT(GW460:GW465)=0,"",AVERAGE(GW460:GW465))</f>
        <v/>
      </c>
      <c r="GX466" s="36" t="str">
        <f t="shared" si="2092"/>
        <v/>
      </c>
      <c r="GY466" s="36" t="str">
        <f t="shared" si="2092"/>
        <v/>
      </c>
      <c r="GZ466" s="36" t="str">
        <f t="shared" si="2092"/>
        <v/>
      </c>
      <c r="HA466" s="36" t="str">
        <f t="shared" si="2092"/>
        <v/>
      </c>
      <c r="HB466" s="36" t="str">
        <f t="shared" si="2092"/>
        <v/>
      </c>
      <c r="HC466" s="52"/>
      <c r="HE466" s="369"/>
      <c r="HF466" s="17" t="s">
        <v>1</v>
      </c>
      <c r="HG466" s="36" t="str">
        <f t="shared" ref="HG466:HL466" si="2093">IF(COUNT(HG460:HG465)=0,"",AVERAGE(HG460:HG465))</f>
        <v/>
      </c>
      <c r="HH466" s="36" t="str">
        <f t="shared" si="2093"/>
        <v/>
      </c>
      <c r="HI466" s="36" t="str">
        <f t="shared" si="2093"/>
        <v/>
      </c>
      <c r="HJ466" s="36" t="str">
        <f t="shared" si="2093"/>
        <v/>
      </c>
      <c r="HK466" s="36" t="str">
        <f t="shared" si="2093"/>
        <v/>
      </c>
      <c r="HL466" s="36" t="str">
        <f t="shared" si="2093"/>
        <v/>
      </c>
      <c r="HM466" s="52"/>
      <c r="HO466" s="369"/>
      <c r="HP466" s="17" t="s">
        <v>1</v>
      </c>
      <c r="HQ466" s="36" t="str">
        <f t="shared" ref="HQ466:HV466" si="2094">IF(COUNT(HQ460:HQ465)=0,"",AVERAGE(HQ460:HQ465))</f>
        <v/>
      </c>
      <c r="HR466" s="36" t="str">
        <f t="shared" si="2094"/>
        <v/>
      </c>
      <c r="HS466" s="36" t="str">
        <f t="shared" si="2094"/>
        <v/>
      </c>
      <c r="HT466" s="36" t="str">
        <f t="shared" si="2094"/>
        <v/>
      </c>
      <c r="HU466" s="36" t="str">
        <f t="shared" si="2094"/>
        <v/>
      </c>
      <c r="HV466" s="36" t="str">
        <f t="shared" si="2094"/>
        <v/>
      </c>
      <c r="HW466" s="52"/>
      <c r="HY466" s="369"/>
      <c r="HZ466" s="17" t="s">
        <v>1</v>
      </c>
      <c r="IA466" s="36" t="str">
        <f t="shared" ref="IA466:IF466" si="2095">IF(COUNT(IA460:IA465)=0,"",AVERAGE(IA460:IA465))</f>
        <v/>
      </c>
      <c r="IB466" s="36" t="str">
        <f t="shared" si="2095"/>
        <v/>
      </c>
      <c r="IC466" s="36" t="str">
        <f t="shared" si="2095"/>
        <v/>
      </c>
      <c r="ID466" s="36" t="str">
        <f t="shared" si="2095"/>
        <v/>
      </c>
      <c r="IE466" s="36" t="str">
        <f t="shared" si="2095"/>
        <v/>
      </c>
      <c r="IF466" s="36" t="str">
        <f t="shared" si="2095"/>
        <v/>
      </c>
      <c r="IG466" s="52"/>
      <c r="II466" s="369"/>
      <c r="IJ466" s="17" t="s">
        <v>1</v>
      </c>
      <c r="IK466" s="36" t="str">
        <f t="shared" ref="IK466:IP466" si="2096">IF(COUNT(IK460:IK465)=0,"",AVERAGE(IK460:IK465))</f>
        <v/>
      </c>
      <c r="IL466" s="36" t="str">
        <f t="shared" si="2096"/>
        <v/>
      </c>
      <c r="IM466" s="36" t="str">
        <f t="shared" si="2096"/>
        <v/>
      </c>
      <c r="IN466" s="36" t="str">
        <f t="shared" si="2096"/>
        <v/>
      </c>
      <c r="IO466" s="36" t="str">
        <f t="shared" si="2096"/>
        <v/>
      </c>
      <c r="IP466" s="36" t="str">
        <f t="shared" si="2096"/>
        <v/>
      </c>
      <c r="IQ466" s="52"/>
      <c r="IS466" s="369"/>
      <c r="IT466" s="17" t="s">
        <v>1</v>
      </c>
      <c r="IU466" s="36" t="str">
        <f t="shared" ref="IU466:IZ466" si="2097">IF(COUNT(IU460:IU465)=0,"",AVERAGE(IU460:IU465))</f>
        <v/>
      </c>
      <c r="IV466" s="36" t="str">
        <f t="shared" si="2097"/>
        <v/>
      </c>
      <c r="IW466" s="36" t="str">
        <f t="shared" si="2097"/>
        <v/>
      </c>
      <c r="IX466" s="36" t="str">
        <f t="shared" si="2097"/>
        <v/>
      </c>
      <c r="IY466" s="36" t="str">
        <f t="shared" si="2097"/>
        <v/>
      </c>
      <c r="IZ466" s="36" t="str">
        <f t="shared" si="2097"/>
        <v/>
      </c>
      <c r="JA466" s="52"/>
    </row>
    <row r="467" spans="1:261" ht="26.4" outlineLevel="2" x14ac:dyDescent="0.25">
      <c r="C467" s="102" t="s">
        <v>67</v>
      </c>
      <c r="D467" s="103" t="s">
        <v>352</v>
      </c>
      <c r="E467" s="419"/>
      <c r="F467" s="419"/>
      <c r="G467" s="419"/>
      <c r="H467" s="419"/>
      <c r="I467" s="419"/>
      <c r="J467" s="419"/>
      <c r="K467" s="52"/>
      <c r="M467" s="102" t="s">
        <v>67</v>
      </c>
      <c r="N467" s="103" t="s">
        <v>352</v>
      </c>
      <c r="O467" s="103"/>
      <c r="P467" s="103"/>
      <c r="Q467" s="103"/>
      <c r="R467" s="103"/>
      <c r="S467" s="103"/>
      <c r="T467" s="103"/>
      <c r="U467" s="52"/>
      <c r="W467" s="102" t="s">
        <v>67</v>
      </c>
      <c r="X467" s="103" t="s">
        <v>352</v>
      </c>
      <c r="Y467" s="103"/>
      <c r="Z467" s="103"/>
      <c r="AA467" s="103"/>
      <c r="AB467" s="103"/>
      <c r="AC467" s="103"/>
      <c r="AD467" s="103"/>
      <c r="AE467" s="52"/>
      <c r="AG467" s="102" t="s">
        <v>67</v>
      </c>
      <c r="AH467" s="103" t="s">
        <v>352</v>
      </c>
      <c r="AI467" s="103"/>
      <c r="AJ467" s="103"/>
      <c r="AK467" s="103"/>
      <c r="AL467" s="103"/>
      <c r="AM467" s="103"/>
      <c r="AN467" s="103"/>
      <c r="AO467" s="52"/>
      <c r="AQ467" s="102" t="s">
        <v>67</v>
      </c>
      <c r="AR467" s="103" t="s">
        <v>352</v>
      </c>
      <c r="AS467" s="103"/>
      <c r="AT467" s="103"/>
      <c r="AU467" s="103"/>
      <c r="AV467" s="103"/>
      <c r="AW467" s="103"/>
      <c r="AX467" s="103"/>
      <c r="AY467" s="52"/>
      <c r="BA467" s="102" t="s">
        <v>67</v>
      </c>
      <c r="BB467" s="103" t="s">
        <v>352</v>
      </c>
      <c r="BC467" s="103"/>
      <c r="BD467" s="103"/>
      <c r="BE467" s="103"/>
      <c r="BF467" s="103"/>
      <c r="BG467" s="103"/>
      <c r="BH467" s="103"/>
      <c r="BI467" s="52"/>
      <c r="BK467" s="102" t="s">
        <v>67</v>
      </c>
      <c r="BL467" s="103" t="s">
        <v>352</v>
      </c>
      <c r="BM467" s="36"/>
      <c r="BN467" s="36" t="str">
        <f>IF(COUNT(BN461:BN466)=0,"",AVERAGE(BN461:BN466))</f>
        <v/>
      </c>
      <c r="BO467" s="36" t="str">
        <f>IF(COUNT(BO461:BO466)=0,"",AVERAGE(BO461:BO466))</f>
        <v/>
      </c>
      <c r="BP467" s="36" t="str">
        <f>IF(COUNT(BP461:BP466)=0,"",AVERAGE(BP461:BP466))</f>
        <v/>
      </c>
      <c r="BQ467" s="36" t="str">
        <f>IF(COUNT(BQ461:BQ466)=0,"",AVERAGE(BQ461:BQ466))</f>
        <v/>
      </c>
      <c r="BR467" s="36" t="str">
        <f>IF(COUNT(BR461:BR466)=0,"",AVERAGE(BR461:BR466))</f>
        <v/>
      </c>
      <c r="BS467" s="52"/>
      <c r="BU467" s="102" t="s">
        <v>67</v>
      </c>
      <c r="BV467" s="103" t="s">
        <v>352</v>
      </c>
      <c r="BW467" s="103"/>
      <c r="BX467" s="103"/>
      <c r="BY467" s="103"/>
      <c r="BZ467" s="103"/>
      <c r="CA467" s="103"/>
      <c r="CB467" s="103"/>
      <c r="CC467" s="52"/>
      <c r="CE467" s="102" t="s">
        <v>67</v>
      </c>
      <c r="CF467" s="103" t="s">
        <v>352</v>
      </c>
      <c r="CG467" s="103"/>
      <c r="CH467" s="103"/>
      <c r="CI467" s="103"/>
      <c r="CJ467" s="103"/>
      <c r="CK467" s="103"/>
      <c r="CL467" s="103"/>
      <c r="CM467" s="52"/>
      <c r="CO467" s="102" t="s">
        <v>67</v>
      </c>
      <c r="CP467" s="103" t="s">
        <v>352</v>
      </c>
      <c r="CQ467" s="103"/>
      <c r="CR467" s="103"/>
      <c r="CS467" s="103"/>
      <c r="CT467" s="103"/>
      <c r="CU467" s="103"/>
      <c r="CV467" s="103"/>
      <c r="CW467" s="52"/>
      <c r="CY467" s="102" t="s">
        <v>67</v>
      </c>
      <c r="CZ467" s="103" t="s">
        <v>352</v>
      </c>
      <c r="DA467" s="103"/>
      <c r="DB467" s="103"/>
      <c r="DC467" s="103"/>
      <c r="DD467" s="103"/>
      <c r="DE467" s="103"/>
      <c r="DF467" s="103"/>
      <c r="DG467" s="52"/>
      <c r="DI467" s="102" t="s">
        <v>67</v>
      </c>
      <c r="DJ467" s="103" t="s">
        <v>352</v>
      </c>
      <c r="DK467" s="103"/>
      <c r="DL467" s="103"/>
      <c r="DM467" s="103"/>
      <c r="DN467" s="103"/>
      <c r="DO467" s="103"/>
      <c r="DP467" s="103"/>
      <c r="DQ467" s="52"/>
      <c r="DS467" s="102" t="s">
        <v>67</v>
      </c>
      <c r="DT467" s="103" t="s">
        <v>352</v>
      </c>
      <c r="DU467" s="103"/>
      <c r="DV467" s="103"/>
      <c r="DW467" s="103"/>
      <c r="DX467" s="103"/>
      <c r="DY467" s="103"/>
      <c r="DZ467" s="103"/>
      <c r="EA467" s="52"/>
      <c r="EC467" s="102" t="s">
        <v>67</v>
      </c>
      <c r="ED467" s="103" t="s">
        <v>352</v>
      </c>
      <c r="EE467" s="103"/>
      <c r="EF467" s="103"/>
      <c r="EG467" s="103"/>
      <c r="EH467" s="103"/>
      <c r="EI467" s="103"/>
      <c r="EJ467" s="103"/>
      <c r="EK467" s="52"/>
      <c r="EL467" s="102" t="s">
        <v>67</v>
      </c>
      <c r="EM467" s="103" t="s">
        <v>352</v>
      </c>
      <c r="EN467" s="103"/>
      <c r="EO467" s="103"/>
      <c r="EP467" s="103"/>
      <c r="EQ467" s="103"/>
      <c r="ER467" s="103"/>
      <c r="ES467" s="103"/>
      <c r="ET467" s="52"/>
      <c r="EU467" s="52"/>
      <c r="EW467" s="370" t="s">
        <v>67</v>
      </c>
      <c r="EX467" s="103" t="s">
        <v>352</v>
      </c>
      <c r="EY467" s="103"/>
      <c r="EZ467" s="103"/>
      <c r="FA467" s="103"/>
      <c r="FB467" s="103"/>
      <c r="FC467" s="103"/>
      <c r="FD467" s="103"/>
      <c r="FE467" s="52"/>
      <c r="FG467" s="370" t="s">
        <v>67</v>
      </c>
      <c r="FH467" s="103" t="s">
        <v>352</v>
      </c>
      <c r="FI467" s="103"/>
      <c r="FJ467" s="103"/>
      <c r="FK467" s="103"/>
      <c r="FL467" s="103"/>
      <c r="FM467" s="103"/>
      <c r="FN467" s="103"/>
      <c r="FO467" s="52"/>
      <c r="FQ467" s="370" t="s">
        <v>67</v>
      </c>
      <c r="FR467" s="103" t="s">
        <v>352</v>
      </c>
      <c r="FS467" s="103"/>
      <c r="FT467" s="103"/>
      <c r="FU467" s="103"/>
      <c r="FV467" s="103"/>
      <c r="FW467" s="103"/>
      <c r="FX467" s="103"/>
      <c r="FY467" s="52"/>
      <c r="GA467" s="370" t="s">
        <v>67</v>
      </c>
      <c r="GB467" s="103" t="s">
        <v>352</v>
      </c>
      <c r="GC467" s="103"/>
      <c r="GD467" s="103"/>
      <c r="GE467" s="103"/>
      <c r="GF467" s="103"/>
      <c r="GG467" s="103"/>
      <c r="GH467" s="103"/>
      <c r="GI467" s="52"/>
      <c r="GK467" s="370" t="s">
        <v>67</v>
      </c>
      <c r="GL467" s="103" t="s">
        <v>352</v>
      </c>
      <c r="GM467" s="103"/>
      <c r="GN467" s="103"/>
      <c r="GO467" s="103"/>
      <c r="GP467" s="103"/>
      <c r="GQ467" s="103"/>
      <c r="GR467" s="103"/>
      <c r="GS467" s="52"/>
      <c r="GU467" s="370" t="s">
        <v>67</v>
      </c>
      <c r="GV467" s="103" t="s">
        <v>352</v>
      </c>
      <c r="GW467" s="103"/>
      <c r="GX467" s="103"/>
      <c r="GY467" s="103"/>
      <c r="GZ467" s="103"/>
      <c r="HA467" s="103"/>
      <c r="HB467" s="103"/>
      <c r="HC467" s="52"/>
      <c r="HE467" s="370" t="s">
        <v>67</v>
      </c>
      <c r="HF467" s="103" t="s">
        <v>352</v>
      </c>
      <c r="HG467" s="103"/>
      <c r="HH467" s="103"/>
      <c r="HI467" s="103"/>
      <c r="HJ467" s="103"/>
      <c r="HK467" s="103"/>
      <c r="HL467" s="103"/>
      <c r="HM467" s="52"/>
      <c r="HO467" s="370" t="s">
        <v>67</v>
      </c>
      <c r="HP467" s="103" t="s">
        <v>352</v>
      </c>
      <c r="HQ467" s="103"/>
      <c r="HR467" s="103"/>
      <c r="HS467" s="103"/>
      <c r="HT467" s="103"/>
      <c r="HU467" s="103"/>
      <c r="HV467" s="103"/>
      <c r="HW467" s="52"/>
      <c r="HY467" s="370" t="s">
        <v>67</v>
      </c>
      <c r="HZ467" s="103" t="s">
        <v>352</v>
      </c>
      <c r="IA467" s="103"/>
      <c r="IB467" s="103"/>
      <c r="IC467" s="103"/>
      <c r="ID467" s="103"/>
      <c r="IE467" s="103"/>
      <c r="IF467" s="103"/>
      <c r="IG467" s="52"/>
      <c r="II467" s="370" t="s">
        <v>67</v>
      </c>
      <c r="IJ467" s="103" t="s">
        <v>352</v>
      </c>
      <c r="IK467" s="103"/>
      <c r="IL467" s="103"/>
      <c r="IM467" s="103"/>
      <c r="IN467" s="103"/>
      <c r="IO467" s="103"/>
      <c r="IP467" s="103"/>
      <c r="IQ467" s="52"/>
      <c r="IS467" s="370" t="s">
        <v>67</v>
      </c>
      <c r="IT467" s="103" t="s">
        <v>352</v>
      </c>
      <c r="IU467" s="103"/>
      <c r="IV467" s="103"/>
      <c r="IW467" s="103"/>
      <c r="IX467" s="103"/>
      <c r="IY467" s="103"/>
      <c r="IZ467" s="103"/>
      <c r="JA467" s="52"/>
    </row>
    <row r="468" spans="1:261" outlineLevel="2" x14ac:dyDescent="0.25">
      <c r="C468" s="356"/>
      <c r="D468" s="41" t="s">
        <v>29</v>
      </c>
      <c r="E468" s="416">
        <f t="shared" ref="E468:E473" si="2098">AVERAGE(O468,Y468,AI468,AS468,BC468,BM468,BW468,CG468,CQ468,DA468,DK468,DU468,EE468,EO468,EY468,FI468,FS468,GC468,GM468,GW468,HG468,HQ468,IA468,IK468,IU468)</f>
        <v>8.75</v>
      </c>
      <c r="F468" s="416">
        <f t="shared" ref="F468:F473" si="2099">AVERAGE(P468,Z468,AJ468,AT468,BD468,BN468,BX468,CH468,CR468,DB468,DL468,DV468,EF468,EP468,EZ468,FJ468,FT468,GD468,GN468,GX468,HH468,HR468,IB468,IL468,IV468)</f>
        <v>8.5</v>
      </c>
      <c r="G468" s="416">
        <f t="shared" ref="G468:G473" si="2100">AVERAGE(Q468,AA468,AK468,AU468,BE468,BO468,BY468,CI468,CS468,DC468,DM468,DW468,EG468,EQ468,FA468,FK468,FU468,GE468,GO468,GY468,HI468,HS468,IC468,IM468,IW468)</f>
        <v>7</v>
      </c>
      <c r="H468" s="416">
        <f t="shared" ref="H468:H473" si="2101">AVERAGE(R468,AB468,AL468,AV468,BF468,BP468,BZ468,CJ468,CT468,DD468,DN468,DX468,EH468,ER468,FB468,FL468,FV468,GF468,GP468,GZ468,HJ468,HT468,ID468,IN468,IX468)</f>
        <v>8</v>
      </c>
      <c r="I468" s="416">
        <f t="shared" ref="I468:I473" si="2102">AVERAGE(S468,AC468,AM468,AW468,BG468,BQ468,CA468,CK468,CU468,DE468,DO468,DY468,EI468,ES468,FC468,FM468,FW468,GG468,GQ468,HA468,HK468,HU468,IE468,IO468,IY468)</f>
        <v>7</v>
      </c>
      <c r="J468" s="416">
        <f t="shared" ref="J468:J473" si="2103">AVERAGE(T468,AD468,AN468,AX468,BH468,BR468,CB468,CL468,CV468,DF468,DP468,DZ468,EJ468,ET468,FD468,FN468,FX468,GH468,GR468,HB468,HL468,HV468,IF468,IP468,IZ468)</f>
        <v>8</v>
      </c>
      <c r="K468" s="52"/>
      <c r="M468" s="328"/>
      <c r="N468" s="41" t="s">
        <v>29</v>
      </c>
      <c r="O468" s="6"/>
      <c r="P468" s="6"/>
      <c r="Q468" s="6"/>
      <c r="R468" s="6"/>
      <c r="S468" s="6"/>
      <c r="T468" s="6"/>
      <c r="U468" s="52"/>
      <c r="W468" s="328"/>
      <c r="X468" s="41" t="s">
        <v>29</v>
      </c>
      <c r="Y468" s="6"/>
      <c r="Z468" s="6"/>
      <c r="AA468" s="6"/>
      <c r="AB468" s="6"/>
      <c r="AC468" s="6"/>
      <c r="AD468" s="6"/>
      <c r="AE468" s="52"/>
      <c r="AG468" s="328"/>
      <c r="AH468" s="41" t="s">
        <v>29</v>
      </c>
      <c r="AI468" s="6"/>
      <c r="AJ468" s="6"/>
      <c r="AK468" s="6"/>
      <c r="AL468" s="6"/>
      <c r="AM468" s="6"/>
      <c r="AN468" s="6"/>
      <c r="AO468" s="52"/>
      <c r="AQ468" s="328"/>
      <c r="AR468" s="41" t="s">
        <v>29</v>
      </c>
      <c r="AS468" s="6"/>
      <c r="AT468" s="6"/>
      <c r="AU468" s="6"/>
      <c r="AV468" s="6"/>
      <c r="AW468" s="6"/>
      <c r="AX468" s="6"/>
      <c r="AY468" s="52"/>
      <c r="BA468" s="328"/>
      <c r="BB468" s="41" t="s">
        <v>29</v>
      </c>
      <c r="BC468" s="6">
        <v>8</v>
      </c>
      <c r="BD468" s="408">
        <v>10</v>
      </c>
      <c r="BE468" s="6">
        <v>8</v>
      </c>
      <c r="BF468" s="408">
        <v>10</v>
      </c>
      <c r="BG468" s="6">
        <v>8</v>
      </c>
      <c r="BH468" s="408">
        <v>10</v>
      </c>
      <c r="BI468" s="52"/>
      <c r="BK468" s="328"/>
      <c r="BL468" s="41" t="s">
        <v>29</v>
      </c>
      <c r="BM468" s="103"/>
      <c r="BN468" s="103"/>
      <c r="BO468" s="103"/>
      <c r="BP468" s="103"/>
      <c r="BQ468" s="103"/>
      <c r="BR468" s="103"/>
      <c r="BS468" s="52"/>
      <c r="BU468" s="328"/>
      <c r="BV468" s="41" t="s">
        <v>29</v>
      </c>
      <c r="BW468" s="6">
        <v>9</v>
      </c>
      <c r="BX468" s="6">
        <v>10</v>
      </c>
      <c r="BY468" s="6">
        <v>10</v>
      </c>
      <c r="BZ468" s="6">
        <v>10</v>
      </c>
      <c r="CA468" s="6">
        <v>9</v>
      </c>
      <c r="CB468" s="6">
        <v>10</v>
      </c>
      <c r="CC468" s="52"/>
      <c r="CE468" s="328"/>
      <c r="CF468" s="41" t="s">
        <v>29</v>
      </c>
      <c r="CG468" s="6"/>
      <c r="CH468" s="6"/>
      <c r="CI468" s="6"/>
      <c r="CJ468" s="6"/>
      <c r="CK468" s="6"/>
      <c r="CL468" s="6"/>
      <c r="CM468" s="52"/>
      <c r="CO468" s="328"/>
      <c r="CP468" s="41" t="s">
        <v>29</v>
      </c>
      <c r="CQ468" s="6"/>
      <c r="CR468" s="6"/>
      <c r="CS468" s="6"/>
      <c r="CT468" s="6"/>
      <c r="CU468" s="6"/>
      <c r="CV468" s="6"/>
      <c r="CW468" s="52"/>
      <c r="CY468" s="328"/>
      <c r="CZ468" s="41" t="s">
        <v>29</v>
      </c>
      <c r="DA468" s="6">
        <v>10</v>
      </c>
      <c r="DB468" s="6">
        <v>8</v>
      </c>
      <c r="DC468" s="6">
        <v>6</v>
      </c>
      <c r="DD468" s="6">
        <v>4</v>
      </c>
      <c r="DE468" s="6"/>
      <c r="DF468" s="6">
        <v>4</v>
      </c>
      <c r="DG468" s="52"/>
      <c r="DI468" s="328"/>
      <c r="DJ468" s="41" t="s">
        <v>29</v>
      </c>
      <c r="DK468" s="6"/>
      <c r="DL468" s="6"/>
      <c r="DM468" s="6"/>
      <c r="DN468" s="6"/>
      <c r="DO468" s="6"/>
      <c r="DP468" s="6"/>
      <c r="DQ468" s="52"/>
      <c r="DS468" s="328"/>
      <c r="DT468" s="41" t="s">
        <v>29</v>
      </c>
      <c r="DU468" s="6"/>
      <c r="DV468" s="6"/>
      <c r="DW468" s="6"/>
      <c r="DX468" s="6"/>
      <c r="DY468" s="6"/>
      <c r="DZ468" s="6"/>
      <c r="EA468" s="52"/>
      <c r="EC468" s="328"/>
      <c r="ED468" s="41" t="s">
        <v>29</v>
      </c>
      <c r="EE468" s="6"/>
      <c r="EF468" s="6"/>
      <c r="EG468" s="6"/>
      <c r="EH468" s="6"/>
      <c r="EI468" s="6"/>
      <c r="EJ468" s="6"/>
      <c r="EK468" s="52"/>
      <c r="EL468" s="328"/>
      <c r="EM468" s="41" t="s">
        <v>29</v>
      </c>
      <c r="EN468" s="6">
        <v>10</v>
      </c>
      <c r="EO468" s="6">
        <v>8</v>
      </c>
      <c r="EP468" s="6">
        <v>6</v>
      </c>
      <c r="EQ468" s="6">
        <v>4</v>
      </c>
      <c r="ER468" s="6"/>
      <c r="ES468" s="6">
        <v>4</v>
      </c>
      <c r="ET468" s="52"/>
      <c r="EU468" s="52"/>
      <c r="EW468" s="367"/>
      <c r="EX468" s="41" t="s">
        <v>29</v>
      </c>
      <c r="EY468" s="6"/>
      <c r="EZ468" s="6"/>
      <c r="FA468" s="6"/>
      <c r="FB468" s="6"/>
      <c r="FC468" s="6"/>
      <c r="FD468" s="6"/>
      <c r="FE468" s="52"/>
      <c r="FG468" s="367"/>
      <c r="FH468" s="41" t="s">
        <v>29</v>
      </c>
      <c r="FI468" s="6"/>
      <c r="FJ468" s="6"/>
      <c r="FK468" s="6"/>
      <c r="FL468" s="6"/>
      <c r="FM468" s="6"/>
      <c r="FN468" s="6"/>
      <c r="FO468" s="52"/>
      <c r="FQ468" s="367"/>
      <c r="FR468" s="41" t="s">
        <v>29</v>
      </c>
      <c r="FS468" s="6"/>
      <c r="FT468" s="6"/>
      <c r="FU468" s="6"/>
      <c r="FV468" s="6"/>
      <c r="FW468" s="6"/>
      <c r="FX468" s="6"/>
      <c r="FY468" s="52"/>
      <c r="GA468" s="367"/>
      <c r="GB468" s="41" t="s">
        <v>29</v>
      </c>
      <c r="GC468" s="6"/>
      <c r="GD468" s="6"/>
      <c r="GE468" s="6"/>
      <c r="GF468" s="6"/>
      <c r="GG468" s="6"/>
      <c r="GH468" s="6"/>
      <c r="GI468" s="52"/>
      <c r="GK468" s="367"/>
      <c r="GL468" s="41" t="s">
        <v>29</v>
      </c>
      <c r="GM468" s="6"/>
      <c r="GN468" s="6"/>
      <c r="GO468" s="6"/>
      <c r="GP468" s="6"/>
      <c r="GQ468" s="6"/>
      <c r="GR468" s="6"/>
      <c r="GS468" s="52"/>
      <c r="GU468" s="367"/>
      <c r="GV468" s="41" t="s">
        <v>29</v>
      </c>
      <c r="GW468" s="6"/>
      <c r="GX468" s="6"/>
      <c r="GY468" s="6"/>
      <c r="GZ468" s="6"/>
      <c r="HA468" s="6"/>
      <c r="HB468" s="6"/>
      <c r="HC468" s="52"/>
      <c r="HE468" s="367"/>
      <c r="HF468" s="41" t="s">
        <v>29</v>
      </c>
      <c r="HG468" s="6"/>
      <c r="HH468" s="6"/>
      <c r="HI468" s="6"/>
      <c r="HJ468" s="6"/>
      <c r="HK468" s="6"/>
      <c r="HL468" s="6"/>
      <c r="HM468" s="52"/>
      <c r="HO468" s="367"/>
      <c r="HP468" s="41" t="s">
        <v>29</v>
      </c>
      <c r="HQ468" s="6"/>
      <c r="HR468" s="6"/>
      <c r="HS468" s="6"/>
      <c r="HT468" s="6"/>
      <c r="HU468" s="6"/>
      <c r="HV468" s="6"/>
      <c r="HW468" s="52"/>
      <c r="HY468" s="367"/>
      <c r="HZ468" s="41" t="s">
        <v>29</v>
      </c>
      <c r="IA468" s="6"/>
      <c r="IB468" s="6"/>
      <c r="IC468" s="6"/>
      <c r="ID468" s="6"/>
      <c r="IE468" s="6"/>
      <c r="IF468" s="6"/>
      <c r="IG468" s="52"/>
      <c r="II468" s="367"/>
      <c r="IJ468" s="41" t="s">
        <v>29</v>
      </c>
      <c r="IK468" s="6"/>
      <c r="IL468" s="6"/>
      <c r="IM468" s="6"/>
      <c r="IN468" s="6"/>
      <c r="IO468" s="6"/>
      <c r="IP468" s="6"/>
      <c r="IQ468" s="52"/>
      <c r="IS468" s="367"/>
      <c r="IT468" s="41" t="s">
        <v>29</v>
      </c>
      <c r="IU468" s="6"/>
      <c r="IV468" s="6"/>
      <c r="IW468" s="6"/>
      <c r="IX468" s="6"/>
      <c r="IY468" s="6"/>
      <c r="IZ468" s="6"/>
      <c r="JA468" s="52"/>
    </row>
    <row r="469" spans="1:261" outlineLevel="2" x14ac:dyDescent="0.25">
      <c r="C469" s="356"/>
      <c r="D469" s="41" t="s">
        <v>30</v>
      </c>
      <c r="E469" s="416">
        <f t="shared" si="2098"/>
        <v>8.75</v>
      </c>
      <c r="F469" s="416">
        <f t="shared" si="2099"/>
        <v>8.5</v>
      </c>
      <c r="G469" s="416">
        <f t="shared" si="2100"/>
        <v>7</v>
      </c>
      <c r="H469" s="416">
        <f t="shared" si="2101"/>
        <v>8</v>
      </c>
      <c r="I469" s="416">
        <f t="shared" si="2102"/>
        <v>6.666666666666667</v>
      </c>
      <c r="J469" s="416">
        <f t="shared" si="2103"/>
        <v>8</v>
      </c>
      <c r="K469" s="52"/>
      <c r="M469" s="328"/>
      <c r="N469" s="41" t="s">
        <v>30</v>
      </c>
      <c r="O469" s="6"/>
      <c r="P469" s="6"/>
      <c r="Q469" s="6"/>
      <c r="R469" s="6"/>
      <c r="S469" s="6"/>
      <c r="T469" s="6"/>
      <c r="U469" s="52"/>
      <c r="W469" s="328"/>
      <c r="X469" s="41" t="s">
        <v>30</v>
      </c>
      <c r="Y469" s="6"/>
      <c r="Z469" s="6"/>
      <c r="AA469" s="6"/>
      <c r="AB469" s="6"/>
      <c r="AC469" s="6"/>
      <c r="AD469" s="6"/>
      <c r="AE469" s="52"/>
      <c r="AG469" s="328"/>
      <c r="AH469" s="41" t="s">
        <v>30</v>
      </c>
      <c r="AI469" s="6"/>
      <c r="AJ469" s="6"/>
      <c r="AK469" s="6"/>
      <c r="AL469" s="6"/>
      <c r="AM469" s="6"/>
      <c r="AN469" s="6"/>
      <c r="AO469" s="52"/>
      <c r="AQ469" s="328"/>
      <c r="AR469" s="41" t="s">
        <v>30</v>
      </c>
      <c r="AS469" s="6"/>
      <c r="AT469" s="6"/>
      <c r="AU469" s="6"/>
      <c r="AV469" s="6"/>
      <c r="AW469" s="6"/>
      <c r="AX469" s="6"/>
      <c r="AY469" s="52"/>
      <c r="BA469" s="328"/>
      <c r="BB469" s="41" t="s">
        <v>30</v>
      </c>
      <c r="BC469" s="6">
        <v>8</v>
      </c>
      <c r="BD469" s="408">
        <v>10</v>
      </c>
      <c r="BE469" s="6">
        <v>8</v>
      </c>
      <c r="BF469" s="408">
        <v>10</v>
      </c>
      <c r="BG469" s="6">
        <v>6</v>
      </c>
      <c r="BH469" s="408">
        <v>10</v>
      </c>
      <c r="BI469" s="52"/>
      <c r="BK469" s="328"/>
      <c r="BL469" s="41" t="s">
        <v>30</v>
      </c>
      <c r="BM469" s="6"/>
      <c r="BN469" s="6"/>
      <c r="BO469" s="6"/>
      <c r="BP469" s="6"/>
      <c r="BQ469" s="6"/>
      <c r="BR469" s="6"/>
      <c r="BS469" s="52"/>
      <c r="BU469" s="328"/>
      <c r="BV469" s="41" t="s">
        <v>30</v>
      </c>
      <c r="BW469" s="6">
        <v>9</v>
      </c>
      <c r="BX469" s="6">
        <v>10</v>
      </c>
      <c r="BY469" s="6">
        <v>10</v>
      </c>
      <c r="BZ469" s="6">
        <v>10</v>
      </c>
      <c r="CA469" s="6">
        <v>10</v>
      </c>
      <c r="CB469" s="6">
        <v>10</v>
      </c>
      <c r="CC469" s="52"/>
      <c r="CE469" s="328"/>
      <c r="CF469" s="41" t="s">
        <v>30</v>
      </c>
      <c r="CG469" s="6"/>
      <c r="CH469" s="6"/>
      <c r="CI469" s="6"/>
      <c r="CJ469" s="6"/>
      <c r="CK469" s="6"/>
      <c r="CL469" s="6"/>
      <c r="CM469" s="52"/>
      <c r="CO469" s="328"/>
      <c r="CP469" s="41" t="s">
        <v>30</v>
      </c>
      <c r="CQ469" s="6"/>
      <c r="CR469" s="6"/>
      <c r="CS469" s="6"/>
      <c r="CT469" s="6"/>
      <c r="CU469" s="6"/>
      <c r="CV469" s="6"/>
      <c r="CW469" s="52"/>
      <c r="CY469" s="328"/>
      <c r="CZ469" s="41" t="s">
        <v>30</v>
      </c>
      <c r="DA469" s="6">
        <v>10</v>
      </c>
      <c r="DB469" s="6">
        <v>8</v>
      </c>
      <c r="DC469" s="6">
        <v>6</v>
      </c>
      <c r="DD469" s="6">
        <v>4</v>
      </c>
      <c r="DE469" s="6"/>
      <c r="DF469" s="6">
        <v>4</v>
      </c>
      <c r="DG469" s="52"/>
      <c r="DI469" s="328"/>
      <c r="DJ469" s="41" t="s">
        <v>30</v>
      </c>
      <c r="DK469" s="6"/>
      <c r="DL469" s="6"/>
      <c r="DM469" s="6"/>
      <c r="DN469" s="6"/>
      <c r="DO469" s="6"/>
      <c r="DP469" s="6"/>
      <c r="DQ469" s="52"/>
      <c r="DS469" s="328"/>
      <c r="DT469" s="41" t="s">
        <v>30</v>
      </c>
      <c r="DU469" s="6"/>
      <c r="DV469" s="6"/>
      <c r="DW469" s="6"/>
      <c r="DX469" s="6"/>
      <c r="DY469" s="6"/>
      <c r="DZ469" s="6"/>
      <c r="EA469" s="52"/>
      <c r="EC469" s="328"/>
      <c r="ED469" s="41" t="s">
        <v>30</v>
      </c>
      <c r="EE469" s="6"/>
      <c r="EF469" s="6"/>
      <c r="EG469" s="6"/>
      <c r="EH469" s="6"/>
      <c r="EI469" s="6"/>
      <c r="EJ469" s="6"/>
      <c r="EK469" s="52"/>
      <c r="EL469" s="328"/>
      <c r="EM469" s="41" t="s">
        <v>30</v>
      </c>
      <c r="EN469" s="6">
        <v>10</v>
      </c>
      <c r="EO469" s="6">
        <v>8</v>
      </c>
      <c r="EP469" s="6">
        <v>6</v>
      </c>
      <c r="EQ469" s="6">
        <v>4</v>
      </c>
      <c r="ER469" s="6"/>
      <c r="ES469" s="6">
        <v>4</v>
      </c>
      <c r="ET469" s="52"/>
      <c r="EU469" s="52"/>
      <c r="EW469" s="367"/>
      <c r="EX469" s="41" t="s">
        <v>30</v>
      </c>
      <c r="EY469" s="6"/>
      <c r="EZ469" s="6"/>
      <c r="FA469" s="6"/>
      <c r="FB469" s="6"/>
      <c r="FC469" s="6"/>
      <c r="FD469" s="6"/>
      <c r="FE469" s="52"/>
      <c r="FG469" s="367"/>
      <c r="FH469" s="41" t="s">
        <v>30</v>
      </c>
      <c r="FI469" s="6"/>
      <c r="FJ469" s="6"/>
      <c r="FK469" s="6"/>
      <c r="FL469" s="6"/>
      <c r="FM469" s="6"/>
      <c r="FN469" s="6"/>
      <c r="FO469" s="52"/>
      <c r="FQ469" s="367"/>
      <c r="FR469" s="41" t="s">
        <v>30</v>
      </c>
      <c r="FS469" s="6"/>
      <c r="FT469" s="6"/>
      <c r="FU469" s="6"/>
      <c r="FV469" s="6"/>
      <c r="FW469" s="6"/>
      <c r="FX469" s="6"/>
      <c r="FY469" s="52"/>
      <c r="GA469" s="367"/>
      <c r="GB469" s="41" t="s">
        <v>30</v>
      </c>
      <c r="GC469" s="6"/>
      <c r="GD469" s="6"/>
      <c r="GE469" s="6"/>
      <c r="GF469" s="6"/>
      <c r="GG469" s="6"/>
      <c r="GH469" s="6"/>
      <c r="GI469" s="52"/>
      <c r="GK469" s="367"/>
      <c r="GL469" s="41" t="s">
        <v>30</v>
      </c>
      <c r="GM469" s="6"/>
      <c r="GN469" s="6"/>
      <c r="GO469" s="6"/>
      <c r="GP469" s="6"/>
      <c r="GQ469" s="6"/>
      <c r="GR469" s="6"/>
      <c r="GS469" s="52"/>
      <c r="GU469" s="367"/>
      <c r="GV469" s="41" t="s">
        <v>30</v>
      </c>
      <c r="GW469" s="6"/>
      <c r="GX469" s="6"/>
      <c r="GY469" s="6"/>
      <c r="GZ469" s="6"/>
      <c r="HA469" s="6"/>
      <c r="HB469" s="6"/>
      <c r="HC469" s="52"/>
      <c r="HE469" s="367"/>
      <c r="HF469" s="41" t="s">
        <v>30</v>
      </c>
      <c r="HG469" s="6"/>
      <c r="HH469" s="6"/>
      <c r="HI469" s="6"/>
      <c r="HJ469" s="6"/>
      <c r="HK469" s="6"/>
      <c r="HL469" s="6"/>
      <c r="HM469" s="52"/>
      <c r="HO469" s="367"/>
      <c r="HP469" s="41" t="s">
        <v>30</v>
      </c>
      <c r="HQ469" s="6"/>
      <c r="HR469" s="6"/>
      <c r="HS469" s="6"/>
      <c r="HT469" s="6"/>
      <c r="HU469" s="6"/>
      <c r="HV469" s="6"/>
      <c r="HW469" s="52"/>
      <c r="HY469" s="367"/>
      <c r="HZ469" s="41" t="s">
        <v>30</v>
      </c>
      <c r="IA469" s="6"/>
      <c r="IB469" s="6"/>
      <c r="IC469" s="6"/>
      <c r="ID469" s="6"/>
      <c r="IE469" s="6"/>
      <c r="IF469" s="6"/>
      <c r="IG469" s="52"/>
      <c r="II469" s="367"/>
      <c r="IJ469" s="41" t="s">
        <v>30</v>
      </c>
      <c r="IK469" s="6"/>
      <c r="IL469" s="6"/>
      <c r="IM469" s="6"/>
      <c r="IN469" s="6"/>
      <c r="IO469" s="6"/>
      <c r="IP469" s="6"/>
      <c r="IQ469" s="52"/>
      <c r="IS469" s="367"/>
      <c r="IT469" s="41" t="s">
        <v>30</v>
      </c>
      <c r="IU469" s="6"/>
      <c r="IV469" s="6"/>
      <c r="IW469" s="6"/>
      <c r="IX469" s="6"/>
      <c r="IY469" s="6"/>
      <c r="IZ469" s="6"/>
      <c r="JA469" s="52"/>
    </row>
    <row r="470" spans="1:261" outlineLevel="2" x14ac:dyDescent="0.25">
      <c r="C470" s="356"/>
      <c r="D470" s="41">
        <v>2</v>
      </c>
      <c r="E470" s="416">
        <f t="shared" si="2098"/>
        <v>9.25</v>
      </c>
      <c r="F470" s="416">
        <f t="shared" si="2099"/>
        <v>9</v>
      </c>
      <c r="G470" s="416">
        <f t="shared" si="2100"/>
        <v>8</v>
      </c>
      <c r="H470" s="416">
        <f t="shared" si="2101"/>
        <v>1.6666666666666667</v>
      </c>
      <c r="I470" s="416">
        <f t="shared" si="2102"/>
        <v>7</v>
      </c>
      <c r="J470" s="416">
        <f t="shared" si="2103"/>
        <v>8.3333333333333339</v>
      </c>
      <c r="K470" s="52"/>
      <c r="M470" s="328"/>
      <c r="N470" s="41">
        <v>2</v>
      </c>
      <c r="O470" s="6"/>
      <c r="P470" s="6"/>
      <c r="Q470" s="6"/>
      <c r="R470" s="6"/>
      <c r="S470" s="6"/>
      <c r="T470" s="6"/>
      <c r="U470" s="52"/>
      <c r="W470" s="328"/>
      <c r="X470" s="41">
        <v>2</v>
      </c>
      <c r="Y470" s="6"/>
      <c r="Z470" s="6"/>
      <c r="AA470" s="6"/>
      <c r="AB470" s="6"/>
      <c r="AC470" s="6"/>
      <c r="AD470" s="6"/>
      <c r="AE470" s="52"/>
      <c r="AG470" s="328"/>
      <c r="AH470" s="41">
        <v>2</v>
      </c>
      <c r="AI470" s="6"/>
      <c r="AJ470" s="6"/>
      <c r="AK470" s="6"/>
      <c r="AL470" s="6"/>
      <c r="AM470" s="6"/>
      <c r="AN470" s="6"/>
      <c r="AO470" s="52"/>
      <c r="AQ470" s="328"/>
      <c r="AR470" s="41">
        <v>2</v>
      </c>
      <c r="AS470" s="6"/>
      <c r="AT470" s="6"/>
      <c r="AU470" s="6"/>
      <c r="AV470" s="6"/>
      <c r="AW470" s="6"/>
      <c r="AX470" s="6"/>
      <c r="AY470" s="52"/>
      <c r="BA470" s="328"/>
      <c r="BB470" s="41">
        <v>2</v>
      </c>
      <c r="BC470" s="6">
        <v>9</v>
      </c>
      <c r="BD470" s="408">
        <v>10</v>
      </c>
      <c r="BE470" s="408">
        <v>10</v>
      </c>
      <c r="BF470" s="409">
        <v>0</v>
      </c>
      <c r="BG470" s="6">
        <v>6</v>
      </c>
      <c r="BH470" s="408">
        <v>10</v>
      </c>
      <c r="BI470" s="52"/>
      <c r="BK470" s="328"/>
      <c r="BL470" s="41">
        <v>2</v>
      </c>
      <c r="BM470" s="6"/>
      <c r="BN470" s="6"/>
      <c r="BO470" s="6"/>
      <c r="BP470" s="6"/>
      <c r="BQ470" s="6"/>
      <c r="BR470" s="6"/>
      <c r="BS470" s="52"/>
      <c r="BU470" s="328"/>
      <c r="BV470" s="41">
        <v>2</v>
      </c>
      <c r="BW470" s="6">
        <v>9</v>
      </c>
      <c r="BX470" s="6">
        <v>10</v>
      </c>
      <c r="BY470" s="6">
        <v>10</v>
      </c>
      <c r="BZ470" s="409">
        <v>0</v>
      </c>
      <c r="CA470" s="6">
        <v>10</v>
      </c>
      <c r="CB470" s="6">
        <v>10</v>
      </c>
      <c r="CC470" s="52"/>
      <c r="CE470" s="328"/>
      <c r="CF470" s="41">
        <v>2</v>
      </c>
      <c r="CG470" s="6"/>
      <c r="CH470" s="6"/>
      <c r="CI470" s="6"/>
      <c r="CJ470" s="6"/>
      <c r="CK470" s="6"/>
      <c r="CL470" s="6"/>
      <c r="CM470" s="52"/>
      <c r="CO470" s="328"/>
      <c r="CP470" s="41">
        <v>2</v>
      </c>
      <c r="CQ470" s="6"/>
      <c r="CR470" s="6"/>
      <c r="CS470" s="6"/>
      <c r="CT470" s="6"/>
      <c r="CU470" s="6"/>
      <c r="CV470" s="6"/>
      <c r="CW470" s="52"/>
      <c r="CY470" s="328"/>
      <c r="CZ470" s="41">
        <v>2</v>
      </c>
      <c r="DA470" s="6">
        <v>10</v>
      </c>
      <c r="DB470" s="6">
        <v>9</v>
      </c>
      <c r="DC470" s="6">
        <v>7</v>
      </c>
      <c r="DD470" s="6">
        <v>5</v>
      </c>
      <c r="DE470" s="6"/>
      <c r="DF470" s="6">
        <v>5</v>
      </c>
      <c r="DG470" s="52"/>
      <c r="DI470" s="328"/>
      <c r="DJ470" s="41">
        <v>2</v>
      </c>
      <c r="DK470" s="6"/>
      <c r="DL470" s="6"/>
      <c r="DM470" s="6"/>
      <c r="DN470" s="6"/>
      <c r="DO470" s="6"/>
      <c r="DP470" s="6"/>
      <c r="DQ470" s="52"/>
      <c r="DS470" s="328"/>
      <c r="DT470" s="41">
        <v>2</v>
      </c>
      <c r="DU470" s="6"/>
      <c r="DV470" s="6"/>
      <c r="DW470" s="6"/>
      <c r="DX470" s="6"/>
      <c r="DY470" s="6"/>
      <c r="DZ470" s="6"/>
      <c r="EA470" s="52"/>
      <c r="EC470" s="328"/>
      <c r="ED470" s="41">
        <v>2</v>
      </c>
      <c r="EE470" s="6"/>
      <c r="EF470" s="6"/>
      <c r="EG470" s="6"/>
      <c r="EH470" s="6"/>
      <c r="EI470" s="6"/>
      <c r="EJ470" s="6"/>
      <c r="EK470" s="52"/>
      <c r="EL470" s="328"/>
      <c r="EM470" s="41">
        <v>2</v>
      </c>
      <c r="EN470" s="6">
        <v>10</v>
      </c>
      <c r="EO470" s="6">
        <v>9</v>
      </c>
      <c r="EP470" s="6">
        <v>7</v>
      </c>
      <c r="EQ470" s="6">
        <v>5</v>
      </c>
      <c r="ER470" s="6"/>
      <c r="ES470" s="6">
        <v>5</v>
      </c>
      <c r="ET470" s="52"/>
      <c r="EU470" s="52"/>
      <c r="EW470" s="367"/>
      <c r="EX470" s="41">
        <v>2</v>
      </c>
      <c r="EY470" s="6"/>
      <c r="EZ470" s="6"/>
      <c r="FA470" s="6"/>
      <c r="FB470" s="6"/>
      <c r="FC470" s="6"/>
      <c r="FD470" s="6"/>
      <c r="FE470" s="52"/>
      <c r="FG470" s="367"/>
      <c r="FH470" s="41">
        <v>2</v>
      </c>
      <c r="FI470" s="6"/>
      <c r="FJ470" s="6"/>
      <c r="FK470" s="6"/>
      <c r="FL470" s="6"/>
      <c r="FM470" s="6"/>
      <c r="FN470" s="6"/>
      <c r="FO470" s="52"/>
      <c r="FQ470" s="367"/>
      <c r="FR470" s="41">
        <v>2</v>
      </c>
      <c r="FS470" s="6"/>
      <c r="FT470" s="6"/>
      <c r="FU470" s="6"/>
      <c r="FV470" s="6"/>
      <c r="FW470" s="6"/>
      <c r="FX470" s="6"/>
      <c r="FY470" s="52"/>
      <c r="GA470" s="367"/>
      <c r="GB470" s="41">
        <v>2</v>
      </c>
      <c r="GC470" s="6"/>
      <c r="GD470" s="6"/>
      <c r="GE470" s="6"/>
      <c r="GF470" s="6"/>
      <c r="GG470" s="6"/>
      <c r="GH470" s="6"/>
      <c r="GI470" s="52"/>
      <c r="GK470" s="367"/>
      <c r="GL470" s="41">
        <v>2</v>
      </c>
      <c r="GM470" s="6"/>
      <c r="GN470" s="6"/>
      <c r="GO470" s="6"/>
      <c r="GP470" s="6"/>
      <c r="GQ470" s="6"/>
      <c r="GR470" s="6"/>
      <c r="GS470" s="52"/>
      <c r="GU470" s="367"/>
      <c r="GV470" s="41">
        <v>2</v>
      </c>
      <c r="GW470" s="6"/>
      <c r="GX470" s="6"/>
      <c r="GY470" s="6"/>
      <c r="GZ470" s="6"/>
      <c r="HA470" s="6"/>
      <c r="HB470" s="6"/>
      <c r="HC470" s="52"/>
      <c r="HE470" s="367"/>
      <c r="HF470" s="41">
        <v>2</v>
      </c>
      <c r="HG470" s="6"/>
      <c r="HH470" s="6"/>
      <c r="HI470" s="6"/>
      <c r="HJ470" s="6"/>
      <c r="HK470" s="6"/>
      <c r="HL470" s="6"/>
      <c r="HM470" s="52"/>
      <c r="HO470" s="367"/>
      <c r="HP470" s="41">
        <v>2</v>
      </c>
      <c r="HQ470" s="6"/>
      <c r="HR470" s="6"/>
      <c r="HS470" s="6"/>
      <c r="HT470" s="6"/>
      <c r="HU470" s="6"/>
      <c r="HV470" s="6"/>
      <c r="HW470" s="52"/>
      <c r="HY470" s="367"/>
      <c r="HZ470" s="41">
        <v>2</v>
      </c>
      <c r="IA470" s="6"/>
      <c r="IB470" s="6"/>
      <c r="IC470" s="6"/>
      <c r="ID470" s="6"/>
      <c r="IE470" s="6"/>
      <c r="IF470" s="6"/>
      <c r="IG470" s="52"/>
      <c r="II470" s="367"/>
      <c r="IJ470" s="41">
        <v>2</v>
      </c>
      <c r="IK470" s="6"/>
      <c r="IL470" s="6"/>
      <c r="IM470" s="6"/>
      <c r="IN470" s="6"/>
      <c r="IO470" s="6"/>
      <c r="IP470" s="6"/>
      <c r="IQ470" s="52"/>
      <c r="IS470" s="367"/>
      <c r="IT470" s="41">
        <v>2</v>
      </c>
      <c r="IU470" s="6"/>
      <c r="IV470" s="6"/>
      <c r="IW470" s="6"/>
      <c r="IX470" s="6"/>
      <c r="IY470" s="6"/>
      <c r="IZ470" s="6"/>
      <c r="JA470" s="52"/>
    </row>
    <row r="471" spans="1:261" outlineLevel="2" x14ac:dyDescent="0.25">
      <c r="C471" s="356"/>
      <c r="D471" s="41">
        <v>3</v>
      </c>
      <c r="E471" s="416">
        <f t="shared" si="2098"/>
        <v>9.75</v>
      </c>
      <c r="F471" s="416">
        <f t="shared" si="2099"/>
        <v>8</v>
      </c>
      <c r="G471" s="416">
        <f t="shared" si="2100"/>
        <v>6.5</v>
      </c>
      <c r="H471" s="416">
        <f t="shared" si="2101"/>
        <v>8.3333333333333339</v>
      </c>
      <c r="I471" s="416">
        <f t="shared" si="2102"/>
        <v>7.666666666666667</v>
      </c>
      <c r="J471" s="416">
        <f t="shared" si="2103"/>
        <v>8.3333333333333339</v>
      </c>
      <c r="K471" s="52"/>
      <c r="M471" s="328"/>
      <c r="N471" s="41">
        <v>3</v>
      </c>
      <c r="O471" s="6"/>
      <c r="P471" s="6"/>
      <c r="Q471" s="6"/>
      <c r="R471" s="6"/>
      <c r="S471" s="6"/>
      <c r="T471" s="6"/>
      <c r="U471" s="52"/>
      <c r="W471" s="328"/>
      <c r="X471" s="41">
        <v>3</v>
      </c>
      <c r="Y471" s="6"/>
      <c r="Z471" s="6"/>
      <c r="AA471" s="6"/>
      <c r="AB471" s="6"/>
      <c r="AC471" s="6"/>
      <c r="AD471" s="6"/>
      <c r="AE471" s="52"/>
      <c r="AG471" s="328"/>
      <c r="AH471" s="41">
        <v>3</v>
      </c>
      <c r="AI471" s="6"/>
      <c r="AJ471" s="6"/>
      <c r="AK471" s="6"/>
      <c r="AL471" s="6"/>
      <c r="AM471" s="6"/>
      <c r="AN471" s="6"/>
      <c r="AO471" s="52"/>
      <c r="AQ471" s="328"/>
      <c r="AR471" s="41">
        <v>3</v>
      </c>
      <c r="AS471" s="6"/>
      <c r="AT471" s="6"/>
      <c r="AU471" s="6"/>
      <c r="AV471" s="6"/>
      <c r="AW471" s="6"/>
      <c r="AX471" s="6"/>
      <c r="AY471" s="52"/>
      <c r="BA471" s="328"/>
      <c r="BB471" s="41">
        <v>3</v>
      </c>
      <c r="BC471" s="408">
        <v>10</v>
      </c>
      <c r="BD471" s="6">
        <v>7</v>
      </c>
      <c r="BE471" s="6">
        <v>6</v>
      </c>
      <c r="BF471" s="408">
        <v>10</v>
      </c>
      <c r="BG471" s="6">
        <v>8</v>
      </c>
      <c r="BH471" s="408">
        <v>10</v>
      </c>
      <c r="BI471" s="52"/>
      <c r="BK471" s="328"/>
      <c r="BL471" s="41">
        <v>3</v>
      </c>
      <c r="BM471" s="6"/>
      <c r="BN471" s="6"/>
      <c r="BO471" s="6"/>
      <c r="BP471" s="6"/>
      <c r="BQ471" s="6"/>
      <c r="BR471" s="6"/>
      <c r="BS471" s="52"/>
      <c r="BU471" s="328"/>
      <c r="BV471" s="41">
        <v>3</v>
      </c>
      <c r="BW471" s="6">
        <v>9</v>
      </c>
      <c r="BX471" s="6">
        <v>10</v>
      </c>
      <c r="BY471" s="6">
        <v>10</v>
      </c>
      <c r="BZ471" s="6">
        <v>10</v>
      </c>
      <c r="CA471" s="6">
        <v>10</v>
      </c>
      <c r="CB471" s="6">
        <v>10</v>
      </c>
      <c r="CC471" s="52"/>
      <c r="CE471" s="328"/>
      <c r="CF471" s="41">
        <v>3</v>
      </c>
      <c r="CG471" s="6"/>
      <c r="CH471" s="6"/>
      <c r="CI471" s="6"/>
      <c r="CJ471" s="6"/>
      <c r="CK471" s="6"/>
      <c r="CL471" s="6"/>
      <c r="CM471" s="52"/>
      <c r="CO471" s="328"/>
      <c r="CP471" s="41">
        <v>3</v>
      </c>
      <c r="CQ471" s="6"/>
      <c r="CR471" s="6"/>
      <c r="CS471" s="6"/>
      <c r="CT471" s="6"/>
      <c r="CU471" s="6"/>
      <c r="CV471" s="6"/>
      <c r="CW471" s="52"/>
      <c r="CY471" s="328"/>
      <c r="CZ471" s="41">
        <v>3</v>
      </c>
      <c r="DA471" s="6">
        <v>10</v>
      </c>
      <c r="DB471" s="6">
        <v>10</v>
      </c>
      <c r="DC471" s="6">
        <v>5</v>
      </c>
      <c r="DD471" s="6">
        <v>5</v>
      </c>
      <c r="DE471" s="6"/>
      <c r="DF471" s="6">
        <v>5</v>
      </c>
      <c r="DG471" s="52"/>
      <c r="DI471" s="328"/>
      <c r="DJ471" s="41">
        <v>3</v>
      </c>
      <c r="DK471" s="6"/>
      <c r="DL471" s="6"/>
      <c r="DM471" s="6"/>
      <c r="DN471" s="6"/>
      <c r="DO471" s="6"/>
      <c r="DP471" s="6"/>
      <c r="DQ471" s="52"/>
      <c r="DS471" s="328"/>
      <c r="DT471" s="41">
        <v>3</v>
      </c>
      <c r="DU471" s="6"/>
      <c r="DV471" s="6"/>
      <c r="DW471" s="6"/>
      <c r="DX471" s="6"/>
      <c r="DY471" s="6"/>
      <c r="DZ471" s="6"/>
      <c r="EA471" s="52"/>
      <c r="EC471" s="328"/>
      <c r="ED471" s="41">
        <v>3</v>
      </c>
      <c r="EE471" s="6"/>
      <c r="EF471" s="6"/>
      <c r="EG471" s="6"/>
      <c r="EH471" s="6"/>
      <c r="EI471" s="6"/>
      <c r="EJ471" s="6"/>
      <c r="EK471" s="52"/>
      <c r="EL471" s="328"/>
      <c r="EM471" s="41">
        <v>3</v>
      </c>
      <c r="EN471" s="6">
        <v>10</v>
      </c>
      <c r="EO471" s="6">
        <v>10</v>
      </c>
      <c r="EP471" s="6">
        <v>5</v>
      </c>
      <c r="EQ471" s="6">
        <v>5</v>
      </c>
      <c r="ER471" s="6"/>
      <c r="ES471" s="6">
        <v>5</v>
      </c>
      <c r="ET471" s="52"/>
      <c r="EU471" s="52"/>
      <c r="EW471" s="367"/>
      <c r="EX471" s="41">
        <v>3</v>
      </c>
      <c r="EY471" s="6"/>
      <c r="EZ471" s="6"/>
      <c r="FA471" s="6"/>
      <c r="FB471" s="6"/>
      <c r="FC471" s="6"/>
      <c r="FD471" s="6"/>
      <c r="FE471" s="52"/>
      <c r="FG471" s="367"/>
      <c r="FH471" s="41">
        <v>3</v>
      </c>
      <c r="FI471" s="6"/>
      <c r="FJ471" s="6"/>
      <c r="FK471" s="6"/>
      <c r="FL471" s="6"/>
      <c r="FM471" s="6"/>
      <c r="FN471" s="6"/>
      <c r="FO471" s="52"/>
      <c r="FQ471" s="367"/>
      <c r="FR471" s="41">
        <v>3</v>
      </c>
      <c r="FS471" s="6"/>
      <c r="FT471" s="6"/>
      <c r="FU471" s="6"/>
      <c r="FV471" s="6"/>
      <c r="FW471" s="6"/>
      <c r="FX471" s="6"/>
      <c r="FY471" s="52"/>
      <c r="GA471" s="367"/>
      <c r="GB471" s="41">
        <v>3</v>
      </c>
      <c r="GC471" s="6"/>
      <c r="GD471" s="6"/>
      <c r="GE471" s="6"/>
      <c r="GF471" s="6"/>
      <c r="GG471" s="6"/>
      <c r="GH471" s="6"/>
      <c r="GI471" s="52"/>
      <c r="GK471" s="367"/>
      <c r="GL471" s="41">
        <v>3</v>
      </c>
      <c r="GM471" s="6"/>
      <c r="GN471" s="6"/>
      <c r="GO471" s="6"/>
      <c r="GP471" s="6"/>
      <c r="GQ471" s="6"/>
      <c r="GR471" s="6"/>
      <c r="GS471" s="52"/>
      <c r="GU471" s="367"/>
      <c r="GV471" s="41">
        <v>3</v>
      </c>
      <c r="GW471" s="6"/>
      <c r="GX471" s="6"/>
      <c r="GY471" s="6"/>
      <c r="GZ471" s="6"/>
      <c r="HA471" s="6"/>
      <c r="HB471" s="6"/>
      <c r="HC471" s="52"/>
      <c r="HE471" s="367"/>
      <c r="HF471" s="41">
        <v>3</v>
      </c>
      <c r="HG471" s="6"/>
      <c r="HH471" s="6"/>
      <c r="HI471" s="6"/>
      <c r="HJ471" s="6"/>
      <c r="HK471" s="6"/>
      <c r="HL471" s="6"/>
      <c r="HM471" s="52"/>
      <c r="HO471" s="367"/>
      <c r="HP471" s="41">
        <v>3</v>
      </c>
      <c r="HQ471" s="6"/>
      <c r="HR471" s="6"/>
      <c r="HS471" s="6"/>
      <c r="HT471" s="6"/>
      <c r="HU471" s="6"/>
      <c r="HV471" s="6"/>
      <c r="HW471" s="52"/>
      <c r="HY471" s="367"/>
      <c r="HZ471" s="41">
        <v>3</v>
      </c>
      <c r="IA471" s="6"/>
      <c r="IB471" s="6"/>
      <c r="IC471" s="6"/>
      <c r="ID471" s="6"/>
      <c r="IE471" s="6"/>
      <c r="IF471" s="6"/>
      <c r="IG471" s="52"/>
      <c r="II471" s="367"/>
      <c r="IJ471" s="41">
        <v>3</v>
      </c>
      <c r="IK471" s="6"/>
      <c r="IL471" s="6"/>
      <c r="IM471" s="6"/>
      <c r="IN471" s="6"/>
      <c r="IO471" s="6"/>
      <c r="IP471" s="6"/>
      <c r="IQ471" s="52"/>
      <c r="IS471" s="367"/>
      <c r="IT471" s="41">
        <v>3</v>
      </c>
      <c r="IU471" s="6"/>
      <c r="IV471" s="6"/>
      <c r="IW471" s="6"/>
      <c r="IX471" s="6"/>
      <c r="IY471" s="6"/>
      <c r="IZ471" s="6"/>
      <c r="JA471" s="52"/>
    </row>
    <row r="472" spans="1:261" outlineLevel="2" x14ac:dyDescent="0.25">
      <c r="C472" s="356"/>
      <c r="D472" s="41" t="s">
        <v>63</v>
      </c>
      <c r="E472" s="416">
        <f t="shared" si="2098"/>
        <v>9.25</v>
      </c>
      <c r="F472" s="416">
        <f t="shared" si="2099"/>
        <v>7.75</v>
      </c>
      <c r="G472" s="416">
        <f t="shared" si="2100"/>
        <v>8.25</v>
      </c>
      <c r="H472" s="416">
        <f t="shared" si="2101"/>
        <v>9.3333333333333339</v>
      </c>
      <c r="I472" s="416">
        <f t="shared" si="2102"/>
        <v>8</v>
      </c>
      <c r="J472" s="416">
        <f t="shared" si="2103"/>
        <v>5</v>
      </c>
      <c r="K472" s="52"/>
      <c r="M472" s="328"/>
      <c r="N472" s="41" t="s">
        <v>63</v>
      </c>
      <c r="O472" s="6"/>
      <c r="P472" s="6"/>
      <c r="Q472" s="6"/>
      <c r="R472" s="6"/>
      <c r="S472" s="6"/>
      <c r="T472" s="6"/>
      <c r="U472" s="52"/>
      <c r="W472" s="328"/>
      <c r="X472" s="41" t="s">
        <v>63</v>
      </c>
      <c r="Y472" s="6"/>
      <c r="Z472" s="6"/>
      <c r="AA472" s="6"/>
      <c r="AB472" s="6"/>
      <c r="AC472" s="6"/>
      <c r="AD472" s="6"/>
      <c r="AE472" s="52"/>
      <c r="AG472" s="328"/>
      <c r="AH472" s="41" t="s">
        <v>63</v>
      </c>
      <c r="AI472" s="6"/>
      <c r="AJ472" s="6"/>
      <c r="AK472" s="6"/>
      <c r="AL472" s="6"/>
      <c r="AM472" s="6"/>
      <c r="AN472" s="6"/>
      <c r="AO472" s="52"/>
      <c r="AQ472" s="328"/>
      <c r="AR472" s="41" t="s">
        <v>63</v>
      </c>
      <c r="AS472" s="6"/>
      <c r="AT472" s="6"/>
      <c r="AU472" s="6"/>
      <c r="AV472" s="6"/>
      <c r="AW472" s="6"/>
      <c r="AX472" s="6"/>
      <c r="AY472" s="52"/>
      <c r="BA472" s="328"/>
      <c r="BB472" s="41" t="s">
        <v>63</v>
      </c>
      <c r="BC472" s="408">
        <v>10</v>
      </c>
      <c r="BD472" s="6">
        <v>7</v>
      </c>
      <c r="BE472" s="6">
        <v>9</v>
      </c>
      <c r="BF472" s="408">
        <v>10</v>
      </c>
      <c r="BG472" s="6">
        <v>9</v>
      </c>
      <c r="BH472" s="408">
        <v>10</v>
      </c>
      <c r="BI472" s="52"/>
      <c r="BK472" s="328"/>
      <c r="BL472" s="41" t="s">
        <v>63</v>
      </c>
      <c r="BM472" s="6"/>
      <c r="BN472" s="6"/>
      <c r="BO472" s="6"/>
      <c r="BP472" s="6"/>
      <c r="BQ472" s="6"/>
      <c r="BR472" s="6"/>
      <c r="BS472" s="52"/>
      <c r="BU472" s="328"/>
      <c r="BV472" s="41" t="s">
        <v>63</v>
      </c>
      <c r="BW472" s="6">
        <v>9</v>
      </c>
      <c r="BX472" s="6">
        <v>10</v>
      </c>
      <c r="BY472" s="6">
        <v>10</v>
      </c>
      <c r="BZ472" s="6">
        <v>10</v>
      </c>
      <c r="CA472" s="6">
        <v>10</v>
      </c>
      <c r="CB472" s="409">
        <v>0</v>
      </c>
      <c r="CC472" s="52" t="s">
        <v>529</v>
      </c>
      <c r="CE472" s="328"/>
      <c r="CF472" s="41" t="s">
        <v>63</v>
      </c>
      <c r="CG472" s="6"/>
      <c r="CH472" s="6"/>
      <c r="CI472" s="6"/>
      <c r="CJ472" s="6"/>
      <c r="CK472" s="6"/>
      <c r="CL472" s="6"/>
      <c r="CM472" s="52"/>
      <c r="CO472" s="328"/>
      <c r="CP472" s="41" t="s">
        <v>63</v>
      </c>
      <c r="CQ472" s="6"/>
      <c r="CR472" s="6"/>
      <c r="CS472" s="6"/>
      <c r="CT472" s="6"/>
      <c r="CU472" s="6"/>
      <c r="CV472" s="6"/>
      <c r="CW472" s="52"/>
      <c r="CY472" s="328"/>
      <c r="CZ472" s="41" t="s">
        <v>63</v>
      </c>
      <c r="DA472" s="6">
        <v>10</v>
      </c>
      <c r="DB472" s="6">
        <v>8</v>
      </c>
      <c r="DC472" s="6">
        <v>6</v>
      </c>
      <c r="DD472" s="6">
        <v>8</v>
      </c>
      <c r="DE472" s="6"/>
      <c r="DF472" s="6">
        <v>5</v>
      </c>
      <c r="DG472" s="52"/>
      <c r="DI472" s="328"/>
      <c r="DJ472" s="41" t="s">
        <v>63</v>
      </c>
      <c r="DK472" s="6"/>
      <c r="DL472" s="6"/>
      <c r="DM472" s="6"/>
      <c r="DN472" s="6"/>
      <c r="DO472" s="6"/>
      <c r="DP472" s="6"/>
      <c r="DQ472" s="52"/>
      <c r="DS472" s="328"/>
      <c r="DT472" s="41" t="s">
        <v>63</v>
      </c>
      <c r="DU472" s="6"/>
      <c r="DV472" s="6"/>
      <c r="DW472" s="6"/>
      <c r="DX472" s="6"/>
      <c r="DY472" s="6"/>
      <c r="DZ472" s="6"/>
      <c r="EA472" s="52"/>
      <c r="EC472" s="328"/>
      <c r="ED472" s="41" t="s">
        <v>63</v>
      </c>
      <c r="EE472" s="6"/>
      <c r="EF472" s="6"/>
      <c r="EG472" s="6"/>
      <c r="EH472" s="6"/>
      <c r="EI472" s="6"/>
      <c r="EJ472" s="6"/>
      <c r="EK472" s="52"/>
      <c r="EL472" s="328"/>
      <c r="EM472" s="41" t="s">
        <v>63</v>
      </c>
      <c r="EN472" s="6">
        <v>10</v>
      </c>
      <c r="EO472" s="6">
        <v>8</v>
      </c>
      <c r="EP472" s="6">
        <v>6</v>
      </c>
      <c r="EQ472" s="6">
        <v>8</v>
      </c>
      <c r="ER472" s="6"/>
      <c r="ES472" s="6">
        <v>5</v>
      </c>
      <c r="ET472" s="52"/>
      <c r="EU472" s="52"/>
      <c r="EW472" s="367"/>
      <c r="EX472" s="41" t="s">
        <v>63</v>
      </c>
      <c r="EY472" s="6"/>
      <c r="EZ472" s="6"/>
      <c r="FA472" s="6"/>
      <c r="FB472" s="6"/>
      <c r="FC472" s="6"/>
      <c r="FD472" s="6"/>
      <c r="FE472" s="52"/>
      <c r="FG472" s="367"/>
      <c r="FH472" s="41" t="s">
        <v>63</v>
      </c>
      <c r="FI472" s="6"/>
      <c r="FJ472" s="6"/>
      <c r="FK472" s="6"/>
      <c r="FL472" s="6"/>
      <c r="FM472" s="6"/>
      <c r="FN472" s="6"/>
      <c r="FO472" s="52"/>
      <c r="FQ472" s="367"/>
      <c r="FR472" s="41" t="s">
        <v>63</v>
      </c>
      <c r="FS472" s="6"/>
      <c r="FT472" s="6"/>
      <c r="FU472" s="6"/>
      <c r="FV472" s="6"/>
      <c r="FW472" s="6"/>
      <c r="FX472" s="6"/>
      <c r="FY472" s="52"/>
      <c r="GA472" s="367"/>
      <c r="GB472" s="41" t="s">
        <v>63</v>
      </c>
      <c r="GC472" s="6"/>
      <c r="GD472" s="6"/>
      <c r="GE472" s="6"/>
      <c r="GF472" s="6"/>
      <c r="GG472" s="6"/>
      <c r="GH472" s="6"/>
      <c r="GI472" s="52"/>
      <c r="GK472" s="367"/>
      <c r="GL472" s="41" t="s">
        <v>63</v>
      </c>
      <c r="GM472" s="6"/>
      <c r="GN472" s="6"/>
      <c r="GO472" s="6"/>
      <c r="GP472" s="6"/>
      <c r="GQ472" s="6"/>
      <c r="GR472" s="6"/>
      <c r="GS472" s="52"/>
      <c r="GU472" s="367"/>
      <c r="GV472" s="41" t="s">
        <v>63</v>
      </c>
      <c r="GW472" s="6"/>
      <c r="GX472" s="6"/>
      <c r="GY472" s="6"/>
      <c r="GZ472" s="6"/>
      <c r="HA472" s="6"/>
      <c r="HB472" s="6"/>
      <c r="HC472" s="52"/>
      <c r="HE472" s="367"/>
      <c r="HF472" s="41" t="s">
        <v>63</v>
      </c>
      <c r="HG472" s="6"/>
      <c r="HH472" s="6"/>
      <c r="HI472" s="6"/>
      <c r="HJ472" s="6"/>
      <c r="HK472" s="6"/>
      <c r="HL472" s="6"/>
      <c r="HM472" s="52"/>
      <c r="HO472" s="367"/>
      <c r="HP472" s="41" t="s">
        <v>63</v>
      </c>
      <c r="HQ472" s="6"/>
      <c r="HR472" s="6"/>
      <c r="HS472" s="6"/>
      <c r="HT472" s="6"/>
      <c r="HU472" s="6"/>
      <c r="HV472" s="6"/>
      <c r="HW472" s="52"/>
      <c r="HY472" s="367"/>
      <c r="HZ472" s="41" t="s">
        <v>63</v>
      </c>
      <c r="IA472" s="6"/>
      <c r="IB472" s="6"/>
      <c r="IC472" s="6"/>
      <c r="ID472" s="6"/>
      <c r="IE472" s="6"/>
      <c r="IF472" s="6"/>
      <c r="IG472" s="52"/>
      <c r="II472" s="367"/>
      <c r="IJ472" s="41" t="s">
        <v>63</v>
      </c>
      <c r="IK472" s="6"/>
      <c r="IL472" s="6"/>
      <c r="IM472" s="6"/>
      <c r="IN472" s="6"/>
      <c r="IO472" s="6"/>
      <c r="IP472" s="6"/>
      <c r="IQ472" s="52"/>
      <c r="IS472" s="367"/>
      <c r="IT472" s="41" t="s">
        <v>63</v>
      </c>
      <c r="IU472" s="6"/>
      <c r="IV472" s="6"/>
      <c r="IW472" s="6"/>
      <c r="IX472" s="6"/>
      <c r="IY472" s="6"/>
      <c r="IZ472" s="6"/>
      <c r="JA472" s="52"/>
    </row>
    <row r="473" spans="1:261" outlineLevel="2" x14ac:dyDescent="0.25">
      <c r="C473" s="356"/>
      <c r="D473" s="41" t="s">
        <v>64</v>
      </c>
      <c r="E473" s="416">
        <f t="shared" si="2098"/>
        <v>9.25</v>
      </c>
      <c r="F473" s="416">
        <f t="shared" si="2099"/>
        <v>7.75</v>
      </c>
      <c r="G473" s="416">
        <f t="shared" si="2100"/>
        <v>8.25</v>
      </c>
      <c r="H473" s="416">
        <f t="shared" si="2101"/>
        <v>9.3333333333333339</v>
      </c>
      <c r="I473" s="416">
        <f t="shared" si="2102"/>
        <v>8</v>
      </c>
      <c r="J473" s="416">
        <f t="shared" si="2103"/>
        <v>5</v>
      </c>
      <c r="K473" s="52"/>
      <c r="M473" s="328"/>
      <c r="N473" s="41" t="s">
        <v>64</v>
      </c>
      <c r="O473" s="6"/>
      <c r="P473" s="6"/>
      <c r="Q473" s="6"/>
      <c r="R473" s="6"/>
      <c r="S473" s="6"/>
      <c r="T473" s="6"/>
      <c r="U473" s="52"/>
      <c r="W473" s="328"/>
      <c r="X473" s="41" t="s">
        <v>64</v>
      </c>
      <c r="Y473" s="6"/>
      <c r="Z473" s="6"/>
      <c r="AA473" s="6"/>
      <c r="AB473" s="6"/>
      <c r="AC473" s="6"/>
      <c r="AD473" s="6"/>
      <c r="AE473" s="52"/>
      <c r="AG473" s="328"/>
      <c r="AH473" s="41" t="s">
        <v>64</v>
      </c>
      <c r="AI473" s="6"/>
      <c r="AJ473" s="6"/>
      <c r="AK473" s="6"/>
      <c r="AL473" s="6"/>
      <c r="AM473" s="6"/>
      <c r="AN473" s="6"/>
      <c r="AO473" s="52"/>
      <c r="AQ473" s="328"/>
      <c r="AR473" s="41" t="s">
        <v>64</v>
      </c>
      <c r="AS473" s="6"/>
      <c r="AT473" s="6"/>
      <c r="AU473" s="6"/>
      <c r="AV473" s="6"/>
      <c r="AW473" s="6"/>
      <c r="AX473" s="6"/>
      <c r="AY473" s="52"/>
      <c r="BA473" s="328"/>
      <c r="BB473" s="41" t="s">
        <v>64</v>
      </c>
      <c r="BC473" s="408">
        <v>10</v>
      </c>
      <c r="BD473" s="6">
        <v>7</v>
      </c>
      <c r="BE473" s="6">
        <v>9</v>
      </c>
      <c r="BF473" s="408">
        <v>10</v>
      </c>
      <c r="BG473" s="6">
        <v>9</v>
      </c>
      <c r="BH473" s="408">
        <v>10</v>
      </c>
      <c r="BI473" s="52"/>
      <c r="BK473" s="328"/>
      <c r="BL473" s="41" t="s">
        <v>64</v>
      </c>
      <c r="BM473" s="6"/>
      <c r="BN473" s="6"/>
      <c r="BO473" s="6"/>
      <c r="BP473" s="6"/>
      <c r="BQ473" s="6"/>
      <c r="BR473" s="6"/>
      <c r="BS473" s="52"/>
      <c r="BU473" s="328"/>
      <c r="BV473" s="41" t="s">
        <v>64</v>
      </c>
      <c r="BW473" s="6">
        <v>9</v>
      </c>
      <c r="BX473" s="6">
        <v>10</v>
      </c>
      <c r="BY473" s="6">
        <v>10</v>
      </c>
      <c r="BZ473" s="6">
        <v>10</v>
      </c>
      <c r="CA473" s="6">
        <v>10</v>
      </c>
      <c r="CB473" s="409">
        <v>0</v>
      </c>
      <c r="CC473" s="52"/>
      <c r="CE473" s="328"/>
      <c r="CF473" s="41" t="s">
        <v>64</v>
      </c>
      <c r="CG473" s="6"/>
      <c r="CH473" s="6"/>
      <c r="CI473" s="6"/>
      <c r="CJ473" s="6"/>
      <c r="CK473" s="6"/>
      <c r="CL473" s="6"/>
      <c r="CM473" s="52"/>
      <c r="CO473" s="328"/>
      <c r="CP473" s="41" t="s">
        <v>64</v>
      </c>
      <c r="CQ473" s="6"/>
      <c r="CR473" s="6"/>
      <c r="CS473" s="6"/>
      <c r="CT473" s="6"/>
      <c r="CU473" s="6"/>
      <c r="CV473" s="6"/>
      <c r="CW473" s="52"/>
      <c r="CY473" s="328"/>
      <c r="CZ473" s="41" t="s">
        <v>64</v>
      </c>
      <c r="DA473" s="6">
        <v>10</v>
      </c>
      <c r="DB473" s="6">
        <v>8</v>
      </c>
      <c r="DC473" s="6">
        <v>6</v>
      </c>
      <c r="DD473" s="6">
        <v>8</v>
      </c>
      <c r="DE473" s="6"/>
      <c r="DF473" s="6">
        <v>5</v>
      </c>
      <c r="DG473" s="52"/>
      <c r="DI473" s="328"/>
      <c r="DJ473" s="41" t="s">
        <v>64</v>
      </c>
      <c r="DK473" s="6"/>
      <c r="DL473" s="6"/>
      <c r="DM473" s="6"/>
      <c r="DN473" s="6"/>
      <c r="DO473" s="6"/>
      <c r="DP473" s="6"/>
      <c r="DQ473" s="52"/>
      <c r="DS473" s="328"/>
      <c r="DT473" s="41" t="s">
        <v>64</v>
      </c>
      <c r="DU473" s="6"/>
      <c r="DV473" s="6"/>
      <c r="DW473" s="6"/>
      <c r="DX473" s="6"/>
      <c r="DY473" s="6"/>
      <c r="DZ473" s="6"/>
      <c r="EA473" s="52"/>
      <c r="EC473" s="328"/>
      <c r="ED473" s="41" t="s">
        <v>64</v>
      </c>
      <c r="EE473" s="6"/>
      <c r="EF473" s="6"/>
      <c r="EG473" s="6"/>
      <c r="EH473" s="6"/>
      <c r="EI473" s="6"/>
      <c r="EJ473" s="6"/>
      <c r="EK473" s="52"/>
      <c r="EL473" s="328"/>
      <c r="EM473" s="41" t="s">
        <v>64</v>
      </c>
      <c r="EN473" s="6">
        <v>10</v>
      </c>
      <c r="EO473" s="6">
        <v>8</v>
      </c>
      <c r="EP473" s="6">
        <v>6</v>
      </c>
      <c r="EQ473" s="6">
        <v>8</v>
      </c>
      <c r="ER473" s="6"/>
      <c r="ES473" s="6">
        <v>5</v>
      </c>
      <c r="ET473" s="52"/>
      <c r="EU473" s="52"/>
      <c r="EW473" s="367"/>
      <c r="EX473" s="41" t="s">
        <v>64</v>
      </c>
      <c r="EY473" s="6"/>
      <c r="EZ473" s="6"/>
      <c r="FA473" s="6"/>
      <c r="FB473" s="6"/>
      <c r="FC473" s="6"/>
      <c r="FD473" s="6"/>
      <c r="FE473" s="52"/>
      <c r="FG473" s="367"/>
      <c r="FH473" s="41" t="s">
        <v>64</v>
      </c>
      <c r="FI473" s="6"/>
      <c r="FJ473" s="6"/>
      <c r="FK473" s="6"/>
      <c r="FL473" s="6"/>
      <c r="FM473" s="6"/>
      <c r="FN473" s="6"/>
      <c r="FO473" s="52"/>
      <c r="FQ473" s="367"/>
      <c r="FR473" s="41" t="s">
        <v>64</v>
      </c>
      <c r="FS473" s="6"/>
      <c r="FT473" s="6"/>
      <c r="FU473" s="6"/>
      <c r="FV473" s="6"/>
      <c r="FW473" s="6"/>
      <c r="FX473" s="6"/>
      <c r="FY473" s="52"/>
      <c r="GA473" s="367"/>
      <c r="GB473" s="41" t="s">
        <v>64</v>
      </c>
      <c r="GC473" s="6"/>
      <c r="GD473" s="6"/>
      <c r="GE473" s="6"/>
      <c r="GF473" s="6"/>
      <c r="GG473" s="6"/>
      <c r="GH473" s="6"/>
      <c r="GI473" s="52"/>
      <c r="GK473" s="367"/>
      <c r="GL473" s="41" t="s">
        <v>64</v>
      </c>
      <c r="GM473" s="6"/>
      <c r="GN473" s="6"/>
      <c r="GO473" s="6"/>
      <c r="GP473" s="6"/>
      <c r="GQ473" s="6"/>
      <c r="GR473" s="6"/>
      <c r="GS473" s="52"/>
      <c r="GU473" s="367"/>
      <c r="GV473" s="41" t="s">
        <v>64</v>
      </c>
      <c r="GW473" s="6"/>
      <c r="GX473" s="6"/>
      <c r="GY473" s="6"/>
      <c r="GZ473" s="6"/>
      <c r="HA473" s="6"/>
      <c r="HB473" s="6"/>
      <c r="HC473" s="52"/>
      <c r="HE473" s="367"/>
      <c r="HF473" s="41" t="s">
        <v>64</v>
      </c>
      <c r="HG473" s="6"/>
      <c r="HH473" s="6"/>
      <c r="HI473" s="6"/>
      <c r="HJ473" s="6"/>
      <c r="HK473" s="6"/>
      <c r="HL473" s="6"/>
      <c r="HM473" s="52"/>
      <c r="HO473" s="367"/>
      <c r="HP473" s="41" t="s">
        <v>64</v>
      </c>
      <c r="HQ473" s="6"/>
      <c r="HR473" s="6"/>
      <c r="HS473" s="6"/>
      <c r="HT473" s="6"/>
      <c r="HU473" s="6"/>
      <c r="HV473" s="6"/>
      <c r="HW473" s="52"/>
      <c r="HY473" s="367"/>
      <c r="HZ473" s="41" t="s">
        <v>64</v>
      </c>
      <c r="IA473" s="6"/>
      <c r="IB473" s="6"/>
      <c r="IC473" s="6"/>
      <c r="ID473" s="6"/>
      <c r="IE473" s="6"/>
      <c r="IF473" s="6"/>
      <c r="IG473" s="52"/>
      <c r="II473" s="367"/>
      <c r="IJ473" s="41" t="s">
        <v>64</v>
      </c>
      <c r="IK473" s="6"/>
      <c r="IL473" s="6"/>
      <c r="IM473" s="6"/>
      <c r="IN473" s="6"/>
      <c r="IO473" s="6"/>
      <c r="IP473" s="6"/>
      <c r="IQ473" s="52"/>
      <c r="IS473" s="367"/>
      <c r="IT473" s="41" t="s">
        <v>64</v>
      </c>
      <c r="IU473" s="6"/>
      <c r="IV473" s="6"/>
      <c r="IW473" s="6"/>
      <c r="IX473" s="6"/>
      <c r="IY473" s="6"/>
      <c r="IZ473" s="6"/>
      <c r="JA473" s="52"/>
    </row>
    <row r="474" spans="1:261" outlineLevel="2" x14ac:dyDescent="0.25">
      <c r="C474" s="356"/>
      <c r="D474" s="41" t="s">
        <v>65</v>
      </c>
      <c r="E474" s="416">
        <f t="shared" ref="E474:E475" si="2104">AVERAGE(O474,Y474,AI474,AS474,BC474,BM474,BW474,CG474,CQ474,DA474,DK474,DU474,EE474,EO474,EY474,FI474,FS474,GC474,GM474,GW474,HG474,HQ474,IA474,IK474,IU474)</f>
        <v>9.25</v>
      </c>
      <c r="F474" s="416">
        <f t="shared" ref="F474:F475" si="2105">AVERAGE(P474,Z474,AJ474,AT474,BD474,BN474,BX474,CH474,CR474,DB474,DL474,DV474,EF474,EP474,EZ474,FJ474,FT474,GD474,GN474,GX474,HH474,HR474,IB474,IL474,IV474)</f>
        <v>7.75</v>
      </c>
      <c r="G474" s="416">
        <f t="shared" ref="G474:G475" si="2106">AVERAGE(Q474,AA474,AK474,AU474,BE474,BO474,BY474,CI474,CS474,DC474,DM474,DW474,EG474,EQ474,FA474,FK474,FU474,GE474,GO474,GY474,HI474,HS474,IC474,IM474,IW474)</f>
        <v>8.25</v>
      </c>
      <c r="H474" s="416">
        <f t="shared" ref="H474:H475" si="2107">AVERAGE(R474,AB474,AL474,AV474,BF474,BP474,BZ474,CJ474,CT474,DD474,DN474,DX474,EH474,ER474,FB474,FL474,FV474,GF474,GP474,GZ474,HJ474,HT474,ID474,IN474,IX474)</f>
        <v>9.3333333333333339</v>
      </c>
      <c r="I474" s="416">
        <f t="shared" ref="I474:I475" si="2108">AVERAGE(S474,AC474,AM474,AW474,BG474,BQ474,CA474,CK474,CU474,DE474,DO474,DY474,EI474,ES474,FC474,FM474,FW474,GG474,GQ474,HA474,HK474,HU474,IE474,IO474,IY474)</f>
        <v>8</v>
      </c>
      <c r="J474" s="416">
        <f t="shared" ref="J474:J475" si="2109">AVERAGE(T474,AD474,AN474,AX474,BH474,BR474,CB474,CL474,CV474,DF474,DP474,DZ474,EJ474,ET474,FD474,FN474,FX474,GH474,GR474,HB474,HL474,HV474,IF474,IP474,IZ474)</f>
        <v>5</v>
      </c>
      <c r="K474" s="52"/>
      <c r="M474" s="328"/>
      <c r="N474" s="41" t="s">
        <v>65</v>
      </c>
      <c r="O474" s="6"/>
      <c r="P474" s="6"/>
      <c r="Q474" s="6"/>
      <c r="R474" s="6"/>
      <c r="S474" s="6"/>
      <c r="T474" s="6"/>
      <c r="U474" s="52"/>
      <c r="W474" s="328"/>
      <c r="X474" s="41" t="s">
        <v>65</v>
      </c>
      <c r="Y474" s="6"/>
      <c r="Z474" s="6"/>
      <c r="AA474" s="6"/>
      <c r="AB474" s="6"/>
      <c r="AC474" s="6"/>
      <c r="AD474" s="6"/>
      <c r="AE474" s="52"/>
      <c r="AG474" s="328"/>
      <c r="AH474" s="41" t="s">
        <v>65</v>
      </c>
      <c r="AI474" s="6"/>
      <c r="AJ474" s="6"/>
      <c r="AK474" s="6"/>
      <c r="AL474" s="6"/>
      <c r="AM474" s="6"/>
      <c r="AN474" s="6"/>
      <c r="AO474" s="52"/>
      <c r="AQ474" s="328"/>
      <c r="AR474" s="41" t="s">
        <v>65</v>
      </c>
      <c r="AS474" s="6"/>
      <c r="AT474" s="6"/>
      <c r="AU474" s="6"/>
      <c r="AV474" s="6"/>
      <c r="AW474" s="6"/>
      <c r="AX474" s="6"/>
      <c r="AY474" s="52"/>
      <c r="BA474" s="328"/>
      <c r="BB474" s="41" t="s">
        <v>65</v>
      </c>
      <c r="BC474" s="408">
        <v>10</v>
      </c>
      <c r="BD474" s="6">
        <v>7</v>
      </c>
      <c r="BE474" s="6">
        <v>9</v>
      </c>
      <c r="BF474" s="408">
        <v>10</v>
      </c>
      <c r="BG474" s="6">
        <v>9</v>
      </c>
      <c r="BH474" s="408">
        <v>10</v>
      </c>
      <c r="BI474" s="52"/>
      <c r="BK474" s="328"/>
      <c r="BL474" s="41" t="s">
        <v>65</v>
      </c>
      <c r="BM474" s="6"/>
      <c r="BN474" s="6"/>
      <c r="BO474" s="6"/>
      <c r="BP474" s="6"/>
      <c r="BQ474" s="6"/>
      <c r="BR474" s="6"/>
      <c r="BS474" s="52"/>
      <c r="BU474" s="328"/>
      <c r="BV474" s="41" t="s">
        <v>65</v>
      </c>
      <c r="BW474" s="6">
        <v>9</v>
      </c>
      <c r="BX474" s="6">
        <v>10</v>
      </c>
      <c r="BY474" s="6">
        <v>10</v>
      </c>
      <c r="BZ474" s="6">
        <v>10</v>
      </c>
      <c r="CA474" s="6">
        <v>10</v>
      </c>
      <c r="CB474" s="409">
        <v>0</v>
      </c>
      <c r="CC474" s="52"/>
      <c r="CE474" s="328"/>
      <c r="CF474" s="41" t="s">
        <v>65</v>
      </c>
      <c r="CG474" s="6"/>
      <c r="CH474" s="6"/>
      <c r="CI474" s="6"/>
      <c r="CJ474" s="6"/>
      <c r="CK474" s="6"/>
      <c r="CL474" s="6"/>
      <c r="CM474" s="52"/>
      <c r="CO474" s="328"/>
      <c r="CP474" s="41" t="s">
        <v>65</v>
      </c>
      <c r="CQ474" s="6"/>
      <c r="CR474" s="6"/>
      <c r="CS474" s="6"/>
      <c r="CT474" s="6"/>
      <c r="CU474" s="6"/>
      <c r="CV474" s="6"/>
      <c r="CW474" s="52"/>
      <c r="CY474" s="328"/>
      <c r="CZ474" s="41" t="s">
        <v>65</v>
      </c>
      <c r="DA474" s="6">
        <v>10</v>
      </c>
      <c r="DB474" s="6">
        <v>8</v>
      </c>
      <c r="DC474" s="6">
        <v>6</v>
      </c>
      <c r="DD474" s="6">
        <v>8</v>
      </c>
      <c r="DE474" s="6"/>
      <c r="DF474" s="6">
        <v>5</v>
      </c>
      <c r="DG474" s="52"/>
      <c r="DI474" s="328"/>
      <c r="DJ474" s="41" t="s">
        <v>65</v>
      </c>
      <c r="DK474" s="6"/>
      <c r="DL474" s="6"/>
      <c r="DM474" s="6"/>
      <c r="DN474" s="6"/>
      <c r="DO474" s="6"/>
      <c r="DP474" s="6"/>
      <c r="DQ474" s="52"/>
      <c r="DS474" s="328"/>
      <c r="DT474" s="41" t="s">
        <v>65</v>
      </c>
      <c r="DU474" s="6"/>
      <c r="DV474" s="6"/>
      <c r="DW474" s="6"/>
      <c r="DX474" s="6"/>
      <c r="DY474" s="6"/>
      <c r="DZ474" s="6"/>
      <c r="EA474" s="52"/>
      <c r="EC474" s="328"/>
      <c r="ED474" s="41" t="s">
        <v>65</v>
      </c>
      <c r="EE474" s="6"/>
      <c r="EF474" s="6"/>
      <c r="EG474" s="6"/>
      <c r="EH474" s="6"/>
      <c r="EI474" s="6"/>
      <c r="EJ474" s="6"/>
      <c r="EK474" s="52"/>
      <c r="EL474" s="328"/>
      <c r="EM474" s="41" t="s">
        <v>65</v>
      </c>
      <c r="EN474" s="6">
        <v>10</v>
      </c>
      <c r="EO474" s="6">
        <v>8</v>
      </c>
      <c r="EP474" s="6">
        <v>6</v>
      </c>
      <c r="EQ474" s="6">
        <v>8</v>
      </c>
      <c r="ER474" s="6"/>
      <c r="ES474" s="6">
        <v>5</v>
      </c>
      <c r="ET474" s="52"/>
      <c r="EU474" s="52"/>
      <c r="EW474" s="367"/>
      <c r="EX474" s="41" t="s">
        <v>65</v>
      </c>
      <c r="EY474" s="6"/>
      <c r="EZ474" s="6"/>
      <c r="FA474" s="6"/>
      <c r="FB474" s="6"/>
      <c r="FC474" s="6"/>
      <c r="FD474" s="6"/>
      <c r="FE474" s="52"/>
      <c r="FG474" s="367"/>
      <c r="FH474" s="41" t="s">
        <v>65</v>
      </c>
      <c r="FI474" s="6"/>
      <c r="FJ474" s="6"/>
      <c r="FK474" s="6"/>
      <c r="FL474" s="6"/>
      <c r="FM474" s="6"/>
      <c r="FN474" s="6"/>
      <c r="FO474" s="52"/>
      <c r="FQ474" s="367"/>
      <c r="FR474" s="41" t="s">
        <v>65</v>
      </c>
      <c r="FS474" s="6"/>
      <c r="FT474" s="6"/>
      <c r="FU474" s="6"/>
      <c r="FV474" s="6"/>
      <c r="FW474" s="6"/>
      <c r="FX474" s="6"/>
      <c r="FY474" s="52"/>
      <c r="GA474" s="367"/>
      <c r="GB474" s="41" t="s">
        <v>65</v>
      </c>
      <c r="GC474" s="6"/>
      <c r="GD474" s="6"/>
      <c r="GE474" s="6"/>
      <c r="GF474" s="6"/>
      <c r="GG474" s="6"/>
      <c r="GH474" s="6"/>
      <c r="GI474" s="52"/>
      <c r="GK474" s="367"/>
      <c r="GL474" s="41" t="s">
        <v>65</v>
      </c>
      <c r="GM474" s="6"/>
      <c r="GN474" s="6"/>
      <c r="GO474" s="6"/>
      <c r="GP474" s="6"/>
      <c r="GQ474" s="6"/>
      <c r="GR474" s="6"/>
      <c r="GS474" s="52"/>
      <c r="GU474" s="367"/>
      <c r="GV474" s="41" t="s">
        <v>65</v>
      </c>
      <c r="GW474" s="6"/>
      <c r="GX474" s="6"/>
      <c r="GY474" s="6"/>
      <c r="GZ474" s="6"/>
      <c r="HA474" s="6"/>
      <c r="HB474" s="6"/>
      <c r="HC474" s="52"/>
      <c r="HE474" s="367"/>
      <c r="HF474" s="41" t="s">
        <v>65</v>
      </c>
      <c r="HG474" s="6"/>
      <c r="HH474" s="6"/>
      <c r="HI474" s="6"/>
      <c r="HJ474" s="6"/>
      <c r="HK474" s="6"/>
      <c r="HL474" s="6"/>
      <c r="HM474" s="52"/>
      <c r="HO474" s="367"/>
      <c r="HP474" s="41" t="s">
        <v>65</v>
      </c>
      <c r="HQ474" s="6"/>
      <c r="HR474" s="6"/>
      <c r="HS474" s="6"/>
      <c r="HT474" s="6"/>
      <c r="HU474" s="6"/>
      <c r="HV474" s="6"/>
      <c r="HW474" s="52"/>
      <c r="HY474" s="367"/>
      <c r="HZ474" s="41" t="s">
        <v>65</v>
      </c>
      <c r="IA474" s="6"/>
      <c r="IB474" s="6"/>
      <c r="IC474" s="6"/>
      <c r="ID474" s="6"/>
      <c r="IE474" s="6"/>
      <c r="IF474" s="6"/>
      <c r="IG474" s="52"/>
      <c r="II474" s="367"/>
      <c r="IJ474" s="41" t="s">
        <v>65</v>
      </c>
      <c r="IK474" s="6"/>
      <c r="IL474" s="6"/>
      <c r="IM474" s="6"/>
      <c r="IN474" s="6"/>
      <c r="IO474" s="6"/>
      <c r="IP474" s="6"/>
      <c r="IQ474" s="52"/>
      <c r="IS474" s="367"/>
      <c r="IT474" s="41" t="s">
        <v>65</v>
      </c>
      <c r="IU474" s="6"/>
      <c r="IV474" s="6"/>
      <c r="IW474" s="6"/>
      <c r="IX474" s="6"/>
      <c r="IY474" s="6"/>
      <c r="IZ474" s="6"/>
      <c r="JA474" s="52"/>
    </row>
    <row r="475" spans="1:261" outlineLevel="2" x14ac:dyDescent="0.25">
      <c r="C475" s="356"/>
      <c r="D475" s="41" t="s">
        <v>353</v>
      </c>
      <c r="E475" s="416">
        <f t="shared" si="2104"/>
        <v>9.25</v>
      </c>
      <c r="F475" s="416">
        <f t="shared" si="2105"/>
        <v>7.75</v>
      </c>
      <c r="G475" s="416">
        <f t="shared" si="2106"/>
        <v>8.25</v>
      </c>
      <c r="H475" s="416">
        <f t="shared" si="2107"/>
        <v>9.3333333333333339</v>
      </c>
      <c r="I475" s="416">
        <f t="shared" si="2108"/>
        <v>8</v>
      </c>
      <c r="J475" s="416">
        <f t="shared" si="2109"/>
        <v>5</v>
      </c>
      <c r="K475" s="52"/>
      <c r="M475" s="328"/>
      <c r="N475" s="41" t="s">
        <v>353</v>
      </c>
      <c r="O475" s="6"/>
      <c r="P475" s="6"/>
      <c r="Q475" s="6"/>
      <c r="R475" s="6"/>
      <c r="S475" s="6"/>
      <c r="T475" s="6"/>
      <c r="U475" s="52"/>
      <c r="W475" s="328"/>
      <c r="X475" s="41" t="s">
        <v>353</v>
      </c>
      <c r="Y475" s="6"/>
      <c r="Z475" s="6"/>
      <c r="AA475" s="6"/>
      <c r="AB475" s="6"/>
      <c r="AC475" s="6"/>
      <c r="AD475" s="6"/>
      <c r="AE475" s="52"/>
      <c r="AG475" s="328"/>
      <c r="AH475" s="41" t="s">
        <v>353</v>
      </c>
      <c r="AI475" s="6"/>
      <c r="AJ475" s="6"/>
      <c r="AK475" s="6"/>
      <c r="AL475" s="6"/>
      <c r="AM475" s="6"/>
      <c r="AN475" s="6"/>
      <c r="AO475" s="52"/>
      <c r="AQ475" s="328"/>
      <c r="AR475" s="41" t="s">
        <v>353</v>
      </c>
      <c r="AS475" s="6"/>
      <c r="AT475" s="6"/>
      <c r="AU475" s="6"/>
      <c r="AV475" s="6"/>
      <c r="AW475" s="6"/>
      <c r="AX475" s="6"/>
      <c r="AY475" s="52"/>
      <c r="BA475" s="328"/>
      <c r="BB475" s="41" t="s">
        <v>353</v>
      </c>
      <c r="BC475" s="408">
        <v>10</v>
      </c>
      <c r="BD475" s="6">
        <v>7</v>
      </c>
      <c r="BE475" s="6">
        <v>9</v>
      </c>
      <c r="BF475" s="408">
        <v>10</v>
      </c>
      <c r="BG475" s="6">
        <v>9</v>
      </c>
      <c r="BH475" s="408">
        <v>10</v>
      </c>
      <c r="BI475" s="52"/>
      <c r="BK475" s="328"/>
      <c r="BL475" s="41" t="s">
        <v>353</v>
      </c>
      <c r="BM475" s="6"/>
      <c r="BN475" s="6"/>
      <c r="BO475" s="6"/>
      <c r="BP475" s="6"/>
      <c r="BQ475" s="6"/>
      <c r="BR475" s="6"/>
      <c r="BS475" s="52"/>
      <c r="BU475" s="328"/>
      <c r="BV475" s="41" t="s">
        <v>353</v>
      </c>
      <c r="BW475" s="6">
        <v>9</v>
      </c>
      <c r="BX475" s="6">
        <v>10</v>
      </c>
      <c r="BY475" s="6">
        <v>10</v>
      </c>
      <c r="BZ475" s="6">
        <v>10</v>
      </c>
      <c r="CA475" s="6">
        <v>10</v>
      </c>
      <c r="CB475" s="409">
        <v>0</v>
      </c>
      <c r="CC475" s="52"/>
      <c r="CE475" s="328"/>
      <c r="CF475" s="41" t="s">
        <v>353</v>
      </c>
      <c r="CG475" s="6"/>
      <c r="CH475" s="6"/>
      <c r="CI475" s="6"/>
      <c r="CJ475" s="6"/>
      <c r="CK475" s="6"/>
      <c r="CL475" s="6"/>
      <c r="CM475" s="52"/>
      <c r="CO475" s="328"/>
      <c r="CP475" s="41" t="s">
        <v>353</v>
      </c>
      <c r="CQ475" s="6"/>
      <c r="CR475" s="6"/>
      <c r="CS475" s="6"/>
      <c r="CT475" s="6"/>
      <c r="CU475" s="6"/>
      <c r="CV475" s="6"/>
      <c r="CW475" s="52"/>
      <c r="CY475" s="328"/>
      <c r="CZ475" s="41" t="s">
        <v>353</v>
      </c>
      <c r="DA475" s="6">
        <v>10</v>
      </c>
      <c r="DB475" s="6">
        <v>8</v>
      </c>
      <c r="DC475" s="6">
        <v>6</v>
      </c>
      <c r="DD475" s="6">
        <v>8</v>
      </c>
      <c r="DE475" s="6"/>
      <c r="DF475" s="6">
        <v>5</v>
      </c>
      <c r="DG475" s="52"/>
      <c r="DI475" s="328"/>
      <c r="DJ475" s="41" t="s">
        <v>353</v>
      </c>
      <c r="DK475" s="6"/>
      <c r="DL475" s="6"/>
      <c r="DM475" s="6"/>
      <c r="DN475" s="6"/>
      <c r="DO475" s="6"/>
      <c r="DP475" s="6"/>
      <c r="DQ475" s="52"/>
      <c r="DS475" s="328"/>
      <c r="DT475" s="41" t="s">
        <v>353</v>
      </c>
      <c r="DU475" s="6"/>
      <c r="DV475" s="6"/>
      <c r="DW475" s="6"/>
      <c r="DX475" s="6"/>
      <c r="DY475" s="6"/>
      <c r="DZ475" s="6"/>
      <c r="EA475" s="52"/>
      <c r="EC475" s="328"/>
      <c r="ED475" s="41" t="s">
        <v>353</v>
      </c>
      <c r="EE475" s="6"/>
      <c r="EF475" s="6"/>
      <c r="EG475" s="6"/>
      <c r="EH475" s="6"/>
      <c r="EI475" s="6"/>
      <c r="EJ475" s="6"/>
      <c r="EK475" s="52"/>
      <c r="EL475" s="328"/>
      <c r="EM475" s="41" t="s">
        <v>353</v>
      </c>
      <c r="EN475" s="6">
        <v>10</v>
      </c>
      <c r="EO475" s="6">
        <v>8</v>
      </c>
      <c r="EP475" s="6">
        <v>6</v>
      </c>
      <c r="EQ475" s="6">
        <v>8</v>
      </c>
      <c r="ER475" s="6"/>
      <c r="ES475" s="6">
        <v>5</v>
      </c>
      <c r="ET475" s="52"/>
      <c r="EU475" s="52"/>
      <c r="EW475" s="367"/>
      <c r="EX475" s="41" t="s">
        <v>353</v>
      </c>
      <c r="EY475" s="6"/>
      <c r="EZ475" s="6"/>
      <c r="FA475" s="6"/>
      <c r="FB475" s="6"/>
      <c r="FC475" s="6"/>
      <c r="FD475" s="6"/>
      <c r="FE475" s="52"/>
      <c r="FG475" s="367"/>
      <c r="FH475" s="41" t="s">
        <v>353</v>
      </c>
      <c r="FI475" s="6"/>
      <c r="FJ475" s="6"/>
      <c r="FK475" s="6"/>
      <c r="FL475" s="6"/>
      <c r="FM475" s="6"/>
      <c r="FN475" s="6"/>
      <c r="FO475" s="52"/>
      <c r="FQ475" s="367"/>
      <c r="FR475" s="41" t="s">
        <v>353</v>
      </c>
      <c r="FS475" s="6"/>
      <c r="FT475" s="6"/>
      <c r="FU475" s="6"/>
      <c r="FV475" s="6"/>
      <c r="FW475" s="6"/>
      <c r="FX475" s="6"/>
      <c r="FY475" s="52"/>
      <c r="GA475" s="367"/>
      <c r="GB475" s="41" t="s">
        <v>353</v>
      </c>
      <c r="GC475" s="6"/>
      <c r="GD475" s="6"/>
      <c r="GE475" s="6"/>
      <c r="GF475" s="6"/>
      <c r="GG475" s="6"/>
      <c r="GH475" s="6"/>
      <c r="GI475" s="52"/>
      <c r="GK475" s="367"/>
      <c r="GL475" s="41" t="s">
        <v>353</v>
      </c>
      <c r="GM475" s="6"/>
      <c r="GN475" s="6"/>
      <c r="GO475" s="6"/>
      <c r="GP475" s="6"/>
      <c r="GQ475" s="6"/>
      <c r="GR475" s="6"/>
      <c r="GS475" s="52"/>
      <c r="GU475" s="367"/>
      <c r="GV475" s="41" t="s">
        <v>353</v>
      </c>
      <c r="GW475" s="6"/>
      <c r="GX475" s="6"/>
      <c r="GY475" s="6"/>
      <c r="GZ475" s="6"/>
      <c r="HA475" s="6"/>
      <c r="HB475" s="6"/>
      <c r="HC475" s="52"/>
      <c r="HE475" s="367"/>
      <c r="HF475" s="41" t="s">
        <v>353</v>
      </c>
      <c r="HG475" s="6"/>
      <c r="HH475" s="6"/>
      <c r="HI475" s="6"/>
      <c r="HJ475" s="6"/>
      <c r="HK475" s="6"/>
      <c r="HL475" s="6"/>
      <c r="HM475" s="52"/>
      <c r="HO475" s="367"/>
      <c r="HP475" s="41" t="s">
        <v>353</v>
      </c>
      <c r="HQ475" s="6"/>
      <c r="HR475" s="6"/>
      <c r="HS475" s="6"/>
      <c r="HT475" s="6"/>
      <c r="HU475" s="6"/>
      <c r="HV475" s="6"/>
      <c r="HW475" s="52"/>
      <c r="HY475" s="367"/>
      <c r="HZ475" s="41" t="s">
        <v>353</v>
      </c>
      <c r="IA475" s="6"/>
      <c r="IB475" s="6"/>
      <c r="IC475" s="6"/>
      <c r="ID475" s="6"/>
      <c r="IE475" s="6"/>
      <c r="IF475" s="6"/>
      <c r="IG475" s="52"/>
      <c r="II475" s="367"/>
      <c r="IJ475" s="41" t="s">
        <v>353</v>
      </c>
      <c r="IK475" s="6"/>
      <c r="IL475" s="6"/>
      <c r="IM475" s="6"/>
      <c r="IN475" s="6"/>
      <c r="IO475" s="6"/>
      <c r="IP475" s="6"/>
      <c r="IQ475" s="52"/>
      <c r="IS475" s="367"/>
      <c r="IT475" s="41" t="s">
        <v>353</v>
      </c>
      <c r="IU475" s="6"/>
      <c r="IV475" s="6"/>
      <c r="IW475" s="6"/>
      <c r="IX475" s="6"/>
      <c r="IY475" s="6"/>
      <c r="IZ475" s="6"/>
      <c r="JA475" s="52"/>
    </row>
    <row r="476" spans="1:261" ht="13.8" outlineLevel="2" x14ac:dyDescent="0.25">
      <c r="A476" s="99" t="s">
        <v>122</v>
      </c>
      <c r="B476" s="100">
        <f>IF(A476="Must Have",RQTMustHave,(IF(A476="Important",RQTImportant,(IF(A476="Standard",RQTStandard,RQTNiceToHave)))))</f>
        <v>1</v>
      </c>
      <c r="C476" s="358"/>
      <c r="D476" s="17" t="s">
        <v>1</v>
      </c>
      <c r="E476" s="417">
        <f>AVERAGE(O476,Y476,AI476,AS476,BC476,BM476,BW476,CG476,CQ476,DA476,DK476,DU476,EE476,EO476,EY476,FI476,FS476,GC476,GM476,GW476,HG476,HQ476,IA476,IK476,IU476)</f>
        <v>9.1875</v>
      </c>
      <c r="F476" s="417">
        <f t="shared" ref="F476:J476" si="2110">AVERAGE(P476,Z476,AJ476,AT476,BD476,BN476,BX476,CH476,CR476,DB476,DL476,DV476,EF476,EP476,EZ476,FJ476,FT476,GD476,GN476,GX476,HH476,HR476,IB476,IL476,IV476)</f>
        <v>8.125</v>
      </c>
      <c r="G476" s="417">
        <f t="shared" si="2110"/>
        <v>7.6875</v>
      </c>
      <c r="H476" s="417">
        <f t="shared" si="2110"/>
        <v>8</v>
      </c>
      <c r="I476" s="417">
        <f t="shared" si="2110"/>
        <v>7.541666666666667</v>
      </c>
      <c r="J476" s="417">
        <f t="shared" si="2110"/>
        <v>6.583333333333333</v>
      </c>
      <c r="K476" s="52"/>
      <c r="M476" s="48"/>
      <c r="N476" s="17" t="s">
        <v>1</v>
      </c>
      <c r="O476" s="36" t="str">
        <f>IF(COUNT(O468:O475)=0,"",AVERAGE(O468:O475))</f>
        <v/>
      </c>
      <c r="P476" s="36" t="str">
        <f>IF(COUNT(P468:P475)=0,"",AVERAGE(P468:P475))</f>
        <v/>
      </c>
      <c r="Q476" s="36" t="str">
        <f>IF(COUNT(Q468:Q475)=0,"",AVERAGE(Q468:Q475))</f>
        <v/>
      </c>
      <c r="R476" s="36" t="str">
        <f>IF(COUNT(R468:R475)=0,"",AVERAGE(R468:R475))</f>
        <v/>
      </c>
      <c r="S476" s="36"/>
      <c r="T476" s="36" t="str">
        <f>IF(COUNT(T468:T475)=0,"",AVERAGE(T468:T475))</f>
        <v/>
      </c>
      <c r="U476" s="52"/>
      <c r="W476" s="48"/>
      <c r="X476" s="17" t="s">
        <v>1</v>
      </c>
      <c r="Y476" s="36" t="str">
        <f>IF(COUNT(Y468:Y475)=0,"",AVERAGE(Y468:Y475))</f>
        <v/>
      </c>
      <c r="Z476" s="36" t="str">
        <f>IF(COUNT(Z468:Z475)=0,"",AVERAGE(Z468:Z475))</f>
        <v/>
      </c>
      <c r="AA476" s="36" t="str">
        <f>IF(COUNT(AA468:AA475)=0,"",AVERAGE(AA468:AA475))</f>
        <v/>
      </c>
      <c r="AB476" s="36" t="str">
        <f>IF(COUNT(AB468:AB475)=0,"",AVERAGE(AB468:AB475))</f>
        <v/>
      </c>
      <c r="AC476" s="36"/>
      <c r="AD476" s="36" t="str">
        <f>IF(COUNT(AD468:AD475)=0,"",AVERAGE(AD468:AD475))</f>
        <v/>
      </c>
      <c r="AE476" s="52"/>
      <c r="AG476" s="48"/>
      <c r="AH476" s="17" t="s">
        <v>1</v>
      </c>
      <c r="AI476" s="36" t="str">
        <f>IF(COUNT(AI468:AI475)=0,"",AVERAGE(AI468:AI475))</f>
        <v/>
      </c>
      <c r="AJ476" s="36" t="str">
        <f>IF(COUNT(AJ468:AJ475)=0,"",AVERAGE(AJ468:AJ475))</f>
        <v/>
      </c>
      <c r="AK476" s="36" t="str">
        <f>IF(COUNT(AK468:AK475)=0,"",AVERAGE(AK468:AK475))</f>
        <v/>
      </c>
      <c r="AL476" s="36" t="str">
        <f>IF(COUNT(AL468:AL475)=0,"",AVERAGE(AL468:AL475))</f>
        <v/>
      </c>
      <c r="AM476" s="36"/>
      <c r="AN476" s="36" t="str">
        <f>IF(COUNT(AN468:AN475)=0,"",AVERAGE(AN468:AN475))</f>
        <v/>
      </c>
      <c r="AO476" s="52"/>
      <c r="AQ476" s="48"/>
      <c r="AR476" s="17" t="s">
        <v>1</v>
      </c>
      <c r="AS476" s="36"/>
      <c r="AT476" s="36" t="str">
        <f>IF(COUNT(AT468:AT475)=0,"",AVERAGE(AT468:AT475))</f>
        <v/>
      </c>
      <c r="AU476" s="36" t="str">
        <f>IF(COUNT(AU468:AU475)=0,"",AVERAGE(AU468:AU475))</f>
        <v/>
      </c>
      <c r="AV476" s="36" t="str">
        <f>IF(COUNT(AV468:AV475)=0,"",AVERAGE(AV468:AV475))</f>
        <v/>
      </c>
      <c r="AW476" s="36" t="str">
        <f>IF(COUNT(AW468:AW475)=0,"",AVERAGE(AW468:AW475))</f>
        <v/>
      </c>
      <c r="AX476" s="36" t="str">
        <f>IF(COUNT(AX468:AX475)=0,"",AVERAGE(AX468:AX475))</f>
        <v/>
      </c>
      <c r="AY476" s="52"/>
      <c r="BA476" s="48"/>
      <c r="BB476" s="17" t="s">
        <v>1</v>
      </c>
      <c r="BC476" s="36">
        <f>AVERAGE(BC468:BC475)</f>
        <v>9.375</v>
      </c>
      <c r="BD476" s="36">
        <f>IF(COUNT(BD468:BD475)=0,"",AVERAGE(BD468:BD475))</f>
        <v>8.125</v>
      </c>
      <c r="BE476" s="36">
        <f>IF(COUNT(BE468:BE475)=0,"",AVERAGE(BE468:BE475))</f>
        <v>8.5</v>
      </c>
      <c r="BF476" s="36">
        <v>9</v>
      </c>
      <c r="BG476" s="36">
        <f>IF(COUNT(BG468:BG475)=0,"",AVERAGE(BG468:BG475))</f>
        <v>8</v>
      </c>
      <c r="BH476" s="36">
        <f>IF(COUNT(BH468:BH475)=0,"",AVERAGE(BH468:BH475))</f>
        <v>10</v>
      </c>
      <c r="BI476" s="52"/>
      <c r="BK476" s="48"/>
      <c r="BL476" s="17" t="s">
        <v>1</v>
      </c>
      <c r="BM476" s="6"/>
      <c r="BN476" s="6"/>
      <c r="BO476" s="6"/>
      <c r="BP476" s="6"/>
      <c r="BQ476" s="6"/>
      <c r="BR476" s="6"/>
      <c r="BS476" s="52"/>
      <c r="BU476" s="48"/>
      <c r="BV476" s="17" t="s">
        <v>1</v>
      </c>
      <c r="BW476" s="36">
        <f t="shared" ref="BW476:CB476" si="2111">IF(COUNT(BW468:BW475)=0,"",AVERAGE(BW468:BW475))</f>
        <v>9</v>
      </c>
      <c r="BX476" s="36">
        <f t="shared" si="2111"/>
        <v>10</v>
      </c>
      <c r="BY476" s="36">
        <f t="shared" si="2111"/>
        <v>10</v>
      </c>
      <c r="BZ476" s="36">
        <f t="shared" si="2111"/>
        <v>8.75</v>
      </c>
      <c r="CA476" s="36">
        <f t="shared" si="2111"/>
        <v>9.875</v>
      </c>
      <c r="CB476" s="36">
        <f t="shared" si="2111"/>
        <v>5</v>
      </c>
      <c r="CC476" s="52"/>
      <c r="CE476" s="48"/>
      <c r="CF476" s="17" t="s">
        <v>1</v>
      </c>
      <c r="CG476" s="36" t="str">
        <f>IF(COUNT(CG468:CG475)=0,"",AVERAGE(CG468:CG475))</f>
        <v/>
      </c>
      <c r="CH476" s="36" t="str">
        <f>IF(COUNT(CH468:CH475)=0,"",AVERAGE(CH468:CH475))</f>
        <v/>
      </c>
      <c r="CI476" s="36" t="str">
        <f>IF(COUNT(CI468:CI475)=0,"",AVERAGE(CI468:CI475))</f>
        <v/>
      </c>
      <c r="CJ476" s="36" t="str">
        <f>IF(COUNT(CJ468:CJ475)=0,"",AVERAGE(CJ468:CJ475))</f>
        <v/>
      </c>
      <c r="CK476" s="36"/>
      <c r="CL476" s="36" t="str">
        <f>IF(COUNT(CL468:CL475)=0,"",AVERAGE(CL468:CL475))</f>
        <v/>
      </c>
      <c r="CM476" s="52"/>
      <c r="CO476" s="48"/>
      <c r="CP476" s="17" t="s">
        <v>1</v>
      </c>
      <c r="CQ476" s="36" t="str">
        <f>IF(COUNT(CQ468:CQ475)=0,"",AVERAGE(CQ468:CQ475))</f>
        <v/>
      </c>
      <c r="CR476" s="36" t="str">
        <f>IF(COUNT(CR468:CR475)=0,"",AVERAGE(CR468:CR475))</f>
        <v/>
      </c>
      <c r="CS476" s="36" t="str">
        <f>IF(COUNT(CS468:CS475)=0,"",AVERAGE(CS468:CS475))</f>
        <v/>
      </c>
      <c r="CT476" s="36" t="str">
        <f>IF(COUNT(CT468:CT475)=0,"",AVERAGE(CT468:CT475))</f>
        <v/>
      </c>
      <c r="CU476" s="36"/>
      <c r="CV476" s="36" t="str">
        <f>IF(COUNT(CV468:CV475)=0,"",AVERAGE(CV468:CV475))</f>
        <v/>
      </c>
      <c r="CW476" s="52"/>
      <c r="CY476" s="48"/>
      <c r="CZ476" s="17" t="s">
        <v>1</v>
      </c>
      <c r="DA476" s="36">
        <f>IF(COUNT(DA468:DA475)=0,"",AVERAGE(DA468:DA475))</f>
        <v>10</v>
      </c>
      <c r="DB476" s="36">
        <f>IF(COUNT(DB468:DB475)=0,"",AVERAGE(DB468:DB475))</f>
        <v>8.375</v>
      </c>
      <c r="DC476" s="36">
        <f>IF(COUNT(DC468:DC475)=0,"",AVERAGE(DC468:DC475))</f>
        <v>6</v>
      </c>
      <c r="DD476" s="36">
        <f>IF(COUNT(DD468:DD475)=0,"",AVERAGE(DD468:DD475))</f>
        <v>6.25</v>
      </c>
      <c r="DE476" s="36"/>
      <c r="DF476" s="36">
        <f>IF(COUNT(DF468:DF475)=0,"",AVERAGE(DF468:DF475))</f>
        <v>4.75</v>
      </c>
      <c r="DG476" s="52"/>
      <c r="DI476" s="48"/>
      <c r="DJ476" s="17" t="s">
        <v>1</v>
      </c>
      <c r="DK476" s="36" t="str">
        <f>IF(COUNT(DK468:DK475)=0,"",AVERAGE(DK468:DK475))</f>
        <v/>
      </c>
      <c r="DL476" s="36" t="str">
        <f>IF(COUNT(DL468:DL475)=0,"",AVERAGE(DL468:DL475))</f>
        <v/>
      </c>
      <c r="DM476" s="36" t="str">
        <f>IF(COUNT(DM468:DM475)=0,"",AVERAGE(DM468:DM475))</f>
        <v/>
      </c>
      <c r="DN476" s="36" t="str">
        <f>IF(COUNT(DN468:DN475)=0,"",AVERAGE(DN468:DN475))</f>
        <v/>
      </c>
      <c r="DO476" s="36"/>
      <c r="DP476" s="36" t="str">
        <f>IF(COUNT(DP468:DP475)=0,"",AVERAGE(DP468:DP475))</f>
        <v/>
      </c>
      <c r="DQ476" s="52"/>
      <c r="DS476" s="48"/>
      <c r="DT476" s="17" t="s">
        <v>1</v>
      </c>
      <c r="DU476" s="36" t="str">
        <f>IF(COUNT(DU468:DU475)=0,"",AVERAGE(DU468:DU475))</f>
        <v/>
      </c>
      <c r="DV476" s="36" t="str">
        <f>IF(COUNT(DV468:DV475)=0,"",AVERAGE(DV468:DV475))</f>
        <v/>
      </c>
      <c r="DW476" s="36" t="str">
        <f>IF(COUNT(DW468:DW475)=0,"",AVERAGE(DW468:DW475))</f>
        <v/>
      </c>
      <c r="DX476" s="36" t="str">
        <f>IF(COUNT(DX468:DX475)=0,"",AVERAGE(DX468:DX475))</f>
        <v/>
      </c>
      <c r="DY476" s="36"/>
      <c r="DZ476" s="36" t="str">
        <f>IF(COUNT(DZ468:DZ475)=0,"",AVERAGE(DZ468:DZ475))</f>
        <v/>
      </c>
      <c r="EA476" s="52"/>
      <c r="EC476" s="48"/>
      <c r="ED476" s="17" t="s">
        <v>1</v>
      </c>
      <c r="EE476" s="36" t="str">
        <f>IF(COUNT(EE468:EE475)=0,"",AVERAGE(EE468:EE475))</f>
        <v/>
      </c>
      <c r="EF476" s="36" t="str">
        <f>IF(COUNT(EF468:EF475)=0,"",AVERAGE(EF468:EF475))</f>
        <v/>
      </c>
      <c r="EG476" s="36" t="str">
        <f>IF(COUNT(EG468:EG475)=0,"",AVERAGE(EG468:EG475))</f>
        <v/>
      </c>
      <c r="EH476" s="36" t="str">
        <f>IF(COUNT(EH468:EH475)=0,"",AVERAGE(EH468:EH475))</f>
        <v/>
      </c>
      <c r="EI476" s="36"/>
      <c r="EJ476" s="36" t="str">
        <f>IF(COUNT(EJ468:EJ475)=0,"",AVERAGE(EJ468:EJ475))</f>
        <v/>
      </c>
      <c r="EK476" s="52"/>
      <c r="EL476" s="48"/>
      <c r="EM476" s="17" t="s">
        <v>1</v>
      </c>
      <c r="EN476" s="36">
        <f>IF(COUNT(EN468:EN475)=0,"",AVERAGE(EN468:EN475))</f>
        <v>10</v>
      </c>
      <c r="EO476" s="36">
        <f>IF(COUNT(EO468:EO475)=0,"",AVERAGE(EO468:EO475))</f>
        <v>8.375</v>
      </c>
      <c r="EP476" s="36">
        <f>IF(COUNT(EP468:EP475)=0,"",AVERAGE(EP468:EP475))</f>
        <v>6</v>
      </c>
      <c r="EQ476" s="36">
        <f>IF(COUNT(EQ468:EQ475)=0,"",AVERAGE(EQ468:EQ475))</f>
        <v>6.25</v>
      </c>
      <c r="ER476" s="36"/>
      <c r="ES476" s="36">
        <f>IF(COUNT(ES468:ES475)=0,"",AVERAGE(ES468:ES475))</f>
        <v>4.75</v>
      </c>
      <c r="ET476" s="52"/>
      <c r="EU476" s="52"/>
      <c r="EW476" s="369"/>
      <c r="EX476" s="17" t="s">
        <v>1</v>
      </c>
      <c r="EY476" s="36" t="str">
        <f t="shared" ref="EY476:FD476" si="2112">IF(COUNT(EY468:EY475)=0,"",AVERAGE(EY468:EY475))</f>
        <v/>
      </c>
      <c r="EZ476" s="36" t="str">
        <f t="shared" si="2112"/>
        <v/>
      </c>
      <c r="FA476" s="36" t="str">
        <f t="shared" si="2112"/>
        <v/>
      </c>
      <c r="FB476" s="36" t="str">
        <f t="shared" si="2112"/>
        <v/>
      </c>
      <c r="FC476" s="36" t="str">
        <f t="shared" si="2112"/>
        <v/>
      </c>
      <c r="FD476" s="36" t="str">
        <f t="shared" si="2112"/>
        <v/>
      </c>
      <c r="FE476" s="52"/>
      <c r="FG476" s="369"/>
      <c r="FH476" s="17" t="s">
        <v>1</v>
      </c>
      <c r="FI476" s="36" t="str">
        <f t="shared" ref="FI476:FN476" si="2113">IF(COUNT(FI468:FI475)=0,"",AVERAGE(FI468:FI475))</f>
        <v/>
      </c>
      <c r="FJ476" s="36" t="str">
        <f t="shared" si="2113"/>
        <v/>
      </c>
      <c r="FK476" s="36" t="str">
        <f t="shared" si="2113"/>
        <v/>
      </c>
      <c r="FL476" s="36" t="str">
        <f t="shared" si="2113"/>
        <v/>
      </c>
      <c r="FM476" s="36" t="str">
        <f t="shared" si="2113"/>
        <v/>
      </c>
      <c r="FN476" s="36" t="str">
        <f t="shared" si="2113"/>
        <v/>
      </c>
      <c r="FO476" s="52"/>
      <c r="FQ476" s="369"/>
      <c r="FR476" s="17" t="s">
        <v>1</v>
      </c>
      <c r="FS476" s="36" t="str">
        <f t="shared" ref="FS476:FX476" si="2114">IF(COUNT(FS468:FS475)=0,"",AVERAGE(FS468:FS475))</f>
        <v/>
      </c>
      <c r="FT476" s="36" t="str">
        <f t="shared" si="2114"/>
        <v/>
      </c>
      <c r="FU476" s="36" t="str">
        <f t="shared" si="2114"/>
        <v/>
      </c>
      <c r="FV476" s="36" t="str">
        <f t="shared" si="2114"/>
        <v/>
      </c>
      <c r="FW476" s="36" t="str">
        <f t="shared" si="2114"/>
        <v/>
      </c>
      <c r="FX476" s="36" t="str">
        <f t="shared" si="2114"/>
        <v/>
      </c>
      <c r="FY476" s="52"/>
      <c r="GA476" s="369"/>
      <c r="GB476" s="17" t="s">
        <v>1</v>
      </c>
      <c r="GC476" s="36" t="str">
        <f t="shared" ref="GC476:GH476" si="2115">IF(COUNT(GC468:GC475)=0,"",AVERAGE(GC468:GC475))</f>
        <v/>
      </c>
      <c r="GD476" s="36" t="str">
        <f t="shared" si="2115"/>
        <v/>
      </c>
      <c r="GE476" s="36" t="str">
        <f t="shared" si="2115"/>
        <v/>
      </c>
      <c r="GF476" s="36" t="str">
        <f t="shared" si="2115"/>
        <v/>
      </c>
      <c r="GG476" s="36" t="str">
        <f t="shared" si="2115"/>
        <v/>
      </c>
      <c r="GH476" s="36" t="str">
        <f t="shared" si="2115"/>
        <v/>
      </c>
      <c r="GI476" s="52"/>
      <c r="GK476" s="369"/>
      <c r="GL476" s="17" t="s">
        <v>1</v>
      </c>
      <c r="GM476" s="36" t="str">
        <f t="shared" ref="GM476:GR476" si="2116">IF(COUNT(GM468:GM475)=0,"",AVERAGE(GM468:GM475))</f>
        <v/>
      </c>
      <c r="GN476" s="36" t="str">
        <f t="shared" si="2116"/>
        <v/>
      </c>
      <c r="GO476" s="36" t="str">
        <f t="shared" si="2116"/>
        <v/>
      </c>
      <c r="GP476" s="36" t="str">
        <f t="shared" si="2116"/>
        <v/>
      </c>
      <c r="GQ476" s="36" t="str">
        <f t="shared" si="2116"/>
        <v/>
      </c>
      <c r="GR476" s="36" t="str">
        <f t="shared" si="2116"/>
        <v/>
      </c>
      <c r="GS476" s="52"/>
      <c r="GU476" s="369"/>
      <c r="GV476" s="17" t="s">
        <v>1</v>
      </c>
      <c r="GW476" s="36" t="str">
        <f t="shared" ref="GW476:HB476" si="2117">IF(COUNT(GW468:GW475)=0,"",AVERAGE(GW468:GW475))</f>
        <v/>
      </c>
      <c r="GX476" s="36" t="str">
        <f t="shared" si="2117"/>
        <v/>
      </c>
      <c r="GY476" s="36" t="str">
        <f t="shared" si="2117"/>
        <v/>
      </c>
      <c r="GZ476" s="36" t="str">
        <f t="shared" si="2117"/>
        <v/>
      </c>
      <c r="HA476" s="36" t="str">
        <f t="shared" si="2117"/>
        <v/>
      </c>
      <c r="HB476" s="36" t="str">
        <f t="shared" si="2117"/>
        <v/>
      </c>
      <c r="HC476" s="52"/>
      <c r="HE476" s="369"/>
      <c r="HF476" s="17" t="s">
        <v>1</v>
      </c>
      <c r="HG476" s="36" t="str">
        <f t="shared" ref="HG476:HL476" si="2118">IF(COUNT(HG468:HG475)=0,"",AVERAGE(HG468:HG475))</f>
        <v/>
      </c>
      <c r="HH476" s="36" t="str">
        <f t="shared" si="2118"/>
        <v/>
      </c>
      <c r="HI476" s="36" t="str">
        <f t="shared" si="2118"/>
        <v/>
      </c>
      <c r="HJ476" s="36" t="str">
        <f t="shared" si="2118"/>
        <v/>
      </c>
      <c r="HK476" s="36" t="str">
        <f t="shared" si="2118"/>
        <v/>
      </c>
      <c r="HL476" s="36" t="str">
        <f t="shared" si="2118"/>
        <v/>
      </c>
      <c r="HM476" s="52"/>
      <c r="HO476" s="369"/>
      <c r="HP476" s="17" t="s">
        <v>1</v>
      </c>
      <c r="HQ476" s="36" t="str">
        <f t="shared" ref="HQ476:HV476" si="2119">IF(COUNT(HQ468:HQ475)=0,"",AVERAGE(HQ468:HQ475))</f>
        <v/>
      </c>
      <c r="HR476" s="36" t="str">
        <f t="shared" si="2119"/>
        <v/>
      </c>
      <c r="HS476" s="36" t="str">
        <f t="shared" si="2119"/>
        <v/>
      </c>
      <c r="HT476" s="36" t="str">
        <f t="shared" si="2119"/>
        <v/>
      </c>
      <c r="HU476" s="36" t="str">
        <f t="shared" si="2119"/>
        <v/>
      </c>
      <c r="HV476" s="36" t="str">
        <f t="shared" si="2119"/>
        <v/>
      </c>
      <c r="HW476" s="52"/>
      <c r="HY476" s="369"/>
      <c r="HZ476" s="17" t="s">
        <v>1</v>
      </c>
      <c r="IA476" s="36" t="str">
        <f t="shared" ref="IA476:IF476" si="2120">IF(COUNT(IA468:IA475)=0,"",AVERAGE(IA468:IA475))</f>
        <v/>
      </c>
      <c r="IB476" s="36" t="str">
        <f t="shared" si="2120"/>
        <v/>
      </c>
      <c r="IC476" s="36" t="str">
        <f t="shared" si="2120"/>
        <v/>
      </c>
      <c r="ID476" s="36" t="str">
        <f t="shared" si="2120"/>
        <v/>
      </c>
      <c r="IE476" s="36" t="str">
        <f t="shared" si="2120"/>
        <v/>
      </c>
      <c r="IF476" s="36" t="str">
        <f t="shared" si="2120"/>
        <v/>
      </c>
      <c r="IG476" s="52"/>
      <c r="II476" s="369"/>
      <c r="IJ476" s="17" t="s">
        <v>1</v>
      </c>
      <c r="IK476" s="36" t="str">
        <f t="shared" ref="IK476:IP476" si="2121">IF(COUNT(IK468:IK475)=0,"",AVERAGE(IK468:IK475))</f>
        <v/>
      </c>
      <c r="IL476" s="36" t="str">
        <f t="shared" si="2121"/>
        <v/>
      </c>
      <c r="IM476" s="36" t="str">
        <f t="shared" si="2121"/>
        <v/>
      </c>
      <c r="IN476" s="36" t="str">
        <f t="shared" si="2121"/>
        <v/>
      </c>
      <c r="IO476" s="36" t="str">
        <f t="shared" si="2121"/>
        <v/>
      </c>
      <c r="IP476" s="36" t="str">
        <f t="shared" si="2121"/>
        <v/>
      </c>
      <c r="IQ476" s="52"/>
      <c r="IS476" s="369"/>
      <c r="IT476" s="17" t="s">
        <v>1</v>
      </c>
      <c r="IU476" s="36" t="str">
        <f t="shared" ref="IU476:IZ476" si="2122">IF(COUNT(IU468:IU475)=0,"",AVERAGE(IU468:IU475))</f>
        <v/>
      </c>
      <c r="IV476" s="36" t="str">
        <f t="shared" si="2122"/>
        <v/>
      </c>
      <c r="IW476" s="36" t="str">
        <f t="shared" si="2122"/>
        <v/>
      </c>
      <c r="IX476" s="36" t="str">
        <f t="shared" si="2122"/>
        <v/>
      </c>
      <c r="IY476" s="36" t="str">
        <f t="shared" si="2122"/>
        <v/>
      </c>
      <c r="IZ476" s="36" t="str">
        <f t="shared" si="2122"/>
        <v/>
      </c>
      <c r="JA476" s="52"/>
    </row>
    <row r="477" spans="1:261" outlineLevel="2" x14ac:dyDescent="0.25">
      <c r="C477" s="102" t="s">
        <v>68</v>
      </c>
      <c r="D477" s="103" t="s">
        <v>354</v>
      </c>
      <c r="E477" s="419"/>
      <c r="F477" s="419"/>
      <c r="G477" s="419"/>
      <c r="H477" s="419"/>
      <c r="I477" s="419"/>
      <c r="J477" s="419"/>
      <c r="K477" s="52"/>
      <c r="M477" s="102" t="s">
        <v>68</v>
      </c>
      <c r="N477" s="103" t="s">
        <v>354</v>
      </c>
      <c r="O477" s="103"/>
      <c r="P477" s="103"/>
      <c r="Q477" s="103"/>
      <c r="R477" s="103"/>
      <c r="S477" s="103"/>
      <c r="T477" s="103"/>
      <c r="U477" s="52"/>
      <c r="W477" s="102" t="s">
        <v>68</v>
      </c>
      <c r="X477" s="103" t="s">
        <v>354</v>
      </c>
      <c r="Y477" s="103"/>
      <c r="Z477" s="103"/>
      <c r="AA477" s="103"/>
      <c r="AB477" s="103"/>
      <c r="AC477" s="103"/>
      <c r="AD477" s="103"/>
      <c r="AE477" s="52"/>
      <c r="AG477" s="102" t="s">
        <v>68</v>
      </c>
      <c r="AH477" s="103" t="s">
        <v>354</v>
      </c>
      <c r="AI477" s="103"/>
      <c r="AJ477" s="103"/>
      <c r="AK477" s="103"/>
      <c r="AL477" s="103"/>
      <c r="AM477" s="103"/>
      <c r="AN477" s="103"/>
      <c r="AO477" s="52"/>
      <c r="AQ477" s="102" t="s">
        <v>68</v>
      </c>
      <c r="AR477" s="103" t="s">
        <v>354</v>
      </c>
      <c r="AS477" s="103"/>
      <c r="AT477" s="103"/>
      <c r="AU477" s="103"/>
      <c r="AV477" s="103"/>
      <c r="AW477" s="103"/>
      <c r="AX477" s="103"/>
      <c r="AY477" s="52"/>
      <c r="BA477" s="102" t="s">
        <v>68</v>
      </c>
      <c r="BB477" s="103" t="s">
        <v>354</v>
      </c>
      <c r="BC477" s="103"/>
      <c r="BD477" s="103"/>
      <c r="BE477" s="103"/>
      <c r="BF477" s="103"/>
      <c r="BG477" s="103"/>
      <c r="BH477" s="103"/>
      <c r="BI477" s="52"/>
      <c r="BK477" s="102" t="s">
        <v>68</v>
      </c>
      <c r="BL477" s="103" t="s">
        <v>354</v>
      </c>
      <c r="BM477" s="36"/>
      <c r="BN477" s="36" t="str">
        <f>IF(COUNT(BN469:BN476)=0,"",AVERAGE(BN469:BN476))</f>
        <v/>
      </c>
      <c r="BO477" s="36" t="str">
        <f>IF(COUNT(BO469:BO476)=0,"",AVERAGE(BO469:BO476))</f>
        <v/>
      </c>
      <c r="BP477" s="36" t="str">
        <f>IF(COUNT(BP469:BP476)=0,"",AVERAGE(BP469:BP476))</f>
        <v/>
      </c>
      <c r="BQ477" s="36" t="str">
        <f>IF(COUNT(BQ469:BQ476)=0,"",AVERAGE(BQ469:BQ476))</f>
        <v/>
      </c>
      <c r="BR477" s="36" t="str">
        <f>IF(COUNT(BR469:BR476)=0,"",AVERAGE(BR469:BR476))</f>
        <v/>
      </c>
      <c r="BS477" s="52"/>
      <c r="BU477" s="102" t="s">
        <v>68</v>
      </c>
      <c r="BV477" s="103" t="s">
        <v>354</v>
      </c>
      <c r="BW477" s="103"/>
      <c r="BX477" s="103"/>
      <c r="BY477" s="103"/>
      <c r="BZ477" s="103"/>
      <c r="CA477" s="103"/>
      <c r="CB477" s="103"/>
      <c r="CC477" s="52"/>
      <c r="CE477" s="102" t="s">
        <v>68</v>
      </c>
      <c r="CF477" s="103" t="s">
        <v>354</v>
      </c>
      <c r="CG477" s="103"/>
      <c r="CH477" s="103"/>
      <c r="CI477" s="103"/>
      <c r="CJ477" s="103"/>
      <c r="CK477" s="103"/>
      <c r="CL477" s="103"/>
      <c r="CM477" s="52"/>
      <c r="CO477" s="102" t="s">
        <v>68</v>
      </c>
      <c r="CP477" s="103" t="s">
        <v>354</v>
      </c>
      <c r="CQ477" s="103"/>
      <c r="CR477" s="103"/>
      <c r="CS477" s="103"/>
      <c r="CT477" s="103"/>
      <c r="CU477" s="103"/>
      <c r="CV477" s="103"/>
      <c r="CW477" s="52"/>
      <c r="CY477" s="102" t="s">
        <v>68</v>
      </c>
      <c r="CZ477" s="103" t="s">
        <v>354</v>
      </c>
      <c r="DA477" s="103"/>
      <c r="DB477" s="103"/>
      <c r="DC477" s="103"/>
      <c r="DD477" s="103"/>
      <c r="DE477" s="103"/>
      <c r="DF477" s="103"/>
      <c r="DG477" s="52"/>
      <c r="DI477" s="102" t="s">
        <v>68</v>
      </c>
      <c r="DJ477" s="103" t="s">
        <v>354</v>
      </c>
      <c r="DK477" s="103"/>
      <c r="DL477" s="103"/>
      <c r="DM477" s="103"/>
      <c r="DN477" s="103"/>
      <c r="DO477" s="103"/>
      <c r="DP477" s="103"/>
      <c r="DQ477" s="52"/>
      <c r="DS477" s="102" t="s">
        <v>68</v>
      </c>
      <c r="DT477" s="103" t="s">
        <v>354</v>
      </c>
      <c r="DU477" s="103"/>
      <c r="DV477" s="103"/>
      <c r="DW477" s="103"/>
      <c r="DX477" s="103"/>
      <c r="DY477" s="103"/>
      <c r="DZ477" s="103"/>
      <c r="EA477" s="52"/>
      <c r="EC477" s="102" t="s">
        <v>68</v>
      </c>
      <c r="ED477" s="103" t="s">
        <v>354</v>
      </c>
      <c r="EE477" s="103"/>
      <c r="EF477" s="103"/>
      <c r="EG477" s="103"/>
      <c r="EH477" s="103"/>
      <c r="EI477" s="103"/>
      <c r="EJ477" s="103"/>
      <c r="EK477" s="52"/>
      <c r="EL477" s="102" t="s">
        <v>68</v>
      </c>
      <c r="EM477" s="103" t="s">
        <v>354</v>
      </c>
      <c r="EN477" s="103"/>
      <c r="EO477" s="103"/>
      <c r="EP477" s="103"/>
      <c r="EQ477" s="103"/>
      <c r="ER477" s="103"/>
      <c r="ES477" s="103"/>
      <c r="ET477" s="52"/>
      <c r="EU477" s="52"/>
      <c r="EW477" s="370" t="s">
        <v>68</v>
      </c>
      <c r="EX477" s="103" t="s">
        <v>354</v>
      </c>
      <c r="EY477" s="103"/>
      <c r="EZ477" s="103"/>
      <c r="FA477" s="103"/>
      <c r="FB477" s="103"/>
      <c r="FC477" s="103"/>
      <c r="FD477" s="103"/>
      <c r="FE477" s="52"/>
      <c r="FG477" s="370" t="s">
        <v>68</v>
      </c>
      <c r="FH477" s="103" t="s">
        <v>354</v>
      </c>
      <c r="FI477" s="103"/>
      <c r="FJ477" s="103"/>
      <c r="FK477" s="103"/>
      <c r="FL477" s="103"/>
      <c r="FM477" s="103"/>
      <c r="FN477" s="103"/>
      <c r="FO477" s="52"/>
      <c r="FQ477" s="370" t="s">
        <v>68</v>
      </c>
      <c r="FR477" s="103" t="s">
        <v>354</v>
      </c>
      <c r="FS477" s="103"/>
      <c r="FT477" s="103"/>
      <c r="FU477" s="103"/>
      <c r="FV477" s="103"/>
      <c r="FW477" s="103"/>
      <c r="FX477" s="103"/>
      <c r="FY477" s="52"/>
      <c r="GA477" s="370" t="s">
        <v>68</v>
      </c>
      <c r="GB477" s="103" t="s">
        <v>354</v>
      </c>
      <c r="GC477" s="103"/>
      <c r="GD477" s="103"/>
      <c r="GE477" s="103"/>
      <c r="GF477" s="103"/>
      <c r="GG477" s="103"/>
      <c r="GH477" s="103"/>
      <c r="GI477" s="52"/>
      <c r="GK477" s="370" t="s">
        <v>68</v>
      </c>
      <c r="GL477" s="103" t="s">
        <v>354</v>
      </c>
      <c r="GM477" s="103"/>
      <c r="GN477" s="103"/>
      <c r="GO477" s="103"/>
      <c r="GP477" s="103"/>
      <c r="GQ477" s="103"/>
      <c r="GR477" s="103"/>
      <c r="GS477" s="52"/>
      <c r="GU477" s="370" t="s">
        <v>68</v>
      </c>
      <c r="GV477" s="103" t="s">
        <v>354</v>
      </c>
      <c r="GW477" s="103"/>
      <c r="GX477" s="103"/>
      <c r="GY477" s="103"/>
      <c r="GZ477" s="103"/>
      <c r="HA477" s="103"/>
      <c r="HB477" s="103"/>
      <c r="HC477" s="52"/>
      <c r="HE477" s="370" t="s">
        <v>68</v>
      </c>
      <c r="HF477" s="103" t="s">
        <v>354</v>
      </c>
      <c r="HG477" s="103"/>
      <c r="HH477" s="103"/>
      <c r="HI477" s="103"/>
      <c r="HJ477" s="103"/>
      <c r="HK477" s="103"/>
      <c r="HL477" s="103"/>
      <c r="HM477" s="52"/>
      <c r="HO477" s="370" t="s">
        <v>68</v>
      </c>
      <c r="HP477" s="103" t="s">
        <v>354</v>
      </c>
      <c r="HQ477" s="103"/>
      <c r="HR477" s="103"/>
      <c r="HS477" s="103"/>
      <c r="HT477" s="103"/>
      <c r="HU477" s="103"/>
      <c r="HV477" s="103"/>
      <c r="HW477" s="52"/>
      <c r="HY477" s="370" t="s">
        <v>68</v>
      </c>
      <c r="HZ477" s="103" t="s">
        <v>354</v>
      </c>
      <c r="IA477" s="103"/>
      <c r="IB477" s="103"/>
      <c r="IC477" s="103"/>
      <c r="ID477" s="103"/>
      <c r="IE477" s="103"/>
      <c r="IF477" s="103"/>
      <c r="IG477" s="52"/>
      <c r="II477" s="370" t="s">
        <v>68</v>
      </c>
      <c r="IJ477" s="103" t="s">
        <v>354</v>
      </c>
      <c r="IK477" s="103"/>
      <c r="IL477" s="103"/>
      <c r="IM477" s="103"/>
      <c r="IN477" s="103"/>
      <c r="IO477" s="103"/>
      <c r="IP477" s="103"/>
      <c r="IQ477" s="52"/>
      <c r="IS477" s="370" t="s">
        <v>68</v>
      </c>
      <c r="IT477" s="103" t="s">
        <v>354</v>
      </c>
      <c r="IU477" s="103"/>
      <c r="IV477" s="103"/>
      <c r="IW477" s="103"/>
      <c r="IX477" s="103"/>
      <c r="IY477" s="103"/>
      <c r="IZ477" s="103"/>
      <c r="JA477" s="52"/>
    </row>
    <row r="478" spans="1:261" outlineLevel="2" x14ac:dyDescent="0.25">
      <c r="C478" s="356"/>
      <c r="D478" s="41" t="s">
        <v>29</v>
      </c>
      <c r="E478" s="416">
        <f t="shared" ref="E478:E480" si="2123">AVERAGE(O478,Y478,AI478,AS478,BC478,BM478,BW478,CG478,CQ478,DA478,DK478,DU478,EE478,EO478,EY478,FI478,FS478,GC478,GM478,GW478,HG478,HQ478,IA478,IK478,IU478)</f>
        <v>9.25</v>
      </c>
      <c r="F478" s="416">
        <f t="shared" ref="F478:F480" si="2124">AVERAGE(P478,Z478,AJ478,AT478,BD478,BN478,BX478,CH478,CR478,DB478,DL478,DV478,EF478,EP478,EZ478,FJ478,FT478,GD478,GN478,GX478,HH478,HR478,IB478,IL478,IV478)</f>
        <v>8.5</v>
      </c>
      <c r="G478" s="416">
        <f t="shared" ref="G478:G480" si="2125">AVERAGE(Q478,AA478,AK478,AU478,BE478,BO478,BY478,CI478,CS478,DC478,DM478,DW478,EG478,EQ478,FA478,FK478,FU478,GE478,GO478,GY478,HI478,HS478,IC478,IM478,IW478)</f>
        <v>8.5</v>
      </c>
      <c r="H478" s="416">
        <f t="shared" ref="H478:H480" si="2126">AVERAGE(R478,AB478,AL478,AV478,BF478,BP478,BZ478,CJ478,CT478,DD478,DN478,DX478,EH478,ER478,FB478,FL478,FV478,GF478,GP478,GZ478,HJ478,HT478,ID478,IN478,IX478)</f>
        <v>8.6666666666666661</v>
      </c>
      <c r="I478" s="416">
        <f t="shared" ref="I478:I480" si="2127">AVERAGE(S478,AC478,AM478,AW478,BG478,BQ478,CA478,CK478,CU478,DE478,DO478,DY478,EI478,ES478,FC478,FM478,FW478,GG478,GQ478,HA478,HK478,HU478,IE478,IO478,IY478)</f>
        <v>2.3333333333333335</v>
      </c>
      <c r="J478" s="416">
        <f t="shared" ref="J478:J480" si="2128">AVERAGE(T478,AD478,AN478,AX478,BH478,BR478,CB478,CL478,CV478,DF478,DP478,DZ478,EJ478,ET478,FD478,FN478,FX478,GH478,GR478,HB478,HL478,HV478,IF478,IP478,IZ478)</f>
        <v>9</v>
      </c>
      <c r="K478" s="52"/>
      <c r="M478" s="328"/>
      <c r="N478" s="41" t="s">
        <v>29</v>
      </c>
      <c r="O478" s="6"/>
      <c r="P478" s="6"/>
      <c r="Q478" s="6"/>
      <c r="R478" s="6"/>
      <c r="S478" s="6"/>
      <c r="T478" s="6"/>
      <c r="U478" s="52"/>
      <c r="W478" s="328"/>
      <c r="X478" s="41" t="s">
        <v>29</v>
      </c>
      <c r="Y478" s="6"/>
      <c r="Z478" s="6"/>
      <c r="AA478" s="6"/>
      <c r="AB478" s="6"/>
      <c r="AC478" s="6"/>
      <c r="AD478" s="6"/>
      <c r="AE478" s="52"/>
      <c r="AG478" s="328"/>
      <c r="AH478" s="41" t="s">
        <v>29</v>
      </c>
      <c r="AI478" s="6"/>
      <c r="AJ478" s="6"/>
      <c r="AK478" s="6"/>
      <c r="AL478" s="6"/>
      <c r="AM478" s="6"/>
      <c r="AN478" s="6"/>
      <c r="AO478" s="52"/>
      <c r="AQ478" s="328"/>
      <c r="AR478" s="41" t="s">
        <v>29</v>
      </c>
      <c r="AS478" s="6"/>
      <c r="AT478" s="6"/>
      <c r="AU478" s="6"/>
      <c r="AV478" s="6"/>
      <c r="AW478" s="6"/>
      <c r="AX478" s="6"/>
      <c r="AY478" s="52"/>
      <c r="BA478" s="328"/>
      <c r="BB478" s="41" t="s">
        <v>29</v>
      </c>
      <c r="BC478" s="408">
        <v>10</v>
      </c>
      <c r="BD478" s="408">
        <v>10</v>
      </c>
      <c r="BE478" s="408">
        <v>10</v>
      </c>
      <c r="BF478" s="6">
        <v>9</v>
      </c>
      <c r="BG478" s="409">
        <v>0</v>
      </c>
      <c r="BH478" s="408">
        <v>10</v>
      </c>
      <c r="BI478" s="52"/>
      <c r="BK478" s="328"/>
      <c r="BL478" s="41" t="s">
        <v>29</v>
      </c>
      <c r="BM478" s="103"/>
      <c r="BN478" s="103"/>
      <c r="BO478" s="103"/>
      <c r="BP478" s="103"/>
      <c r="BQ478" s="103"/>
      <c r="BR478" s="103"/>
      <c r="BS478" s="52"/>
      <c r="BU478" s="328"/>
      <c r="BV478" s="41" t="s">
        <v>29</v>
      </c>
      <c r="BW478" s="6">
        <v>10</v>
      </c>
      <c r="BX478" s="6">
        <v>10</v>
      </c>
      <c r="BY478" s="6">
        <v>10</v>
      </c>
      <c r="BZ478" s="6">
        <v>10</v>
      </c>
      <c r="CA478" s="409">
        <v>0</v>
      </c>
      <c r="CB478" s="6">
        <v>10</v>
      </c>
      <c r="CC478" s="52"/>
      <c r="CE478" s="328"/>
      <c r="CF478" s="41" t="s">
        <v>29</v>
      </c>
      <c r="CG478" s="6"/>
      <c r="CH478" s="6"/>
      <c r="CI478" s="6"/>
      <c r="CJ478" s="6"/>
      <c r="CK478" s="6"/>
      <c r="CL478" s="6"/>
      <c r="CM478" s="52"/>
      <c r="CO478" s="328"/>
      <c r="CP478" s="41" t="s">
        <v>29</v>
      </c>
      <c r="CQ478" s="6"/>
      <c r="CR478" s="6"/>
      <c r="CS478" s="6"/>
      <c r="CT478" s="6"/>
      <c r="CU478" s="6"/>
      <c r="CV478" s="6"/>
      <c r="CW478" s="52"/>
      <c r="CY478" s="328"/>
      <c r="CZ478" s="41" t="s">
        <v>29</v>
      </c>
      <c r="DA478" s="6">
        <v>10</v>
      </c>
      <c r="DB478" s="6">
        <v>7</v>
      </c>
      <c r="DC478" s="6">
        <v>7</v>
      </c>
      <c r="DD478" s="6">
        <v>7</v>
      </c>
      <c r="DE478" s="6"/>
      <c r="DF478" s="6">
        <v>7</v>
      </c>
      <c r="DG478" s="52"/>
      <c r="DI478" s="328"/>
      <c r="DJ478" s="41" t="s">
        <v>29</v>
      </c>
      <c r="DK478" s="6"/>
      <c r="DL478" s="6"/>
      <c r="DM478" s="6"/>
      <c r="DN478" s="6"/>
      <c r="DO478" s="6"/>
      <c r="DP478" s="6"/>
      <c r="DQ478" s="52"/>
      <c r="DS478" s="328"/>
      <c r="DT478" s="41" t="s">
        <v>29</v>
      </c>
      <c r="DU478" s="6"/>
      <c r="DV478" s="6"/>
      <c r="DW478" s="6"/>
      <c r="DX478" s="6"/>
      <c r="DY478" s="6"/>
      <c r="DZ478" s="6"/>
      <c r="EA478" s="52"/>
      <c r="EC478" s="328"/>
      <c r="ED478" s="41" t="s">
        <v>29</v>
      </c>
      <c r="EE478" s="6"/>
      <c r="EF478" s="6"/>
      <c r="EG478" s="6"/>
      <c r="EH478" s="6"/>
      <c r="EI478" s="6"/>
      <c r="EJ478" s="6"/>
      <c r="EK478" s="52"/>
      <c r="EL478" s="328"/>
      <c r="EM478" s="41" t="s">
        <v>29</v>
      </c>
      <c r="EN478" s="6">
        <v>10</v>
      </c>
      <c r="EO478" s="6">
        <v>7</v>
      </c>
      <c r="EP478" s="6">
        <v>7</v>
      </c>
      <c r="EQ478" s="6">
        <v>7</v>
      </c>
      <c r="ER478" s="6"/>
      <c r="ES478" s="6">
        <v>7</v>
      </c>
      <c r="ET478" s="52"/>
      <c r="EU478" s="52"/>
      <c r="EW478" s="367"/>
      <c r="EX478" s="41" t="s">
        <v>29</v>
      </c>
      <c r="EY478" s="6"/>
      <c r="EZ478" s="6"/>
      <c r="FA478" s="6"/>
      <c r="FB478" s="6"/>
      <c r="FC478" s="6"/>
      <c r="FD478" s="6"/>
      <c r="FE478" s="52"/>
      <c r="FG478" s="367"/>
      <c r="FH478" s="41" t="s">
        <v>29</v>
      </c>
      <c r="FI478" s="6"/>
      <c r="FJ478" s="6"/>
      <c r="FK478" s="6"/>
      <c r="FL478" s="6"/>
      <c r="FM478" s="6"/>
      <c r="FN478" s="6"/>
      <c r="FO478" s="52"/>
      <c r="FQ478" s="367"/>
      <c r="FR478" s="41" t="s">
        <v>29</v>
      </c>
      <c r="FS478" s="6"/>
      <c r="FT478" s="6"/>
      <c r="FU478" s="6"/>
      <c r="FV478" s="6"/>
      <c r="FW478" s="6"/>
      <c r="FX478" s="6"/>
      <c r="FY478" s="52"/>
      <c r="GA478" s="367"/>
      <c r="GB478" s="41" t="s">
        <v>29</v>
      </c>
      <c r="GC478" s="6"/>
      <c r="GD478" s="6"/>
      <c r="GE478" s="6"/>
      <c r="GF478" s="6"/>
      <c r="GG478" s="6"/>
      <c r="GH478" s="6"/>
      <c r="GI478" s="52"/>
      <c r="GK478" s="367"/>
      <c r="GL478" s="41" t="s">
        <v>29</v>
      </c>
      <c r="GM478" s="6"/>
      <c r="GN478" s="6"/>
      <c r="GO478" s="6"/>
      <c r="GP478" s="6"/>
      <c r="GQ478" s="6"/>
      <c r="GR478" s="6"/>
      <c r="GS478" s="52"/>
      <c r="GU478" s="367"/>
      <c r="GV478" s="41" t="s">
        <v>29</v>
      </c>
      <c r="GW478" s="6"/>
      <c r="GX478" s="6"/>
      <c r="GY478" s="6"/>
      <c r="GZ478" s="6"/>
      <c r="HA478" s="6"/>
      <c r="HB478" s="6"/>
      <c r="HC478" s="52"/>
      <c r="HE478" s="367"/>
      <c r="HF478" s="41" t="s">
        <v>29</v>
      </c>
      <c r="HG478" s="6"/>
      <c r="HH478" s="6"/>
      <c r="HI478" s="6"/>
      <c r="HJ478" s="6"/>
      <c r="HK478" s="6"/>
      <c r="HL478" s="6"/>
      <c r="HM478" s="52"/>
      <c r="HO478" s="367"/>
      <c r="HP478" s="41" t="s">
        <v>29</v>
      </c>
      <c r="HQ478" s="6"/>
      <c r="HR478" s="6"/>
      <c r="HS478" s="6"/>
      <c r="HT478" s="6"/>
      <c r="HU478" s="6"/>
      <c r="HV478" s="6"/>
      <c r="HW478" s="52"/>
      <c r="HY478" s="367"/>
      <c r="HZ478" s="41" t="s">
        <v>29</v>
      </c>
      <c r="IA478" s="6"/>
      <c r="IB478" s="6"/>
      <c r="IC478" s="6"/>
      <c r="ID478" s="6"/>
      <c r="IE478" s="6"/>
      <c r="IF478" s="6"/>
      <c r="IG478" s="52"/>
      <c r="II478" s="367"/>
      <c r="IJ478" s="41" t="s">
        <v>29</v>
      </c>
      <c r="IK478" s="6"/>
      <c r="IL478" s="6"/>
      <c r="IM478" s="6"/>
      <c r="IN478" s="6"/>
      <c r="IO478" s="6"/>
      <c r="IP478" s="6"/>
      <c r="IQ478" s="52"/>
      <c r="IS478" s="367"/>
      <c r="IT478" s="41" t="s">
        <v>29</v>
      </c>
      <c r="IU478" s="6"/>
      <c r="IV478" s="6"/>
      <c r="IW478" s="6"/>
      <c r="IX478" s="6"/>
      <c r="IY478" s="6"/>
      <c r="IZ478" s="6"/>
      <c r="JA478" s="52"/>
    </row>
    <row r="479" spans="1:261" outlineLevel="2" x14ac:dyDescent="0.25">
      <c r="C479" s="356"/>
      <c r="D479" s="41" t="s">
        <v>30</v>
      </c>
      <c r="E479" s="416">
        <f t="shared" si="2123"/>
        <v>9.25</v>
      </c>
      <c r="F479" s="416">
        <f t="shared" si="2124"/>
        <v>8.5</v>
      </c>
      <c r="G479" s="416">
        <f t="shared" si="2125"/>
        <v>8</v>
      </c>
      <c r="H479" s="416">
        <f t="shared" si="2126"/>
        <v>9</v>
      </c>
      <c r="I479" s="416">
        <f t="shared" si="2127"/>
        <v>2.3333333333333335</v>
      </c>
      <c r="J479" s="416">
        <f t="shared" si="2128"/>
        <v>2.3333333333333335</v>
      </c>
      <c r="K479" s="52"/>
      <c r="M479" s="328"/>
      <c r="N479" s="41" t="s">
        <v>30</v>
      </c>
      <c r="O479" s="6"/>
      <c r="P479" s="6"/>
      <c r="Q479" s="6"/>
      <c r="R479" s="6"/>
      <c r="S479" s="6"/>
      <c r="T479" s="6"/>
      <c r="U479" s="52"/>
      <c r="W479" s="328"/>
      <c r="X479" s="41" t="s">
        <v>30</v>
      </c>
      <c r="Y479" s="6"/>
      <c r="Z479" s="6"/>
      <c r="AA479" s="6"/>
      <c r="AB479" s="6"/>
      <c r="AC479" s="6"/>
      <c r="AD479" s="6"/>
      <c r="AE479" s="52"/>
      <c r="AG479" s="328"/>
      <c r="AH479" s="41" t="s">
        <v>30</v>
      </c>
      <c r="AI479" s="6"/>
      <c r="AJ479" s="6"/>
      <c r="AK479" s="6"/>
      <c r="AL479" s="6"/>
      <c r="AM479" s="6"/>
      <c r="AN479" s="6"/>
      <c r="AO479" s="52"/>
      <c r="AQ479" s="328"/>
      <c r="AR479" s="41" t="s">
        <v>30</v>
      </c>
      <c r="AS479" s="6"/>
      <c r="AT479" s="6"/>
      <c r="AU479" s="6"/>
      <c r="AV479" s="6"/>
      <c r="AW479" s="6"/>
      <c r="AX479" s="6"/>
      <c r="AY479" s="52"/>
      <c r="BA479" s="328"/>
      <c r="BB479" s="41" t="s">
        <v>30</v>
      </c>
      <c r="BC479" s="408">
        <v>10</v>
      </c>
      <c r="BD479" s="408">
        <v>10</v>
      </c>
      <c r="BE479" s="6">
        <v>8</v>
      </c>
      <c r="BF479" s="408">
        <v>10</v>
      </c>
      <c r="BG479" s="409">
        <v>0</v>
      </c>
      <c r="BH479" s="410">
        <v>0</v>
      </c>
      <c r="BI479" s="52"/>
      <c r="BK479" s="328"/>
      <c r="BL479" s="41" t="s">
        <v>30</v>
      </c>
      <c r="BM479" s="6"/>
      <c r="BN479" s="6"/>
      <c r="BO479" s="6"/>
      <c r="BP479" s="6"/>
      <c r="BQ479" s="6"/>
      <c r="BR479" s="6"/>
      <c r="BS479" s="52"/>
      <c r="BU479" s="328"/>
      <c r="BV479" s="41" t="s">
        <v>30</v>
      </c>
      <c r="BW479" s="6">
        <v>10</v>
      </c>
      <c r="BX479" s="6">
        <v>10</v>
      </c>
      <c r="BY479" s="6">
        <v>10</v>
      </c>
      <c r="BZ479" s="6">
        <v>10</v>
      </c>
      <c r="CA479" s="409">
        <v>0</v>
      </c>
      <c r="CB479" s="409">
        <v>0</v>
      </c>
      <c r="CC479" s="52"/>
      <c r="CE479" s="328"/>
      <c r="CF479" s="41" t="s">
        <v>30</v>
      </c>
      <c r="CG479" s="6"/>
      <c r="CH479" s="6"/>
      <c r="CI479" s="6"/>
      <c r="CJ479" s="6"/>
      <c r="CK479" s="6"/>
      <c r="CL479" s="6"/>
      <c r="CM479" s="52"/>
      <c r="CO479" s="328"/>
      <c r="CP479" s="41" t="s">
        <v>30</v>
      </c>
      <c r="CQ479" s="6"/>
      <c r="CR479" s="6"/>
      <c r="CS479" s="6"/>
      <c r="CT479" s="6"/>
      <c r="CU479" s="6"/>
      <c r="CV479" s="6"/>
      <c r="CW479" s="52"/>
      <c r="CY479" s="328"/>
      <c r="CZ479" s="41" t="s">
        <v>30</v>
      </c>
      <c r="DA479" s="6">
        <v>10</v>
      </c>
      <c r="DB479" s="6">
        <v>7</v>
      </c>
      <c r="DC479" s="6">
        <v>7</v>
      </c>
      <c r="DD479" s="6">
        <v>7</v>
      </c>
      <c r="DE479" s="6"/>
      <c r="DF479" s="6">
        <v>7</v>
      </c>
      <c r="DG479" s="52"/>
      <c r="DI479" s="328"/>
      <c r="DJ479" s="41" t="s">
        <v>30</v>
      </c>
      <c r="DK479" s="6"/>
      <c r="DL479" s="6"/>
      <c r="DM479" s="6"/>
      <c r="DN479" s="6"/>
      <c r="DO479" s="6"/>
      <c r="DP479" s="6"/>
      <c r="DQ479" s="52"/>
      <c r="DS479" s="328"/>
      <c r="DT479" s="41" t="s">
        <v>30</v>
      </c>
      <c r="DU479" s="6"/>
      <c r="DV479" s="6"/>
      <c r="DW479" s="6"/>
      <c r="DX479" s="6"/>
      <c r="DY479" s="6"/>
      <c r="DZ479" s="6"/>
      <c r="EA479" s="52"/>
      <c r="EC479" s="328"/>
      <c r="ED479" s="41" t="s">
        <v>30</v>
      </c>
      <c r="EE479" s="6"/>
      <c r="EF479" s="6"/>
      <c r="EG479" s="6"/>
      <c r="EH479" s="6"/>
      <c r="EI479" s="6"/>
      <c r="EJ479" s="6"/>
      <c r="EK479" s="52"/>
      <c r="EL479" s="328"/>
      <c r="EM479" s="41" t="s">
        <v>30</v>
      </c>
      <c r="EN479" s="6">
        <v>10</v>
      </c>
      <c r="EO479" s="6">
        <v>7</v>
      </c>
      <c r="EP479" s="6">
        <v>7</v>
      </c>
      <c r="EQ479" s="6">
        <v>7</v>
      </c>
      <c r="ER479" s="6"/>
      <c r="ES479" s="6">
        <v>7</v>
      </c>
      <c r="ET479" s="52"/>
      <c r="EU479" s="52"/>
      <c r="EW479" s="367"/>
      <c r="EX479" s="41" t="s">
        <v>30</v>
      </c>
      <c r="EY479" s="6"/>
      <c r="EZ479" s="6"/>
      <c r="FA479" s="6"/>
      <c r="FB479" s="6"/>
      <c r="FC479" s="6"/>
      <c r="FD479" s="6"/>
      <c r="FE479" s="52"/>
      <c r="FG479" s="367"/>
      <c r="FH479" s="41" t="s">
        <v>30</v>
      </c>
      <c r="FI479" s="6"/>
      <c r="FJ479" s="6"/>
      <c r="FK479" s="6"/>
      <c r="FL479" s="6"/>
      <c r="FM479" s="6"/>
      <c r="FN479" s="6"/>
      <c r="FO479" s="52"/>
      <c r="FQ479" s="367"/>
      <c r="FR479" s="41" t="s">
        <v>30</v>
      </c>
      <c r="FS479" s="6"/>
      <c r="FT479" s="6"/>
      <c r="FU479" s="6"/>
      <c r="FV479" s="6"/>
      <c r="FW479" s="6"/>
      <c r="FX479" s="6"/>
      <c r="FY479" s="52"/>
      <c r="GA479" s="367"/>
      <c r="GB479" s="41" t="s">
        <v>30</v>
      </c>
      <c r="GC479" s="6"/>
      <c r="GD479" s="6"/>
      <c r="GE479" s="6"/>
      <c r="GF479" s="6"/>
      <c r="GG479" s="6"/>
      <c r="GH479" s="6"/>
      <c r="GI479" s="52"/>
      <c r="GK479" s="367"/>
      <c r="GL479" s="41" t="s">
        <v>30</v>
      </c>
      <c r="GM479" s="6"/>
      <c r="GN479" s="6"/>
      <c r="GO479" s="6"/>
      <c r="GP479" s="6"/>
      <c r="GQ479" s="6"/>
      <c r="GR479" s="6"/>
      <c r="GS479" s="52"/>
      <c r="GU479" s="367"/>
      <c r="GV479" s="41" t="s">
        <v>30</v>
      </c>
      <c r="GW479" s="6"/>
      <c r="GX479" s="6"/>
      <c r="GY479" s="6"/>
      <c r="GZ479" s="6"/>
      <c r="HA479" s="6"/>
      <c r="HB479" s="6"/>
      <c r="HC479" s="52"/>
      <c r="HE479" s="367"/>
      <c r="HF479" s="41" t="s">
        <v>30</v>
      </c>
      <c r="HG479" s="6"/>
      <c r="HH479" s="6"/>
      <c r="HI479" s="6"/>
      <c r="HJ479" s="6"/>
      <c r="HK479" s="6"/>
      <c r="HL479" s="6"/>
      <c r="HM479" s="52"/>
      <c r="HO479" s="367"/>
      <c r="HP479" s="41" t="s">
        <v>30</v>
      </c>
      <c r="HQ479" s="6"/>
      <c r="HR479" s="6"/>
      <c r="HS479" s="6"/>
      <c r="HT479" s="6"/>
      <c r="HU479" s="6"/>
      <c r="HV479" s="6"/>
      <c r="HW479" s="52"/>
      <c r="HY479" s="367"/>
      <c r="HZ479" s="41" t="s">
        <v>30</v>
      </c>
      <c r="IA479" s="6"/>
      <c r="IB479" s="6"/>
      <c r="IC479" s="6"/>
      <c r="ID479" s="6"/>
      <c r="IE479" s="6"/>
      <c r="IF479" s="6"/>
      <c r="IG479" s="52"/>
      <c r="II479" s="367"/>
      <c r="IJ479" s="41" t="s">
        <v>30</v>
      </c>
      <c r="IK479" s="6"/>
      <c r="IL479" s="6"/>
      <c r="IM479" s="6"/>
      <c r="IN479" s="6"/>
      <c r="IO479" s="6"/>
      <c r="IP479" s="6"/>
      <c r="IQ479" s="52"/>
      <c r="IS479" s="367"/>
      <c r="IT479" s="41" t="s">
        <v>30</v>
      </c>
      <c r="IU479" s="6"/>
      <c r="IV479" s="6"/>
      <c r="IW479" s="6"/>
      <c r="IX479" s="6"/>
      <c r="IY479" s="6"/>
      <c r="IZ479" s="6"/>
      <c r="JA479" s="52"/>
    </row>
    <row r="480" spans="1:261" outlineLevel="2" x14ac:dyDescent="0.25">
      <c r="C480" s="356"/>
      <c r="D480" s="41" t="s">
        <v>41</v>
      </c>
      <c r="E480" s="416">
        <f t="shared" si="2123"/>
        <v>10</v>
      </c>
      <c r="F480" s="416">
        <f t="shared" si="2124"/>
        <v>10</v>
      </c>
      <c r="G480" s="416">
        <f t="shared" si="2125"/>
        <v>10</v>
      </c>
      <c r="H480" s="416">
        <f t="shared" si="2126"/>
        <v>10</v>
      </c>
      <c r="I480" s="416">
        <f t="shared" si="2127"/>
        <v>6</v>
      </c>
      <c r="J480" s="416">
        <f t="shared" si="2128"/>
        <v>10</v>
      </c>
      <c r="K480" s="52"/>
      <c r="M480" s="328"/>
      <c r="N480" s="41" t="s">
        <v>41</v>
      </c>
      <c r="O480" s="6"/>
      <c r="P480" s="6"/>
      <c r="Q480" s="6"/>
      <c r="R480" s="6"/>
      <c r="S480" s="6"/>
      <c r="T480" s="6"/>
      <c r="U480" s="52"/>
      <c r="W480" s="328"/>
      <c r="X480" s="41" t="s">
        <v>41</v>
      </c>
      <c r="Y480" s="6"/>
      <c r="Z480" s="6"/>
      <c r="AA480" s="6"/>
      <c r="AB480" s="6"/>
      <c r="AC480" s="6"/>
      <c r="AD480" s="6"/>
      <c r="AE480" s="52"/>
      <c r="AG480" s="328"/>
      <c r="AH480" s="41" t="s">
        <v>41</v>
      </c>
      <c r="AI480" s="6"/>
      <c r="AJ480" s="6"/>
      <c r="AK480" s="6"/>
      <c r="AL480" s="6"/>
      <c r="AM480" s="6"/>
      <c r="AN480" s="6"/>
      <c r="AO480" s="52"/>
      <c r="AQ480" s="328"/>
      <c r="AR480" s="41" t="s">
        <v>41</v>
      </c>
      <c r="AS480" s="6"/>
      <c r="AT480" s="6"/>
      <c r="AU480" s="6"/>
      <c r="AV480" s="6"/>
      <c r="AW480" s="6"/>
      <c r="AX480" s="6"/>
      <c r="AY480" s="52"/>
      <c r="BA480" s="328"/>
      <c r="BB480" s="41" t="s">
        <v>41</v>
      </c>
      <c r="BC480" s="408">
        <v>10</v>
      </c>
      <c r="BD480" s="408">
        <v>10</v>
      </c>
      <c r="BE480" s="408">
        <v>10</v>
      </c>
      <c r="BF480" s="408">
        <v>10</v>
      </c>
      <c r="BG480" s="411">
        <v>6</v>
      </c>
      <c r="BH480" s="408">
        <v>10</v>
      </c>
      <c r="BI480" s="52"/>
      <c r="BK480" s="328"/>
      <c r="BL480" s="41" t="s">
        <v>41</v>
      </c>
      <c r="BM480" s="6"/>
      <c r="BN480" s="6"/>
      <c r="BO480" s="6"/>
      <c r="BP480" s="6"/>
      <c r="BQ480" s="6"/>
      <c r="BR480" s="6"/>
      <c r="BS480" s="52"/>
      <c r="BU480" s="328"/>
      <c r="BV480" s="41" t="s">
        <v>41</v>
      </c>
      <c r="BW480" s="6"/>
      <c r="BX480" s="6"/>
      <c r="BY480" s="6"/>
      <c r="BZ480" s="6"/>
      <c r="CA480" s="6"/>
      <c r="CB480" s="6"/>
      <c r="CC480" s="52"/>
      <c r="CE480" s="328"/>
      <c r="CF480" s="41" t="s">
        <v>41</v>
      </c>
      <c r="CG480" s="6"/>
      <c r="CH480" s="6"/>
      <c r="CI480" s="6"/>
      <c r="CJ480" s="6"/>
      <c r="CK480" s="6"/>
      <c r="CL480" s="6"/>
      <c r="CM480" s="52"/>
      <c r="CO480" s="328"/>
      <c r="CP480" s="41" t="s">
        <v>41</v>
      </c>
      <c r="CQ480" s="6"/>
      <c r="CR480" s="6"/>
      <c r="CS480" s="6"/>
      <c r="CT480" s="6"/>
      <c r="CU480" s="6"/>
      <c r="CV480" s="6"/>
      <c r="CW480" s="52"/>
      <c r="CY480" s="328"/>
      <c r="CZ480" s="41" t="s">
        <v>41</v>
      </c>
      <c r="DA480" s="6"/>
      <c r="DB480" s="6"/>
      <c r="DC480" s="6"/>
      <c r="DD480" s="6"/>
      <c r="DE480" s="6"/>
      <c r="DF480" s="6"/>
      <c r="DG480" s="52"/>
      <c r="DI480" s="328"/>
      <c r="DJ480" s="41" t="s">
        <v>41</v>
      </c>
      <c r="DK480" s="6"/>
      <c r="DL480" s="6"/>
      <c r="DM480" s="6"/>
      <c r="DN480" s="6"/>
      <c r="DO480" s="6"/>
      <c r="DP480" s="6"/>
      <c r="DQ480" s="52"/>
      <c r="DS480" s="328"/>
      <c r="DT480" s="41" t="s">
        <v>41</v>
      </c>
      <c r="DU480" s="6"/>
      <c r="DV480" s="6"/>
      <c r="DW480" s="6"/>
      <c r="DX480" s="6"/>
      <c r="DY480" s="6"/>
      <c r="DZ480" s="6"/>
      <c r="EA480" s="52"/>
      <c r="EC480" s="328"/>
      <c r="ED480" s="41" t="s">
        <v>41</v>
      </c>
      <c r="EE480" s="6"/>
      <c r="EF480" s="6"/>
      <c r="EG480" s="6"/>
      <c r="EH480" s="6"/>
      <c r="EI480" s="6"/>
      <c r="EJ480" s="6"/>
      <c r="EK480" s="52"/>
      <c r="EL480" s="328"/>
      <c r="EM480" s="41" t="s">
        <v>41</v>
      </c>
      <c r="EN480" s="6"/>
      <c r="EO480" s="6"/>
      <c r="EP480" s="6"/>
      <c r="EQ480" s="6"/>
      <c r="ER480" s="6"/>
      <c r="ES480" s="6"/>
      <c r="ET480" s="52"/>
      <c r="EU480" s="52"/>
      <c r="EW480" s="367"/>
      <c r="EX480" s="41" t="s">
        <v>41</v>
      </c>
      <c r="EY480" s="6"/>
      <c r="EZ480" s="6"/>
      <c r="FA480" s="6"/>
      <c r="FB480" s="6"/>
      <c r="FC480" s="6"/>
      <c r="FD480" s="6"/>
      <c r="FE480" s="52"/>
      <c r="FG480" s="367"/>
      <c r="FH480" s="41" t="s">
        <v>41</v>
      </c>
      <c r="FI480" s="6"/>
      <c r="FJ480" s="6"/>
      <c r="FK480" s="6"/>
      <c r="FL480" s="6"/>
      <c r="FM480" s="6"/>
      <c r="FN480" s="6"/>
      <c r="FO480" s="52"/>
      <c r="FQ480" s="367"/>
      <c r="FR480" s="41" t="s">
        <v>41</v>
      </c>
      <c r="FS480" s="6"/>
      <c r="FT480" s="6"/>
      <c r="FU480" s="6"/>
      <c r="FV480" s="6"/>
      <c r="FW480" s="6"/>
      <c r="FX480" s="6"/>
      <c r="FY480" s="52"/>
      <c r="GA480" s="367"/>
      <c r="GB480" s="41" t="s">
        <v>41</v>
      </c>
      <c r="GC480" s="6"/>
      <c r="GD480" s="6"/>
      <c r="GE480" s="6"/>
      <c r="GF480" s="6"/>
      <c r="GG480" s="6"/>
      <c r="GH480" s="6"/>
      <c r="GI480" s="52"/>
      <c r="GK480" s="367"/>
      <c r="GL480" s="41" t="s">
        <v>41</v>
      </c>
      <c r="GM480" s="6"/>
      <c r="GN480" s="6"/>
      <c r="GO480" s="6"/>
      <c r="GP480" s="6"/>
      <c r="GQ480" s="6"/>
      <c r="GR480" s="6"/>
      <c r="GS480" s="52"/>
      <c r="GU480" s="367"/>
      <c r="GV480" s="41" t="s">
        <v>41</v>
      </c>
      <c r="GW480" s="6"/>
      <c r="GX480" s="6"/>
      <c r="GY480" s="6"/>
      <c r="GZ480" s="6"/>
      <c r="HA480" s="6"/>
      <c r="HB480" s="6"/>
      <c r="HC480" s="52"/>
      <c r="HE480" s="367"/>
      <c r="HF480" s="41" t="s">
        <v>41</v>
      </c>
      <c r="HG480" s="6"/>
      <c r="HH480" s="6"/>
      <c r="HI480" s="6"/>
      <c r="HJ480" s="6"/>
      <c r="HK480" s="6"/>
      <c r="HL480" s="6"/>
      <c r="HM480" s="52"/>
      <c r="HO480" s="367"/>
      <c r="HP480" s="41" t="s">
        <v>41</v>
      </c>
      <c r="HQ480" s="6"/>
      <c r="HR480" s="6"/>
      <c r="HS480" s="6"/>
      <c r="HT480" s="6"/>
      <c r="HU480" s="6"/>
      <c r="HV480" s="6"/>
      <c r="HW480" s="52"/>
      <c r="HY480" s="367"/>
      <c r="HZ480" s="41" t="s">
        <v>41</v>
      </c>
      <c r="IA480" s="6"/>
      <c r="IB480" s="6"/>
      <c r="IC480" s="6"/>
      <c r="ID480" s="6"/>
      <c r="IE480" s="6"/>
      <c r="IF480" s="6"/>
      <c r="IG480" s="52"/>
      <c r="II480" s="367"/>
      <c r="IJ480" s="41" t="s">
        <v>41</v>
      </c>
      <c r="IK480" s="6"/>
      <c r="IL480" s="6"/>
      <c r="IM480" s="6"/>
      <c r="IN480" s="6"/>
      <c r="IO480" s="6"/>
      <c r="IP480" s="6"/>
      <c r="IQ480" s="52"/>
      <c r="IS480" s="367"/>
      <c r="IT480" s="41" t="s">
        <v>41</v>
      </c>
      <c r="IU480" s="6"/>
      <c r="IV480" s="6"/>
      <c r="IW480" s="6"/>
      <c r="IX480" s="6"/>
      <c r="IY480" s="6"/>
      <c r="IZ480" s="6"/>
      <c r="JA480" s="52"/>
    </row>
    <row r="481" spans="1:261" outlineLevel="2" x14ac:dyDescent="0.25">
      <c r="C481" s="356"/>
      <c r="D481" s="41">
        <v>2</v>
      </c>
      <c r="E481" s="416">
        <f t="shared" ref="E481:E482" si="2129">AVERAGE(O481,Y481,AI481,AS481,BC481,BM481,BW481,CG481,CQ481,DA481,DK481,DU481,EE481,EO481,EY481,FI481,FS481,GC481,GM481,GW481,HG481,HQ481,IA481,IK481,IU481)</f>
        <v>9.5</v>
      </c>
      <c r="F481" s="416">
        <f t="shared" ref="F481:F482" si="2130">AVERAGE(P481,Z481,AJ481,AT481,BD481,BN481,BX481,CH481,CR481,DB481,DL481,DV481,EF481,EP481,EZ481,FJ481,FT481,GD481,GN481,GX481,HH481,HR481,IB481,IL481,IV481)</f>
        <v>9</v>
      </c>
      <c r="G481" s="416">
        <f t="shared" ref="G481:G482" si="2131">AVERAGE(Q481,AA481,AK481,AU481,BE481,BO481,BY481,CI481,CS481,DC481,DM481,DW481,EG481,EQ481,FA481,FK481,FU481,GE481,GO481,GY481,HI481,HS481,IC481,IM481,IW481)</f>
        <v>7.75</v>
      </c>
      <c r="H481" s="416">
        <f t="shared" ref="H481:H482" si="2132">AVERAGE(R481,AB481,AL481,AV481,BF481,BP481,BZ481,CJ481,CT481,DD481,DN481,DX481,EH481,ER481,FB481,FL481,FV481,GF481,GP481,GZ481,HJ481,HT481,ID481,IN481,IX481)</f>
        <v>8.6666666666666661</v>
      </c>
      <c r="I481" s="416">
        <f t="shared" ref="I481:I482" si="2133">AVERAGE(S481,AC481,AM481,AW481,BG481,BQ481,CA481,CK481,CU481,DE481,DO481,DY481,EI481,ES481,FC481,FM481,FW481,GG481,GQ481,HA481,HK481,HU481,IE481,IO481,IY481)</f>
        <v>7.666666666666667</v>
      </c>
      <c r="J481" s="416">
        <f t="shared" ref="J481:J482" si="2134">AVERAGE(T481,AD481,AN481,AX481,BH481,BR481,CB481,CL481,CV481,DF481,DP481,DZ481,EJ481,ET481,FD481,FN481,FX481,GH481,GR481,HB481,HL481,HV481,IF481,IP481,IZ481)</f>
        <v>9.3333333333333339</v>
      </c>
      <c r="K481" s="52"/>
      <c r="M481" s="328"/>
      <c r="N481" s="41">
        <v>2</v>
      </c>
      <c r="O481" s="6"/>
      <c r="P481" s="6"/>
      <c r="Q481" s="6"/>
      <c r="R481" s="6"/>
      <c r="S481" s="6"/>
      <c r="T481" s="6"/>
      <c r="U481" s="52"/>
      <c r="W481" s="328"/>
      <c r="X481" s="41">
        <v>2</v>
      </c>
      <c r="Y481" s="6"/>
      <c r="Z481" s="6"/>
      <c r="AA481" s="6"/>
      <c r="AB481" s="6"/>
      <c r="AC481" s="6"/>
      <c r="AD481" s="6"/>
      <c r="AE481" s="52"/>
      <c r="AG481" s="328"/>
      <c r="AH481" s="41">
        <v>2</v>
      </c>
      <c r="AI481" s="6"/>
      <c r="AJ481" s="6"/>
      <c r="AK481" s="6"/>
      <c r="AL481" s="6"/>
      <c r="AM481" s="6"/>
      <c r="AN481" s="6"/>
      <c r="AO481" s="52"/>
      <c r="AQ481" s="328"/>
      <c r="AR481" s="41">
        <v>2</v>
      </c>
      <c r="AS481" s="6"/>
      <c r="AT481" s="6"/>
      <c r="AU481" s="6"/>
      <c r="AV481" s="6"/>
      <c r="AW481" s="6"/>
      <c r="AX481" s="6"/>
      <c r="AY481" s="52"/>
      <c r="BA481" s="328"/>
      <c r="BB481" s="41">
        <v>2</v>
      </c>
      <c r="BC481" s="6">
        <v>8</v>
      </c>
      <c r="BD481" s="408">
        <v>10</v>
      </c>
      <c r="BE481" s="6">
        <v>7</v>
      </c>
      <c r="BF481" s="6">
        <v>8</v>
      </c>
      <c r="BG481" s="411">
        <v>7</v>
      </c>
      <c r="BH481" s="408">
        <v>10</v>
      </c>
      <c r="BI481" s="52"/>
      <c r="BK481" s="328"/>
      <c r="BL481" s="41">
        <v>2</v>
      </c>
      <c r="BM481" s="6"/>
      <c r="BN481" s="6"/>
      <c r="BO481" s="6"/>
      <c r="BP481" s="6"/>
      <c r="BQ481" s="6"/>
      <c r="BR481" s="6"/>
      <c r="BS481" s="52"/>
      <c r="BU481" s="328"/>
      <c r="BV481" s="41">
        <v>2</v>
      </c>
      <c r="BW481" s="6">
        <v>10</v>
      </c>
      <c r="BX481" s="6">
        <v>10</v>
      </c>
      <c r="BY481" s="6">
        <v>10</v>
      </c>
      <c r="BZ481" s="6">
        <v>10</v>
      </c>
      <c r="CA481" s="6">
        <v>8</v>
      </c>
      <c r="CB481" s="6">
        <v>10</v>
      </c>
      <c r="CC481" s="52"/>
      <c r="CE481" s="328"/>
      <c r="CF481" s="41">
        <v>2</v>
      </c>
      <c r="CG481" s="6"/>
      <c r="CH481" s="6"/>
      <c r="CI481" s="6"/>
      <c r="CJ481" s="6"/>
      <c r="CK481" s="6"/>
      <c r="CL481" s="6"/>
      <c r="CM481" s="52"/>
      <c r="CO481" s="328"/>
      <c r="CP481" s="41">
        <v>2</v>
      </c>
      <c r="CQ481" s="6"/>
      <c r="CR481" s="6"/>
      <c r="CS481" s="6"/>
      <c r="CT481" s="6"/>
      <c r="CU481" s="6"/>
      <c r="CV481" s="6"/>
      <c r="CW481" s="52"/>
      <c r="CY481" s="328"/>
      <c r="CZ481" s="41">
        <v>2</v>
      </c>
      <c r="DA481" s="6">
        <v>10</v>
      </c>
      <c r="DB481" s="6">
        <v>10</v>
      </c>
      <c r="DC481" s="6">
        <v>6</v>
      </c>
      <c r="DD481" s="6">
        <v>8</v>
      </c>
      <c r="DE481" s="6"/>
      <c r="DF481" s="6">
        <v>8</v>
      </c>
      <c r="DG481" s="52"/>
      <c r="DI481" s="328"/>
      <c r="DJ481" s="41">
        <v>2</v>
      </c>
      <c r="DK481" s="6"/>
      <c r="DL481" s="6"/>
      <c r="DM481" s="6"/>
      <c r="DN481" s="6"/>
      <c r="DO481" s="6"/>
      <c r="DP481" s="6"/>
      <c r="DQ481" s="52"/>
      <c r="DS481" s="328"/>
      <c r="DT481" s="41">
        <v>2</v>
      </c>
      <c r="DU481" s="6"/>
      <c r="DV481" s="6"/>
      <c r="DW481" s="6"/>
      <c r="DX481" s="6"/>
      <c r="DY481" s="6"/>
      <c r="DZ481" s="6"/>
      <c r="EA481" s="52"/>
      <c r="EC481" s="328"/>
      <c r="ED481" s="41">
        <v>2</v>
      </c>
      <c r="EE481" s="6"/>
      <c r="EF481" s="6"/>
      <c r="EG481" s="6"/>
      <c r="EH481" s="6"/>
      <c r="EI481" s="6"/>
      <c r="EJ481" s="6"/>
      <c r="EK481" s="52"/>
      <c r="EL481" s="328"/>
      <c r="EM481" s="41">
        <v>2</v>
      </c>
      <c r="EN481" s="6">
        <v>10</v>
      </c>
      <c r="EO481" s="6">
        <v>10</v>
      </c>
      <c r="EP481" s="6">
        <v>6</v>
      </c>
      <c r="EQ481" s="6">
        <v>8</v>
      </c>
      <c r="ER481" s="6"/>
      <c r="ES481" s="6">
        <v>8</v>
      </c>
      <c r="ET481" s="52"/>
      <c r="EU481" s="52"/>
      <c r="EW481" s="367"/>
      <c r="EX481" s="41">
        <v>2</v>
      </c>
      <c r="EY481" s="6"/>
      <c r="EZ481" s="6"/>
      <c r="FA481" s="6"/>
      <c r="FB481" s="6"/>
      <c r="FC481" s="6"/>
      <c r="FD481" s="6"/>
      <c r="FE481" s="52"/>
      <c r="FG481" s="367"/>
      <c r="FH481" s="41">
        <v>2</v>
      </c>
      <c r="FI481" s="6"/>
      <c r="FJ481" s="6"/>
      <c r="FK481" s="6"/>
      <c r="FL481" s="6"/>
      <c r="FM481" s="6"/>
      <c r="FN481" s="6"/>
      <c r="FO481" s="52"/>
      <c r="FQ481" s="367"/>
      <c r="FR481" s="41">
        <v>2</v>
      </c>
      <c r="FS481" s="6"/>
      <c r="FT481" s="6"/>
      <c r="FU481" s="6"/>
      <c r="FV481" s="6"/>
      <c r="FW481" s="6"/>
      <c r="FX481" s="6"/>
      <c r="FY481" s="52"/>
      <c r="GA481" s="367"/>
      <c r="GB481" s="41">
        <v>2</v>
      </c>
      <c r="GC481" s="6"/>
      <c r="GD481" s="6"/>
      <c r="GE481" s="6"/>
      <c r="GF481" s="6"/>
      <c r="GG481" s="6"/>
      <c r="GH481" s="6"/>
      <c r="GI481" s="52"/>
      <c r="GK481" s="367"/>
      <c r="GL481" s="41">
        <v>2</v>
      </c>
      <c r="GM481" s="6"/>
      <c r="GN481" s="6"/>
      <c r="GO481" s="6"/>
      <c r="GP481" s="6"/>
      <c r="GQ481" s="6"/>
      <c r="GR481" s="6"/>
      <c r="GS481" s="52"/>
      <c r="GU481" s="367"/>
      <c r="GV481" s="41">
        <v>2</v>
      </c>
      <c r="GW481" s="6"/>
      <c r="GX481" s="6"/>
      <c r="GY481" s="6"/>
      <c r="GZ481" s="6"/>
      <c r="HA481" s="6"/>
      <c r="HB481" s="6"/>
      <c r="HC481" s="52"/>
      <c r="HE481" s="367"/>
      <c r="HF481" s="41">
        <v>2</v>
      </c>
      <c r="HG481" s="6"/>
      <c r="HH481" s="6"/>
      <c r="HI481" s="6"/>
      <c r="HJ481" s="6"/>
      <c r="HK481" s="6"/>
      <c r="HL481" s="6"/>
      <c r="HM481" s="52"/>
      <c r="HO481" s="367"/>
      <c r="HP481" s="41">
        <v>2</v>
      </c>
      <c r="HQ481" s="6"/>
      <c r="HR481" s="6"/>
      <c r="HS481" s="6"/>
      <c r="HT481" s="6"/>
      <c r="HU481" s="6"/>
      <c r="HV481" s="6"/>
      <c r="HW481" s="52"/>
      <c r="HY481" s="367"/>
      <c r="HZ481" s="41">
        <v>2</v>
      </c>
      <c r="IA481" s="6"/>
      <c r="IB481" s="6"/>
      <c r="IC481" s="6"/>
      <c r="ID481" s="6"/>
      <c r="IE481" s="6"/>
      <c r="IF481" s="6"/>
      <c r="IG481" s="52"/>
      <c r="II481" s="367"/>
      <c r="IJ481" s="41">
        <v>2</v>
      </c>
      <c r="IK481" s="6"/>
      <c r="IL481" s="6"/>
      <c r="IM481" s="6"/>
      <c r="IN481" s="6"/>
      <c r="IO481" s="6"/>
      <c r="IP481" s="6"/>
      <c r="IQ481" s="52"/>
      <c r="IS481" s="367"/>
      <c r="IT481" s="41">
        <v>2</v>
      </c>
      <c r="IU481" s="6"/>
      <c r="IV481" s="6"/>
      <c r="IW481" s="6"/>
      <c r="IX481" s="6"/>
      <c r="IY481" s="6"/>
      <c r="IZ481" s="6"/>
      <c r="JA481" s="52"/>
    </row>
    <row r="482" spans="1:261" outlineLevel="2" x14ac:dyDescent="0.25">
      <c r="C482" s="356"/>
      <c r="D482" s="41">
        <v>3</v>
      </c>
      <c r="E482" s="416">
        <f t="shared" si="2129"/>
        <v>10</v>
      </c>
      <c r="F482" s="416">
        <f t="shared" si="2130"/>
        <v>10</v>
      </c>
      <c r="G482" s="416">
        <f t="shared" si="2131"/>
        <v>10</v>
      </c>
      <c r="H482" s="416">
        <f t="shared" si="2132"/>
        <v>10</v>
      </c>
      <c r="I482" s="416">
        <f t="shared" si="2133"/>
        <v>3.3333333333333335</v>
      </c>
      <c r="J482" s="416">
        <f t="shared" si="2134"/>
        <v>10</v>
      </c>
      <c r="K482" s="52"/>
      <c r="M482" s="328"/>
      <c r="N482" s="41">
        <v>3</v>
      </c>
      <c r="O482" s="6"/>
      <c r="P482" s="6"/>
      <c r="Q482" s="6"/>
      <c r="R482" s="6"/>
      <c r="S482" s="6"/>
      <c r="T482" s="6"/>
      <c r="U482" s="52"/>
      <c r="W482" s="328"/>
      <c r="X482" s="41">
        <v>3</v>
      </c>
      <c r="Y482" s="6"/>
      <c r="Z482" s="6"/>
      <c r="AA482" s="6"/>
      <c r="AB482" s="6"/>
      <c r="AC482" s="6"/>
      <c r="AD482" s="6"/>
      <c r="AE482" s="52"/>
      <c r="AG482" s="328"/>
      <c r="AH482" s="41">
        <v>3</v>
      </c>
      <c r="AI482" s="6"/>
      <c r="AJ482" s="6"/>
      <c r="AK482" s="6"/>
      <c r="AL482" s="6"/>
      <c r="AM482" s="6"/>
      <c r="AN482" s="6"/>
      <c r="AO482" s="52"/>
      <c r="AQ482" s="328"/>
      <c r="AR482" s="41">
        <v>3</v>
      </c>
      <c r="AS482" s="36"/>
      <c r="AT482" s="36" t="str">
        <f>IF(COUNT(AT478:AT481)=0,"",AVERAGE(AT478:AT481))</f>
        <v/>
      </c>
      <c r="AU482" s="36" t="str">
        <f>IF(COUNT(AU478:AU481)=0,"",AVERAGE(AU478:AU481))</f>
        <v/>
      </c>
      <c r="AV482" s="36" t="str">
        <f>IF(COUNT(AV478:AV481)=0,"",AVERAGE(AV478:AV481))</f>
        <v/>
      </c>
      <c r="AW482" s="36" t="str">
        <f>IF(COUNT(AW478:AW481)=0,"",AVERAGE(AW478:AW481))</f>
        <v/>
      </c>
      <c r="AX482" s="36" t="str">
        <f>IF(COUNT(AX478:AX481)=0,"",AVERAGE(AX478:AX481))</f>
        <v/>
      </c>
      <c r="AY482" s="52"/>
      <c r="BA482" s="328"/>
      <c r="BB482" s="41">
        <v>3</v>
      </c>
      <c r="BC482" s="408">
        <v>10</v>
      </c>
      <c r="BD482" s="408">
        <v>10</v>
      </c>
      <c r="BE482" s="408">
        <v>10</v>
      </c>
      <c r="BF482" s="408">
        <v>10</v>
      </c>
      <c r="BG482" s="409">
        <v>0</v>
      </c>
      <c r="BH482" s="408">
        <v>10</v>
      </c>
      <c r="BI482" s="52"/>
      <c r="BK482" s="328"/>
      <c r="BL482" s="41">
        <v>3</v>
      </c>
      <c r="BM482" s="6"/>
      <c r="BN482" s="6"/>
      <c r="BO482" s="6"/>
      <c r="BP482" s="6"/>
      <c r="BQ482" s="6"/>
      <c r="BR482" s="6"/>
      <c r="BS482" s="52"/>
      <c r="BU482" s="328"/>
      <c r="BV482" s="41">
        <v>3</v>
      </c>
      <c r="BW482" s="6">
        <v>10</v>
      </c>
      <c r="BX482" s="6">
        <v>10</v>
      </c>
      <c r="BY482" s="6">
        <v>10</v>
      </c>
      <c r="BZ482" s="6">
        <v>10</v>
      </c>
      <c r="CA482" s="409">
        <v>0</v>
      </c>
      <c r="CB482" s="6">
        <v>10</v>
      </c>
      <c r="CC482" s="52"/>
      <c r="CE482" s="328"/>
      <c r="CF482" s="41">
        <v>3</v>
      </c>
      <c r="CG482" s="6"/>
      <c r="CH482" s="6"/>
      <c r="CI482" s="6"/>
      <c r="CJ482" s="6"/>
      <c r="CK482" s="6"/>
      <c r="CL482" s="6"/>
      <c r="CM482" s="52"/>
      <c r="CO482" s="328"/>
      <c r="CP482" s="41">
        <v>3</v>
      </c>
      <c r="CQ482" s="6"/>
      <c r="CR482" s="6"/>
      <c r="CS482" s="6"/>
      <c r="CT482" s="6"/>
      <c r="CU482" s="6"/>
      <c r="CV482" s="6"/>
      <c r="CW482" s="52"/>
      <c r="CY482" s="328"/>
      <c r="CZ482" s="41">
        <v>3</v>
      </c>
      <c r="DA482" s="6">
        <v>10</v>
      </c>
      <c r="DB482" s="6">
        <v>10</v>
      </c>
      <c r="DC482" s="6">
        <v>10</v>
      </c>
      <c r="DD482" s="6">
        <v>10</v>
      </c>
      <c r="DE482" s="6"/>
      <c r="DF482" s="6">
        <v>10</v>
      </c>
      <c r="DG482" s="52"/>
      <c r="DI482" s="328"/>
      <c r="DJ482" s="41">
        <v>3</v>
      </c>
      <c r="DK482" s="6"/>
      <c r="DL482" s="6"/>
      <c r="DM482" s="6"/>
      <c r="DN482" s="6"/>
      <c r="DO482" s="6"/>
      <c r="DP482" s="6"/>
      <c r="DQ482" s="52"/>
      <c r="DS482" s="328"/>
      <c r="DT482" s="41">
        <v>3</v>
      </c>
      <c r="DU482" s="6"/>
      <c r="DV482" s="6"/>
      <c r="DW482" s="6"/>
      <c r="DX482" s="6"/>
      <c r="DY482" s="6"/>
      <c r="DZ482" s="6"/>
      <c r="EA482" s="52"/>
      <c r="EC482" s="328"/>
      <c r="ED482" s="41">
        <v>3</v>
      </c>
      <c r="EE482" s="6"/>
      <c r="EF482" s="6"/>
      <c r="EG482" s="6"/>
      <c r="EH482" s="6"/>
      <c r="EI482" s="6"/>
      <c r="EJ482" s="6"/>
      <c r="EK482" s="52"/>
      <c r="EL482" s="328"/>
      <c r="EM482" s="41">
        <v>3</v>
      </c>
      <c r="EN482" s="6">
        <v>10</v>
      </c>
      <c r="EO482" s="6">
        <v>10</v>
      </c>
      <c r="EP482" s="6">
        <v>10</v>
      </c>
      <c r="EQ482" s="6">
        <v>10</v>
      </c>
      <c r="ER482" s="6"/>
      <c r="ES482" s="6">
        <v>10</v>
      </c>
      <c r="ET482" s="52"/>
      <c r="EU482" s="52"/>
      <c r="EW482" s="367"/>
      <c r="EX482" s="41">
        <v>3</v>
      </c>
      <c r="EY482" s="6"/>
      <c r="EZ482" s="6"/>
      <c r="FA482" s="6"/>
      <c r="FB482" s="6"/>
      <c r="FC482" s="6"/>
      <c r="FD482" s="6"/>
      <c r="FE482" s="52"/>
      <c r="FG482" s="367"/>
      <c r="FH482" s="41">
        <v>3</v>
      </c>
      <c r="FI482" s="6"/>
      <c r="FJ482" s="6"/>
      <c r="FK482" s="6"/>
      <c r="FL482" s="6"/>
      <c r="FM482" s="6"/>
      <c r="FN482" s="6"/>
      <c r="FO482" s="52"/>
      <c r="FQ482" s="367"/>
      <c r="FR482" s="41">
        <v>3</v>
      </c>
      <c r="FS482" s="6"/>
      <c r="FT482" s="6"/>
      <c r="FU482" s="6"/>
      <c r="FV482" s="6"/>
      <c r="FW482" s="6"/>
      <c r="FX482" s="6"/>
      <c r="FY482" s="52"/>
      <c r="GA482" s="367"/>
      <c r="GB482" s="41">
        <v>3</v>
      </c>
      <c r="GC482" s="6"/>
      <c r="GD482" s="6"/>
      <c r="GE482" s="6"/>
      <c r="GF482" s="6"/>
      <c r="GG482" s="6"/>
      <c r="GH482" s="6"/>
      <c r="GI482" s="52"/>
      <c r="GK482" s="367"/>
      <c r="GL482" s="41">
        <v>3</v>
      </c>
      <c r="GM482" s="6"/>
      <c r="GN482" s="6"/>
      <c r="GO482" s="6"/>
      <c r="GP482" s="6"/>
      <c r="GQ482" s="6"/>
      <c r="GR482" s="6"/>
      <c r="GS482" s="52"/>
      <c r="GU482" s="367"/>
      <c r="GV482" s="41">
        <v>3</v>
      </c>
      <c r="GW482" s="6"/>
      <c r="GX482" s="6"/>
      <c r="GY482" s="6"/>
      <c r="GZ482" s="6"/>
      <c r="HA482" s="6"/>
      <c r="HB482" s="6"/>
      <c r="HC482" s="52"/>
      <c r="HE482" s="367"/>
      <c r="HF482" s="41">
        <v>3</v>
      </c>
      <c r="HG482" s="6"/>
      <c r="HH482" s="6"/>
      <c r="HI482" s="6"/>
      <c r="HJ482" s="6"/>
      <c r="HK482" s="6"/>
      <c r="HL482" s="6"/>
      <c r="HM482" s="52"/>
      <c r="HO482" s="367"/>
      <c r="HP482" s="41">
        <v>3</v>
      </c>
      <c r="HQ482" s="6"/>
      <c r="HR482" s="6"/>
      <c r="HS482" s="6"/>
      <c r="HT482" s="6"/>
      <c r="HU482" s="6"/>
      <c r="HV482" s="6"/>
      <c r="HW482" s="52"/>
      <c r="HY482" s="367"/>
      <c r="HZ482" s="41">
        <v>3</v>
      </c>
      <c r="IA482" s="6"/>
      <c r="IB482" s="6"/>
      <c r="IC482" s="6"/>
      <c r="ID482" s="6"/>
      <c r="IE482" s="6"/>
      <c r="IF482" s="6"/>
      <c r="IG482" s="52"/>
      <c r="II482" s="367"/>
      <c r="IJ482" s="41">
        <v>3</v>
      </c>
      <c r="IK482" s="6"/>
      <c r="IL482" s="6"/>
      <c r="IM482" s="6"/>
      <c r="IN482" s="6"/>
      <c r="IO482" s="6"/>
      <c r="IP482" s="6"/>
      <c r="IQ482" s="52"/>
      <c r="IS482" s="367"/>
      <c r="IT482" s="41">
        <v>3</v>
      </c>
      <c r="IU482" s="6"/>
      <c r="IV482" s="6"/>
      <c r="IW482" s="6"/>
      <c r="IX482" s="6"/>
      <c r="IY482" s="6"/>
      <c r="IZ482" s="6"/>
      <c r="JA482" s="52"/>
    </row>
    <row r="483" spans="1:261" ht="13.8" outlineLevel="2" x14ac:dyDescent="0.25">
      <c r="A483" s="99" t="s">
        <v>122</v>
      </c>
      <c r="B483" s="100">
        <f>IF(A483="Must Have",RQTMustHave,(IF(A483="Important",RQTImportant,(IF(A483="Standard",RQTStandard,RQTNiceToHave)))))</f>
        <v>1</v>
      </c>
      <c r="C483" s="358"/>
      <c r="D483" s="17" t="s">
        <v>1</v>
      </c>
      <c r="E483" s="417">
        <f>AVERAGE(O483,Y483,AI483,AS483,BC483,BM483,BW483,CG483,CQ483,DA483,DK483,DU483,EE483,EO483,EY483,FI483,FS483,GC483,GM483,GW483,HG483,HQ483,IA483,IK483,IU483)</f>
        <v>9.5250000000000004</v>
      </c>
      <c r="F483" s="417">
        <f t="shared" ref="F483:J483" si="2135">AVERAGE(P483,Z483,AJ483,AT483,BD483,BN483,BX483,CH483,CR483,DB483,DL483,DV483,EF483,EP483,EZ483,FJ483,FT483,GD483,GN483,GX483,HH483,HR483,IB483,IL483,IV483)</f>
        <v>9</v>
      </c>
      <c r="G483" s="417">
        <f t="shared" si="2135"/>
        <v>8.625</v>
      </c>
      <c r="H483" s="417">
        <f t="shared" si="2135"/>
        <v>9.1333333333333329</v>
      </c>
      <c r="I483" s="417">
        <f t="shared" si="2135"/>
        <v>4.2</v>
      </c>
      <c r="J483" s="417">
        <f t="shared" si="2135"/>
        <v>7.833333333333333</v>
      </c>
      <c r="K483" s="52"/>
      <c r="M483" s="48"/>
      <c r="N483" s="17" t="s">
        <v>1</v>
      </c>
      <c r="O483" s="36" t="str">
        <f>IF(COUNT(O478:O482)=0,"",AVERAGE(O478:O482))</f>
        <v/>
      </c>
      <c r="P483" s="36" t="str">
        <f>IF(COUNT(P478:P482)=0,"",AVERAGE(P478:P482))</f>
        <v/>
      </c>
      <c r="Q483" s="36" t="str">
        <f>IF(COUNT(Q478:Q482)=0,"",AVERAGE(Q478:Q482))</f>
        <v/>
      </c>
      <c r="R483" s="36" t="str">
        <f>IF(COUNT(R478:R482)=0,"",AVERAGE(R478:R482))</f>
        <v/>
      </c>
      <c r="S483" s="36"/>
      <c r="T483" s="36" t="str">
        <f>IF(COUNT(T478:T482)=0,"",AVERAGE(T478:T482))</f>
        <v/>
      </c>
      <c r="U483" s="52"/>
      <c r="W483" s="48"/>
      <c r="X483" s="17" t="s">
        <v>1</v>
      </c>
      <c r="Y483" s="36" t="str">
        <f>IF(COUNT(Y478:Y482)=0,"",AVERAGE(Y478:Y482))</f>
        <v/>
      </c>
      <c r="Z483" s="36" t="str">
        <f>IF(COUNT(Z478:Z482)=0,"",AVERAGE(Z478:Z482))</f>
        <v/>
      </c>
      <c r="AA483" s="36" t="str">
        <f>IF(COUNT(AA478:AA482)=0,"",AVERAGE(AA478:AA482))</f>
        <v/>
      </c>
      <c r="AB483" s="36" t="str">
        <f>IF(COUNT(AB478:AB482)=0,"",AVERAGE(AB478:AB482))</f>
        <v/>
      </c>
      <c r="AC483" s="36"/>
      <c r="AD483" s="36" t="str">
        <f>IF(COUNT(AD478:AD482)=0,"",AVERAGE(AD478:AD482))</f>
        <v/>
      </c>
      <c r="AE483" s="52"/>
      <c r="AG483" s="48"/>
      <c r="AH483" s="17" t="s">
        <v>1</v>
      </c>
      <c r="AI483" s="36" t="str">
        <f>IF(COUNT(AI478:AI482)=0,"",AVERAGE(AI478:AI482))</f>
        <v/>
      </c>
      <c r="AJ483" s="36" t="str">
        <f>IF(COUNT(AJ478:AJ482)=0,"",AVERAGE(AJ478:AJ482))</f>
        <v/>
      </c>
      <c r="AK483" s="36" t="str">
        <f>IF(COUNT(AK478:AK482)=0,"",AVERAGE(AK478:AK482))</f>
        <v/>
      </c>
      <c r="AL483" s="36" t="str">
        <f>IF(COUNT(AL478:AL482)=0,"",AVERAGE(AL478:AL482))</f>
        <v/>
      </c>
      <c r="AM483" s="36"/>
      <c r="AN483" s="36" t="str">
        <f>IF(COUNT(AN478:AN482)=0,"",AVERAGE(AN478:AN482))</f>
        <v/>
      </c>
      <c r="AO483" s="52"/>
      <c r="AQ483" s="48"/>
      <c r="AR483" s="17" t="s">
        <v>1</v>
      </c>
      <c r="AS483" s="103"/>
      <c r="AT483" s="103"/>
      <c r="AU483" s="103"/>
      <c r="AV483" s="103"/>
      <c r="AW483" s="103"/>
      <c r="AX483" s="103"/>
      <c r="AY483" s="52"/>
      <c r="BA483" s="48"/>
      <c r="BB483" s="17" t="s">
        <v>1</v>
      </c>
      <c r="BC483" s="36">
        <f>AVERAGE(BC478:BC482)</f>
        <v>9.6</v>
      </c>
      <c r="BD483" s="36">
        <f>IF(COUNT(BD478:BD482)=0,"",AVERAGE(BD478:BD482))</f>
        <v>10</v>
      </c>
      <c r="BE483" s="36">
        <f>IF(COUNT(BE478:BE482)=0,"",AVERAGE(BE478:BE482))</f>
        <v>9</v>
      </c>
      <c r="BF483" s="36">
        <f>IF(COUNT(BF478:BF482)=0,"",AVERAGE(BF478:BF482))</f>
        <v>9.4</v>
      </c>
      <c r="BG483" s="36">
        <f>IF(COUNT(BG478:BG482)=0,"",AVERAGE(BG478:BG482))</f>
        <v>2.6</v>
      </c>
      <c r="BH483" s="36">
        <f>IF(COUNT(BH478:BH482)=0,"",AVERAGE(BH478:BH482))</f>
        <v>8</v>
      </c>
      <c r="BI483" s="52"/>
      <c r="BK483" s="48"/>
      <c r="BL483" s="17" t="s">
        <v>1</v>
      </c>
      <c r="BM483" s="36"/>
      <c r="BN483" s="36" t="str">
        <f>IF(COUNT(BN479:BN482)=0,"",AVERAGE(BN479:BN482))</f>
        <v/>
      </c>
      <c r="BO483" s="36" t="str">
        <f>IF(COUNT(BO479:BO482)=0,"",AVERAGE(BO479:BO482))</f>
        <v/>
      </c>
      <c r="BP483" s="36" t="str">
        <f>IF(COUNT(BP479:BP482)=0,"",AVERAGE(BP479:BP482))</f>
        <v/>
      </c>
      <c r="BQ483" s="36" t="str">
        <f>IF(COUNT(BQ479:BQ482)=0,"",AVERAGE(BQ479:BQ482))</f>
        <v/>
      </c>
      <c r="BR483" s="36" t="str">
        <f>IF(COUNT(BR479:BR482)=0,"",AVERAGE(BR479:BR482))</f>
        <v/>
      </c>
      <c r="BS483" s="52"/>
      <c r="BU483" s="48"/>
      <c r="BV483" s="17" t="s">
        <v>1</v>
      </c>
      <c r="BW483" s="36">
        <f t="shared" ref="BW483:CB483" si="2136">IF(COUNT(BW478:BW482)=0,"",AVERAGE(BW478:BW482))</f>
        <v>10</v>
      </c>
      <c r="BX483" s="36">
        <f t="shared" si="2136"/>
        <v>10</v>
      </c>
      <c r="BY483" s="36">
        <f t="shared" si="2136"/>
        <v>10</v>
      </c>
      <c r="BZ483" s="36">
        <f t="shared" si="2136"/>
        <v>10</v>
      </c>
      <c r="CA483" s="36">
        <f t="shared" si="2136"/>
        <v>2</v>
      </c>
      <c r="CB483" s="36">
        <f t="shared" si="2136"/>
        <v>7.5</v>
      </c>
      <c r="CC483" s="52"/>
      <c r="CE483" s="48"/>
      <c r="CF483" s="17" t="s">
        <v>1</v>
      </c>
      <c r="CG483" s="36" t="str">
        <f>IF(COUNT(CG478:CG482)=0,"",AVERAGE(CG478:CG482))</f>
        <v/>
      </c>
      <c r="CH483" s="36" t="str">
        <f>IF(COUNT(CH478:CH482)=0,"",AVERAGE(CH478:CH482))</f>
        <v/>
      </c>
      <c r="CI483" s="36" t="str">
        <f>IF(COUNT(CI478:CI482)=0,"",AVERAGE(CI478:CI482))</f>
        <v/>
      </c>
      <c r="CJ483" s="36" t="str">
        <f>IF(COUNT(CJ478:CJ482)=0,"",AVERAGE(CJ478:CJ482))</f>
        <v/>
      </c>
      <c r="CK483" s="36"/>
      <c r="CL483" s="36" t="str">
        <f>IF(COUNT(CL478:CL482)=0,"",AVERAGE(CL478:CL482))</f>
        <v/>
      </c>
      <c r="CM483" s="52"/>
      <c r="CO483" s="48"/>
      <c r="CP483" s="17" t="s">
        <v>1</v>
      </c>
      <c r="CQ483" s="36" t="str">
        <f>IF(COUNT(CQ478:CQ482)=0,"",AVERAGE(CQ478:CQ482))</f>
        <v/>
      </c>
      <c r="CR483" s="36" t="str">
        <f>IF(COUNT(CR478:CR482)=0,"",AVERAGE(CR478:CR482))</f>
        <v/>
      </c>
      <c r="CS483" s="36" t="str">
        <f>IF(COUNT(CS478:CS482)=0,"",AVERAGE(CS478:CS482))</f>
        <v/>
      </c>
      <c r="CT483" s="36" t="str">
        <f>IF(COUNT(CT478:CT482)=0,"",AVERAGE(CT478:CT482))</f>
        <v/>
      </c>
      <c r="CU483" s="36"/>
      <c r="CV483" s="36" t="str">
        <f>IF(COUNT(CV478:CV482)=0,"",AVERAGE(CV478:CV482))</f>
        <v/>
      </c>
      <c r="CW483" s="52"/>
      <c r="CY483" s="48"/>
      <c r="CZ483" s="17" t="s">
        <v>1</v>
      </c>
      <c r="DA483" s="36">
        <f>IF(COUNT(DA478:DA482)=0,"",AVERAGE(DA478:DA482))</f>
        <v>10</v>
      </c>
      <c r="DB483" s="36">
        <f>IF(COUNT(DB478:DB482)=0,"",AVERAGE(DB478:DB482))</f>
        <v>8.5</v>
      </c>
      <c r="DC483" s="36">
        <f>IF(COUNT(DC478:DC482)=0,"",AVERAGE(DC478:DC482))</f>
        <v>7.5</v>
      </c>
      <c r="DD483" s="36">
        <f>IF(COUNT(DD478:DD482)=0,"",AVERAGE(DD478:DD482))</f>
        <v>8</v>
      </c>
      <c r="DE483" s="36"/>
      <c r="DF483" s="36">
        <f>IF(COUNT(DF478:DF482)=0,"",AVERAGE(DF478:DF482))</f>
        <v>8</v>
      </c>
      <c r="DG483" s="52"/>
      <c r="DI483" s="48"/>
      <c r="DJ483" s="17" t="s">
        <v>1</v>
      </c>
      <c r="DK483" s="36" t="str">
        <f>IF(COUNT(DK478:DK482)=0,"",AVERAGE(DK478:DK482))</f>
        <v/>
      </c>
      <c r="DL483" s="36" t="str">
        <f>IF(COUNT(DL478:DL482)=0,"",AVERAGE(DL478:DL482))</f>
        <v/>
      </c>
      <c r="DM483" s="36" t="str">
        <f>IF(COUNT(DM478:DM482)=0,"",AVERAGE(DM478:DM482))</f>
        <v/>
      </c>
      <c r="DN483" s="36" t="str">
        <f>IF(COUNT(DN478:DN482)=0,"",AVERAGE(DN478:DN482))</f>
        <v/>
      </c>
      <c r="DO483" s="36"/>
      <c r="DP483" s="36" t="str">
        <f>IF(COUNT(DP478:DP482)=0,"",AVERAGE(DP478:DP482))</f>
        <v/>
      </c>
      <c r="DQ483" s="52"/>
      <c r="DS483" s="48"/>
      <c r="DT483" s="17" t="s">
        <v>1</v>
      </c>
      <c r="DU483" s="36" t="str">
        <f>IF(COUNT(DU478:DU482)=0,"",AVERAGE(DU478:DU482))</f>
        <v/>
      </c>
      <c r="DV483" s="36" t="str">
        <f>IF(COUNT(DV478:DV482)=0,"",AVERAGE(DV478:DV482))</f>
        <v/>
      </c>
      <c r="DW483" s="36" t="str">
        <f>IF(COUNT(DW478:DW482)=0,"",AVERAGE(DW478:DW482))</f>
        <v/>
      </c>
      <c r="DX483" s="36" t="str">
        <f>IF(COUNT(DX478:DX482)=0,"",AVERAGE(DX478:DX482))</f>
        <v/>
      </c>
      <c r="DY483" s="36"/>
      <c r="DZ483" s="36" t="str">
        <f>IF(COUNT(DZ478:DZ482)=0,"",AVERAGE(DZ478:DZ482))</f>
        <v/>
      </c>
      <c r="EA483" s="52"/>
      <c r="EC483" s="48"/>
      <c r="ED483" s="17" t="s">
        <v>1</v>
      </c>
      <c r="EE483" s="36" t="str">
        <f>IF(COUNT(EE478:EE482)=0,"",AVERAGE(EE478:EE482))</f>
        <v/>
      </c>
      <c r="EF483" s="36" t="str">
        <f>IF(COUNT(EF478:EF482)=0,"",AVERAGE(EF478:EF482))</f>
        <v/>
      </c>
      <c r="EG483" s="36" t="str">
        <f>IF(COUNT(EG478:EG482)=0,"",AVERAGE(EG478:EG482))</f>
        <v/>
      </c>
      <c r="EH483" s="36" t="str">
        <f>IF(COUNT(EH478:EH482)=0,"",AVERAGE(EH478:EH482))</f>
        <v/>
      </c>
      <c r="EI483" s="36"/>
      <c r="EJ483" s="36" t="str">
        <f>IF(COUNT(EJ478:EJ482)=0,"",AVERAGE(EJ478:EJ482))</f>
        <v/>
      </c>
      <c r="EK483" s="52"/>
      <c r="EL483" s="48"/>
      <c r="EM483" s="17" t="s">
        <v>1</v>
      </c>
      <c r="EN483" s="36">
        <f>IF(COUNT(EN478:EN482)=0,"",AVERAGE(EN478:EN482))</f>
        <v>10</v>
      </c>
      <c r="EO483" s="36">
        <f>IF(COUNT(EO478:EO482)=0,"",AVERAGE(EO478:EO482))</f>
        <v>8.5</v>
      </c>
      <c r="EP483" s="36">
        <f>IF(COUNT(EP478:EP482)=0,"",AVERAGE(EP478:EP482))</f>
        <v>7.5</v>
      </c>
      <c r="EQ483" s="36">
        <f>IF(COUNT(EQ478:EQ482)=0,"",AVERAGE(EQ478:EQ482))</f>
        <v>8</v>
      </c>
      <c r="ER483" s="36"/>
      <c r="ES483" s="36">
        <f>IF(COUNT(ES478:ES482)=0,"",AVERAGE(ES478:ES482))</f>
        <v>8</v>
      </c>
      <c r="ET483" s="52"/>
      <c r="EU483" s="52"/>
      <c r="EW483" s="369"/>
      <c r="EX483" s="17" t="s">
        <v>1</v>
      </c>
      <c r="EY483" s="36" t="str">
        <f t="shared" ref="EY483:FD483" si="2137">IF(COUNT(EY478:EY482)=0,"",AVERAGE(EY478:EY482))</f>
        <v/>
      </c>
      <c r="EZ483" s="36" t="str">
        <f t="shared" si="2137"/>
        <v/>
      </c>
      <c r="FA483" s="36" t="str">
        <f t="shared" si="2137"/>
        <v/>
      </c>
      <c r="FB483" s="36" t="str">
        <f t="shared" si="2137"/>
        <v/>
      </c>
      <c r="FC483" s="36" t="str">
        <f t="shared" si="2137"/>
        <v/>
      </c>
      <c r="FD483" s="36" t="str">
        <f t="shared" si="2137"/>
        <v/>
      </c>
      <c r="FE483" s="52"/>
      <c r="FG483" s="369"/>
      <c r="FH483" s="17" t="s">
        <v>1</v>
      </c>
      <c r="FI483" s="36" t="str">
        <f t="shared" ref="FI483:FN483" si="2138">IF(COUNT(FI478:FI482)=0,"",AVERAGE(FI478:FI482))</f>
        <v/>
      </c>
      <c r="FJ483" s="36" t="str">
        <f t="shared" si="2138"/>
        <v/>
      </c>
      <c r="FK483" s="36" t="str">
        <f t="shared" si="2138"/>
        <v/>
      </c>
      <c r="FL483" s="36" t="str">
        <f t="shared" si="2138"/>
        <v/>
      </c>
      <c r="FM483" s="36" t="str">
        <f t="shared" si="2138"/>
        <v/>
      </c>
      <c r="FN483" s="36" t="str">
        <f t="shared" si="2138"/>
        <v/>
      </c>
      <c r="FO483" s="52"/>
      <c r="FQ483" s="369"/>
      <c r="FR483" s="17" t="s">
        <v>1</v>
      </c>
      <c r="FS483" s="36" t="str">
        <f t="shared" ref="FS483:FX483" si="2139">IF(COUNT(FS478:FS482)=0,"",AVERAGE(FS478:FS482))</f>
        <v/>
      </c>
      <c r="FT483" s="36" t="str">
        <f t="shared" si="2139"/>
        <v/>
      </c>
      <c r="FU483" s="36" t="str">
        <f t="shared" si="2139"/>
        <v/>
      </c>
      <c r="FV483" s="36" t="str">
        <f t="shared" si="2139"/>
        <v/>
      </c>
      <c r="FW483" s="36" t="str">
        <f t="shared" si="2139"/>
        <v/>
      </c>
      <c r="FX483" s="36" t="str">
        <f t="shared" si="2139"/>
        <v/>
      </c>
      <c r="FY483" s="52"/>
      <c r="GA483" s="369"/>
      <c r="GB483" s="17" t="s">
        <v>1</v>
      </c>
      <c r="GC483" s="36" t="str">
        <f t="shared" ref="GC483:GH483" si="2140">IF(COUNT(GC478:GC482)=0,"",AVERAGE(GC478:GC482))</f>
        <v/>
      </c>
      <c r="GD483" s="36" t="str">
        <f t="shared" si="2140"/>
        <v/>
      </c>
      <c r="GE483" s="36" t="str">
        <f t="shared" si="2140"/>
        <v/>
      </c>
      <c r="GF483" s="36" t="str">
        <f t="shared" si="2140"/>
        <v/>
      </c>
      <c r="GG483" s="36" t="str">
        <f t="shared" si="2140"/>
        <v/>
      </c>
      <c r="GH483" s="36" t="str">
        <f t="shared" si="2140"/>
        <v/>
      </c>
      <c r="GI483" s="52"/>
      <c r="GK483" s="369"/>
      <c r="GL483" s="17" t="s">
        <v>1</v>
      </c>
      <c r="GM483" s="36" t="str">
        <f t="shared" ref="GM483:GR483" si="2141">IF(COUNT(GM478:GM482)=0,"",AVERAGE(GM478:GM482))</f>
        <v/>
      </c>
      <c r="GN483" s="36" t="str">
        <f t="shared" si="2141"/>
        <v/>
      </c>
      <c r="GO483" s="36" t="str">
        <f t="shared" si="2141"/>
        <v/>
      </c>
      <c r="GP483" s="36" t="str">
        <f t="shared" si="2141"/>
        <v/>
      </c>
      <c r="GQ483" s="36" t="str">
        <f t="shared" si="2141"/>
        <v/>
      </c>
      <c r="GR483" s="36" t="str">
        <f t="shared" si="2141"/>
        <v/>
      </c>
      <c r="GS483" s="52"/>
      <c r="GU483" s="369"/>
      <c r="GV483" s="17" t="s">
        <v>1</v>
      </c>
      <c r="GW483" s="36" t="str">
        <f t="shared" ref="GW483:HB483" si="2142">IF(COUNT(GW478:GW482)=0,"",AVERAGE(GW478:GW482))</f>
        <v/>
      </c>
      <c r="GX483" s="36" t="str">
        <f t="shared" si="2142"/>
        <v/>
      </c>
      <c r="GY483" s="36" t="str">
        <f t="shared" si="2142"/>
        <v/>
      </c>
      <c r="GZ483" s="36" t="str">
        <f t="shared" si="2142"/>
        <v/>
      </c>
      <c r="HA483" s="36" t="str">
        <f t="shared" si="2142"/>
        <v/>
      </c>
      <c r="HB483" s="36" t="str">
        <f t="shared" si="2142"/>
        <v/>
      </c>
      <c r="HC483" s="52"/>
      <c r="HE483" s="369"/>
      <c r="HF483" s="17" t="s">
        <v>1</v>
      </c>
      <c r="HG483" s="36" t="str">
        <f t="shared" ref="HG483:HL483" si="2143">IF(COUNT(HG478:HG482)=0,"",AVERAGE(HG478:HG482))</f>
        <v/>
      </c>
      <c r="HH483" s="36" t="str">
        <f t="shared" si="2143"/>
        <v/>
      </c>
      <c r="HI483" s="36" t="str">
        <f t="shared" si="2143"/>
        <v/>
      </c>
      <c r="HJ483" s="36" t="str">
        <f t="shared" si="2143"/>
        <v/>
      </c>
      <c r="HK483" s="36" t="str">
        <f t="shared" si="2143"/>
        <v/>
      </c>
      <c r="HL483" s="36" t="str">
        <f t="shared" si="2143"/>
        <v/>
      </c>
      <c r="HM483" s="52"/>
      <c r="HO483" s="369"/>
      <c r="HP483" s="17" t="s">
        <v>1</v>
      </c>
      <c r="HQ483" s="36" t="str">
        <f t="shared" ref="HQ483:HV483" si="2144">IF(COUNT(HQ478:HQ482)=0,"",AVERAGE(HQ478:HQ482))</f>
        <v/>
      </c>
      <c r="HR483" s="36" t="str">
        <f t="shared" si="2144"/>
        <v/>
      </c>
      <c r="HS483" s="36" t="str">
        <f t="shared" si="2144"/>
        <v/>
      </c>
      <c r="HT483" s="36" t="str">
        <f t="shared" si="2144"/>
        <v/>
      </c>
      <c r="HU483" s="36" t="str">
        <f t="shared" si="2144"/>
        <v/>
      </c>
      <c r="HV483" s="36" t="str">
        <f t="shared" si="2144"/>
        <v/>
      </c>
      <c r="HW483" s="52"/>
      <c r="HY483" s="369"/>
      <c r="HZ483" s="17" t="s">
        <v>1</v>
      </c>
      <c r="IA483" s="36" t="str">
        <f t="shared" ref="IA483:IF483" si="2145">IF(COUNT(IA478:IA482)=0,"",AVERAGE(IA478:IA482))</f>
        <v/>
      </c>
      <c r="IB483" s="36" t="str">
        <f t="shared" si="2145"/>
        <v/>
      </c>
      <c r="IC483" s="36" t="str">
        <f t="shared" si="2145"/>
        <v/>
      </c>
      <c r="ID483" s="36" t="str">
        <f t="shared" si="2145"/>
        <v/>
      </c>
      <c r="IE483" s="36" t="str">
        <f t="shared" si="2145"/>
        <v/>
      </c>
      <c r="IF483" s="36" t="str">
        <f t="shared" si="2145"/>
        <v/>
      </c>
      <c r="IG483" s="52"/>
      <c r="II483" s="369"/>
      <c r="IJ483" s="17" t="s">
        <v>1</v>
      </c>
      <c r="IK483" s="36" t="str">
        <f t="shared" ref="IK483:IP483" si="2146">IF(COUNT(IK478:IK482)=0,"",AVERAGE(IK478:IK482))</f>
        <v/>
      </c>
      <c r="IL483" s="36" t="str">
        <f t="shared" si="2146"/>
        <v/>
      </c>
      <c r="IM483" s="36" t="str">
        <f t="shared" si="2146"/>
        <v/>
      </c>
      <c r="IN483" s="36" t="str">
        <f t="shared" si="2146"/>
        <v/>
      </c>
      <c r="IO483" s="36" t="str">
        <f t="shared" si="2146"/>
        <v/>
      </c>
      <c r="IP483" s="36" t="str">
        <f t="shared" si="2146"/>
        <v/>
      </c>
      <c r="IQ483" s="52"/>
      <c r="IS483" s="369"/>
      <c r="IT483" s="17" t="s">
        <v>1</v>
      </c>
      <c r="IU483" s="36" t="str">
        <f t="shared" ref="IU483:IZ483" si="2147">IF(COUNT(IU478:IU482)=0,"",AVERAGE(IU478:IU482))</f>
        <v/>
      </c>
      <c r="IV483" s="36" t="str">
        <f t="shared" si="2147"/>
        <v/>
      </c>
      <c r="IW483" s="36" t="str">
        <f t="shared" si="2147"/>
        <v/>
      </c>
      <c r="IX483" s="36" t="str">
        <f t="shared" si="2147"/>
        <v/>
      </c>
      <c r="IY483" s="36" t="str">
        <f t="shared" si="2147"/>
        <v/>
      </c>
      <c r="IZ483" s="36" t="str">
        <f t="shared" si="2147"/>
        <v/>
      </c>
      <c r="JA483" s="52"/>
    </row>
    <row r="484" spans="1:261" ht="26.4" outlineLevel="2" x14ac:dyDescent="0.25">
      <c r="C484" s="102" t="s">
        <v>69</v>
      </c>
      <c r="D484" s="103" t="s">
        <v>355</v>
      </c>
      <c r="E484" s="419"/>
      <c r="F484" s="419"/>
      <c r="G484" s="419"/>
      <c r="H484" s="419"/>
      <c r="I484" s="419"/>
      <c r="J484" s="419"/>
      <c r="K484" s="52"/>
      <c r="M484" s="102" t="s">
        <v>69</v>
      </c>
      <c r="N484" s="103" t="s">
        <v>355</v>
      </c>
      <c r="O484" s="103"/>
      <c r="P484" s="103"/>
      <c r="Q484" s="103"/>
      <c r="R484" s="103"/>
      <c r="S484" s="103"/>
      <c r="T484" s="103"/>
      <c r="U484" s="52"/>
      <c r="W484" s="102" t="s">
        <v>69</v>
      </c>
      <c r="X484" s="103" t="s">
        <v>355</v>
      </c>
      <c r="Y484" s="103"/>
      <c r="Z484" s="103"/>
      <c r="AA484" s="103"/>
      <c r="AB484" s="103"/>
      <c r="AC484" s="103"/>
      <c r="AD484" s="103"/>
      <c r="AE484" s="52"/>
      <c r="AG484" s="102" t="s">
        <v>69</v>
      </c>
      <c r="AH484" s="103" t="s">
        <v>355</v>
      </c>
      <c r="AI484" s="103"/>
      <c r="AJ484" s="103"/>
      <c r="AK484" s="103"/>
      <c r="AL484" s="103"/>
      <c r="AM484" s="103"/>
      <c r="AN484" s="103"/>
      <c r="AO484" s="52"/>
      <c r="AQ484" s="102" t="s">
        <v>69</v>
      </c>
      <c r="AR484" s="103" t="s">
        <v>355</v>
      </c>
      <c r="AS484" s="6"/>
      <c r="AT484" s="6"/>
      <c r="AU484" s="6"/>
      <c r="AV484" s="6"/>
      <c r="AW484" s="6"/>
      <c r="AX484" s="6"/>
      <c r="AY484" s="52"/>
      <c r="BA484" s="102" t="s">
        <v>69</v>
      </c>
      <c r="BB484" s="103" t="s">
        <v>355</v>
      </c>
      <c r="BC484" s="103"/>
      <c r="BD484" s="103"/>
      <c r="BE484" s="103"/>
      <c r="BF484" s="103"/>
      <c r="BG484" s="103"/>
      <c r="BH484" s="103"/>
      <c r="BI484" s="52"/>
      <c r="BK484" s="102" t="s">
        <v>69</v>
      </c>
      <c r="BL484" s="103" t="s">
        <v>355</v>
      </c>
      <c r="BM484" s="103"/>
      <c r="BN484" s="103"/>
      <c r="BO484" s="103"/>
      <c r="BP484" s="103"/>
      <c r="BQ484" s="103"/>
      <c r="BR484" s="103"/>
      <c r="BS484" s="52"/>
      <c r="BU484" s="102" t="s">
        <v>69</v>
      </c>
      <c r="BV484" s="103" t="s">
        <v>355</v>
      </c>
      <c r="BW484" s="103"/>
      <c r="BX484" s="103"/>
      <c r="BY484" s="103"/>
      <c r="BZ484" s="103"/>
      <c r="CA484" s="103"/>
      <c r="CB484" s="103"/>
      <c r="CC484" s="52"/>
      <c r="CE484" s="102" t="s">
        <v>69</v>
      </c>
      <c r="CF484" s="103" t="s">
        <v>355</v>
      </c>
      <c r="CG484" s="103"/>
      <c r="CH484" s="103"/>
      <c r="CI484" s="103"/>
      <c r="CJ484" s="103"/>
      <c r="CK484" s="103"/>
      <c r="CL484" s="103"/>
      <c r="CM484" s="52"/>
      <c r="CO484" s="102" t="s">
        <v>69</v>
      </c>
      <c r="CP484" s="103" t="s">
        <v>355</v>
      </c>
      <c r="CQ484" s="103"/>
      <c r="CR484" s="103"/>
      <c r="CS484" s="103"/>
      <c r="CT484" s="103"/>
      <c r="CU484" s="103"/>
      <c r="CV484" s="103"/>
      <c r="CW484" s="52"/>
      <c r="CY484" s="102" t="s">
        <v>69</v>
      </c>
      <c r="CZ484" s="103" t="s">
        <v>355</v>
      </c>
      <c r="DA484" s="103"/>
      <c r="DB484" s="103"/>
      <c r="DC484" s="103"/>
      <c r="DD484" s="103"/>
      <c r="DE484" s="103"/>
      <c r="DF484" s="103"/>
      <c r="DG484" s="52"/>
      <c r="DI484" s="102" t="s">
        <v>69</v>
      </c>
      <c r="DJ484" s="103" t="s">
        <v>355</v>
      </c>
      <c r="DK484" s="103"/>
      <c r="DL484" s="103"/>
      <c r="DM484" s="103"/>
      <c r="DN484" s="103"/>
      <c r="DO484" s="103"/>
      <c r="DP484" s="103"/>
      <c r="DQ484" s="52"/>
      <c r="DS484" s="102" t="s">
        <v>69</v>
      </c>
      <c r="DT484" s="103" t="s">
        <v>355</v>
      </c>
      <c r="DU484" s="103"/>
      <c r="DV484" s="103"/>
      <c r="DW484" s="103"/>
      <c r="DX484" s="103"/>
      <c r="DY484" s="103"/>
      <c r="DZ484" s="103"/>
      <c r="EA484" s="52"/>
      <c r="EC484" s="102" t="s">
        <v>69</v>
      </c>
      <c r="ED484" s="103" t="s">
        <v>355</v>
      </c>
      <c r="EE484" s="103"/>
      <c r="EF484" s="103"/>
      <c r="EG484" s="103"/>
      <c r="EH484" s="103"/>
      <c r="EI484" s="103"/>
      <c r="EJ484" s="103"/>
      <c r="EK484" s="52"/>
      <c r="EL484" s="102" t="s">
        <v>69</v>
      </c>
      <c r="EM484" s="103" t="s">
        <v>355</v>
      </c>
      <c r="EN484" s="103"/>
      <c r="EO484" s="103"/>
      <c r="EP484" s="103"/>
      <c r="EQ484" s="103"/>
      <c r="ER484" s="103"/>
      <c r="ES484" s="103"/>
      <c r="ET484" s="52"/>
      <c r="EU484" s="52"/>
      <c r="EW484" s="370" t="s">
        <v>69</v>
      </c>
      <c r="EX484" s="103" t="s">
        <v>355</v>
      </c>
      <c r="EY484" s="103"/>
      <c r="EZ484" s="103"/>
      <c r="FA484" s="103"/>
      <c r="FB484" s="103"/>
      <c r="FC484" s="103"/>
      <c r="FD484" s="103"/>
      <c r="FE484" s="52"/>
      <c r="FG484" s="370" t="s">
        <v>69</v>
      </c>
      <c r="FH484" s="103" t="s">
        <v>355</v>
      </c>
      <c r="FI484" s="103"/>
      <c r="FJ484" s="103"/>
      <c r="FK484" s="103"/>
      <c r="FL484" s="103"/>
      <c r="FM484" s="103"/>
      <c r="FN484" s="103"/>
      <c r="FO484" s="52"/>
      <c r="FQ484" s="370" t="s">
        <v>69</v>
      </c>
      <c r="FR484" s="103" t="s">
        <v>355</v>
      </c>
      <c r="FS484" s="103"/>
      <c r="FT484" s="103"/>
      <c r="FU484" s="103"/>
      <c r="FV484" s="103"/>
      <c r="FW484" s="103"/>
      <c r="FX484" s="103"/>
      <c r="FY484" s="52"/>
      <c r="GA484" s="370" t="s">
        <v>69</v>
      </c>
      <c r="GB484" s="103" t="s">
        <v>355</v>
      </c>
      <c r="GC484" s="103"/>
      <c r="GD484" s="103"/>
      <c r="GE484" s="103"/>
      <c r="GF484" s="103"/>
      <c r="GG484" s="103"/>
      <c r="GH484" s="103"/>
      <c r="GI484" s="52"/>
      <c r="GK484" s="370" t="s">
        <v>69</v>
      </c>
      <c r="GL484" s="103" t="s">
        <v>355</v>
      </c>
      <c r="GM484" s="103"/>
      <c r="GN484" s="103"/>
      <c r="GO484" s="103"/>
      <c r="GP484" s="103"/>
      <c r="GQ484" s="103"/>
      <c r="GR484" s="103"/>
      <c r="GS484" s="52"/>
      <c r="GU484" s="370" t="s">
        <v>69</v>
      </c>
      <c r="GV484" s="103" t="s">
        <v>355</v>
      </c>
      <c r="GW484" s="103"/>
      <c r="GX484" s="103"/>
      <c r="GY484" s="103"/>
      <c r="GZ484" s="103"/>
      <c r="HA484" s="103"/>
      <c r="HB484" s="103"/>
      <c r="HC484" s="52"/>
      <c r="HE484" s="370" t="s">
        <v>69</v>
      </c>
      <c r="HF484" s="103" t="s">
        <v>355</v>
      </c>
      <c r="HG484" s="103"/>
      <c r="HH484" s="103"/>
      <c r="HI484" s="103"/>
      <c r="HJ484" s="103"/>
      <c r="HK484" s="103"/>
      <c r="HL484" s="103"/>
      <c r="HM484" s="52"/>
      <c r="HO484" s="370" t="s">
        <v>69</v>
      </c>
      <c r="HP484" s="103" t="s">
        <v>355</v>
      </c>
      <c r="HQ484" s="103"/>
      <c r="HR484" s="103"/>
      <c r="HS484" s="103"/>
      <c r="HT484" s="103"/>
      <c r="HU484" s="103"/>
      <c r="HV484" s="103"/>
      <c r="HW484" s="52"/>
      <c r="HY484" s="370" t="s">
        <v>69</v>
      </c>
      <c r="HZ484" s="103" t="s">
        <v>355</v>
      </c>
      <c r="IA484" s="103"/>
      <c r="IB484" s="103"/>
      <c r="IC484" s="103"/>
      <c r="ID484" s="103"/>
      <c r="IE484" s="103"/>
      <c r="IF484" s="103"/>
      <c r="IG484" s="52"/>
      <c r="II484" s="370" t="s">
        <v>69</v>
      </c>
      <c r="IJ484" s="103" t="s">
        <v>355</v>
      </c>
      <c r="IK484" s="103"/>
      <c r="IL484" s="103"/>
      <c r="IM484" s="103"/>
      <c r="IN484" s="103"/>
      <c r="IO484" s="103"/>
      <c r="IP484" s="103"/>
      <c r="IQ484" s="52"/>
      <c r="IS484" s="370" t="s">
        <v>69</v>
      </c>
      <c r="IT484" s="103" t="s">
        <v>355</v>
      </c>
      <c r="IU484" s="103"/>
      <c r="IV484" s="103"/>
      <c r="IW484" s="103"/>
      <c r="IX484" s="103"/>
      <c r="IY484" s="103"/>
      <c r="IZ484" s="103"/>
      <c r="JA484" s="52"/>
    </row>
    <row r="485" spans="1:261" outlineLevel="2" x14ac:dyDescent="0.25">
      <c r="C485" s="356"/>
      <c r="D485" s="41">
        <v>1</v>
      </c>
      <c r="E485" s="416">
        <f t="shared" ref="E485" si="2148">AVERAGE(O485,Y485,AI485,AS485,BC485,BM485,BW485,CG485,CQ485,DA485,DK485,DU485,EE485,EO485,EY485,FI485,FS485,GC485,GM485,GW485,HG485,HQ485,IA485,IK485,IU485)</f>
        <v>9.5</v>
      </c>
      <c r="F485" s="416">
        <f t="shared" ref="F485" si="2149">AVERAGE(P485,Z485,AJ485,AT485,BD485,BN485,BX485,CH485,CR485,DB485,DL485,DV485,EF485,EP485,EZ485,FJ485,FT485,GD485,GN485,GX485,HH485,HR485,IB485,IL485,IV485)</f>
        <v>8.75</v>
      </c>
      <c r="G485" s="416">
        <f t="shared" ref="G485" si="2150">AVERAGE(Q485,AA485,AK485,AU485,BE485,BO485,BY485,CI485,CS485,DC485,DM485,DW485,EG485,EQ485,FA485,FK485,FU485,GE485,GO485,GY485,HI485,HS485,IC485,IM485,IW485)</f>
        <v>7.75</v>
      </c>
      <c r="H485" s="416">
        <f t="shared" ref="H485" si="2151">AVERAGE(R485,AB485,AL485,AV485,BF485,BP485,BZ485,CJ485,CT485,DD485,DN485,DX485,EH485,ER485,FB485,FL485,FV485,GF485,GP485,GZ485,HJ485,HT485,ID485,IN485,IX485)</f>
        <v>7.666666666666667</v>
      </c>
      <c r="I485" s="416">
        <f t="shared" ref="I485" si="2152">AVERAGE(S485,AC485,AM485,AW485,BG485,BQ485,CA485,CK485,CU485,DE485,DO485,DY485,EI485,ES485,FC485,FM485,FW485,GG485,GQ485,HA485,HK485,HU485,IE485,IO485,IY485)</f>
        <v>9</v>
      </c>
      <c r="J485" s="416">
        <f t="shared" ref="J485" si="2153">AVERAGE(T485,AD485,AN485,AX485,BH485,BR485,CB485,CL485,CV485,DF485,DP485,DZ485,EJ485,ET485,FD485,FN485,FX485,GH485,GR485,HB485,HL485,HV485,IF485,IP485,IZ485)</f>
        <v>8.3333333333333339</v>
      </c>
      <c r="K485" s="52"/>
      <c r="M485" s="328"/>
      <c r="N485" s="41">
        <v>1</v>
      </c>
      <c r="O485" s="6"/>
      <c r="P485" s="6"/>
      <c r="Q485" s="6"/>
      <c r="R485" s="6"/>
      <c r="S485" s="6"/>
      <c r="T485" s="6"/>
      <c r="U485" s="52"/>
      <c r="W485" s="328"/>
      <c r="X485" s="41">
        <v>1</v>
      </c>
      <c r="Y485" s="6"/>
      <c r="Z485" s="6"/>
      <c r="AA485" s="6"/>
      <c r="AB485" s="6"/>
      <c r="AC485" s="6"/>
      <c r="AD485" s="6"/>
      <c r="AE485" s="52"/>
      <c r="AG485" s="328"/>
      <c r="AH485" s="41">
        <v>1</v>
      </c>
      <c r="AI485" s="6"/>
      <c r="AJ485" s="6"/>
      <c r="AK485" s="6"/>
      <c r="AL485" s="6"/>
      <c r="AM485" s="6"/>
      <c r="AN485" s="6"/>
      <c r="AO485" s="52"/>
      <c r="AQ485" s="328"/>
      <c r="AR485" s="41">
        <v>1</v>
      </c>
      <c r="AS485" s="36"/>
      <c r="AT485" s="36" t="str">
        <f>IF(COUNT(AT484:AT484)=0,"",AVERAGE(AT484:AT484))</f>
        <v/>
      </c>
      <c r="AU485" s="36" t="str">
        <f>IF(COUNT(AU484:AU484)=0,"",AVERAGE(AU484:AU484))</f>
        <v/>
      </c>
      <c r="AV485" s="36" t="str">
        <f>IF(COUNT(AV484:AV484)=0,"",AVERAGE(AV484:AV484))</f>
        <v/>
      </c>
      <c r="AW485" s="36" t="str">
        <f>IF(COUNT(AW484:AW484)=0,"",AVERAGE(AW484:AW484))</f>
        <v/>
      </c>
      <c r="AX485" s="36" t="str">
        <f>IF(COUNT(AX484:AX484)=0,"",AVERAGE(AX484:AX484))</f>
        <v/>
      </c>
      <c r="AY485" s="52"/>
      <c r="BA485" s="328"/>
      <c r="BB485" s="41">
        <v>1</v>
      </c>
      <c r="BC485" s="6">
        <v>8</v>
      </c>
      <c r="BD485" s="6">
        <v>7</v>
      </c>
      <c r="BE485" s="6">
        <v>5</v>
      </c>
      <c r="BF485" s="6">
        <v>6</v>
      </c>
      <c r="BG485" s="6">
        <v>8</v>
      </c>
      <c r="BH485" s="6">
        <v>6</v>
      </c>
      <c r="BI485" s="52"/>
      <c r="BK485" s="328"/>
      <c r="BL485" s="41">
        <v>1</v>
      </c>
      <c r="BM485" s="6"/>
      <c r="BN485" s="6"/>
      <c r="BO485" s="6"/>
      <c r="BP485" s="6"/>
      <c r="BQ485" s="6"/>
      <c r="BR485" s="6"/>
      <c r="BS485" s="52"/>
      <c r="BU485" s="328"/>
      <c r="BV485" s="41">
        <v>1</v>
      </c>
      <c r="BW485" s="6">
        <v>10</v>
      </c>
      <c r="BX485" s="6">
        <v>9</v>
      </c>
      <c r="BY485" s="6">
        <v>8</v>
      </c>
      <c r="BZ485" s="6">
        <v>8</v>
      </c>
      <c r="CA485" s="6">
        <v>9</v>
      </c>
      <c r="CB485" s="6">
        <v>9</v>
      </c>
      <c r="CC485" s="52"/>
      <c r="CE485" s="328"/>
      <c r="CF485" s="41">
        <v>1</v>
      </c>
      <c r="CG485" s="6"/>
      <c r="CH485" s="6"/>
      <c r="CI485" s="6"/>
      <c r="CJ485" s="6"/>
      <c r="CK485" s="6"/>
      <c r="CL485" s="6"/>
      <c r="CM485" s="52"/>
      <c r="CO485" s="328"/>
      <c r="CP485" s="41">
        <v>1</v>
      </c>
      <c r="CQ485" s="6"/>
      <c r="CR485" s="6"/>
      <c r="CS485" s="6"/>
      <c r="CT485" s="6"/>
      <c r="CU485" s="6"/>
      <c r="CV485" s="6"/>
      <c r="CW485" s="52"/>
      <c r="CY485" s="328"/>
      <c r="CZ485" s="41">
        <v>1</v>
      </c>
      <c r="DA485" s="6">
        <v>10</v>
      </c>
      <c r="DB485" s="6">
        <v>10</v>
      </c>
      <c r="DC485" s="6">
        <v>9</v>
      </c>
      <c r="DD485" s="6">
        <v>9</v>
      </c>
      <c r="DE485" s="6"/>
      <c r="DF485" s="6">
        <v>10</v>
      </c>
      <c r="DG485" s="52"/>
      <c r="DI485" s="328"/>
      <c r="DJ485" s="41">
        <v>1</v>
      </c>
      <c r="DK485" s="6"/>
      <c r="DL485" s="6"/>
      <c r="DM485" s="6"/>
      <c r="DN485" s="6"/>
      <c r="DO485" s="6"/>
      <c r="DP485" s="6"/>
      <c r="DQ485" s="52"/>
      <c r="DS485" s="328"/>
      <c r="DT485" s="41">
        <v>1</v>
      </c>
      <c r="DU485" s="6"/>
      <c r="DV485" s="6"/>
      <c r="DW485" s="6"/>
      <c r="DX485" s="6"/>
      <c r="DY485" s="6"/>
      <c r="DZ485" s="6"/>
      <c r="EA485" s="52"/>
      <c r="EC485" s="328"/>
      <c r="ED485" s="41">
        <v>1</v>
      </c>
      <c r="EE485" s="6"/>
      <c r="EF485" s="6"/>
      <c r="EG485" s="6"/>
      <c r="EH485" s="6"/>
      <c r="EI485" s="6"/>
      <c r="EJ485" s="6"/>
      <c r="EK485" s="52"/>
      <c r="EL485" s="328"/>
      <c r="EM485" s="41">
        <v>1</v>
      </c>
      <c r="EN485" s="6">
        <v>10</v>
      </c>
      <c r="EO485" s="6">
        <v>10</v>
      </c>
      <c r="EP485" s="6">
        <v>9</v>
      </c>
      <c r="EQ485" s="6">
        <v>9</v>
      </c>
      <c r="ER485" s="6"/>
      <c r="ES485" s="6">
        <v>10</v>
      </c>
      <c r="ET485" s="52"/>
      <c r="EU485" s="52"/>
      <c r="EW485" s="367"/>
      <c r="EX485" s="41">
        <v>1</v>
      </c>
      <c r="EY485" s="6"/>
      <c r="EZ485" s="6"/>
      <c r="FA485" s="6"/>
      <c r="FB485" s="6"/>
      <c r="FC485" s="6"/>
      <c r="FD485" s="6"/>
      <c r="FE485" s="52"/>
      <c r="FG485" s="367"/>
      <c r="FH485" s="41">
        <v>1</v>
      </c>
      <c r="FI485" s="6"/>
      <c r="FJ485" s="6"/>
      <c r="FK485" s="6"/>
      <c r="FL485" s="6"/>
      <c r="FM485" s="6"/>
      <c r="FN485" s="6"/>
      <c r="FO485" s="52"/>
      <c r="FQ485" s="367"/>
      <c r="FR485" s="41">
        <v>1</v>
      </c>
      <c r="FS485" s="6"/>
      <c r="FT485" s="6"/>
      <c r="FU485" s="6"/>
      <c r="FV485" s="6"/>
      <c r="FW485" s="6"/>
      <c r="FX485" s="6"/>
      <c r="FY485" s="52"/>
      <c r="GA485" s="367"/>
      <c r="GB485" s="41">
        <v>1</v>
      </c>
      <c r="GC485" s="6"/>
      <c r="GD485" s="6"/>
      <c r="GE485" s="6"/>
      <c r="GF485" s="6"/>
      <c r="GG485" s="6"/>
      <c r="GH485" s="6"/>
      <c r="GI485" s="52"/>
      <c r="GK485" s="367"/>
      <c r="GL485" s="41">
        <v>1</v>
      </c>
      <c r="GM485" s="6"/>
      <c r="GN485" s="6"/>
      <c r="GO485" s="6"/>
      <c r="GP485" s="6"/>
      <c r="GQ485" s="6"/>
      <c r="GR485" s="6"/>
      <c r="GS485" s="52"/>
      <c r="GU485" s="367"/>
      <c r="GV485" s="41">
        <v>1</v>
      </c>
      <c r="GW485" s="6"/>
      <c r="GX485" s="6"/>
      <c r="GY485" s="6"/>
      <c r="GZ485" s="6"/>
      <c r="HA485" s="6"/>
      <c r="HB485" s="6"/>
      <c r="HC485" s="52"/>
      <c r="HE485" s="367"/>
      <c r="HF485" s="41">
        <v>1</v>
      </c>
      <c r="HG485" s="6"/>
      <c r="HH485" s="6"/>
      <c r="HI485" s="6"/>
      <c r="HJ485" s="6"/>
      <c r="HK485" s="6"/>
      <c r="HL485" s="6"/>
      <c r="HM485" s="52"/>
      <c r="HO485" s="367"/>
      <c r="HP485" s="41">
        <v>1</v>
      </c>
      <c r="HQ485" s="6"/>
      <c r="HR485" s="6"/>
      <c r="HS485" s="6"/>
      <c r="HT485" s="6"/>
      <c r="HU485" s="6"/>
      <c r="HV485" s="6"/>
      <c r="HW485" s="52"/>
      <c r="HY485" s="367"/>
      <c r="HZ485" s="41">
        <v>1</v>
      </c>
      <c r="IA485" s="6"/>
      <c r="IB485" s="6"/>
      <c r="IC485" s="6"/>
      <c r="ID485" s="6"/>
      <c r="IE485" s="6"/>
      <c r="IF485" s="6"/>
      <c r="IG485" s="52"/>
      <c r="II485" s="367"/>
      <c r="IJ485" s="41">
        <v>1</v>
      </c>
      <c r="IK485" s="6"/>
      <c r="IL485" s="6"/>
      <c r="IM485" s="6"/>
      <c r="IN485" s="6"/>
      <c r="IO485" s="6"/>
      <c r="IP485" s="6"/>
      <c r="IQ485" s="52"/>
      <c r="IS485" s="367"/>
      <c r="IT485" s="41">
        <v>1</v>
      </c>
      <c r="IU485" s="6"/>
      <c r="IV485" s="6"/>
      <c r="IW485" s="6"/>
      <c r="IX485" s="6"/>
      <c r="IY485" s="6"/>
      <c r="IZ485" s="6"/>
      <c r="JA485" s="52"/>
    </row>
    <row r="486" spans="1:261" ht="13.8" outlineLevel="2" x14ac:dyDescent="0.25">
      <c r="A486" s="99" t="s">
        <v>122</v>
      </c>
      <c r="B486" s="100">
        <f>IF(A486="Must Have",RQTMustHave,(IF(A486="Important",RQTImportant,(IF(A486="Standard",RQTStandard,RQTNiceToHave)))))</f>
        <v>1</v>
      </c>
      <c r="C486" s="358"/>
      <c r="D486" s="17" t="s">
        <v>1</v>
      </c>
      <c r="E486" s="417">
        <f>AVERAGE(O486,Y486,AI486,AS486,BC486,BM486,BW486,CG486,CQ486,DA486,DK486,DU486,EE486,EO486,EY486,FI486,FS486,GC486,GM486,GW486,HG486,HQ486,IA486,IK486,IU486)</f>
        <v>9.5</v>
      </c>
      <c r="F486" s="417">
        <f t="shared" ref="F486:J486" si="2154">AVERAGE(P486,Z486,AJ486,AT486,BD486,BN486,BX486,CH486,CR486,DB486,DL486,DV486,EF486,EP486,EZ486,FJ486,FT486,GD486,GN486,GX486,HH486,HR486,IB486,IL486,IV486)</f>
        <v>8.75</v>
      </c>
      <c r="G486" s="417">
        <f t="shared" si="2154"/>
        <v>7.75</v>
      </c>
      <c r="H486" s="417">
        <f t="shared" si="2154"/>
        <v>7.666666666666667</v>
      </c>
      <c r="I486" s="417">
        <f t="shared" si="2154"/>
        <v>9</v>
      </c>
      <c r="J486" s="417">
        <f t="shared" si="2154"/>
        <v>8.3333333333333339</v>
      </c>
      <c r="K486" s="52"/>
      <c r="M486" s="48"/>
      <c r="N486" s="17" t="s">
        <v>1</v>
      </c>
      <c r="O486" s="36" t="str">
        <f>IF(COUNT(O485:O485)=0,"",AVERAGE(O485:O485))</f>
        <v/>
      </c>
      <c r="P486" s="36" t="str">
        <f>IF(COUNT(P485:P485)=0,"",AVERAGE(P485:P485))</f>
        <v/>
      </c>
      <c r="Q486" s="36" t="str">
        <f>IF(COUNT(Q485:Q485)=0,"",AVERAGE(Q485:Q485))</f>
        <v/>
      </c>
      <c r="R486" s="36" t="str">
        <f>IF(COUNT(R485:R485)=0,"",AVERAGE(R485:R485))</f>
        <v/>
      </c>
      <c r="S486" s="36"/>
      <c r="T486" s="36" t="str">
        <f>IF(COUNT(T485:T485)=0,"",AVERAGE(T485:T485))</f>
        <v/>
      </c>
      <c r="U486" s="52"/>
      <c r="W486" s="48"/>
      <c r="X486" s="17" t="s">
        <v>1</v>
      </c>
      <c r="Y486" s="36" t="str">
        <f>IF(COUNT(Y485:Y485)=0,"",AVERAGE(Y485:Y485))</f>
        <v/>
      </c>
      <c r="Z486" s="36" t="str">
        <f>IF(COUNT(Z485:Z485)=0,"",AVERAGE(Z485:Z485))</f>
        <v/>
      </c>
      <c r="AA486" s="36" t="str">
        <f>IF(COUNT(AA485:AA485)=0,"",AVERAGE(AA485:AA485))</f>
        <v/>
      </c>
      <c r="AB486" s="36" t="str">
        <f>IF(COUNT(AB485:AB485)=0,"",AVERAGE(AB485:AB485))</f>
        <v/>
      </c>
      <c r="AC486" s="36"/>
      <c r="AD486" s="36" t="str">
        <f>IF(COUNT(AD485:AD485)=0,"",AVERAGE(AD485:AD485))</f>
        <v/>
      </c>
      <c r="AE486" s="52"/>
      <c r="AG486" s="48"/>
      <c r="AH486" s="17" t="s">
        <v>1</v>
      </c>
      <c r="AI486" s="36" t="str">
        <f>IF(COUNT(AI485:AI485)=0,"",AVERAGE(AI485:AI485))</f>
        <v/>
      </c>
      <c r="AJ486" s="36" t="str">
        <f>IF(COUNT(AJ485:AJ485)=0,"",AVERAGE(AJ485:AJ485))</f>
        <v/>
      </c>
      <c r="AK486" s="36" t="str">
        <f>IF(COUNT(AK485:AK485)=0,"",AVERAGE(AK485:AK485))</f>
        <v/>
      </c>
      <c r="AL486" s="36" t="str">
        <f>IF(COUNT(AL485:AL485)=0,"",AVERAGE(AL485:AL485))</f>
        <v/>
      </c>
      <c r="AM486" s="36"/>
      <c r="AN486" s="36" t="str">
        <f>IF(COUNT(AN485:AN485)=0,"",AVERAGE(AN485:AN485))</f>
        <v/>
      </c>
      <c r="AO486" s="52"/>
      <c r="AQ486" s="48"/>
      <c r="AR486" s="17" t="s">
        <v>1</v>
      </c>
      <c r="AS486" s="103"/>
      <c r="AT486" s="103"/>
      <c r="AU486" s="103"/>
      <c r="AV486" s="103"/>
      <c r="AW486" s="103"/>
      <c r="AX486" s="103"/>
      <c r="AY486" s="52"/>
      <c r="BA486" s="48"/>
      <c r="BB486" s="17" t="s">
        <v>1</v>
      </c>
      <c r="BC486" s="36">
        <v>8</v>
      </c>
      <c r="BD486" s="36">
        <f>IF(COUNT(BD485:BD485)=0,"",AVERAGE(BD485:BD485))</f>
        <v>7</v>
      </c>
      <c r="BE486" s="36">
        <f>IF(COUNT(BE485:BE485)=0,"",AVERAGE(BE485:BE485))</f>
        <v>5</v>
      </c>
      <c r="BF486" s="36">
        <f>IF(COUNT(BF485:BF485)=0,"",AVERAGE(BF485:BF485))</f>
        <v>6</v>
      </c>
      <c r="BG486" s="36">
        <f>IF(COUNT(BG485:BG485)=0,"",AVERAGE(BG485:BG485))</f>
        <v>8</v>
      </c>
      <c r="BH486" s="36">
        <f>IF(COUNT(BH485:BH485)=0,"",AVERAGE(BH485:BH485))</f>
        <v>6</v>
      </c>
      <c r="BI486" s="52"/>
      <c r="BK486" s="48"/>
      <c r="BL486" s="17" t="s">
        <v>1</v>
      </c>
      <c r="BM486" s="36"/>
      <c r="BN486" s="36" t="str">
        <f>IF(COUNT(BN485:BN485)=0,"",AVERAGE(BN485:BN485))</f>
        <v/>
      </c>
      <c r="BO486" s="36" t="str">
        <f>IF(COUNT(BO485:BO485)=0,"",AVERAGE(BO485:BO485))</f>
        <v/>
      </c>
      <c r="BP486" s="36" t="str">
        <f>IF(COUNT(BP485:BP485)=0,"",AVERAGE(BP485:BP485))</f>
        <v/>
      </c>
      <c r="BQ486" s="36" t="str">
        <f>IF(COUNT(BQ485:BQ485)=0,"",AVERAGE(BQ485:BQ485))</f>
        <v/>
      </c>
      <c r="BR486" s="36" t="str">
        <f>IF(COUNT(BR485:BR485)=0,"",AVERAGE(BR485:BR485))</f>
        <v/>
      </c>
      <c r="BS486" s="52"/>
      <c r="BU486" s="48"/>
      <c r="BV486" s="17" t="s">
        <v>1</v>
      </c>
      <c r="BW486" s="36">
        <f t="shared" ref="BW486:CB486" si="2155">IF(COUNT(BW485:BW485)=0,"",AVERAGE(BW485:BW485))</f>
        <v>10</v>
      </c>
      <c r="BX486" s="36">
        <f t="shared" si="2155"/>
        <v>9</v>
      </c>
      <c r="BY486" s="36">
        <f t="shared" si="2155"/>
        <v>8</v>
      </c>
      <c r="BZ486" s="36">
        <f t="shared" si="2155"/>
        <v>8</v>
      </c>
      <c r="CA486" s="36">
        <f t="shared" si="2155"/>
        <v>9</v>
      </c>
      <c r="CB486" s="36">
        <f t="shared" si="2155"/>
        <v>9</v>
      </c>
      <c r="CC486" s="52"/>
      <c r="CE486" s="48"/>
      <c r="CF486" s="17" t="s">
        <v>1</v>
      </c>
      <c r="CG486" s="36" t="str">
        <f>IF(COUNT(CG485:CG485)=0,"",AVERAGE(CG485:CG485))</f>
        <v/>
      </c>
      <c r="CH486" s="36" t="str">
        <f>IF(COUNT(CH485:CH485)=0,"",AVERAGE(CH485:CH485))</f>
        <v/>
      </c>
      <c r="CI486" s="36" t="str">
        <f>IF(COUNT(CI485:CI485)=0,"",AVERAGE(CI485:CI485))</f>
        <v/>
      </c>
      <c r="CJ486" s="36" t="str">
        <f>IF(COUNT(CJ485:CJ485)=0,"",AVERAGE(CJ485:CJ485))</f>
        <v/>
      </c>
      <c r="CK486" s="36"/>
      <c r="CL486" s="36" t="str">
        <f>IF(COUNT(CL485:CL485)=0,"",AVERAGE(CL485:CL485))</f>
        <v/>
      </c>
      <c r="CM486" s="52"/>
      <c r="CO486" s="48"/>
      <c r="CP486" s="17" t="s">
        <v>1</v>
      </c>
      <c r="CQ486" s="36" t="str">
        <f>IF(COUNT(CQ485:CQ485)=0,"",AVERAGE(CQ485:CQ485))</f>
        <v/>
      </c>
      <c r="CR486" s="36" t="str">
        <f>IF(COUNT(CR485:CR485)=0,"",AVERAGE(CR485:CR485))</f>
        <v/>
      </c>
      <c r="CS486" s="36" t="str">
        <f>IF(COUNT(CS485:CS485)=0,"",AVERAGE(CS485:CS485))</f>
        <v/>
      </c>
      <c r="CT486" s="36" t="str">
        <f>IF(COUNT(CT485:CT485)=0,"",AVERAGE(CT485:CT485))</f>
        <v/>
      </c>
      <c r="CU486" s="36"/>
      <c r="CV486" s="36" t="str">
        <f>IF(COUNT(CV485:CV485)=0,"",AVERAGE(CV485:CV485))</f>
        <v/>
      </c>
      <c r="CW486" s="52"/>
      <c r="CY486" s="48"/>
      <c r="CZ486" s="17" t="s">
        <v>1</v>
      </c>
      <c r="DA486" s="36">
        <f>IF(COUNT(DA485:DA485)=0,"",AVERAGE(DA485:DA485))</f>
        <v>10</v>
      </c>
      <c r="DB486" s="36">
        <f>IF(COUNT(DB485:DB485)=0,"",AVERAGE(DB485:DB485))</f>
        <v>10</v>
      </c>
      <c r="DC486" s="36">
        <f>IF(COUNT(DC485:DC485)=0,"",AVERAGE(DC485:DC485))</f>
        <v>9</v>
      </c>
      <c r="DD486" s="36">
        <f>IF(COUNT(DD485:DD485)=0,"",AVERAGE(DD485:DD485))</f>
        <v>9</v>
      </c>
      <c r="DE486" s="36"/>
      <c r="DF486" s="36">
        <f>IF(COUNT(DF485:DF485)=0,"",AVERAGE(DF485:DF485))</f>
        <v>10</v>
      </c>
      <c r="DG486" s="52"/>
      <c r="DI486" s="48"/>
      <c r="DJ486" s="17" t="s">
        <v>1</v>
      </c>
      <c r="DK486" s="36" t="str">
        <f>IF(COUNT(DK485:DK485)=0,"",AVERAGE(DK485:DK485))</f>
        <v/>
      </c>
      <c r="DL486" s="36" t="str">
        <f>IF(COUNT(DL485:DL485)=0,"",AVERAGE(DL485:DL485))</f>
        <v/>
      </c>
      <c r="DM486" s="36" t="str">
        <f>IF(COUNT(DM485:DM485)=0,"",AVERAGE(DM485:DM485))</f>
        <v/>
      </c>
      <c r="DN486" s="36" t="str">
        <f>IF(COUNT(DN485:DN485)=0,"",AVERAGE(DN485:DN485))</f>
        <v/>
      </c>
      <c r="DO486" s="36"/>
      <c r="DP486" s="36" t="str">
        <f>IF(COUNT(DP485:DP485)=0,"",AVERAGE(DP485:DP485))</f>
        <v/>
      </c>
      <c r="DQ486" s="52"/>
      <c r="DS486" s="48"/>
      <c r="DT486" s="17" t="s">
        <v>1</v>
      </c>
      <c r="DU486" s="36" t="str">
        <f>IF(COUNT(DU485:DU485)=0,"",AVERAGE(DU485:DU485))</f>
        <v/>
      </c>
      <c r="DV486" s="36" t="str">
        <f>IF(COUNT(DV485:DV485)=0,"",AVERAGE(DV485:DV485))</f>
        <v/>
      </c>
      <c r="DW486" s="36" t="str">
        <f>IF(COUNT(DW485:DW485)=0,"",AVERAGE(DW485:DW485))</f>
        <v/>
      </c>
      <c r="DX486" s="36" t="str">
        <f>IF(COUNT(DX485:DX485)=0,"",AVERAGE(DX485:DX485))</f>
        <v/>
      </c>
      <c r="DY486" s="36"/>
      <c r="DZ486" s="36" t="str">
        <f>IF(COUNT(DZ485:DZ485)=0,"",AVERAGE(DZ485:DZ485))</f>
        <v/>
      </c>
      <c r="EA486" s="52"/>
      <c r="EC486" s="48"/>
      <c r="ED486" s="17" t="s">
        <v>1</v>
      </c>
      <c r="EE486" s="36" t="str">
        <f>IF(COUNT(EE485:EE485)=0,"",AVERAGE(EE485:EE485))</f>
        <v/>
      </c>
      <c r="EF486" s="36" t="str">
        <f>IF(COUNT(EF485:EF485)=0,"",AVERAGE(EF485:EF485))</f>
        <v/>
      </c>
      <c r="EG486" s="36" t="str">
        <f>IF(COUNT(EG485:EG485)=0,"",AVERAGE(EG485:EG485))</f>
        <v/>
      </c>
      <c r="EH486" s="36" t="str">
        <f>IF(COUNT(EH485:EH485)=0,"",AVERAGE(EH485:EH485))</f>
        <v/>
      </c>
      <c r="EI486" s="36"/>
      <c r="EJ486" s="36" t="str">
        <f>IF(COUNT(EJ485:EJ485)=0,"",AVERAGE(EJ485:EJ485))</f>
        <v/>
      </c>
      <c r="EK486" s="52"/>
      <c r="EL486" s="48"/>
      <c r="EM486" s="17" t="s">
        <v>1</v>
      </c>
      <c r="EN486" s="36">
        <f>IF(COUNT(EN485:EN485)=0,"",AVERAGE(EN485:EN485))</f>
        <v>10</v>
      </c>
      <c r="EO486" s="36">
        <f>IF(COUNT(EO485:EO485)=0,"",AVERAGE(EO485:EO485))</f>
        <v>10</v>
      </c>
      <c r="EP486" s="36">
        <f>IF(COUNT(EP485:EP485)=0,"",AVERAGE(EP485:EP485))</f>
        <v>9</v>
      </c>
      <c r="EQ486" s="36">
        <f>IF(COUNT(EQ485:EQ485)=0,"",AVERAGE(EQ485:EQ485))</f>
        <v>9</v>
      </c>
      <c r="ER486" s="36"/>
      <c r="ES486" s="36">
        <f>IF(COUNT(ES485:ES485)=0,"",AVERAGE(ES485:ES485))</f>
        <v>10</v>
      </c>
      <c r="ET486" s="52"/>
      <c r="EU486" s="52"/>
      <c r="EW486" s="369"/>
      <c r="EX486" s="17" t="s">
        <v>1</v>
      </c>
      <c r="EY486" s="36" t="str">
        <f t="shared" ref="EY486:FD486" si="2156">IF(COUNT(EY485:EY485)=0,"",AVERAGE(EY485:EY485))</f>
        <v/>
      </c>
      <c r="EZ486" s="36" t="str">
        <f t="shared" si="2156"/>
        <v/>
      </c>
      <c r="FA486" s="36" t="str">
        <f t="shared" si="2156"/>
        <v/>
      </c>
      <c r="FB486" s="36" t="str">
        <f t="shared" si="2156"/>
        <v/>
      </c>
      <c r="FC486" s="36" t="str">
        <f t="shared" si="2156"/>
        <v/>
      </c>
      <c r="FD486" s="36" t="str">
        <f t="shared" si="2156"/>
        <v/>
      </c>
      <c r="FE486" s="52"/>
      <c r="FG486" s="369"/>
      <c r="FH486" s="17" t="s">
        <v>1</v>
      </c>
      <c r="FI486" s="36" t="str">
        <f t="shared" ref="FI486:FN486" si="2157">IF(COUNT(FI485:FI485)=0,"",AVERAGE(FI485:FI485))</f>
        <v/>
      </c>
      <c r="FJ486" s="36" t="str">
        <f t="shared" si="2157"/>
        <v/>
      </c>
      <c r="FK486" s="36" t="str">
        <f t="shared" si="2157"/>
        <v/>
      </c>
      <c r="FL486" s="36" t="str">
        <f t="shared" si="2157"/>
        <v/>
      </c>
      <c r="FM486" s="36" t="str">
        <f t="shared" si="2157"/>
        <v/>
      </c>
      <c r="FN486" s="36" t="str">
        <f t="shared" si="2157"/>
        <v/>
      </c>
      <c r="FO486" s="52"/>
      <c r="FQ486" s="369"/>
      <c r="FR486" s="17" t="s">
        <v>1</v>
      </c>
      <c r="FS486" s="36" t="str">
        <f t="shared" ref="FS486:FX486" si="2158">IF(COUNT(FS485:FS485)=0,"",AVERAGE(FS485:FS485))</f>
        <v/>
      </c>
      <c r="FT486" s="36" t="str">
        <f t="shared" si="2158"/>
        <v/>
      </c>
      <c r="FU486" s="36" t="str">
        <f t="shared" si="2158"/>
        <v/>
      </c>
      <c r="FV486" s="36" t="str">
        <f t="shared" si="2158"/>
        <v/>
      </c>
      <c r="FW486" s="36" t="str">
        <f t="shared" si="2158"/>
        <v/>
      </c>
      <c r="FX486" s="36" t="str">
        <f t="shared" si="2158"/>
        <v/>
      </c>
      <c r="FY486" s="52"/>
      <c r="GA486" s="369"/>
      <c r="GB486" s="17" t="s">
        <v>1</v>
      </c>
      <c r="GC486" s="36" t="str">
        <f t="shared" ref="GC486:GH486" si="2159">IF(COUNT(GC485:GC485)=0,"",AVERAGE(GC485:GC485))</f>
        <v/>
      </c>
      <c r="GD486" s="36" t="str">
        <f t="shared" si="2159"/>
        <v/>
      </c>
      <c r="GE486" s="36" t="str">
        <f t="shared" si="2159"/>
        <v/>
      </c>
      <c r="GF486" s="36" t="str">
        <f t="shared" si="2159"/>
        <v/>
      </c>
      <c r="GG486" s="36" t="str">
        <f t="shared" si="2159"/>
        <v/>
      </c>
      <c r="GH486" s="36" t="str">
        <f t="shared" si="2159"/>
        <v/>
      </c>
      <c r="GI486" s="52"/>
      <c r="GK486" s="369"/>
      <c r="GL486" s="17" t="s">
        <v>1</v>
      </c>
      <c r="GM486" s="36" t="str">
        <f t="shared" ref="GM486:GR486" si="2160">IF(COUNT(GM485:GM485)=0,"",AVERAGE(GM485:GM485))</f>
        <v/>
      </c>
      <c r="GN486" s="36" t="str">
        <f t="shared" si="2160"/>
        <v/>
      </c>
      <c r="GO486" s="36" t="str">
        <f t="shared" si="2160"/>
        <v/>
      </c>
      <c r="GP486" s="36" t="str">
        <f t="shared" si="2160"/>
        <v/>
      </c>
      <c r="GQ486" s="36" t="str">
        <f t="shared" si="2160"/>
        <v/>
      </c>
      <c r="GR486" s="36" t="str">
        <f t="shared" si="2160"/>
        <v/>
      </c>
      <c r="GS486" s="52"/>
      <c r="GU486" s="369"/>
      <c r="GV486" s="17" t="s">
        <v>1</v>
      </c>
      <c r="GW486" s="36" t="str">
        <f t="shared" ref="GW486:HB486" si="2161">IF(COUNT(GW485:GW485)=0,"",AVERAGE(GW485:GW485))</f>
        <v/>
      </c>
      <c r="GX486" s="36" t="str">
        <f t="shared" si="2161"/>
        <v/>
      </c>
      <c r="GY486" s="36" t="str">
        <f t="shared" si="2161"/>
        <v/>
      </c>
      <c r="GZ486" s="36" t="str">
        <f t="shared" si="2161"/>
        <v/>
      </c>
      <c r="HA486" s="36" t="str">
        <f t="shared" si="2161"/>
        <v/>
      </c>
      <c r="HB486" s="36" t="str">
        <f t="shared" si="2161"/>
        <v/>
      </c>
      <c r="HC486" s="52"/>
      <c r="HE486" s="369"/>
      <c r="HF486" s="17" t="s">
        <v>1</v>
      </c>
      <c r="HG486" s="36" t="str">
        <f t="shared" ref="HG486:HL486" si="2162">IF(COUNT(HG485:HG485)=0,"",AVERAGE(HG485:HG485))</f>
        <v/>
      </c>
      <c r="HH486" s="36" t="str">
        <f t="shared" si="2162"/>
        <v/>
      </c>
      <c r="HI486" s="36" t="str">
        <f t="shared" si="2162"/>
        <v/>
      </c>
      <c r="HJ486" s="36" t="str">
        <f t="shared" si="2162"/>
        <v/>
      </c>
      <c r="HK486" s="36" t="str">
        <f t="shared" si="2162"/>
        <v/>
      </c>
      <c r="HL486" s="36" t="str">
        <f t="shared" si="2162"/>
        <v/>
      </c>
      <c r="HM486" s="52"/>
      <c r="HO486" s="369"/>
      <c r="HP486" s="17" t="s">
        <v>1</v>
      </c>
      <c r="HQ486" s="36" t="str">
        <f t="shared" ref="HQ486:HV486" si="2163">IF(COUNT(HQ485:HQ485)=0,"",AVERAGE(HQ485:HQ485))</f>
        <v/>
      </c>
      <c r="HR486" s="36" t="str">
        <f t="shared" si="2163"/>
        <v/>
      </c>
      <c r="HS486" s="36" t="str">
        <f t="shared" si="2163"/>
        <v/>
      </c>
      <c r="HT486" s="36" t="str">
        <f t="shared" si="2163"/>
        <v/>
      </c>
      <c r="HU486" s="36" t="str">
        <f t="shared" si="2163"/>
        <v/>
      </c>
      <c r="HV486" s="36" t="str">
        <f t="shared" si="2163"/>
        <v/>
      </c>
      <c r="HW486" s="52"/>
      <c r="HY486" s="369"/>
      <c r="HZ486" s="17" t="s">
        <v>1</v>
      </c>
      <c r="IA486" s="36" t="str">
        <f t="shared" ref="IA486:IF486" si="2164">IF(COUNT(IA485:IA485)=0,"",AVERAGE(IA485:IA485))</f>
        <v/>
      </c>
      <c r="IB486" s="36" t="str">
        <f t="shared" si="2164"/>
        <v/>
      </c>
      <c r="IC486" s="36" t="str">
        <f t="shared" si="2164"/>
        <v/>
      </c>
      <c r="ID486" s="36" t="str">
        <f t="shared" si="2164"/>
        <v/>
      </c>
      <c r="IE486" s="36" t="str">
        <f t="shared" si="2164"/>
        <v/>
      </c>
      <c r="IF486" s="36" t="str">
        <f t="shared" si="2164"/>
        <v/>
      </c>
      <c r="IG486" s="52"/>
      <c r="II486" s="369"/>
      <c r="IJ486" s="17" t="s">
        <v>1</v>
      </c>
      <c r="IK486" s="36" t="str">
        <f t="shared" ref="IK486:IP486" si="2165">IF(COUNT(IK485:IK485)=0,"",AVERAGE(IK485:IK485))</f>
        <v/>
      </c>
      <c r="IL486" s="36" t="str">
        <f t="shared" si="2165"/>
        <v/>
      </c>
      <c r="IM486" s="36" t="str">
        <f t="shared" si="2165"/>
        <v/>
      </c>
      <c r="IN486" s="36" t="str">
        <f t="shared" si="2165"/>
        <v/>
      </c>
      <c r="IO486" s="36" t="str">
        <f t="shared" si="2165"/>
        <v/>
      </c>
      <c r="IP486" s="36" t="str">
        <f t="shared" si="2165"/>
        <v/>
      </c>
      <c r="IQ486" s="52"/>
      <c r="IS486" s="369"/>
      <c r="IT486" s="17" t="s">
        <v>1</v>
      </c>
      <c r="IU486" s="36" t="str">
        <f t="shared" ref="IU486:IZ486" si="2166">IF(COUNT(IU485:IU485)=0,"",AVERAGE(IU485:IU485))</f>
        <v/>
      </c>
      <c r="IV486" s="36" t="str">
        <f t="shared" si="2166"/>
        <v/>
      </c>
      <c r="IW486" s="36" t="str">
        <f t="shared" si="2166"/>
        <v/>
      </c>
      <c r="IX486" s="36" t="str">
        <f t="shared" si="2166"/>
        <v/>
      </c>
      <c r="IY486" s="36" t="str">
        <f t="shared" si="2166"/>
        <v/>
      </c>
      <c r="IZ486" s="36" t="str">
        <f t="shared" si="2166"/>
        <v/>
      </c>
      <c r="JA486" s="52"/>
    </row>
    <row r="487" spans="1:261" outlineLevel="2" x14ac:dyDescent="0.25">
      <c r="C487" s="102" t="s">
        <v>70</v>
      </c>
      <c r="D487" s="103" t="s">
        <v>356</v>
      </c>
      <c r="E487" s="419"/>
      <c r="F487" s="419"/>
      <c r="G487" s="419"/>
      <c r="H487" s="419"/>
      <c r="I487" s="419"/>
      <c r="J487" s="419"/>
      <c r="K487" s="52"/>
      <c r="M487" s="102" t="s">
        <v>70</v>
      </c>
      <c r="N487" s="103" t="s">
        <v>356</v>
      </c>
      <c r="O487" s="103"/>
      <c r="P487" s="103"/>
      <c r="Q487" s="103"/>
      <c r="R487" s="103"/>
      <c r="S487" s="103"/>
      <c r="T487" s="103"/>
      <c r="U487" s="52"/>
      <c r="W487" s="102" t="s">
        <v>70</v>
      </c>
      <c r="X487" s="103" t="s">
        <v>356</v>
      </c>
      <c r="Y487" s="103"/>
      <c r="Z487" s="103"/>
      <c r="AA487" s="103"/>
      <c r="AB487" s="103"/>
      <c r="AC487" s="103"/>
      <c r="AD487" s="103"/>
      <c r="AE487" s="52"/>
      <c r="AG487" s="102" t="s">
        <v>70</v>
      </c>
      <c r="AH487" s="103" t="s">
        <v>356</v>
      </c>
      <c r="AI487" s="103"/>
      <c r="AJ487" s="103"/>
      <c r="AK487" s="103"/>
      <c r="AL487" s="103"/>
      <c r="AM487" s="103"/>
      <c r="AN487" s="103"/>
      <c r="AO487" s="52"/>
      <c r="AQ487" s="102" t="s">
        <v>70</v>
      </c>
      <c r="AR487" s="103" t="s">
        <v>356</v>
      </c>
      <c r="AS487" s="6"/>
      <c r="AT487" s="6"/>
      <c r="AU487" s="6"/>
      <c r="AV487" s="6"/>
      <c r="AW487" s="6"/>
      <c r="AX487" s="6"/>
      <c r="AY487" s="52"/>
      <c r="BA487" s="102" t="s">
        <v>70</v>
      </c>
      <c r="BB487" s="103" t="s">
        <v>356</v>
      </c>
      <c r="BC487" s="103"/>
      <c r="BD487" s="103"/>
      <c r="BE487" s="103"/>
      <c r="BF487" s="103"/>
      <c r="BG487" s="103"/>
      <c r="BH487" s="103"/>
      <c r="BI487" s="52"/>
      <c r="BK487" s="102" t="s">
        <v>70</v>
      </c>
      <c r="BL487" s="103" t="s">
        <v>356</v>
      </c>
      <c r="BM487" s="103"/>
      <c r="BN487" s="103"/>
      <c r="BO487" s="103"/>
      <c r="BP487" s="103"/>
      <c r="BQ487" s="103"/>
      <c r="BR487" s="103"/>
      <c r="BS487" s="52"/>
      <c r="BU487" s="102" t="s">
        <v>70</v>
      </c>
      <c r="BV487" s="103" t="s">
        <v>356</v>
      </c>
      <c r="BW487" s="103"/>
      <c r="BX487" s="103"/>
      <c r="BY487" s="103"/>
      <c r="BZ487" s="103"/>
      <c r="CA487" s="103"/>
      <c r="CB487" s="103"/>
      <c r="CC487" s="52"/>
      <c r="CE487" s="102" t="s">
        <v>70</v>
      </c>
      <c r="CF487" s="103" t="s">
        <v>356</v>
      </c>
      <c r="CG487" s="103"/>
      <c r="CH487" s="103"/>
      <c r="CI487" s="103"/>
      <c r="CJ487" s="103"/>
      <c r="CK487" s="103"/>
      <c r="CL487" s="103"/>
      <c r="CM487" s="52"/>
      <c r="CO487" s="102" t="s">
        <v>70</v>
      </c>
      <c r="CP487" s="103" t="s">
        <v>356</v>
      </c>
      <c r="CQ487" s="103"/>
      <c r="CR487" s="103"/>
      <c r="CS487" s="103"/>
      <c r="CT487" s="103"/>
      <c r="CU487" s="103"/>
      <c r="CV487" s="103"/>
      <c r="CW487" s="52"/>
      <c r="CY487" s="102" t="s">
        <v>70</v>
      </c>
      <c r="CZ487" s="103" t="s">
        <v>356</v>
      </c>
      <c r="DA487" s="103"/>
      <c r="DB487" s="103"/>
      <c r="DC487" s="103"/>
      <c r="DD487" s="103"/>
      <c r="DE487" s="103"/>
      <c r="DF487" s="103"/>
      <c r="DG487" s="52"/>
      <c r="DI487" s="102" t="s">
        <v>70</v>
      </c>
      <c r="DJ487" s="103" t="s">
        <v>356</v>
      </c>
      <c r="DK487" s="103"/>
      <c r="DL487" s="103"/>
      <c r="DM487" s="103"/>
      <c r="DN487" s="103"/>
      <c r="DO487" s="103"/>
      <c r="DP487" s="103"/>
      <c r="DQ487" s="52"/>
      <c r="DS487" s="102" t="s">
        <v>70</v>
      </c>
      <c r="DT487" s="103" t="s">
        <v>356</v>
      </c>
      <c r="DU487" s="103"/>
      <c r="DV487" s="103"/>
      <c r="DW487" s="103"/>
      <c r="DX487" s="103"/>
      <c r="DY487" s="103"/>
      <c r="DZ487" s="103"/>
      <c r="EA487" s="52"/>
      <c r="EC487" s="102" t="s">
        <v>70</v>
      </c>
      <c r="ED487" s="103" t="s">
        <v>356</v>
      </c>
      <c r="EE487" s="103"/>
      <c r="EF487" s="103"/>
      <c r="EG487" s="103"/>
      <c r="EH487" s="103"/>
      <c r="EI487" s="103"/>
      <c r="EJ487" s="103"/>
      <c r="EK487" s="52"/>
      <c r="EL487" s="102" t="s">
        <v>70</v>
      </c>
      <c r="EM487" s="103" t="s">
        <v>356</v>
      </c>
      <c r="EN487" s="103"/>
      <c r="EO487" s="103"/>
      <c r="EP487" s="103"/>
      <c r="EQ487" s="103"/>
      <c r="ER487" s="103"/>
      <c r="ES487" s="103"/>
      <c r="ET487" s="52"/>
      <c r="EU487" s="52"/>
      <c r="EW487" s="370" t="s">
        <v>70</v>
      </c>
      <c r="EX487" s="103" t="s">
        <v>356</v>
      </c>
      <c r="EY487" s="103"/>
      <c r="EZ487" s="103"/>
      <c r="FA487" s="103"/>
      <c r="FB487" s="103"/>
      <c r="FC487" s="103"/>
      <c r="FD487" s="103"/>
      <c r="FE487" s="52"/>
      <c r="FG487" s="370" t="s">
        <v>70</v>
      </c>
      <c r="FH487" s="103" t="s">
        <v>356</v>
      </c>
      <c r="FI487" s="103"/>
      <c r="FJ487" s="103"/>
      <c r="FK487" s="103"/>
      <c r="FL487" s="103"/>
      <c r="FM487" s="103"/>
      <c r="FN487" s="103"/>
      <c r="FO487" s="52"/>
      <c r="FQ487" s="370" t="s">
        <v>70</v>
      </c>
      <c r="FR487" s="103" t="s">
        <v>356</v>
      </c>
      <c r="FS487" s="103"/>
      <c r="FT487" s="103"/>
      <c r="FU487" s="103"/>
      <c r="FV487" s="103"/>
      <c r="FW487" s="103"/>
      <c r="FX487" s="103"/>
      <c r="FY487" s="52"/>
      <c r="GA487" s="370" t="s">
        <v>70</v>
      </c>
      <c r="GB487" s="103" t="s">
        <v>356</v>
      </c>
      <c r="GC487" s="103"/>
      <c r="GD487" s="103"/>
      <c r="GE487" s="103"/>
      <c r="GF487" s="103"/>
      <c r="GG487" s="103"/>
      <c r="GH487" s="103"/>
      <c r="GI487" s="52"/>
      <c r="GK487" s="370" t="s">
        <v>70</v>
      </c>
      <c r="GL487" s="103" t="s">
        <v>356</v>
      </c>
      <c r="GM487" s="103"/>
      <c r="GN487" s="103"/>
      <c r="GO487" s="103"/>
      <c r="GP487" s="103"/>
      <c r="GQ487" s="103"/>
      <c r="GR487" s="103"/>
      <c r="GS487" s="52"/>
      <c r="GU487" s="370" t="s">
        <v>70</v>
      </c>
      <c r="GV487" s="103" t="s">
        <v>356</v>
      </c>
      <c r="GW487" s="103"/>
      <c r="GX487" s="103"/>
      <c r="GY487" s="103"/>
      <c r="GZ487" s="103"/>
      <c r="HA487" s="103"/>
      <c r="HB487" s="103"/>
      <c r="HC487" s="52"/>
      <c r="HE487" s="370" t="s">
        <v>70</v>
      </c>
      <c r="HF487" s="103" t="s">
        <v>356</v>
      </c>
      <c r="HG487" s="103"/>
      <c r="HH487" s="103"/>
      <c r="HI487" s="103"/>
      <c r="HJ487" s="103"/>
      <c r="HK487" s="103"/>
      <c r="HL487" s="103"/>
      <c r="HM487" s="52"/>
      <c r="HO487" s="370" t="s">
        <v>70</v>
      </c>
      <c r="HP487" s="103" t="s">
        <v>356</v>
      </c>
      <c r="HQ487" s="103"/>
      <c r="HR487" s="103"/>
      <c r="HS487" s="103"/>
      <c r="HT487" s="103"/>
      <c r="HU487" s="103"/>
      <c r="HV487" s="103"/>
      <c r="HW487" s="52"/>
      <c r="HY487" s="370" t="s">
        <v>70</v>
      </c>
      <c r="HZ487" s="103" t="s">
        <v>356</v>
      </c>
      <c r="IA487" s="103"/>
      <c r="IB487" s="103"/>
      <c r="IC487" s="103"/>
      <c r="ID487" s="103"/>
      <c r="IE487" s="103"/>
      <c r="IF487" s="103"/>
      <c r="IG487" s="52"/>
      <c r="II487" s="370" t="s">
        <v>70</v>
      </c>
      <c r="IJ487" s="103" t="s">
        <v>356</v>
      </c>
      <c r="IK487" s="103"/>
      <c r="IL487" s="103"/>
      <c r="IM487" s="103"/>
      <c r="IN487" s="103"/>
      <c r="IO487" s="103"/>
      <c r="IP487" s="103"/>
      <c r="IQ487" s="52"/>
      <c r="IS487" s="370" t="s">
        <v>70</v>
      </c>
      <c r="IT487" s="103" t="s">
        <v>356</v>
      </c>
      <c r="IU487" s="103"/>
      <c r="IV487" s="103"/>
      <c r="IW487" s="103"/>
      <c r="IX487" s="103"/>
      <c r="IY487" s="103"/>
      <c r="IZ487" s="103"/>
      <c r="JA487" s="52"/>
    </row>
    <row r="488" spans="1:261" outlineLevel="2" x14ac:dyDescent="0.25">
      <c r="C488" s="356"/>
      <c r="D488" s="41">
        <v>1</v>
      </c>
      <c r="E488" s="416">
        <f t="shared" ref="E488" si="2167">AVERAGE(O488,Y488,AI488,AS488,BC488,BM488,BW488,CG488,CQ488,DA488,DK488,DU488,EE488,EO488,EY488,FI488,FS488,GC488,GM488,GW488,HG488,HQ488,IA488,IK488,IU488)</f>
        <v>9.5</v>
      </c>
      <c r="F488" s="416">
        <f t="shared" ref="F488" si="2168">AVERAGE(P488,Z488,AJ488,AT488,BD488,BN488,BX488,CH488,CR488,DB488,DL488,DV488,EF488,EP488,EZ488,FJ488,FT488,GD488,GN488,GX488,HH488,HR488,IB488,IL488,IV488)</f>
        <v>7.5</v>
      </c>
      <c r="G488" s="416">
        <f t="shared" ref="G488" si="2169">AVERAGE(Q488,AA488,AK488,AU488,BE488,BO488,BY488,CI488,CS488,DC488,DM488,DW488,EG488,EQ488,FA488,FK488,FU488,GE488,GO488,GY488,HI488,HS488,IC488,IM488,IW488)</f>
        <v>7.75</v>
      </c>
      <c r="H488" s="416">
        <f t="shared" ref="H488" si="2170">AVERAGE(R488,AB488,AL488,AV488,BF488,BP488,BZ488,CJ488,CT488,DD488,DN488,DX488,EH488,ER488,FB488,FL488,FV488,GF488,GP488,GZ488,HJ488,HT488,ID488,IN488,IX488)</f>
        <v>10</v>
      </c>
      <c r="I488" s="416">
        <f t="shared" ref="I488" si="2171">AVERAGE(S488,AC488,AM488,AW488,BG488,BQ488,CA488,CK488,CU488,DE488,DO488,DY488,EI488,ES488,FC488,FM488,FW488,GG488,GQ488,HA488,HK488,HU488,IE488,IO488,IY488)</f>
        <v>9</v>
      </c>
      <c r="J488" s="416">
        <f t="shared" ref="J488" si="2172">AVERAGE(T488,AD488,AN488,AX488,BH488,BR488,CB488,CL488,CV488,DF488,DP488,DZ488,EJ488,ET488,FD488,FN488,FX488,GH488,GR488,HB488,HL488,HV488,IF488,IP488,IZ488)</f>
        <v>8.6666666666666661</v>
      </c>
      <c r="K488" s="52"/>
      <c r="M488" s="328"/>
      <c r="N488" s="41">
        <v>1</v>
      </c>
      <c r="O488" s="6"/>
      <c r="P488" s="6"/>
      <c r="Q488" s="6"/>
      <c r="R488" s="6"/>
      <c r="S488" s="6"/>
      <c r="T488" s="6"/>
      <c r="U488" s="52"/>
      <c r="W488" s="328"/>
      <c r="X488" s="41">
        <v>1</v>
      </c>
      <c r="Y488" s="6"/>
      <c r="Z488" s="6"/>
      <c r="AA488" s="6"/>
      <c r="AB488" s="6"/>
      <c r="AC488" s="6"/>
      <c r="AD488" s="6"/>
      <c r="AE488" s="52"/>
      <c r="AG488" s="328"/>
      <c r="AH488" s="41">
        <v>1</v>
      </c>
      <c r="AI488" s="6"/>
      <c r="AJ488" s="6"/>
      <c r="AK488" s="6"/>
      <c r="AL488" s="6"/>
      <c r="AM488" s="6"/>
      <c r="AN488" s="6"/>
      <c r="AO488" s="52"/>
      <c r="AQ488" s="328"/>
      <c r="AR488" s="41">
        <v>1</v>
      </c>
      <c r="AS488" s="36"/>
      <c r="AT488" s="36" t="str">
        <f>IF(COUNT(AT487:AT487)=0,"",AVERAGE(AT487:AT487))</f>
        <v/>
      </c>
      <c r="AU488" s="36" t="str">
        <f>IF(COUNT(AU487:AU487)=0,"",AVERAGE(AU487:AU487))</f>
        <v/>
      </c>
      <c r="AV488" s="36" t="str">
        <f>IF(COUNT(AV487:AV487)=0,"",AVERAGE(AV487:AV487))</f>
        <v/>
      </c>
      <c r="AW488" s="36" t="str">
        <f>IF(COUNT(AW487:AW487)=0,"",AVERAGE(AW487:AW487))</f>
        <v/>
      </c>
      <c r="AX488" s="36" t="str">
        <f>IF(COUNT(AX487:AX487)=0,"",AVERAGE(AX487:AX487))</f>
        <v/>
      </c>
      <c r="AY488" s="52"/>
      <c r="BA488" s="328"/>
      <c r="BB488" s="41">
        <v>1</v>
      </c>
      <c r="BC488" s="6">
        <v>9</v>
      </c>
      <c r="BD488" s="6">
        <v>7</v>
      </c>
      <c r="BE488" s="6">
        <v>7</v>
      </c>
      <c r="BF488" s="408">
        <v>10</v>
      </c>
      <c r="BG488" s="6">
        <v>9</v>
      </c>
      <c r="BH488" s="6">
        <v>9</v>
      </c>
      <c r="BI488" s="52"/>
      <c r="BK488" s="328"/>
      <c r="BL488" s="41">
        <v>1</v>
      </c>
      <c r="BM488" s="6"/>
      <c r="BN488" s="6"/>
      <c r="BO488" s="6"/>
      <c r="BP488" s="6"/>
      <c r="BQ488" s="6"/>
      <c r="BR488" s="6"/>
      <c r="BS488" s="52"/>
      <c r="BU488" s="328"/>
      <c r="BV488" s="41">
        <v>1</v>
      </c>
      <c r="BW488" s="6">
        <v>9</v>
      </c>
      <c r="BX488" s="6">
        <v>8</v>
      </c>
      <c r="BY488" s="6">
        <v>9</v>
      </c>
      <c r="BZ488" s="6">
        <v>10</v>
      </c>
      <c r="CA488" s="6">
        <v>10</v>
      </c>
      <c r="CB488" s="6">
        <v>9</v>
      </c>
      <c r="CC488" s="52"/>
      <c r="CE488" s="328"/>
      <c r="CF488" s="41">
        <v>1</v>
      </c>
      <c r="CG488" s="6"/>
      <c r="CH488" s="6"/>
      <c r="CI488" s="6"/>
      <c r="CJ488" s="6"/>
      <c r="CK488" s="6"/>
      <c r="CL488" s="6"/>
      <c r="CM488" s="52"/>
      <c r="CO488" s="328"/>
      <c r="CP488" s="41">
        <v>1</v>
      </c>
      <c r="CQ488" s="6"/>
      <c r="CR488" s="6"/>
      <c r="CS488" s="6"/>
      <c r="CT488" s="6"/>
      <c r="CU488" s="6"/>
      <c r="CV488" s="6"/>
      <c r="CW488" s="52"/>
      <c r="CY488" s="328"/>
      <c r="CZ488" s="41">
        <v>1</v>
      </c>
      <c r="DA488" s="6">
        <v>10</v>
      </c>
      <c r="DB488" s="6">
        <v>10</v>
      </c>
      <c r="DC488" s="6">
        <v>5</v>
      </c>
      <c r="DD488" s="6">
        <v>10</v>
      </c>
      <c r="DE488" s="6"/>
      <c r="DF488" s="6">
        <v>8</v>
      </c>
      <c r="DG488" s="52"/>
      <c r="DI488" s="328"/>
      <c r="DJ488" s="41">
        <v>1</v>
      </c>
      <c r="DK488" s="6"/>
      <c r="DL488" s="6"/>
      <c r="DM488" s="6"/>
      <c r="DN488" s="6"/>
      <c r="DO488" s="6"/>
      <c r="DP488" s="6"/>
      <c r="DQ488" s="52"/>
      <c r="DS488" s="328"/>
      <c r="DT488" s="41">
        <v>1</v>
      </c>
      <c r="DU488" s="6"/>
      <c r="DV488" s="6"/>
      <c r="DW488" s="6"/>
      <c r="DX488" s="6"/>
      <c r="DY488" s="6"/>
      <c r="DZ488" s="6"/>
      <c r="EA488" s="52"/>
      <c r="EC488" s="328"/>
      <c r="ED488" s="41">
        <v>1</v>
      </c>
      <c r="EE488" s="6"/>
      <c r="EF488" s="6"/>
      <c r="EG488" s="6"/>
      <c r="EH488" s="6"/>
      <c r="EI488" s="6"/>
      <c r="EJ488" s="6"/>
      <c r="EK488" s="52"/>
      <c r="EL488" s="328"/>
      <c r="EM488" s="41">
        <v>1</v>
      </c>
      <c r="EN488" s="6">
        <v>10</v>
      </c>
      <c r="EO488" s="6">
        <v>10</v>
      </c>
      <c r="EP488" s="6">
        <v>5</v>
      </c>
      <c r="EQ488" s="6">
        <v>10</v>
      </c>
      <c r="ER488" s="6"/>
      <c r="ES488" s="6">
        <v>8</v>
      </c>
      <c r="ET488" s="52"/>
      <c r="EU488" s="52"/>
      <c r="EW488" s="367"/>
      <c r="EX488" s="41">
        <v>1</v>
      </c>
      <c r="EY488" s="6"/>
      <c r="EZ488" s="6"/>
      <c r="FA488" s="6"/>
      <c r="FB488" s="6"/>
      <c r="FC488" s="6"/>
      <c r="FD488" s="6"/>
      <c r="FE488" s="52"/>
      <c r="FG488" s="367"/>
      <c r="FH488" s="41">
        <v>1</v>
      </c>
      <c r="FI488" s="6"/>
      <c r="FJ488" s="6"/>
      <c r="FK488" s="6"/>
      <c r="FL488" s="6"/>
      <c r="FM488" s="6"/>
      <c r="FN488" s="6"/>
      <c r="FO488" s="52"/>
      <c r="FQ488" s="367"/>
      <c r="FR488" s="41">
        <v>1</v>
      </c>
      <c r="FS488" s="6"/>
      <c r="FT488" s="6"/>
      <c r="FU488" s="6"/>
      <c r="FV488" s="6"/>
      <c r="FW488" s="6"/>
      <c r="FX488" s="6"/>
      <c r="FY488" s="52"/>
      <c r="GA488" s="367"/>
      <c r="GB488" s="41">
        <v>1</v>
      </c>
      <c r="GC488" s="6"/>
      <c r="GD488" s="6"/>
      <c r="GE488" s="6"/>
      <c r="GF488" s="6"/>
      <c r="GG488" s="6"/>
      <c r="GH488" s="6"/>
      <c r="GI488" s="52"/>
      <c r="GK488" s="367"/>
      <c r="GL488" s="41">
        <v>1</v>
      </c>
      <c r="GM488" s="6"/>
      <c r="GN488" s="6"/>
      <c r="GO488" s="6"/>
      <c r="GP488" s="6"/>
      <c r="GQ488" s="6"/>
      <c r="GR488" s="6"/>
      <c r="GS488" s="52"/>
      <c r="GU488" s="367"/>
      <c r="GV488" s="41">
        <v>1</v>
      </c>
      <c r="GW488" s="6"/>
      <c r="GX488" s="6"/>
      <c r="GY488" s="6"/>
      <c r="GZ488" s="6"/>
      <c r="HA488" s="6"/>
      <c r="HB488" s="6"/>
      <c r="HC488" s="52"/>
      <c r="HE488" s="367"/>
      <c r="HF488" s="41">
        <v>1</v>
      </c>
      <c r="HG488" s="6"/>
      <c r="HH488" s="6"/>
      <c r="HI488" s="6"/>
      <c r="HJ488" s="6"/>
      <c r="HK488" s="6"/>
      <c r="HL488" s="6"/>
      <c r="HM488" s="52"/>
      <c r="HO488" s="367"/>
      <c r="HP488" s="41">
        <v>1</v>
      </c>
      <c r="HQ488" s="6"/>
      <c r="HR488" s="6"/>
      <c r="HS488" s="6"/>
      <c r="HT488" s="6"/>
      <c r="HU488" s="6"/>
      <c r="HV488" s="6"/>
      <c r="HW488" s="52"/>
      <c r="HY488" s="367"/>
      <c r="HZ488" s="41">
        <v>1</v>
      </c>
      <c r="IA488" s="6"/>
      <c r="IB488" s="6"/>
      <c r="IC488" s="6"/>
      <c r="ID488" s="6"/>
      <c r="IE488" s="6"/>
      <c r="IF488" s="6"/>
      <c r="IG488" s="52"/>
      <c r="II488" s="367"/>
      <c r="IJ488" s="41">
        <v>1</v>
      </c>
      <c r="IK488" s="6"/>
      <c r="IL488" s="6"/>
      <c r="IM488" s="6"/>
      <c r="IN488" s="6"/>
      <c r="IO488" s="6"/>
      <c r="IP488" s="6"/>
      <c r="IQ488" s="52"/>
      <c r="IS488" s="367"/>
      <c r="IT488" s="41">
        <v>1</v>
      </c>
      <c r="IU488" s="6"/>
      <c r="IV488" s="6"/>
      <c r="IW488" s="6"/>
      <c r="IX488" s="6"/>
      <c r="IY488" s="6"/>
      <c r="IZ488" s="6"/>
      <c r="JA488" s="52"/>
    </row>
    <row r="489" spans="1:261" ht="13.8" outlineLevel="2" x14ac:dyDescent="0.25">
      <c r="A489" s="99" t="s">
        <v>122</v>
      </c>
      <c r="B489" s="100">
        <f>IF(A489="Must Have",RQTMustHave,(IF(A489="Important",RQTImportant,(IF(A489="Standard",RQTStandard,RQTNiceToHave)))))</f>
        <v>1</v>
      </c>
      <c r="C489" s="358"/>
      <c r="D489" s="17" t="s">
        <v>1</v>
      </c>
      <c r="E489" s="417">
        <f>AVERAGE(O489,Y489,AI489,AS489,BC489,BM489,BW489,CG489,CQ489,DA489,DK489,DU489,EE489,EO489,EY489,FI489,FS489,GC489,GM489,GW489,HG489,HQ489,IA489,IK489,IU489)</f>
        <v>9.25</v>
      </c>
      <c r="F489" s="417">
        <f t="shared" ref="F489:J489" si="2173">AVERAGE(P489,Z489,AJ489,AT489,BD489,BN489,BX489,CH489,CR489,DB489,DL489,DV489,EF489,EP489,EZ489,FJ489,FT489,GD489,GN489,GX489,HH489,HR489,IB489,IL489,IV489)</f>
        <v>7.5</v>
      </c>
      <c r="G489" s="417">
        <f t="shared" si="2173"/>
        <v>7.75</v>
      </c>
      <c r="H489" s="417">
        <f t="shared" si="2173"/>
        <v>10</v>
      </c>
      <c r="I489" s="417">
        <f t="shared" si="2173"/>
        <v>9</v>
      </c>
      <c r="J489" s="417">
        <f t="shared" si="2173"/>
        <v>8.6666666666666661</v>
      </c>
      <c r="K489" s="52"/>
      <c r="M489" s="48"/>
      <c r="N489" s="17" t="s">
        <v>1</v>
      </c>
      <c r="O489" s="36" t="str">
        <f>IF(COUNT(O488:O488)=0,"",AVERAGE(O488:O488))</f>
        <v/>
      </c>
      <c r="P489" s="36" t="str">
        <f>IF(COUNT(P488:P488)=0,"",AVERAGE(P488:P488))</f>
        <v/>
      </c>
      <c r="Q489" s="36" t="str">
        <f>IF(COUNT(Q488:Q488)=0,"",AVERAGE(Q488:Q488))</f>
        <v/>
      </c>
      <c r="R489" s="36" t="str">
        <f>IF(COUNT(R488:R488)=0,"",AVERAGE(R488:R488))</f>
        <v/>
      </c>
      <c r="S489" s="36"/>
      <c r="T489" s="36" t="str">
        <f>IF(COUNT(T488:T488)=0,"",AVERAGE(T488:T488))</f>
        <v/>
      </c>
      <c r="U489" s="52"/>
      <c r="W489" s="48"/>
      <c r="X489" s="17" t="s">
        <v>1</v>
      </c>
      <c r="Y489" s="36" t="str">
        <f>IF(COUNT(Y488:Y488)=0,"",AVERAGE(Y488:Y488))</f>
        <v/>
      </c>
      <c r="Z489" s="36" t="str">
        <f>IF(COUNT(Z488:Z488)=0,"",AVERAGE(Z488:Z488))</f>
        <v/>
      </c>
      <c r="AA489" s="36" t="str">
        <f>IF(COUNT(AA488:AA488)=0,"",AVERAGE(AA488:AA488))</f>
        <v/>
      </c>
      <c r="AB489" s="36" t="str">
        <f>IF(COUNT(AB488:AB488)=0,"",AVERAGE(AB488:AB488))</f>
        <v/>
      </c>
      <c r="AC489" s="36"/>
      <c r="AD489" s="36" t="str">
        <f>IF(COUNT(AD488:AD488)=0,"",AVERAGE(AD488:AD488))</f>
        <v/>
      </c>
      <c r="AE489" s="52"/>
      <c r="AG489" s="48"/>
      <c r="AH489" s="17" t="s">
        <v>1</v>
      </c>
      <c r="AI489" s="36" t="str">
        <f>IF(COUNT(AI488:AI488)=0,"",AVERAGE(AI488:AI488))</f>
        <v/>
      </c>
      <c r="AJ489" s="36" t="str">
        <f>IF(COUNT(AJ488:AJ488)=0,"",AVERAGE(AJ488:AJ488))</f>
        <v/>
      </c>
      <c r="AK489" s="36" t="str">
        <f>IF(COUNT(AK488:AK488)=0,"",AVERAGE(AK488:AK488))</f>
        <v/>
      </c>
      <c r="AL489" s="36" t="str">
        <f>IF(COUNT(AL488:AL488)=0,"",AVERAGE(AL488:AL488))</f>
        <v/>
      </c>
      <c r="AM489" s="36"/>
      <c r="AN489" s="36" t="str">
        <f>IF(COUNT(AN488:AN488)=0,"",AVERAGE(AN488:AN488))</f>
        <v/>
      </c>
      <c r="AO489" s="52"/>
      <c r="AQ489" s="48"/>
      <c r="AR489" s="17" t="s">
        <v>1</v>
      </c>
      <c r="AS489" s="103"/>
      <c r="AT489" s="103"/>
      <c r="AU489" s="103"/>
      <c r="AV489" s="103"/>
      <c r="AW489" s="103"/>
      <c r="AX489" s="103"/>
      <c r="AY489" s="52"/>
      <c r="BA489" s="48"/>
      <c r="BB489" s="17" t="s">
        <v>1</v>
      </c>
      <c r="BC489" s="36">
        <v>8</v>
      </c>
      <c r="BD489" s="36">
        <f>IF(COUNT(BD488:BD488)=0,"",AVERAGE(BD488:BD488))</f>
        <v>7</v>
      </c>
      <c r="BE489" s="36">
        <f>IF(COUNT(BE488:BE488)=0,"",AVERAGE(BE488:BE488))</f>
        <v>7</v>
      </c>
      <c r="BF489" s="36">
        <f>IF(COUNT(BF488:BF488)=0,"",AVERAGE(BF488:BF488))</f>
        <v>10</v>
      </c>
      <c r="BG489" s="36">
        <f>IF(COUNT(BG488:BG488)=0,"",AVERAGE(BG488:BG488))</f>
        <v>9</v>
      </c>
      <c r="BH489" s="36">
        <f>IF(COUNT(BH488:BH488)=0,"",AVERAGE(BH488:BH488))</f>
        <v>9</v>
      </c>
      <c r="BI489" s="52"/>
      <c r="BK489" s="48"/>
      <c r="BL489" s="17" t="s">
        <v>1</v>
      </c>
      <c r="BM489" s="36"/>
      <c r="BN489" s="36" t="str">
        <f>IF(COUNT(BN488:BN488)=0,"",AVERAGE(BN488:BN488))</f>
        <v/>
      </c>
      <c r="BO489" s="36" t="str">
        <f>IF(COUNT(BO488:BO488)=0,"",AVERAGE(BO488:BO488))</f>
        <v/>
      </c>
      <c r="BP489" s="36" t="str">
        <f>IF(COUNT(BP488:BP488)=0,"",AVERAGE(BP488:BP488))</f>
        <v/>
      </c>
      <c r="BQ489" s="36" t="str">
        <f>IF(COUNT(BQ488:BQ488)=0,"",AVERAGE(BQ488:BQ488))</f>
        <v/>
      </c>
      <c r="BR489" s="36" t="str">
        <f>IF(COUNT(BR488:BR488)=0,"",AVERAGE(BR488:BR488))</f>
        <v/>
      </c>
      <c r="BS489" s="52"/>
      <c r="BU489" s="48"/>
      <c r="BV489" s="17" t="s">
        <v>1</v>
      </c>
      <c r="BW489" s="36">
        <f t="shared" ref="BW489:CB489" si="2174">IF(COUNT(BW488:BW488)=0,"",AVERAGE(BW488:BW488))</f>
        <v>9</v>
      </c>
      <c r="BX489" s="36">
        <f t="shared" si="2174"/>
        <v>8</v>
      </c>
      <c r="BY489" s="36">
        <f t="shared" si="2174"/>
        <v>9</v>
      </c>
      <c r="BZ489" s="36">
        <f t="shared" si="2174"/>
        <v>10</v>
      </c>
      <c r="CA489" s="36">
        <f t="shared" si="2174"/>
        <v>10</v>
      </c>
      <c r="CB489" s="36">
        <f t="shared" si="2174"/>
        <v>9</v>
      </c>
      <c r="CC489" s="52"/>
      <c r="CE489" s="48"/>
      <c r="CF489" s="17" t="s">
        <v>1</v>
      </c>
      <c r="CG489" s="36" t="str">
        <f>IF(COUNT(CG488:CG488)=0,"",AVERAGE(CG488:CG488))</f>
        <v/>
      </c>
      <c r="CH489" s="36" t="str">
        <f>IF(COUNT(CH488:CH488)=0,"",AVERAGE(CH488:CH488))</f>
        <v/>
      </c>
      <c r="CI489" s="36" t="str">
        <f>IF(COUNT(CI488:CI488)=0,"",AVERAGE(CI488:CI488))</f>
        <v/>
      </c>
      <c r="CJ489" s="36" t="str">
        <f>IF(COUNT(CJ488:CJ488)=0,"",AVERAGE(CJ488:CJ488))</f>
        <v/>
      </c>
      <c r="CK489" s="36"/>
      <c r="CL489" s="36" t="str">
        <f>IF(COUNT(CL488:CL488)=0,"",AVERAGE(CL488:CL488))</f>
        <v/>
      </c>
      <c r="CM489" s="52"/>
      <c r="CO489" s="48"/>
      <c r="CP489" s="17" t="s">
        <v>1</v>
      </c>
      <c r="CQ489" s="36" t="str">
        <f>IF(COUNT(CQ488:CQ488)=0,"",AVERAGE(CQ488:CQ488))</f>
        <v/>
      </c>
      <c r="CR489" s="36" t="str">
        <f>IF(COUNT(CR488:CR488)=0,"",AVERAGE(CR488:CR488))</f>
        <v/>
      </c>
      <c r="CS489" s="36" t="str">
        <f>IF(COUNT(CS488:CS488)=0,"",AVERAGE(CS488:CS488))</f>
        <v/>
      </c>
      <c r="CT489" s="36" t="str">
        <f>IF(COUNT(CT488:CT488)=0,"",AVERAGE(CT488:CT488))</f>
        <v/>
      </c>
      <c r="CU489" s="36"/>
      <c r="CV489" s="36" t="str">
        <f>IF(COUNT(CV488:CV488)=0,"",AVERAGE(CV488:CV488))</f>
        <v/>
      </c>
      <c r="CW489" s="52"/>
      <c r="CY489" s="48"/>
      <c r="CZ489" s="17" t="s">
        <v>1</v>
      </c>
      <c r="DA489" s="36">
        <f>IF(COUNT(DA488:DA488)=0,"",AVERAGE(DA488:DA488))</f>
        <v>10</v>
      </c>
      <c r="DB489" s="36">
        <f>IF(COUNT(DB488:DB488)=0,"",AVERAGE(DB488:DB488))</f>
        <v>10</v>
      </c>
      <c r="DC489" s="36">
        <f>IF(COUNT(DC488:DC488)=0,"",AVERAGE(DC488:DC488))</f>
        <v>5</v>
      </c>
      <c r="DD489" s="36">
        <f>IF(COUNT(DD488:DD488)=0,"",AVERAGE(DD488:DD488))</f>
        <v>10</v>
      </c>
      <c r="DE489" s="36"/>
      <c r="DF489" s="36">
        <f>IF(COUNT(DF488:DF488)=0,"",AVERAGE(DF488:DF488))</f>
        <v>8</v>
      </c>
      <c r="DG489" s="52"/>
      <c r="DI489" s="48"/>
      <c r="DJ489" s="17" t="s">
        <v>1</v>
      </c>
      <c r="DK489" s="36" t="str">
        <f>IF(COUNT(DK488:DK488)=0,"",AVERAGE(DK488:DK488))</f>
        <v/>
      </c>
      <c r="DL489" s="36" t="str">
        <f>IF(COUNT(DL488:DL488)=0,"",AVERAGE(DL488:DL488))</f>
        <v/>
      </c>
      <c r="DM489" s="36" t="str">
        <f>IF(COUNT(DM488:DM488)=0,"",AVERAGE(DM488:DM488))</f>
        <v/>
      </c>
      <c r="DN489" s="36" t="str">
        <f>IF(COUNT(DN488:DN488)=0,"",AVERAGE(DN488:DN488))</f>
        <v/>
      </c>
      <c r="DO489" s="36"/>
      <c r="DP489" s="36" t="str">
        <f>IF(COUNT(DP488:DP488)=0,"",AVERAGE(DP488:DP488))</f>
        <v/>
      </c>
      <c r="DQ489" s="52"/>
      <c r="DS489" s="48"/>
      <c r="DT489" s="17" t="s">
        <v>1</v>
      </c>
      <c r="DU489" s="36" t="str">
        <f>IF(COUNT(DU488:DU488)=0,"",AVERAGE(DU488:DU488))</f>
        <v/>
      </c>
      <c r="DV489" s="36" t="str">
        <f>IF(COUNT(DV488:DV488)=0,"",AVERAGE(DV488:DV488))</f>
        <v/>
      </c>
      <c r="DW489" s="36" t="str">
        <f>IF(COUNT(DW488:DW488)=0,"",AVERAGE(DW488:DW488))</f>
        <v/>
      </c>
      <c r="DX489" s="36" t="str">
        <f>IF(COUNT(DX488:DX488)=0,"",AVERAGE(DX488:DX488))</f>
        <v/>
      </c>
      <c r="DY489" s="36"/>
      <c r="DZ489" s="36" t="str">
        <f>IF(COUNT(DZ488:DZ488)=0,"",AVERAGE(DZ488:DZ488))</f>
        <v/>
      </c>
      <c r="EA489" s="52"/>
      <c r="EC489" s="48"/>
      <c r="ED489" s="17" t="s">
        <v>1</v>
      </c>
      <c r="EE489" s="36" t="str">
        <f>IF(COUNT(EE488:EE488)=0,"",AVERAGE(EE488:EE488))</f>
        <v/>
      </c>
      <c r="EF489" s="36" t="str">
        <f>IF(COUNT(EF488:EF488)=0,"",AVERAGE(EF488:EF488))</f>
        <v/>
      </c>
      <c r="EG489" s="36" t="str">
        <f>IF(COUNT(EG488:EG488)=0,"",AVERAGE(EG488:EG488))</f>
        <v/>
      </c>
      <c r="EH489" s="36" t="str">
        <f>IF(COUNT(EH488:EH488)=0,"",AVERAGE(EH488:EH488))</f>
        <v/>
      </c>
      <c r="EI489" s="36"/>
      <c r="EJ489" s="36" t="str">
        <f>IF(COUNT(EJ488:EJ488)=0,"",AVERAGE(EJ488:EJ488))</f>
        <v/>
      </c>
      <c r="EK489" s="52"/>
      <c r="EL489" s="48"/>
      <c r="EM489" s="17" t="s">
        <v>1</v>
      </c>
      <c r="EN489" s="36">
        <f>IF(COUNT(EN488:EN488)=0,"",AVERAGE(EN488:EN488))</f>
        <v>10</v>
      </c>
      <c r="EO489" s="36">
        <f>IF(COUNT(EO488:EO488)=0,"",AVERAGE(EO488:EO488))</f>
        <v>10</v>
      </c>
      <c r="EP489" s="36">
        <f>IF(COUNT(EP488:EP488)=0,"",AVERAGE(EP488:EP488))</f>
        <v>5</v>
      </c>
      <c r="EQ489" s="36">
        <f>IF(COUNT(EQ488:EQ488)=0,"",AVERAGE(EQ488:EQ488))</f>
        <v>10</v>
      </c>
      <c r="ER489" s="36"/>
      <c r="ES489" s="36">
        <f>IF(COUNT(ES488:ES488)=0,"",AVERAGE(ES488:ES488))</f>
        <v>8</v>
      </c>
      <c r="ET489" s="52"/>
      <c r="EU489" s="52"/>
      <c r="EW489" s="369"/>
      <c r="EX489" s="17" t="s">
        <v>1</v>
      </c>
      <c r="EY489" s="36" t="str">
        <f t="shared" ref="EY489:FD489" si="2175">IF(COUNT(EY488:EY488)=0,"",AVERAGE(EY488:EY488))</f>
        <v/>
      </c>
      <c r="EZ489" s="36" t="str">
        <f t="shared" si="2175"/>
        <v/>
      </c>
      <c r="FA489" s="36" t="str">
        <f t="shared" si="2175"/>
        <v/>
      </c>
      <c r="FB489" s="36" t="str">
        <f t="shared" si="2175"/>
        <v/>
      </c>
      <c r="FC489" s="36" t="str">
        <f t="shared" si="2175"/>
        <v/>
      </c>
      <c r="FD489" s="36" t="str">
        <f t="shared" si="2175"/>
        <v/>
      </c>
      <c r="FE489" s="52"/>
      <c r="FG489" s="369"/>
      <c r="FH489" s="17" t="s">
        <v>1</v>
      </c>
      <c r="FI489" s="36" t="str">
        <f t="shared" ref="FI489:FN489" si="2176">IF(COUNT(FI488:FI488)=0,"",AVERAGE(FI488:FI488))</f>
        <v/>
      </c>
      <c r="FJ489" s="36" t="str">
        <f t="shared" si="2176"/>
        <v/>
      </c>
      <c r="FK489" s="36" t="str">
        <f t="shared" si="2176"/>
        <v/>
      </c>
      <c r="FL489" s="36" t="str">
        <f t="shared" si="2176"/>
        <v/>
      </c>
      <c r="FM489" s="36" t="str">
        <f t="shared" si="2176"/>
        <v/>
      </c>
      <c r="FN489" s="36" t="str">
        <f t="shared" si="2176"/>
        <v/>
      </c>
      <c r="FO489" s="52"/>
      <c r="FQ489" s="369"/>
      <c r="FR489" s="17" t="s">
        <v>1</v>
      </c>
      <c r="FS489" s="36" t="str">
        <f t="shared" ref="FS489:FX489" si="2177">IF(COUNT(FS488:FS488)=0,"",AVERAGE(FS488:FS488))</f>
        <v/>
      </c>
      <c r="FT489" s="36" t="str">
        <f t="shared" si="2177"/>
        <v/>
      </c>
      <c r="FU489" s="36" t="str">
        <f t="shared" si="2177"/>
        <v/>
      </c>
      <c r="FV489" s="36" t="str">
        <f t="shared" si="2177"/>
        <v/>
      </c>
      <c r="FW489" s="36" t="str">
        <f t="shared" si="2177"/>
        <v/>
      </c>
      <c r="FX489" s="36" t="str">
        <f t="shared" si="2177"/>
        <v/>
      </c>
      <c r="FY489" s="52"/>
      <c r="GA489" s="369"/>
      <c r="GB489" s="17" t="s">
        <v>1</v>
      </c>
      <c r="GC489" s="36" t="str">
        <f t="shared" ref="GC489:GH489" si="2178">IF(COUNT(GC488:GC488)=0,"",AVERAGE(GC488:GC488))</f>
        <v/>
      </c>
      <c r="GD489" s="36" t="str">
        <f t="shared" si="2178"/>
        <v/>
      </c>
      <c r="GE489" s="36" t="str">
        <f t="shared" si="2178"/>
        <v/>
      </c>
      <c r="GF489" s="36" t="str">
        <f t="shared" si="2178"/>
        <v/>
      </c>
      <c r="GG489" s="36" t="str">
        <f t="shared" si="2178"/>
        <v/>
      </c>
      <c r="GH489" s="36" t="str">
        <f t="shared" si="2178"/>
        <v/>
      </c>
      <c r="GI489" s="52"/>
      <c r="GK489" s="369"/>
      <c r="GL489" s="17" t="s">
        <v>1</v>
      </c>
      <c r="GM489" s="36" t="str">
        <f t="shared" ref="GM489:GR489" si="2179">IF(COUNT(GM488:GM488)=0,"",AVERAGE(GM488:GM488))</f>
        <v/>
      </c>
      <c r="GN489" s="36" t="str">
        <f t="shared" si="2179"/>
        <v/>
      </c>
      <c r="GO489" s="36" t="str">
        <f t="shared" si="2179"/>
        <v/>
      </c>
      <c r="GP489" s="36" t="str">
        <f t="shared" si="2179"/>
        <v/>
      </c>
      <c r="GQ489" s="36" t="str">
        <f t="shared" si="2179"/>
        <v/>
      </c>
      <c r="GR489" s="36" t="str">
        <f t="shared" si="2179"/>
        <v/>
      </c>
      <c r="GS489" s="52"/>
      <c r="GU489" s="369"/>
      <c r="GV489" s="17" t="s">
        <v>1</v>
      </c>
      <c r="GW489" s="36" t="str">
        <f t="shared" ref="GW489:HB489" si="2180">IF(COUNT(GW488:GW488)=0,"",AVERAGE(GW488:GW488))</f>
        <v/>
      </c>
      <c r="GX489" s="36" t="str">
        <f t="shared" si="2180"/>
        <v/>
      </c>
      <c r="GY489" s="36" t="str">
        <f t="shared" si="2180"/>
        <v/>
      </c>
      <c r="GZ489" s="36" t="str">
        <f t="shared" si="2180"/>
        <v/>
      </c>
      <c r="HA489" s="36" t="str">
        <f t="shared" si="2180"/>
        <v/>
      </c>
      <c r="HB489" s="36" t="str">
        <f t="shared" si="2180"/>
        <v/>
      </c>
      <c r="HC489" s="52"/>
      <c r="HE489" s="369"/>
      <c r="HF489" s="17" t="s">
        <v>1</v>
      </c>
      <c r="HG489" s="36" t="str">
        <f t="shared" ref="HG489:HL489" si="2181">IF(COUNT(HG488:HG488)=0,"",AVERAGE(HG488:HG488))</f>
        <v/>
      </c>
      <c r="HH489" s="36" t="str">
        <f t="shared" si="2181"/>
        <v/>
      </c>
      <c r="HI489" s="36" t="str">
        <f t="shared" si="2181"/>
        <v/>
      </c>
      <c r="HJ489" s="36" t="str">
        <f t="shared" si="2181"/>
        <v/>
      </c>
      <c r="HK489" s="36" t="str">
        <f t="shared" si="2181"/>
        <v/>
      </c>
      <c r="HL489" s="36" t="str">
        <f t="shared" si="2181"/>
        <v/>
      </c>
      <c r="HM489" s="52"/>
      <c r="HO489" s="369"/>
      <c r="HP489" s="17" t="s">
        <v>1</v>
      </c>
      <c r="HQ489" s="36" t="str">
        <f t="shared" ref="HQ489:HV489" si="2182">IF(COUNT(HQ488:HQ488)=0,"",AVERAGE(HQ488:HQ488))</f>
        <v/>
      </c>
      <c r="HR489" s="36" t="str">
        <f t="shared" si="2182"/>
        <v/>
      </c>
      <c r="HS489" s="36" t="str">
        <f t="shared" si="2182"/>
        <v/>
      </c>
      <c r="HT489" s="36" t="str">
        <f t="shared" si="2182"/>
        <v/>
      </c>
      <c r="HU489" s="36" t="str">
        <f t="shared" si="2182"/>
        <v/>
      </c>
      <c r="HV489" s="36" t="str">
        <f t="shared" si="2182"/>
        <v/>
      </c>
      <c r="HW489" s="52"/>
      <c r="HY489" s="369"/>
      <c r="HZ489" s="17" t="s">
        <v>1</v>
      </c>
      <c r="IA489" s="36" t="str">
        <f t="shared" ref="IA489:IF489" si="2183">IF(COUNT(IA488:IA488)=0,"",AVERAGE(IA488:IA488))</f>
        <v/>
      </c>
      <c r="IB489" s="36" t="str">
        <f t="shared" si="2183"/>
        <v/>
      </c>
      <c r="IC489" s="36" t="str">
        <f t="shared" si="2183"/>
        <v/>
      </c>
      <c r="ID489" s="36" t="str">
        <f t="shared" si="2183"/>
        <v/>
      </c>
      <c r="IE489" s="36" t="str">
        <f t="shared" si="2183"/>
        <v/>
      </c>
      <c r="IF489" s="36" t="str">
        <f t="shared" si="2183"/>
        <v/>
      </c>
      <c r="IG489" s="52"/>
      <c r="II489" s="369"/>
      <c r="IJ489" s="17" t="s">
        <v>1</v>
      </c>
      <c r="IK489" s="36" t="str">
        <f t="shared" ref="IK489:IP489" si="2184">IF(COUNT(IK488:IK488)=0,"",AVERAGE(IK488:IK488))</f>
        <v/>
      </c>
      <c r="IL489" s="36" t="str">
        <f t="shared" si="2184"/>
        <v/>
      </c>
      <c r="IM489" s="36" t="str">
        <f t="shared" si="2184"/>
        <v/>
      </c>
      <c r="IN489" s="36" t="str">
        <f t="shared" si="2184"/>
        <v/>
      </c>
      <c r="IO489" s="36" t="str">
        <f t="shared" si="2184"/>
        <v/>
      </c>
      <c r="IP489" s="36" t="str">
        <f t="shared" si="2184"/>
        <v/>
      </c>
      <c r="IQ489" s="52"/>
      <c r="IS489" s="369"/>
      <c r="IT489" s="17" t="s">
        <v>1</v>
      </c>
      <c r="IU489" s="36" t="str">
        <f t="shared" ref="IU489:IZ489" si="2185">IF(COUNT(IU488:IU488)=0,"",AVERAGE(IU488:IU488))</f>
        <v/>
      </c>
      <c r="IV489" s="36" t="str">
        <f t="shared" si="2185"/>
        <v/>
      </c>
      <c r="IW489" s="36" t="str">
        <f t="shared" si="2185"/>
        <v/>
      </c>
      <c r="IX489" s="36" t="str">
        <f t="shared" si="2185"/>
        <v/>
      </c>
      <c r="IY489" s="36" t="str">
        <f t="shared" si="2185"/>
        <v/>
      </c>
      <c r="IZ489" s="36" t="str">
        <f t="shared" si="2185"/>
        <v/>
      </c>
      <c r="JA489" s="52"/>
    </row>
    <row r="490" spans="1:261" outlineLevel="2" x14ac:dyDescent="0.25">
      <c r="C490" s="102" t="s">
        <v>357</v>
      </c>
      <c r="D490" s="103" t="s">
        <v>358</v>
      </c>
      <c r="E490" s="419"/>
      <c r="F490" s="419"/>
      <c r="G490" s="419"/>
      <c r="H490" s="419"/>
      <c r="I490" s="419"/>
      <c r="J490" s="419"/>
      <c r="K490" s="52"/>
      <c r="M490" s="102" t="s">
        <v>357</v>
      </c>
      <c r="N490" s="103" t="s">
        <v>358</v>
      </c>
      <c r="O490" s="103"/>
      <c r="P490" s="103"/>
      <c r="Q490" s="103"/>
      <c r="R490" s="103"/>
      <c r="S490" s="103"/>
      <c r="T490" s="103"/>
      <c r="U490" s="52"/>
      <c r="W490" s="102" t="s">
        <v>357</v>
      </c>
      <c r="X490" s="103" t="s">
        <v>358</v>
      </c>
      <c r="Y490" s="103"/>
      <c r="Z490" s="103"/>
      <c r="AA490" s="103"/>
      <c r="AB490" s="103"/>
      <c r="AC490" s="103"/>
      <c r="AD490" s="103"/>
      <c r="AE490" s="52"/>
      <c r="AG490" s="102" t="s">
        <v>357</v>
      </c>
      <c r="AH490" s="103" t="s">
        <v>358</v>
      </c>
      <c r="AI490" s="103"/>
      <c r="AJ490" s="103"/>
      <c r="AK490" s="103"/>
      <c r="AL490" s="103"/>
      <c r="AM490" s="103"/>
      <c r="AN490" s="103"/>
      <c r="AO490" s="52"/>
      <c r="AQ490" s="102" t="s">
        <v>357</v>
      </c>
      <c r="AR490" s="103" t="s">
        <v>358</v>
      </c>
      <c r="AS490" s="6"/>
      <c r="AT490" s="6"/>
      <c r="AU490" s="6"/>
      <c r="AV490" s="6"/>
      <c r="AW490" s="6"/>
      <c r="AX490" s="6"/>
      <c r="AY490" s="52"/>
      <c r="BA490" s="102" t="s">
        <v>357</v>
      </c>
      <c r="BB490" s="103" t="s">
        <v>358</v>
      </c>
      <c r="BC490" s="103"/>
      <c r="BD490" s="103"/>
      <c r="BE490" s="103"/>
      <c r="BF490" s="103"/>
      <c r="BG490" s="103"/>
      <c r="BH490" s="103"/>
      <c r="BI490" s="52"/>
      <c r="BK490" s="102" t="s">
        <v>357</v>
      </c>
      <c r="BL490" s="103" t="s">
        <v>358</v>
      </c>
      <c r="BM490" s="103"/>
      <c r="BN490" s="103"/>
      <c r="BO490" s="103"/>
      <c r="BP490" s="103"/>
      <c r="BQ490" s="103"/>
      <c r="BR490" s="103"/>
      <c r="BS490" s="52"/>
      <c r="BU490" s="102" t="s">
        <v>357</v>
      </c>
      <c r="BV490" s="103" t="s">
        <v>358</v>
      </c>
      <c r="BW490" s="103"/>
      <c r="BX490" s="103"/>
      <c r="BY490" s="103"/>
      <c r="BZ490" s="103"/>
      <c r="CA490" s="103"/>
      <c r="CB490" s="103"/>
      <c r="CC490" s="52"/>
      <c r="CE490" s="102" t="s">
        <v>357</v>
      </c>
      <c r="CF490" s="103" t="s">
        <v>358</v>
      </c>
      <c r="CG490" s="103"/>
      <c r="CH490" s="103"/>
      <c r="CI490" s="103"/>
      <c r="CJ490" s="103"/>
      <c r="CK490" s="103"/>
      <c r="CL490" s="103"/>
      <c r="CM490" s="52"/>
      <c r="CO490" s="102" t="s">
        <v>357</v>
      </c>
      <c r="CP490" s="103" t="s">
        <v>358</v>
      </c>
      <c r="CQ490" s="103"/>
      <c r="CR490" s="103"/>
      <c r="CS490" s="103"/>
      <c r="CT490" s="103"/>
      <c r="CU490" s="103"/>
      <c r="CV490" s="103"/>
      <c r="CW490" s="52"/>
      <c r="CY490" s="102" t="s">
        <v>357</v>
      </c>
      <c r="CZ490" s="103" t="s">
        <v>358</v>
      </c>
      <c r="DA490" s="103"/>
      <c r="DB490" s="103"/>
      <c r="DC490" s="103"/>
      <c r="DD490" s="103"/>
      <c r="DE490" s="103"/>
      <c r="DF490" s="103"/>
      <c r="DG490" s="52"/>
      <c r="DI490" s="102" t="s">
        <v>357</v>
      </c>
      <c r="DJ490" s="103" t="s">
        <v>358</v>
      </c>
      <c r="DK490" s="103"/>
      <c r="DL490" s="103"/>
      <c r="DM490" s="103"/>
      <c r="DN490" s="103"/>
      <c r="DO490" s="103"/>
      <c r="DP490" s="103"/>
      <c r="DQ490" s="52"/>
      <c r="DS490" s="102" t="s">
        <v>357</v>
      </c>
      <c r="DT490" s="103" t="s">
        <v>358</v>
      </c>
      <c r="DU490" s="103"/>
      <c r="DV490" s="103"/>
      <c r="DW490" s="103"/>
      <c r="DX490" s="103"/>
      <c r="DY490" s="103"/>
      <c r="DZ490" s="103"/>
      <c r="EA490" s="52"/>
      <c r="EC490" s="102" t="s">
        <v>357</v>
      </c>
      <c r="ED490" s="103" t="s">
        <v>358</v>
      </c>
      <c r="EE490" s="103"/>
      <c r="EF490" s="103"/>
      <c r="EG490" s="103"/>
      <c r="EH490" s="103"/>
      <c r="EI490" s="103"/>
      <c r="EJ490" s="103"/>
      <c r="EK490" s="52"/>
      <c r="EL490" s="102" t="s">
        <v>357</v>
      </c>
      <c r="EM490" s="103" t="s">
        <v>358</v>
      </c>
      <c r="EN490" s="103"/>
      <c r="EO490" s="103"/>
      <c r="EP490" s="103"/>
      <c r="EQ490" s="103"/>
      <c r="ER490" s="103"/>
      <c r="ES490" s="103"/>
      <c r="ET490" s="52"/>
      <c r="EU490" s="52"/>
      <c r="EW490" s="370" t="s">
        <v>357</v>
      </c>
      <c r="EX490" s="103" t="s">
        <v>358</v>
      </c>
      <c r="EY490" s="103"/>
      <c r="EZ490" s="103"/>
      <c r="FA490" s="103"/>
      <c r="FB490" s="103"/>
      <c r="FC490" s="103"/>
      <c r="FD490" s="103"/>
      <c r="FE490" s="52"/>
      <c r="FG490" s="370" t="s">
        <v>357</v>
      </c>
      <c r="FH490" s="103" t="s">
        <v>358</v>
      </c>
      <c r="FI490" s="103"/>
      <c r="FJ490" s="103"/>
      <c r="FK490" s="103"/>
      <c r="FL490" s="103"/>
      <c r="FM490" s="103"/>
      <c r="FN490" s="103"/>
      <c r="FO490" s="52"/>
      <c r="FQ490" s="370" t="s">
        <v>357</v>
      </c>
      <c r="FR490" s="103" t="s">
        <v>358</v>
      </c>
      <c r="FS490" s="103"/>
      <c r="FT490" s="103"/>
      <c r="FU490" s="103"/>
      <c r="FV490" s="103"/>
      <c r="FW490" s="103"/>
      <c r="FX490" s="103"/>
      <c r="FY490" s="52"/>
      <c r="GA490" s="370" t="s">
        <v>357</v>
      </c>
      <c r="GB490" s="103" t="s">
        <v>358</v>
      </c>
      <c r="GC490" s="103"/>
      <c r="GD490" s="103"/>
      <c r="GE490" s="103"/>
      <c r="GF490" s="103"/>
      <c r="GG490" s="103"/>
      <c r="GH490" s="103"/>
      <c r="GI490" s="52"/>
      <c r="GK490" s="370" t="s">
        <v>357</v>
      </c>
      <c r="GL490" s="103" t="s">
        <v>358</v>
      </c>
      <c r="GM490" s="103"/>
      <c r="GN490" s="103"/>
      <c r="GO490" s="103"/>
      <c r="GP490" s="103"/>
      <c r="GQ490" s="103"/>
      <c r="GR490" s="103"/>
      <c r="GS490" s="52"/>
      <c r="GU490" s="370" t="s">
        <v>357</v>
      </c>
      <c r="GV490" s="103" t="s">
        <v>358</v>
      </c>
      <c r="GW490" s="103"/>
      <c r="GX490" s="103"/>
      <c r="GY490" s="103"/>
      <c r="GZ490" s="103"/>
      <c r="HA490" s="103"/>
      <c r="HB490" s="103"/>
      <c r="HC490" s="52"/>
      <c r="HE490" s="370" t="s">
        <v>357</v>
      </c>
      <c r="HF490" s="103" t="s">
        <v>358</v>
      </c>
      <c r="HG490" s="103"/>
      <c r="HH490" s="103"/>
      <c r="HI490" s="103"/>
      <c r="HJ490" s="103"/>
      <c r="HK490" s="103"/>
      <c r="HL490" s="103"/>
      <c r="HM490" s="52"/>
      <c r="HO490" s="370" t="s">
        <v>357</v>
      </c>
      <c r="HP490" s="103" t="s">
        <v>358</v>
      </c>
      <c r="HQ490" s="103"/>
      <c r="HR490" s="103"/>
      <c r="HS490" s="103"/>
      <c r="HT490" s="103"/>
      <c r="HU490" s="103"/>
      <c r="HV490" s="103"/>
      <c r="HW490" s="52"/>
      <c r="HY490" s="370" t="s">
        <v>357</v>
      </c>
      <c r="HZ490" s="103" t="s">
        <v>358</v>
      </c>
      <c r="IA490" s="103"/>
      <c r="IB490" s="103"/>
      <c r="IC490" s="103"/>
      <c r="ID490" s="103"/>
      <c r="IE490" s="103"/>
      <c r="IF490" s="103"/>
      <c r="IG490" s="52"/>
      <c r="II490" s="370" t="s">
        <v>357</v>
      </c>
      <c r="IJ490" s="103" t="s">
        <v>358</v>
      </c>
      <c r="IK490" s="103"/>
      <c r="IL490" s="103"/>
      <c r="IM490" s="103"/>
      <c r="IN490" s="103"/>
      <c r="IO490" s="103"/>
      <c r="IP490" s="103"/>
      <c r="IQ490" s="52"/>
      <c r="IS490" s="370" t="s">
        <v>357</v>
      </c>
      <c r="IT490" s="103" t="s">
        <v>358</v>
      </c>
      <c r="IU490" s="103"/>
      <c r="IV490" s="103"/>
      <c r="IW490" s="103"/>
      <c r="IX490" s="103"/>
      <c r="IY490" s="103"/>
      <c r="IZ490" s="103"/>
      <c r="JA490" s="52"/>
    </row>
    <row r="491" spans="1:261" outlineLevel="2" x14ac:dyDescent="0.25">
      <c r="C491" s="356"/>
      <c r="D491" s="41">
        <v>1</v>
      </c>
      <c r="E491" s="416">
        <f t="shared" ref="E491:E494" si="2186">AVERAGE(O491,Y491,AI491,AS491,BC491,BM491,BW491,CG491,CQ491,DA491,DK491,DU491,EE491,EO491,EY491,FI491,FS491,GC491,GM491,GW491,HG491,HQ491,IA491,IK491,IU491)</f>
        <v>9.25</v>
      </c>
      <c r="F491" s="416">
        <f t="shared" ref="F491:F494" si="2187">AVERAGE(P491,Z491,AJ491,AT491,BD491,BN491,BX491,CH491,CR491,DB491,DL491,DV491,EF491,EP491,EZ491,FJ491,FT491,GD491,GN491,GX491,HH491,HR491,IB491,IL491,IV491)</f>
        <v>8.5</v>
      </c>
      <c r="G491" s="416">
        <f t="shared" ref="G491:G494" si="2188">AVERAGE(Q491,AA491,AK491,AU491,BE491,BO491,BY491,CI491,CS491,DC491,DM491,DW491,EG491,EQ491,FA491,FK491,FU491,GE491,GO491,GY491,HI491,HS491,IC491,IM491,IW491)</f>
        <v>8.5</v>
      </c>
      <c r="H491" s="416">
        <f t="shared" ref="H491:H494" si="2189">AVERAGE(R491,AB491,AL491,AV491,BF491,BP491,BZ491,CJ491,CT491,DD491,DN491,DX491,EH491,ER491,FB491,FL491,FV491,GF491,GP491,GZ491,HJ491,HT491,ID491,IN491,IX491)</f>
        <v>7</v>
      </c>
      <c r="I491" s="416">
        <f t="shared" ref="I491:I494" si="2190">AVERAGE(S491,AC491,AM491,AW491,BG491,BQ491,CA491,CK491,CU491,DE491,DO491,DY491,EI491,ES491,FC491,FM491,FW491,GG491,GQ491,HA491,HK491,HU491,IE491,IO491,IY491)</f>
        <v>7.666666666666667</v>
      </c>
      <c r="J491" s="416">
        <f t="shared" ref="J491:J494" si="2191">AVERAGE(T491,AD491,AN491,AX491,BH491,BR491,CB491,CL491,CV491,DF491,DP491,DZ491,EJ491,ET491,FD491,FN491,FX491,GH491,GR491,HB491,HL491,HV491,IF491,IP491,IZ491)</f>
        <v>7.333333333333333</v>
      </c>
      <c r="K491" s="52"/>
      <c r="M491" s="328"/>
      <c r="N491" s="41">
        <v>1</v>
      </c>
      <c r="O491" s="6"/>
      <c r="P491" s="6"/>
      <c r="Q491" s="6"/>
      <c r="R491" s="6"/>
      <c r="S491" s="6"/>
      <c r="T491" s="6"/>
      <c r="U491" s="52"/>
      <c r="W491" s="328"/>
      <c r="X491" s="41">
        <v>1</v>
      </c>
      <c r="Y491" s="6"/>
      <c r="Z491" s="6"/>
      <c r="AA491" s="6"/>
      <c r="AB491" s="6"/>
      <c r="AC491" s="6"/>
      <c r="AD491" s="6"/>
      <c r="AE491" s="52"/>
      <c r="AG491" s="328"/>
      <c r="AH491" s="41">
        <v>1</v>
      </c>
      <c r="AI491" s="6"/>
      <c r="AJ491" s="6"/>
      <c r="AK491" s="6"/>
      <c r="AL491" s="6"/>
      <c r="AM491" s="6"/>
      <c r="AN491" s="6"/>
      <c r="AO491" s="52"/>
      <c r="AQ491" s="328"/>
      <c r="AR491" s="41">
        <v>1</v>
      </c>
      <c r="AS491" s="6"/>
      <c r="AT491" s="6"/>
      <c r="AU491" s="6"/>
      <c r="AV491" s="6"/>
      <c r="AW491" s="6"/>
      <c r="AX491" s="6"/>
      <c r="AY491" s="52"/>
      <c r="BA491" s="328"/>
      <c r="BB491" s="41">
        <v>1</v>
      </c>
      <c r="BC491" s="408">
        <v>10</v>
      </c>
      <c r="BD491" s="6">
        <v>9</v>
      </c>
      <c r="BE491" s="408">
        <v>10</v>
      </c>
      <c r="BF491" s="6">
        <v>5</v>
      </c>
      <c r="BG491" s="6">
        <v>6</v>
      </c>
      <c r="BH491" s="6">
        <v>6</v>
      </c>
      <c r="BI491" s="52"/>
      <c r="BK491" s="328"/>
      <c r="BL491" s="41">
        <v>1</v>
      </c>
      <c r="BM491" s="6"/>
      <c r="BN491" s="6"/>
      <c r="BO491" s="6"/>
      <c r="BP491" s="6"/>
      <c r="BQ491" s="6"/>
      <c r="BR491" s="6"/>
      <c r="BS491" s="52"/>
      <c r="BU491" s="328"/>
      <c r="BV491" s="41">
        <v>1</v>
      </c>
      <c r="BW491" s="6">
        <v>9</v>
      </c>
      <c r="BX491" s="6">
        <v>9</v>
      </c>
      <c r="BY491" s="6">
        <v>9</v>
      </c>
      <c r="BZ491" s="6">
        <v>9</v>
      </c>
      <c r="CA491" s="6">
        <v>9</v>
      </c>
      <c r="CB491" s="6">
        <v>8</v>
      </c>
      <c r="CC491" s="52" t="s">
        <v>530</v>
      </c>
      <c r="CE491" s="328"/>
      <c r="CF491" s="41">
        <v>1</v>
      </c>
      <c r="CG491" s="6"/>
      <c r="CH491" s="6"/>
      <c r="CI491" s="6"/>
      <c r="CJ491" s="6"/>
      <c r="CK491" s="6"/>
      <c r="CL491" s="6"/>
      <c r="CM491" s="52"/>
      <c r="CO491" s="328"/>
      <c r="CP491" s="41">
        <v>1</v>
      </c>
      <c r="CQ491" s="6"/>
      <c r="CR491" s="6"/>
      <c r="CS491" s="6"/>
      <c r="CT491" s="6"/>
      <c r="CU491" s="6"/>
      <c r="CV491" s="6"/>
      <c r="CW491" s="52"/>
      <c r="CY491" s="328"/>
      <c r="CZ491" s="41">
        <v>1</v>
      </c>
      <c r="DA491" s="6">
        <v>10</v>
      </c>
      <c r="DB491" s="6">
        <v>8</v>
      </c>
      <c r="DC491" s="6">
        <v>8</v>
      </c>
      <c r="DD491" s="6">
        <v>7</v>
      </c>
      <c r="DE491" s="6"/>
      <c r="DF491" s="6">
        <v>8</v>
      </c>
      <c r="DG491" s="52"/>
      <c r="DI491" s="328"/>
      <c r="DJ491" s="41">
        <v>1</v>
      </c>
      <c r="DK491" s="6"/>
      <c r="DL491" s="6"/>
      <c r="DM491" s="6"/>
      <c r="DN491" s="6"/>
      <c r="DO491" s="6"/>
      <c r="DP491" s="6"/>
      <c r="DQ491" s="52"/>
      <c r="DS491" s="328"/>
      <c r="DT491" s="41">
        <v>1</v>
      </c>
      <c r="DU491" s="6"/>
      <c r="DV491" s="6"/>
      <c r="DW491" s="6"/>
      <c r="DX491" s="6"/>
      <c r="DY491" s="6"/>
      <c r="DZ491" s="6"/>
      <c r="EA491" s="52"/>
      <c r="EC491" s="328"/>
      <c r="ED491" s="41">
        <v>1</v>
      </c>
      <c r="EE491" s="6"/>
      <c r="EF491" s="6"/>
      <c r="EG491" s="6"/>
      <c r="EH491" s="6"/>
      <c r="EI491" s="6"/>
      <c r="EJ491" s="6"/>
      <c r="EK491" s="52"/>
      <c r="EL491" s="328"/>
      <c r="EM491" s="41">
        <v>1</v>
      </c>
      <c r="EN491" s="6">
        <v>10</v>
      </c>
      <c r="EO491" s="6">
        <v>8</v>
      </c>
      <c r="EP491" s="6">
        <v>8</v>
      </c>
      <c r="EQ491" s="6">
        <v>7</v>
      </c>
      <c r="ER491" s="6"/>
      <c r="ES491" s="6">
        <v>8</v>
      </c>
      <c r="ET491" s="52"/>
      <c r="EU491" s="52"/>
      <c r="EW491" s="367"/>
      <c r="EX491" s="41">
        <v>1</v>
      </c>
      <c r="EY491" s="6"/>
      <c r="EZ491" s="6"/>
      <c r="FA491" s="6"/>
      <c r="FB491" s="6"/>
      <c r="FC491" s="6"/>
      <c r="FD491" s="6"/>
      <c r="FE491" s="52"/>
      <c r="FG491" s="367"/>
      <c r="FH491" s="41">
        <v>1</v>
      </c>
      <c r="FI491" s="6"/>
      <c r="FJ491" s="6"/>
      <c r="FK491" s="6"/>
      <c r="FL491" s="6"/>
      <c r="FM491" s="6"/>
      <c r="FN491" s="6"/>
      <c r="FO491" s="52"/>
      <c r="FQ491" s="367"/>
      <c r="FR491" s="41">
        <v>1</v>
      </c>
      <c r="FS491" s="6"/>
      <c r="FT491" s="6"/>
      <c r="FU491" s="6"/>
      <c r="FV491" s="6"/>
      <c r="FW491" s="6"/>
      <c r="FX491" s="6"/>
      <c r="FY491" s="52"/>
      <c r="GA491" s="367"/>
      <c r="GB491" s="41">
        <v>1</v>
      </c>
      <c r="GC491" s="6"/>
      <c r="GD491" s="6"/>
      <c r="GE491" s="6"/>
      <c r="GF491" s="6"/>
      <c r="GG491" s="6"/>
      <c r="GH491" s="6"/>
      <c r="GI491" s="52"/>
      <c r="GK491" s="367"/>
      <c r="GL491" s="41">
        <v>1</v>
      </c>
      <c r="GM491" s="6"/>
      <c r="GN491" s="6"/>
      <c r="GO491" s="6"/>
      <c r="GP491" s="6"/>
      <c r="GQ491" s="6"/>
      <c r="GR491" s="6"/>
      <c r="GS491" s="52"/>
      <c r="GU491" s="367"/>
      <c r="GV491" s="41">
        <v>1</v>
      </c>
      <c r="GW491" s="6"/>
      <c r="GX491" s="6"/>
      <c r="GY491" s="6"/>
      <c r="GZ491" s="6"/>
      <c r="HA491" s="6"/>
      <c r="HB491" s="6"/>
      <c r="HC491" s="52"/>
      <c r="HE491" s="367"/>
      <c r="HF491" s="41">
        <v>1</v>
      </c>
      <c r="HG491" s="6"/>
      <c r="HH491" s="6"/>
      <c r="HI491" s="6"/>
      <c r="HJ491" s="6"/>
      <c r="HK491" s="6"/>
      <c r="HL491" s="6"/>
      <c r="HM491" s="52"/>
      <c r="HO491" s="367"/>
      <c r="HP491" s="41">
        <v>1</v>
      </c>
      <c r="HQ491" s="6"/>
      <c r="HR491" s="6"/>
      <c r="HS491" s="6"/>
      <c r="HT491" s="6"/>
      <c r="HU491" s="6"/>
      <c r="HV491" s="6"/>
      <c r="HW491" s="52"/>
      <c r="HY491" s="367"/>
      <c r="HZ491" s="41">
        <v>1</v>
      </c>
      <c r="IA491" s="6"/>
      <c r="IB491" s="6"/>
      <c r="IC491" s="6"/>
      <c r="ID491" s="6"/>
      <c r="IE491" s="6"/>
      <c r="IF491" s="6"/>
      <c r="IG491" s="52"/>
      <c r="II491" s="367"/>
      <c r="IJ491" s="41">
        <v>1</v>
      </c>
      <c r="IK491" s="6"/>
      <c r="IL491" s="6"/>
      <c r="IM491" s="6"/>
      <c r="IN491" s="6"/>
      <c r="IO491" s="6"/>
      <c r="IP491" s="6"/>
      <c r="IQ491" s="52"/>
      <c r="IS491" s="367"/>
      <c r="IT491" s="41">
        <v>1</v>
      </c>
      <c r="IU491" s="6"/>
      <c r="IV491" s="6"/>
      <c r="IW491" s="6"/>
      <c r="IX491" s="6"/>
      <c r="IY491" s="6"/>
      <c r="IZ491" s="6"/>
      <c r="JA491" s="52"/>
    </row>
    <row r="492" spans="1:261" outlineLevel="2" x14ac:dyDescent="0.25">
      <c r="C492" s="356"/>
      <c r="D492" s="41" t="s">
        <v>14</v>
      </c>
      <c r="E492" s="416">
        <f t="shared" si="2186"/>
        <v>9.75</v>
      </c>
      <c r="F492" s="416">
        <f t="shared" si="2187"/>
        <v>8.75</v>
      </c>
      <c r="G492" s="416">
        <f t="shared" si="2188"/>
        <v>8.25</v>
      </c>
      <c r="H492" s="416">
        <f t="shared" si="2189"/>
        <v>7.333333333333333</v>
      </c>
      <c r="I492" s="416">
        <f t="shared" si="2190"/>
        <v>8.3333333333333339</v>
      </c>
      <c r="J492" s="416">
        <f t="shared" si="2191"/>
        <v>7.333333333333333</v>
      </c>
      <c r="K492" s="52"/>
      <c r="M492" s="328"/>
      <c r="N492" s="41" t="s">
        <v>14</v>
      </c>
      <c r="O492" s="6"/>
      <c r="P492" s="6"/>
      <c r="Q492" s="6"/>
      <c r="R492" s="6"/>
      <c r="S492" s="6"/>
      <c r="T492" s="6"/>
      <c r="U492" s="52"/>
      <c r="W492" s="328"/>
      <c r="X492" s="41" t="s">
        <v>14</v>
      </c>
      <c r="Y492" s="6"/>
      <c r="Z492" s="6"/>
      <c r="AA492" s="6"/>
      <c r="AB492" s="6"/>
      <c r="AC492" s="6"/>
      <c r="AD492" s="6"/>
      <c r="AE492" s="52"/>
      <c r="AG492" s="328"/>
      <c r="AH492" s="41" t="s">
        <v>14</v>
      </c>
      <c r="AI492" s="6"/>
      <c r="AJ492" s="6"/>
      <c r="AK492" s="6"/>
      <c r="AL492" s="6"/>
      <c r="AM492" s="6"/>
      <c r="AN492" s="6"/>
      <c r="AO492" s="52"/>
      <c r="AQ492" s="328"/>
      <c r="AR492" s="41" t="s">
        <v>14</v>
      </c>
      <c r="AS492" s="6"/>
      <c r="AT492" s="6"/>
      <c r="AU492" s="6"/>
      <c r="AV492" s="6"/>
      <c r="AW492" s="6"/>
      <c r="AX492" s="6"/>
      <c r="AY492" s="52"/>
      <c r="BA492" s="328"/>
      <c r="BB492" s="41" t="s">
        <v>14</v>
      </c>
      <c r="BC492" s="408">
        <v>10</v>
      </c>
      <c r="BD492" s="6">
        <v>8</v>
      </c>
      <c r="BE492" s="6">
        <v>8</v>
      </c>
      <c r="BF492" s="6">
        <v>5</v>
      </c>
      <c r="BG492" s="6">
        <v>8</v>
      </c>
      <c r="BH492" s="6">
        <v>6</v>
      </c>
      <c r="BI492" s="52"/>
      <c r="BK492" s="328"/>
      <c r="BL492" s="41" t="s">
        <v>14</v>
      </c>
      <c r="BM492" s="6"/>
      <c r="BN492" s="6"/>
      <c r="BO492" s="6"/>
      <c r="BP492" s="6"/>
      <c r="BQ492" s="6"/>
      <c r="BR492" s="6"/>
      <c r="BS492" s="52"/>
      <c r="BU492" s="328"/>
      <c r="BV492" s="41" t="s">
        <v>14</v>
      </c>
      <c r="BW492" s="6">
        <v>9</v>
      </c>
      <c r="BX492" s="6">
        <v>9</v>
      </c>
      <c r="BY492" s="6">
        <v>9</v>
      </c>
      <c r="BZ492" s="6">
        <v>9</v>
      </c>
      <c r="CA492" s="6">
        <v>9</v>
      </c>
      <c r="CB492" s="6">
        <v>8</v>
      </c>
      <c r="CC492" s="52"/>
      <c r="CE492" s="328"/>
      <c r="CF492" s="41" t="s">
        <v>14</v>
      </c>
      <c r="CG492" s="6"/>
      <c r="CH492" s="6"/>
      <c r="CI492" s="6"/>
      <c r="CJ492" s="6"/>
      <c r="CK492" s="6"/>
      <c r="CL492" s="6"/>
      <c r="CM492" s="52"/>
      <c r="CO492" s="328"/>
      <c r="CP492" s="41" t="s">
        <v>14</v>
      </c>
      <c r="CQ492" s="6"/>
      <c r="CR492" s="6"/>
      <c r="CS492" s="6"/>
      <c r="CT492" s="6"/>
      <c r="CU492" s="6"/>
      <c r="CV492" s="6"/>
      <c r="CW492" s="52"/>
      <c r="CY492" s="328"/>
      <c r="CZ492" s="41" t="s">
        <v>14</v>
      </c>
      <c r="DA492" s="6">
        <v>10</v>
      </c>
      <c r="DB492" s="6">
        <v>10</v>
      </c>
      <c r="DC492" s="6">
        <v>8</v>
      </c>
      <c r="DD492" s="6">
        <v>8</v>
      </c>
      <c r="DE492" s="6"/>
      <c r="DF492" s="6">
        <v>8</v>
      </c>
      <c r="DG492" s="52"/>
      <c r="DI492" s="328"/>
      <c r="DJ492" s="41" t="s">
        <v>14</v>
      </c>
      <c r="DK492" s="6"/>
      <c r="DL492" s="6"/>
      <c r="DM492" s="6"/>
      <c r="DN492" s="6"/>
      <c r="DO492" s="6"/>
      <c r="DP492" s="6"/>
      <c r="DQ492" s="52"/>
      <c r="DS492" s="328"/>
      <c r="DT492" s="41" t="s">
        <v>14</v>
      </c>
      <c r="DU492" s="6"/>
      <c r="DV492" s="6"/>
      <c r="DW492" s="6"/>
      <c r="DX492" s="6"/>
      <c r="DY492" s="6"/>
      <c r="DZ492" s="6"/>
      <c r="EA492" s="52"/>
      <c r="EC492" s="328"/>
      <c r="ED492" s="41" t="s">
        <v>14</v>
      </c>
      <c r="EE492" s="6"/>
      <c r="EF492" s="6"/>
      <c r="EG492" s="6"/>
      <c r="EH492" s="6"/>
      <c r="EI492" s="6"/>
      <c r="EJ492" s="6"/>
      <c r="EK492" s="52"/>
      <c r="EL492" s="328"/>
      <c r="EM492" s="41" t="s">
        <v>14</v>
      </c>
      <c r="EN492" s="6">
        <v>10</v>
      </c>
      <c r="EO492" s="6">
        <v>10</v>
      </c>
      <c r="EP492" s="6">
        <v>8</v>
      </c>
      <c r="EQ492" s="6">
        <v>8</v>
      </c>
      <c r="ER492" s="6"/>
      <c r="ES492" s="6">
        <v>8</v>
      </c>
      <c r="ET492" s="52"/>
      <c r="EU492" s="52"/>
      <c r="EW492" s="367"/>
      <c r="EX492" s="41" t="s">
        <v>14</v>
      </c>
      <c r="EY492" s="6"/>
      <c r="EZ492" s="6"/>
      <c r="FA492" s="6"/>
      <c r="FB492" s="6"/>
      <c r="FC492" s="6"/>
      <c r="FD492" s="6"/>
      <c r="FE492" s="52"/>
      <c r="FG492" s="367"/>
      <c r="FH492" s="41" t="s">
        <v>14</v>
      </c>
      <c r="FI492" s="6"/>
      <c r="FJ492" s="6"/>
      <c r="FK492" s="6"/>
      <c r="FL492" s="6"/>
      <c r="FM492" s="6"/>
      <c r="FN492" s="6"/>
      <c r="FO492" s="52"/>
      <c r="FQ492" s="367"/>
      <c r="FR492" s="41" t="s">
        <v>14</v>
      </c>
      <c r="FS492" s="6"/>
      <c r="FT492" s="6"/>
      <c r="FU492" s="6"/>
      <c r="FV492" s="6"/>
      <c r="FW492" s="6"/>
      <c r="FX492" s="6"/>
      <c r="FY492" s="52"/>
      <c r="GA492" s="367"/>
      <c r="GB492" s="41" t="s">
        <v>14</v>
      </c>
      <c r="GC492" s="6"/>
      <c r="GD492" s="6"/>
      <c r="GE492" s="6"/>
      <c r="GF492" s="6"/>
      <c r="GG492" s="6"/>
      <c r="GH492" s="6"/>
      <c r="GI492" s="52"/>
      <c r="GK492" s="367"/>
      <c r="GL492" s="41" t="s">
        <v>14</v>
      </c>
      <c r="GM492" s="6"/>
      <c r="GN492" s="6"/>
      <c r="GO492" s="6"/>
      <c r="GP492" s="6"/>
      <c r="GQ492" s="6"/>
      <c r="GR492" s="6"/>
      <c r="GS492" s="52"/>
      <c r="GU492" s="367"/>
      <c r="GV492" s="41" t="s">
        <v>14</v>
      </c>
      <c r="GW492" s="6"/>
      <c r="GX492" s="6"/>
      <c r="GY492" s="6"/>
      <c r="GZ492" s="6"/>
      <c r="HA492" s="6"/>
      <c r="HB492" s="6"/>
      <c r="HC492" s="52"/>
      <c r="HE492" s="367"/>
      <c r="HF492" s="41" t="s">
        <v>14</v>
      </c>
      <c r="HG492" s="6"/>
      <c r="HH492" s="6"/>
      <c r="HI492" s="6"/>
      <c r="HJ492" s="6"/>
      <c r="HK492" s="6"/>
      <c r="HL492" s="6"/>
      <c r="HM492" s="52"/>
      <c r="HO492" s="367"/>
      <c r="HP492" s="41" t="s">
        <v>14</v>
      </c>
      <c r="HQ492" s="6"/>
      <c r="HR492" s="6"/>
      <c r="HS492" s="6"/>
      <c r="HT492" s="6"/>
      <c r="HU492" s="6"/>
      <c r="HV492" s="6"/>
      <c r="HW492" s="52"/>
      <c r="HY492" s="367"/>
      <c r="HZ492" s="41" t="s">
        <v>14</v>
      </c>
      <c r="IA492" s="6"/>
      <c r="IB492" s="6"/>
      <c r="IC492" s="6"/>
      <c r="ID492" s="6"/>
      <c r="IE492" s="6"/>
      <c r="IF492" s="6"/>
      <c r="IG492" s="52"/>
      <c r="II492" s="367"/>
      <c r="IJ492" s="41" t="s">
        <v>14</v>
      </c>
      <c r="IK492" s="6"/>
      <c r="IL492" s="6"/>
      <c r="IM492" s="6"/>
      <c r="IN492" s="6"/>
      <c r="IO492" s="6"/>
      <c r="IP492" s="6"/>
      <c r="IQ492" s="52"/>
      <c r="IS492" s="367"/>
      <c r="IT492" s="41" t="s">
        <v>14</v>
      </c>
      <c r="IU492" s="6"/>
      <c r="IV492" s="6"/>
      <c r="IW492" s="6"/>
      <c r="IX492" s="6"/>
      <c r="IY492" s="6"/>
      <c r="IZ492" s="6"/>
      <c r="JA492" s="52"/>
    </row>
    <row r="493" spans="1:261" outlineLevel="2" x14ac:dyDescent="0.25">
      <c r="C493" s="356"/>
      <c r="D493" s="41" t="s">
        <v>15</v>
      </c>
      <c r="E493" s="416">
        <f t="shared" si="2186"/>
        <v>9.75</v>
      </c>
      <c r="F493" s="416">
        <f t="shared" si="2187"/>
        <v>8.75</v>
      </c>
      <c r="G493" s="416">
        <f t="shared" si="2188"/>
        <v>8.25</v>
      </c>
      <c r="H493" s="416">
        <f t="shared" si="2189"/>
        <v>7.333333333333333</v>
      </c>
      <c r="I493" s="416">
        <f t="shared" si="2190"/>
        <v>7.666666666666667</v>
      </c>
      <c r="J493" s="416">
        <f t="shared" si="2191"/>
        <v>7.666666666666667</v>
      </c>
      <c r="K493" s="52"/>
      <c r="M493" s="328"/>
      <c r="N493" s="41" t="s">
        <v>15</v>
      </c>
      <c r="O493" s="6"/>
      <c r="P493" s="6"/>
      <c r="Q493" s="6"/>
      <c r="R493" s="6"/>
      <c r="S493" s="6"/>
      <c r="T493" s="6"/>
      <c r="U493" s="52"/>
      <c r="W493" s="328"/>
      <c r="X493" s="41" t="s">
        <v>15</v>
      </c>
      <c r="Y493" s="6"/>
      <c r="Z493" s="6"/>
      <c r="AA493" s="6"/>
      <c r="AB493" s="6"/>
      <c r="AC493" s="6"/>
      <c r="AD493" s="6"/>
      <c r="AE493" s="52"/>
      <c r="AG493" s="328"/>
      <c r="AH493" s="41" t="s">
        <v>15</v>
      </c>
      <c r="AI493" s="6"/>
      <c r="AJ493" s="6"/>
      <c r="AK493" s="6"/>
      <c r="AL493" s="6"/>
      <c r="AM493" s="6"/>
      <c r="AN493" s="6"/>
      <c r="AO493" s="52"/>
      <c r="AQ493" s="328"/>
      <c r="AR493" s="41" t="s">
        <v>15</v>
      </c>
      <c r="AS493" s="6"/>
      <c r="AT493" s="6"/>
      <c r="AU493" s="6"/>
      <c r="AV493" s="6"/>
      <c r="AW493" s="6"/>
      <c r="AX493" s="6"/>
      <c r="AY493" s="52"/>
      <c r="BA493" s="328"/>
      <c r="BB493" s="41" t="s">
        <v>15</v>
      </c>
      <c r="BC493" s="408">
        <v>10</v>
      </c>
      <c r="BD493" s="6">
        <v>8</v>
      </c>
      <c r="BE493" s="6">
        <v>8</v>
      </c>
      <c r="BF493" s="6">
        <v>5</v>
      </c>
      <c r="BG493" s="6">
        <v>6</v>
      </c>
      <c r="BH493" s="6">
        <v>7</v>
      </c>
      <c r="BI493" s="52"/>
      <c r="BK493" s="328"/>
      <c r="BL493" s="41" t="s">
        <v>15</v>
      </c>
      <c r="BM493" s="6"/>
      <c r="BN493" s="6"/>
      <c r="BO493" s="6"/>
      <c r="BP493" s="6"/>
      <c r="BQ493" s="6"/>
      <c r="BR493" s="6"/>
      <c r="BS493" s="52"/>
      <c r="BU493" s="328"/>
      <c r="BV493" s="41" t="s">
        <v>15</v>
      </c>
      <c r="BW493" s="6">
        <v>9</v>
      </c>
      <c r="BX493" s="6">
        <v>9</v>
      </c>
      <c r="BY493" s="6">
        <v>9</v>
      </c>
      <c r="BZ493" s="6">
        <v>9</v>
      </c>
      <c r="CA493" s="6">
        <v>9</v>
      </c>
      <c r="CB493" s="6">
        <v>8</v>
      </c>
      <c r="CC493" s="52"/>
      <c r="CE493" s="328"/>
      <c r="CF493" s="41" t="s">
        <v>15</v>
      </c>
      <c r="CG493" s="6"/>
      <c r="CH493" s="6"/>
      <c r="CI493" s="6"/>
      <c r="CJ493" s="6"/>
      <c r="CK493" s="6"/>
      <c r="CL493" s="6"/>
      <c r="CM493" s="52"/>
      <c r="CO493" s="328"/>
      <c r="CP493" s="41" t="s">
        <v>15</v>
      </c>
      <c r="CQ493" s="6"/>
      <c r="CR493" s="6"/>
      <c r="CS493" s="6"/>
      <c r="CT493" s="6"/>
      <c r="CU493" s="6"/>
      <c r="CV493" s="6"/>
      <c r="CW493" s="52"/>
      <c r="CY493" s="328"/>
      <c r="CZ493" s="41" t="s">
        <v>15</v>
      </c>
      <c r="DA493" s="6">
        <v>10</v>
      </c>
      <c r="DB493" s="6">
        <v>10</v>
      </c>
      <c r="DC493" s="6">
        <v>8</v>
      </c>
      <c r="DD493" s="6">
        <v>8</v>
      </c>
      <c r="DE493" s="6"/>
      <c r="DF493" s="6">
        <v>8</v>
      </c>
      <c r="DG493" s="52"/>
      <c r="DI493" s="328"/>
      <c r="DJ493" s="41" t="s">
        <v>15</v>
      </c>
      <c r="DK493" s="6"/>
      <c r="DL493" s="6"/>
      <c r="DM493" s="6"/>
      <c r="DN493" s="6"/>
      <c r="DO493" s="6"/>
      <c r="DP493" s="6"/>
      <c r="DQ493" s="52"/>
      <c r="DS493" s="328"/>
      <c r="DT493" s="41" t="s">
        <v>15</v>
      </c>
      <c r="DU493" s="6"/>
      <c r="DV493" s="6"/>
      <c r="DW493" s="6"/>
      <c r="DX493" s="6"/>
      <c r="DY493" s="6"/>
      <c r="DZ493" s="6"/>
      <c r="EA493" s="52"/>
      <c r="EC493" s="328"/>
      <c r="ED493" s="41" t="s">
        <v>15</v>
      </c>
      <c r="EE493" s="6"/>
      <c r="EF493" s="6"/>
      <c r="EG493" s="6"/>
      <c r="EH493" s="6"/>
      <c r="EI493" s="6"/>
      <c r="EJ493" s="6"/>
      <c r="EK493" s="52"/>
      <c r="EL493" s="328"/>
      <c r="EM493" s="41" t="s">
        <v>15</v>
      </c>
      <c r="EN493" s="6">
        <v>10</v>
      </c>
      <c r="EO493" s="6">
        <v>10</v>
      </c>
      <c r="EP493" s="6">
        <v>8</v>
      </c>
      <c r="EQ493" s="6">
        <v>8</v>
      </c>
      <c r="ER493" s="6"/>
      <c r="ES493" s="6">
        <v>8</v>
      </c>
      <c r="ET493" s="52"/>
      <c r="EU493" s="52"/>
      <c r="EW493" s="367"/>
      <c r="EX493" s="41" t="s">
        <v>15</v>
      </c>
      <c r="EY493" s="6"/>
      <c r="EZ493" s="6"/>
      <c r="FA493" s="6"/>
      <c r="FB493" s="6"/>
      <c r="FC493" s="6"/>
      <c r="FD493" s="6"/>
      <c r="FE493" s="52"/>
      <c r="FG493" s="367"/>
      <c r="FH493" s="41" t="s">
        <v>15</v>
      </c>
      <c r="FI493" s="6"/>
      <c r="FJ493" s="6"/>
      <c r="FK493" s="6"/>
      <c r="FL493" s="6"/>
      <c r="FM493" s="6"/>
      <c r="FN493" s="6"/>
      <c r="FO493" s="52"/>
      <c r="FQ493" s="367"/>
      <c r="FR493" s="41" t="s">
        <v>15</v>
      </c>
      <c r="FS493" s="6"/>
      <c r="FT493" s="6"/>
      <c r="FU493" s="6"/>
      <c r="FV493" s="6"/>
      <c r="FW493" s="6"/>
      <c r="FX493" s="6"/>
      <c r="FY493" s="52"/>
      <c r="GA493" s="367"/>
      <c r="GB493" s="41" t="s">
        <v>15</v>
      </c>
      <c r="GC493" s="6"/>
      <c r="GD493" s="6"/>
      <c r="GE493" s="6"/>
      <c r="GF493" s="6"/>
      <c r="GG493" s="6"/>
      <c r="GH493" s="6"/>
      <c r="GI493" s="52"/>
      <c r="GK493" s="367"/>
      <c r="GL493" s="41" t="s">
        <v>15</v>
      </c>
      <c r="GM493" s="6"/>
      <c r="GN493" s="6"/>
      <c r="GO493" s="6"/>
      <c r="GP493" s="6"/>
      <c r="GQ493" s="6"/>
      <c r="GR493" s="6"/>
      <c r="GS493" s="52"/>
      <c r="GU493" s="367"/>
      <c r="GV493" s="41" t="s">
        <v>15</v>
      </c>
      <c r="GW493" s="6"/>
      <c r="GX493" s="6"/>
      <c r="GY493" s="6"/>
      <c r="GZ493" s="6"/>
      <c r="HA493" s="6"/>
      <c r="HB493" s="6"/>
      <c r="HC493" s="52"/>
      <c r="HE493" s="367"/>
      <c r="HF493" s="41" t="s">
        <v>15</v>
      </c>
      <c r="HG493" s="6"/>
      <c r="HH493" s="6"/>
      <c r="HI493" s="6"/>
      <c r="HJ493" s="6"/>
      <c r="HK493" s="6"/>
      <c r="HL493" s="6"/>
      <c r="HM493" s="52"/>
      <c r="HO493" s="367"/>
      <c r="HP493" s="41" t="s">
        <v>15</v>
      </c>
      <c r="HQ493" s="6"/>
      <c r="HR493" s="6"/>
      <c r="HS493" s="6"/>
      <c r="HT493" s="6"/>
      <c r="HU493" s="6"/>
      <c r="HV493" s="6"/>
      <c r="HW493" s="52"/>
      <c r="HY493" s="367"/>
      <c r="HZ493" s="41" t="s">
        <v>15</v>
      </c>
      <c r="IA493" s="6"/>
      <c r="IB493" s="6"/>
      <c r="IC493" s="6"/>
      <c r="ID493" s="6"/>
      <c r="IE493" s="6"/>
      <c r="IF493" s="6"/>
      <c r="IG493" s="52"/>
      <c r="II493" s="367"/>
      <c r="IJ493" s="41" t="s">
        <v>15</v>
      </c>
      <c r="IK493" s="6"/>
      <c r="IL493" s="6"/>
      <c r="IM493" s="6"/>
      <c r="IN493" s="6"/>
      <c r="IO493" s="6"/>
      <c r="IP493" s="6"/>
      <c r="IQ493" s="52"/>
      <c r="IS493" s="367"/>
      <c r="IT493" s="41" t="s">
        <v>15</v>
      </c>
      <c r="IU493" s="6"/>
      <c r="IV493" s="6"/>
      <c r="IW493" s="6"/>
      <c r="IX493" s="6"/>
      <c r="IY493" s="6"/>
      <c r="IZ493" s="6"/>
      <c r="JA493" s="52"/>
    </row>
    <row r="494" spans="1:261" outlineLevel="2" x14ac:dyDescent="0.25">
      <c r="C494" s="356"/>
      <c r="D494" s="41">
        <v>3</v>
      </c>
      <c r="E494" s="416">
        <f t="shared" si="2186"/>
        <v>9.5</v>
      </c>
      <c r="F494" s="416">
        <f t="shared" si="2187"/>
        <v>8.5</v>
      </c>
      <c r="G494" s="416">
        <f t="shared" si="2188"/>
        <v>8.5</v>
      </c>
      <c r="H494" s="416">
        <f t="shared" si="2189"/>
        <v>7.333333333333333</v>
      </c>
      <c r="I494" s="416">
        <f t="shared" si="2190"/>
        <v>7.333333333333333</v>
      </c>
      <c r="J494" s="416">
        <f t="shared" si="2191"/>
        <v>7.333333333333333</v>
      </c>
      <c r="K494" s="52"/>
      <c r="M494" s="328"/>
      <c r="N494" s="41">
        <v>3</v>
      </c>
      <c r="O494" s="6"/>
      <c r="P494" s="6"/>
      <c r="Q494" s="6"/>
      <c r="R494" s="6"/>
      <c r="S494" s="6"/>
      <c r="T494" s="6"/>
      <c r="U494" s="52"/>
      <c r="W494" s="328"/>
      <c r="X494" s="41">
        <v>3</v>
      </c>
      <c r="Y494" s="6"/>
      <c r="Z494" s="6"/>
      <c r="AA494" s="6"/>
      <c r="AB494" s="6"/>
      <c r="AC494" s="6"/>
      <c r="AD494" s="6"/>
      <c r="AE494" s="52"/>
      <c r="AG494" s="328"/>
      <c r="AH494" s="41">
        <v>3</v>
      </c>
      <c r="AI494" s="6"/>
      <c r="AJ494" s="6"/>
      <c r="AK494" s="6"/>
      <c r="AL494" s="6"/>
      <c r="AM494" s="6"/>
      <c r="AN494" s="6"/>
      <c r="AO494" s="52"/>
      <c r="AQ494" s="328"/>
      <c r="AR494" s="41">
        <v>3</v>
      </c>
      <c r="AS494" s="36"/>
      <c r="AT494" s="36" t="str">
        <f>IF(COUNT(AT490:AT493)=0,"",AVERAGE(AT490:AT493))</f>
        <v/>
      </c>
      <c r="AU494" s="36" t="str">
        <f>IF(COUNT(AU490:AU493)=0,"",AVERAGE(AU490:AU493))</f>
        <v/>
      </c>
      <c r="AV494" s="36" t="str">
        <f>IF(COUNT(AV490:AV493)=0,"",AVERAGE(AV490:AV493))</f>
        <v/>
      </c>
      <c r="AW494" s="36" t="str">
        <f>IF(COUNT(AW490:AW493)=0,"",AVERAGE(AW490:AW493))</f>
        <v/>
      </c>
      <c r="AX494" s="36" t="str">
        <f>IF(COUNT(AX490:AX493)=0,"",AVERAGE(AX490:AX493))</f>
        <v/>
      </c>
      <c r="AY494" s="52"/>
      <c r="BA494" s="328"/>
      <c r="BB494" s="41">
        <v>3</v>
      </c>
      <c r="BC494" s="408">
        <v>10</v>
      </c>
      <c r="BD494" s="6">
        <v>8</v>
      </c>
      <c r="BE494" s="6">
        <v>9</v>
      </c>
      <c r="BF494" s="6">
        <v>5</v>
      </c>
      <c r="BG494" s="6">
        <v>5</v>
      </c>
      <c r="BH494" s="6">
        <v>6</v>
      </c>
      <c r="BI494" s="52"/>
      <c r="BK494" s="328"/>
      <c r="BL494" s="41">
        <v>3</v>
      </c>
      <c r="BM494" s="6"/>
      <c r="BN494" s="6"/>
      <c r="BO494" s="6"/>
      <c r="BP494" s="6"/>
      <c r="BQ494" s="6"/>
      <c r="BR494" s="6"/>
      <c r="BS494" s="52"/>
      <c r="BU494" s="328"/>
      <c r="BV494" s="41">
        <v>3</v>
      </c>
      <c r="BW494" s="6">
        <v>9</v>
      </c>
      <c r="BX494" s="6">
        <v>9</v>
      </c>
      <c r="BY494" s="6">
        <v>9</v>
      </c>
      <c r="BZ494" s="6">
        <v>9</v>
      </c>
      <c r="CA494" s="6">
        <v>9</v>
      </c>
      <c r="CB494" s="6">
        <v>8</v>
      </c>
      <c r="CC494" s="52"/>
      <c r="CE494" s="328"/>
      <c r="CF494" s="41">
        <v>3</v>
      </c>
      <c r="CG494" s="6"/>
      <c r="CH494" s="6"/>
      <c r="CI494" s="6"/>
      <c r="CJ494" s="6"/>
      <c r="CK494" s="6"/>
      <c r="CL494" s="6"/>
      <c r="CM494" s="52"/>
      <c r="CO494" s="328"/>
      <c r="CP494" s="41">
        <v>3</v>
      </c>
      <c r="CQ494" s="6"/>
      <c r="CR494" s="6"/>
      <c r="CS494" s="6"/>
      <c r="CT494" s="6"/>
      <c r="CU494" s="6"/>
      <c r="CV494" s="6"/>
      <c r="CW494" s="52"/>
      <c r="CY494" s="328"/>
      <c r="CZ494" s="41">
        <v>3</v>
      </c>
      <c r="DA494" s="6">
        <v>10</v>
      </c>
      <c r="DB494" s="6">
        <v>9</v>
      </c>
      <c r="DC494" s="6">
        <v>8</v>
      </c>
      <c r="DD494" s="6">
        <v>8</v>
      </c>
      <c r="DE494" s="6"/>
      <c r="DF494" s="6">
        <v>8</v>
      </c>
      <c r="DG494" s="52"/>
      <c r="DI494" s="328"/>
      <c r="DJ494" s="41">
        <v>3</v>
      </c>
      <c r="DK494" s="6"/>
      <c r="DL494" s="6"/>
      <c r="DM494" s="6"/>
      <c r="DN494" s="6"/>
      <c r="DO494" s="6"/>
      <c r="DP494" s="6"/>
      <c r="DQ494" s="52"/>
      <c r="DS494" s="328"/>
      <c r="DT494" s="41">
        <v>3</v>
      </c>
      <c r="DU494" s="6"/>
      <c r="DV494" s="6"/>
      <c r="DW494" s="6"/>
      <c r="DX494" s="6"/>
      <c r="DY494" s="6"/>
      <c r="DZ494" s="6"/>
      <c r="EA494" s="52"/>
      <c r="EC494" s="328"/>
      <c r="ED494" s="41">
        <v>3</v>
      </c>
      <c r="EE494" s="6"/>
      <c r="EF494" s="6"/>
      <c r="EG494" s="6"/>
      <c r="EH494" s="6"/>
      <c r="EI494" s="6"/>
      <c r="EJ494" s="6"/>
      <c r="EK494" s="52"/>
      <c r="EL494" s="328"/>
      <c r="EM494" s="41">
        <v>3</v>
      </c>
      <c r="EN494" s="6">
        <v>10</v>
      </c>
      <c r="EO494" s="6">
        <v>9</v>
      </c>
      <c r="EP494" s="6">
        <v>8</v>
      </c>
      <c r="EQ494" s="6">
        <v>8</v>
      </c>
      <c r="ER494" s="6"/>
      <c r="ES494" s="6">
        <v>8</v>
      </c>
      <c r="ET494" s="52"/>
      <c r="EU494" s="52"/>
      <c r="EW494" s="367"/>
      <c r="EX494" s="41">
        <v>3</v>
      </c>
      <c r="EY494" s="6"/>
      <c r="EZ494" s="6"/>
      <c r="FA494" s="6"/>
      <c r="FB494" s="6"/>
      <c r="FC494" s="6"/>
      <c r="FD494" s="6"/>
      <c r="FE494" s="52"/>
      <c r="FG494" s="367"/>
      <c r="FH494" s="41">
        <v>3</v>
      </c>
      <c r="FI494" s="6"/>
      <c r="FJ494" s="6"/>
      <c r="FK494" s="6"/>
      <c r="FL494" s="6"/>
      <c r="FM494" s="6"/>
      <c r="FN494" s="6"/>
      <c r="FO494" s="52"/>
      <c r="FQ494" s="367"/>
      <c r="FR494" s="41">
        <v>3</v>
      </c>
      <c r="FS494" s="6"/>
      <c r="FT494" s="6"/>
      <c r="FU494" s="6"/>
      <c r="FV494" s="6"/>
      <c r="FW494" s="6"/>
      <c r="FX494" s="6"/>
      <c r="FY494" s="52"/>
      <c r="GA494" s="367"/>
      <c r="GB494" s="41">
        <v>3</v>
      </c>
      <c r="GC494" s="6"/>
      <c r="GD494" s="6"/>
      <c r="GE494" s="6"/>
      <c r="GF494" s="6"/>
      <c r="GG494" s="6"/>
      <c r="GH494" s="6"/>
      <c r="GI494" s="52"/>
      <c r="GK494" s="367"/>
      <c r="GL494" s="41">
        <v>3</v>
      </c>
      <c r="GM494" s="6"/>
      <c r="GN494" s="6"/>
      <c r="GO494" s="6"/>
      <c r="GP494" s="6"/>
      <c r="GQ494" s="6"/>
      <c r="GR494" s="6"/>
      <c r="GS494" s="52"/>
      <c r="GU494" s="367"/>
      <c r="GV494" s="41">
        <v>3</v>
      </c>
      <c r="GW494" s="6"/>
      <c r="GX494" s="6"/>
      <c r="GY494" s="6"/>
      <c r="GZ494" s="6"/>
      <c r="HA494" s="6"/>
      <c r="HB494" s="6"/>
      <c r="HC494" s="52"/>
      <c r="HE494" s="367"/>
      <c r="HF494" s="41">
        <v>3</v>
      </c>
      <c r="HG494" s="6"/>
      <c r="HH494" s="6"/>
      <c r="HI494" s="6"/>
      <c r="HJ494" s="6"/>
      <c r="HK494" s="6"/>
      <c r="HL494" s="6"/>
      <c r="HM494" s="52"/>
      <c r="HO494" s="367"/>
      <c r="HP494" s="41">
        <v>3</v>
      </c>
      <c r="HQ494" s="6"/>
      <c r="HR494" s="6"/>
      <c r="HS494" s="6"/>
      <c r="HT494" s="6"/>
      <c r="HU494" s="6"/>
      <c r="HV494" s="6"/>
      <c r="HW494" s="52"/>
      <c r="HY494" s="367"/>
      <c r="HZ494" s="41">
        <v>3</v>
      </c>
      <c r="IA494" s="6"/>
      <c r="IB494" s="6"/>
      <c r="IC494" s="6"/>
      <c r="ID494" s="6"/>
      <c r="IE494" s="6"/>
      <c r="IF494" s="6"/>
      <c r="IG494" s="52"/>
      <c r="II494" s="367"/>
      <c r="IJ494" s="41">
        <v>3</v>
      </c>
      <c r="IK494" s="6"/>
      <c r="IL494" s="6"/>
      <c r="IM494" s="6"/>
      <c r="IN494" s="6"/>
      <c r="IO494" s="6"/>
      <c r="IP494" s="6"/>
      <c r="IQ494" s="52"/>
      <c r="IS494" s="367"/>
      <c r="IT494" s="41">
        <v>3</v>
      </c>
      <c r="IU494" s="6"/>
      <c r="IV494" s="6"/>
      <c r="IW494" s="6"/>
      <c r="IX494" s="6"/>
      <c r="IY494" s="6"/>
      <c r="IZ494" s="6"/>
      <c r="JA494" s="52"/>
    </row>
    <row r="495" spans="1:261" ht="13.8" outlineLevel="2" x14ac:dyDescent="0.25">
      <c r="A495" s="99" t="s">
        <v>122</v>
      </c>
      <c r="B495" s="100">
        <f>IF(A495="Must Have",RQTMustHave,(IF(A495="Important",RQTImportant,(IF(A495="Standard",RQTStandard,RQTNiceToHave)))))</f>
        <v>1</v>
      </c>
      <c r="C495" s="358"/>
      <c r="D495" s="17" t="s">
        <v>1</v>
      </c>
      <c r="E495" s="417">
        <f>AVERAGE(O495,Y495,AI495,AS495,BC495,BM495,BW495,CG495,CQ495,DA495,DK495,DU495,EE495,EO495,EY495,FI495,FS495,GC495,GM495,GW495,HG495,HQ495,IA495,IK495,IU495)</f>
        <v>9.5625</v>
      </c>
      <c r="F495" s="417">
        <f t="shared" ref="F495:J495" si="2192">AVERAGE(P495,Z495,AJ495,AT495,BD495,BN495,BX495,CH495,CR495,DB495,DL495,DV495,EF495,EP495,EZ495,FJ495,FT495,GD495,GN495,GX495,HH495,HR495,IB495,IL495,IV495)</f>
        <v>8.625</v>
      </c>
      <c r="G495" s="417">
        <f t="shared" si="2192"/>
        <v>8.375</v>
      </c>
      <c r="H495" s="417">
        <f t="shared" si="2192"/>
        <v>7.25</v>
      </c>
      <c r="I495" s="417">
        <f t="shared" si="2192"/>
        <v>7.75</v>
      </c>
      <c r="J495" s="417">
        <f t="shared" si="2192"/>
        <v>7.416666666666667</v>
      </c>
      <c r="K495" s="52"/>
      <c r="M495" s="48"/>
      <c r="N495" s="17" t="s">
        <v>1</v>
      </c>
      <c r="O495" s="36" t="str">
        <f>IF(COUNT(O491:O494)=0,"",AVERAGE(O491:O494))</f>
        <v/>
      </c>
      <c r="P495" s="36" t="str">
        <f>IF(COUNT(P491:P494)=0,"",AVERAGE(P491:P494))</f>
        <v/>
      </c>
      <c r="Q495" s="36" t="str">
        <f>IF(COUNT(Q491:Q494)=0,"",AVERAGE(Q491:Q494))</f>
        <v/>
      </c>
      <c r="R495" s="36" t="str">
        <f>IF(COUNT(R491:R494)=0,"",AVERAGE(R491:R494))</f>
        <v/>
      </c>
      <c r="S495" s="36"/>
      <c r="T495" s="36" t="str">
        <f>IF(COUNT(T491:T494)=0,"",AVERAGE(T491:T494))</f>
        <v/>
      </c>
      <c r="U495" s="52"/>
      <c r="W495" s="48"/>
      <c r="X495" s="17" t="s">
        <v>1</v>
      </c>
      <c r="Y495" s="36" t="str">
        <f>IF(COUNT(Y491:Y494)=0,"",AVERAGE(Y491:Y494))</f>
        <v/>
      </c>
      <c r="Z495" s="36" t="str">
        <f>IF(COUNT(Z491:Z494)=0,"",AVERAGE(Z491:Z494))</f>
        <v/>
      </c>
      <c r="AA495" s="36" t="str">
        <f>IF(COUNT(AA491:AA494)=0,"",AVERAGE(AA491:AA494))</f>
        <v/>
      </c>
      <c r="AB495" s="36" t="str">
        <f>IF(COUNT(AB491:AB494)=0,"",AVERAGE(AB491:AB494))</f>
        <v/>
      </c>
      <c r="AC495" s="36"/>
      <c r="AD495" s="36" t="str">
        <f>IF(COUNT(AD491:AD494)=0,"",AVERAGE(AD491:AD494))</f>
        <v/>
      </c>
      <c r="AE495" s="52"/>
      <c r="AG495" s="48"/>
      <c r="AH495" s="17" t="s">
        <v>1</v>
      </c>
      <c r="AI495" s="36" t="str">
        <f>IF(COUNT(AI491:AI494)=0,"",AVERAGE(AI491:AI494))</f>
        <v/>
      </c>
      <c r="AJ495" s="36" t="str">
        <f>IF(COUNT(AJ491:AJ494)=0,"",AVERAGE(AJ491:AJ494))</f>
        <v/>
      </c>
      <c r="AK495" s="36" t="str">
        <f>IF(COUNT(AK491:AK494)=0,"",AVERAGE(AK491:AK494))</f>
        <v/>
      </c>
      <c r="AL495" s="36" t="str">
        <f>IF(COUNT(AL491:AL494)=0,"",AVERAGE(AL491:AL494))</f>
        <v/>
      </c>
      <c r="AM495" s="36"/>
      <c r="AN495" s="36" t="str">
        <f>IF(COUNT(AN491:AN494)=0,"",AVERAGE(AN491:AN494))</f>
        <v/>
      </c>
      <c r="AO495" s="52"/>
      <c r="AQ495" s="48"/>
      <c r="AR495" s="17" t="s">
        <v>1</v>
      </c>
      <c r="AS495" s="38"/>
      <c r="AT495" s="38"/>
      <c r="AU495" s="38"/>
      <c r="AV495" s="38"/>
      <c r="AW495" s="38"/>
      <c r="AX495" s="38"/>
      <c r="AY495" s="52"/>
      <c r="BA495" s="48"/>
      <c r="BB495" s="17" t="s">
        <v>1</v>
      </c>
      <c r="BC495" s="36">
        <f>AVERAGE(BC491:BC494)</f>
        <v>10</v>
      </c>
      <c r="BD495" s="36">
        <f>IF(COUNT(BD491:BD494)=0,"",AVERAGE(BD491:BD494))</f>
        <v>8.25</v>
      </c>
      <c r="BE495" s="36">
        <f>IF(COUNT(BE491:BE494)=0,"",AVERAGE(BE491:BE494))</f>
        <v>8.75</v>
      </c>
      <c r="BF495" s="36">
        <f>IF(COUNT(BF491:BF494)=0,"",AVERAGE(BF491:BF494))</f>
        <v>5</v>
      </c>
      <c r="BG495" s="36">
        <f>IF(COUNT(BG491:BG494)=0,"",AVERAGE(BG491:BG494))</f>
        <v>6.25</v>
      </c>
      <c r="BH495" s="36">
        <f>IF(COUNT(BH491:BH494)=0,"",AVERAGE(BH491:BH494))</f>
        <v>6.25</v>
      </c>
      <c r="BI495" s="52"/>
      <c r="BK495" s="48"/>
      <c r="BL495" s="17" t="s">
        <v>1</v>
      </c>
      <c r="BM495" s="36"/>
      <c r="BN495" s="36" t="str">
        <f>IF(COUNT(BN491:BN494)=0,"",AVERAGE(BN491:BN494))</f>
        <v/>
      </c>
      <c r="BO495" s="36" t="str">
        <f>IF(COUNT(BO491:BO494)=0,"",AVERAGE(BO491:BO494))</f>
        <v/>
      </c>
      <c r="BP495" s="36" t="str">
        <f>IF(COUNT(BP491:BP494)=0,"",AVERAGE(BP491:BP494))</f>
        <v/>
      </c>
      <c r="BQ495" s="36" t="str">
        <f>IF(COUNT(BQ491:BQ494)=0,"",AVERAGE(BQ491:BQ494))</f>
        <v/>
      </c>
      <c r="BR495" s="36" t="str">
        <f>IF(COUNT(BR491:BR494)=0,"",AVERAGE(BR491:BR494))</f>
        <v/>
      </c>
      <c r="BS495" s="52"/>
      <c r="BU495" s="48"/>
      <c r="BV495" s="17" t="s">
        <v>1</v>
      </c>
      <c r="BW495" s="36">
        <f t="shared" ref="BW495:CB495" si="2193">IF(COUNT(BW491:BW494)=0,"",AVERAGE(BW491:BW494))</f>
        <v>9</v>
      </c>
      <c r="BX495" s="36">
        <f t="shared" si="2193"/>
        <v>9</v>
      </c>
      <c r="BY495" s="36">
        <f t="shared" si="2193"/>
        <v>9</v>
      </c>
      <c r="BZ495" s="36">
        <f t="shared" si="2193"/>
        <v>9</v>
      </c>
      <c r="CA495" s="36">
        <f t="shared" si="2193"/>
        <v>9</v>
      </c>
      <c r="CB495" s="36">
        <f t="shared" si="2193"/>
        <v>8</v>
      </c>
      <c r="CC495" s="52"/>
      <c r="CE495" s="48"/>
      <c r="CF495" s="17" t="s">
        <v>1</v>
      </c>
      <c r="CG495" s="36" t="str">
        <f>IF(COUNT(CG491:CG494)=0,"",AVERAGE(CG491:CG494))</f>
        <v/>
      </c>
      <c r="CH495" s="36" t="str">
        <f>IF(COUNT(CH491:CH494)=0,"",AVERAGE(CH491:CH494))</f>
        <v/>
      </c>
      <c r="CI495" s="36" t="str">
        <f>IF(COUNT(CI491:CI494)=0,"",AVERAGE(CI491:CI494))</f>
        <v/>
      </c>
      <c r="CJ495" s="36" t="str">
        <f>IF(COUNT(CJ491:CJ494)=0,"",AVERAGE(CJ491:CJ494))</f>
        <v/>
      </c>
      <c r="CK495" s="36"/>
      <c r="CL495" s="36" t="str">
        <f>IF(COUNT(CL491:CL494)=0,"",AVERAGE(CL491:CL494))</f>
        <v/>
      </c>
      <c r="CM495" s="52"/>
      <c r="CO495" s="48"/>
      <c r="CP495" s="17" t="s">
        <v>1</v>
      </c>
      <c r="CQ495" s="36" t="str">
        <f>IF(COUNT(CQ491:CQ494)=0,"",AVERAGE(CQ491:CQ494))</f>
        <v/>
      </c>
      <c r="CR495" s="36" t="str">
        <f>IF(COUNT(CR491:CR494)=0,"",AVERAGE(CR491:CR494))</f>
        <v/>
      </c>
      <c r="CS495" s="36" t="str">
        <f>IF(COUNT(CS491:CS494)=0,"",AVERAGE(CS491:CS494))</f>
        <v/>
      </c>
      <c r="CT495" s="36" t="str">
        <f>IF(COUNT(CT491:CT494)=0,"",AVERAGE(CT491:CT494))</f>
        <v/>
      </c>
      <c r="CU495" s="36"/>
      <c r="CV495" s="36" t="str">
        <f>IF(COUNT(CV491:CV494)=0,"",AVERAGE(CV491:CV494))</f>
        <v/>
      </c>
      <c r="CW495" s="52"/>
      <c r="CY495" s="48"/>
      <c r="CZ495" s="17" t="s">
        <v>1</v>
      </c>
      <c r="DA495" s="36">
        <f>IF(COUNT(DA491:DA494)=0,"",AVERAGE(DA491:DA494))</f>
        <v>10</v>
      </c>
      <c r="DB495" s="36">
        <f>IF(COUNT(DB491:DB494)=0,"",AVERAGE(DB491:DB494))</f>
        <v>9.25</v>
      </c>
      <c r="DC495" s="36">
        <f>IF(COUNT(DC491:DC494)=0,"",AVERAGE(DC491:DC494))</f>
        <v>8</v>
      </c>
      <c r="DD495" s="36">
        <f>IF(COUNT(DD491:DD494)=0,"",AVERAGE(DD491:DD494))</f>
        <v>7.75</v>
      </c>
      <c r="DE495" s="36"/>
      <c r="DF495" s="36">
        <f>IF(COUNT(DF491:DF494)=0,"",AVERAGE(DF491:DF494))</f>
        <v>8</v>
      </c>
      <c r="DG495" s="52"/>
      <c r="DI495" s="48"/>
      <c r="DJ495" s="17" t="s">
        <v>1</v>
      </c>
      <c r="DK495" s="36" t="str">
        <f>IF(COUNT(DK491:DK494)=0,"",AVERAGE(DK491:DK494))</f>
        <v/>
      </c>
      <c r="DL495" s="36" t="str">
        <f>IF(COUNT(DL491:DL494)=0,"",AVERAGE(DL491:DL494))</f>
        <v/>
      </c>
      <c r="DM495" s="36" t="str">
        <f>IF(COUNT(DM491:DM494)=0,"",AVERAGE(DM491:DM494))</f>
        <v/>
      </c>
      <c r="DN495" s="36" t="str">
        <f>IF(COUNT(DN491:DN494)=0,"",AVERAGE(DN491:DN494))</f>
        <v/>
      </c>
      <c r="DO495" s="36"/>
      <c r="DP495" s="36" t="str">
        <f>IF(COUNT(DP491:DP494)=0,"",AVERAGE(DP491:DP494))</f>
        <v/>
      </c>
      <c r="DQ495" s="52"/>
      <c r="DS495" s="48"/>
      <c r="DT495" s="17" t="s">
        <v>1</v>
      </c>
      <c r="DU495" s="36" t="str">
        <f>IF(COUNT(DU491:DU494)=0,"",AVERAGE(DU491:DU494))</f>
        <v/>
      </c>
      <c r="DV495" s="36" t="str">
        <f>IF(COUNT(DV491:DV494)=0,"",AVERAGE(DV491:DV494))</f>
        <v/>
      </c>
      <c r="DW495" s="36" t="str">
        <f>IF(COUNT(DW491:DW494)=0,"",AVERAGE(DW491:DW494))</f>
        <v/>
      </c>
      <c r="DX495" s="36" t="str">
        <f>IF(COUNT(DX491:DX494)=0,"",AVERAGE(DX491:DX494))</f>
        <v/>
      </c>
      <c r="DY495" s="36"/>
      <c r="DZ495" s="36" t="str">
        <f>IF(COUNT(DZ491:DZ494)=0,"",AVERAGE(DZ491:DZ494))</f>
        <v/>
      </c>
      <c r="EA495" s="52"/>
      <c r="EC495" s="48"/>
      <c r="ED495" s="17" t="s">
        <v>1</v>
      </c>
      <c r="EE495" s="36" t="str">
        <f>IF(COUNT(EE491:EE494)=0,"",AVERAGE(EE491:EE494))</f>
        <v/>
      </c>
      <c r="EF495" s="36" t="str">
        <f>IF(COUNT(EF491:EF494)=0,"",AVERAGE(EF491:EF494))</f>
        <v/>
      </c>
      <c r="EG495" s="36" t="str">
        <f>IF(COUNT(EG491:EG494)=0,"",AVERAGE(EG491:EG494))</f>
        <v/>
      </c>
      <c r="EH495" s="36" t="str">
        <f>IF(COUNT(EH491:EH494)=0,"",AVERAGE(EH491:EH494))</f>
        <v/>
      </c>
      <c r="EI495" s="36"/>
      <c r="EJ495" s="36" t="str">
        <f>IF(COUNT(EJ491:EJ494)=0,"",AVERAGE(EJ491:EJ494))</f>
        <v/>
      </c>
      <c r="EK495" s="52"/>
      <c r="EL495" s="48"/>
      <c r="EM495" s="17" t="s">
        <v>1</v>
      </c>
      <c r="EN495" s="36">
        <f>IF(COUNT(EN491:EN494)=0,"",AVERAGE(EN491:EN494))</f>
        <v>10</v>
      </c>
      <c r="EO495" s="36">
        <f>IF(COUNT(EO491:EO494)=0,"",AVERAGE(EO491:EO494))</f>
        <v>9.25</v>
      </c>
      <c r="EP495" s="36">
        <f>IF(COUNT(EP491:EP494)=0,"",AVERAGE(EP491:EP494))</f>
        <v>8</v>
      </c>
      <c r="EQ495" s="36">
        <f>IF(COUNT(EQ491:EQ494)=0,"",AVERAGE(EQ491:EQ494))</f>
        <v>7.75</v>
      </c>
      <c r="ER495" s="36"/>
      <c r="ES495" s="36">
        <f>IF(COUNT(ES491:ES494)=0,"",AVERAGE(ES491:ES494))</f>
        <v>8</v>
      </c>
      <c r="ET495" s="52"/>
      <c r="EU495" s="52"/>
      <c r="EW495" s="369"/>
      <c r="EX495" s="17" t="s">
        <v>1</v>
      </c>
      <c r="EY495" s="36" t="str">
        <f t="shared" ref="EY495:FD495" si="2194">IF(COUNT(EY491:EY494)=0,"",AVERAGE(EY491:EY494))</f>
        <v/>
      </c>
      <c r="EZ495" s="36" t="str">
        <f t="shared" si="2194"/>
        <v/>
      </c>
      <c r="FA495" s="36" t="str">
        <f t="shared" si="2194"/>
        <v/>
      </c>
      <c r="FB495" s="36" t="str">
        <f t="shared" si="2194"/>
        <v/>
      </c>
      <c r="FC495" s="36" t="str">
        <f t="shared" si="2194"/>
        <v/>
      </c>
      <c r="FD495" s="36" t="str">
        <f t="shared" si="2194"/>
        <v/>
      </c>
      <c r="FE495" s="52"/>
      <c r="FG495" s="369"/>
      <c r="FH495" s="17" t="s">
        <v>1</v>
      </c>
      <c r="FI495" s="36" t="str">
        <f t="shared" ref="FI495:FN495" si="2195">IF(COUNT(FI491:FI494)=0,"",AVERAGE(FI491:FI494))</f>
        <v/>
      </c>
      <c r="FJ495" s="36" t="str">
        <f t="shared" si="2195"/>
        <v/>
      </c>
      <c r="FK495" s="36" t="str">
        <f t="shared" si="2195"/>
        <v/>
      </c>
      <c r="FL495" s="36" t="str">
        <f t="shared" si="2195"/>
        <v/>
      </c>
      <c r="FM495" s="36" t="str">
        <f t="shared" si="2195"/>
        <v/>
      </c>
      <c r="FN495" s="36" t="str">
        <f t="shared" si="2195"/>
        <v/>
      </c>
      <c r="FO495" s="52"/>
      <c r="FQ495" s="369"/>
      <c r="FR495" s="17" t="s">
        <v>1</v>
      </c>
      <c r="FS495" s="36" t="str">
        <f t="shared" ref="FS495:FX495" si="2196">IF(COUNT(FS491:FS494)=0,"",AVERAGE(FS491:FS494))</f>
        <v/>
      </c>
      <c r="FT495" s="36" t="str">
        <f t="shared" si="2196"/>
        <v/>
      </c>
      <c r="FU495" s="36" t="str">
        <f t="shared" si="2196"/>
        <v/>
      </c>
      <c r="FV495" s="36" t="str">
        <f t="shared" si="2196"/>
        <v/>
      </c>
      <c r="FW495" s="36" t="str">
        <f t="shared" si="2196"/>
        <v/>
      </c>
      <c r="FX495" s="36" t="str">
        <f t="shared" si="2196"/>
        <v/>
      </c>
      <c r="FY495" s="52"/>
      <c r="GA495" s="369"/>
      <c r="GB495" s="17" t="s">
        <v>1</v>
      </c>
      <c r="GC495" s="36" t="str">
        <f t="shared" ref="GC495:GH495" si="2197">IF(COUNT(GC491:GC494)=0,"",AVERAGE(GC491:GC494))</f>
        <v/>
      </c>
      <c r="GD495" s="36" t="str">
        <f t="shared" si="2197"/>
        <v/>
      </c>
      <c r="GE495" s="36" t="str">
        <f t="shared" si="2197"/>
        <v/>
      </c>
      <c r="GF495" s="36" t="str">
        <f t="shared" si="2197"/>
        <v/>
      </c>
      <c r="GG495" s="36" t="str">
        <f t="shared" si="2197"/>
        <v/>
      </c>
      <c r="GH495" s="36" t="str">
        <f t="shared" si="2197"/>
        <v/>
      </c>
      <c r="GI495" s="52"/>
      <c r="GK495" s="369"/>
      <c r="GL495" s="17" t="s">
        <v>1</v>
      </c>
      <c r="GM495" s="36" t="str">
        <f t="shared" ref="GM495:GR495" si="2198">IF(COUNT(GM491:GM494)=0,"",AVERAGE(GM491:GM494))</f>
        <v/>
      </c>
      <c r="GN495" s="36" t="str">
        <f t="shared" si="2198"/>
        <v/>
      </c>
      <c r="GO495" s="36" t="str">
        <f t="shared" si="2198"/>
        <v/>
      </c>
      <c r="GP495" s="36" t="str">
        <f t="shared" si="2198"/>
        <v/>
      </c>
      <c r="GQ495" s="36" t="str">
        <f t="shared" si="2198"/>
        <v/>
      </c>
      <c r="GR495" s="36" t="str">
        <f t="shared" si="2198"/>
        <v/>
      </c>
      <c r="GS495" s="52"/>
      <c r="GU495" s="369"/>
      <c r="GV495" s="17" t="s">
        <v>1</v>
      </c>
      <c r="GW495" s="36" t="str">
        <f t="shared" ref="GW495:HB495" si="2199">IF(COUNT(GW491:GW494)=0,"",AVERAGE(GW491:GW494))</f>
        <v/>
      </c>
      <c r="GX495" s="36" t="str">
        <f t="shared" si="2199"/>
        <v/>
      </c>
      <c r="GY495" s="36" t="str">
        <f t="shared" si="2199"/>
        <v/>
      </c>
      <c r="GZ495" s="36" t="str">
        <f t="shared" si="2199"/>
        <v/>
      </c>
      <c r="HA495" s="36" t="str">
        <f t="shared" si="2199"/>
        <v/>
      </c>
      <c r="HB495" s="36" t="str">
        <f t="shared" si="2199"/>
        <v/>
      </c>
      <c r="HC495" s="52"/>
      <c r="HE495" s="369"/>
      <c r="HF495" s="17" t="s">
        <v>1</v>
      </c>
      <c r="HG495" s="36" t="str">
        <f t="shared" ref="HG495:HL495" si="2200">IF(COUNT(HG491:HG494)=0,"",AVERAGE(HG491:HG494))</f>
        <v/>
      </c>
      <c r="HH495" s="36" t="str">
        <f t="shared" si="2200"/>
        <v/>
      </c>
      <c r="HI495" s="36" t="str">
        <f t="shared" si="2200"/>
        <v/>
      </c>
      <c r="HJ495" s="36" t="str">
        <f t="shared" si="2200"/>
        <v/>
      </c>
      <c r="HK495" s="36" t="str">
        <f t="shared" si="2200"/>
        <v/>
      </c>
      <c r="HL495" s="36" t="str">
        <f t="shared" si="2200"/>
        <v/>
      </c>
      <c r="HM495" s="52"/>
      <c r="HO495" s="369"/>
      <c r="HP495" s="17" t="s">
        <v>1</v>
      </c>
      <c r="HQ495" s="36" t="str">
        <f t="shared" ref="HQ495:HV495" si="2201">IF(COUNT(HQ491:HQ494)=0,"",AVERAGE(HQ491:HQ494))</f>
        <v/>
      </c>
      <c r="HR495" s="36" t="str">
        <f t="shared" si="2201"/>
        <v/>
      </c>
      <c r="HS495" s="36" t="str">
        <f t="shared" si="2201"/>
        <v/>
      </c>
      <c r="HT495" s="36" t="str">
        <f t="shared" si="2201"/>
        <v/>
      </c>
      <c r="HU495" s="36" t="str">
        <f t="shared" si="2201"/>
        <v/>
      </c>
      <c r="HV495" s="36" t="str">
        <f t="shared" si="2201"/>
        <v/>
      </c>
      <c r="HW495" s="52"/>
      <c r="HY495" s="369"/>
      <c r="HZ495" s="17" t="s">
        <v>1</v>
      </c>
      <c r="IA495" s="36" t="str">
        <f t="shared" ref="IA495:IF495" si="2202">IF(COUNT(IA491:IA494)=0,"",AVERAGE(IA491:IA494))</f>
        <v/>
      </c>
      <c r="IB495" s="36" t="str">
        <f t="shared" si="2202"/>
        <v/>
      </c>
      <c r="IC495" s="36" t="str">
        <f t="shared" si="2202"/>
        <v/>
      </c>
      <c r="ID495" s="36" t="str">
        <f t="shared" si="2202"/>
        <v/>
      </c>
      <c r="IE495" s="36" t="str">
        <f t="shared" si="2202"/>
        <v/>
      </c>
      <c r="IF495" s="36" t="str">
        <f t="shared" si="2202"/>
        <v/>
      </c>
      <c r="IG495" s="52"/>
      <c r="II495" s="369"/>
      <c r="IJ495" s="17" t="s">
        <v>1</v>
      </c>
      <c r="IK495" s="36" t="str">
        <f t="shared" ref="IK495:IP495" si="2203">IF(COUNT(IK491:IK494)=0,"",AVERAGE(IK491:IK494))</f>
        <v/>
      </c>
      <c r="IL495" s="36" t="str">
        <f t="shared" si="2203"/>
        <v/>
      </c>
      <c r="IM495" s="36" t="str">
        <f t="shared" si="2203"/>
        <v/>
      </c>
      <c r="IN495" s="36" t="str">
        <f t="shared" si="2203"/>
        <v/>
      </c>
      <c r="IO495" s="36" t="str">
        <f t="shared" si="2203"/>
        <v/>
      </c>
      <c r="IP495" s="36" t="str">
        <f t="shared" si="2203"/>
        <v/>
      </c>
      <c r="IQ495" s="52"/>
      <c r="IS495" s="369"/>
      <c r="IT495" s="17" t="s">
        <v>1</v>
      </c>
      <c r="IU495" s="36" t="str">
        <f t="shared" ref="IU495:IZ495" si="2204">IF(COUNT(IU491:IU494)=0,"",AVERAGE(IU491:IU494))</f>
        <v/>
      </c>
      <c r="IV495" s="36" t="str">
        <f t="shared" si="2204"/>
        <v/>
      </c>
      <c r="IW495" s="36" t="str">
        <f t="shared" si="2204"/>
        <v/>
      </c>
      <c r="IX495" s="36" t="str">
        <f t="shared" si="2204"/>
        <v/>
      </c>
      <c r="IY495" s="36" t="str">
        <f t="shared" si="2204"/>
        <v/>
      </c>
      <c r="IZ495" s="36" t="str">
        <f t="shared" si="2204"/>
        <v/>
      </c>
      <c r="JA495" s="52"/>
    </row>
    <row r="496" spans="1:261" ht="13.8" outlineLevel="1" x14ac:dyDescent="0.25">
      <c r="A496" s="97"/>
      <c r="B496" s="98">
        <f>SUM(B497:B505)*10</f>
        <v>20</v>
      </c>
      <c r="C496" s="37">
        <v>7.4</v>
      </c>
      <c r="D496" s="38" t="s">
        <v>359</v>
      </c>
      <c r="E496" s="428">
        <f>(($B$501*E501)+($B$505*E505))/$B$496</f>
        <v>0.86250000000000004</v>
      </c>
      <c r="F496" s="428">
        <f t="shared" ref="F496:J496" si="2205">(($B$501*F501)+($B$505*F505))/$B$496</f>
        <v>0.8</v>
      </c>
      <c r="G496" s="428">
        <f t="shared" si="2205"/>
        <v>0.71875</v>
      </c>
      <c r="H496" s="428">
        <f t="shared" si="2205"/>
        <v>0.76666666666666661</v>
      </c>
      <c r="I496" s="428">
        <f t="shared" si="2205"/>
        <v>0.70833333333333326</v>
      </c>
      <c r="J496" s="428">
        <f t="shared" si="2205"/>
        <v>0.77500000000000002</v>
      </c>
      <c r="K496" s="52"/>
      <c r="M496" s="37">
        <v>7.4</v>
      </c>
      <c r="N496" s="38" t="s">
        <v>359</v>
      </c>
      <c r="O496" s="38"/>
      <c r="P496" s="38"/>
      <c r="Q496" s="38"/>
      <c r="R496" s="38"/>
      <c r="S496" s="38"/>
      <c r="T496" s="38"/>
      <c r="U496" s="52"/>
      <c r="W496" s="37">
        <v>7.4</v>
      </c>
      <c r="X496" s="38" t="s">
        <v>359</v>
      </c>
      <c r="Y496" s="38"/>
      <c r="Z496" s="38"/>
      <c r="AA496" s="38"/>
      <c r="AB496" s="38"/>
      <c r="AC496" s="38"/>
      <c r="AD496" s="38"/>
      <c r="AE496" s="52"/>
      <c r="AG496" s="37">
        <v>7.4</v>
      </c>
      <c r="AH496" s="38" t="s">
        <v>359</v>
      </c>
      <c r="AI496" s="38"/>
      <c r="AJ496" s="38"/>
      <c r="AK496" s="38"/>
      <c r="AL496" s="38"/>
      <c r="AM496" s="38"/>
      <c r="AN496" s="38"/>
      <c r="AO496" s="52"/>
      <c r="AQ496" s="37">
        <v>7.4</v>
      </c>
      <c r="AR496" s="38" t="s">
        <v>359</v>
      </c>
      <c r="AS496" s="9"/>
      <c r="AT496" s="9"/>
      <c r="AU496" s="9"/>
      <c r="AV496" s="9"/>
      <c r="AW496" s="9"/>
      <c r="AX496" s="9"/>
      <c r="AY496" s="52"/>
      <c r="BA496" s="37">
        <v>7.4</v>
      </c>
      <c r="BB496" s="38" t="s">
        <v>359</v>
      </c>
      <c r="BC496" s="38"/>
      <c r="BD496" s="38"/>
      <c r="BE496" s="38"/>
      <c r="BF496" s="38"/>
      <c r="BG496" s="38"/>
      <c r="BH496" s="38"/>
      <c r="BI496" s="52"/>
      <c r="BK496" s="37">
        <v>7.4</v>
      </c>
      <c r="BL496" s="38" t="s">
        <v>359</v>
      </c>
      <c r="BM496" s="38"/>
      <c r="BN496" s="38"/>
      <c r="BO496" s="38"/>
      <c r="BP496" s="38"/>
      <c r="BQ496" s="38"/>
      <c r="BR496" s="38"/>
      <c r="BS496" s="52"/>
      <c r="BU496" s="37">
        <v>7.4</v>
      </c>
      <c r="BV496" s="38" t="s">
        <v>359</v>
      </c>
      <c r="BW496" s="38"/>
      <c r="BX496" s="38"/>
      <c r="BY496" s="38"/>
      <c r="BZ496" s="38"/>
      <c r="CA496" s="38"/>
      <c r="CB496" s="38"/>
      <c r="CC496" s="52"/>
      <c r="CE496" s="37">
        <v>7.4</v>
      </c>
      <c r="CF496" s="38" t="s">
        <v>359</v>
      </c>
      <c r="CG496" s="38"/>
      <c r="CH496" s="38"/>
      <c r="CI496" s="38"/>
      <c r="CJ496" s="38"/>
      <c r="CK496" s="38"/>
      <c r="CL496" s="38"/>
      <c r="CM496" s="52"/>
      <c r="CO496" s="37">
        <v>7.4</v>
      </c>
      <c r="CP496" s="38" t="s">
        <v>359</v>
      </c>
      <c r="CQ496" s="38"/>
      <c r="CR496" s="38"/>
      <c r="CS496" s="38"/>
      <c r="CT496" s="38"/>
      <c r="CU496" s="38"/>
      <c r="CV496" s="38"/>
      <c r="CW496" s="52"/>
      <c r="CY496" s="37">
        <v>7.4</v>
      </c>
      <c r="CZ496" s="38" t="s">
        <v>359</v>
      </c>
      <c r="DA496" s="38"/>
      <c r="DB496" s="38"/>
      <c r="DC496" s="38"/>
      <c r="DD496" s="38"/>
      <c r="DE496" s="38"/>
      <c r="DF496" s="38"/>
      <c r="DG496" s="52"/>
      <c r="DI496" s="37">
        <v>7.4</v>
      </c>
      <c r="DJ496" s="38" t="s">
        <v>359</v>
      </c>
      <c r="DK496" s="38"/>
      <c r="DL496" s="38"/>
      <c r="DM496" s="38"/>
      <c r="DN496" s="38"/>
      <c r="DO496" s="38"/>
      <c r="DP496" s="38"/>
      <c r="DQ496" s="52"/>
      <c r="DS496" s="37">
        <v>7.4</v>
      </c>
      <c r="DT496" s="38" t="s">
        <v>359</v>
      </c>
      <c r="DU496" s="38"/>
      <c r="DV496" s="38"/>
      <c r="DW496" s="38"/>
      <c r="DX496" s="38"/>
      <c r="DY496" s="38"/>
      <c r="DZ496" s="38"/>
      <c r="EA496" s="52"/>
      <c r="EC496" s="37">
        <v>7.4</v>
      </c>
      <c r="ED496" s="38" t="s">
        <v>359</v>
      </c>
      <c r="EE496" s="38"/>
      <c r="EF496" s="38"/>
      <c r="EG496" s="38"/>
      <c r="EH496" s="38"/>
      <c r="EI496" s="38"/>
      <c r="EJ496" s="38"/>
      <c r="EK496" s="52"/>
      <c r="EL496" s="37">
        <v>7.4</v>
      </c>
      <c r="EM496" s="38" t="s">
        <v>359</v>
      </c>
      <c r="EN496" s="38"/>
      <c r="EO496" s="38"/>
      <c r="EP496" s="38"/>
      <c r="EQ496" s="38"/>
      <c r="ER496" s="38"/>
      <c r="ES496" s="38"/>
      <c r="ET496" s="52"/>
      <c r="EU496" s="52"/>
      <c r="EW496" s="364">
        <v>7.4</v>
      </c>
      <c r="EX496" s="38" t="s">
        <v>359</v>
      </c>
      <c r="EY496" s="38"/>
      <c r="EZ496" s="38"/>
      <c r="FA496" s="38"/>
      <c r="FB496" s="38"/>
      <c r="FC496" s="38"/>
      <c r="FD496" s="38"/>
      <c r="FE496" s="52"/>
      <c r="FG496" s="364">
        <v>7.4</v>
      </c>
      <c r="FH496" s="38" t="s">
        <v>359</v>
      </c>
      <c r="FI496" s="38"/>
      <c r="FJ496" s="38"/>
      <c r="FK496" s="38"/>
      <c r="FL496" s="38"/>
      <c r="FM496" s="38"/>
      <c r="FN496" s="38"/>
      <c r="FO496" s="52"/>
      <c r="FQ496" s="364">
        <v>7.4</v>
      </c>
      <c r="FR496" s="38" t="s">
        <v>359</v>
      </c>
      <c r="FS496" s="38"/>
      <c r="FT496" s="38"/>
      <c r="FU496" s="38"/>
      <c r="FV496" s="38"/>
      <c r="FW496" s="38"/>
      <c r="FX496" s="38"/>
      <c r="FY496" s="52"/>
      <c r="GA496" s="364">
        <v>7.4</v>
      </c>
      <c r="GB496" s="38" t="s">
        <v>359</v>
      </c>
      <c r="GC496" s="38"/>
      <c r="GD496" s="38"/>
      <c r="GE496" s="38"/>
      <c r="GF496" s="38"/>
      <c r="GG496" s="38"/>
      <c r="GH496" s="38"/>
      <c r="GI496" s="52"/>
      <c r="GK496" s="364">
        <v>7.4</v>
      </c>
      <c r="GL496" s="38" t="s">
        <v>359</v>
      </c>
      <c r="GM496" s="38"/>
      <c r="GN496" s="38"/>
      <c r="GO496" s="38"/>
      <c r="GP496" s="38"/>
      <c r="GQ496" s="38"/>
      <c r="GR496" s="38"/>
      <c r="GS496" s="52"/>
      <c r="GU496" s="364">
        <v>7.4</v>
      </c>
      <c r="GV496" s="38" t="s">
        <v>359</v>
      </c>
      <c r="GW496" s="38"/>
      <c r="GX496" s="38"/>
      <c r="GY496" s="38"/>
      <c r="GZ496" s="38"/>
      <c r="HA496" s="38"/>
      <c r="HB496" s="38"/>
      <c r="HC496" s="52"/>
      <c r="HE496" s="364">
        <v>7.4</v>
      </c>
      <c r="HF496" s="38" t="s">
        <v>359</v>
      </c>
      <c r="HG496" s="38"/>
      <c r="HH496" s="38"/>
      <c r="HI496" s="38"/>
      <c r="HJ496" s="38"/>
      <c r="HK496" s="38"/>
      <c r="HL496" s="38"/>
      <c r="HM496" s="52"/>
      <c r="HO496" s="364">
        <v>7.4</v>
      </c>
      <c r="HP496" s="38" t="s">
        <v>359</v>
      </c>
      <c r="HQ496" s="38"/>
      <c r="HR496" s="38"/>
      <c r="HS496" s="38"/>
      <c r="HT496" s="38"/>
      <c r="HU496" s="38"/>
      <c r="HV496" s="38"/>
      <c r="HW496" s="52"/>
      <c r="HY496" s="364">
        <v>7.4</v>
      </c>
      <c r="HZ496" s="38" t="s">
        <v>359</v>
      </c>
      <c r="IA496" s="38"/>
      <c r="IB496" s="38"/>
      <c r="IC496" s="38"/>
      <c r="ID496" s="38"/>
      <c r="IE496" s="38"/>
      <c r="IF496" s="38"/>
      <c r="IG496" s="52"/>
      <c r="II496" s="364">
        <v>7.4</v>
      </c>
      <c r="IJ496" s="38" t="s">
        <v>359</v>
      </c>
      <c r="IK496" s="38"/>
      <c r="IL496" s="38"/>
      <c r="IM496" s="38"/>
      <c r="IN496" s="38"/>
      <c r="IO496" s="38"/>
      <c r="IP496" s="38"/>
      <c r="IQ496" s="52"/>
      <c r="IS496" s="364">
        <v>7.4</v>
      </c>
      <c r="IT496" s="38" t="s">
        <v>359</v>
      </c>
      <c r="IU496" s="38"/>
      <c r="IV496" s="38"/>
      <c r="IW496" s="38"/>
      <c r="IX496" s="38"/>
      <c r="IY496" s="38"/>
      <c r="IZ496" s="38"/>
      <c r="JA496" s="52"/>
    </row>
    <row r="497" spans="1:261" ht="12.75" customHeight="1" outlineLevel="2" x14ac:dyDescent="0.25">
      <c r="C497" s="360"/>
      <c r="D497" s="50" t="s">
        <v>17</v>
      </c>
      <c r="E497" s="418"/>
      <c r="F497" s="418"/>
      <c r="G497" s="418"/>
      <c r="H497" s="418"/>
      <c r="I497" s="418"/>
      <c r="J497" s="418"/>
      <c r="K497" s="52"/>
      <c r="M497" s="49"/>
      <c r="N497" s="50" t="s">
        <v>17</v>
      </c>
      <c r="O497" s="9"/>
      <c r="P497" s="9"/>
      <c r="Q497" s="9"/>
      <c r="R497" s="9"/>
      <c r="S497" s="9"/>
      <c r="T497" s="9"/>
      <c r="U497" s="52"/>
      <c r="W497" s="49"/>
      <c r="X497" s="50" t="s">
        <v>17</v>
      </c>
      <c r="Y497" s="9"/>
      <c r="Z497" s="9"/>
      <c r="AA497" s="9"/>
      <c r="AB497" s="9"/>
      <c r="AC497" s="9"/>
      <c r="AD497" s="9"/>
      <c r="AE497" s="52"/>
      <c r="AG497" s="49"/>
      <c r="AH497" s="50" t="s">
        <v>17</v>
      </c>
      <c r="AI497" s="9"/>
      <c r="AJ497" s="9"/>
      <c r="AK497" s="9"/>
      <c r="AL497" s="9"/>
      <c r="AM497" s="9"/>
      <c r="AN497" s="9"/>
      <c r="AO497" s="52"/>
      <c r="AQ497" s="49"/>
      <c r="AR497" s="50" t="s">
        <v>17</v>
      </c>
      <c r="AS497" s="103"/>
      <c r="AT497" s="103"/>
      <c r="AU497" s="103"/>
      <c r="AV497" s="103"/>
      <c r="AW497" s="103"/>
      <c r="AX497" s="103"/>
      <c r="AY497" s="52"/>
      <c r="BA497" s="49"/>
      <c r="BB497" s="50" t="s">
        <v>17</v>
      </c>
      <c r="BC497" s="9"/>
      <c r="BD497" s="9"/>
      <c r="BE497" s="9"/>
      <c r="BF497" s="9"/>
      <c r="BG497" s="9"/>
      <c r="BH497" s="9"/>
      <c r="BI497" s="52"/>
      <c r="BK497" s="49"/>
      <c r="BL497" s="50" t="s">
        <v>17</v>
      </c>
      <c r="BM497" s="9"/>
      <c r="BN497" s="9"/>
      <c r="BO497" s="9"/>
      <c r="BP497" s="9"/>
      <c r="BQ497" s="9"/>
      <c r="BR497" s="9"/>
      <c r="BS497" s="52"/>
      <c r="BU497" s="49"/>
      <c r="BV497" s="50" t="s">
        <v>17</v>
      </c>
      <c r="BW497" s="9"/>
      <c r="BX497" s="9"/>
      <c r="BY497" s="9"/>
      <c r="BZ497" s="9"/>
      <c r="CA497" s="9"/>
      <c r="CB497" s="9"/>
      <c r="CC497" s="52"/>
      <c r="CE497" s="49"/>
      <c r="CF497" s="50" t="s">
        <v>17</v>
      </c>
      <c r="CG497" s="9"/>
      <c r="CH497" s="9"/>
      <c r="CI497" s="9"/>
      <c r="CJ497" s="9"/>
      <c r="CK497" s="9"/>
      <c r="CL497" s="9"/>
      <c r="CM497" s="52"/>
      <c r="CO497" s="49"/>
      <c r="CP497" s="50" t="s">
        <v>17</v>
      </c>
      <c r="CQ497" s="9"/>
      <c r="CR497" s="9"/>
      <c r="CS497" s="9"/>
      <c r="CT497" s="9"/>
      <c r="CU497" s="9"/>
      <c r="CV497" s="9"/>
      <c r="CW497" s="52"/>
      <c r="CY497" s="49"/>
      <c r="CZ497" s="50" t="s">
        <v>17</v>
      </c>
      <c r="DA497" s="9"/>
      <c r="DB497" s="9"/>
      <c r="DC497" s="9"/>
      <c r="DD497" s="9"/>
      <c r="DE497" s="9"/>
      <c r="DF497" s="9"/>
      <c r="DG497" s="52"/>
      <c r="DI497" s="49"/>
      <c r="DJ497" s="50" t="s">
        <v>17</v>
      </c>
      <c r="DK497" s="9"/>
      <c r="DL497" s="9"/>
      <c r="DM497" s="9"/>
      <c r="DN497" s="9"/>
      <c r="DO497" s="9"/>
      <c r="DP497" s="9"/>
      <c r="DQ497" s="52"/>
      <c r="DS497" s="49"/>
      <c r="DT497" s="50" t="s">
        <v>17</v>
      </c>
      <c r="DU497" s="9"/>
      <c r="DV497" s="9"/>
      <c r="DW497" s="9"/>
      <c r="DX497" s="9"/>
      <c r="DY497" s="9"/>
      <c r="DZ497" s="9"/>
      <c r="EA497" s="52"/>
      <c r="EC497" s="49"/>
      <c r="ED497" s="50" t="s">
        <v>17</v>
      </c>
      <c r="EE497" s="9"/>
      <c r="EF497" s="9"/>
      <c r="EG497" s="9"/>
      <c r="EH497" s="9"/>
      <c r="EI497" s="9"/>
      <c r="EJ497" s="9"/>
      <c r="EK497" s="52"/>
      <c r="EL497" s="49"/>
      <c r="EM497" s="50" t="s">
        <v>17</v>
      </c>
      <c r="EN497" s="9"/>
      <c r="EO497" s="9"/>
      <c r="EP497" s="9"/>
      <c r="EQ497" s="9"/>
      <c r="ER497" s="9"/>
      <c r="ES497" s="9"/>
      <c r="ET497" s="52"/>
      <c r="EU497" s="52"/>
      <c r="EW497" s="365"/>
      <c r="EX497" s="50" t="s">
        <v>17</v>
      </c>
      <c r="EY497" s="9"/>
      <c r="EZ497" s="9"/>
      <c r="FA497" s="9"/>
      <c r="FB497" s="9"/>
      <c r="FC497" s="9"/>
      <c r="FD497" s="9"/>
      <c r="FE497" s="52"/>
      <c r="FG497" s="365"/>
      <c r="FH497" s="50" t="s">
        <v>17</v>
      </c>
      <c r="FI497" s="9"/>
      <c r="FJ497" s="9"/>
      <c r="FK497" s="9"/>
      <c r="FL497" s="9"/>
      <c r="FM497" s="9"/>
      <c r="FN497" s="9"/>
      <c r="FO497" s="52"/>
      <c r="FQ497" s="365"/>
      <c r="FR497" s="50" t="s">
        <v>17</v>
      </c>
      <c r="FS497" s="9"/>
      <c r="FT497" s="9"/>
      <c r="FU497" s="9"/>
      <c r="FV497" s="9"/>
      <c r="FW497" s="9"/>
      <c r="FX497" s="9"/>
      <c r="FY497" s="52"/>
      <c r="GA497" s="365"/>
      <c r="GB497" s="50" t="s">
        <v>17</v>
      </c>
      <c r="GC497" s="9"/>
      <c r="GD497" s="9"/>
      <c r="GE497" s="9"/>
      <c r="GF497" s="9"/>
      <c r="GG497" s="9"/>
      <c r="GH497" s="9"/>
      <c r="GI497" s="52"/>
      <c r="GK497" s="365"/>
      <c r="GL497" s="50" t="s">
        <v>17</v>
      </c>
      <c r="GM497" s="9"/>
      <c r="GN497" s="9"/>
      <c r="GO497" s="9"/>
      <c r="GP497" s="9"/>
      <c r="GQ497" s="9"/>
      <c r="GR497" s="9"/>
      <c r="GS497" s="52"/>
      <c r="GU497" s="365"/>
      <c r="GV497" s="50" t="s">
        <v>17</v>
      </c>
      <c r="GW497" s="9"/>
      <c r="GX497" s="9"/>
      <c r="GY497" s="9"/>
      <c r="GZ497" s="9"/>
      <c r="HA497" s="9"/>
      <c r="HB497" s="9"/>
      <c r="HC497" s="52"/>
      <c r="HE497" s="365"/>
      <c r="HF497" s="50" t="s">
        <v>17</v>
      </c>
      <c r="HG497" s="9"/>
      <c r="HH497" s="9"/>
      <c r="HI497" s="9"/>
      <c r="HJ497" s="9"/>
      <c r="HK497" s="9"/>
      <c r="HL497" s="9"/>
      <c r="HM497" s="52"/>
      <c r="HO497" s="365"/>
      <c r="HP497" s="50" t="s">
        <v>17</v>
      </c>
      <c r="HQ497" s="9"/>
      <c r="HR497" s="9"/>
      <c r="HS497" s="9"/>
      <c r="HT497" s="9"/>
      <c r="HU497" s="9"/>
      <c r="HV497" s="9"/>
      <c r="HW497" s="52"/>
      <c r="HY497" s="365"/>
      <c r="HZ497" s="50" t="s">
        <v>17</v>
      </c>
      <c r="IA497" s="9"/>
      <c r="IB497" s="9"/>
      <c r="IC497" s="9"/>
      <c r="ID497" s="9"/>
      <c r="IE497" s="9"/>
      <c r="IF497" s="9"/>
      <c r="IG497" s="52"/>
      <c r="II497" s="365"/>
      <c r="IJ497" s="50" t="s">
        <v>17</v>
      </c>
      <c r="IK497" s="9"/>
      <c r="IL497" s="9"/>
      <c r="IM497" s="9"/>
      <c r="IN497" s="9"/>
      <c r="IO497" s="9"/>
      <c r="IP497" s="9"/>
      <c r="IQ497" s="52"/>
      <c r="IS497" s="365"/>
      <c r="IT497" s="50" t="s">
        <v>17</v>
      </c>
      <c r="IU497" s="9"/>
      <c r="IV497" s="9"/>
      <c r="IW497" s="9"/>
      <c r="IX497" s="9"/>
      <c r="IY497" s="9"/>
      <c r="IZ497" s="9"/>
      <c r="JA497" s="52"/>
    </row>
    <row r="498" spans="1:261" ht="12.75" customHeight="1" outlineLevel="2" x14ac:dyDescent="0.25">
      <c r="C498" s="102" t="s">
        <v>360</v>
      </c>
      <c r="D498" s="103" t="s">
        <v>361</v>
      </c>
      <c r="E498" s="419"/>
      <c r="F498" s="419"/>
      <c r="G498" s="419"/>
      <c r="H498" s="419"/>
      <c r="I498" s="419"/>
      <c r="J498" s="419"/>
      <c r="K498" s="52"/>
      <c r="M498" s="102" t="s">
        <v>360</v>
      </c>
      <c r="N498" s="103" t="s">
        <v>361</v>
      </c>
      <c r="O498" s="103"/>
      <c r="P498" s="103"/>
      <c r="Q498" s="103"/>
      <c r="R498" s="103"/>
      <c r="S498" s="103"/>
      <c r="T498" s="103"/>
      <c r="U498" s="52"/>
      <c r="W498" s="102" t="s">
        <v>360</v>
      </c>
      <c r="X498" s="103" t="s">
        <v>361</v>
      </c>
      <c r="Y498" s="103"/>
      <c r="Z498" s="103"/>
      <c r="AA498" s="103"/>
      <c r="AB498" s="103"/>
      <c r="AC498" s="103"/>
      <c r="AD498" s="103"/>
      <c r="AE498" s="52"/>
      <c r="AG498" s="102" t="s">
        <v>360</v>
      </c>
      <c r="AH498" s="103" t="s">
        <v>361</v>
      </c>
      <c r="AI498" s="103"/>
      <c r="AJ498" s="103"/>
      <c r="AK498" s="103"/>
      <c r="AL498" s="103"/>
      <c r="AM498" s="103"/>
      <c r="AN498" s="103"/>
      <c r="AO498" s="52"/>
      <c r="AQ498" s="102" t="s">
        <v>360</v>
      </c>
      <c r="AR498" s="103" t="s">
        <v>361</v>
      </c>
      <c r="AS498" s="6"/>
      <c r="AT498" s="6"/>
      <c r="AU498" s="6"/>
      <c r="AV498" s="6"/>
      <c r="AW498" s="6"/>
      <c r="AX498" s="6"/>
      <c r="AY498" s="52"/>
      <c r="BA498" s="102" t="s">
        <v>360</v>
      </c>
      <c r="BB498" s="103" t="s">
        <v>361</v>
      </c>
      <c r="BC498" s="103"/>
      <c r="BD498" s="103"/>
      <c r="BE498" s="103"/>
      <c r="BF498" s="103"/>
      <c r="BG498" s="103"/>
      <c r="BH498" s="103"/>
      <c r="BI498" s="52"/>
      <c r="BK498" s="102" t="s">
        <v>360</v>
      </c>
      <c r="BL498" s="103" t="s">
        <v>361</v>
      </c>
      <c r="BM498" s="103"/>
      <c r="BN498" s="103"/>
      <c r="BO498" s="103"/>
      <c r="BP498" s="103"/>
      <c r="BQ498" s="103"/>
      <c r="BR498" s="103"/>
      <c r="BS498" s="52"/>
      <c r="BU498" s="102" t="s">
        <v>360</v>
      </c>
      <c r="BV498" s="103" t="s">
        <v>361</v>
      </c>
      <c r="BW498" s="103"/>
      <c r="BX498" s="103"/>
      <c r="BY498" s="103"/>
      <c r="BZ498" s="103"/>
      <c r="CA498" s="103"/>
      <c r="CB498" s="103"/>
      <c r="CC498" s="52"/>
      <c r="CE498" s="102" t="s">
        <v>360</v>
      </c>
      <c r="CF498" s="103" t="s">
        <v>361</v>
      </c>
      <c r="CG498" s="103"/>
      <c r="CH498" s="103"/>
      <c r="CI498" s="103"/>
      <c r="CJ498" s="103"/>
      <c r="CK498" s="103"/>
      <c r="CL498" s="103"/>
      <c r="CM498" s="52"/>
      <c r="CO498" s="102" t="s">
        <v>360</v>
      </c>
      <c r="CP498" s="103" t="s">
        <v>361</v>
      </c>
      <c r="CQ498" s="103"/>
      <c r="CR498" s="103"/>
      <c r="CS498" s="103"/>
      <c r="CT498" s="103"/>
      <c r="CU498" s="103"/>
      <c r="CV498" s="103"/>
      <c r="CW498" s="52"/>
      <c r="CY498" s="102" t="s">
        <v>360</v>
      </c>
      <c r="CZ498" s="103" t="s">
        <v>361</v>
      </c>
      <c r="DA498" s="103"/>
      <c r="DB498" s="103"/>
      <c r="DC498" s="103"/>
      <c r="DD498" s="103"/>
      <c r="DE498" s="103"/>
      <c r="DF498" s="103"/>
      <c r="DG498" s="52"/>
      <c r="DI498" s="102" t="s">
        <v>360</v>
      </c>
      <c r="DJ498" s="103" t="s">
        <v>361</v>
      </c>
      <c r="DK498" s="103"/>
      <c r="DL498" s="103"/>
      <c r="DM498" s="103"/>
      <c r="DN498" s="103"/>
      <c r="DO498" s="103"/>
      <c r="DP498" s="103"/>
      <c r="DQ498" s="52"/>
      <c r="DS498" s="102" t="s">
        <v>360</v>
      </c>
      <c r="DT498" s="103" t="s">
        <v>361</v>
      </c>
      <c r="DU498" s="103"/>
      <c r="DV498" s="103"/>
      <c r="DW498" s="103"/>
      <c r="DX498" s="103"/>
      <c r="DY498" s="103"/>
      <c r="DZ498" s="103"/>
      <c r="EA498" s="52"/>
      <c r="EC498" s="102" t="s">
        <v>360</v>
      </c>
      <c r="ED498" s="103" t="s">
        <v>361</v>
      </c>
      <c r="EE498" s="103"/>
      <c r="EF498" s="103"/>
      <c r="EG498" s="103"/>
      <c r="EH498" s="103"/>
      <c r="EI498" s="103"/>
      <c r="EJ498" s="103"/>
      <c r="EK498" s="52"/>
      <c r="EL498" s="102" t="s">
        <v>360</v>
      </c>
      <c r="EM498" s="103" t="s">
        <v>361</v>
      </c>
      <c r="EN498" s="103"/>
      <c r="EO498" s="103"/>
      <c r="EP498" s="103"/>
      <c r="EQ498" s="103"/>
      <c r="ER498" s="103"/>
      <c r="ES498" s="103"/>
      <c r="ET498" s="52"/>
      <c r="EU498" s="52"/>
      <c r="EW498" s="370" t="s">
        <v>360</v>
      </c>
      <c r="EX498" s="103" t="s">
        <v>361</v>
      </c>
      <c r="EY498" s="103"/>
      <c r="EZ498" s="103"/>
      <c r="FA498" s="103"/>
      <c r="FB498" s="103"/>
      <c r="FC498" s="103"/>
      <c r="FD498" s="103"/>
      <c r="FE498" s="52"/>
      <c r="FG498" s="370" t="s">
        <v>360</v>
      </c>
      <c r="FH498" s="103" t="s">
        <v>361</v>
      </c>
      <c r="FI498" s="103"/>
      <c r="FJ498" s="103"/>
      <c r="FK498" s="103"/>
      <c r="FL498" s="103"/>
      <c r="FM498" s="103"/>
      <c r="FN498" s="103"/>
      <c r="FO498" s="52"/>
      <c r="FQ498" s="370" t="s">
        <v>360</v>
      </c>
      <c r="FR498" s="103" t="s">
        <v>361</v>
      </c>
      <c r="FS498" s="103"/>
      <c r="FT498" s="103"/>
      <c r="FU498" s="103"/>
      <c r="FV498" s="103"/>
      <c r="FW498" s="103"/>
      <c r="FX498" s="103"/>
      <c r="FY498" s="52"/>
      <c r="GA498" s="370" t="s">
        <v>360</v>
      </c>
      <c r="GB498" s="103" t="s">
        <v>361</v>
      </c>
      <c r="GC498" s="103"/>
      <c r="GD498" s="103"/>
      <c r="GE498" s="103"/>
      <c r="GF498" s="103"/>
      <c r="GG498" s="103"/>
      <c r="GH498" s="103"/>
      <c r="GI498" s="52"/>
      <c r="GK498" s="370" t="s">
        <v>360</v>
      </c>
      <c r="GL498" s="103" t="s">
        <v>361</v>
      </c>
      <c r="GM498" s="103"/>
      <c r="GN498" s="103"/>
      <c r="GO498" s="103"/>
      <c r="GP498" s="103"/>
      <c r="GQ498" s="103"/>
      <c r="GR498" s="103"/>
      <c r="GS498" s="52"/>
      <c r="GU498" s="370" t="s">
        <v>360</v>
      </c>
      <c r="GV498" s="103" t="s">
        <v>361</v>
      </c>
      <c r="GW498" s="103"/>
      <c r="GX498" s="103"/>
      <c r="GY498" s="103"/>
      <c r="GZ498" s="103"/>
      <c r="HA498" s="103"/>
      <c r="HB498" s="103"/>
      <c r="HC498" s="52"/>
      <c r="HE498" s="370" t="s">
        <v>360</v>
      </c>
      <c r="HF498" s="103" t="s">
        <v>361</v>
      </c>
      <c r="HG498" s="103"/>
      <c r="HH498" s="103"/>
      <c r="HI498" s="103"/>
      <c r="HJ498" s="103"/>
      <c r="HK498" s="103"/>
      <c r="HL498" s="103"/>
      <c r="HM498" s="52"/>
      <c r="HO498" s="370" t="s">
        <v>360</v>
      </c>
      <c r="HP498" s="103" t="s">
        <v>361</v>
      </c>
      <c r="HQ498" s="103"/>
      <c r="HR498" s="103"/>
      <c r="HS498" s="103"/>
      <c r="HT498" s="103"/>
      <c r="HU498" s="103"/>
      <c r="HV498" s="103"/>
      <c r="HW498" s="52"/>
      <c r="HY498" s="370" t="s">
        <v>360</v>
      </c>
      <c r="HZ498" s="103" t="s">
        <v>361</v>
      </c>
      <c r="IA498" s="103"/>
      <c r="IB498" s="103"/>
      <c r="IC498" s="103"/>
      <c r="ID498" s="103"/>
      <c r="IE498" s="103"/>
      <c r="IF498" s="103"/>
      <c r="IG498" s="52"/>
      <c r="II498" s="370" t="s">
        <v>360</v>
      </c>
      <c r="IJ498" s="103" t="s">
        <v>361</v>
      </c>
      <c r="IK498" s="103"/>
      <c r="IL498" s="103"/>
      <c r="IM498" s="103"/>
      <c r="IN498" s="103"/>
      <c r="IO498" s="103"/>
      <c r="IP498" s="103"/>
      <c r="IQ498" s="52"/>
      <c r="IS498" s="370" t="s">
        <v>360</v>
      </c>
      <c r="IT498" s="103" t="s">
        <v>361</v>
      </c>
      <c r="IU498" s="103"/>
      <c r="IV498" s="103"/>
      <c r="IW498" s="103"/>
      <c r="IX498" s="103"/>
      <c r="IY498" s="103"/>
      <c r="IZ498" s="103"/>
      <c r="JA498" s="52"/>
    </row>
    <row r="499" spans="1:261" ht="12.75" customHeight="1" outlineLevel="2" x14ac:dyDescent="0.25">
      <c r="C499" s="356"/>
      <c r="D499" s="41">
        <v>1</v>
      </c>
      <c r="E499" s="416">
        <f t="shared" ref="E499:E500" si="2206">AVERAGE(O499,Y499,AI499,AS499,BC499,BM499,BW499,CG499,CQ499,DA499,DK499,DU499,EE499,EO499,EY499,FI499,FS499,GC499,GM499,GW499,HG499,HQ499,IA499,IK499,IU499)</f>
        <v>9.5</v>
      </c>
      <c r="F499" s="416">
        <f t="shared" ref="F499:F500" si="2207">AVERAGE(P499,Z499,AJ499,AT499,BD499,BN499,BX499,CH499,CR499,DB499,DL499,DV499,EF499,EP499,EZ499,FJ499,FT499,GD499,GN499,GX499,HH499,HR499,IB499,IL499,IV499)</f>
        <v>9.25</v>
      </c>
      <c r="G499" s="416">
        <f t="shared" ref="G499:G500" si="2208">AVERAGE(Q499,AA499,AK499,AU499,BE499,BO499,BY499,CI499,CS499,DC499,DM499,DW499,EG499,EQ499,FA499,FK499,FU499,GE499,GO499,GY499,HI499,HS499,IC499,IM499,IW499)</f>
        <v>9.5</v>
      </c>
      <c r="H499" s="416">
        <f t="shared" ref="H499:H500" si="2209">AVERAGE(R499,AB499,AL499,AV499,BF499,BP499,BZ499,CJ499,CT499,DD499,DN499,DX499,EH499,ER499,FB499,FL499,FV499,GF499,GP499,GZ499,HJ499,HT499,ID499,IN499,IX499)</f>
        <v>8.6666666666666661</v>
      </c>
      <c r="I499" s="416">
        <f t="shared" ref="I499:I500" si="2210">AVERAGE(S499,AC499,AM499,AW499,BG499,BQ499,CA499,CK499,CU499,DE499,DO499,DY499,EI499,ES499,FC499,FM499,FW499,GG499,GQ499,HA499,HK499,HU499,IE499,IO499,IY499)</f>
        <v>7.333333333333333</v>
      </c>
      <c r="J499" s="416">
        <f t="shared" ref="J499:J500" si="2211">AVERAGE(T499,AD499,AN499,AX499,BH499,BR499,CB499,CL499,CV499,DF499,DP499,DZ499,EJ499,ET499,FD499,FN499,FX499,GH499,GR499,HB499,HL499,HV499,IF499,IP499,IZ499)</f>
        <v>7.666666666666667</v>
      </c>
      <c r="K499" s="52"/>
      <c r="M499" s="328"/>
      <c r="N499" s="41">
        <v>1</v>
      </c>
      <c r="O499" s="6"/>
      <c r="P499" s="6"/>
      <c r="Q499" s="6"/>
      <c r="R499" s="6"/>
      <c r="S499" s="6"/>
      <c r="T499" s="6"/>
      <c r="U499" s="52"/>
      <c r="W499" s="328"/>
      <c r="X499" s="41">
        <v>1</v>
      </c>
      <c r="Y499" s="6"/>
      <c r="Z499" s="6"/>
      <c r="AA499" s="6"/>
      <c r="AB499" s="6"/>
      <c r="AC499" s="6"/>
      <c r="AD499" s="6"/>
      <c r="AE499" s="52"/>
      <c r="AG499" s="328"/>
      <c r="AH499" s="41">
        <v>1</v>
      </c>
      <c r="AI499" s="6"/>
      <c r="AJ499" s="6"/>
      <c r="AK499" s="6"/>
      <c r="AL499" s="6"/>
      <c r="AM499" s="6"/>
      <c r="AN499" s="6"/>
      <c r="AO499" s="52"/>
      <c r="AQ499" s="328"/>
      <c r="AR499" s="41">
        <v>1</v>
      </c>
      <c r="AS499" s="6"/>
      <c r="AT499" s="6"/>
      <c r="AU499" s="6"/>
      <c r="AV499" s="6"/>
      <c r="AW499" s="6"/>
      <c r="AX499" s="6"/>
      <c r="AY499" s="52"/>
      <c r="BA499" s="328"/>
      <c r="BB499" s="41">
        <v>1</v>
      </c>
      <c r="BC499" s="408">
        <v>10</v>
      </c>
      <c r="BD499" s="6">
        <v>9</v>
      </c>
      <c r="BE499" s="408">
        <v>10</v>
      </c>
      <c r="BF499" s="6">
        <v>7</v>
      </c>
      <c r="BG499" s="6">
        <v>5</v>
      </c>
      <c r="BH499" s="6">
        <v>7</v>
      </c>
      <c r="BI499" s="52"/>
      <c r="BK499" s="328"/>
      <c r="BL499" s="41">
        <v>1</v>
      </c>
      <c r="BM499" s="6"/>
      <c r="BN499" s="6"/>
      <c r="BO499" s="6"/>
      <c r="BP499" s="6"/>
      <c r="BQ499" s="6"/>
      <c r="BR499" s="6"/>
      <c r="BS499" s="52"/>
      <c r="BU499" s="328"/>
      <c r="BV499" s="41">
        <v>1</v>
      </c>
      <c r="BW499" s="6">
        <v>8</v>
      </c>
      <c r="BX499" s="6">
        <v>8</v>
      </c>
      <c r="BY499" s="6">
        <v>8</v>
      </c>
      <c r="BZ499" s="6">
        <v>9</v>
      </c>
      <c r="CA499" s="6">
        <v>8</v>
      </c>
      <c r="CB499" s="6">
        <v>7</v>
      </c>
      <c r="CC499" s="52"/>
      <c r="CE499" s="328"/>
      <c r="CF499" s="41">
        <v>1</v>
      </c>
      <c r="CG499" s="6"/>
      <c r="CH499" s="6"/>
      <c r="CI499" s="6"/>
      <c r="CJ499" s="6"/>
      <c r="CK499" s="6"/>
      <c r="CL499" s="6"/>
      <c r="CM499" s="52"/>
      <c r="CO499" s="328"/>
      <c r="CP499" s="41">
        <v>1</v>
      </c>
      <c r="CQ499" s="6"/>
      <c r="CR499" s="6"/>
      <c r="CS499" s="6"/>
      <c r="CT499" s="6"/>
      <c r="CU499" s="6"/>
      <c r="CV499" s="6"/>
      <c r="CW499" s="52"/>
      <c r="CY499" s="328"/>
      <c r="CZ499" s="41">
        <v>1</v>
      </c>
      <c r="DA499" s="6">
        <v>10</v>
      </c>
      <c r="DB499" s="6">
        <v>10</v>
      </c>
      <c r="DC499" s="6">
        <v>10</v>
      </c>
      <c r="DD499" s="6">
        <v>10</v>
      </c>
      <c r="DE499" s="6"/>
      <c r="DF499" s="6">
        <v>9</v>
      </c>
      <c r="DG499" s="52"/>
      <c r="DI499" s="328"/>
      <c r="DJ499" s="41">
        <v>1</v>
      </c>
      <c r="DK499" s="6"/>
      <c r="DL499" s="6"/>
      <c r="DM499" s="6"/>
      <c r="DN499" s="6"/>
      <c r="DO499" s="6"/>
      <c r="DP499" s="6"/>
      <c r="DQ499" s="52"/>
      <c r="DS499" s="328"/>
      <c r="DT499" s="41">
        <v>1</v>
      </c>
      <c r="DU499" s="6"/>
      <c r="DV499" s="6"/>
      <c r="DW499" s="6"/>
      <c r="DX499" s="6"/>
      <c r="DY499" s="6"/>
      <c r="DZ499" s="6"/>
      <c r="EA499" s="52"/>
      <c r="EC499" s="328"/>
      <c r="ED499" s="41">
        <v>1</v>
      </c>
      <c r="EE499" s="6"/>
      <c r="EF499" s="6"/>
      <c r="EG499" s="6"/>
      <c r="EH499" s="6"/>
      <c r="EI499" s="6"/>
      <c r="EJ499" s="6"/>
      <c r="EK499" s="52"/>
      <c r="EL499" s="328"/>
      <c r="EM499" s="41">
        <v>1</v>
      </c>
      <c r="EN499" s="6">
        <v>10</v>
      </c>
      <c r="EO499" s="6">
        <v>10</v>
      </c>
      <c r="EP499" s="6">
        <v>10</v>
      </c>
      <c r="EQ499" s="6">
        <v>10</v>
      </c>
      <c r="ER499" s="6"/>
      <c r="ES499" s="6">
        <v>9</v>
      </c>
      <c r="ET499" s="52"/>
      <c r="EU499" s="52"/>
      <c r="EW499" s="367"/>
      <c r="EX499" s="41">
        <v>1</v>
      </c>
      <c r="EY499" s="6"/>
      <c r="EZ499" s="6"/>
      <c r="FA499" s="6"/>
      <c r="FB499" s="6"/>
      <c r="FC499" s="6"/>
      <c r="FD499" s="6"/>
      <c r="FE499" s="52"/>
      <c r="FG499" s="367"/>
      <c r="FH499" s="41">
        <v>1</v>
      </c>
      <c r="FI499" s="6"/>
      <c r="FJ499" s="6"/>
      <c r="FK499" s="6"/>
      <c r="FL499" s="6"/>
      <c r="FM499" s="6"/>
      <c r="FN499" s="6"/>
      <c r="FO499" s="52"/>
      <c r="FQ499" s="367"/>
      <c r="FR499" s="41">
        <v>1</v>
      </c>
      <c r="FS499" s="6"/>
      <c r="FT499" s="6"/>
      <c r="FU499" s="6"/>
      <c r="FV499" s="6"/>
      <c r="FW499" s="6"/>
      <c r="FX499" s="6"/>
      <c r="FY499" s="52"/>
      <c r="GA499" s="367"/>
      <c r="GB499" s="41">
        <v>1</v>
      </c>
      <c r="GC499" s="6"/>
      <c r="GD499" s="6"/>
      <c r="GE499" s="6"/>
      <c r="GF499" s="6"/>
      <c r="GG499" s="6"/>
      <c r="GH499" s="6"/>
      <c r="GI499" s="52"/>
      <c r="GK499" s="367"/>
      <c r="GL499" s="41">
        <v>1</v>
      </c>
      <c r="GM499" s="6"/>
      <c r="GN499" s="6"/>
      <c r="GO499" s="6"/>
      <c r="GP499" s="6"/>
      <c r="GQ499" s="6"/>
      <c r="GR499" s="6"/>
      <c r="GS499" s="52"/>
      <c r="GU499" s="367"/>
      <c r="GV499" s="41">
        <v>1</v>
      </c>
      <c r="GW499" s="6"/>
      <c r="GX499" s="6"/>
      <c r="GY499" s="6"/>
      <c r="GZ499" s="6"/>
      <c r="HA499" s="6"/>
      <c r="HB499" s="6"/>
      <c r="HC499" s="52"/>
      <c r="HE499" s="367"/>
      <c r="HF499" s="41">
        <v>1</v>
      </c>
      <c r="HG499" s="6"/>
      <c r="HH499" s="6"/>
      <c r="HI499" s="6"/>
      <c r="HJ499" s="6"/>
      <c r="HK499" s="6"/>
      <c r="HL499" s="6"/>
      <c r="HM499" s="52"/>
      <c r="HO499" s="367"/>
      <c r="HP499" s="41">
        <v>1</v>
      </c>
      <c r="HQ499" s="6"/>
      <c r="HR499" s="6"/>
      <c r="HS499" s="6"/>
      <c r="HT499" s="6"/>
      <c r="HU499" s="6"/>
      <c r="HV499" s="6"/>
      <c r="HW499" s="52"/>
      <c r="HY499" s="367"/>
      <c r="HZ499" s="41">
        <v>1</v>
      </c>
      <c r="IA499" s="6"/>
      <c r="IB499" s="6"/>
      <c r="IC499" s="6"/>
      <c r="ID499" s="6"/>
      <c r="IE499" s="6"/>
      <c r="IF499" s="6"/>
      <c r="IG499" s="52"/>
      <c r="II499" s="367"/>
      <c r="IJ499" s="41">
        <v>1</v>
      </c>
      <c r="IK499" s="6"/>
      <c r="IL499" s="6"/>
      <c r="IM499" s="6"/>
      <c r="IN499" s="6"/>
      <c r="IO499" s="6"/>
      <c r="IP499" s="6"/>
      <c r="IQ499" s="52"/>
      <c r="IS499" s="367"/>
      <c r="IT499" s="41">
        <v>1</v>
      </c>
      <c r="IU499" s="6"/>
      <c r="IV499" s="6"/>
      <c r="IW499" s="6"/>
      <c r="IX499" s="6"/>
      <c r="IY499" s="6"/>
      <c r="IZ499" s="6"/>
      <c r="JA499" s="52"/>
    </row>
    <row r="500" spans="1:261" ht="25.5" customHeight="1" outlineLevel="2" x14ac:dyDescent="0.25">
      <c r="C500" s="356"/>
      <c r="D500" s="41">
        <v>2</v>
      </c>
      <c r="E500" s="416">
        <f t="shared" si="2206"/>
        <v>9</v>
      </c>
      <c r="F500" s="416">
        <f t="shared" si="2207"/>
        <v>8.25</v>
      </c>
      <c r="G500" s="416">
        <f t="shared" si="2208"/>
        <v>6</v>
      </c>
      <c r="H500" s="416">
        <f t="shared" si="2209"/>
        <v>6</v>
      </c>
      <c r="I500" s="416">
        <f t="shared" si="2210"/>
        <v>6.333333333333333</v>
      </c>
      <c r="J500" s="416">
        <f t="shared" si="2211"/>
        <v>7</v>
      </c>
      <c r="K500" s="52"/>
      <c r="M500" s="328"/>
      <c r="N500" s="41">
        <v>2</v>
      </c>
      <c r="O500" s="6"/>
      <c r="P500" s="6"/>
      <c r="Q500" s="6"/>
      <c r="R500" s="6"/>
      <c r="S500" s="6"/>
      <c r="T500" s="6"/>
      <c r="U500" s="52"/>
      <c r="W500" s="328"/>
      <c r="X500" s="41">
        <v>2</v>
      </c>
      <c r="Y500" s="6"/>
      <c r="Z500" s="6"/>
      <c r="AA500" s="6"/>
      <c r="AB500" s="6"/>
      <c r="AC500" s="6"/>
      <c r="AD500" s="6"/>
      <c r="AE500" s="52"/>
      <c r="AG500" s="328"/>
      <c r="AH500" s="41">
        <v>2</v>
      </c>
      <c r="AI500" s="6"/>
      <c r="AJ500" s="6"/>
      <c r="AK500" s="6"/>
      <c r="AL500" s="6"/>
      <c r="AM500" s="6"/>
      <c r="AN500" s="6"/>
      <c r="AO500" s="52"/>
      <c r="AQ500" s="328"/>
      <c r="AR500" s="41">
        <v>2</v>
      </c>
      <c r="AS500" s="36"/>
      <c r="AT500" s="36" t="str">
        <f>IF(COUNT(AT498:AT499)=0,"",AVERAGE(AT498:AT499))</f>
        <v/>
      </c>
      <c r="AU500" s="36" t="str">
        <f>IF(COUNT(AU498:AU499)=0,"",AVERAGE(AU498:AU499))</f>
        <v/>
      </c>
      <c r="AV500" s="36" t="str">
        <f>IF(COUNT(AV498:AV499)=0,"",AVERAGE(AV498:AV499))</f>
        <v/>
      </c>
      <c r="AW500" s="36" t="str">
        <f>IF(COUNT(AW498:AW499)=0,"",AVERAGE(AW498:AW499))</f>
        <v/>
      </c>
      <c r="AX500" s="36" t="str">
        <f>IF(COUNT(AX498:AX499)=0,"",AVERAGE(AX498:AX499))</f>
        <v/>
      </c>
      <c r="AY500" s="52"/>
      <c r="BA500" s="328"/>
      <c r="BB500" s="41">
        <v>2</v>
      </c>
      <c r="BC500" s="6">
        <v>8</v>
      </c>
      <c r="BD500" s="6">
        <v>9</v>
      </c>
      <c r="BE500" s="6">
        <v>6</v>
      </c>
      <c r="BF500" s="6">
        <v>6</v>
      </c>
      <c r="BG500" s="6">
        <v>5</v>
      </c>
      <c r="BH500" s="6">
        <v>7</v>
      </c>
      <c r="BI500" s="52"/>
      <c r="BK500" s="328"/>
      <c r="BL500" s="41">
        <v>2</v>
      </c>
      <c r="BM500" s="6"/>
      <c r="BN500" s="6"/>
      <c r="BO500" s="6"/>
      <c r="BP500" s="6"/>
      <c r="BQ500" s="6"/>
      <c r="BR500" s="6"/>
      <c r="BS500" s="52"/>
      <c r="BU500" s="328"/>
      <c r="BV500" s="41">
        <v>2</v>
      </c>
      <c r="BW500" s="6">
        <v>8</v>
      </c>
      <c r="BX500" s="6">
        <v>8</v>
      </c>
      <c r="BY500" s="6">
        <v>6</v>
      </c>
      <c r="BZ500" s="6">
        <v>6</v>
      </c>
      <c r="CA500" s="6">
        <v>6</v>
      </c>
      <c r="CB500" s="6">
        <v>6</v>
      </c>
      <c r="CC500" s="52" t="s">
        <v>531</v>
      </c>
      <c r="CE500" s="328"/>
      <c r="CF500" s="41">
        <v>2</v>
      </c>
      <c r="CG500" s="6"/>
      <c r="CH500" s="6"/>
      <c r="CI500" s="6"/>
      <c r="CJ500" s="6"/>
      <c r="CK500" s="6"/>
      <c r="CL500" s="6"/>
      <c r="CM500" s="52"/>
      <c r="CO500" s="328"/>
      <c r="CP500" s="41">
        <v>2</v>
      </c>
      <c r="CQ500" s="6"/>
      <c r="CR500" s="6"/>
      <c r="CS500" s="6"/>
      <c r="CT500" s="6"/>
      <c r="CU500" s="6"/>
      <c r="CV500" s="6"/>
      <c r="CW500" s="52"/>
      <c r="CY500" s="328"/>
      <c r="CZ500" s="41">
        <v>2</v>
      </c>
      <c r="DA500" s="6">
        <v>10</v>
      </c>
      <c r="DB500" s="6">
        <v>10</v>
      </c>
      <c r="DC500" s="6">
        <v>6</v>
      </c>
      <c r="DD500" s="6">
        <v>6</v>
      </c>
      <c r="DE500" s="6"/>
      <c r="DF500" s="6">
        <v>8</v>
      </c>
      <c r="DG500" s="52"/>
      <c r="DI500" s="328"/>
      <c r="DJ500" s="41">
        <v>2</v>
      </c>
      <c r="DK500" s="6"/>
      <c r="DL500" s="6"/>
      <c r="DM500" s="6"/>
      <c r="DN500" s="6"/>
      <c r="DO500" s="6"/>
      <c r="DP500" s="6"/>
      <c r="DQ500" s="52"/>
      <c r="DS500" s="328"/>
      <c r="DT500" s="41">
        <v>2</v>
      </c>
      <c r="DU500" s="6"/>
      <c r="DV500" s="6"/>
      <c r="DW500" s="6"/>
      <c r="DX500" s="6"/>
      <c r="DY500" s="6"/>
      <c r="DZ500" s="6"/>
      <c r="EA500" s="52"/>
      <c r="EC500" s="328"/>
      <c r="ED500" s="41">
        <v>2</v>
      </c>
      <c r="EE500" s="6"/>
      <c r="EF500" s="6"/>
      <c r="EG500" s="6"/>
      <c r="EH500" s="6"/>
      <c r="EI500" s="6"/>
      <c r="EJ500" s="6"/>
      <c r="EK500" s="52"/>
      <c r="EL500" s="328"/>
      <c r="EM500" s="41">
        <v>2</v>
      </c>
      <c r="EN500" s="6">
        <v>10</v>
      </c>
      <c r="EO500" s="6">
        <v>10</v>
      </c>
      <c r="EP500" s="6">
        <v>6</v>
      </c>
      <c r="EQ500" s="6">
        <v>6</v>
      </c>
      <c r="ER500" s="6"/>
      <c r="ES500" s="6">
        <v>8</v>
      </c>
      <c r="ET500" s="52"/>
      <c r="EU500" s="52"/>
      <c r="EW500" s="367"/>
      <c r="EX500" s="41">
        <v>2</v>
      </c>
      <c r="EY500" s="6"/>
      <c r="EZ500" s="6"/>
      <c r="FA500" s="6"/>
      <c r="FB500" s="6"/>
      <c r="FC500" s="6"/>
      <c r="FD500" s="6"/>
      <c r="FE500" s="52"/>
      <c r="FG500" s="367"/>
      <c r="FH500" s="41">
        <v>2</v>
      </c>
      <c r="FI500" s="6"/>
      <c r="FJ500" s="6"/>
      <c r="FK500" s="6"/>
      <c r="FL500" s="6"/>
      <c r="FM500" s="6"/>
      <c r="FN500" s="6"/>
      <c r="FO500" s="52"/>
      <c r="FQ500" s="367"/>
      <c r="FR500" s="41">
        <v>2</v>
      </c>
      <c r="FS500" s="6"/>
      <c r="FT500" s="6"/>
      <c r="FU500" s="6"/>
      <c r="FV500" s="6"/>
      <c r="FW500" s="6"/>
      <c r="FX500" s="6"/>
      <c r="FY500" s="52"/>
      <c r="GA500" s="367"/>
      <c r="GB500" s="41">
        <v>2</v>
      </c>
      <c r="GC500" s="6"/>
      <c r="GD500" s="6"/>
      <c r="GE500" s="6"/>
      <c r="GF500" s="6"/>
      <c r="GG500" s="6"/>
      <c r="GH500" s="6"/>
      <c r="GI500" s="52"/>
      <c r="GK500" s="367"/>
      <c r="GL500" s="41">
        <v>2</v>
      </c>
      <c r="GM500" s="6"/>
      <c r="GN500" s="6"/>
      <c r="GO500" s="6"/>
      <c r="GP500" s="6"/>
      <c r="GQ500" s="6"/>
      <c r="GR500" s="6"/>
      <c r="GS500" s="52"/>
      <c r="GU500" s="367"/>
      <c r="GV500" s="41">
        <v>2</v>
      </c>
      <c r="GW500" s="6"/>
      <c r="GX500" s="6"/>
      <c r="GY500" s="6"/>
      <c r="GZ500" s="6"/>
      <c r="HA500" s="6"/>
      <c r="HB500" s="6"/>
      <c r="HC500" s="52"/>
      <c r="HE500" s="367"/>
      <c r="HF500" s="41">
        <v>2</v>
      </c>
      <c r="HG500" s="6"/>
      <c r="HH500" s="6"/>
      <c r="HI500" s="6"/>
      <c r="HJ500" s="6"/>
      <c r="HK500" s="6"/>
      <c r="HL500" s="6"/>
      <c r="HM500" s="52"/>
      <c r="HO500" s="367"/>
      <c r="HP500" s="41">
        <v>2</v>
      </c>
      <c r="HQ500" s="6"/>
      <c r="HR500" s="6"/>
      <c r="HS500" s="6"/>
      <c r="HT500" s="6"/>
      <c r="HU500" s="6"/>
      <c r="HV500" s="6"/>
      <c r="HW500" s="52"/>
      <c r="HY500" s="367"/>
      <c r="HZ500" s="41">
        <v>2</v>
      </c>
      <c r="IA500" s="6"/>
      <c r="IB500" s="6"/>
      <c r="IC500" s="6"/>
      <c r="ID500" s="6"/>
      <c r="IE500" s="6"/>
      <c r="IF500" s="6"/>
      <c r="IG500" s="52"/>
      <c r="II500" s="367"/>
      <c r="IJ500" s="41">
        <v>2</v>
      </c>
      <c r="IK500" s="6"/>
      <c r="IL500" s="6"/>
      <c r="IM500" s="6"/>
      <c r="IN500" s="6"/>
      <c r="IO500" s="6"/>
      <c r="IP500" s="6"/>
      <c r="IQ500" s="52"/>
      <c r="IS500" s="367"/>
      <c r="IT500" s="41">
        <v>2</v>
      </c>
      <c r="IU500" s="6"/>
      <c r="IV500" s="6"/>
      <c r="IW500" s="6"/>
      <c r="IX500" s="6"/>
      <c r="IY500" s="6"/>
      <c r="IZ500" s="6"/>
      <c r="JA500" s="52"/>
    </row>
    <row r="501" spans="1:261" ht="12.75" customHeight="1" outlineLevel="2" x14ac:dyDescent="0.25">
      <c r="A501" s="99" t="s">
        <v>122</v>
      </c>
      <c r="B501" s="100">
        <f>IF(A501="Must Have",RQTMustHave,(IF(A501="Important",RQTImportant,(IF(A501="Standard",RQTStandard,RQTNiceToHave)))))</f>
        <v>1</v>
      </c>
      <c r="C501" s="358"/>
      <c r="D501" s="17" t="s">
        <v>1</v>
      </c>
      <c r="E501" s="417">
        <f>AVERAGE(O501,Y501,AI501,AS501,BC501,BM501,BW501,CG501,CQ501,DA501,DK501,DU501,EE501,EO501,EY501,FI501,FS501,GC501,GM501,GW501,HG501,HQ501,IA501,IK501,IU501)</f>
        <v>9.25</v>
      </c>
      <c r="F501" s="417">
        <f t="shared" ref="F501:J501" si="2212">AVERAGE(P501,Z501,AJ501,AT501,BD501,BN501,BX501,CH501,CR501,DB501,DL501,DV501,EF501,EP501,EZ501,FJ501,FT501,GD501,GN501,GX501,HH501,HR501,IB501,IL501,IV501)</f>
        <v>8.75</v>
      </c>
      <c r="G501" s="417">
        <f t="shared" si="2212"/>
        <v>7.75</v>
      </c>
      <c r="H501" s="417">
        <f t="shared" si="2212"/>
        <v>7.333333333333333</v>
      </c>
      <c r="I501" s="417">
        <f t="shared" si="2212"/>
        <v>6.833333333333333</v>
      </c>
      <c r="J501" s="417">
        <f t="shared" si="2212"/>
        <v>7.333333333333333</v>
      </c>
      <c r="K501" s="52"/>
      <c r="M501" s="48"/>
      <c r="N501" s="17" t="s">
        <v>1</v>
      </c>
      <c r="O501" s="36" t="str">
        <f>IF(COUNT(O499:O500)=0,"",AVERAGE(O499:O500))</f>
        <v/>
      </c>
      <c r="P501" s="36" t="str">
        <f>IF(COUNT(P499:P500)=0,"",AVERAGE(P499:P500))</f>
        <v/>
      </c>
      <c r="Q501" s="36" t="str">
        <f>IF(COUNT(Q499:Q500)=0,"",AVERAGE(Q499:Q500))</f>
        <v/>
      </c>
      <c r="R501" s="36" t="str">
        <f>IF(COUNT(R499:R500)=0,"",AVERAGE(R499:R500))</f>
        <v/>
      </c>
      <c r="S501" s="36"/>
      <c r="T501" s="36" t="str">
        <f>IF(COUNT(T499:T500)=0,"",AVERAGE(T499:T500))</f>
        <v/>
      </c>
      <c r="U501" s="52"/>
      <c r="W501" s="48"/>
      <c r="X501" s="17" t="s">
        <v>1</v>
      </c>
      <c r="Y501" s="36" t="str">
        <f>IF(COUNT(Y499:Y500)=0,"",AVERAGE(Y499:Y500))</f>
        <v/>
      </c>
      <c r="Z501" s="36" t="str">
        <f>IF(COUNT(Z499:Z500)=0,"",AVERAGE(Z499:Z500))</f>
        <v/>
      </c>
      <c r="AA501" s="36" t="str">
        <f>IF(COUNT(AA499:AA500)=0,"",AVERAGE(AA499:AA500))</f>
        <v/>
      </c>
      <c r="AB501" s="36" t="str">
        <f>IF(COUNT(AB499:AB500)=0,"",AVERAGE(AB499:AB500))</f>
        <v/>
      </c>
      <c r="AC501" s="36"/>
      <c r="AD501" s="36" t="str">
        <f>IF(COUNT(AD499:AD500)=0,"",AVERAGE(AD499:AD500))</f>
        <v/>
      </c>
      <c r="AE501" s="52"/>
      <c r="AG501" s="48"/>
      <c r="AH501" s="17" t="s">
        <v>1</v>
      </c>
      <c r="AI501" s="36" t="str">
        <f>IF(COUNT(AI499:AI500)=0,"",AVERAGE(AI499:AI500))</f>
        <v/>
      </c>
      <c r="AJ501" s="36" t="str">
        <f>IF(COUNT(AJ499:AJ500)=0,"",AVERAGE(AJ499:AJ500))</f>
        <v/>
      </c>
      <c r="AK501" s="36" t="str">
        <f>IF(COUNT(AK499:AK500)=0,"",AVERAGE(AK499:AK500))</f>
        <v/>
      </c>
      <c r="AL501" s="36" t="str">
        <f>IF(COUNT(AL499:AL500)=0,"",AVERAGE(AL499:AL500))</f>
        <v/>
      </c>
      <c r="AM501" s="36"/>
      <c r="AN501" s="36" t="str">
        <f>IF(COUNT(AN499:AN500)=0,"",AVERAGE(AN499:AN500))</f>
        <v/>
      </c>
      <c r="AO501" s="52"/>
      <c r="AQ501" s="48"/>
      <c r="AR501" s="17" t="s">
        <v>1</v>
      </c>
      <c r="AS501" s="103"/>
      <c r="AT501" s="103"/>
      <c r="AU501" s="103"/>
      <c r="AV501" s="103"/>
      <c r="AW501" s="103"/>
      <c r="AX501" s="103"/>
      <c r="AY501" s="52"/>
      <c r="BA501" s="48"/>
      <c r="BB501" s="17" t="s">
        <v>1</v>
      </c>
      <c r="BC501" s="36">
        <f>AVERAGE(BC499:BC500)</f>
        <v>9</v>
      </c>
      <c r="BD501" s="36">
        <f>IF(COUNT(BD499:BD500)=0,"",AVERAGE(BD499:BD500))</f>
        <v>9</v>
      </c>
      <c r="BE501" s="36">
        <f>IF(COUNT(BE499:BE500)=0,"",AVERAGE(BE499:BE500))</f>
        <v>8</v>
      </c>
      <c r="BF501" s="36">
        <f>IF(COUNT(BF499:BF500)=0,"",AVERAGE(BF499:BF500))</f>
        <v>6.5</v>
      </c>
      <c r="BG501" s="36">
        <f>IF(COUNT(BG499:BG500)=0,"",AVERAGE(BG499:BG500))</f>
        <v>5</v>
      </c>
      <c r="BH501" s="36">
        <f>IF(COUNT(BH499:BH500)=0,"",AVERAGE(BH499:BH500))</f>
        <v>7</v>
      </c>
      <c r="BI501" s="52"/>
      <c r="BK501" s="48"/>
      <c r="BL501" s="17" t="s">
        <v>1</v>
      </c>
      <c r="BM501" s="36"/>
      <c r="BN501" s="36" t="str">
        <f>IF(COUNT(BN499:BN500)=0,"",AVERAGE(BN499:BN500))</f>
        <v/>
      </c>
      <c r="BO501" s="36" t="str">
        <f>IF(COUNT(BO499:BO500)=0,"",AVERAGE(BO499:BO500))</f>
        <v/>
      </c>
      <c r="BP501" s="36" t="str">
        <f>IF(COUNT(BP499:BP500)=0,"",AVERAGE(BP499:BP500))</f>
        <v/>
      </c>
      <c r="BQ501" s="36" t="str">
        <f>IF(COUNT(BQ499:BQ500)=0,"",AVERAGE(BQ499:BQ500))</f>
        <v/>
      </c>
      <c r="BR501" s="36" t="str">
        <f>IF(COUNT(BR499:BR500)=0,"",AVERAGE(BR499:BR500))</f>
        <v/>
      </c>
      <c r="BS501" s="52"/>
      <c r="BU501" s="48"/>
      <c r="BV501" s="17" t="s">
        <v>1</v>
      </c>
      <c r="BW501" s="36">
        <f t="shared" ref="BW501:CB501" si="2213">IF(COUNT(BW499:BW500)=0,"",AVERAGE(BW499:BW500))</f>
        <v>8</v>
      </c>
      <c r="BX501" s="36">
        <f t="shared" si="2213"/>
        <v>8</v>
      </c>
      <c r="BY501" s="36">
        <f t="shared" si="2213"/>
        <v>7</v>
      </c>
      <c r="BZ501" s="36">
        <f t="shared" si="2213"/>
        <v>7.5</v>
      </c>
      <c r="CA501" s="36">
        <f t="shared" si="2213"/>
        <v>7</v>
      </c>
      <c r="CB501" s="36">
        <f t="shared" si="2213"/>
        <v>6.5</v>
      </c>
      <c r="CC501" s="52"/>
      <c r="CE501" s="48"/>
      <c r="CF501" s="17" t="s">
        <v>1</v>
      </c>
      <c r="CG501" s="36" t="str">
        <f>IF(COUNT(CG499:CG500)=0,"",AVERAGE(CG499:CG500))</f>
        <v/>
      </c>
      <c r="CH501" s="36" t="str">
        <f>IF(COUNT(CH499:CH500)=0,"",AVERAGE(CH499:CH500))</f>
        <v/>
      </c>
      <c r="CI501" s="36" t="str">
        <f>IF(COUNT(CI499:CI500)=0,"",AVERAGE(CI499:CI500))</f>
        <v/>
      </c>
      <c r="CJ501" s="36" t="str">
        <f>IF(COUNT(CJ499:CJ500)=0,"",AVERAGE(CJ499:CJ500))</f>
        <v/>
      </c>
      <c r="CK501" s="36"/>
      <c r="CL501" s="36" t="str">
        <f>IF(COUNT(CL499:CL500)=0,"",AVERAGE(CL499:CL500))</f>
        <v/>
      </c>
      <c r="CM501" s="52"/>
      <c r="CO501" s="48"/>
      <c r="CP501" s="17" t="s">
        <v>1</v>
      </c>
      <c r="CQ501" s="36" t="str">
        <f>IF(COUNT(CQ499:CQ500)=0,"",AVERAGE(CQ499:CQ500))</f>
        <v/>
      </c>
      <c r="CR501" s="36" t="str">
        <f>IF(COUNT(CR499:CR500)=0,"",AVERAGE(CR499:CR500))</f>
        <v/>
      </c>
      <c r="CS501" s="36" t="str">
        <f>IF(COUNT(CS499:CS500)=0,"",AVERAGE(CS499:CS500))</f>
        <v/>
      </c>
      <c r="CT501" s="36" t="str">
        <f>IF(COUNT(CT499:CT500)=0,"",AVERAGE(CT499:CT500))</f>
        <v/>
      </c>
      <c r="CU501" s="36"/>
      <c r="CV501" s="36" t="str">
        <f>IF(COUNT(CV499:CV500)=0,"",AVERAGE(CV499:CV500))</f>
        <v/>
      </c>
      <c r="CW501" s="52"/>
      <c r="CY501" s="48"/>
      <c r="CZ501" s="17" t="s">
        <v>1</v>
      </c>
      <c r="DA501" s="36">
        <f>IF(COUNT(DA499:DA500)=0,"",AVERAGE(DA499:DA500))</f>
        <v>10</v>
      </c>
      <c r="DB501" s="36">
        <f>IF(COUNT(DB499:DB500)=0,"",AVERAGE(DB499:DB500))</f>
        <v>10</v>
      </c>
      <c r="DC501" s="36">
        <f>IF(COUNT(DC499:DC500)=0,"",AVERAGE(DC499:DC500))</f>
        <v>8</v>
      </c>
      <c r="DD501" s="36">
        <f>IF(COUNT(DD499:DD500)=0,"",AVERAGE(DD499:DD500))</f>
        <v>8</v>
      </c>
      <c r="DE501" s="36"/>
      <c r="DF501" s="36">
        <f>IF(COUNT(DF499:DF500)=0,"",AVERAGE(DF499:DF500))</f>
        <v>8.5</v>
      </c>
      <c r="DG501" s="52"/>
      <c r="DI501" s="48"/>
      <c r="DJ501" s="17" t="s">
        <v>1</v>
      </c>
      <c r="DK501" s="36" t="str">
        <f>IF(COUNT(DK499:DK500)=0,"",AVERAGE(DK499:DK500))</f>
        <v/>
      </c>
      <c r="DL501" s="36" t="str">
        <f>IF(COUNT(DL499:DL500)=0,"",AVERAGE(DL499:DL500))</f>
        <v/>
      </c>
      <c r="DM501" s="36" t="str">
        <f>IF(COUNT(DM499:DM500)=0,"",AVERAGE(DM499:DM500))</f>
        <v/>
      </c>
      <c r="DN501" s="36" t="str">
        <f>IF(COUNT(DN499:DN500)=0,"",AVERAGE(DN499:DN500))</f>
        <v/>
      </c>
      <c r="DO501" s="36"/>
      <c r="DP501" s="36" t="str">
        <f>IF(COUNT(DP499:DP500)=0,"",AVERAGE(DP499:DP500))</f>
        <v/>
      </c>
      <c r="DQ501" s="52"/>
      <c r="DS501" s="48"/>
      <c r="DT501" s="17" t="s">
        <v>1</v>
      </c>
      <c r="DU501" s="36" t="str">
        <f>IF(COUNT(DU499:DU500)=0,"",AVERAGE(DU499:DU500))</f>
        <v/>
      </c>
      <c r="DV501" s="36" t="str">
        <f>IF(COUNT(DV499:DV500)=0,"",AVERAGE(DV499:DV500))</f>
        <v/>
      </c>
      <c r="DW501" s="36" t="str">
        <f>IF(COUNT(DW499:DW500)=0,"",AVERAGE(DW499:DW500))</f>
        <v/>
      </c>
      <c r="DX501" s="36" t="str">
        <f>IF(COUNT(DX499:DX500)=0,"",AVERAGE(DX499:DX500))</f>
        <v/>
      </c>
      <c r="DY501" s="36"/>
      <c r="DZ501" s="36" t="str">
        <f>IF(COUNT(DZ499:DZ500)=0,"",AVERAGE(DZ499:DZ500))</f>
        <v/>
      </c>
      <c r="EA501" s="52"/>
      <c r="EC501" s="48"/>
      <c r="ED501" s="17" t="s">
        <v>1</v>
      </c>
      <c r="EE501" s="36" t="str">
        <f>IF(COUNT(EE499:EE500)=0,"",AVERAGE(EE499:EE500))</f>
        <v/>
      </c>
      <c r="EF501" s="36" t="str">
        <f>IF(COUNT(EF499:EF500)=0,"",AVERAGE(EF499:EF500))</f>
        <v/>
      </c>
      <c r="EG501" s="36" t="str">
        <f>IF(COUNT(EG499:EG500)=0,"",AVERAGE(EG499:EG500))</f>
        <v/>
      </c>
      <c r="EH501" s="36" t="str">
        <f>IF(COUNT(EH499:EH500)=0,"",AVERAGE(EH499:EH500))</f>
        <v/>
      </c>
      <c r="EI501" s="36"/>
      <c r="EJ501" s="36" t="str">
        <f>IF(COUNT(EJ499:EJ500)=0,"",AVERAGE(EJ499:EJ500))</f>
        <v/>
      </c>
      <c r="EK501" s="52"/>
      <c r="EL501" s="48"/>
      <c r="EM501" s="17" t="s">
        <v>1</v>
      </c>
      <c r="EN501" s="36">
        <f>IF(COUNT(EN499:EN500)=0,"",AVERAGE(EN499:EN500))</f>
        <v>10</v>
      </c>
      <c r="EO501" s="36">
        <f>IF(COUNT(EO499:EO500)=0,"",AVERAGE(EO499:EO500))</f>
        <v>10</v>
      </c>
      <c r="EP501" s="36">
        <f>IF(COUNT(EP499:EP500)=0,"",AVERAGE(EP499:EP500))</f>
        <v>8</v>
      </c>
      <c r="EQ501" s="36">
        <f>IF(COUNT(EQ499:EQ500)=0,"",AVERAGE(EQ499:EQ500))</f>
        <v>8</v>
      </c>
      <c r="ER501" s="36"/>
      <c r="ES501" s="36">
        <f>IF(COUNT(ES499:ES500)=0,"",AVERAGE(ES499:ES500))</f>
        <v>8.5</v>
      </c>
      <c r="ET501" s="52"/>
      <c r="EU501" s="52"/>
      <c r="EW501" s="369"/>
      <c r="EX501" s="17" t="s">
        <v>1</v>
      </c>
      <c r="EY501" s="36" t="str">
        <f t="shared" ref="EY501:FD501" si="2214">IF(COUNT(EY499:EY500)=0,"",AVERAGE(EY499:EY500))</f>
        <v/>
      </c>
      <c r="EZ501" s="36" t="str">
        <f t="shared" si="2214"/>
        <v/>
      </c>
      <c r="FA501" s="36" t="str">
        <f t="shared" si="2214"/>
        <v/>
      </c>
      <c r="FB501" s="36" t="str">
        <f t="shared" si="2214"/>
        <v/>
      </c>
      <c r="FC501" s="36" t="str">
        <f t="shared" si="2214"/>
        <v/>
      </c>
      <c r="FD501" s="36" t="str">
        <f t="shared" si="2214"/>
        <v/>
      </c>
      <c r="FE501" s="52"/>
      <c r="FG501" s="369"/>
      <c r="FH501" s="17" t="s">
        <v>1</v>
      </c>
      <c r="FI501" s="36" t="str">
        <f t="shared" ref="FI501:FN501" si="2215">IF(COUNT(FI499:FI500)=0,"",AVERAGE(FI499:FI500))</f>
        <v/>
      </c>
      <c r="FJ501" s="36" t="str">
        <f t="shared" si="2215"/>
        <v/>
      </c>
      <c r="FK501" s="36" t="str">
        <f t="shared" si="2215"/>
        <v/>
      </c>
      <c r="FL501" s="36" t="str">
        <f t="shared" si="2215"/>
        <v/>
      </c>
      <c r="FM501" s="36" t="str">
        <f t="shared" si="2215"/>
        <v/>
      </c>
      <c r="FN501" s="36" t="str">
        <f t="shared" si="2215"/>
        <v/>
      </c>
      <c r="FO501" s="52"/>
      <c r="FQ501" s="369"/>
      <c r="FR501" s="17" t="s">
        <v>1</v>
      </c>
      <c r="FS501" s="36" t="str">
        <f t="shared" ref="FS501:FX501" si="2216">IF(COUNT(FS499:FS500)=0,"",AVERAGE(FS499:FS500))</f>
        <v/>
      </c>
      <c r="FT501" s="36" t="str">
        <f t="shared" si="2216"/>
        <v/>
      </c>
      <c r="FU501" s="36" t="str">
        <f t="shared" si="2216"/>
        <v/>
      </c>
      <c r="FV501" s="36" t="str">
        <f t="shared" si="2216"/>
        <v/>
      </c>
      <c r="FW501" s="36" t="str">
        <f t="shared" si="2216"/>
        <v/>
      </c>
      <c r="FX501" s="36" t="str">
        <f t="shared" si="2216"/>
        <v/>
      </c>
      <c r="FY501" s="52"/>
      <c r="GA501" s="369"/>
      <c r="GB501" s="17" t="s">
        <v>1</v>
      </c>
      <c r="GC501" s="36" t="str">
        <f t="shared" ref="GC501:GH501" si="2217">IF(COUNT(GC499:GC500)=0,"",AVERAGE(GC499:GC500))</f>
        <v/>
      </c>
      <c r="GD501" s="36" t="str">
        <f t="shared" si="2217"/>
        <v/>
      </c>
      <c r="GE501" s="36" t="str">
        <f t="shared" si="2217"/>
        <v/>
      </c>
      <c r="GF501" s="36" t="str">
        <f t="shared" si="2217"/>
        <v/>
      </c>
      <c r="GG501" s="36" t="str">
        <f t="shared" si="2217"/>
        <v/>
      </c>
      <c r="GH501" s="36" t="str">
        <f t="shared" si="2217"/>
        <v/>
      </c>
      <c r="GI501" s="52"/>
      <c r="GK501" s="369"/>
      <c r="GL501" s="17" t="s">
        <v>1</v>
      </c>
      <c r="GM501" s="36" t="str">
        <f t="shared" ref="GM501:GR501" si="2218">IF(COUNT(GM499:GM500)=0,"",AVERAGE(GM499:GM500))</f>
        <v/>
      </c>
      <c r="GN501" s="36" t="str">
        <f t="shared" si="2218"/>
        <v/>
      </c>
      <c r="GO501" s="36" t="str">
        <f t="shared" si="2218"/>
        <v/>
      </c>
      <c r="GP501" s="36" t="str">
        <f t="shared" si="2218"/>
        <v/>
      </c>
      <c r="GQ501" s="36" t="str">
        <f t="shared" si="2218"/>
        <v/>
      </c>
      <c r="GR501" s="36" t="str">
        <f t="shared" si="2218"/>
        <v/>
      </c>
      <c r="GS501" s="52"/>
      <c r="GU501" s="369"/>
      <c r="GV501" s="17" t="s">
        <v>1</v>
      </c>
      <c r="GW501" s="36" t="str">
        <f t="shared" ref="GW501:HB501" si="2219">IF(COUNT(GW499:GW500)=0,"",AVERAGE(GW499:GW500))</f>
        <v/>
      </c>
      <c r="GX501" s="36" t="str">
        <f t="shared" si="2219"/>
        <v/>
      </c>
      <c r="GY501" s="36" t="str">
        <f t="shared" si="2219"/>
        <v/>
      </c>
      <c r="GZ501" s="36" t="str">
        <f t="shared" si="2219"/>
        <v/>
      </c>
      <c r="HA501" s="36" t="str">
        <f t="shared" si="2219"/>
        <v/>
      </c>
      <c r="HB501" s="36" t="str">
        <f t="shared" si="2219"/>
        <v/>
      </c>
      <c r="HC501" s="52"/>
      <c r="HE501" s="369"/>
      <c r="HF501" s="17" t="s">
        <v>1</v>
      </c>
      <c r="HG501" s="36" t="str">
        <f t="shared" ref="HG501:HL501" si="2220">IF(COUNT(HG499:HG500)=0,"",AVERAGE(HG499:HG500))</f>
        <v/>
      </c>
      <c r="HH501" s="36" t="str">
        <f t="shared" si="2220"/>
        <v/>
      </c>
      <c r="HI501" s="36" t="str">
        <f t="shared" si="2220"/>
        <v/>
      </c>
      <c r="HJ501" s="36" t="str">
        <f t="shared" si="2220"/>
        <v/>
      </c>
      <c r="HK501" s="36" t="str">
        <f t="shared" si="2220"/>
        <v/>
      </c>
      <c r="HL501" s="36" t="str">
        <f t="shared" si="2220"/>
        <v/>
      </c>
      <c r="HM501" s="52"/>
      <c r="HO501" s="369"/>
      <c r="HP501" s="17" t="s">
        <v>1</v>
      </c>
      <c r="HQ501" s="36" t="str">
        <f t="shared" ref="HQ501:HV501" si="2221">IF(COUNT(HQ499:HQ500)=0,"",AVERAGE(HQ499:HQ500))</f>
        <v/>
      </c>
      <c r="HR501" s="36" t="str">
        <f t="shared" si="2221"/>
        <v/>
      </c>
      <c r="HS501" s="36" t="str">
        <f t="shared" si="2221"/>
        <v/>
      </c>
      <c r="HT501" s="36" t="str">
        <f t="shared" si="2221"/>
        <v/>
      </c>
      <c r="HU501" s="36" t="str">
        <f t="shared" si="2221"/>
        <v/>
      </c>
      <c r="HV501" s="36" t="str">
        <f t="shared" si="2221"/>
        <v/>
      </c>
      <c r="HW501" s="52"/>
      <c r="HY501" s="369"/>
      <c r="HZ501" s="17" t="s">
        <v>1</v>
      </c>
      <c r="IA501" s="36" t="str">
        <f t="shared" ref="IA501:IF501" si="2222">IF(COUNT(IA499:IA500)=0,"",AVERAGE(IA499:IA500))</f>
        <v/>
      </c>
      <c r="IB501" s="36" t="str">
        <f t="shared" si="2222"/>
        <v/>
      </c>
      <c r="IC501" s="36" t="str">
        <f t="shared" si="2222"/>
        <v/>
      </c>
      <c r="ID501" s="36" t="str">
        <f t="shared" si="2222"/>
        <v/>
      </c>
      <c r="IE501" s="36" t="str">
        <f t="shared" si="2222"/>
        <v/>
      </c>
      <c r="IF501" s="36" t="str">
        <f t="shared" si="2222"/>
        <v/>
      </c>
      <c r="IG501" s="52"/>
      <c r="II501" s="369"/>
      <c r="IJ501" s="17" t="s">
        <v>1</v>
      </c>
      <c r="IK501" s="36" t="str">
        <f t="shared" ref="IK501:IP501" si="2223">IF(COUNT(IK499:IK500)=0,"",AVERAGE(IK499:IK500))</f>
        <v/>
      </c>
      <c r="IL501" s="36" t="str">
        <f t="shared" si="2223"/>
        <v/>
      </c>
      <c r="IM501" s="36" t="str">
        <f t="shared" si="2223"/>
        <v/>
      </c>
      <c r="IN501" s="36" t="str">
        <f t="shared" si="2223"/>
        <v/>
      </c>
      <c r="IO501" s="36" t="str">
        <f t="shared" si="2223"/>
        <v/>
      </c>
      <c r="IP501" s="36" t="str">
        <f t="shared" si="2223"/>
        <v/>
      </c>
      <c r="IQ501" s="52"/>
      <c r="IS501" s="369"/>
      <c r="IT501" s="17" t="s">
        <v>1</v>
      </c>
      <c r="IU501" s="36" t="str">
        <f t="shared" ref="IU501:IZ501" si="2224">IF(COUNT(IU499:IU500)=0,"",AVERAGE(IU499:IU500))</f>
        <v/>
      </c>
      <c r="IV501" s="36" t="str">
        <f t="shared" si="2224"/>
        <v/>
      </c>
      <c r="IW501" s="36" t="str">
        <f t="shared" si="2224"/>
        <v/>
      </c>
      <c r="IX501" s="36" t="str">
        <f t="shared" si="2224"/>
        <v/>
      </c>
      <c r="IY501" s="36" t="str">
        <f t="shared" si="2224"/>
        <v/>
      </c>
      <c r="IZ501" s="36" t="str">
        <f t="shared" si="2224"/>
        <v/>
      </c>
      <c r="JA501" s="52"/>
    </row>
    <row r="502" spans="1:261" ht="12.75" customHeight="1" outlineLevel="2" x14ac:dyDescent="0.25">
      <c r="C502" s="102" t="s">
        <v>362</v>
      </c>
      <c r="D502" s="103" t="s">
        <v>363</v>
      </c>
      <c r="E502" s="419"/>
      <c r="F502" s="419"/>
      <c r="G502" s="419"/>
      <c r="H502" s="419"/>
      <c r="I502" s="419"/>
      <c r="J502" s="419"/>
      <c r="K502" s="52"/>
      <c r="M502" s="102" t="s">
        <v>362</v>
      </c>
      <c r="N502" s="103" t="s">
        <v>363</v>
      </c>
      <c r="O502" s="103"/>
      <c r="P502" s="103"/>
      <c r="Q502" s="103"/>
      <c r="R502" s="103"/>
      <c r="S502" s="103"/>
      <c r="T502" s="103"/>
      <c r="U502" s="52"/>
      <c r="W502" s="102" t="s">
        <v>362</v>
      </c>
      <c r="X502" s="103" t="s">
        <v>363</v>
      </c>
      <c r="Y502" s="103"/>
      <c r="Z502" s="103"/>
      <c r="AA502" s="103"/>
      <c r="AB502" s="103"/>
      <c r="AC502" s="103"/>
      <c r="AD502" s="103"/>
      <c r="AE502" s="52"/>
      <c r="AG502" s="102" t="s">
        <v>362</v>
      </c>
      <c r="AH502" s="103" t="s">
        <v>363</v>
      </c>
      <c r="AI502" s="103"/>
      <c r="AJ502" s="103"/>
      <c r="AK502" s="103"/>
      <c r="AL502" s="103"/>
      <c r="AM502" s="103"/>
      <c r="AN502" s="103"/>
      <c r="AO502" s="52"/>
      <c r="AQ502" s="102" t="s">
        <v>362</v>
      </c>
      <c r="AR502" s="103" t="s">
        <v>363</v>
      </c>
      <c r="AS502" s="6"/>
      <c r="AT502" s="6"/>
      <c r="AU502" s="6"/>
      <c r="AV502" s="6"/>
      <c r="AW502" s="6"/>
      <c r="AX502" s="6"/>
      <c r="AY502" s="52"/>
      <c r="BA502" s="102" t="s">
        <v>362</v>
      </c>
      <c r="BB502" s="103" t="s">
        <v>363</v>
      </c>
      <c r="BC502" s="103"/>
      <c r="BD502" s="103"/>
      <c r="BE502" s="103"/>
      <c r="BF502" s="103"/>
      <c r="BG502" s="103"/>
      <c r="BH502" s="103"/>
      <c r="BI502" s="52"/>
      <c r="BK502" s="102" t="s">
        <v>362</v>
      </c>
      <c r="BL502" s="103" t="s">
        <v>363</v>
      </c>
      <c r="BM502" s="103"/>
      <c r="BN502" s="103"/>
      <c r="BO502" s="103"/>
      <c r="BP502" s="103"/>
      <c r="BQ502" s="103"/>
      <c r="BR502" s="103"/>
      <c r="BS502" s="52"/>
      <c r="BU502" s="102" t="s">
        <v>362</v>
      </c>
      <c r="BV502" s="103" t="s">
        <v>363</v>
      </c>
      <c r="BW502" s="103"/>
      <c r="BX502" s="103"/>
      <c r="BY502" s="103"/>
      <c r="BZ502" s="103"/>
      <c r="CA502" s="103"/>
      <c r="CB502" s="103"/>
      <c r="CC502" s="52"/>
      <c r="CE502" s="102" t="s">
        <v>362</v>
      </c>
      <c r="CF502" s="103" t="s">
        <v>363</v>
      </c>
      <c r="CG502" s="103"/>
      <c r="CH502" s="103"/>
      <c r="CI502" s="103"/>
      <c r="CJ502" s="103"/>
      <c r="CK502" s="103"/>
      <c r="CL502" s="103"/>
      <c r="CM502" s="52"/>
      <c r="CO502" s="102" t="s">
        <v>362</v>
      </c>
      <c r="CP502" s="103" t="s">
        <v>363</v>
      </c>
      <c r="CQ502" s="103"/>
      <c r="CR502" s="103"/>
      <c r="CS502" s="103"/>
      <c r="CT502" s="103"/>
      <c r="CU502" s="103"/>
      <c r="CV502" s="103"/>
      <c r="CW502" s="52"/>
      <c r="CY502" s="102" t="s">
        <v>362</v>
      </c>
      <c r="CZ502" s="103" t="s">
        <v>363</v>
      </c>
      <c r="DA502" s="103"/>
      <c r="DB502" s="103"/>
      <c r="DC502" s="103"/>
      <c r="DD502" s="103"/>
      <c r="DE502" s="103"/>
      <c r="DF502" s="103"/>
      <c r="DG502" s="52"/>
      <c r="DI502" s="102" t="s">
        <v>362</v>
      </c>
      <c r="DJ502" s="103" t="s">
        <v>363</v>
      </c>
      <c r="DK502" s="103"/>
      <c r="DL502" s="103"/>
      <c r="DM502" s="103"/>
      <c r="DN502" s="103"/>
      <c r="DO502" s="103"/>
      <c r="DP502" s="103"/>
      <c r="DQ502" s="52"/>
      <c r="DS502" s="102" t="s">
        <v>362</v>
      </c>
      <c r="DT502" s="103" t="s">
        <v>363</v>
      </c>
      <c r="DU502" s="103"/>
      <c r="DV502" s="103"/>
      <c r="DW502" s="103"/>
      <c r="DX502" s="103"/>
      <c r="DY502" s="103"/>
      <c r="DZ502" s="103"/>
      <c r="EA502" s="52"/>
      <c r="EC502" s="102" t="s">
        <v>362</v>
      </c>
      <c r="ED502" s="103" t="s">
        <v>363</v>
      </c>
      <c r="EE502" s="103"/>
      <c r="EF502" s="103"/>
      <c r="EG502" s="103"/>
      <c r="EH502" s="103"/>
      <c r="EI502" s="103"/>
      <c r="EJ502" s="103"/>
      <c r="EK502" s="52"/>
      <c r="EL502" s="102" t="s">
        <v>362</v>
      </c>
      <c r="EM502" s="103" t="s">
        <v>363</v>
      </c>
      <c r="EN502" s="103"/>
      <c r="EO502" s="103"/>
      <c r="EP502" s="103"/>
      <c r="EQ502" s="103"/>
      <c r="ER502" s="103"/>
      <c r="ES502" s="103"/>
      <c r="ET502" s="52"/>
      <c r="EU502" s="52"/>
      <c r="EW502" s="370" t="s">
        <v>362</v>
      </c>
      <c r="EX502" s="103" t="s">
        <v>363</v>
      </c>
      <c r="EY502" s="103"/>
      <c r="EZ502" s="103"/>
      <c r="FA502" s="103"/>
      <c r="FB502" s="103"/>
      <c r="FC502" s="103"/>
      <c r="FD502" s="103"/>
      <c r="FE502" s="52"/>
      <c r="FG502" s="370" t="s">
        <v>362</v>
      </c>
      <c r="FH502" s="103" t="s">
        <v>363</v>
      </c>
      <c r="FI502" s="103"/>
      <c r="FJ502" s="103"/>
      <c r="FK502" s="103"/>
      <c r="FL502" s="103"/>
      <c r="FM502" s="103"/>
      <c r="FN502" s="103"/>
      <c r="FO502" s="52"/>
      <c r="FQ502" s="370" t="s">
        <v>362</v>
      </c>
      <c r="FR502" s="103" t="s">
        <v>363</v>
      </c>
      <c r="FS502" s="103"/>
      <c r="FT502" s="103"/>
      <c r="FU502" s="103"/>
      <c r="FV502" s="103"/>
      <c r="FW502" s="103"/>
      <c r="FX502" s="103"/>
      <c r="FY502" s="52"/>
      <c r="GA502" s="370" t="s">
        <v>362</v>
      </c>
      <c r="GB502" s="103" t="s">
        <v>363</v>
      </c>
      <c r="GC502" s="103"/>
      <c r="GD502" s="103"/>
      <c r="GE502" s="103"/>
      <c r="GF502" s="103"/>
      <c r="GG502" s="103"/>
      <c r="GH502" s="103"/>
      <c r="GI502" s="52"/>
      <c r="GK502" s="370" t="s">
        <v>362</v>
      </c>
      <c r="GL502" s="103" t="s">
        <v>363</v>
      </c>
      <c r="GM502" s="103"/>
      <c r="GN502" s="103"/>
      <c r="GO502" s="103"/>
      <c r="GP502" s="103"/>
      <c r="GQ502" s="103"/>
      <c r="GR502" s="103"/>
      <c r="GS502" s="52"/>
      <c r="GU502" s="370" t="s">
        <v>362</v>
      </c>
      <c r="GV502" s="103" t="s">
        <v>363</v>
      </c>
      <c r="GW502" s="103"/>
      <c r="GX502" s="103"/>
      <c r="GY502" s="103"/>
      <c r="GZ502" s="103"/>
      <c r="HA502" s="103"/>
      <c r="HB502" s="103"/>
      <c r="HC502" s="52"/>
      <c r="HE502" s="370" t="s">
        <v>362</v>
      </c>
      <c r="HF502" s="103" t="s">
        <v>363</v>
      </c>
      <c r="HG502" s="103"/>
      <c r="HH502" s="103"/>
      <c r="HI502" s="103"/>
      <c r="HJ502" s="103"/>
      <c r="HK502" s="103"/>
      <c r="HL502" s="103"/>
      <c r="HM502" s="52"/>
      <c r="HO502" s="370" t="s">
        <v>362</v>
      </c>
      <c r="HP502" s="103" t="s">
        <v>363</v>
      </c>
      <c r="HQ502" s="103"/>
      <c r="HR502" s="103"/>
      <c r="HS502" s="103"/>
      <c r="HT502" s="103"/>
      <c r="HU502" s="103"/>
      <c r="HV502" s="103"/>
      <c r="HW502" s="52"/>
      <c r="HY502" s="370" t="s">
        <v>362</v>
      </c>
      <c r="HZ502" s="103" t="s">
        <v>363</v>
      </c>
      <c r="IA502" s="103"/>
      <c r="IB502" s="103"/>
      <c r="IC502" s="103"/>
      <c r="ID502" s="103"/>
      <c r="IE502" s="103"/>
      <c r="IF502" s="103"/>
      <c r="IG502" s="52"/>
      <c r="II502" s="370" t="s">
        <v>362</v>
      </c>
      <c r="IJ502" s="103" t="s">
        <v>363</v>
      </c>
      <c r="IK502" s="103"/>
      <c r="IL502" s="103"/>
      <c r="IM502" s="103"/>
      <c r="IN502" s="103"/>
      <c r="IO502" s="103"/>
      <c r="IP502" s="103"/>
      <c r="IQ502" s="52"/>
      <c r="IS502" s="370" t="s">
        <v>362</v>
      </c>
      <c r="IT502" s="103" t="s">
        <v>363</v>
      </c>
      <c r="IU502" s="103"/>
      <c r="IV502" s="103"/>
      <c r="IW502" s="103"/>
      <c r="IX502" s="103"/>
      <c r="IY502" s="103"/>
      <c r="IZ502" s="103"/>
      <c r="JA502" s="52"/>
    </row>
    <row r="503" spans="1:261" ht="12.75" customHeight="1" outlineLevel="2" x14ac:dyDescent="0.25">
      <c r="C503" s="356"/>
      <c r="D503" s="41">
        <v>1</v>
      </c>
      <c r="E503" s="416">
        <f t="shared" ref="E503:E504" si="2225">AVERAGE(O503,Y503,AI503,AS503,BC503,BM503,BW503,CG503,CQ503,DA503,DK503,DU503,EE503,EO503,EY503,FI503,FS503,GC503,GM503,GW503,HG503,HQ503,IA503,IK503,IU503)</f>
        <v>7.75</v>
      </c>
      <c r="F503" s="416">
        <f t="shared" ref="F503:F504" si="2226">AVERAGE(P503,Z503,AJ503,AT503,BD503,BN503,BX503,CH503,CR503,DB503,DL503,DV503,EF503,EP503,EZ503,FJ503,FT503,GD503,GN503,GX503,HH503,HR503,IB503,IL503,IV503)</f>
        <v>8</v>
      </c>
      <c r="G503" s="416">
        <f t="shared" ref="G503:G504" si="2227">AVERAGE(Q503,AA503,AK503,AU503,BE503,BO503,BY503,CI503,CS503,DC503,DM503,DW503,EG503,EQ503,FA503,FK503,FU503,GE503,GO503,GY503,HI503,HS503,IC503,IM503,IW503)</f>
        <v>7.5</v>
      </c>
      <c r="H503" s="416">
        <f t="shared" ref="H503:H504" si="2228">AVERAGE(R503,AB503,AL503,AV503,BF503,BP503,BZ503,CJ503,CT503,DD503,DN503,DX503,EH503,ER503,FB503,FL503,FV503,GF503,GP503,GZ503,HJ503,HT503,ID503,IN503,IX503)</f>
        <v>7.666666666666667</v>
      </c>
      <c r="I503" s="416">
        <f t="shared" ref="I503:I504" si="2229">AVERAGE(S503,AC503,AM503,AW503,BG503,BQ503,CA503,CK503,CU503,DE503,DO503,DY503,EI503,ES503,FC503,FM503,FW503,GG503,GQ503,HA503,HK503,HU503,IE503,IO503,IY503)</f>
        <v>7</v>
      </c>
      <c r="J503" s="416">
        <f t="shared" ref="J503:J504" si="2230">AVERAGE(T503,AD503,AN503,AX503,BH503,BR503,CB503,CL503,CV503,DF503,DP503,DZ503,EJ503,ET503,FD503,FN503,FX503,GH503,GR503,HB503,HL503,HV503,IF503,IP503,IZ503)</f>
        <v>8</v>
      </c>
      <c r="K503" s="52"/>
      <c r="M503" s="328"/>
      <c r="N503" s="41">
        <v>1</v>
      </c>
      <c r="O503" s="6"/>
      <c r="P503" s="6"/>
      <c r="Q503" s="6"/>
      <c r="R503" s="6"/>
      <c r="S503" s="6"/>
      <c r="T503" s="6"/>
      <c r="U503" s="52"/>
      <c r="W503" s="328"/>
      <c r="X503" s="41">
        <v>1</v>
      </c>
      <c r="Y503" s="6"/>
      <c r="Z503" s="6"/>
      <c r="AA503" s="6"/>
      <c r="AB503" s="6"/>
      <c r="AC503" s="6"/>
      <c r="AD503" s="6"/>
      <c r="AE503" s="52"/>
      <c r="AG503" s="328"/>
      <c r="AH503" s="41">
        <v>1</v>
      </c>
      <c r="AI503" s="6"/>
      <c r="AJ503" s="6"/>
      <c r="AK503" s="6"/>
      <c r="AL503" s="6"/>
      <c r="AM503" s="6"/>
      <c r="AN503" s="6"/>
      <c r="AO503" s="52"/>
      <c r="AQ503" s="328"/>
      <c r="AR503" s="41">
        <v>1</v>
      </c>
      <c r="AS503" s="6"/>
      <c r="AT503" s="6"/>
      <c r="AU503" s="6"/>
      <c r="AV503" s="6"/>
      <c r="AW503" s="6"/>
      <c r="AX503" s="6"/>
      <c r="AY503" s="52"/>
      <c r="BA503" s="328"/>
      <c r="BB503" s="41">
        <v>1</v>
      </c>
      <c r="BC503" s="6">
        <v>7</v>
      </c>
      <c r="BD503" s="6">
        <v>7</v>
      </c>
      <c r="BE503" s="6">
        <v>8</v>
      </c>
      <c r="BF503" s="6">
        <v>7</v>
      </c>
      <c r="BG503" s="6">
        <v>7</v>
      </c>
      <c r="BH503" s="6">
        <v>8</v>
      </c>
      <c r="BI503" s="52"/>
      <c r="BK503" s="328"/>
      <c r="BL503" s="41">
        <v>1</v>
      </c>
      <c r="BM503" s="6"/>
      <c r="BN503" s="6"/>
      <c r="BO503" s="6"/>
      <c r="BP503" s="6"/>
      <c r="BQ503" s="6"/>
      <c r="BR503" s="6"/>
      <c r="BS503" s="52"/>
      <c r="BU503" s="328"/>
      <c r="BV503" s="41">
        <v>1</v>
      </c>
      <c r="BW503" s="6">
        <v>9</v>
      </c>
      <c r="BX503" s="6">
        <v>9</v>
      </c>
      <c r="BY503" s="6">
        <v>6</v>
      </c>
      <c r="BZ503" s="6">
        <v>8</v>
      </c>
      <c r="CA503" s="6">
        <v>7</v>
      </c>
      <c r="CB503" s="6">
        <v>9</v>
      </c>
      <c r="CC503" s="52"/>
      <c r="CE503" s="328"/>
      <c r="CF503" s="41">
        <v>1</v>
      </c>
      <c r="CG503" s="6"/>
      <c r="CH503" s="6"/>
      <c r="CI503" s="6"/>
      <c r="CJ503" s="6"/>
      <c r="CK503" s="6"/>
      <c r="CL503" s="6"/>
      <c r="CM503" s="52"/>
      <c r="CO503" s="328"/>
      <c r="CP503" s="41">
        <v>1</v>
      </c>
      <c r="CQ503" s="6"/>
      <c r="CR503" s="6"/>
      <c r="CS503" s="6"/>
      <c r="CT503" s="6"/>
      <c r="CU503" s="6"/>
      <c r="CV503" s="6"/>
      <c r="CW503" s="52"/>
      <c r="CY503" s="328"/>
      <c r="CZ503" s="41">
        <v>1</v>
      </c>
      <c r="DA503" s="6">
        <v>7</v>
      </c>
      <c r="DB503" s="6">
        <v>8</v>
      </c>
      <c r="DC503" s="6">
        <v>8</v>
      </c>
      <c r="DD503" s="6">
        <v>8</v>
      </c>
      <c r="DE503" s="6"/>
      <c r="DF503" s="6">
        <v>7</v>
      </c>
      <c r="DG503" s="52"/>
      <c r="DI503" s="328"/>
      <c r="DJ503" s="41">
        <v>1</v>
      </c>
      <c r="DK503" s="6"/>
      <c r="DL503" s="6"/>
      <c r="DM503" s="6"/>
      <c r="DN503" s="6"/>
      <c r="DO503" s="6"/>
      <c r="DP503" s="6"/>
      <c r="DQ503" s="52"/>
      <c r="DS503" s="328"/>
      <c r="DT503" s="41">
        <v>1</v>
      </c>
      <c r="DU503" s="6"/>
      <c r="DV503" s="6"/>
      <c r="DW503" s="6"/>
      <c r="DX503" s="6"/>
      <c r="DY503" s="6"/>
      <c r="DZ503" s="6"/>
      <c r="EA503" s="52"/>
      <c r="EC503" s="328"/>
      <c r="ED503" s="41">
        <v>1</v>
      </c>
      <c r="EE503" s="6"/>
      <c r="EF503" s="6"/>
      <c r="EG503" s="6"/>
      <c r="EH503" s="6"/>
      <c r="EI503" s="6"/>
      <c r="EJ503" s="6"/>
      <c r="EK503" s="52"/>
      <c r="EL503" s="328"/>
      <c r="EM503" s="41">
        <v>1</v>
      </c>
      <c r="EN503" s="6">
        <v>7</v>
      </c>
      <c r="EO503" s="6">
        <v>8</v>
      </c>
      <c r="EP503" s="6">
        <v>8</v>
      </c>
      <c r="EQ503" s="6">
        <v>8</v>
      </c>
      <c r="ER503" s="6"/>
      <c r="ES503" s="6">
        <v>7</v>
      </c>
      <c r="ET503" s="52"/>
      <c r="EU503" s="52"/>
      <c r="EW503" s="367"/>
      <c r="EX503" s="41">
        <v>1</v>
      </c>
      <c r="EY503" s="6"/>
      <c r="EZ503" s="6"/>
      <c r="FA503" s="6"/>
      <c r="FB503" s="6"/>
      <c r="FC503" s="6"/>
      <c r="FD503" s="6"/>
      <c r="FE503" s="52"/>
      <c r="FG503" s="367"/>
      <c r="FH503" s="41">
        <v>1</v>
      </c>
      <c r="FI503" s="6"/>
      <c r="FJ503" s="6"/>
      <c r="FK503" s="6"/>
      <c r="FL503" s="6"/>
      <c r="FM503" s="6"/>
      <c r="FN503" s="6"/>
      <c r="FO503" s="52"/>
      <c r="FQ503" s="367"/>
      <c r="FR503" s="41">
        <v>1</v>
      </c>
      <c r="FS503" s="6"/>
      <c r="FT503" s="6"/>
      <c r="FU503" s="6"/>
      <c r="FV503" s="6"/>
      <c r="FW503" s="6"/>
      <c r="FX503" s="6"/>
      <c r="FY503" s="52"/>
      <c r="GA503" s="367"/>
      <c r="GB503" s="41">
        <v>1</v>
      </c>
      <c r="GC503" s="6"/>
      <c r="GD503" s="6"/>
      <c r="GE503" s="6"/>
      <c r="GF503" s="6"/>
      <c r="GG503" s="6"/>
      <c r="GH503" s="6"/>
      <c r="GI503" s="52"/>
      <c r="GK503" s="367"/>
      <c r="GL503" s="41">
        <v>1</v>
      </c>
      <c r="GM503" s="6"/>
      <c r="GN503" s="6"/>
      <c r="GO503" s="6"/>
      <c r="GP503" s="6"/>
      <c r="GQ503" s="6"/>
      <c r="GR503" s="6"/>
      <c r="GS503" s="52"/>
      <c r="GU503" s="367"/>
      <c r="GV503" s="41">
        <v>1</v>
      </c>
      <c r="GW503" s="6"/>
      <c r="GX503" s="6"/>
      <c r="GY503" s="6"/>
      <c r="GZ503" s="6"/>
      <c r="HA503" s="6"/>
      <c r="HB503" s="6"/>
      <c r="HC503" s="52"/>
      <c r="HE503" s="367"/>
      <c r="HF503" s="41">
        <v>1</v>
      </c>
      <c r="HG503" s="6"/>
      <c r="HH503" s="6"/>
      <c r="HI503" s="6"/>
      <c r="HJ503" s="6"/>
      <c r="HK503" s="6"/>
      <c r="HL503" s="6"/>
      <c r="HM503" s="52"/>
      <c r="HO503" s="367"/>
      <c r="HP503" s="41">
        <v>1</v>
      </c>
      <c r="HQ503" s="6"/>
      <c r="HR503" s="6"/>
      <c r="HS503" s="6"/>
      <c r="HT503" s="6"/>
      <c r="HU503" s="6"/>
      <c r="HV503" s="6"/>
      <c r="HW503" s="52"/>
      <c r="HY503" s="367"/>
      <c r="HZ503" s="41">
        <v>1</v>
      </c>
      <c r="IA503" s="6"/>
      <c r="IB503" s="6"/>
      <c r="IC503" s="6"/>
      <c r="ID503" s="6"/>
      <c r="IE503" s="6"/>
      <c r="IF503" s="6"/>
      <c r="IG503" s="52"/>
      <c r="II503" s="367"/>
      <c r="IJ503" s="41">
        <v>1</v>
      </c>
      <c r="IK503" s="6"/>
      <c r="IL503" s="6"/>
      <c r="IM503" s="6"/>
      <c r="IN503" s="6"/>
      <c r="IO503" s="6"/>
      <c r="IP503" s="6"/>
      <c r="IQ503" s="52"/>
      <c r="IS503" s="367"/>
      <c r="IT503" s="41">
        <v>1</v>
      </c>
      <c r="IU503" s="6"/>
      <c r="IV503" s="6"/>
      <c r="IW503" s="6"/>
      <c r="IX503" s="6"/>
      <c r="IY503" s="6"/>
      <c r="IZ503" s="6"/>
      <c r="JA503" s="52"/>
    </row>
    <row r="504" spans="1:261" ht="12.75" customHeight="1" outlineLevel="2" x14ac:dyDescent="0.25">
      <c r="C504" s="356"/>
      <c r="D504" s="41">
        <v>2</v>
      </c>
      <c r="E504" s="416">
        <f t="shared" si="2225"/>
        <v>8.25</v>
      </c>
      <c r="F504" s="416">
        <f t="shared" si="2226"/>
        <v>6.5</v>
      </c>
      <c r="G504" s="416">
        <f t="shared" si="2227"/>
        <v>5.75</v>
      </c>
      <c r="H504" s="416">
        <f t="shared" si="2228"/>
        <v>8.3333333333333339</v>
      </c>
      <c r="I504" s="416">
        <f t="shared" si="2229"/>
        <v>7.666666666666667</v>
      </c>
      <c r="J504" s="416">
        <f t="shared" si="2230"/>
        <v>8.3333333333333339</v>
      </c>
      <c r="K504" s="52"/>
      <c r="M504" s="328"/>
      <c r="N504" s="41">
        <v>2</v>
      </c>
      <c r="O504" s="6"/>
      <c r="P504" s="6"/>
      <c r="Q504" s="6"/>
      <c r="R504" s="6"/>
      <c r="S504" s="6"/>
      <c r="T504" s="6"/>
      <c r="U504" s="52"/>
      <c r="W504" s="328"/>
      <c r="X504" s="41">
        <v>2</v>
      </c>
      <c r="Y504" s="6"/>
      <c r="Z504" s="6"/>
      <c r="AA504" s="6"/>
      <c r="AB504" s="6"/>
      <c r="AC504" s="6"/>
      <c r="AD504" s="6"/>
      <c r="AE504" s="52"/>
      <c r="AG504" s="328"/>
      <c r="AH504" s="41">
        <v>2</v>
      </c>
      <c r="AI504" s="6"/>
      <c r="AJ504" s="6"/>
      <c r="AK504" s="6"/>
      <c r="AL504" s="6"/>
      <c r="AM504" s="6"/>
      <c r="AN504" s="6"/>
      <c r="AO504" s="52"/>
      <c r="AQ504" s="328"/>
      <c r="AR504" s="41">
        <v>2</v>
      </c>
      <c r="AS504" s="36"/>
      <c r="AT504" s="36" t="str">
        <f>IF(COUNT(AT502:AT503)=0,"",AVERAGE(AT502:AT503))</f>
        <v/>
      </c>
      <c r="AU504" s="36" t="str">
        <f>IF(COUNT(AU502:AU503)=0,"",AVERAGE(AU502:AU503))</f>
        <v/>
      </c>
      <c r="AV504" s="36" t="str">
        <f>IF(COUNT(AV502:AV503)=0,"",AVERAGE(AV502:AV503))</f>
        <v/>
      </c>
      <c r="AW504" s="36" t="str">
        <f>IF(COUNT(AW502:AW503)=0,"",AVERAGE(AW502:AW503))</f>
        <v/>
      </c>
      <c r="AX504" s="36" t="str">
        <f>IF(COUNT(AX502:AX503)=0,"",AVERAGE(AX502:AX503))</f>
        <v/>
      </c>
      <c r="AY504" s="52"/>
      <c r="BA504" s="328"/>
      <c r="BB504" s="41">
        <v>2</v>
      </c>
      <c r="BC504" s="6">
        <v>8</v>
      </c>
      <c r="BD504" s="6">
        <v>6</v>
      </c>
      <c r="BE504" s="6">
        <v>5</v>
      </c>
      <c r="BF504" s="6">
        <v>9</v>
      </c>
      <c r="BG504" s="6">
        <v>8</v>
      </c>
      <c r="BH504" s="6">
        <v>8</v>
      </c>
      <c r="BI504" s="52"/>
      <c r="BK504" s="328"/>
      <c r="BL504" s="41">
        <v>2</v>
      </c>
      <c r="BM504" s="6"/>
      <c r="BN504" s="6"/>
      <c r="BO504" s="6"/>
      <c r="BP504" s="6"/>
      <c r="BQ504" s="6"/>
      <c r="BR504" s="6"/>
      <c r="BS504" s="52"/>
      <c r="BU504" s="328"/>
      <c r="BV504" s="41">
        <v>2</v>
      </c>
      <c r="BW504" s="6">
        <v>9</v>
      </c>
      <c r="BX504" s="6">
        <v>7</v>
      </c>
      <c r="BY504" s="6">
        <v>5</v>
      </c>
      <c r="BZ504" s="6">
        <v>8</v>
      </c>
      <c r="CA504" s="6">
        <v>7</v>
      </c>
      <c r="CB504" s="6">
        <v>9</v>
      </c>
      <c r="CC504" s="52"/>
      <c r="CE504" s="328"/>
      <c r="CF504" s="41">
        <v>2</v>
      </c>
      <c r="CG504" s="6"/>
      <c r="CH504" s="6"/>
      <c r="CI504" s="6"/>
      <c r="CJ504" s="6"/>
      <c r="CK504" s="6"/>
      <c r="CL504" s="6"/>
      <c r="CM504" s="52"/>
      <c r="CO504" s="328"/>
      <c r="CP504" s="41">
        <v>2</v>
      </c>
      <c r="CQ504" s="6"/>
      <c r="CR504" s="6"/>
      <c r="CS504" s="6"/>
      <c r="CT504" s="6"/>
      <c r="CU504" s="6"/>
      <c r="CV504" s="6"/>
      <c r="CW504" s="52"/>
      <c r="CY504" s="328"/>
      <c r="CZ504" s="41">
        <v>2</v>
      </c>
      <c r="DA504" s="6">
        <v>8</v>
      </c>
      <c r="DB504" s="6">
        <v>8</v>
      </c>
      <c r="DC504" s="6">
        <v>5</v>
      </c>
      <c r="DD504" s="6">
        <v>8</v>
      </c>
      <c r="DE504" s="6"/>
      <c r="DF504" s="6">
        <v>8</v>
      </c>
      <c r="DG504" s="52"/>
      <c r="DI504" s="328"/>
      <c r="DJ504" s="41">
        <v>2</v>
      </c>
      <c r="DK504" s="6"/>
      <c r="DL504" s="6"/>
      <c r="DM504" s="6"/>
      <c r="DN504" s="6"/>
      <c r="DO504" s="6"/>
      <c r="DP504" s="6"/>
      <c r="DQ504" s="52"/>
      <c r="DS504" s="328"/>
      <c r="DT504" s="41">
        <v>2</v>
      </c>
      <c r="DU504" s="6"/>
      <c r="DV504" s="6"/>
      <c r="DW504" s="6"/>
      <c r="DX504" s="6"/>
      <c r="DY504" s="6"/>
      <c r="DZ504" s="6"/>
      <c r="EA504" s="52"/>
      <c r="EC504" s="328"/>
      <c r="ED504" s="41">
        <v>2</v>
      </c>
      <c r="EE504" s="6"/>
      <c r="EF504" s="6"/>
      <c r="EG504" s="6"/>
      <c r="EH504" s="6"/>
      <c r="EI504" s="6"/>
      <c r="EJ504" s="6"/>
      <c r="EK504" s="52"/>
      <c r="EL504" s="328"/>
      <c r="EM504" s="41">
        <v>2</v>
      </c>
      <c r="EN504" s="6">
        <v>8</v>
      </c>
      <c r="EO504" s="6">
        <v>8</v>
      </c>
      <c r="EP504" s="6">
        <v>5</v>
      </c>
      <c r="EQ504" s="6">
        <v>8</v>
      </c>
      <c r="ER504" s="6"/>
      <c r="ES504" s="6">
        <v>8</v>
      </c>
      <c r="ET504" s="52"/>
      <c r="EU504" s="52"/>
      <c r="EW504" s="367"/>
      <c r="EX504" s="41">
        <v>2</v>
      </c>
      <c r="EY504" s="6"/>
      <c r="EZ504" s="6"/>
      <c r="FA504" s="6"/>
      <c r="FB504" s="6"/>
      <c r="FC504" s="6"/>
      <c r="FD504" s="6"/>
      <c r="FE504" s="52"/>
      <c r="FG504" s="367"/>
      <c r="FH504" s="41">
        <v>2</v>
      </c>
      <c r="FI504" s="6"/>
      <c r="FJ504" s="6"/>
      <c r="FK504" s="6"/>
      <c r="FL504" s="6"/>
      <c r="FM504" s="6"/>
      <c r="FN504" s="6"/>
      <c r="FO504" s="52"/>
      <c r="FQ504" s="367"/>
      <c r="FR504" s="41">
        <v>2</v>
      </c>
      <c r="FS504" s="6"/>
      <c r="FT504" s="6"/>
      <c r="FU504" s="6"/>
      <c r="FV504" s="6"/>
      <c r="FW504" s="6"/>
      <c r="FX504" s="6"/>
      <c r="FY504" s="52"/>
      <c r="GA504" s="367"/>
      <c r="GB504" s="41">
        <v>2</v>
      </c>
      <c r="GC504" s="6"/>
      <c r="GD504" s="6"/>
      <c r="GE504" s="6"/>
      <c r="GF504" s="6"/>
      <c r="GG504" s="6"/>
      <c r="GH504" s="6"/>
      <c r="GI504" s="52"/>
      <c r="GK504" s="367"/>
      <c r="GL504" s="41">
        <v>2</v>
      </c>
      <c r="GM504" s="6"/>
      <c r="GN504" s="6"/>
      <c r="GO504" s="6"/>
      <c r="GP504" s="6"/>
      <c r="GQ504" s="6"/>
      <c r="GR504" s="6"/>
      <c r="GS504" s="52"/>
      <c r="GU504" s="367"/>
      <c r="GV504" s="41">
        <v>2</v>
      </c>
      <c r="GW504" s="6"/>
      <c r="GX504" s="6"/>
      <c r="GY504" s="6"/>
      <c r="GZ504" s="6"/>
      <c r="HA504" s="6"/>
      <c r="HB504" s="6"/>
      <c r="HC504" s="52"/>
      <c r="HE504" s="367"/>
      <c r="HF504" s="41">
        <v>2</v>
      </c>
      <c r="HG504" s="6"/>
      <c r="HH504" s="6"/>
      <c r="HI504" s="6"/>
      <c r="HJ504" s="6"/>
      <c r="HK504" s="6"/>
      <c r="HL504" s="6"/>
      <c r="HM504" s="52"/>
      <c r="HO504" s="367"/>
      <c r="HP504" s="41">
        <v>2</v>
      </c>
      <c r="HQ504" s="6"/>
      <c r="HR504" s="6"/>
      <c r="HS504" s="6"/>
      <c r="HT504" s="6"/>
      <c r="HU504" s="6"/>
      <c r="HV504" s="6"/>
      <c r="HW504" s="52"/>
      <c r="HY504" s="367"/>
      <c r="HZ504" s="41">
        <v>2</v>
      </c>
      <c r="IA504" s="6"/>
      <c r="IB504" s="6"/>
      <c r="IC504" s="6"/>
      <c r="ID504" s="6"/>
      <c r="IE504" s="6"/>
      <c r="IF504" s="6"/>
      <c r="IG504" s="52"/>
      <c r="II504" s="367"/>
      <c r="IJ504" s="41">
        <v>2</v>
      </c>
      <c r="IK504" s="6"/>
      <c r="IL504" s="6"/>
      <c r="IM504" s="6"/>
      <c r="IN504" s="6"/>
      <c r="IO504" s="6"/>
      <c r="IP504" s="6"/>
      <c r="IQ504" s="52"/>
      <c r="IS504" s="367"/>
      <c r="IT504" s="41">
        <v>2</v>
      </c>
      <c r="IU504" s="6"/>
      <c r="IV504" s="6"/>
      <c r="IW504" s="6"/>
      <c r="IX504" s="6"/>
      <c r="IY504" s="6"/>
      <c r="IZ504" s="6"/>
      <c r="JA504" s="52"/>
    </row>
    <row r="505" spans="1:261" ht="12.75" customHeight="1" outlineLevel="2" x14ac:dyDescent="0.25">
      <c r="A505" s="99" t="s">
        <v>122</v>
      </c>
      <c r="B505" s="100">
        <f>IF(A505="Must Have",RQTMustHave,(IF(A505="Important",RQTImportant,(IF(A505="Standard",RQTStandard,RQTNiceToHave)))))</f>
        <v>1</v>
      </c>
      <c r="C505" s="358"/>
      <c r="D505" s="17" t="s">
        <v>1</v>
      </c>
      <c r="E505" s="417">
        <f>AVERAGE(O505,Y505,AI505,AS505,BC505,BM505,BW505,CG505,CQ505,DA505,DK505,DU505,EE505,EO505,EY505,FI505,FS505,GC505,GM505,GW505,HG505,HQ505,IA505,IK505,IU505)</f>
        <v>8</v>
      </c>
      <c r="F505" s="417">
        <f t="shared" ref="F505:J505" si="2231">AVERAGE(P505,Z505,AJ505,AT505,BD505,BN505,BX505,CH505,CR505,DB505,DL505,DV505,EF505,EP505,EZ505,FJ505,FT505,GD505,GN505,GX505,HH505,HR505,IB505,IL505,IV505)</f>
        <v>7.25</v>
      </c>
      <c r="G505" s="417">
        <f t="shared" si="2231"/>
        <v>6.625</v>
      </c>
      <c r="H505" s="417">
        <f t="shared" si="2231"/>
        <v>8</v>
      </c>
      <c r="I505" s="417">
        <f t="shared" si="2231"/>
        <v>7.333333333333333</v>
      </c>
      <c r="J505" s="417">
        <f t="shared" si="2231"/>
        <v>8.1666666666666661</v>
      </c>
      <c r="K505" s="52"/>
      <c r="M505" s="48"/>
      <c r="N505" s="17" t="s">
        <v>1</v>
      </c>
      <c r="O505" s="36" t="str">
        <f>IF(COUNT(O503:O504)=0,"",AVERAGE(O503:O504))</f>
        <v/>
      </c>
      <c r="P505" s="36" t="str">
        <f>IF(COUNT(P503:P504)=0,"",AVERAGE(P503:P504))</f>
        <v/>
      </c>
      <c r="Q505" s="36" t="str">
        <f>IF(COUNT(Q503:Q504)=0,"",AVERAGE(Q503:Q504))</f>
        <v/>
      </c>
      <c r="R505" s="36" t="str">
        <f>IF(COUNT(R503:R504)=0,"",AVERAGE(R503:R504))</f>
        <v/>
      </c>
      <c r="S505" s="36"/>
      <c r="T505" s="36" t="str">
        <f>IF(COUNT(T503:T504)=0,"",AVERAGE(T503:T504))</f>
        <v/>
      </c>
      <c r="U505" s="52"/>
      <c r="W505" s="48"/>
      <c r="X505" s="17" t="s">
        <v>1</v>
      </c>
      <c r="Y505" s="36" t="str">
        <f>IF(COUNT(Y503:Y504)=0,"",AVERAGE(Y503:Y504))</f>
        <v/>
      </c>
      <c r="Z505" s="36" t="str">
        <f>IF(COUNT(Z503:Z504)=0,"",AVERAGE(Z503:Z504))</f>
        <v/>
      </c>
      <c r="AA505" s="36" t="str">
        <f>IF(COUNT(AA503:AA504)=0,"",AVERAGE(AA503:AA504))</f>
        <v/>
      </c>
      <c r="AB505" s="36" t="str">
        <f>IF(COUNT(AB503:AB504)=0,"",AVERAGE(AB503:AB504))</f>
        <v/>
      </c>
      <c r="AC505" s="36"/>
      <c r="AD505" s="36" t="str">
        <f>IF(COUNT(AD503:AD504)=0,"",AVERAGE(AD503:AD504))</f>
        <v/>
      </c>
      <c r="AE505" s="52"/>
      <c r="AG505" s="48"/>
      <c r="AH505" s="17" t="s">
        <v>1</v>
      </c>
      <c r="AI505" s="36" t="str">
        <f>IF(COUNT(AI503:AI504)=0,"",AVERAGE(AI503:AI504))</f>
        <v/>
      </c>
      <c r="AJ505" s="36" t="str">
        <f>IF(COUNT(AJ503:AJ504)=0,"",AVERAGE(AJ503:AJ504))</f>
        <v/>
      </c>
      <c r="AK505" s="36" t="str">
        <f>IF(COUNT(AK503:AK504)=0,"",AVERAGE(AK503:AK504))</f>
        <v/>
      </c>
      <c r="AL505" s="36" t="str">
        <f>IF(COUNT(AL503:AL504)=0,"",AVERAGE(AL503:AL504))</f>
        <v/>
      </c>
      <c r="AM505" s="36"/>
      <c r="AN505" s="36" t="str">
        <f>IF(COUNT(AN503:AN504)=0,"",AVERAGE(AN503:AN504))</f>
        <v/>
      </c>
      <c r="AO505" s="52"/>
      <c r="AQ505" s="48"/>
      <c r="AR505" s="17" t="s">
        <v>1</v>
      </c>
      <c r="AS505" s="38"/>
      <c r="AT505" s="38"/>
      <c r="AU505" s="38"/>
      <c r="AV505" s="38"/>
      <c r="AW505" s="38"/>
      <c r="AX505" s="38"/>
      <c r="AY505" s="52"/>
      <c r="BA505" s="48"/>
      <c r="BB505" s="17" t="s">
        <v>1</v>
      </c>
      <c r="BC505" s="36">
        <f>AVERAGE(BC503:BC504)</f>
        <v>7.5</v>
      </c>
      <c r="BD505" s="36">
        <f>IF(COUNT(BD503:BD504)=0,"",AVERAGE(BD503:BD504))</f>
        <v>6.5</v>
      </c>
      <c r="BE505" s="36">
        <f>IF(COUNT(BE503:BE504)=0,"",AVERAGE(BE503:BE504))</f>
        <v>6.5</v>
      </c>
      <c r="BF505" s="36">
        <f>IF(COUNT(BF503:BF504)=0,"",AVERAGE(BF503:BF504))</f>
        <v>8</v>
      </c>
      <c r="BG505" s="36">
        <f>IF(COUNT(BG503:BG504)=0,"",AVERAGE(BG503:BG504))</f>
        <v>7.5</v>
      </c>
      <c r="BH505" s="36">
        <f>IF(COUNT(BH503:BH504)=0,"",AVERAGE(BH503:BH504))</f>
        <v>8</v>
      </c>
      <c r="BI505" s="52"/>
      <c r="BK505" s="48"/>
      <c r="BL505" s="17" t="s">
        <v>1</v>
      </c>
      <c r="BM505" s="36"/>
      <c r="BN505" s="36" t="str">
        <f>IF(COUNT(BN503:BN504)=0,"",AVERAGE(BN503:BN504))</f>
        <v/>
      </c>
      <c r="BO505" s="36" t="str">
        <f>IF(COUNT(BO503:BO504)=0,"",AVERAGE(BO503:BO504))</f>
        <v/>
      </c>
      <c r="BP505" s="36" t="str">
        <f>IF(COUNT(BP503:BP504)=0,"",AVERAGE(BP503:BP504))</f>
        <v/>
      </c>
      <c r="BQ505" s="36" t="str">
        <f>IF(COUNT(BQ503:BQ504)=0,"",AVERAGE(BQ503:BQ504))</f>
        <v/>
      </c>
      <c r="BR505" s="36" t="str">
        <f>IF(COUNT(BR503:BR504)=0,"",AVERAGE(BR503:BR504))</f>
        <v/>
      </c>
      <c r="BS505" s="52"/>
      <c r="BU505" s="48"/>
      <c r="BV505" s="17" t="s">
        <v>1</v>
      </c>
      <c r="BW505" s="36">
        <f t="shared" ref="BW505:CB505" si="2232">IF(COUNT(BW503:BW504)=0,"",AVERAGE(BW503:BW504))</f>
        <v>9</v>
      </c>
      <c r="BX505" s="36">
        <f t="shared" si="2232"/>
        <v>8</v>
      </c>
      <c r="BY505" s="36">
        <f t="shared" si="2232"/>
        <v>5.5</v>
      </c>
      <c r="BZ505" s="36">
        <f t="shared" si="2232"/>
        <v>8</v>
      </c>
      <c r="CA505" s="36">
        <f t="shared" si="2232"/>
        <v>7</v>
      </c>
      <c r="CB505" s="36">
        <f t="shared" si="2232"/>
        <v>9</v>
      </c>
      <c r="CC505" s="52"/>
      <c r="CE505" s="48"/>
      <c r="CF505" s="17" t="s">
        <v>1</v>
      </c>
      <c r="CG505" s="36" t="str">
        <f>IF(COUNT(CG503:CG504)=0,"",AVERAGE(CG503:CG504))</f>
        <v/>
      </c>
      <c r="CH505" s="36" t="str">
        <f>IF(COUNT(CH503:CH504)=0,"",AVERAGE(CH503:CH504))</f>
        <v/>
      </c>
      <c r="CI505" s="36" t="str">
        <f>IF(COUNT(CI503:CI504)=0,"",AVERAGE(CI503:CI504))</f>
        <v/>
      </c>
      <c r="CJ505" s="36" t="str">
        <f>IF(COUNT(CJ503:CJ504)=0,"",AVERAGE(CJ503:CJ504))</f>
        <v/>
      </c>
      <c r="CK505" s="36"/>
      <c r="CL505" s="36" t="str">
        <f>IF(COUNT(CL503:CL504)=0,"",AVERAGE(CL503:CL504))</f>
        <v/>
      </c>
      <c r="CM505" s="52"/>
      <c r="CO505" s="48"/>
      <c r="CP505" s="17" t="s">
        <v>1</v>
      </c>
      <c r="CQ505" s="36" t="str">
        <f>IF(COUNT(CQ503:CQ504)=0,"",AVERAGE(CQ503:CQ504))</f>
        <v/>
      </c>
      <c r="CR505" s="36" t="str">
        <f>IF(COUNT(CR503:CR504)=0,"",AVERAGE(CR503:CR504))</f>
        <v/>
      </c>
      <c r="CS505" s="36" t="str">
        <f>IF(COUNT(CS503:CS504)=0,"",AVERAGE(CS503:CS504))</f>
        <v/>
      </c>
      <c r="CT505" s="36" t="str">
        <f>IF(COUNT(CT503:CT504)=0,"",AVERAGE(CT503:CT504))</f>
        <v/>
      </c>
      <c r="CU505" s="36"/>
      <c r="CV505" s="36" t="str">
        <f>IF(COUNT(CV503:CV504)=0,"",AVERAGE(CV503:CV504))</f>
        <v/>
      </c>
      <c r="CW505" s="52"/>
      <c r="CY505" s="48"/>
      <c r="CZ505" s="17" t="s">
        <v>1</v>
      </c>
      <c r="DA505" s="36">
        <f>IF(COUNT(DA503:DA504)=0,"",AVERAGE(DA503:DA504))</f>
        <v>7.5</v>
      </c>
      <c r="DB505" s="36">
        <f>IF(COUNT(DB503:DB504)=0,"",AVERAGE(DB503:DB504))</f>
        <v>8</v>
      </c>
      <c r="DC505" s="36">
        <f>IF(COUNT(DC503:DC504)=0,"",AVERAGE(DC503:DC504))</f>
        <v>6.5</v>
      </c>
      <c r="DD505" s="36">
        <f>IF(COUNT(DD503:DD504)=0,"",AVERAGE(DD503:DD504))</f>
        <v>8</v>
      </c>
      <c r="DE505" s="36"/>
      <c r="DF505" s="36">
        <f>IF(COUNT(DF503:DF504)=0,"",AVERAGE(DF503:DF504))</f>
        <v>7.5</v>
      </c>
      <c r="DG505" s="52"/>
      <c r="DI505" s="48"/>
      <c r="DJ505" s="17" t="s">
        <v>1</v>
      </c>
      <c r="DK505" s="36" t="str">
        <f>IF(COUNT(DK503:DK504)=0,"",AVERAGE(DK503:DK504))</f>
        <v/>
      </c>
      <c r="DL505" s="36" t="str">
        <f>IF(COUNT(DL503:DL504)=0,"",AVERAGE(DL503:DL504))</f>
        <v/>
      </c>
      <c r="DM505" s="36" t="str">
        <f>IF(COUNT(DM503:DM504)=0,"",AVERAGE(DM503:DM504))</f>
        <v/>
      </c>
      <c r="DN505" s="36" t="str">
        <f>IF(COUNT(DN503:DN504)=0,"",AVERAGE(DN503:DN504))</f>
        <v/>
      </c>
      <c r="DO505" s="36"/>
      <c r="DP505" s="36" t="str">
        <f>IF(COUNT(DP503:DP504)=0,"",AVERAGE(DP503:DP504))</f>
        <v/>
      </c>
      <c r="DQ505" s="52"/>
      <c r="DS505" s="48"/>
      <c r="DT505" s="17" t="s">
        <v>1</v>
      </c>
      <c r="DU505" s="36" t="str">
        <f>IF(COUNT(DU503:DU504)=0,"",AVERAGE(DU503:DU504))</f>
        <v/>
      </c>
      <c r="DV505" s="36" t="str">
        <f>IF(COUNT(DV503:DV504)=0,"",AVERAGE(DV503:DV504))</f>
        <v/>
      </c>
      <c r="DW505" s="36" t="str">
        <f>IF(COUNT(DW503:DW504)=0,"",AVERAGE(DW503:DW504))</f>
        <v/>
      </c>
      <c r="DX505" s="36" t="str">
        <f>IF(COUNT(DX503:DX504)=0,"",AVERAGE(DX503:DX504))</f>
        <v/>
      </c>
      <c r="DY505" s="36"/>
      <c r="DZ505" s="36" t="str">
        <f>IF(COUNT(DZ503:DZ504)=0,"",AVERAGE(DZ503:DZ504))</f>
        <v/>
      </c>
      <c r="EA505" s="52"/>
      <c r="EC505" s="48"/>
      <c r="ED505" s="17" t="s">
        <v>1</v>
      </c>
      <c r="EE505" s="36" t="str">
        <f>IF(COUNT(EE503:EE504)=0,"",AVERAGE(EE503:EE504))</f>
        <v/>
      </c>
      <c r="EF505" s="36" t="str">
        <f>IF(COUNT(EF503:EF504)=0,"",AVERAGE(EF503:EF504))</f>
        <v/>
      </c>
      <c r="EG505" s="36" t="str">
        <f>IF(COUNT(EG503:EG504)=0,"",AVERAGE(EG503:EG504))</f>
        <v/>
      </c>
      <c r="EH505" s="36" t="str">
        <f>IF(COUNT(EH503:EH504)=0,"",AVERAGE(EH503:EH504))</f>
        <v/>
      </c>
      <c r="EI505" s="36"/>
      <c r="EJ505" s="36" t="str">
        <f>IF(COUNT(EJ503:EJ504)=0,"",AVERAGE(EJ503:EJ504))</f>
        <v/>
      </c>
      <c r="EK505" s="52"/>
      <c r="EL505" s="48"/>
      <c r="EM505" s="17" t="s">
        <v>1</v>
      </c>
      <c r="EN505" s="36">
        <f>IF(COUNT(EN503:EN504)=0,"",AVERAGE(EN503:EN504))</f>
        <v>7.5</v>
      </c>
      <c r="EO505" s="36">
        <f>IF(COUNT(EO503:EO504)=0,"",AVERAGE(EO503:EO504))</f>
        <v>8</v>
      </c>
      <c r="EP505" s="36">
        <f>IF(COUNT(EP503:EP504)=0,"",AVERAGE(EP503:EP504))</f>
        <v>6.5</v>
      </c>
      <c r="EQ505" s="36">
        <f>IF(COUNT(EQ503:EQ504)=0,"",AVERAGE(EQ503:EQ504))</f>
        <v>8</v>
      </c>
      <c r="ER505" s="36"/>
      <c r="ES505" s="36">
        <f>IF(COUNT(ES503:ES504)=0,"",AVERAGE(ES503:ES504))</f>
        <v>7.5</v>
      </c>
      <c r="ET505" s="52"/>
      <c r="EU505" s="52"/>
      <c r="EW505" s="369"/>
      <c r="EX505" s="17" t="s">
        <v>1</v>
      </c>
      <c r="EY505" s="36" t="str">
        <f t="shared" ref="EY505:FD505" si="2233">IF(COUNT(EY503:EY504)=0,"",AVERAGE(EY503:EY504))</f>
        <v/>
      </c>
      <c r="EZ505" s="36" t="str">
        <f t="shared" si="2233"/>
        <v/>
      </c>
      <c r="FA505" s="36" t="str">
        <f t="shared" si="2233"/>
        <v/>
      </c>
      <c r="FB505" s="36" t="str">
        <f t="shared" si="2233"/>
        <v/>
      </c>
      <c r="FC505" s="36" t="str">
        <f t="shared" si="2233"/>
        <v/>
      </c>
      <c r="FD505" s="36" t="str">
        <f t="shared" si="2233"/>
        <v/>
      </c>
      <c r="FE505" s="52"/>
      <c r="FG505" s="369"/>
      <c r="FH505" s="17" t="s">
        <v>1</v>
      </c>
      <c r="FI505" s="36" t="str">
        <f t="shared" ref="FI505:FN505" si="2234">IF(COUNT(FI503:FI504)=0,"",AVERAGE(FI503:FI504))</f>
        <v/>
      </c>
      <c r="FJ505" s="36" t="str">
        <f t="shared" si="2234"/>
        <v/>
      </c>
      <c r="FK505" s="36" t="str">
        <f t="shared" si="2234"/>
        <v/>
      </c>
      <c r="FL505" s="36" t="str">
        <f t="shared" si="2234"/>
        <v/>
      </c>
      <c r="FM505" s="36" t="str">
        <f t="shared" si="2234"/>
        <v/>
      </c>
      <c r="FN505" s="36" t="str">
        <f t="shared" si="2234"/>
        <v/>
      </c>
      <c r="FO505" s="52"/>
      <c r="FQ505" s="369"/>
      <c r="FR505" s="17" t="s">
        <v>1</v>
      </c>
      <c r="FS505" s="36" t="str">
        <f t="shared" ref="FS505:FX505" si="2235">IF(COUNT(FS503:FS504)=0,"",AVERAGE(FS503:FS504))</f>
        <v/>
      </c>
      <c r="FT505" s="36" t="str">
        <f t="shared" si="2235"/>
        <v/>
      </c>
      <c r="FU505" s="36" t="str">
        <f t="shared" si="2235"/>
        <v/>
      </c>
      <c r="FV505" s="36" t="str">
        <f t="shared" si="2235"/>
        <v/>
      </c>
      <c r="FW505" s="36" t="str">
        <f t="shared" si="2235"/>
        <v/>
      </c>
      <c r="FX505" s="36" t="str">
        <f t="shared" si="2235"/>
        <v/>
      </c>
      <c r="FY505" s="52"/>
      <c r="GA505" s="369"/>
      <c r="GB505" s="17" t="s">
        <v>1</v>
      </c>
      <c r="GC505" s="36" t="str">
        <f t="shared" ref="GC505:GH505" si="2236">IF(COUNT(GC503:GC504)=0,"",AVERAGE(GC503:GC504))</f>
        <v/>
      </c>
      <c r="GD505" s="36" t="str">
        <f t="shared" si="2236"/>
        <v/>
      </c>
      <c r="GE505" s="36" t="str">
        <f t="shared" si="2236"/>
        <v/>
      </c>
      <c r="GF505" s="36" t="str">
        <f t="shared" si="2236"/>
        <v/>
      </c>
      <c r="GG505" s="36" t="str">
        <f t="shared" si="2236"/>
        <v/>
      </c>
      <c r="GH505" s="36" t="str">
        <f t="shared" si="2236"/>
        <v/>
      </c>
      <c r="GI505" s="52"/>
      <c r="GK505" s="369"/>
      <c r="GL505" s="17" t="s">
        <v>1</v>
      </c>
      <c r="GM505" s="36" t="str">
        <f t="shared" ref="GM505:GR505" si="2237">IF(COUNT(GM503:GM504)=0,"",AVERAGE(GM503:GM504))</f>
        <v/>
      </c>
      <c r="GN505" s="36" t="str">
        <f t="shared" si="2237"/>
        <v/>
      </c>
      <c r="GO505" s="36" t="str">
        <f t="shared" si="2237"/>
        <v/>
      </c>
      <c r="GP505" s="36" t="str">
        <f t="shared" si="2237"/>
        <v/>
      </c>
      <c r="GQ505" s="36" t="str">
        <f t="shared" si="2237"/>
        <v/>
      </c>
      <c r="GR505" s="36" t="str">
        <f t="shared" si="2237"/>
        <v/>
      </c>
      <c r="GS505" s="52"/>
      <c r="GU505" s="369"/>
      <c r="GV505" s="17" t="s">
        <v>1</v>
      </c>
      <c r="GW505" s="36" t="str">
        <f t="shared" ref="GW505:HB505" si="2238">IF(COUNT(GW503:GW504)=0,"",AVERAGE(GW503:GW504))</f>
        <v/>
      </c>
      <c r="GX505" s="36" t="str">
        <f t="shared" si="2238"/>
        <v/>
      </c>
      <c r="GY505" s="36" t="str">
        <f t="shared" si="2238"/>
        <v/>
      </c>
      <c r="GZ505" s="36" t="str">
        <f t="shared" si="2238"/>
        <v/>
      </c>
      <c r="HA505" s="36" t="str">
        <f t="shared" si="2238"/>
        <v/>
      </c>
      <c r="HB505" s="36" t="str">
        <f t="shared" si="2238"/>
        <v/>
      </c>
      <c r="HC505" s="52"/>
      <c r="HE505" s="369"/>
      <c r="HF505" s="17" t="s">
        <v>1</v>
      </c>
      <c r="HG505" s="36" t="str">
        <f t="shared" ref="HG505:HL505" si="2239">IF(COUNT(HG503:HG504)=0,"",AVERAGE(HG503:HG504))</f>
        <v/>
      </c>
      <c r="HH505" s="36" t="str">
        <f t="shared" si="2239"/>
        <v/>
      </c>
      <c r="HI505" s="36" t="str">
        <f t="shared" si="2239"/>
        <v/>
      </c>
      <c r="HJ505" s="36" t="str">
        <f t="shared" si="2239"/>
        <v/>
      </c>
      <c r="HK505" s="36" t="str">
        <f t="shared" si="2239"/>
        <v/>
      </c>
      <c r="HL505" s="36" t="str">
        <f t="shared" si="2239"/>
        <v/>
      </c>
      <c r="HM505" s="52"/>
      <c r="HO505" s="369"/>
      <c r="HP505" s="17" t="s">
        <v>1</v>
      </c>
      <c r="HQ505" s="36" t="str">
        <f t="shared" ref="HQ505:HV505" si="2240">IF(COUNT(HQ503:HQ504)=0,"",AVERAGE(HQ503:HQ504))</f>
        <v/>
      </c>
      <c r="HR505" s="36" t="str">
        <f t="shared" si="2240"/>
        <v/>
      </c>
      <c r="HS505" s="36" t="str">
        <f t="shared" si="2240"/>
        <v/>
      </c>
      <c r="HT505" s="36" t="str">
        <f t="shared" si="2240"/>
        <v/>
      </c>
      <c r="HU505" s="36" t="str">
        <f t="shared" si="2240"/>
        <v/>
      </c>
      <c r="HV505" s="36" t="str">
        <f t="shared" si="2240"/>
        <v/>
      </c>
      <c r="HW505" s="52"/>
      <c r="HY505" s="369"/>
      <c r="HZ505" s="17" t="s">
        <v>1</v>
      </c>
      <c r="IA505" s="36" t="str">
        <f t="shared" ref="IA505:IF505" si="2241">IF(COUNT(IA503:IA504)=0,"",AVERAGE(IA503:IA504))</f>
        <v/>
      </c>
      <c r="IB505" s="36" t="str">
        <f t="shared" si="2241"/>
        <v/>
      </c>
      <c r="IC505" s="36" t="str">
        <f t="shared" si="2241"/>
        <v/>
      </c>
      <c r="ID505" s="36" t="str">
        <f t="shared" si="2241"/>
        <v/>
      </c>
      <c r="IE505" s="36" t="str">
        <f t="shared" si="2241"/>
        <v/>
      </c>
      <c r="IF505" s="36" t="str">
        <f t="shared" si="2241"/>
        <v/>
      </c>
      <c r="IG505" s="52"/>
      <c r="II505" s="369"/>
      <c r="IJ505" s="17" t="s">
        <v>1</v>
      </c>
      <c r="IK505" s="36" t="str">
        <f t="shared" ref="IK505:IP505" si="2242">IF(COUNT(IK503:IK504)=0,"",AVERAGE(IK503:IK504))</f>
        <v/>
      </c>
      <c r="IL505" s="36" t="str">
        <f t="shared" si="2242"/>
        <v/>
      </c>
      <c r="IM505" s="36" t="str">
        <f t="shared" si="2242"/>
        <v/>
      </c>
      <c r="IN505" s="36" t="str">
        <f t="shared" si="2242"/>
        <v/>
      </c>
      <c r="IO505" s="36" t="str">
        <f t="shared" si="2242"/>
        <v/>
      </c>
      <c r="IP505" s="36" t="str">
        <f t="shared" si="2242"/>
        <v/>
      </c>
      <c r="IQ505" s="52"/>
      <c r="IS505" s="369"/>
      <c r="IT505" s="17" t="s">
        <v>1</v>
      </c>
      <c r="IU505" s="36" t="str">
        <f t="shared" ref="IU505:IZ505" si="2243">IF(COUNT(IU503:IU504)=0,"",AVERAGE(IU503:IU504))</f>
        <v/>
      </c>
      <c r="IV505" s="36" t="str">
        <f t="shared" si="2243"/>
        <v/>
      </c>
      <c r="IW505" s="36" t="str">
        <f t="shared" si="2243"/>
        <v/>
      </c>
      <c r="IX505" s="36" t="str">
        <f t="shared" si="2243"/>
        <v/>
      </c>
      <c r="IY505" s="36" t="str">
        <f t="shared" si="2243"/>
        <v/>
      </c>
      <c r="IZ505" s="36" t="str">
        <f t="shared" si="2243"/>
        <v/>
      </c>
      <c r="JA505" s="52"/>
    </row>
    <row r="506" spans="1:261" ht="26.4" outlineLevel="1" x14ac:dyDescent="0.25">
      <c r="A506" s="97"/>
      <c r="B506" s="98">
        <f>SUM(B507:B509)*10</f>
        <v>10</v>
      </c>
      <c r="C506" s="37">
        <v>7.5</v>
      </c>
      <c r="D506" s="38" t="s">
        <v>364</v>
      </c>
      <c r="E506" s="428">
        <f>($B$509*E509)/$B$506</f>
        <v>0.83750000000000002</v>
      </c>
      <c r="F506" s="428">
        <f t="shared" ref="F506:J506" si="2244">($B$509*F509)/$B$506</f>
        <v>0.63749999999999996</v>
      </c>
      <c r="G506" s="428">
        <f t="shared" si="2244"/>
        <v>0.7</v>
      </c>
      <c r="H506" s="428">
        <f t="shared" si="2244"/>
        <v>0.81666666666666665</v>
      </c>
      <c r="I506" s="428">
        <f t="shared" si="2244"/>
        <v>0.6333333333333333</v>
      </c>
      <c r="J506" s="428">
        <f t="shared" si="2244"/>
        <v>0.88333333333333341</v>
      </c>
      <c r="K506" s="52"/>
      <c r="M506" s="37">
        <v>7.5</v>
      </c>
      <c r="N506" s="38" t="s">
        <v>364</v>
      </c>
      <c r="O506" s="38"/>
      <c r="P506" s="38"/>
      <c r="Q506" s="38"/>
      <c r="R506" s="38"/>
      <c r="S506" s="38"/>
      <c r="T506" s="38"/>
      <c r="U506" s="52"/>
      <c r="W506" s="37">
        <v>7.5</v>
      </c>
      <c r="X506" s="38" t="s">
        <v>364</v>
      </c>
      <c r="Y506" s="38"/>
      <c r="Z506" s="38"/>
      <c r="AA506" s="38"/>
      <c r="AB506" s="38"/>
      <c r="AC506" s="38"/>
      <c r="AD506" s="38"/>
      <c r="AE506" s="52"/>
      <c r="AG506" s="37">
        <v>7.5</v>
      </c>
      <c r="AH506" s="38" t="s">
        <v>364</v>
      </c>
      <c r="AI506" s="38"/>
      <c r="AJ506" s="38"/>
      <c r="AK506" s="38"/>
      <c r="AL506" s="38"/>
      <c r="AM506" s="38"/>
      <c r="AN506" s="38"/>
      <c r="AO506" s="52"/>
      <c r="AQ506" s="37">
        <v>7.5</v>
      </c>
      <c r="AR506" s="38" t="s">
        <v>364</v>
      </c>
      <c r="AS506" s="6"/>
      <c r="AT506" s="6"/>
      <c r="AU506" s="6"/>
      <c r="AV506" s="6"/>
      <c r="AW506" s="6"/>
      <c r="AX506" s="6"/>
      <c r="AY506" s="52"/>
      <c r="BA506" s="37">
        <v>7.5</v>
      </c>
      <c r="BB506" s="38" t="s">
        <v>364</v>
      </c>
      <c r="BC506" s="38"/>
      <c r="BD506" s="38"/>
      <c r="BE506" s="38"/>
      <c r="BF506" s="38"/>
      <c r="BG506" s="38"/>
      <c r="BH506" s="38"/>
      <c r="BI506" s="52"/>
      <c r="BK506" s="37">
        <v>7.5</v>
      </c>
      <c r="BL506" s="38" t="s">
        <v>364</v>
      </c>
      <c r="BM506" s="38"/>
      <c r="BN506" s="38"/>
      <c r="BO506" s="38"/>
      <c r="BP506" s="38"/>
      <c r="BQ506" s="38"/>
      <c r="BR506" s="38"/>
      <c r="BS506" s="52"/>
      <c r="BU506" s="37">
        <v>7.5</v>
      </c>
      <c r="BV506" s="38" t="s">
        <v>364</v>
      </c>
      <c r="BW506" s="38"/>
      <c r="BX506" s="38"/>
      <c r="BY506" s="38"/>
      <c r="BZ506" s="38"/>
      <c r="CA506" s="38"/>
      <c r="CB506" s="38"/>
      <c r="CC506" s="52"/>
      <c r="CE506" s="37">
        <v>7.5</v>
      </c>
      <c r="CF506" s="38" t="s">
        <v>364</v>
      </c>
      <c r="CG506" s="38"/>
      <c r="CH506" s="38"/>
      <c r="CI506" s="38"/>
      <c r="CJ506" s="38"/>
      <c r="CK506" s="38"/>
      <c r="CL506" s="38"/>
      <c r="CM506" s="52"/>
      <c r="CO506" s="37">
        <v>7.5</v>
      </c>
      <c r="CP506" s="38" t="s">
        <v>364</v>
      </c>
      <c r="CQ506" s="38"/>
      <c r="CR506" s="38"/>
      <c r="CS506" s="38"/>
      <c r="CT506" s="38"/>
      <c r="CU506" s="38"/>
      <c r="CV506" s="38"/>
      <c r="CW506" s="52"/>
      <c r="CY506" s="37">
        <v>7.5</v>
      </c>
      <c r="CZ506" s="38" t="s">
        <v>364</v>
      </c>
      <c r="DA506" s="38"/>
      <c r="DB506" s="38"/>
      <c r="DC506" s="38"/>
      <c r="DD506" s="38"/>
      <c r="DE506" s="38"/>
      <c r="DF506" s="38"/>
      <c r="DG506" s="52"/>
      <c r="DI506" s="37">
        <v>7.5</v>
      </c>
      <c r="DJ506" s="38" t="s">
        <v>364</v>
      </c>
      <c r="DK506" s="38"/>
      <c r="DL506" s="38"/>
      <c r="DM506" s="38"/>
      <c r="DN506" s="38"/>
      <c r="DO506" s="38"/>
      <c r="DP506" s="38"/>
      <c r="DQ506" s="52"/>
      <c r="DS506" s="37">
        <v>7.5</v>
      </c>
      <c r="DT506" s="38" t="s">
        <v>364</v>
      </c>
      <c r="DU506" s="38"/>
      <c r="DV506" s="38"/>
      <c r="DW506" s="38"/>
      <c r="DX506" s="38"/>
      <c r="DY506" s="38"/>
      <c r="DZ506" s="38"/>
      <c r="EA506" s="52"/>
      <c r="EC506" s="37">
        <v>7.5</v>
      </c>
      <c r="ED506" s="38" t="s">
        <v>364</v>
      </c>
      <c r="EE506" s="38"/>
      <c r="EF506" s="38"/>
      <c r="EG506" s="38"/>
      <c r="EH506" s="38"/>
      <c r="EI506" s="38"/>
      <c r="EJ506" s="38"/>
      <c r="EK506" s="52"/>
      <c r="EL506" s="37">
        <v>7.5</v>
      </c>
      <c r="EM506" s="38" t="s">
        <v>364</v>
      </c>
      <c r="EN506" s="38"/>
      <c r="EO506" s="38"/>
      <c r="EP506" s="38"/>
      <c r="EQ506" s="38"/>
      <c r="ER506" s="38"/>
      <c r="ES506" s="38"/>
      <c r="ET506" s="52"/>
      <c r="EU506" s="52"/>
      <c r="EW506" s="364">
        <v>7.5</v>
      </c>
      <c r="EX506" s="38" t="s">
        <v>364</v>
      </c>
      <c r="EY506" s="38"/>
      <c r="EZ506" s="38"/>
      <c r="FA506" s="38"/>
      <c r="FB506" s="38"/>
      <c r="FC506" s="38"/>
      <c r="FD506" s="38"/>
      <c r="FE506" s="52"/>
      <c r="FG506" s="364">
        <v>7.5</v>
      </c>
      <c r="FH506" s="38" t="s">
        <v>364</v>
      </c>
      <c r="FI506" s="38"/>
      <c r="FJ506" s="38"/>
      <c r="FK506" s="38"/>
      <c r="FL506" s="38"/>
      <c r="FM506" s="38"/>
      <c r="FN506" s="38"/>
      <c r="FO506" s="52"/>
      <c r="FQ506" s="364">
        <v>7.5</v>
      </c>
      <c r="FR506" s="38" t="s">
        <v>364</v>
      </c>
      <c r="FS506" s="38"/>
      <c r="FT506" s="38"/>
      <c r="FU506" s="38"/>
      <c r="FV506" s="38"/>
      <c r="FW506" s="38"/>
      <c r="FX506" s="38"/>
      <c r="FY506" s="52"/>
      <c r="GA506" s="364">
        <v>7.5</v>
      </c>
      <c r="GB506" s="38" t="s">
        <v>364</v>
      </c>
      <c r="GC506" s="38"/>
      <c r="GD506" s="38"/>
      <c r="GE506" s="38"/>
      <c r="GF506" s="38"/>
      <c r="GG506" s="38"/>
      <c r="GH506" s="38"/>
      <c r="GI506" s="52"/>
      <c r="GK506" s="364">
        <v>7.5</v>
      </c>
      <c r="GL506" s="38" t="s">
        <v>364</v>
      </c>
      <c r="GM506" s="38"/>
      <c r="GN506" s="38"/>
      <c r="GO506" s="38"/>
      <c r="GP506" s="38"/>
      <c r="GQ506" s="38"/>
      <c r="GR506" s="38"/>
      <c r="GS506" s="52"/>
      <c r="GU506" s="364">
        <v>7.5</v>
      </c>
      <c r="GV506" s="38" t="s">
        <v>364</v>
      </c>
      <c r="GW506" s="38"/>
      <c r="GX506" s="38"/>
      <c r="GY506" s="38"/>
      <c r="GZ506" s="38"/>
      <c r="HA506" s="38"/>
      <c r="HB506" s="38"/>
      <c r="HC506" s="52"/>
      <c r="HE506" s="364">
        <v>7.5</v>
      </c>
      <c r="HF506" s="38" t="s">
        <v>364</v>
      </c>
      <c r="HG506" s="38"/>
      <c r="HH506" s="38"/>
      <c r="HI506" s="38"/>
      <c r="HJ506" s="38"/>
      <c r="HK506" s="38"/>
      <c r="HL506" s="38"/>
      <c r="HM506" s="52"/>
      <c r="HO506" s="364">
        <v>7.5</v>
      </c>
      <c r="HP506" s="38" t="s">
        <v>364</v>
      </c>
      <c r="HQ506" s="38"/>
      <c r="HR506" s="38"/>
      <c r="HS506" s="38"/>
      <c r="HT506" s="38"/>
      <c r="HU506" s="38"/>
      <c r="HV506" s="38"/>
      <c r="HW506" s="52"/>
      <c r="HY506" s="364">
        <v>7.5</v>
      </c>
      <c r="HZ506" s="38" t="s">
        <v>364</v>
      </c>
      <c r="IA506" s="38"/>
      <c r="IB506" s="38"/>
      <c r="IC506" s="38"/>
      <c r="ID506" s="38"/>
      <c r="IE506" s="38"/>
      <c r="IF506" s="38"/>
      <c r="IG506" s="52"/>
      <c r="II506" s="364">
        <v>7.5</v>
      </c>
      <c r="IJ506" s="38" t="s">
        <v>364</v>
      </c>
      <c r="IK506" s="38"/>
      <c r="IL506" s="38"/>
      <c r="IM506" s="38"/>
      <c r="IN506" s="38"/>
      <c r="IO506" s="38"/>
      <c r="IP506" s="38"/>
      <c r="IQ506" s="52"/>
      <c r="IS506" s="364">
        <v>7.5</v>
      </c>
      <c r="IT506" s="38" t="s">
        <v>364</v>
      </c>
      <c r="IU506" s="38"/>
      <c r="IV506" s="38"/>
      <c r="IW506" s="38"/>
      <c r="IX506" s="38"/>
      <c r="IY506" s="38"/>
      <c r="IZ506" s="38"/>
      <c r="JA506" s="52"/>
    </row>
    <row r="507" spans="1:261" outlineLevel="2" x14ac:dyDescent="0.25">
      <c r="C507" s="356"/>
      <c r="D507" s="41">
        <v>1</v>
      </c>
      <c r="E507" s="416">
        <f t="shared" ref="E507:E508" si="2245">AVERAGE(O507,Y507,AI507,AS507,BC507,BM507,BW507,CG507,CQ507,DA507,DK507,DU507,EE507,EO507,EY507,FI507,FS507,GC507,GM507,GW507,HG507,HQ507,IA507,IK507,IU507)</f>
        <v>9.25</v>
      </c>
      <c r="F507" s="416">
        <f t="shared" ref="F507:F508" si="2246">AVERAGE(P507,Z507,AJ507,AT507,BD507,BN507,BX507,CH507,CR507,DB507,DL507,DV507,EF507,EP507,EZ507,FJ507,FT507,GD507,GN507,GX507,HH507,HR507,IB507,IL507,IV507)</f>
        <v>7.25</v>
      </c>
      <c r="G507" s="416">
        <f t="shared" ref="G507:G508" si="2247">AVERAGE(Q507,AA507,AK507,AU507,BE507,BO507,BY507,CI507,CS507,DC507,DM507,DW507,EG507,EQ507,FA507,FK507,FU507,GE507,GO507,GY507,HI507,HS507,IC507,IM507,IW507)</f>
        <v>7.25</v>
      </c>
      <c r="H507" s="416">
        <f t="shared" ref="H507:H508" si="2248">AVERAGE(R507,AB507,AL507,AV507,BF507,BP507,BZ507,CJ507,CT507,DD507,DN507,DX507,EH507,ER507,FB507,FL507,FV507,GF507,GP507,GZ507,HJ507,HT507,ID507,IN507,IX507)</f>
        <v>7.333333333333333</v>
      </c>
      <c r="I507" s="416">
        <f t="shared" ref="I507:I508" si="2249">AVERAGE(S507,AC507,AM507,AW507,BG507,BQ507,CA507,CK507,CU507,DE507,DO507,DY507,EI507,ES507,FC507,FM507,FW507,GG507,GQ507,HA507,HK507,HU507,IE507,IO507,IY507)</f>
        <v>9.3333333333333339</v>
      </c>
      <c r="J507" s="416">
        <f t="shared" ref="J507:J508" si="2250">AVERAGE(T507,AD507,AN507,AX507,BH507,BR507,CB507,CL507,CV507,DF507,DP507,DZ507,EJ507,ET507,FD507,FN507,FX507,GH507,GR507,HB507,HL507,HV507,IF507,IP507,IZ507)</f>
        <v>9.6666666666666661</v>
      </c>
      <c r="K507" s="52"/>
      <c r="M507" s="328"/>
      <c r="N507" s="41">
        <v>1</v>
      </c>
      <c r="O507" s="6"/>
      <c r="P507" s="6"/>
      <c r="Q507" s="6"/>
      <c r="R507" s="6"/>
      <c r="S507" s="6"/>
      <c r="T507" s="6"/>
      <c r="U507" s="52"/>
      <c r="W507" s="328"/>
      <c r="X507" s="41">
        <v>1</v>
      </c>
      <c r="Y507" s="6"/>
      <c r="Z507" s="6"/>
      <c r="AA507" s="6"/>
      <c r="AB507" s="6"/>
      <c r="AC507" s="6"/>
      <c r="AD507" s="6"/>
      <c r="AE507" s="52"/>
      <c r="AG507" s="328"/>
      <c r="AH507" s="41">
        <v>1</v>
      </c>
      <c r="AI507" s="6"/>
      <c r="AJ507" s="6"/>
      <c r="AK507" s="6"/>
      <c r="AL507" s="6"/>
      <c r="AM507" s="6"/>
      <c r="AN507" s="6"/>
      <c r="AO507" s="52"/>
      <c r="AQ507" s="328"/>
      <c r="AR507" s="41">
        <v>1</v>
      </c>
      <c r="AS507" s="6"/>
      <c r="AT507" s="6"/>
      <c r="AU507" s="6"/>
      <c r="AV507" s="6"/>
      <c r="AW507" s="6"/>
      <c r="AX507" s="6"/>
      <c r="AY507" s="52"/>
      <c r="BA507" s="328"/>
      <c r="BB507" s="41">
        <v>1</v>
      </c>
      <c r="BC507" s="408">
        <v>10</v>
      </c>
      <c r="BD507" s="6">
        <v>7</v>
      </c>
      <c r="BE507" s="6">
        <v>5</v>
      </c>
      <c r="BF507" s="6">
        <v>6</v>
      </c>
      <c r="BG507" s="408">
        <v>10</v>
      </c>
      <c r="BH507" s="408">
        <v>10</v>
      </c>
      <c r="BI507" s="52"/>
      <c r="BK507" s="328"/>
      <c r="BL507" s="41">
        <v>1</v>
      </c>
      <c r="BM507" s="6"/>
      <c r="BN507" s="6"/>
      <c r="BO507" s="6"/>
      <c r="BP507" s="6"/>
      <c r="BQ507" s="6"/>
      <c r="BR507" s="6"/>
      <c r="BS507" s="52"/>
      <c r="BU507" s="328"/>
      <c r="BV507" s="41">
        <v>1</v>
      </c>
      <c r="BW507" s="6">
        <v>9</v>
      </c>
      <c r="BX507" s="6">
        <v>6</v>
      </c>
      <c r="BY507" s="6">
        <v>9</v>
      </c>
      <c r="BZ507" s="6">
        <v>9</v>
      </c>
      <c r="CA507" s="6">
        <v>8</v>
      </c>
      <c r="CB507" s="6">
        <v>9</v>
      </c>
      <c r="CC507" s="52"/>
      <c r="CE507" s="328"/>
      <c r="CF507" s="41">
        <v>1</v>
      </c>
      <c r="CG507" s="6"/>
      <c r="CH507" s="6"/>
      <c r="CI507" s="6"/>
      <c r="CJ507" s="6"/>
      <c r="CK507" s="6"/>
      <c r="CL507" s="6"/>
      <c r="CM507" s="52"/>
      <c r="CO507" s="328"/>
      <c r="CP507" s="41">
        <v>1</v>
      </c>
      <c r="CQ507" s="6"/>
      <c r="CR507" s="6"/>
      <c r="CS507" s="6"/>
      <c r="CT507" s="6"/>
      <c r="CU507" s="6"/>
      <c r="CV507" s="6"/>
      <c r="CW507" s="52"/>
      <c r="CY507" s="328"/>
      <c r="CZ507" s="41">
        <v>1</v>
      </c>
      <c r="DA507" s="6">
        <v>10</v>
      </c>
      <c r="DB507" s="6">
        <v>8</v>
      </c>
      <c r="DC507" s="6">
        <v>8</v>
      </c>
      <c r="DD507" s="6">
        <v>7</v>
      </c>
      <c r="DE507" s="6"/>
      <c r="DF507" s="6">
        <v>10</v>
      </c>
      <c r="DG507" s="52"/>
      <c r="DI507" s="328"/>
      <c r="DJ507" s="41">
        <v>1</v>
      </c>
      <c r="DK507" s="6"/>
      <c r="DL507" s="6"/>
      <c r="DM507" s="6"/>
      <c r="DN507" s="6"/>
      <c r="DO507" s="6"/>
      <c r="DP507" s="6"/>
      <c r="DQ507" s="52"/>
      <c r="DS507" s="328"/>
      <c r="DT507" s="41">
        <v>1</v>
      </c>
      <c r="DU507" s="6"/>
      <c r="DV507" s="6"/>
      <c r="DW507" s="6"/>
      <c r="DX507" s="6"/>
      <c r="DY507" s="6"/>
      <c r="DZ507" s="6"/>
      <c r="EA507" s="52"/>
      <c r="EC507" s="328"/>
      <c r="ED507" s="41">
        <v>1</v>
      </c>
      <c r="EE507" s="6"/>
      <c r="EF507" s="6"/>
      <c r="EG507" s="6"/>
      <c r="EH507" s="6"/>
      <c r="EI507" s="6"/>
      <c r="EJ507" s="6"/>
      <c r="EK507" s="52"/>
      <c r="EL507" s="328"/>
      <c r="EM507" s="41">
        <v>1</v>
      </c>
      <c r="EN507" s="6">
        <v>10</v>
      </c>
      <c r="EO507" s="6">
        <v>8</v>
      </c>
      <c r="EP507" s="6">
        <v>8</v>
      </c>
      <c r="EQ507" s="6">
        <v>7</v>
      </c>
      <c r="ER507" s="6"/>
      <c r="ES507" s="6">
        <v>10</v>
      </c>
      <c r="ET507" s="52"/>
      <c r="EU507" s="52"/>
      <c r="EW507" s="367"/>
      <c r="EX507" s="41">
        <v>1</v>
      </c>
      <c r="EY507" s="6"/>
      <c r="EZ507" s="6"/>
      <c r="FA507" s="6"/>
      <c r="FB507" s="6"/>
      <c r="FC507" s="6"/>
      <c r="FD507" s="6"/>
      <c r="FE507" s="52"/>
      <c r="FG507" s="367"/>
      <c r="FH507" s="41">
        <v>1</v>
      </c>
      <c r="FI507" s="6"/>
      <c r="FJ507" s="6"/>
      <c r="FK507" s="6"/>
      <c r="FL507" s="6"/>
      <c r="FM507" s="6"/>
      <c r="FN507" s="6"/>
      <c r="FO507" s="52"/>
      <c r="FQ507" s="367"/>
      <c r="FR507" s="41">
        <v>1</v>
      </c>
      <c r="FS507" s="6"/>
      <c r="FT507" s="6"/>
      <c r="FU507" s="6"/>
      <c r="FV507" s="6"/>
      <c r="FW507" s="6"/>
      <c r="FX507" s="6"/>
      <c r="FY507" s="52"/>
      <c r="GA507" s="367"/>
      <c r="GB507" s="41">
        <v>1</v>
      </c>
      <c r="GC507" s="6"/>
      <c r="GD507" s="6"/>
      <c r="GE507" s="6"/>
      <c r="GF507" s="6"/>
      <c r="GG507" s="6"/>
      <c r="GH507" s="6"/>
      <c r="GI507" s="52"/>
      <c r="GK507" s="367"/>
      <c r="GL507" s="41">
        <v>1</v>
      </c>
      <c r="GM507" s="6"/>
      <c r="GN507" s="6"/>
      <c r="GO507" s="6"/>
      <c r="GP507" s="6"/>
      <c r="GQ507" s="6"/>
      <c r="GR507" s="6"/>
      <c r="GS507" s="52"/>
      <c r="GU507" s="367"/>
      <c r="GV507" s="41">
        <v>1</v>
      </c>
      <c r="GW507" s="6"/>
      <c r="GX507" s="6"/>
      <c r="GY507" s="6"/>
      <c r="GZ507" s="6"/>
      <c r="HA507" s="6"/>
      <c r="HB507" s="6"/>
      <c r="HC507" s="52"/>
      <c r="HE507" s="367"/>
      <c r="HF507" s="41">
        <v>1</v>
      </c>
      <c r="HG507" s="6"/>
      <c r="HH507" s="6"/>
      <c r="HI507" s="6"/>
      <c r="HJ507" s="6"/>
      <c r="HK507" s="6"/>
      <c r="HL507" s="6"/>
      <c r="HM507" s="52"/>
      <c r="HO507" s="367"/>
      <c r="HP507" s="41">
        <v>1</v>
      </c>
      <c r="HQ507" s="6"/>
      <c r="HR507" s="6"/>
      <c r="HS507" s="6"/>
      <c r="HT507" s="6"/>
      <c r="HU507" s="6"/>
      <c r="HV507" s="6"/>
      <c r="HW507" s="52"/>
      <c r="HY507" s="367"/>
      <c r="HZ507" s="41">
        <v>1</v>
      </c>
      <c r="IA507" s="6"/>
      <c r="IB507" s="6"/>
      <c r="IC507" s="6"/>
      <c r="ID507" s="6"/>
      <c r="IE507" s="6"/>
      <c r="IF507" s="6"/>
      <c r="IG507" s="52"/>
      <c r="II507" s="367"/>
      <c r="IJ507" s="41">
        <v>1</v>
      </c>
      <c r="IK507" s="6"/>
      <c r="IL507" s="6"/>
      <c r="IM507" s="6"/>
      <c r="IN507" s="6"/>
      <c r="IO507" s="6"/>
      <c r="IP507" s="6"/>
      <c r="IQ507" s="52"/>
      <c r="IS507" s="367"/>
      <c r="IT507" s="41">
        <v>1</v>
      </c>
      <c r="IU507" s="6"/>
      <c r="IV507" s="6"/>
      <c r="IW507" s="6"/>
      <c r="IX507" s="6"/>
      <c r="IY507" s="6"/>
      <c r="IZ507" s="6"/>
      <c r="JA507" s="52"/>
    </row>
    <row r="508" spans="1:261" outlineLevel="2" x14ac:dyDescent="0.25">
      <c r="C508" s="356"/>
      <c r="D508" s="41">
        <v>2</v>
      </c>
      <c r="E508" s="416">
        <f t="shared" si="2245"/>
        <v>7.5</v>
      </c>
      <c r="F508" s="416">
        <f t="shared" si="2246"/>
        <v>5.5</v>
      </c>
      <c r="G508" s="416">
        <f t="shared" si="2247"/>
        <v>6.75</v>
      </c>
      <c r="H508" s="416">
        <f t="shared" si="2248"/>
        <v>9</v>
      </c>
      <c r="I508" s="416">
        <f t="shared" si="2249"/>
        <v>0</v>
      </c>
      <c r="J508" s="416">
        <f t="shared" si="2250"/>
        <v>7</v>
      </c>
      <c r="K508" s="52"/>
      <c r="M508" s="328"/>
      <c r="N508" s="41">
        <v>2</v>
      </c>
      <c r="O508" s="6"/>
      <c r="P508" s="6"/>
      <c r="Q508" s="6"/>
      <c r="R508" s="6"/>
      <c r="S508" s="6"/>
      <c r="T508" s="6"/>
      <c r="U508" s="52"/>
      <c r="W508" s="328"/>
      <c r="X508" s="41">
        <v>2</v>
      </c>
      <c r="Y508" s="6"/>
      <c r="Z508" s="6"/>
      <c r="AA508" s="6"/>
      <c r="AB508" s="6"/>
      <c r="AC508" s="6"/>
      <c r="AD508" s="6"/>
      <c r="AE508" s="52"/>
      <c r="AG508" s="328"/>
      <c r="AH508" s="41">
        <v>2</v>
      </c>
      <c r="AI508" s="6"/>
      <c r="AJ508" s="6"/>
      <c r="AK508" s="6"/>
      <c r="AL508" s="6"/>
      <c r="AM508" s="6"/>
      <c r="AN508" s="6"/>
      <c r="AO508" s="52"/>
      <c r="AQ508" s="328"/>
      <c r="AR508" s="41">
        <v>2</v>
      </c>
      <c r="AS508" s="36"/>
      <c r="AT508" s="36" t="str">
        <f>IF(COUNT(AT506:AT507)=0,"",AVERAGE(AT506:AT507))</f>
        <v/>
      </c>
      <c r="AU508" s="36" t="str">
        <f>IF(COUNT(AU506:AU507)=0,"",AVERAGE(AU506:AU507))</f>
        <v/>
      </c>
      <c r="AV508" s="36" t="str">
        <f>IF(COUNT(AV506:AV507)=0,"",AVERAGE(AV506:AV507))</f>
        <v/>
      </c>
      <c r="AW508" s="36" t="str">
        <f>IF(COUNT(AW506:AW507)=0,"",AVERAGE(AW506:AW507))</f>
        <v/>
      </c>
      <c r="AX508" s="36" t="str">
        <f>IF(COUNT(AX506:AX507)=0,"",AVERAGE(AX506:AX507))</f>
        <v/>
      </c>
      <c r="AY508" s="52"/>
      <c r="BA508" s="328"/>
      <c r="BB508" s="41">
        <v>2</v>
      </c>
      <c r="BC508" s="6">
        <v>8</v>
      </c>
      <c r="BD508" s="6">
        <v>5</v>
      </c>
      <c r="BE508" s="6">
        <v>5</v>
      </c>
      <c r="BF508" s="6">
        <v>8</v>
      </c>
      <c r="BG508" s="409">
        <v>0</v>
      </c>
      <c r="BH508" s="6">
        <v>8</v>
      </c>
      <c r="BI508" s="52"/>
      <c r="BK508" s="328"/>
      <c r="BL508" s="41">
        <v>2</v>
      </c>
      <c r="BM508" s="6"/>
      <c r="BN508" s="6"/>
      <c r="BO508" s="6"/>
      <c r="BP508" s="6"/>
      <c r="BQ508" s="6"/>
      <c r="BR508" s="6"/>
      <c r="BS508" s="52"/>
      <c r="BU508" s="328"/>
      <c r="BV508" s="41">
        <v>2</v>
      </c>
      <c r="BW508" s="6">
        <v>6</v>
      </c>
      <c r="BX508" s="6">
        <v>5</v>
      </c>
      <c r="BY508" s="6">
        <v>8</v>
      </c>
      <c r="BZ508" s="6">
        <v>9</v>
      </c>
      <c r="CA508" s="6">
        <v>0</v>
      </c>
      <c r="CB508" s="6">
        <v>6</v>
      </c>
      <c r="CC508" s="52"/>
      <c r="CE508" s="328"/>
      <c r="CF508" s="41">
        <v>2</v>
      </c>
      <c r="CG508" s="6"/>
      <c r="CH508" s="6"/>
      <c r="CI508" s="6"/>
      <c r="CJ508" s="6"/>
      <c r="CK508" s="6"/>
      <c r="CL508" s="6"/>
      <c r="CM508" s="52"/>
      <c r="CO508" s="328"/>
      <c r="CP508" s="41">
        <v>2</v>
      </c>
      <c r="CQ508" s="6"/>
      <c r="CR508" s="6"/>
      <c r="CS508" s="6"/>
      <c r="CT508" s="6"/>
      <c r="CU508" s="6"/>
      <c r="CV508" s="6"/>
      <c r="CW508" s="52"/>
      <c r="CY508" s="328"/>
      <c r="CZ508" s="41">
        <v>2</v>
      </c>
      <c r="DA508" s="6">
        <v>8</v>
      </c>
      <c r="DB508" s="6">
        <v>8</v>
      </c>
      <c r="DC508" s="6">
        <v>4</v>
      </c>
      <c r="DD508" s="6">
        <v>10</v>
      </c>
      <c r="DE508" s="6"/>
      <c r="DF508" s="6"/>
      <c r="DG508" s="52"/>
      <c r="DI508" s="328"/>
      <c r="DJ508" s="41">
        <v>2</v>
      </c>
      <c r="DK508" s="6"/>
      <c r="DL508" s="6"/>
      <c r="DM508" s="6"/>
      <c r="DN508" s="6"/>
      <c r="DO508" s="6"/>
      <c r="DP508" s="6"/>
      <c r="DQ508" s="52"/>
      <c r="DS508" s="328"/>
      <c r="DT508" s="41">
        <v>2</v>
      </c>
      <c r="DU508" s="6"/>
      <c r="DV508" s="6"/>
      <c r="DW508" s="6"/>
      <c r="DX508" s="6"/>
      <c r="DY508" s="6"/>
      <c r="DZ508" s="6"/>
      <c r="EA508" s="52"/>
      <c r="EC508" s="328"/>
      <c r="ED508" s="41">
        <v>2</v>
      </c>
      <c r="EE508" s="6"/>
      <c r="EF508" s="6"/>
      <c r="EG508" s="6"/>
      <c r="EH508" s="6"/>
      <c r="EI508" s="6"/>
      <c r="EJ508" s="6"/>
      <c r="EK508" s="52"/>
      <c r="EL508" s="328"/>
      <c r="EM508" s="41">
        <v>2</v>
      </c>
      <c r="EN508" s="6">
        <v>8</v>
      </c>
      <c r="EO508" s="6">
        <v>8</v>
      </c>
      <c r="EP508" s="6">
        <v>4</v>
      </c>
      <c r="EQ508" s="6">
        <v>10</v>
      </c>
      <c r="ER508" s="6"/>
      <c r="ES508" s="6"/>
      <c r="ET508" s="52"/>
      <c r="EU508" s="52"/>
      <c r="EW508" s="367"/>
      <c r="EX508" s="41">
        <v>2</v>
      </c>
      <c r="EY508" s="6"/>
      <c r="EZ508" s="6"/>
      <c r="FA508" s="6"/>
      <c r="FB508" s="6"/>
      <c r="FC508" s="6"/>
      <c r="FD508" s="6"/>
      <c r="FE508" s="52"/>
      <c r="FG508" s="367"/>
      <c r="FH508" s="41">
        <v>2</v>
      </c>
      <c r="FI508" s="6"/>
      <c r="FJ508" s="6"/>
      <c r="FK508" s="6"/>
      <c r="FL508" s="6"/>
      <c r="FM508" s="6"/>
      <c r="FN508" s="6"/>
      <c r="FO508" s="52"/>
      <c r="FQ508" s="367"/>
      <c r="FR508" s="41">
        <v>2</v>
      </c>
      <c r="FS508" s="6"/>
      <c r="FT508" s="6"/>
      <c r="FU508" s="6"/>
      <c r="FV508" s="6"/>
      <c r="FW508" s="6"/>
      <c r="FX508" s="6"/>
      <c r="FY508" s="52"/>
      <c r="GA508" s="367"/>
      <c r="GB508" s="41">
        <v>2</v>
      </c>
      <c r="GC508" s="6"/>
      <c r="GD508" s="6"/>
      <c r="GE508" s="6"/>
      <c r="GF508" s="6"/>
      <c r="GG508" s="6"/>
      <c r="GH508" s="6"/>
      <c r="GI508" s="52"/>
      <c r="GK508" s="367"/>
      <c r="GL508" s="41">
        <v>2</v>
      </c>
      <c r="GM508" s="6"/>
      <c r="GN508" s="6"/>
      <c r="GO508" s="6"/>
      <c r="GP508" s="6"/>
      <c r="GQ508" s="6"/>
      <c r="GR508" s="6"/>
      <c r="GS508" s="52"/>
      <c r="GU508" s="367"/>
      <c r="GV508" s="41">
        <v>2</v>
      </c>
      <c r="GW508" s="6"/>
      <c r="GX508" s="6"/>
      <c r="GY508" s="6"/>
      <c r="GZ508" s="6"/>
      <c r="HA508" s="6"/>
      <c r="HB508" s="6"/>
      <c r="HC508" s="52"/>
      <c r="HE508" s="367"/>
      <c r="HF508" s="41">
        <v>2</v>
      </c>
      <c r="HG508" s="6"/>
      <c r="HH508" s="6"/>
      <c r="HI508" s="6"/>
      <c r="HJ508" s="6"/>
      <c r="HK508" s="6"/>
      <c r="HL508" s="6"/>
      <c r="HM508" s="52"/>
      <c r="HO508" s="367"/>
      <c r="HP508" s="41">
        <v>2</v>
      </c>
      <c r="HQ508" s="6"/>
      <c r="HR508" s="6"/>
      <c r="HS508" s="6"/>
      <c r="HT508" s="6"/>
      <c r="HU508" s="6"/>
      <c r="HV508" s="6"/>
      <c r="HW508" s="52"/>
      <c r="HY508" s="367"/>
      <c r="HZ508" s="41">
        <v>2</v>
      </c>
      <c r="IA508" s="6"/>
      <c r="IB508" s="6"/>
      <c r="IC508" s="6"/>
      <c r="ID508" s="6"/>
      <c r="IE508" s="6"/>
      <c r="IF508" s="6"/>
      <c r="IG508" s="52"/>
      <c r="II508" s="367"/>
      <c r="IJ508" s="41">
        <v>2</v>
      </c>
      <c r="IK508" s="6"/>
      <c r="IL508" s="6"/>
      <c r="IM508" s="6"/>
      <c r="IN508" s="6"/>
      <c r="IO508" s="6"/>
      <c r="IP508" s="6"/>
      <c r="IQ508" s="52"/>
      <c r="IS508" s="367"/>
      <c r="IT508" s="41">
        <v>2</v>
      </c>
      <c r="IU508" s="6"/>
      <c r="IV508" s="6"/>
      <c r="IW508" s="6"/>
      <c r="IX508" s="6"/>
      <c r="IY508" s="6"/>
      <c r="IZ508" s="6"/>
      <c r="JA508" s="52"/>
    </row>
    <row r="509" spans="1:261" ht="13.8" outlineLevel="2" x14ac:dyDescent="0.25">
      <c r="A509" s="99" t="s">
        <v>122</v>
      </c>
      <c r="B509" s="100">
        <f>IF(A509="Must Have",RQTMustHave,(IF(A509="Important",RQTImportant,(IF(A509="Standard",RQTStandard,RQTNiceToHave)))))</f>
        <v>1</v>
      </c>
      <c r="C509" s="358"/>
      <c r="D509" s="17" t="s">
        <v>1</v>
      </c>
      <c r="E509" s="417">
        <f>AVERAGE(O509,Y509,AI509,AS509,BC509,BM509,BW509,CG509,CQ509,DA509,DK509,DU509,EE509,EO509,EY509,FI509,FS509,GC509,GM509,GW509,HG509,HQ509,IA509,IK509,IU509)</f>
        <v>8.375</v>
      </c>
      <c r="F509" s="417">
        <f t="shared" ref="F509:J509" si="2251">AVERAGE(P509,Z509,AJ509,AT509,BD509,BN509,BX509,CH509,CR509,DB509,DL509,DV509,EF509,EP509,EZ509,FJ509,FT509,GD509,GN509,GX509,HH509,HR509,IB509,IL509,IV509)</f>
        <v>6.375</v>
      </c>
      <c r="G509" s="417">
        <f t="shared" si="2251"/>
        <v>7</v>
      </c>
      <c r="H509" s="417">
        <f t="shared" si="2251"/>
        <v>8.1666666666666661</v>
      </c>
      <c r="I509" s="417">
        <f t="shared" si="2251"/>
        <v>6.333333333333333</v>
      </c>
      <c r="J509" s="417">
        <f t="shared" si="2251"/>
        <v>8.8333333333333339</v>
      </c>
      <c r="K509" s="52"/>
      <c r="M509" s="48"/>
      <c r="N509" s="17" t="s">
        <v>1</v>
      </c>
      <c r="O509" s="36" t="str">
        <f>IF(COUNT(O507:O508)=0,"",AVERAGE(O507:O508))</f>
        <v/>
      </c>
      <c r="P509" s="36" t="str">
        <f>IF(COUNT(P507:P508)=0,"",AVERAGE(P507:P508))</f>
        <v/>
      </c>
      <c r="Q509" s="36" t="str">
        <f>IF(COUNT(Q507:Q508)=0,"",AVERAGE(Q507:Q508))</f>
        <v/>
      </c>
      <c r="R509" s="36" t="str">
        <f>IF(COUNT(R507:R508)=0,"",AVERAGE(R507:R508))</f>
        <v/>
      </c>
      <c r="S509" s="36"/>
      <c r="T509" s="36" t="str">
        <f>IF(COUNT(T507:T508)=0,"",AVERAGE(T507:T508))</f>
        <v/>
      </c>
      <c r="U509" s="52"/>
      <c r="W509" s="48"/>
      <c r="X509" s="17" t="s">
        <v>1</v>
      </c>
      <c r="Y509" s="36" t="str">
        <f>IF(COUNT(Y507:Y508)=0,"",AVERAGE(Y507:Y508))</f>
        <v/>
      </c>
      <c r="Z509" s="36" t="str">
        <f>IF(COUNT(Z507:Z508)=0,"",AVERAGE(Z507:Z508))</f>
        <v/>
      </c>
      <c r="AA509" s="36" t="str">
        <f>IF(COUNT(AA507:AA508)=0,"",AVERAGE(AA507:AA508))</f>
        <v/>
      </c>
      <c r="AB509" s="36" t="str">
        <f>IF(COUNT(AB507:AB508)=0,"",AVERAGE(AB507:AB508))</f>
        <v/>
      </c>
      <c r="AC509" s="36"/>
      <c r="AD509" s="36" t="str">
        <f>IF(COUNT(AD507:AD508)=0,"",AVERAGE(AD507:AD508))</f>
        <v/>
      </c>
      <c r="AE509" s="52"/>
      <c r="AG509" s="48"/>
      <c r="AH509" s="17" t="s">
        <v>1</v>
      </c>
      <c r="AI509" s="36" t="str">
        <f>IF(COUNT(AI507:AI508)=0,"",AVERAGE(AI507:AI508))</f>
        <v/>
      </c>
      <c r="AJ509" s="36" t="str">
        <f>IF(COUNT(AJ507:AJ508)=0,"",AVERAGE(AJ507:AJ508))</f>
        <v/>
      </c>
      <c r="AK509" s="36" t="str">
        <f>IF(COUNT(AK507:AK508)=0,"",AVERAGE(AK507:AK508))</f>
        <v/>
      </c>
      <c r="AL509" s="36" t="str">
        <f>IF(COUNT(AL507:AL508)=0,"",AVERAGE(AL507:AL508))</f>
        <v/>
      </c>
      <c r="AM509" s="36"/>
      <c r="AN509" s="36" t="str">
        <f>IF(COUNT(AN507:AN508)=0,"",AVERAGE(AN507:AN508))</f>
        <v/>
      </c>
      <c r="AO509" s="52"/>
      <c r="AQ509" s="48"/>
      <c r="AR509" s="17" t="s">
        <v>1</v>
      </c>
      <c r="AS509" s="38"/>
      <c r="AT509" s="38"/>
      <c r="AU509" s="38"/>
      <c r="AV509" s="38"/>
      <c r="AW509" s="38"/>
      <c r="AX509" s="38"/>
      <c r="AY509" s="52"/>
      <c r="BA509" s="48"/>
      <c r="BB509" s="17" t="s">
        <v>1</v>
      </c>
      <c r="BC509" s="36">
        <f>AVERAGE(BC507:BC508)</f>
        <v>9</v>
      </c>
      <c r="BD509" s="36">
        <f>IF(COUNT(BD507:BD508)=0,"",AVERAGE(BD507:BD508))</f>
        <v>6</v>
      </c>
      <c r="BE509" s="36">
        <f>IF(COUNT(BE507:BE508)=0,"",AVERAGE(BE507:BE508))</f>
        <v>5</v>
      </c>
      <c r="BF509" s="36">
        <f>IF(COUNT(BF507:BF508)=0,"",AVERAGE(BF507:BF508))</f>
        <v>7</v>
      </c>
      <c r="BG509" s="36">
        <f>IF(COUNT(BG507:BG508)=0,"",AVERAGE(BG507:BG508))</f>
        <v>5</v>
      </c>
      <c r="BH509" s="36">
        <f>IF(COUNT(BH507:BH508)=0,"",AVERAGE(BH507:BH508))</f>
        <v>9</v>
      </c>
      <c r="BI509" s="52"/>
      <c r="BK509" s="48"/>
      <c r="BL509" s="17" t="s">
        <v>1</v>
      </c>
      <c r="BM509" s="36"/>
      <c r="BN509" s="36" t="str">
        <f>IF(COUNT(BN507:BN508)=0,"",AVERAGE(BN507:BN508))</f>
        <v/>
      </c>
      <c r="BO509" s="36" t="str">
        <f>IF(COUNT(BO507:BO508)=0,"",AVERAGE(BO507:BO508))</f>
        <v/>
      </c>
      <c r="BP509" s="36" t="str">
        <f>IF(COUNT(BP507:BP508)=0,"",AVERAGE(BP507:BP508))</f>
        <v/>
      </c>
      <c r="BQ509" s="36" t="str">
        <f>IF(COUNT(BQ507:BQ508)=0,"",AVERAGE(BQ507:BQ508))</f>
        <v/>
      </c>
      <c r="BR509" s="36" t="str">
        <f>IF(COUNT(BR507:BR508)=0,"",AVERAGE(BR507:BR508))</f>
        <v/>
      </c>
      <c r="BS509" s="52"/>
      <c r="BU509" s="48"/>
      <c r="BV509" s="17" t="s">
        <v>1</v>
      </c>
      <c r="BW509" s="36">
        <f t="shared" ref="BW509:CB509" si="2252">IF(COUNT(BW507:BW508)=0,"",AVERAGE(BW507:BW508))</f>
        <v>7.5</v>
      </c>
      <c r="BX509" s="36">
        <f t="shared" si="2252"/>
        <v>5.5</v>
      </c>
      <c r="BY509" s="36">
        <f t="shared" si="2252"/>
        <v>8.5</v>
      </c>
      <c r="BZ509" s="36">
        <f t="shared" si="2252"/>
        <v>9</v>
      </c>
      <c r="CA509" s="36">
        <f t="shared" si="2252"/>
        <v>4</v>
      </c>
      <c r="CB509" s="36">
        <f t="shared" si="2252"/>
        <v>7.5</v>
      </c>
      <c r="CC509" s="52"/>
      <c r="CE509" s="48"/>
      <c r="CF509" s="17" t="s">
        <v>1</v>
      </c>
      <c r="CG509" s="36" t="str">
        <f>IF(COUNT(CG507:CG508)=0,"",AVERAGE(CG507:CG508))</f>
        <v/>
      </c>
      <c r="CH509" s="36" t="str">
        <f>IF(COUNT(CH507:CH508)=0,"",AVERAGE(CH507:CH508))</f>
        <v/>
      </c>
      <c r="CI509" s="36" t="str">
        <f>IF(COUNT(CI507:CI508)=0,"",AVERAGE(CI507:CI508))</f>
        <v/>
      </c>
      <c r="CJ509" s="36" t="str">
        <f>IF(COUNT(CJ507:CJ508)=0,"",AVERAGE(CJ507:CJ508))</f>
        <v/>
      </c>
      <c r="CK509" s="36"/>
      <c r="CL509" s="36" t="str">
        <f>IF(COUNT(CL507:CL508)=0,"",AVERAGE(CL507:CL508))</f>
        <v/>
      </c>
      <c r="CM509" s="52"/>
      <c r="CO509" s="48"/>
      <c r="CP509" s="17" t="s">
        <v>1</v>
      </c>
      <c r="CQ509" s="36" t="str">
        <f>IF(COUNT(CQ507:CQ508)=0,"",AVERAGE(CQ507:CQ508))</f>
        <v/>
      </c>
      <c r="CR509" s="36" t="str">
        <f>IF(COUNT(CR507:CR508)=0,"",AVERAGE(CR507:CR508))</f>
        <v/>
      </c>
      <c r="CS509" s="36" t="str">
        <f>IF(COUNT(CS507:CS508)=0,"",AVERAGE(CS507:CS508))</f>
        <v/>
      </c>
      <c r="CT509" s="36" t="str">
        <f>IF(COUNT(CT507:CT508)=0,"",AVERAGE(CT507:CT508))</f>
        <v/>
      </c>
      <c r="CU509" s="36"/>
      <c r="CV509" s="36" t="str">
        <f>IF(COUNT(CV507:CV508)=0,"",AVERAGE(CV507:CV508))</f>
        <v/>
      </c>
      <c r="CW509" s="52"/>
      <c r="CY509" s="48"/>
      <c r="CZ509" s="17" t="s">
        <v>1</v>
      </c>
      <c r="DA509" s="36">
        <f>IF(COUNT(DA507:DA508)=0,"",AVERAGE(DA507:DA508))</f>
        <v>9</v>
      </c>
      <c r="DB509" s="36">
        <f>IF(COUNT(DB507:DB508)=0,"",AVERAGE(DB507:DB508))</f>
        <v>8</v>
      </c>
      <c r="DC509" s="36">
        <f>IF(COUNT(DC507:DC508)=0,"",AVERAGE(DC507:DC508))</f>
        <v>6</v>
      </c>
      <c r="DD509" s="36">
        <f>IF(COUNT(DD507:DD508)=0,"",AVERAGE(DD507:DD508))</f>
        <v>8.5</v>
      </c>
      <c r="DE509" s="36"/>
      <c r="DF509" s="36">
        <f>IF(COUNT(DF507:DF508)=0,"",AVERAGE(DF507:DF508))</f>
        <v>10</v>
      </c>
      <c r="DG509" s="52"/>
      <c r="DI509" s="48"/>
      <c r="DJ509" s="17" t="s">
        <v>1</v>
      </c>
      <c r="DK509" s="36" t="str">
        <f>IF(COUNT(DK507:DK508)=0,"",AVERAGE(DK507:DK508))</f>
        <v/>
      </c>
      <c r="DL509" s="36" t="str">
        <f>IF(COUNT(DL507:DL508)=0,"",AVERAGE(DL507:DL508))</f>
        <v/>
      </c>
      <c r="DM509" s="36" t="str">
        <f>IF(COUNT(DM507:DM508)=0,"",AVERAGE(DM507:DM508))</f>
        <v/>
      </c>
      <c r="DN509" s="36" t="str">
        <f>IF(COUNT(DN507:DN508)=0,"",AVERAGE(DN507:DN508))</f>
        <v/>
      </c>
      <c r="DO509" s="36"/>
      <c r="DP509" s="36" t="str">
        <f>IF(COUNT(DP507:DP508)=0,"",AVERAGE(DP507:DP508))</f>
        <v/>
      </c>
      <c r="DQ509" s="52"/>
      <c r="DS509" s="48"/>
      <c r="DT509" s="17" t="s">
        <v>1</v>
      </c>
      <c r="DU509" s="36" t="str">
        <f>IF(COUNT(DU507:DU508)=0,"",AVERAGE(DU507:DU508))</f>
        <v/>
      </c>
      <c r="DV509" s="36" t="str">
        <f>IF(COUNT(DV507:DV508)=0,"",AVERAGE(DV507:DV508))</f>
        <v/>
      </c>
      <c r="DW509" s="36" t="str">
        <f>IF(COUNT(DW507:DW508)=0,"",AVERAGE(DW507:DW508))</f>
        <v/>
      </c>
      <c r="DX509" s="36" t="str">
        <f>IF(COUNT(DX507:DX508)=0,"",AVERAGE(DX507:DX508))</f>
        <v/>
      </c>
      <c r="DY509" s="36"/>
      <c r="DZ509" s="36" t="str">
        <f>IF(COUNT(DZ507:DZ508)=0,"",AVERAGE(DZ507:DZ508))</f>
        <v/>
      </c>
      <c r="EA509" s="52"/>
      <c r="EC509" s="48"/>
      <c r="ED509" s="17" t="s">
        <v>1</v>
      </c>
      <c r="EE509" s="36" t="str">
        <f>IF(COUNT(EE507:EE508)=0,"",AVERAGE(EE507:EE508))</f>
        <v/>
      </c>
      <c r="EF509" s="36" t="str">
        <f>IF(COUNT(EF507:EF508)=0,"",AVERAGE(EF507:EF508))</f>
        <v/>
      </c>
      <c r="EG509" s="36" t="str">
        <f>IF(COUNT(EG507:EG508)=0,"",AVERAGE(EG507:EG508))</f>
        <v/>
      </c>
      <c r="EH509" s="36" t="str">
        <f>IF(COUNT(EH507:EH508)=0,"",AVERAGE(EH507:EH508))</f>
        <v/>
      </c>
      <c r="EI509" s="36"/>
      <c r="EJ509" s="36" t="str">
        <f>IF(COUNT(EJ507:EJ508)=0,"",AVERAGE(EJ507:EJ508))</f>
        <v/>
      </c>
      <c r="EK509" s="52"/>
      <c r="EL509" s="48"/>
      <c r="EM509" s="17" t="s">
        <v>1</v>
      </c>
      <c r="EN509" s="36">
        <f>IF(COUNT(EN507:EN508)=0,"",AVERAGE(EN507:EN508))</f>
        <v>9</v>
      </c>
      <c r="EO509" s="36">
        <f>IF(COUNT(EO507:EO508)=0,"",AVERAGE(EO507:EO508))</f>
        <v>8</v>
      </c>
      <c r="EP509" s="36">
        <f>IF(COUNT(EP507:EP508)=0,"",AVERAGE(EP507:EP508))</f>
        <v>6</v>
      </c>
      <c r="EQ509" s="36">
        <f>IF(COUNT(EQ507:EQ508)=0,"",AVERAGE(EQ507:EQ508))</f>
        <v>8.5</v>
      </c>
      <c r="ER509" s="36"/>
      <c r="ES509" s="36">
        <f>IF(COUNT(ES507:ES508)=0,"",AVERAGE(ES507:ES508))</f>
        <v>10</v>
      </c>
      <c r="ET509" s="52"/>
      <c r="EU509" s="52"/>
      <c r="EW509" s="369"/>
      <c r="EX509" s="17" t="s">
        <v>1</v>
      </c>
      <c r="EY509" s="36" t="str">
        <f t="shared" ref="EY509:FD509" si="2253">IF(COUNT(EY507:EY508)=0,"",AVERAGE(EY507:EY508))</f>
        <v/>
      </c>
      <c r="EZ509" s="36" t="str">
        <f t="shared" si="2253"/>
        <v/>
      </c>
      <c r="FA509" s="36" t="str">
        <f t="shared" si="2253"/>
        <v/>
      </c>
      <c r="FB509" s="36" t="str">
        <f t="shared" si="2253"/>
        <v/>
      </c>
      <c r="FC509" s="36" t="str">
        <f t="shared" si="2253"/>
        <v/>
      </c>
      <c r="FD509" s="36" t="str">
        <f t="shared" si="2253"/>
        <v/>
      </c>
      <c r="FE509" s="52"/>
      <c r="FG509" s="369"/>
      <c r="FH509" s="17" t="s">
        <v>1</v>
      </c>
      <c r="FI509" s="36" t="str">
        <f t="shared" ref="FI509:FN509" si="2254">IF(COUNT(FI507:FI508)=0,"",AVERAGE(FI507:FI508))</f>
        <v/>
      </c>
      <c r="FJ509" s="36" t="str">
        <f t="shared" si="2254"/>
        <v/>
      </c>
      <c r="FK509" s="36" t="str">
        <f t="shared" si="2254"/>
        <v/>
      </c>
      <c r="FL509" s="36" t="str">
        <f t="shared" si="2254"/>
        <v/>
      </c>
      <c r="FM509" s="36" t="str">
        <f t="shared" si="2254"/>
        <v/>
      </c>
      <c r="FN509" s="36" t="str">
        <f t="shared" si="2254"/>
        <v/>
      </c>
      <c r="FO509" s="52"/>
      <c r="FQ509" s="369"/>
      <c r="FR509" s="17" t="s">
        <v>1</v>
      </c>
      <c r="FS509" s="36" t="str">
        <f t="shared" ref="FS509:FX509" si="2255">IF(COUNT(FS507:FS508)=0,"",AVERAGE(FS507:FS508))</f>
        <v/>
      </c>
      <c r="FT509" s="36" t="str">
        <f t="shared" si="2255"/>
        <v/>
      </c>
      <c r="FU509" s="36" t="str">
        <f t="shared" si="2255"/>
        <v/>
      </c>
      <c r="FV509" s="36" t="str">
        <f t="shared" si="2255"/>
        <v/>
      </c>
      <c r="FW509" s="36" t="str">
        <f t="shared" si="2255"/>
        <v/>
      </c>
      <c r="FX509" s="36" t="str">
        <f t="shared" si="2255"/>
        <v/>
      </c>
      <c r="FY509" s="52"/>
      <c r="GA509" s="369"/>
      <c r="GB509" s="17" t="s">
        <v>1</v>
      </c>
      <c r="GC509" s="36" t="str">
        <f t="shared" ref="GC509:GH509" si="2256">IF(COUNT(GC507:GC508)=0,"",AVERAGE(GC507:GC508))</f>
        <v/>
      </c>
      <c r="GD509" s="36" t="str">
        <f t="shared" si="2256"/>
        <v/>
      </c>
      <c r="GE509" s="36" t="str">
        <f t="shared" si="2256"/>
        <v/>
      </c>
      <c r="GF509" s="36" t="str">
        <f t="shared" si="2256"/>
        <v/>
      </c>
      <c r="GG509" s="36" t="str">
        <f t="shared" si="2256"/>
        <v/>
      </c>
      <c r="GH509" s="36" t="str">
        <f t="shared" si="2256"/>
        <v/>
      </c>
      <c r="GI509" s="52"/>
      <c r="GK509" s="369"/>
      <c r="GL509" s="17" t="s">
        <v>1</v>
      </c>
      <c r="GM509" s="36" t="str">
        <f t="shared" ref="GM509:GR509" si="2257">IF(COUNT(GM507:GM508)=0,"",AVERAGE(GM507:GM508))</f>
        <v/>
      </c>
      <c r="GN509" s="36" t="str">
        <f t="shared" si="2257"/>
        <v/>
      </c>
      <c r="GO509" s="36" t="str">
        <f t="shared" si="2257"/>
        <v/>
      </c>
      <c r="GP509" s="36" t="str">
        <f t="shared" si="2257"/>
        <v/>
      </c>
      <c r="GQ509" s="36" t="str">
        <f t="shared" si="2257"/>
        <v/>
      </c>
      <c r="GR509" s="36" t="str">
        <f t="shared" si="2257"/>
        <v/>
      </c>
      <c r="GS509" s="52"/>
      <c r="GU509" s="369"/>
      <c r="GV509" s="17" t="s">
        <v>1</v>
      </c>
      <c r="GW509" s="36" t="str">
        <f t="shared" ref="GW509:HB509" si="2258">IF(COUNT(GW507:GW508)=0,"",AVERAGE(GW507:GW508))</f>
        <v/>
      </c>
      <c r="GX509" s="36" t="str">
        <f t="shared" si="2258"/>
        <v/>
      </c>
      <c r="GY509" s="36" t="str">
        <f t="shared" si="2258"/>
        <v/>
      </c>
      <c r="GZ509" s="36" t="str">
        <f t="shared" si="2258"/>
        <v/>
      </c>
      <c r="HA509" s="36" t="str">
        <f t="shared" si="2258"/>
        <v/>
      </c>
      <c r="HB509" s="36" t="str">
        <f t="shared" si="2258"/>
        <v/>
      </c>
      <c r="HC509" s="52"/>
      <c r="HE509" s="369"/>
      <c r="HF509" s="17" t="s">
        <v>1</v>
      </c>
      <c r="HG509" s="36" t="str">
        <f t="shared" ref="HG509:HL509" si="2259">IF(COUNT(HG507:HG508)=0,"",AVERAGE(HG507:HG508))</f>
        <v/>
      </c>
      <c r="HH509" s="36" t="str">
        <f t="shared" si="2259"/>
        <v/>
      </c>
      <c r="HI509" s="36" t="str">
        <f t="shared" si="2259"/>
        <v/>
      </c>
      <c r="HJ509" s="36" t="str">
        <f t="shared" si="2259"/>
        <v/>
      </c>
      <c r="HK509" s="36" t="str">
        <f t="shared" si="2259"/>
        <v/>
      </c>
      <c r="HL509" s="36" t="str">
        <f t="shared" si="2259"/>
        <v/>
      </c>
      <c r="HM509" s="52"/>
      <c r="HO509" s="369"/>
      <c r="HP509" s="17" t="s">
        <v>1</v>
      </c>
      <c r="HQ509" s="36" t="str">
        <f t="shared" ref="HQ509:HV509" si="2260">IF(COUNT(HQ507:HQ508)=0,"",AVERAGE(HQ507:HQ508))</f>
        <v/>
      </c>
      <c r="HR509" s="36" t="str">
        <f t="shared" si="2260"/>
        <v/>
      </c>
      <c r="HS509" s="36" t="str">
        <f t="shared" si="2260"/>
        <v/>
      </c>
      <c r="HT509" s="36" t="str">
        <f t="shared" si="2260"/>
        <v/>
      </c>
      <c r="HU509" s="36" t="str">
        <f t="shared" si="2260"/>
        <v/>
      </c>
      <c r="HV509" s="36" t="str">
        <f t="shared" si="2260"/>
        <v/>
      </c>
      <c r="HW509" s="52"/>
      <c r="HY509" s="369"/>
      <c r="HZ509" s="17" t="s">
        <v>1</v>
      </c>
      <c r="IA509" s="36" t="str">
        <f t="shared" ref="IA509:IF509" si="2261">IF(COUNT(IA507:IA508)=0,"",AVERAGE(IA507:IA508))</f>
        <v/>
      </c>
      <c r="IB509" s="36" t="str">
        <f t="shared" si="2261"/>
        <v/>
      </c>
      <c r="IC509" s="36" t="str">
        <f t="shared" si="2261"/>
        <v/>
      </c>
      <c r="ID509" s="36" t="str">
        <f t="shared" si="2261"/>
        <v/>
      </c>
      <c r="IE509" s="36" t="str">
        <f t="shared" si="2261"/>
        <v/>
      </c>
      <c r="IF509" s="36" t="str">
        <f t="shared" si="2261"/>
        <v/>
      </c>
      <c r="IG509" s="52"/>
      <c r="II509" s="369"/>
      <c r="IJ509" s="17" t="s">
        <v>1</v>
      </c>
      <c r="IK509" s="36" t="str">
        <f t="shared" ref="IK509:IP509" si="2262">IF(COUNT(IK507:IK508)=0,"",AVERAGE(IK507:IK508))</f>
        <v/>
      </c>
      <c r="IL509" s="36" t="str">
        <f t="shared" si="2262"/>
        <v/>
      </c>
      <c r="IM509" s="36" t="str">
        <f t="shared" si="2262"/>
        <v/>
      </c>
      <c r="IN509" s="36" t="str">
        <f t="shared" si="2262"/>
        <v/>
      </c>
      <c r="IO509" s="36" t="str">
        <f t="shared" si="2262"/>
        <v/>
      </c>
      <c r="IP509" s="36" t="str">
        <f t="shared" si="2262"/>
        <v/>
      </c>
      <c r="IQ509" s="52"/>
      <c r="IS509" s="369"/>
      <c r="IT509" s="17" t="s">
        <v>1</v>
      </c>
      <c r="IU509" s="36" t="str">
        <f t="shared" ref="IU509:IZ509" si="2263">IF(COUNT(IU507:IU508)=0,"",AVERAGE(IU507:IU508))</f>
        <v/>
      </c>
      <c r="IV509" s="36" t="str">
        <f t="shared" si="2263"/>
        <v/>
      </c>
      <c r="IW509" s="36" t="str">
        <f t="shared" si="2263"/>
        <v/>
      </c>
      <c r="IX509" s="36" t="str">
        <f t="shared" si="2263"/>
        <v/>
      </c>
      <c r="IY509" s="36" t="str">
        <f t="shared" si="2263"/>
        <v/>
      </c>
      <c r="IZ509" s="36" t="str">
        <f t="shared" si="2263"/>
        <v/>
      </c>
      <c r="JA509" s="52"/>
    </row>
    <row r="510" spans="1:261" ht="13.8" outlineLevel="1" x14ac:dyDescent="0.25">
      <c r="A510" s="97"/>
      <c r="B510" s="98">
        <f>SUM(B511:B520)*10</f>
        <v>20</v>
      </c>
      <c r="C510" s="37">
        <v>7.6</v>
      </c>
      <c r="D510" s="38" t="s">
        <v>365</v>
      </c>
      <c r="E510" s="428">
        <f>(($B$515*E515)+($B$520*E520))/$B$510</f>
        <v>0.81805555555555554</v>
      </c>
      <c r="F510" s="428">
        <f t="shared" ref="F510:J510" si="2264">(($B$515*F515)+($B$520*F520))/$B$510</f>
        <v>0.7583333333333333</v>
      </c>
      <c r="G510" s="428">
        <f t="shared" si="2264"/>
        <v>0.67569444444444438</v>
      </c>
      <c r="H510" s="428">
        <f t="shared" si="2264"/>
        <v>0.875</v>
      </c>
      <c r="I510" s="428">
        <f t="shared" si="2264"/>
        <v>0.80833333333333335</v>
      </c>
      <c r="J510" s="428">
        <f t="shared" si="2264"/>
        <v>0.82499999999999996</v>
      </c>
      <c r="K510" s="52"/>
      <c r="M510" s="37">
        <v>7.6</v>
      </c>
      <c r="N510" s="38" t="s">
        <v>365</v>
      </c>
      <c r="O510" s="38"/>
      <c r="P510" s="38"/>
      <c r="Q510" s="38"/>
      <c r="R510" s="38"/>
      <c r="S510" s="38"/>
      <c r="T510" s="38"/>
      <c r="U510" s="52"/>
      <c r="W510" s="37">
        <v>7.6</v>
      </c>
      <c r="X510" s="38" t="s">
        <v>365</v>
      </c>
      <c r="Y510" s="38"/>
      <c r="Z510" s="38"/>
      <c r="AA510" s="38"/>
      <c r="AB510" s="38"/>
      <c r="AC510" s="38"/>
      <c r="AD510" s="38"/>
      <c r="AE510" s="52"/>
      <c r="AG510" s="37">
        <v>7.6</v>
      </c>
      <c r="AH510" s="38" t="s">
        <v>365</v>
      </c>
      <c r="AI510" s="38"/>
      <c r="AJ510" s="38"/>
      <c r="AK510" s="38"/>
      <c r="AL510" s="38"/>
      <c r="AM510" s="38"/>
      <c r="AN510" s="38"/>
      <c r="AO510" s="52"/>
      <c r="AQ510" s="37">
        <v>7.6</v>
      </c>
      <c r="AR510" s="38" t="s">
        <v>365</v>
      </c>
      <c r="AS510" s="9"/>
      <c r="AT510" s="9"/>
      <c r="AU510" s="9"/>
      <c r="AV510" s="9"/>
      <c r="AW510" s="9"/>
      <c r="AX510" s="9"/>
      <c r="AY510" s="52"/>
      <c r="BA510" s="37">
        <v>7.6</v>
      </c>
      <c r="BB510" s="38" t="s">
        <v>365</v>
      </c>
      <c r="BC510" s="38"/>
      <c r="BD510" s="38"/>
      <c r="BE510" s="38"/>
      <c r="BF510" s="38"/>
      <c r="BG510" s="38"/>
      <c r="BH510" s="38"/>
      <c r="BI510" s="52"/>
      <c r="BK510" s="37">
        <v>7.6</v>
      </c>
      <c r="BL510" s="38" t="s">
        <v>365</v>
      </c>
      <c r="BM510" s="38"/>
      <c r="BN510" s="38"/>
      <c r="BO510" s="38"/>
      <c r="BP510" s="38"/>
      <c r="BQ510" s="38"/>
      <c r="BR510" s="38"/>
      <c r="BS510" s="52"/>
      <c r="BU510" s="37">
        <v>7.6</v>
      </c>
      <c r="BV510" s="38" t="s">
        <v>365</v>
      </c>
      <c r="BW510" s="38"/>
      <c r="BX510" s="38"/>
      <c r="BY510" s="38"/>
      <c r="BZ510" s="38"/>
      <c r="CA510" s="38"/>
      <c r="CB510" s="38"/>
      <c r="CC510" s="52"/>
      <c r="CE510" s="37">
        <v>7.6</v>
      </c>
      <c r="CF510" s="38" t="s">
        <v>365</v>
      </c>
      <c r="CG510" s="38"/>
      <c r="CH510" s="38"/>
      <c r="CI510" s="38"/>
      <c r="CJ510" s="38"/>
      <c r="CK510" s="38"/>
      <c r="CL510" s="38"/>
      <c r="CM510" s="52"/>
      <c r="CO510" s="37">
        <v>7.6</v>
      </c>
      <c r="CP510" s="38" t="s">
        <v>365</v>
      </c>
      <c r="CQ510" s="38"/>
      <c r="CR510" s="38"/>
      <c r="CS510" s="38"/>
      <c r="CT510" s="38"/>
      <c r="CU510" s="38"/>
      <c r="CV510" s="38"/>
      <c r="CW510" s="52"/>
      <c r="CY510" s="37">
        <v>7.6</v>
      </c>
      <c r="CZ510" s="38" t="s">
        <v>365</v>
      </c>
      <c r="DA510" s="38"/>
      <c r="DB510" s="38"/>
      <c r="DC510" s="38"/>
      <c r="DD510" s="38"/>
      <c r="DE510" s="38"/>
      <c r="DF510" s="38"/>
      <c r="DG510" s="52"/>
      <c r="DI510" s="37">
        <v>7.6</v>
      </c>
      <c r="DJ510" s="38" t="s">
        <v>365</v>
      </c>
      <c r="DK510" s="38"/>
      <c r="DL510" s="38"/>
      <c r="DM510" s="38"/>
      <c r="DN510" s="38"/>
      <c r="DO510" s="38"/>
      <c r="DP510" s="38"/>
      <c r="DQ510" s="52"/>
      <c r="DS510" s="37">
        <v>7.6</v>
      </c>
      <c r="DT510" s="38" t="s">
        <v>365</v>
      </c>
      <c r="DU510" s="38"/>
      <c r="DV510" s="38"/>
      <c r="DW510" s="38"/>
      <c r="DX510" s="38"/>
      <c r="DY510" s="38"/>
      <c r="DZ510" s="38"/>
      <c r="EA510" s="52"/>
      <c r="EC510" s="37">
        <v>7.6</v>
      </c>
      <c r="ED510" s="38" t="s">
        <v>365</v>
      </c>
      <c r="EE510" s="38"/>
      <c r="EF510" s="38"/>
      <c r="EG510" s="38"/>
      <c r="EH510" s="38"/>
      <c r="EI510" s="38"/>
      <c r="EJ510" s="38"/>
      <c r="EK510" s="52"/>
      <c r="EL510" s="37">
        <v>7.6</v>
      </c>
      <c r="EM510" s="38" t="s">
        <v>365</v>
      </c>
      <c r="EN510" s="38"/>
      <c r="EO510" s="38"/>
      <c r="EP510" s="38"/>
      <c r="EQ510" s="38"/>
      <c r="ER510" s="38"/>
      <c r="ES510" s="38"/>
      <c r="ET510" s="52"/>
      <c r="EU510" s="52"/>
      <c r="EW510" s="364">
        <v>7.6</v>
      </c>
      <c r="EX510" s="38" t="s">
        <v>365</v>
      </c>
      <c r="EY510" s="38"/>
      <c r="EZ510" s="38"/>
      <c r="FA510" s="38"/>
      <c r="FB510" s="38"/>
      <c r="FC510" s="38"/>
      <c r="FD510" s="38"/>
      <c r="FE510" s="52"/>
      <c r="FG510" s="364">
        <v>7.6</v>
      </c>
      <c r="FH510" s="38" t="s">
        <v>365</v>
      </c>
      <c r="FI510" s="38"/>
      <c r="FJ510" s="38"/>
      <c r="FK510" s="38"/>
      <c r="FL510" s="38"/>
      <c r="FM510" s="38"/>
      <c r="FN510" s="38"/>
      <c r="FO510" s="52"/>
      <c r="FQ510" s="364">
        <v>7.6</v>
      </c>
      <c r="FR510" s="38" t="s">
        <v>365</v>
      </c>
      <c r="FS510" s="38"/>
      <c r="FT510" s="38"/>
      <c r="FU510" s="38"/>
      <c r="FV510" s="38"/>
      <c r="FW510" s="38"/>
      <c r="FX510" s="38"/>
      <c r="FY510" s="52"/>
      <c r="GA510" s="364">
        <v>7.6</v>
      </c>
      <c r="GB510" s="38" t="s">
        <v>365</v>
      </c>
      <c r="GC510" s="38"/>
      <c r="GD510" s="38"/>
      <c r="GE510" s="38"/>
      <c r="GF510" s="38"/>
      <c r="GG510" s="38"/>
      <c r="GH510" s="38"/>
      <c r="GI510" s="52"/>
      <c r="GK510" s="364">
        <v>7.6</v>
      </c>
      <c r="GL510" s="38" t="s">
        <v>365</v>
      </c>
      <c r="GM510" s="38"/>
      <c r="GN510" s="38"/>
      <c r="GO510" s="38"/>
      <c r="GP510" s="38"/>
      <c r="GQ510" s="38"/>
      <c r="GR510" s="38"/>
      <c r="GS510" s="52"/>
      <c r="GU510" s="364">
        <v>7.6</v>
      </c>
      <c r="GV510" s="38" t="s">
        <v>365</v>
      </c>
      <c r="GW510" s="38"/>
      <c r="GX510" s="38"/>
      <c r="GY510" s="38"/>
      <c r="GZ510" s="38"/>
      <c r="HA510" s="38"/>
      <c r="HB510" s="38"/>
      <c r="HC510" s="52"/>
      <c r="HE510" s="364">
        <v>7.6</v>
      </c>
      <c r="HF510" s="38" t="s">
        <v>365</v>
      </c>
      <c r="HG510" s="38"/>
      <c r="HH510" s="38"/>
      <c r="HI510" s="38"/>
      <c r="HJ510" s="38"/>
      <c r="HK510" s="38"/>
      <c r="HL510" s="38"/>
      <c r="HM510" s="52"/>
      <c r="HO510" s="364">
        <v>7.6</v>
      </c>
      <c r="HP510" s="38" t="s">
        <v>365</v>
      </c>
      <c r="HQ510" s="38"/>
      <c r="HR510" s="38"/>
      <c r="HS510" s="38"/>
      <c r="HT510" s="38"/>
      <c r="HU510" s="38"/>
      <c r="HV510" s="38"/>
      <c r="HW510" s="52"/>
      <c r="HY510" s="364">
        <v>7.6</v>
      </c>
      <c r="HZ510" s="38" t="s">
        <v>365</v>
      </c>
      <c r="IA510" s="38"/>
      <c r="IB510" s="38"/>
      <c r="IC510" s="38"/>
      <c r="ID510" s="38"/>
      <c r="IE510" s="38"/>
      <c r="IF510" s="38"/>
      <c r="IG510" s="52"/>
      <c r="II510" s="364">
        <v>7.6</v>
      </c>
      <c r="IJ510" s="38" t="s">
        <v>365</v>
      </c>
      <c r="IK510" s="38"/>
      <c r="IL510" s="38"/>
      <c r="IM510" s="38"/>
      <c r="IN510" s="38"/>
      <c r="IO510" s="38"/>
      <c r="IP510" s="38"/>
      <c r="IQ510" s="52"/>
      <c r="IS510" s="364">
        <v>7.6</v>
      </c>
      <c r="IT510" s="38" t="s">
        <v>365</v>
      </c>
      <c r="IU510" s="38"/>
      <c r="IV510" s="38"/>
      <c r="IW510" s="38"/>
      <c r="IX510" s="38"/>
      <c r="IY510" s="38"/>
      <c r="IZ510" s="38"/>
      <c r="JA510" s="52"/>
    </row>
    <row r="511" spans="1:261" ht="12.75" customHeight="1" outlineLevel="2" x14ac:dyDescent="0.25">
      <c r="C511" s="360"/>
      <c r="D511" s="50" t="s">
        <v>17</v>
      </c>
      <c r="E511" s="418"/>
      <c r="F511" s="418"/>
      <c r="G511" s="418"/>
      <c r="H511" s="418"/>
      <c r="I511" s="418"/>
      <c r="J511" s="418"/>
      <c r="K511" s="52"/>
      <c r="M511" s="49"/>
      <c r="N511" s="50" t="s">
        <v>17</v>
      </c>
      <c r="O511" s="9"/>
      <c r="P511" s="9"/>
      <c r="Q511" s="9"/>
      <c r="R511" s="9"/>
      <c r="S511" s="9"/>
      <c r="T511" s="9"/>
      <c r="U511" s="52"/>
      <c r="W511" s="49"/>
      <c r="X511" s="50" t="s">
        <v>17</v>
      </c>
      <c r="Y511" s="9"/>
      <c r="Z511" s="9"/>
      <c r="AA511" s="9"/>
      <c r="AB511" s="9"/>
      <c r="AC511" s="9"/>
      <c r="AD511" s="9"/>
      <c r="AE511" s="52"/>
      <c r="AG511" s="49"/>
      <c r="AH511" s="50" t="s">
        <v>17</v>
      </c>
      <c r="AI511" s="9"/>
      <c r="AJ511" s="9"/>
      <c r="AK511" s="9"/>
      <c r="AL511" s="9"/>
      <c r="AM511" s="9"/>
      <c r="AN511" s="9"/>
      <c r="AO511" s="52"/>
      <c r="AQ511" s="49"/>
      <c r="AR511" s="50" t="s">
        <v>17</v>
      </c>
      <c r="AS511" s="103"/>
      <c r="AT511" s="103"/>
      <c r="AU511" s="103"/>
      <c r="AV511" s="103"/>
      <c r="AW511" s="103"/>
      <c r="AX511" s="103"/>
      <c r="AY511" s="52"/>
      <c r="BA511" s="49"/>
      <c r="BB511" s="50" t="s">
        <v>17</v>
      </c>
      <c r="BC511" s="9"/>
      <c r="BD511" s="9"/>
      <c r="BE511" s="9"/>
      <c r="BF511" s="9"/>
      <c r="BG511" s="9"/>
      <c r="BH511" s="9"/>
      <c r="BI511" s="52"/>
      <c r="BK511" s="49"/>
      <c r="BL511" s="50" t="s">
        <v>17</v>
      </c>
      <c r="BM511" s="9"/>
      <c r="BN511" s="9"/>
      <c r="BO511" s="9"/>
      <c r="BP511" s="9"/>
      <c r="BQ511" s="9"/>
      <c r="BR511" s="9"/>
      <c r="BS511" s="52"/>
      <c r="BU511" s="49"/>
      <c r="BV511" s="50" t="s">
        <v>17</v>
      </c>
      <c r="BW511" s="9"/>
      <c r="BX511" s="9"/>
      <c r="BY511" s="9"/>
      <c r="BZ511" s="9"/>
      <c r="CA511" s="9"/>
      <c r="CB511" s="9"/>
      <c r="CC511" s="52"/>
      <c r="CE511" s="49"/>
      <c r="CF511" s="50" t="s">
        <v>17</v>
      </c>
      <c r="CG511" s="9"/>
      <c r="CH511" s="9"/>
      <c r="CI511" s="9"/>
      <c r="CJ511" s="9"/>
      <c r="CK511" s="9"/>
      <c r="CL511" s="9"/>
      <c r="CM511" s="52"/>
      <c r="CO511" s="49"/>
      <c r="CP511" s="50" t="s">
        <v>17</v>
      </c>
      <c r="CQ511" s="9"/>
      <c r="CR511" s="9"/>
      <c r="CS511" s="9"/>
      <c r="CT511" s="9"/>
      <c r="CU511" s="9"/>
      <c r="CV511" s="9"/>
      <c r="CW511" s="52"/>
      <c r="CY511" s="49"/>
      <c r="CZ511" s="50" t="s">
        <v>17</v>
      </c>
      <c r="DA511" s="9"/>
      <c r="DB511" s="9"/>
      <c r="DC511" s="9"/>
      <c r="DD511" s="9"/>
      <c r="DE511" s="9"/>
      <c r="DF511" s="9"/>
      <c r="DG511" s="52"/>
      <c r="DI511" s="49"/>
      <c r="DJ511" s="50" t="s">
        <v>17</v>
      </c>
      <c r="DK511" s="9"/>
      <c r="DL511" s="9"/>
      <c r="DM511" s="9"/>
      <c r="DN511" s="9"/>
      <c r="DO511" s="9"/>
      <c r="DP511" s="9"/>
      <c r="DQ511" s="52"/>
      <c r="DS511" s="49"/>
      <c r="DT511" s="50" t="s">
        <v>17</v>
      </c>
      <c r="DU511" s="9"/>
      <c r="DV511" s="9"/>
      <c r="DW511" s="9"/>
      <c r="DX511" s="9"/>
      <c r="DY511" s="9"/>
      <c r="DZ511" s="9"/>
      <c r="EA511" s="52"/>
      <c r="EC511" s="49"/>
      <c r="ED511" s="50" t="s">
        <v>17</v>
      </c>
      <c r="EE511" s="9"/>
      <c r="EF511" s="9"/>
      <c r="EG511" s="9"/>
      <c r="EH511" s="9"/>
      <c r="EI511" s="9"/>
      <c r="EJ511" s="9"/>
      <c r="EK511" s="52"/>
      <c r="EL511" s="49"/>
      <c r="EM511" s="50" t="s">
        <v>17</v>
      </c>
      <c r="EN511" s="9"/>
      <c r="EO511" s="9"/>
      <c r="EP511" s="9"/>
      <c r="EQ511" s="9"/>
      <c r="ER511" s="9"/>
      <c r="ES511" s="9"/>
      <c r="ET511" s="52"/>
      <c r="EU511" s="52"/>
      <c r="EW511" s="365"/>
      <c r="EX511" s="50" t="s">
        <v>17</v>
      </c>
      <c r="EY511" s="9"/>
      <c r="EZ511" s="9"/>
      <c r="FA511" s="9"/>
      <c r="FB511" s="9"/>
      <c r="FC511" s="9"/>
      <c r="FD511" s="9"/>
      <c r="FE511" s="52"/>
      <c r="FG511" s="365"/>
      <c r="FH511" s="50" t="s">
        <v>17</v>
      </c>
      <c r="FI511" s="9"/>
      <c r="FJ511" s="9"/>
      <c r="FK511" s="9"/>
      <c r="FL511" s="9"/>
      <c r="FM511" s="9"/>
      <c r="FN511" s="9"/>
      <c r="FO511" s="52"/>
      <c r="FQ511" s="365"/>
      <c r="FR511" s="50" t="s">
        <v>17</v>
      </c>
      <c r="FS511" s="9"/>
      <c r="FT511" s="9"/>
      <c r="FU511" s="9"/>
      <c r="FV511" s="9"/>
      <c r="FW511" s="9"/>
      <c r="FX511" s="9"/>
      <c r="FY511" s="52"/>
      <c r="GA511" s="365"/>
      <c r="GB511" s="50" t="s">
        <v>17</v>
      </c>
      <c r="GC511" s="9"/>
      <c r="GD511" s="9"/>
      <c r="GE511" s="9"/>
      <c r="GF511" s="9"/>
      <c r="GG511" s="9"/>
      <c r="GH511" s="9"/>
      <c r="GI511" s="52"/>
      <c r="GK511" s="365"/>
      <c r="GL511" s="50" t="s">
        <v>17</v>
      </c>
      <c r="GM511" s="9"/>
      <c r="GN511" s="9"/>
      <c r="GO511" s="9"/>
      <c r="GP511" s="9"/>
      <c r="GQ511" s="9"/>
      <c r="GR511" s="9"/>
      <c r="GS511" s="52"/>
      <c r="GU511" s="365"/>
      <c r="GV511" s="50" t="s">
        <v>17</v>
      </c>
      <c r="GW511" s="9"/>
      <c r="GX511" s="9"/>
      <c r="GY511" s="9"/>
      <c r="GZ511" s="9"/>
      <c r="HA511" s="9"/>
      <c r="HB511" s="9"/>
      <c r="HC511" s="52"/>
      <c r="HE511" s="365"/>
      <c r="HF511" s="50" t="s">
        <v>17</v>
      </c>
      <c r="HG511" s="9"/>
      <c r="HH511" s="9"/>
      <c r="HI511" s="9"/>
      <c r="HJ511" s="9"/>
      <c r="HK511" s="9"/>
      <c r="HL511" s="9"/>
      <c r="HM511" s="52"/>
      <c r="HO511" s="365"/>
      <c r="HP511" s="50" t="s">
        <v>17</v>
      </c>
      <c r="HQ511" s="9"/>
      <c r="HR511" s="9"/>
      <c r="HS511" s="9"/>
      <c r="HT511" s="9"/>
      <c r="HU511" s="9"/>
      <c r="HV511" s="9"/>
      <c r="HW511" s="52"/>
      <c r="HY511" s="365"/>
      <c r="HZ511" s="50" t="s">
        <v>17</v>
      </c>
      <c r="IA511" s="9"/>
      <c r="IB511" s="9"/>
      <c r="IC511" s="9"/>
      <c r="ID511" s="9"/>
      <c r="IE511" s="9"/>
      <c r="IF511" s="9"/>
      <c r="IG511" s="52"/>
      <c r="II511" s="365"/>
      <c r="IJ511" s="50" t="s">
        <v>17</v>
      </c>
      <c r="IK511" s="9"/>
      <c r="IL511" s="9"/>
      <c r="IM511" s="9"/>
      <c r="IN511" s="9"/>
      <c r="IO511" s="9"/>
      <c r="IP511" s="9"/>
      <c r="IQ511" s="52"/>
      <c r="IS511" s="365"/>
      <c r="IT511" s="50" t="s">
        <v>17</v>
      </c>
      <c r="IU511" s="9"/>
      <c r="IV511" s="9"/>
      <c r="IW511" s="9"/>
      <c r="IX511" s="9"/>
      <c r="IY511" s="9"/>
      <c r="IZ511" s="9"/>
      <c r="JA511" s="52"/>
    </row>
    <row r="512" spans="1:261" ht="12.75" customHeight="1" outlineLevel="2" x14ac:dyDescent="0.25">
      <c r="C512" s="102" t="s">
        <v>366</v>
      </c>
      <c r="D512" s="103" t="s">
        <v>367</v>
      </c>
      <c r="E512" s="419"/>
      <c r="F512" s="419"/>
      <c r="G512" s="419"/>
      <c r="H512" s="419"/>
      <c r="I512" s="419"/>
      <c r="J512" s="419"/>
      <c r="K512" s="52"/>
      <c r="M512" s="102" t="s">
        <v>366</v>
      </c>
      <c r="N512" s="103" t="s">
        <v>367</v>
      </c>
      <c r="O512" s="103"/>
      <c r="P512" s="103"/>
      <c r="Q512" s="103"/>
      <c r="R512" s="103"/>
      <c r="S512" s="103"/>
      <c r="T512" s="103"/>
      <c r="U512" s="52"/>
      <c r="W512" s="102" t="s">
        <v>366</v>
      </c>
      <c r="X512" s="103" t="s">
        <v>367</v>
      </c>
      <c r="Y512" s="103"/>
      <c r="Z512" s="103"/>
      <c r="AA512" s="103"/>
      <c r="AB512" s="103"/>
      <c r="AC512" s="103"/>
      <c r="AD512" s="103"/>
      <c r="AE512" s="52"/>
      <c r="AG512" s="102" t="s">
        <v>366</v>
      </c>
      <c r="AH512" s="103" t="s">
        <v>367</v>
      </c>
      <c r="AI512" s="103"/>
      <c r="AJ512" s="103"/>
      <c r="AK512" s="103"/>
      <c r="AL512" s="103"/>
      <c r="AM512" s="103"/>
      <c r="AN512" s="103"/>
      <c r="AO512" s="52"/>
      <c r="AQ512" s="102" t="s">
        <v>366</v>
      </c>
      <c r="AR512" s="103" t="s">
        <v>367</v>
      </c>
      <c r="AS512" s="6"/>
      <c r="AT512" s="6"/>
      <c r="AU512" s="6"/>
      <c r="AV512" s="6"/>
      <c r="AW512" s="6"/>
      <c r="AX512" s="6"/>
      <c r="AY512" s="52"/>
      <c r="BA512" s="102" t="s">
        <v>366</v>
      </c>
      <c r="BB512" s="103" t="s">
        <v>367</v>
      </c>
      <c r="BC512" s="103"/>
      <c r="BD512" s="103"/>
      <c r="BE512" s="103"/>
      <c r="BF512" s="103"/>
      <c r="BG512" s="103"/>
      <c r="BH512" s="103"/>
      <c r="BI512" s="52"/>
      <c r="BK512" s="102" t="s">
        <v>366</v>
      </c>
      <c r="BL512" s="103" t="s">
        <v>367</v>
      </c>
      <c r="BM512" s="103"/>
      <c r="BN512" s="103"/>
      <c r="BO512" s="103"/>
      <c r="BP512" s="103"/>
      <c r="BQ512" s="103"/>
      <c r="BR512" s="103"/>
      <c r="BS512" s="52"/>
      <c r="BU512" s="102" t="s">
        <v>366</v>
      </c>
      <c r="BV512" s="103" t="s">
        <v>367</v>
      </c>
      <c r="BW512" s="103"/>
      <c r="BX512" s="103"/>
      <c r="BY512" s="103"/>
      <c r="BZ512" s="103"/>
      <c r="CA512" s="103"/>
      <c r="CB512" s="103"/>
      <c r="CC512" s="52"/>
      <c r="CE512" s="102" t="s">
        <v>366</v>
      </c>
      <c r="CF512" s="103" t="s">
        <v>367</v>
      </c>
      <c r="CG512" s="103"/>
      <c r="CH512" s="103"/>
      <c r="CI512" s="103"/>
      <c r="CJ512" s="103"/>
      <c r="CK512" s="103"/>
      <c r="CL512" s="103"/>
      <c r="CM512" s="52"/>
      <c r="CO512" s="102" t="s">
        <v>366</v>
      </c>
      <c r="CP512" s="103" t="s">
        <v>367</v>
      </c>
      <c r="CQ512" s="103"/>
      <c r="CR512" s="103"/>
      <c r="CS512" s="103"/>
      <c r="CT512" s="103"/>
      <c r="CU512" s="103"/>
      <c r="CV512" s="103"/>
      <c r="CW512" s="52"/>
      <c r="CY512" s="102" t="s">
        <v>366</v>
      </c>
      <c r="CZ512" s="103" t="s">
        <v>367</v>
      </c>
      <c r="DA512" s="103"/>
      <c r="DB512" s="103"/>
      <c r="DC512" s="103"/>
      <c r="DD512" s="103"/>
      <c r="DE512" s="103"/>
      <c r="DF512" s="103"/>
      <c r="DG512" s="52"/>
      <c r="DI512" s="102" t="s">
        <v>366</v>
      </c>
      <c r="DJ512" s="103" t="s">
        <v>367</v>
      </c>
      <c r="DK512" s="103"/>
      <c r="DL512" s="103"/>
      <c r="DM512" s="103"/>
      <c r="DN512" s="103"/>
      <c r="DO512" s="103"/>
      <c r="DP512" s="103"/>
      <c r="DQ512" s="52"/>
      <c r="DS512" s="102" t="s">
        <v>366</v>
      </c>
      <c r="DT512" s="103" t="s">
        <v>367</v>
      </c>
      <c r="DU512" s="103"/>
      <c r="DV512" s="103"/>
      <c r="DW512" s="103"/>
      <c r="DX512" s="103"/>
      <c r="DY512" s="103"/>
      <c r="DZ512" s="103"/>
      <c r="EA512" s="52"/>
      <c r="EC512" s="102" t="s">
        <v>366</v>
      </c>
      <c r="ED512" s="103" t="s">
        <v>367</v>
      </c>
      <c r="EE512" s="103"/>
      <c r="EF512" s="103"/>
      <c r="EG512" s="103"/>
      <c r="EH512" s="103"/>
      <c r="EI512" s="103"/>
      <c r="EJ512" s="103"/>
      <c r="EK512" s="52"/>
      <c r="EL512" s="102" t="s">
        <v>366</v>
      </c>
      <c r="EM512" s="103" t="s">
        <v>367</v>
      </c>
      <c r="EN512" s="103"/>
      <c r="EO512" s="103"/>
      <c r="EP512" s="103"/>
      <c r="EQ512" s="103"/>
      <c r="ER512" s="103"/>
      <c r="ES512" s="103"/>
      <c r="ET512" s="52"/>
      <c r="EU512" s="52"/>
      <c r="EW512" s="370" t="s">
        <v>366</v>
      </c>
      <c r="EX512" s="103" t="s">
        <v>367</v>
      </c>
      <c r="EY512" s="103"/>
      <c r="EZ512" s="103"/>
      <c r="FA512" s="103"/>
      <c r="FB512" s="103"/>
      <c r="FC512" s="103"/>
      <c r="FD512" s="103"/>
      <c r="FE512" s="52"/>
      <c r="FG512" s="370" t="s">
        <v>366</v>
      </c>
      <c r="FH512" s="103" t="s">
        <v>367</v>
      </c>
      <c r="FI512" s="103"/>
      <c r="FJ512" s="103"/>
      <c r="FK512" s="103"/>
      <c r="FL512" s="103"/>
      <c r="FM512" s="103"/>
      <c r="FN512" s="103"/>
      <c r="FO512" s="52"/>
      <c r="FQ512" s="370" t="s">
        <v>366</v>
      </c>
      <c r="FR512" s="103" t="s">
        <v>367</v>
      </c>
      <c r="FS512" s="103"/>
      <c r="FT512" s="103"/>
      <c r="FU512" s="103"/>
      <c r="FV512" s="103"/>
      <c r="FW512" s="103"/>
      <c r="FX512" s="103"/>
      <c r="FY512" s="52"/>
      <c r="GA512" s="370" t="s">
        <v>366</v>
      </c>
      <c r="GB512" s="103" t="s">
        <v>367</v>
      </c>
      <c r="GC512" s="103"/>
      <c r="GD512" s="103"/>
      <c r="GE512" s="103"/>
      <c r="GF512" s="103"/>
      <c r="GG512" s="103"/>
      <c r="GH512" s="103"/>
      <c r="GI512" s="52"/>
      <c r="GK512" s="370" t="s">
        <v>366</v>
      </c>
      <c r="GL512" s="103" t="s">
        <v>367</v>
      </c>
      <c r="GM512" s="103"/>
      <c r="GN512" s="103"/>
      <c r="GO512" s="103"/>
      <c r="GP512" s="103"/>
      <c r="GQ512" s="103"/>
      <c r="GR512" s="103"/>
      <c r="GS512" s="52"/>
      <c r="GU512" s="370" t="s">
        <v>366</v>
      </c>
      <c r="GV512" s="103" t="s">
        <v>367</v>
      </c>
      <c r="GW512" s="103"/>
      <c r="GX512" s="103"/>
      <c r="GY512" s="103"/>
      <c r="GZ512" s="103"/>
      <c r="HA512" s="103"/>
      <c r="HB512" s="103"/>
      <c r="HC512" s="52"/>
      <c r="HE512" s="370" t="s">
        <v>366</v>
      </c>
      <c r="HF512" s="103" t="s">
        <v>367</v>
      </c>
      <c r="HG512" s="103"/>
      <c r="HH512" s="103"/>
      <c r="HI512" s="103"/>
      <c r="HJ512" s="103"/>
      <c r="HK512" s="103"/>
      <c r="HL512" s="103"/>
      <c r="HM512" s="52"/>
      <c r="HO512" s="370" t="s">
        <v>366</v>
      </c>
      <c r="HP512" s="103" t="s">
        <v>367</v>
      </c>
      <c r="HQ512" s="103"/>
      <c r="HR512" s="103"/>
      <c r="HS512" s="103"/>
      <c r="HT512" s="103"/>
      <c r="HU512" s="103"/>
      <c r="HV512" s="103"/>
      <c r="HW512" s="52"/>
      <c r="HY512" s="370" t="s">
        <v>366</v>
      </c>
      <c r="HZ512" s="103" t="s">
        <v>367</v>
      </c>
      <c r="IA512" s="103"/>
      <c r="IB512" s="103"/>
      <c r="IC512" s="103"/>
      <c r="ID512" s="103"/>
      <c r="IE512" s="103"/>
      <c r="IF512" s="103"/>
      <c r="IG512" s="52"/>
      <c r="II512" s="370" t="s">
        <v>366</v>
      </c>
      <c r="IJ512" s="103" t="s">
        <v>367</v>
      </c>
      <c r="IK512" s="103"/>
      <c r="IL512" s="103"/>
      <c r="IM512" s="103"/>
      <c r="IN512" s="103"/>
      <c r="IO512" s="103"/>
      <c r="IP512" s="103"/>
      <c r="IQ512" s="52"/>
      <c r="IS512" s="370" t="s">
        <v>366</v>
      </c>
      <c r="IT512" s="103" t="s">
        <v>367</v>
      </c>
      <c r="IU512" s="103"/>
      <c r="IV512" s="103"/>
      <c r="IW512" s="103"/>
      <c r="IX512" s="103"/>
      <c r="IY512" s="103"/>
      <c r="IZ512" s="103"/>
      <c r="JA512" s="52"/>
    </row>
    <row r="513" spans="1:261" ht="12.75" customHeight="1" outlineLevel="2" x14ac:dyDescent="0.25">
      <c r="C513" s="356"/>
      <c r="D513" s="41">
        <v>1</v>
      </c>
      <c r="E513" s="416">
        <f t="shared" ref="E513:E514" si="2265">AVERAGE(O513,Y513,AI513,AS513,BC513,BM513,BW513,CG513,CQ513,DA513,DK513,DU513,EE513,EO513,EY513,FI513,FS513,GC513,GM513,GW513,HG513,HQ513,IA513,IK513,IU513)</f>
        <v>9.25</v>
      </c>
      <c r="F513" s="416">
        <f t="shared" ref="F513:F514" si="2266">AVERAGE(P513,Z513,AJ513,AT513,BD513,BN513,BX513,CH513,CR513,DB513,DL513,DV513,EF513,EP513,EZ513,FJ513,FT513,GD513,GN513,GX513,HH513,HR513,IB513,IL513,IV513)</f>
        <v>7.25</v>
      </c>
      <c r="G513" s="416">
        <f t="shared" ref="G513:G514" si="2267">AVERAGE(Q513,AA513,AK513,AU513,BE513,BO513,BY513,CI513,CS513,DC513,DM513,DW513,EG513,EQ513,FA513,FK513,FU513,GE513,GO513,GY513,HI513,HS513,IC513,IM513,IW513)</f>
        <v>6.75</v>
      </c>
      <c r="H513" s="416">
        <f t="shared" ref="H513:H514" si="2268">AVERAGE(R513,AB513,AL513,AV513,BF513,BP513,BZ513,CJ513,CT513,DD513,DN513,DX513,EH513,ER513,FB513,FL513,FV513,GF513,GP513,GZ513,HJ513,HT513,ID513,IN513,IX513)</f>
        <v>7.333333333333333</v>
      </c>
      <c r="I513" s="416">
        <f t="shared" ref="I513:I514" si="2269">AVERAGE(S513,AC513,AM513,AW513,BG513,BQ513,CA513,CK513,CU513,DE513,DO513,DY513,EI513,ES513,FC513,FM513,FW513,GG513,GQ513,HA513,HK513,HU513,IE513,IO513,IY513)</f>
        <v>8</v>
      </c>
      <c r="J513" s="416">
        <f t="shared" ref="J513:J514" si="2270">AVERAGE(T513,AD513,AN513,AX513,BH513,BR513,CB513,CL513,CV513,DF513,DP513,DZ513,EJ513,ET513,FD513,FN513,FX513,GH513,GR513,HB513,HL513,HV513,IF513,IP513,IZ513)</f>
        <v>7</v>
      </c>
      <c r="K513" s="52"/>
      <c r="M513" s="328"/>
      <c r="N513" s="41">
        <v>1</v>
      </c>
      <c r="O513" s="6"/>
      <c r="P513" s="6"/>
      <c r="Q513" s="6"/>
      <c r="R513" s="6"/>
      <c r="S513" s="6"/>
      <c r="T513" s="6"/>
      <c r="U513" s="52"/>
      <c r="W513" s="328"/>
      <c r="X513" s="41">
        <v>1</v>
      </c>
      <c r="Y513" s="6"/>
      <c r="Z513" s="6"/>
      <c r="AA513" s="6"/>
      <c r="AB513" s="6"/>
      <c r="AC513" s="6"/>
      <c r="AD513" s="6"/>
      <c r="AE513" s="52"/>
      <c r="AG513" s="328"/>
      <c r="AH513" s="41">
        <v>1</v>
      </c>
      <c r="AI513" s="6"/>
      <c r="AJ513" s="6"/>
      <c r="AK513" s="6"/>
      <c r="AL513" s="6"/>
      <c r="AM513" s="6"/>
      <c r="AN513" s="6"/>
      <c r="AO513" s="52"/>
      <c r="AQ513" s="328"/>
      <c r="AR513" s="41">
        <v>1</v>
      </c>
      <c r="AS513" s="6"/>
      <c r="AT513" s="6"/>
      <c r="AU513" s="6"/>
      <c r="AV513" s="6"/>
      <c r="AW513" s="6"/>
      <c r="AX513" s="6"/>
      <c r="AY513" s="52"/>
      <c r="BA513" s="328"/>
      <c r="BB513" s="41">
        <v>1</v>
      </c>
      <c r="BC513" s="408">
        <v>10</v>
      </c>
      <c r="BD513" s="6">
        <v>7</v>
      </c>
      <c r="BE513" s="6">
        <v>6</v>
      </c>
      <c r="BF513" s="6">
        <v>8</v>
      </c>
      <c r="BG513" s="6">
        <v>9</v>
      </c>
      <c r="BH513" s="6">
        <v>7</v>
      </c>
      <c r="BI513" s="52"/>
      <c r="BK513" s="328"/>
      <c r="BL513" s="41">
        <v>1</v>
      </c>
      <c r="BM513" s="6"/>
      <c r="BN513" s="6"/>
      <c r="BO513" s="6"/>
      <c r="BP513" s="6"/>
      <c r="BQ513" s="6"/>
      <c r="BR513" s="6"/>
      <c r="BS513" s="52"/>
      <c r="BU513" s="328"/>
      <c r="BV513" s="41">
        <v>1</v>
      </c>
      <c r="BW513" s="6">
        <v>9</v>
      </c>
      <c r="BX513" s="6">
        <v>7</v>
      </c>
      <c r="BY513" s="6">
        <v>7</v>
      </c>
      <c r="BZ513" s="6">
        <v>7</v>
      </c>
      <c r="CA513" s="6">
        <v>8</v>
      </c>
      <c r="CB513" s="6">
        <v>7</v>
      </c>
      <c r="CC513" s="52"/>
      <c r="CE513" s="328"/>
      <c r="CF513" s="41">
        <v>1</v>
      </c>
      <c r="CG513" s="6"/>
      <c r="CH513" s="6"/>
      <c r="CI513" s="6"/>
      <c r="CJ513" s="6"/>
      <c r="CK513" s="6"/>
      <c r="CL513" s="6"/>
      <c r="CM513" s="52"/>
      <c r="CO513" s="328"/>
      <c r="CP513" s="41">
        <v>1</v>
      </c>
      <c r="CQ513" s="6"/>
      <c r="CR513" s="6"/>
      <c r="CS513" s="6"/>
      <c r="CT513" s="6"/>
      <c r="CU513" s="6"/>
      <c r="CV513" s="6"/>
      <c r="CW513" s="52"/>
      <c r="CY513" s="328"/>
      <c r="CZ513" s="41">
        <v>1</v>
      </c>
      <c r="DA513" s="6">
        <v>10</v>
      </c>
      <c r="DB513" s="6">
        <v>8</v>
      </c>
      <c r="DC513" s="6">
        <v>7</v>
      </c>
      <c r="DD513" s="6">
        <v>7</v>
      </c>
      <c r="DE513" s="6"/>
      <c r="DF513" s="6">
        <v>7</v>
      </c>
      <c r="DG513" s="52"/>
      <c r="DI513" s="328"/>
      <c r="DJ513" s="41">
        <v>1</v>
      </c>
      <c r="DK513" s="6"/>
      <c r="DL513" s="6"/>
      <c r="DM513" s="6"/>
      <c r="DN513" s="6"/>
      <c r="DO513" s="6"/>
      <c r="DP513" s="6"/>
      <c r="DQ513" s="52"/>
      <c r="DS513" s="328"/>
      <c r="DT513" s="41">
        <v>1</v>
      </c>
      <c r="DU513" s="6"/>
      <c r="DV513" s="6"/>
      <c r="DW513" s="6"/>
      <c r="DX513" s="6"/>
      <c r="DY513" s="6"/>
      <c r="DZ513" s="6"/>
      <c r="EA513" s="52"/>
      <c r="EC513" s="328"/>
      <c r="ED513" s="41">
        <v>1</v>
      </c>
      <c r="EE513" s="6"/>
      <c r="EF513" s="6"/>
      <c r="EG513" s="6"/>
      <c r="EH513" s="6"/>
      <c r="EI513" s="6"/>
      <c r="EJ513" s="6"/>
      <c r="EK513" s="52"/>
      <c r="EL513" s="328"/>
      <c r="EM513" s="41">
        <v>1</v>
      </c>
      <c r="EN513" s="6">
        <v>10</v>
      </c>
      <c r="EO513" s="6">
        <v>8</v>
      </c>
      <c r="EP513" s="6">
        <v>7</v>
      </c>
      <c r="EQ513" s="6">
        <v>7</v>
      </c>
      <c r="ER513" s="6"/>
      <c r="ES513" s="6">
        <v>7</v>
      </c>
      <c r="ET513" s="52"/>
      <c r="EU513" s="52"/>
      <c r="EW513" s="367"/>
      <c r="EX513" s="41">
        <v>1</v>
      </c>
      <c r="EY513" s="6"/>
      <c r="EZ513" s="6"/>
      <c r="FA513" s="6"/>
      <c r="FB513" s="6"/>
      <c r="FC513" s="6"/>
      <c r="FD513" s="6"/>
      <c r="FE513" s="52"/>
      <c r="FG513" s="367"/>
      <c r="FH513" s="41">
        <v>1</v>
      </c>
      <c r="FI513" s="6"/>
      <c r="FJ513" s="6"/>
      <c r="FK513" s="6"/>
      <c r="FL513" s="6"/>
      <c r="FM513" s="6"/>
      <c r="FN513" s="6"/>
      <c r="FO513" s="52"/>
      <c r="FQ513" s="367"/>
      <c r="FR513" s="41">
        <v>1</v>
      </c>
      <c r="FS513" s="6"/>
      <c r="FT513" s="6"/>
      <c r="FU513" s="6"/>
      <c r="FV513" s="6"/>
      <c r="FW513" s="6"/>
      <c r="FX513" s="6"/>
      <c r="FY513" s="52"/>
      <c r="GA513" s="367"/>
      <c r="GB513" s="41">
        <v>1</v>
      </c>
      <c r="GC513" s="6"/>
      <c r="GD513" s="6"/>
      <c r="GE513" s="6"/>
      <c r="GF513" s="6"/>
      <c r="GG513" s="6"/>
      <c r="GH513" s="6"/>
      <c r="GI513" s="52"/>
      <c r="GK513" s="367"/>
      <c r="GL513" s="41">
        <v>1</v>
      </c>
      <c r="GM513" s="6"/>
      <c r="GN513" s="6"/>
      <c r="GO513" s="6"/>
      <c r="GP513" s="6"/>
      <c r="GQ513" s="6"/>
      <c r="GR513" s="6"/>
      <c r="GS513" s="52"/>
      <c r="GU513" s="367"/>
      <c r="GV513" s="41">
        <v>1</v>
      </c>
      <c r="GW513" s="6"/>
      <c r="GX513" s="6"/>
      <c r="GY513" s="6"/>
      <c r="GZ513" s="6"/>
      <c r="HA513" s="6"/>
      <c r="HB513" s="6"/>
      <c r="HC513" s="52"/>
      <c r="HE513" s="367"/>
      <c r="HF513" s="41">
        <v>1</v>
      </c>
      <c r="HG513" s="6"/>
      <c r="HH513" s="6"/>
      <c r="HI513" s="6"/>
      <c r="HJ513" s="6"/>
      <c r="HK513" s="6"/>
      <c r="HL513" s="6"/>
      <c r="HM513" s="52"/>
      <c r="HO513" s="367"/>
      <c r="HP513" s="41">
        <v>1</v>
      </c>
      <c r="HQ513" s="6"/>
      <c r="HR513" s="6"/>
      <c r="HS513" s="6"/>
      <c r="HT513" s="6"/>
      <c r="HU513" s="6"/>
      <c r="HV513" s="6"/>
      <c r="HW513" s="52"/>
      <c r="HY513" s="367"/>
      <c r="HZ513" s="41">
        <v>1</v>
      </c>
      <c r="IA513" s="6"/>
      <c r="IB513" s="6"/>
      <c r="IC513" s="6"/>
      <c r="ID513" s="6"/>
      <c r="IE513" s="6"/>
      <c r="IF513" s="6"/>
      <c r="IG513" s="52"/>
      <c r="II513" s="367"/>
      <c r="IJ513" s="41">
        <v>1</v>
      </c>
      <c r="IK513" s="6"/>
      <c r="IL513" s="6"/>
      <c r="IM513" s="6"/>
      <c r="IN513" s="6"/>
      <c r="IO513" s="6"/>
      <c r="IP513" s="6"/>
      <c r="IQ513" s="52"/>
      <c r="IS513" s="367"/>
      <c r="IT513" s="41">
        <v>1</v>
      </c>
      <c r="IU513" s="6"/>
      <c r="IV513" s="6"/>
      <c r="IW513" s="6"/>
      <c r="IX513" s="6"/>
      <c r="IY513" s="6"/>
      <c r="IZ513" s="6"/>
      <c r="JA513" s="52"/>
    </row>
    <row r="514" spans="1:261" ht="12.75" customHeight="1" outlineLevel="2" x14ac:dyDescent="0.25">
      <c r="C514" s="356"/>
      <c r="D514" s="41">
        <v>2</v>
      </c>
      <c r="E514" s="416">
        <f t="shared" si="2265"/>
        <v>9.25</v>
      </c>
      <c r="F514" s="416">
        <f t="shared" si="2266"/>
        <v>5.75</v>
      </c>
      <c r="G514" s="416">
        <f t="shared" si="2267"/>
        <v>2.5</v>
      </c>
      <c r="H514" s="416">
        <f t="shared" si="2268"/>
        <v>8.3333333333333339</v>
      </c>
      <c r="I514" s="416">
        <f t="shared" si="2269"/>
        <v>6.333333333333333</v>
      </c>
      <c r="J514" s="416">
        <f t="shared" si="2270"/>
        <v>8</v>
      </c>
      <c r="K514" s="52"/>
      <c r="M514" s="328"/>
      <c r="N514" s="41">
        <v>2</v>
      </c>
      <c r="O514" s="6"/>
      <c r="P514" s="6"/>
      <c r="Q514" s="6"/>
      <c r="R514" s="6"/>
      <c r="S514" s="6"/>
      <c r="T514" s="6"/>
      <c r="U514" s="52"/>
      <c r="W514" s="328"/>
      <c r="X514" s="41">
        <v>2</v>
      </c>
      <c r="Y514" s="6"/>
      <c r="Z514" s="6"/>
      <c r="AA514" s="6"/>
      <c r="AB514" s="6"/>
      <c r="AC514" s="6"/>
      <c r="AD514" s="6"/>
      <c r="AE514" s="52"/>
      <c r="AG514" s="328"/>
      <c r="AH514" s="41">
        <v>2</v>
      </c>
      <c r="AI514" s="6"/>
      <c r="AJ514" s="6"/>
      <c r="AK514" s="6"/>
      <c r="AL514" s="6"/>
      <c r="AM514" s="6"/>
      <c r="AN514" s="6"/>
      <c r="AO514" s="52"/>
      <c r="AQ514" s="328"/>
      <c r="AR514" s="41">
        <v>2</v>
      </c>
      <c r="AS514" s="36"/>
      <c r="AT514" s="36" t="str">
        <f>IF(COUNT(AT512:AT513)=0,"",AVERAGE(AT512:AT513))</f>
        <v/>
      </c>
      <c r="AU514" s="36" t="str">
        <f>IF(COUNT(AU512:AU513)=0,"",AVERAGE(AU512:AU513))</f>
        <v/>
      </c>
      <c r="AV514" s="36" t="str">
        <f>IF(COUNT(AV512:AV513)=0,"",AVERAGE(AV512:AV513))</f>
        <v/>
      </c>
      <c r="AW514" s="36" t="str">
        <f>IF(COUNT(AW512:AW513)=0,"",AVERAGE(AW512:AW513))</f>
        <v/>
      </c>
      <c r="AX514" s="36" t="str">
        <f>IF(COUNT(AX512:AX513)=0,"",AVERAGE(AX512:AX513))</f>
        <v/>
      </c>
      <c r="AY514" s="52"/>
      <c r="BA514" s="328"/>
      <c r="BB514" s="41">
        <v>2</v>
      </c>
      <c r="BC514" s="6">
        <v>9</v>
      </c>
      <c r="BD514" s="6">
        <v>7</v>
      </c>
      <c r="BE514" s="409">
        <v>0</v>
      </c>
      <c r="BF514" s="6">
        <v>8</v>
      </c>
      <c r="BG514" s="6">
        <v>5</v>
      </c>
      <c r="BH514" s="6">
        <v>7</v>
      </c>
      <c r="BI514" s="52"/>
      <c r="BK514" s="328"/>
      <c r="BL514" s="41">
        <v>2</v>
      </c>
      <c r="BM514" s="6"/>
      <c r="BN514" s="6"/>
      <c r="BO514" s="6"/>
      <c r="BP514" s="6"/>
      <c r="BQ514" s="6"/>
      <c r="BR514" s="6"/>
      <c r="BS514" s="52"/>
      <c r="BU514" s="328"/>
      <c r="BV514" s="41">
        <v>2</v>
      </c>
      <c r="BW514" s="6">
        <v>9</v>
      </c>
      <c r="BX514" s="6">
        <v>7</v>
      </c>
      <c r="BY514" s="410">
        <v>0</v>
      </c>
      <c r="BZ514" s="6">
        <v>7</v>
      </c>
      <c r="CA514" s="6">
        <v>5</v>
      </c>
      <c r="CB514" s="6">
        <v>8</v>
      </c>
      <c r="CC514" s="52"/>
      <c r="CE514" s="328"/>
      <c r="CF514" s="41">
        <v>2</v>
      </c>
      <c r="CG514" s="6"/>
      <c r="CH514" s="6"/>
      <c r="CI514" s="6"/>
      <c r="CJ514" s="6"/>
      <c r="CK514" s="6"/>
      <c r="CL514" s="6"/>
      <c r="CM514" s="52"/>
      <c r="CO514" s="328"/>
      <c r="CP514" s="41">
        <v>2</v>
      </c>
      <c r="CQ514" s="6"/>
      <c r="CR514" s="6"/>
      <c r="CS514" s="6"/>
      <c r="CT514" s="6"/>
      <c r="CU514" s="6"/>
      <c r="CV514" s="6"/>
      <c r="CW514" s="52"/>
      <c r="CY514" s="328"/>
      <c r="CZ514" s="41">
        <v>2</v>
      </c>
      <c r="DA514" s="6">
        <v>10</v>
      </c>
      <c r="DB514" s="6">
        <v>9</v>
      </c>
      <c r="DC514" s="6">
        <v>0</v>
      </c>
      <c r="DD514" s="6">
        <v>10</v>
      </c>
      <c r="DE514" s="6"/>
      <c r="DF514" s="6">
        <v>9</v>
      </c>
      <c r="DG514" s="52"/>
      <c r="DI514" s="328"/>
      <c r="DJ514" s="41">
        <v>2</v>
      </c>
      <c r="DK514" s="6"/>
      <c r="DL514" s="6"/>
      <c r="DM514" s="6"/>
      <c r="DN514" s="6"/>
      <c r="DO514" s="6"/>
      <c r="DP514" s="6"/>
      <c r="DQ514" s="52"/>
      <c r="DS514" s="328"/>
      <c r="DT514" s="41">
        <v>2</v>
      </c>
      <c r="DU514" s="6"/>
      <c r="DV514" s="6"/>
      <c r="DW514" s="6"/>
      <c r="DX514" s="6"/>
      <c r="DY514" s="6"/>
      <c r="DZ514" s="6"/>
      <c r="EA514" s="52"/>
      <c r="EC514" s="328"/>
      <c r="ED514" s="41">
        <v>2</v>
      </c>
      <c r="EE514" s="6"/>
      <c r="EF514" s="6"/>
      <c r="EG514" s="6"/>
      <c r="EH514" s="6"/>
      <c r="EI514" s="6"/>
      <c r="EJ514" s="6"/>
      <c r="EK514" s="52"/>
      <c r="EL514" s="328"/>
      <c r="EM514" s="41">
        <v>2</v>
      </c>
      <c r="EN514" s="6">
        <v>10</v>
      </c>
      <c r="EO514" s="6">
        <v>9</v>
      </c>
      <c r="EP514" s="6">
        <v>0</v>
      </c>
      <c r="EQ514" s="6">
        <v>10</v>
      </c>
      <c r="ER514" s="6"/>
      <c r="ES514" s="6">
        <v>9</v>
      </c>
      <c r="ET514" s="52"/>
      <c r="EU514" s="52"/>
      <c r="EW514" s="367"/>
      <c r="EX514" s="41">
        <v>2</v>
      </c>
      <c r="EY514" s="6"/>
      <c r="EZ514" s="6"/>
      <c r="FA514" s="6"/>
      <c r="FB514" s="6"/>
      <c r="FC514" s="6"/>
      <c r="FD514" s="6"/>
      <c r="FE514" s="52"/>
      <c r="FG514" s="367"/>
      <c r="FH514" s="41">
        <v>2</v>
      </c>
      <c r="FI514" s="6"/>
      <c r="FJ514" s="6"/>
      <c r="FK514" s="6"/>
      <c r="FL514" s="6"/>
      <c r="FM514" s="6"/>
      <c r="FN514" s="6"/>
      <c r="FO514" s="52"/>
      <c r="FQ514" s="367"/>
      <c r="FR514" s="41">
        <v>2</v>
      </c>
      <c r="FS514" s="6"/>
      <c r="FT514" s="6"/>
      <c r="FU514" s="6"/>
      <c r="FV514" s="6"/>
      <c r="FW514" s="6"/>
      <c r="FX514" s="6"/>
      <c r="FY514" s="52"/>
      <c r="GA514" s="367"/>
      <c r="GB514" s="41">
        <v>2</v>
      </c>
      <c r="GC514" s="6"/>
      <c r="GD514" s="6"/>
      <c r="GE514" s="6"/>
      <c r="GF514" s="6"/>
      <c r="GG514" s="6"/>
      <c r="GH514" s="6"/>
      <c r="GI514" s="52"/>
      <c r="GK514" s="367"/>
      <c r="GL514" s="41">
        <v>2</v>
      </c>
      <c r="GM514" s="6"/>
      <c r="GN514" s="6"/>
      <c r="GO514" s="6"/>
      <c r="GP514" s="6"/>
      <c r="GQ514" s="6"/>
      <c r="GR514" s="6"/>
      <c r="GS514" s="52"/>
      <c r="GU514" s="367"/>
      <c r="GV514" s="41">
        <v>2</v>
      </c>
      <c r="GW514" s="6"/>
      <c r="GX514" s="6"/>
      <c r="GY514" s="6"/>
      <c r="GZ514" s="6"/>
      <c r="HA514" s="6"/>
      <c r="HB514" s="6"/>
      <c r="HC514" s="52"/>
      <c r="HE514" s="367"/>
      <c r="HF514" s="41">
        <v>2</v>
      </c>
      <c r="HG514" s="6"/>
      <c r="HH514" s="6"/>
      <c r="HI514" s="6"/>
      <c r="HJ514" s="6"/>
      <c r="HK514" s="6"/>
      <c r="HL514" s="6"/>
      <c r="HM514" s="52"/>
      <c r="HO514" s="367"/>
      <c r="HP514" s="41">
        <v>2</v>
      </c>
      <c r="HQ514" s="6"/>
      <c r="HR514" s="6"/>
      <c r="HS514" s="6"/>
      <c r="HT514" s="6"/>
      <c r="HU514" s="6"/>
      <c r="HV514" s="6"/>
      <c r="HW514" s="52"/>
      <c r="HY514" s="367"/>
      <c r="HZ514" s="41">
        <v>2</v>
      </c>
      <c r="IA514" s="6"/>
      <c r="IB514" s="6"/>
      <c r="IC514" s="6"/>
      <c r="ID514" s="6"/>
      <c r="IE514" s="6"/>
      <c r="IF514" s="6"/>
      <c r="IG514" s="52"/>
      <c r="II514" s="367"/>
      <c r="IJ514" s="41">
        <v>2</v>
      </c>
      <c r="IK514" s="6"/>
      <c r="IL514" s="6"/>
      <c r="IM514" s="6"/>
      <c r="IN514" s="6"/>
      <c r="IO514" s="6"/>
      <c r="IP514" s="6"/>
      <c r="IQ514" s="52"/>
      <c r="IS514" s="367"/>
      <c r="IT514" s="41">
        <v>2</v>
      </c>
      <c r="IU514" s="6"/>
      <c r="IV514" s="6"/>
      <c r="IW514" s="6"/>
      <c r="IX514" s="6"/>
      <c r="IY514" s="6"/>
      <c r="IZ514" s="6"/>
      <c r="JA514" s="52"/>
    </row>
    <row r="515" spans="1:261" ht="12.75" customHeight="1" outlineLevel="2" x14ac:dyDescent="0.25">
      <c r="A515" s="99" t="s">
        <v>122</v>
      </c>
      <c r="B515" s="100">
        <f>IF(A515="Must Have",RQTMustHave,(IF(A515="Important",RQTImportant,(IF(A515="Standard",RQTStandard,RQTNiceToHave)))))</f>
        <v>1</v>
      </c>
      <c r="C515" s="358"/>
      <c r="D515" s="17" t="s">
        <v>1</v>
      </c>
      <c r="E515" s="417">
        <f>AVERAGE(O515,Y515,AI515,AS515,BC515,BM515,BW515,CG515,CQ515,DA515,DK515,DU515,EE515,EO515,EY515,FI515,FS515,GC515,GM515,GW515,HG515,HQ515,IA515,IK515,IU515)</f>
        <v>9.25</v>
      </c>
      <c r="F515" s="417">
        <f t="shared" ref="F515:J515" si="2271">AVERAGE(P515,Z515,AJ515,AT515,BD515,BN515,BX515,CH515,CR515,DB515,DL515,DV515,EF515,EP515,EZ515,FJ515,FT515,GD515,GN515,GX515,HH515,HR515,IB515,IL515,IV515)</f>
        <v>6.5</v>
      </c>
      <c r="G515" s="417">
        <f t="shared" si="2271"/>
        <v>4.625</v>
      </c>
      <c r="H515" s="417">
        <f t="shared" si="2271"/>
        <v>7.833333333333333</v>
      </c>
      <c r="I515" s="417">
        <f t="shared" si="2271"/>
        <v>7.166666666666667</v>
      </c>
      <c r="J515" s="417">
        <f t="shared" si="2271"/>
        <v>7.5</v>
      </c>
      <c r="K515" s="52"/>
      <c r="M515" s="48"/>
      <c r="N515" s="17" t="s">
        <v>1</v>
      </c>
      <c r="O515" s="36" t="str">
        <f>IF(COUNT(O513:O514)=0,"",AVERAGE(O513:O514))</f>
        <v/>
      </c>
      <c r="P515" s="36" t="str">
        <f>IF(COUNT(P513:P514)=0,"",AVERAGE(P513:P514))</f>
        <v/>
      </c>
      <c r="Q515" s="36" t="str">
        <f>IF(COUNT(Q513:Q514)=0,"",AVERAGE(Q513:Q514))</f>
        <v/>
      </c>
      <c r="R515" s="36" t="str">
        <f>IF(COUNT(R513:R514)=0,"",AVERAGE(R513:R514))</f>
        <v/>
      </c>
      <c r="S515" s="36"/>
      <c r="T515" s="36" t="str">
        <f>IF(COUNT(T513:T514)=0,"",AVERAGE(T513:T514))</f>
        <v/>
      </c>
      <c r="U515" s="52"/>
      <c r="W515" s="48"/>
      <c r="X515" s="17" t="s">
        <v>1</v>
      </c>
      <c r="Y515" s="36" t="str">
        <f>IF(COUNT(Y513:Y514)=0,"",AVERAGE(Y513:Y514))</f>
        <v/>
      </c>
      <c r="Z515" s="36" t="str">
        <f>IF(COUNT(Z513:Z514)=0,"",AVERAGE(Z513:Z514))</f>
        <v/>
      </c>
      <c r="AA515" s="36" t="str">
        <f>IF(COUNT(AA513:AA514)=0,"",AVERAGE(AA513:AA514))</f>
        <v/>
      </c>
      <c r="AB515" s="36" t="str">
        <f>IF(COUNT(AB513:AB514)=0,"",AVERAGE(AB513:AB514))</f>
        <v/>
      </c>
      <c r="AC515" s="36"/>
      <c r="AD515" s="36" t="str">
        <f>IF(COUNT(AD513:AD514)=0,"",AVERAGE(AD513:AD514))</f>
        <v/>
      </c>
      <c r="AE515" s="52"/>
      <c r="AG515" s="48"/>
      <c r="AH515" s="17" t="s">
        <v>1</v>
      </c>
      <c r="AI515" s="36" t="str">
        <f>IF(COUNT(AI513:AI514)=0,"",AVERAGE(AI513:AI514))</f>
        <v/>
      </c>
      <c r="AJ515" s="36" t="str">
        <f>IF(COUNT(AJ513:AJ514)=0,"",AVERAGE(AJ513:AJ514))</f>
        <v/>
      </c>
      <c r="AK515" s="36" t="str">
        <f>IF(COUNT(AK513:AK514)=0,"",AVERAGE(AK513:AK514))</f>
        <v/>
      </c>
      <c r="AL515" s="36" t="str">
        <f>IF(COUNT(AL513:AL514)=0,"",AVERAGE(AL513:AL514))</f>
        <v/>
      </c>
      <c r="AM515" s="36"/>
      <c r="AN515" s="36" t="str">
        <f>IF(COUNT(AN513:AN514)=0,"",AVERAGE(AN513:AN514))</f>
        <v/>
      </c>
      <c r="AO515" s="52"/>
      <c r="AQ515" s="48"/>
      <c r="AR515" s="17" t="s">
        <v>1</v>
      </c>
      <c r="AS515" s="103"/>
      <c r="AT515" s="103"/>
      <c r="AU515" s="103"/>
      <c r="AV515" s="103"/>
      <c r="AW515" s="103"/>
      <c r="AX515" s="103"/>
      <c r="AY515" s="52"/>
      <c r="BA515" s="48"/>
      <c r="BB515" s="17" t="s">
        <v>1</v>
      </c>
      <c r="BC515" s="36">
        <f>AVERAGE(BC513:BC514)</f>
        <v>9.5</v>
      </c>
      <c r="BD515" s="36">
        <f>IF(COUNT(BD513:BD514)=0,"",AVERAGE(BD513:BD514))</f>
        <v>7</v>
      </c>
      <c r="BE515" s="36">
        <f>IF(COUNT(BE513:BE514)=0,"",AVERAGE(BE513:BE514))</f>
        <v>3</v>
      </c>
      <c r="BF515" s="36">
        <f>IF(COUNT(BF513:BF514)=0,"",AVERAGE(BF513:BF514))</f>
        <v>8</v>
      </c>
      <c r="BG515" s="36">
        <f>IF(COUNT(BG513:BG514)=0,"",AVERAGE(BG513:BG514))</f>
        <v>7</v>
      </c>
      <c r="BH515" s="36">
        <f>IF(COUNT(BH513:BH514)=0,"",AVERAGE(BH513:BH514))</f>
        <v>7</v>
      </c>
      <c r="BI515" s="52"/>
      <c r="BK515" s="48"/>
      <c r="BL515" s="17" t="s">
        <v>1</v>
      </c>
      <c r="BM515" s="36"/>
      <c r="BN515" s="36" t="str">
        <f>IF(COUNT(BN513:BN514)=0,"",AVERAGE(BN513:BN514))</f>
        <v/>
      </c>
      <c r="BO515" s="36" t="str">
        <f>IF(COUNT(BO513:BO514)=0,"",AVERAGE(BO513:BO514))</f>
        <v/>
      </c>
      <c r="BP515" s="36" t="str">
        <f>IF(COUNT(BP513:BP514)=0,"",AVERAGE(BP513:BP514))</f>
        <v/>
      </c>
      <c r="BQ515" s="36" t="str">
        <f>IF(COUNT(BQ513:BQ514)=0,"",AVERAGE(BQ513:BQ514))</f>
        <v/>
      </c>
      <c r="BR515" s="36" t="str">
        <f>IF(COUNT(BR513:BR514)=0,"",AVERAGE(BR513:BR514))</f>
        <v/>
      </c>
      <c r="BS515" s="52"/>
      <c r="BU515" s="48"/>
      <c r="BV515" s="17" t="s">
        <v>1</v>
      </c>
      <c r="BW515" s="36">
        <f t="shared" ref="BW515:CB515" si="2272">IF(COUNT(BW513:BW514)=0,"",AVERAGE(BW513:BW514))</f>
        <v>9</v>
      </c>
      <c r="BX515" s="36">
        <f t="shared" si="2272"/>
        <v>7</v>
      </c>
      <c r="BY515" s="36">
        <f t="shared" si="2272"/>
        <v>3.5</v>
      </c>
      <c r="BZ515" s="36">
        <f t="shared" si="2272"/>
        <v>7</v>
      </c>
      <c r="CA515" s="36">
        <f t="shared" si="2272"/>
        <v>6.5</v>
      </c>
      <c r="CB515" s="36">
        <f t="shared" si="2272"/>
        <v>7.5</v>
      </c>
      <c r="CC515" s="52"/>
      <c r="CE515" s="48"/>
      <c r="CF515" s="17" t="s">
        <v>1</v>
      </c>
      <c r="CG515" s="36" t="str">
        <f>IF(COUNT(CG513:CG514)=0,"",AVERAGE(CG513:CG514))</f>
        <v/>
      </c>
      <c r="CH515" s="36" t="str">
        <f>IF(COUNT(CH513:CH514)=0,"",AVERAGE(CH513:CH514))</f>
        <v/>
      </c>
      <c r="CI515" s="36" t="str">
        <f>IF(COUNT(CI513:CI514)=0,"",AVERAGE(CI513:CI514))</f>
        <v/>
      </c>
      <c r="CJ515" s="36" t="str">
        <f>IF(COUNT(CJ513:CJ514)=0,"",AVERAGE(CJ513:CJ514))</f>
        <v/>
      </c>
      <c r="CK515" s="36"/>
      <c r="CL515" s="36" t="str">
        <f>IF(COUNT(CL513:CL514)=0,"",AVERAGE(CL513:CL514))</f>
        <v/>
      </c>
      <c r="CM515" s="52"/>
      <c r="CO515" s="48"/>
      <c r="CP515" s="17" t="s">
        <v>1</v>
      </c>
      <c r="CQ515" s="36" t="str">
        <f>IF(COUNT(CQ513:CQ514)=0,"",AVERAGE(CQ513:CQ514))</f>
        <v/>
      </c>
      <c r="CR515" s="36" t="str">
        <f>IF(COUNT(CR513:CR514)=0,"",AVERAGE(CR513:CR514))</f>
        <v/>
      </c>
      <c r="CS515" s="36" t="str">
        <f>IF(COUNT(CS513:CS514)=0,"",AVERAGE(CS513:CS514))</f>
        <v/>
      </c>
      <c r="CT515" s="36" t="str">
        <f>IF(COUNT(CT513:CT514)=0,"",AVERAGE(CT513:CT514))</f>
        <v/>
      </c>
      <c r="CU515" s="36"/>
      <c r="CV515" s="36" t="str">
        <f>IF(COUNT(CV513:CV514)=0,"",AVERAGE(CV513:CV514))</f>
        <v/>
      </c>
      <c r="CW515" s="52"/>
      <c r="CY515" s="48"/>
      <c r="CZ515" s="17" t="s">
        <v>1</v>
      </c>
      <c r="DA515" s="36">
        <f>IF(COUNT(DA513:DA514)=0,"",AVERAGE(DA513:DA514))</f>
        <v>10</v>
      </c>
      <c r="DB515" s="36">
        <f>IF(COUNT(DB513:DB514)=0,"",AVERAGE(DB513:DB514))</f>
        <v>8.5</v>
      </c>
      <c r="DC515" s="36">
        <f>IF(COUNT(DC513:DC514)=0,"",AVERAGE(DC513:DC514))</f>
        <v>3.5</v>
      </c>
      <c r="DD515" s="36">
        <f>IF(COUNT(DD513:DD514)=0,"",AVERAGE(DD513:DD514))</f>
        <v>8.5</v>
      </c>
      <c r="DE515" s="36"/>
      <c r="DF515" s="36">
        <f>IF(COUNT(DF513:DF514)=0,"",AVERAGE(DF513:DF514))</f>
        <v>8</v>
      </c>
      <c r="DG515" s="52"/>
      <c r="DI515" s="48"/>
      <c r="DJ515" s="17" t="s">
        <v>1</v>
      </c>
      <c r="DK515" s="36" t="str">
        <f>IF(COUNT(DK513:DK514)=0,"",AVERAGE(DK513:DK514))</f>
        <v/>
      </c>
      <c r="DL515" s="36" t="str">
        <f>IF(COUNT(DL513:DL514)=0,"",AVERAGE(DL513:DL514))</f>
        <v/>
      </c>
      <c r="DM515" s="36" t="str">
        <f>IF(COUNT(DM513:DM514)=0,"",AVERAGE(DM513:DM514))</f>
        <v/>
      </c>
      <c r="DN515" s="36" t="str">
        <f>IF(COUNT(DN513:DN514)=0,"",AVERAGE(DN513:DN514))</f>
        <v/>
      </c>
      <c r="DO515" s="36"/>
      <c r="DP515" s="36" t="str">
        <f>IF(COUNT(DP513:DP514)=0,"",AVERAGE(DP513:DP514))</f>
        <v/>
      </c>
      <c r="DQ515" s="52"/>
      <c r="DS515" s="48"/>
      <c r="DT515" s="17" t="s">
        <v>1</v>
      </c>
      <c r="DU515" s="36" t="str">
        <f>IF(COUNT(DU513:DU514)=0,"",AVERAGE(DU513:DU514))</f>
        <v/>
      </c>
      <c r="DV515" s="36" t="str">
        <f>IF(COUNT(DV513:DV514)=0,"",AVERAGE(DV513:DV514))</f>
        <v/>
      </c>
      <c r="DW515" s="36" t="str">
        <f>IF(COUNT(DW513:DW514)=0,"",AVERAGE(DW513:DW514))</f>
        <v/>
      </c>
      <c r="DX515" s="36" t="str">
        <f>IF(COUNT(DX513:DX514)=0,"",AVERAGE(DX513:DX514))</f>
        <v/>
      </c>
      <c r="DY515" s="36"/>
      <c r="DZ515" s="36" t="str">
        <f>IF(COUNT(DZ513:DZ514)=0,"",AVERAGE(DZ513:DZ514))</f>
        <v/>
      </c>
      <c r="EA515" s="52"/>
      <c r="EC515" s="48"/>
      <c r="ED515" s="17" t="s">
        <v>1</v>
      </c>
      <c r="EE515" s="36" t="str">
        <f>IF(COUNT(EE513:EE514)=0,"",AVERAGE(EE513:EE514))</f>
        <v/>
      </c>
      <c r="EF515" s="36" t="str">
        <f>IF(COUNT(EF513:EF514)=0,"",AVERAGE(EF513:EF514))</f>
        <v/>
      </c>
      <c r="EG515" s="36" t="str">
        <f>IF(COUNT(EG513:EG514)=0,"",AVERAGE(EG513:EG514))</f>
        <v/>
      </c>
      <c r="EH515" s="36" t="str">
        <f>IF(COUNT(EH513:EH514)=0,"",AVERAGE(EH513:EH514))</f>
        <v/>
      </c>
      <c r="EI515" s="36"/>
      <c r="EJ515" s="36" t="str">
        <f>IF(COUNT(EJ513:EJ514)=0,"",AVERAGE(EJ513:EJ514))</f>
        <v/>
      </c>
      <c r="EK515" s="52"/>
      <c r="EL515" s="48"/>
      <c r="EM515" s="17" t="s">
        <v>1</v>
      </c>
      <c r="EN515" s="36">
        <f>IF(COUNT(EN513:EN514)=0,"",AVERAGE(EN513:EN514))</f>
        <v>10</v>
      </c>
      <c r="EO515" s="36">
        <f>IF(COUNT(EO513:EO514)=0,"",AVERAGE(EO513:EO514))</f>
        <v>8.5</v>
      </c>
      <c r="EP515" s="36">
        <f>IF(COUNT(EP513:EP514)=0,"",AVERAGE(EP513:EP514))</f>
        <v>3.5</v>
      </c>
      <c r="EQ515" s="36">
        <f>IF(COUNT(EQ513:EQ514)=0,"",AVERAGE(EQ513:EQ514))</f>
        <v>8.5</v>
      </c>
      <c r="ER515" s="36"/>
      <c r="ES515" s="36">
        <f>IF(COUNT(ES513:ES514)=0,"",AVERAGE(ES513:ES514))</f>
        <v>8</v>
      </c>
      <c r="ET515" s="52"/>
      <c r="EU515" s="52"/>
      <c r="EW515" s="369"/>
      <c r="EX515" s="17" t="s">
        <v>1</v>
      </c>
      <c r="EY515" s="36" t="str">
        <f t="shared" ref="EY515:FD515" si="2273">IF(COUNT(EY513:EY514)=0,"",AVERAGE(EY513:EY514))</f>
        <v/>
      </c>
      <c r="EZ515" s="36" t="str">
        <f t="shared" si="2273"/>
        <v/>
      </c>
      <c r="FA515" s="36" t="str">
        <f t="shared" si="2273"/>
        <v/>
      </c>
      <c r="FB515" s="36" t="str">
        <f t="shared" si="2273"/>
        <v/>
      </c>
      <c r="FC515" s="36" t="str">
        <f t="shared" si="2273"/>
        <v/>
      </c>
      <c r="FD515" s="36" t="str">
        <f t="shared" si="2273"/>
        <v/>
      </c>
      <c r="FE515" s="52"/>
      <c r="FG515" s="369"/>
      <c r="FH515" s="17" t="s">
        <v>1</v>
      </c>
      <c r="FI515" s="36" t="str">
        <f t="shared" ref="FI515:FN515" si="2274">IF(COUNT(FI513:FI514)=0,"",AVERAGE(FI513:FI514))</f>
        <v/>
      </c>
      <c r="FJ515" s="36" t="str">
        <f t="shared" si="2274"/>
        <v/>
      </c>
      <c r="FK515" s="36" t="str">
        <f t="shared" si="2274"/>
        <v/>
      </c>
      <c r="FL515" s="36" t="str">
        <f t="shared" si="2274"/>
        <v/>
      </c>
      <c r="FM515" s="36" t="str">
        <f t="shared" si="2274"/>
        <v/>
      </c>
      <c r="FN515" s="36" t="str">
        <f t="shared" si="2274"/>
        <v/>
      </c>
      <c r="FO515" s="52"/>
      <c r="FQ515" s="369"/>
      <c r="FR515" s="17" t="s">
        <v>1</v>
      </c>
      <c r="FS515" s="36" t="str">
        <f t="shared" ref="FS515:FX515" si="2275">IF(COUNT(FS513:FS514)=0,"",AVERAGE(FS513:FS514))</f>
        <v/>
      </c>
      <c r="FT515" s="36" t="str">
        <f t="shared" si="2275"/>
        <v/>
      </c>
      <c r="FU515" s="36" t="str">
        <f t="shared" si="2275"/>
        <v/>
      </c>
      <c r="FV515" s="36" t="str">
        <f t="shared" si="2275"/>
        <v/>
      </c>
      <c r="FW515" s="36" t="str">
        <f t="shared" si="2275"/>
        <v/>
      </c>
      <c r="FX515" s="36" t="str">
        <f t="shared" si="2275"/>
        <v/>
      </c>
      <c r="FY515" s="52"/>
      <c r="GA515" s="369"/>
      <c r="GB515" s="17" t="s">
        <v>1</v>
      </c>
      <c r="GC515" s="36" t="str">
        <f t="shared" ref="GC515:GH515" si="2276">IF(COUNT(GC513:GC514)=0,"",AVERAGE(GC513:GC514))</f>
        <v/>
      </c>
      <c r="GD515" s="36" t="str">
        <f t="shared" si="2276"/>
        <v/>
      </c>
      <c r="GE515" s="36" t="str">
        <f t="shared" si="2276"/>
        <v/>
      </c>
      <c r="GF515" s="36" t="str">
        <f t="shared" si="2276"/>
        <v/>
      </c>
      <c r="GG515" s="36" t="str">
        <f t="shared" si="2276"/>
        <v/>
      </c>
      <c r="GH515" s="36" t="str">
        <f t="shared" si="2276"/>
        <v/>
      </c>
      <c r="GI515" s="52"/>
      <c r="GK515" s="369"/>
      <c r="GL515" s="17" t="s">
        <v>1</v>
      </c>
      <c r="GM515" s="36" t="str">
        <f t="shared" ref="GM515:GR515" si="2277">IF(COUNT(GM513:GM514)=0,"",AVERAGE(GM513:GM514))</f>
        <v/>
      </c>
      <c r="GN515" s="36" t="str">
        <f t="shared" si="2277"/>
        <v/>
      </c>
      <c r="GO515" s="36" t="str">
        <f t="shared" si="2277"/>
        <v/>
      </c>
      <c r="GP515" s="36" t="str">
        <f t="shared" si="2277"/>
        <v/>
      </c>
      <c r="GQ515" s="36" t="str">
        <f t="shared" si="2277"/>
        <v/>
      </c>
      <c r="GR515" s="36" t="str">
        <f t="shared" si="2277"/>
        <v/>
      </c>
      <c r="GS515" s="52"/>
      <c r="GU515" s="369"/>
      <c r="GV515" s="17" t="s">
        <v>1</v>
      </c>
      <c r="GW515" s="36" t="str">
        <f t="shared" ref="GW515:HB515" si="2278">IF(COUNT(GW513:GW514)=0,"",AVERAGE(GW513:GW514))</f>
        <v/>
      </c>
      <c r="GX515" s="36" t="str">
        <f t="shared" si="2278"/>
        <v/>
      </c>
      <c r="GY515" s="36" t="str">
        <f t="shared" si="2278"/>
        <v/>
      </c>
      <c r="GZ515" s="36" t="str">
        <f t="shared" si="2278"/>
        <v/>
      </c>
      <c r="HA515" s="36" t="str">
        <f t="shared" si="2278"/>
        <v/>
      </c>
      <c r="HB515" s="36" t="str">
        <f t="shared" si="2278"/>
        <v/>
      </c>
      <c r="HC515" s="52"/>
      <c r="HE515" s="369"/>
      <c r="HF515" s="17" t="s">
        <v>1</v>
      </c>
      <c r="HG515" s="36" t="str">
        <f t="shared" ref="HG515:HL515" si="2279">IF(COUNT(HG513:HG514)=0,"",AVERAGE(HG513:HG514))</f>
        <v/>
      </c>
      <c r="HH515" s="36" t="str">
        <f t="shared" si="2279"/>
        <v/>
      </c>
      <c r="HI515" s="36" t="str">
        <f t="shared" si="2279"/>
        <v/>
      </c>
      <c r="HJ515" s="36" t="str">
        <f t="shared" si="2279"/>
        <v/>
      </c>
      <c r="HK515" s="36" t="str">
        <f t="shared" si="2279"/>
        <v/>
      </c>
      <c r="HL515" s="36" t="str">
        <f t="shared" si="2279"/>
        <v/>
      </c>
      <c r="HM515" s="52"/>
      <c r="HO515" s="369"/>
      <c r="HP515" s="17" t="s">
        <v>1</v>
      </c>
      <c r="HQ515" s="36" t="str">
        <f t="shared" ref="HQ515:HV515" si="2280">IF(COUNT(HQ513:HQ514)=0,"",AVERAGE(HQ513:HQ514))</f>
        <v/>
      </c>
      <c r="HR515" s="36" t="str">
        <f t="shared" si="2280"/>
        <v/>
      </c>
      <c r="HS515" s="36" t="str">
        <f t="shared" si="2280"/>
        <v/>
      </c>
      <c r="HT515" s="36" t="str">
        <f t="shared" si="2280"/>
        <v/>
      </c>
      <c r="HU515" s="36" t="str">
        <f t="shared" si="2280"/>
        <v/>
      </c>
      <c r="HV515" s="36" t="str">
        <f t="shared" si="2280"/>
        <v/>
      </c>
      <c r="HW515" s="52"/>
      <c r="HY515" s="369"/>
      <c r="HZ515" s="17" t="s">
        <v>1</v>
      </c>
      <c r="IA515" s="36" t="str">
        <f t="shared" ref="IA515:IF515" si="2281">IF(COUNT(IA513:IA514)=0,"",AVERAGE(IA513:IA514))</f>
        <v/>
      </c>
      <c r="IB515" s="36" t="str">
        <f t="shared" si="2281"/>
        <v/>
      </c>
      <c r="IC515" s="36" t="str">
        <f t="shared" si="2281"/>
        <v/>
      </c>
      <c r="ID515" s="36" t="str">
        <f t="shared" si="2281"/>
        <v/>
      </c>
      <c r="IE515" s="36" t="str">
        <f t="shared" si="2281"/>
        <v/>
      </c>
      <c r="IF515" s="36" t="str">
        <f t="shared" si="2281"/>
        <v/>
      </c>
      <c r="IG515" s="52"/>
      <c r="II515" s="369"/>
      <c r="IJ515" s="17" t="s">
        <v>1</v>
      </c>
      <c r="IK515" s="36" t="str">
        <f t="shared" ref="IK515:IP515" si="2282">IF(COUNT(IK513:IK514)=0,"",AVERAGE(IK513:IK514))</f>
        <v/>
      </c>
      <c r="IL515" s="36" t="str">
        <f t="shared" si="2282"/>
        <v/>
      </c>
      <c r="IM515" s="36" t="str">
        <f t="shared" si="2282"/>
        <v/>
      </c>
      <c r="IN515" s="36" t="str">
        <f t="shared" si="2282"/>
        <v/>
      </c>
      <c r="IO515" s="36" t="str">
        <f t="shared" si="2282"/>
        <v/>
      </c>
      <c r="IP515" s="36" t="str">
        <f t="shared" si="2282"/>
        <v/>
      </c>
      <c r="IQ515" s="52"/>
      <c r="IS515" s="369"/>
      <c r="IT515" s="17" t="s">
        <v>1</v>
      </c>
      <c r="IU515" s="36" t="str">
        <f t="shared" ref="IU515:IZ515" si="2283">IF(COUNT(IU513:IU514)=0,"",AVERAGE(IU513:IU514))</f>
        <v/>
      </c>
      <c r="IV515" s="36" t="str">
        <f t="shared" si="2283"/>
        <v/>
      </c>
      <c r="IW515" s="36" t="str">
        <f t="shared" si="2283"/>
        <v/>
      </c>
      <c r="IX515" s="36" t="str">
        <f t="shared" si="2283"/>
        <v/>
      </c>
      <c r="IY515" s="36" t="str">
        <f t="shared" si="2283"/>
        <v/>
      </c>
      <c r="IZ515" s="36" t="str">
        <f t="shared" si="2283"/>
        <v/>
      </c>
      <c r="JA515" s="52"/>
    </row>
    <row r="516" spans="1:261" ht="25.5" customHeight="1" outlineLevel="2" x14ac:dyDescent="0.25">
      <c r="C516" s="102" t="s">
        <v>368</v>
      </c>
      <c r="D516" s="103" t="s">
        <v>369</v>
      </c>
      <c r="E516" s="419"/>
      <c r="F516" s="419"/>
      <c r="G516" s="419"/>
      <c r="H516" s="419"/>
      <c r="I516" s="419"/>
      <c r="J516" s="419"/>
      <c r="K516" s="52"/>
      <c r="M516" s="102" t="s">
        <v>368</v>
      </c>
      <c r="N516" s="103" t="s">
        <v>369</v>
      </c>
      <c r="O516" s="103"/>
      <c r="P516" s="103"/>
      <c r="Q516" s="103"/>
      <c r="R516" s="103"/>
      <c r="S516" s="103"/>
      <c r="T516" s="103"/>
      <c r="U516" s="52"/>
      <c r="W516" s="102" t="s">
        <v>368</v>
      </c>
      <c r="X516" s="103" t="s">
        <v>369</v>
      </c>
      <c r="Y516" s="103"/>
      <c r="Z516" s="103"/>
      <c r="AA516" s="103"/>
      <c r="AB516" s="103"/>
      <c r="AC516" s="103"/>
      <c r="AD516" s="103"/>
      <c r="AE516" s="52"/>
      <c r="AG516" s="102" t="s">
        <v>368</v>
      </c>
      <c r="AH516" s="103" t="s">
        <v>369</v>
      </c>
      <c r="AI516" s="103"/>
      <c r="AJ516" s="103"/>
      <c r="AK516" s="103"/>
      <c r="AL516" s="103"/>
      <c r="AM516" s="103"/>
      <c r="AN516" s="103"/>
      <c r="AO516" s="52"/>
      <c r="AQ516" s="102" t="s">
        <v>368</v>
      </c>
      <c r="AR516" s="103" t="s">
        <v>369</v>
      </c>
      <c r="AS516" s="6"/>
      <c r="AT516" s="6"/>
      <c r="AU516" s="6"/>
      <c r="AV516" s="6"/>
      <c r="AW516" s="6"/>
      <c r="AX516" s="6"/>
      <c r="AY516" s="52"/>
      <c r="BA516" s="102" t="s">
        <v>368</v>
      </c>
      <c r="BB516" s="103" t="s">
        <v>369</v>
      </c>
      <c r="BC516" s="103"/>
      <c r="BD516" s="103"/>
      <c r="BE516" s="103"/>
      <c r="BF516" s="103"/>
      <c r="BG516" s="103"/>
      <c r="BH516" s="103"/>
      <c r="BI516" s="52"/>
      <c r="BK516" s="102" t="s">
        <v>368</v>
      </c>
      <c r="BL516" s="103" t="s">
        <v>369</v>
      </c>
      <c r="BM516" s="103"/>
      <c r="BN516" s="103"/>
      <c r="BO516" s="103"/>
      <c r="BP516" s="103"/>
      <c r="BQ516" s="103"/>
      <c r="BR516" s="103"/>
      <c r="BS516" s="52"/>
      <c r="BU516" s="102" t="s">
        <v>368</v>
      </c>
      <c r="BV516" s="103" t="s">
        <v>369</v>
      </c>
      <c r="BW516" s="103"/>
      <c r="BX516" s="103"/>
      <c r="BY516" s="103"/>
      <c r="BZ516" s="103"/>
      <c r="CA516" s="103"/>
      <c r="CB516" s="103"/>
      <c r="CC516" s="52"/>
      <c r="CE516" s="102" t="s">
        <v>368</v>
      </c>
      <c r="CF516" s="103" t="s">
        <v>369</v>
      </c>
      <c r="CG516" s="103"/>
      <c r="CH516" s="103"/>
      <c r="CI516" s="103"/>
      <c r="CJ516" s="103"/>
      <c r="CK516" s="103"/>
      <c r="CL516" s="103"/>
      <c r="CM516" s="52"/>
      <c r="CO516" s="102" t="s">
        <v>368</v>
      </c>
      <c r="CP516" s="103" t="s">
        <v>369</v>
      </c>
      <c r="CQ516" s="103"/>
      <c r="CR516" s="103"/>
      <c r="CS516" s="103"/>
      <c r="CT516" s="103"/>
      <c r="CU516" s="103"/>
      <c r="CV516" s="103"/>
      <c r="CW516" s="52"/>
      <c r="CY516" s="102" t="s">
        <v>368</v>
      </c>
      <c r="CZ516" s="103" t="s">
        <v>369</v>
      </c>
      <c r="DA516" s="103"/>
      <c r="DB516" s="103"/>
      <c r="DC516" s="103"/>
      <c r="DD516" s="103"/>
      <c r="DE516" s="103"/>
      <c r="DF516" s="103"/>
      <c r="DG516" s="52"/>
      <c r="DI516" s="102" t="s">
        <v>368</v>
      </c>
      <c r="DJ516" s="103" t="s">
        <v>369</v>
      </c>
      <c r="DK516" s="103"/>
      <c r="DL516" s="103"/>
      <c r="DM516" s="103"/>
      <c r="DN516" s="103"/>
      <c r="DO516" s="103"/>
      <c r="DP516" s="103"/>
      <c r="DQ516" s="52"/>
      <c r="DS516" s="102" t="s">
        <v>368</v>
      </c>
      <c r="DT516" s="103" t="s">
        <v>369</v>
      </c>
      <c r="DU516" s="103"/>
      <c r="DV516" s="103"/>
      <c r="DW516" s="103"/>
      <c r="DX516" s="103"/>
      <c r="DY516" s="103"/>
      <c r="DZ516" s="103"/>
      <c r="EA516" s="52"/>
      <c r="EC516" s="102" t="s">
        <v>368</v>
      </c>
      <c r="ED516" s="103" t="s">
        <v>369</v>
      </c>
      <c r="EE516" s="103"/>
      <c r="EF516" s="103"/>
      <c r="EG516" s="103"/>
      <c r="EH516" s="103"/>
      <c r="EI516" s="103"/>
      <c r="EJ516" s="103"/>
      <c r="EK516" s="52"/>
      <c r="EL516" s="102" t="s">
        <v>368</v>
      </c>
      <c r="EM516" s="103" t="s">
        <v>369</v>
      </c>
      <c r="EN516" s="103"/>
      <c r="EO516" s="103"/>
      <c r="EP516" s="103"/>
      <c r="EQ516" s="103"/>
      <c r="ER516" s="103"/>
      <c r="ES516" s="103"/>
      <c r="ET516" s="52"/>
      <c r="EU516" s="52"/>
      <c r="EW516" s="370" t="s">
        <v>368</v>
      </c>
      <c r="EX516" s="103" t="s">
        <v>369</v>
      </c>
      <c r="EY516" s="103"/>
      <c r="EZ516" s="103"/>
      <c r="FA516" s="103"/>
      <c r="FB516" s="103"/>
      <c r="FC516" s="103"/>
      <c r="FD516" s="103"/>
      <c r="FE516" s="52"/>
      <c r="FG516" s="370" t="s">
        <v>368</v>
      </c>
      <c r="FH516" s="103" t="s">
        <v>369</v>
      </c>
      <c r="FI516" s="103"/>
      <c r="FJ516" s="103"/>
      <c r="FK516" s="103"/>
      <c r="FL516" s="103"/>
      <c r="FM516" s="103"/>
      <c r="FN516" s="103"/>
      <c r="FO516" s="52"/>
      <c r="FQ516" s="370" t="s">
        <v>368</v>
      </c>
      <c r="FR516" s="103" t="s">
        <v>369</v>
      </c>
      <c r="FS516" s="103"/>
      <c r="FT516" s="103"/>
      <c r="FU516" s="103"/>
      <c r="FV516" s="103"/>
      <c r="FW516" s="103"/>
      <c r="FX516" s="103"/>
      <c r="FY516" s="52"/>
      <c r="GA516" s="370" t="s">
        <v>368</v>
      </c>
      <c r="GB516" s="103" t="s">
        <v>369</v>
      </c>
      <c r="GC516" s="103"/>
      <c r="GD516" s="103"/>
      <c r="GE516" s="103"/>
      <c r="GF516" s="103"/>
      <c r="GG516" s="103"/>
      <c r="GH516" s="103"/>
      <c r="GI516" s="52"/>
      <c r="GK516" s="370" t="s">
        <v>368</v>
      </c>
      <c r="GL516" s="103" t="s">
        <v>369</v>
      </c>
      <c r="GM516" s="103"/>
      <c r="GN516" s="103"/>
      <c r="GO516" s="103"/>
      <c r="GP516" s="103"/>
      <c r="GQ516" s="103"/>
      <c r="GR516" s="103"/>
      <c r="GS516" s="52"/>
      <c r="GU516" s="370" t="s">
        <v>368</v>
      </c>
      <c r="GV516" s="103" t="s">
        <v>369</v>
      </c>
      <c r="GW516" s="103"/>
      <c r="GX516" s="103"/>
      <c r="GY516" s="103"/>
      <c r="GZ516" s="103"/>
      <c r="HA516" s="103"/>
      <c r="HB516" s="103"/>
      <c r="HC516" s="52"/>
      <c r="HE516" s="370" t="s">
        <v>368</v>
      </c>
      <c r="HF516" s="103" t="s">
        <v>369</v>
      </c>
      <c r="HG516" s="103"/>
      <c r="HH516" s="103"/>
      <c r="HI516" s="103"/>
      <c r="HJ516" s="103"/>
      <c r="HK516" s="103"/>
      <c r="HL516" s="103"/>
      <c r="HM516" s="52"/>
      <c r="HO516" s="370" t="s">
        <v>368</v>
      </c>
      <c r="HP516" s="103" t="s">
        <v>369</v>
      </c>
      <c r="HQ516" s="103"/>
      <c r="HR516" s="103"/>
      <c r="HS516" s="103"/>
      <c r="HT516" s="103"/>
      <c r="HU516" s="103"/>
      <c r="HV516" s="103"/>
      <c r="HW516" s="52"/>
      <c r="HY516" s="370" t="s">
        <v>368</v>
      </c>
      <c r="HZ516" s="103" t="s">
        <v>369</v>
      </c>
      <c r="IA516" s="103"/>
      <c r="IB516" s="103"/>
      <c r="IC516" s="103"/>
      <c r="ID516" s="103"/>
      <c r="IE516" s="103"/>
      <c r="IF516" s="103"/>
      <c r="IG516" s="52"/>
      <c r="II516" s="370" t="s">
        <v>368</v>
      </c>
      <c r="IJ516" s="103" t="s">
        <v>369</v>
      </c>
      <c r="IK516" s="103"/>
      <c r="IL516" s="103"/>
      <c r="IM516" s="103"/>
      <c r="IN516" s="103"/>
      <c r="IO516" s="103"/>
      <c r="IP516" s="103"/>
      <c r="IQ516" s="52"/>
      <c r="IS516" s="370" t="s">
        <v>368</v>
      </c>
      <c r="IT516" s="103" t="s">
        <v>369</v>
      </c>
      <c r="IU516" s="103"/>
      <c r="IV516" s="103"/>
      <c r="IW516" s="103"/>
      <c r="IX516" s="103"/>
      <c r="IY516" s="103"/>
      <c r="IZ516" s="103"/>
      <c r="JA516" s="52"/>
    </row>
    <row r="517" spans="1:261" ht="12.75" customHeight="1" outlineLevel="2" x14ac:dyDescent="0.25">
      <c r="C517" s="356"/>
      <c r="D517" s="41">
        <v>1</v>
      </c>
      <c r="E517" s="416">
        <f t="shared" ref="E517:E519" si="2284">AVERAGE(O517,Y517,AI517,AS517,BC517,BM517,BW517,CG517,CQ517,DA517,DK517,DU517,EE517,EO517,EY517,FI517,FS517,GC517,GM517,GW517,HG517,HQ517,IA517,IK517,IU517)</f>
        <v>5.666666666666667</v>
      </c>
      <c r="F517" s="416">
        <f t="shared" ref="F517:F519" si="2285">AVERAGE(P517,Z517,AJ517,AT517,BD517,BN517,BX517,CH517,CR517,DB517,DL517,DV517,EF517,EP517,EZ517,FJ517,FT517,GD517,GN517,GX517,HH517,HR517,IB517,IL517,IV517)</f>
        <v>8</v>
      </c>
      <c r="G517" s="416">
        <f t="shared" ref="G517:G519" si="2286">AVERAGE(Q517,AA517,AK517,AU517,BE517,BO517,BY517,CI517,CS517,DC517,DM517,DW517,EG517,EQ517,FA517,FK517,FU517,GE517,GO517,GY517,HI517,HS517,IC517,IM517,IW517)</f>
        <v>8.3333333333333339</v>
      </c>
      <c r="H517" s="416">
        <f t="shared" ref="H517:H519" si="2287">AVERAGE(R517,AB517,AL517,AV517,BF517,BP517,BZ517,CJ517,CT517,DD517,DN517,DX517,EH517,ER517,FB517,FL517,FV517,GF517,GP517,GZ517,HJ517,HT517,ID517,IN517,IX517)</f>
        <v>9.5</v>
      </c>
      <c r="I517" s="416">
        <f t="shared" ref="I517:I519" si="2288">AVERAGE(S517,AC517,AM517,AW517,BG517,BQ517,CA517,CK517,CU517,DE517,DO517,DY517,EI517,ES517,FC517,FM517,FW517,GG517,GQ517,HA517,HK517,HU517,IE517,IO517,IY517)</f>
        <v>8.5</v>
      </c>
      <c r="J517" s="416">
        <f t="shared" ref="J517:J519" si="2289">AVERAGE(T517,AD517,AN517,AX517,BH517,BR517,CB517,CL517,CV517,DF517,DP517,DZ517,EJ517,ET517,FD517,FN517,FX517,GH517,GR517,HB517,HL517,HV517,IF517,IP517,IZ517)</f>
        <v>8.5</v>
      </c>
      <c r="K517" s="52"/>
      <c r="M517" s="328"/>
      <c r="N517" s="41">
        <v>1</v>
      </c>
      <c r="O517" s="6"/>
      <c r="P517" s="6"/>
      <c r="Q517" s="6"/>
      <c r="R517" s="6"/>
      <c r="S517" s="6"/>
      <c r="T517" s="6"/>
      <c r="U517" s="52"/>
      <c r="W517" s="328"/>
      <c r="X517" s="41">
        <v>1</v>
      </c>
      <c r="Y517" s="6"/>
      <c r="Z517" s="6"/>
      <c r="AA517" s="6"/>
      <c r="AB517" s="6"/>
      <c r="AC517" s="6"/>
      <c r="AD517" s="6"/>
      <c r="AE517" s="52"/>
      <c r="AG517" s="328"/>
      <c r="AH517" s="41">
        <v>1</v>
      </c>
      <c r="AI517" s="6"/>
      <c r="AJ517" s="6"/>
      <c r="AK517" s="6"/>
      <c r="AL517" s="6"/>
      <c r="AM517" s="6"/>
      <c r="AN517" s="6"/>
      <c r="AO517" s="52"/>
      <c r="AQ517" s="328"/>
      <c r="AR517" s="41">
        <v>1</v>
      </c>
      <c r="AS517" s="6"/>
      <c r="AT517" s="6"/>
      <c r="AU517" s="6"/>
      <c r="AV517" s="6"/>
      <c r="AW517" s="6"/>
      <c r="AX517" s="6"/>
      <c r="AY517" s="52"/>
      <c r="BA517" s="328"/>
      <c r="BB517" s="41">
        <v>1</v>
      </c>
      <c r="BC517" s="6"/>
      <c r="BD517" s="6"/>
      <c r="BE517" s="6"/>
      <c r="BF517" s="6"/>
      <c r="BG517" s="6"/>
      <c r="BH517" s="6"/>
      <c r="BI517" s="52" t="s">
        <v>526</v>
      </c>
      <c r="BK517" s="328"/>
      <c r="BL517" s="41">
        <v>1</v>
      </c>
      <c r="BM517" s="6"/>
      <c r="BN517" s="6"/>
      <c r="BO517" s="6"/>
      <c r="BP517" s="6"/>
      <c r="BQ517" s="6"/>
      <c r="BR517" s="6"/>
      <c r="BS517" s="52"/>
      <c r="BU517" s="328"/>
      <c r="BV517" s="41">
        <v>1</v>
      </c>
      <c r="BW517" s="6">
        <v>3</v>
      </c>
      <c r="BX517" s="6">
        <v>8</v>
      </c>
      <c r="BY517" s="6">
        <v>7</v>
      </c>
      <c r="BZ517" s="6">
        <v>9</v>
      </c>
      <c r="CA517" s="6">
        <v>9</v>
      </c>
      <c r="CB517" s="6">
        <v>9</v>
      </c>
      <c r="CC517" s="52" t="s">
        <v>532</v>
      </c>
      <c r="CE517" s="328"/>
      <c r="CF517" s="41">
        <v>1</v>
      </c>
      <c r="CG517" s="6"/>
      <c r="CH517" s="6"/>
      <c r="CI517" s="6"/>
      <c r="CJ517" s="6"/>
      <c r="CK517" s="6"/>
      <c r="CL517" s="6"/>
      <c r="CM517" s="52"/>
      <c r="CO517" s="328"/>
      <c r="CP517" s="41">
        <v>1</v>
      </c>
      <c r="CQ517" s="6"/>
      <c r="CR517" s="6"/>
      <c r="CS517" s="6"/>
      <c r="CT517" s="6"/>
      <c r="CU517" s="6"/>
      <c r="CV517" s="6"/>
      <c r="CW517" s="52"/>
      <c r="CY517" s="328"/>
      <c r="CZ517" s="41">
        <v>1</v>
      </c>
      <c r="DA517" s="6">
        <v>6</v>
      </c>
      <c r="DB517" s="409">
        <v>8</v>
      </c>
      <c r="DC517" s="6">
        <v>8</v>
      </c>
      <c r="DD517" s="6">
        <v>10</v>
      </c>
      <c r="DE517" s="6"/>
      <c r="DF517" s="6">
        <v>8</v>
      </c>
      <c r="DG517" s="52"/>
      <c r="DI517" s="328"/>
      <c r="DJ517" s="41">
        <v>1</v>
      </c>
      <c r="DK517" s="6"/>
      <c r="DL517" s="6"/>
      <c r="DM517" s="6"/>
      <c r="DN517" s="6"/>
      <c r="DO517" s="6"/>
      <c r="DP517" s="6"/>
      <c r="DQ517" s="52"/>
      <c r="DS517" s="328"/>
      <c r="DT517" s="41">
        <v>1</v>
      </c>
      <c r="DU517" s="6"/>
      <c r="DV517" s="6"/>
      <c r="DW517" s="6"/>
      <c r="DX517" s="6"/>
      <c r="DY517" s="6"/>
      <c r="DZ517" s="6"/>
      <c r="EA517" s="52"/>
      <c r="EC517" s="328"/>
      <c r="ED517" s="41">
        <v>1</v>
      </c>
      <c r="EE517" s="6"/>
      <c r="EF517" s="6"/>
      <c r="EG517" s="6"/>
      <c r="EH517" s="6"/>
      <c r="EI517" s="6"/>
      <c r="EJ517" s="6"/>
      <c r="EK517" s="52"/>
      <c r="EL517" s="328"/>
      <c r="EM517" s="41">
        <v>1</v>
      </c>
      <c r="EN517" s="6">
        <v>6</v>
      </c>
      <c r="EO517" s="409">
        <v>8</v>
      </c>
      <c r="EP517" s="6">
        <v>8</v>
      </c>
      <c r="EQ517" s="6">
        <v>10</v>
      </c>
      <c r="ER517" s="6"/>
      <c r="ES517" s="6">
        <v>8</v>
      </c>
      <c r="ET517" s="52"/>
      <c r="EU517" s="52"/>
      <c r="EW517" s="367"/>
      <c r="EX517" s="41">
        <v>1</v>
      </c>
      <c r="EY517" s="6"/>
      <c r="EZ517" s="6"/>
      <c r="FA517" s="6"/>
      <c r="FB517" s="6"/>
      <c r="FC517" s="6"/>
      <c r="FD517" s="6"/>
      <c r="FE517" s="52"/>
      <c r="FG517" s="367"/>
      <c r="FH517" s="41">
        <v>1</v>
      </c>
      <c r="FI517" s="6"/>
      <c r="FJ517" s="6"/>
      <c r="FK517" s="6"/>
      <c r="FL517" s="6"/>
      <c r="FM517" s="6"/>
      <c r="FN517" s="6"/>
      <c r="FO517" s="52"/>
      <c r="FQ517" s="367"/>
      <c r="FR517" s="41">
        <v>1</v>
      </c>
      <c r="FS517" s="6"/>
      <c r="FT517" s="6"/>
      <c r="FU517" s="6"/>
      <c r="FV517" s="6"/>
      <c r="FW517" s="6"/>
      <c r="FX517" s="6"/>
      <c r="FY517" s="52"/>
      <c r="GA517" s="367"/>
      <c r="GB517" s="41">
        <v>1</v>
      </c>
      <c r="GC517" s="6"/>
      <c r="GD517" s="6"/>
      <c r="GE517" s="6"/>
      <c r="GF517" s="6"/>
      <c r="GG517" s="6"/>
      <c r="GH517" s="6"/>
      <c r="GI517" s="52"/>
      <c r="GK517" s="367"/>
      <c r="GL517" s="41">
        <v>1</v>
      </c>
      <c r="GM517" s="6"/>
      <c r="GN517" s="6"/>
      <c r="GO517" s="6"/>
      <c r="GP517" s="6"/>
      <c r="GQ517" s="6"/>
      <c r="GR517" s="6"/>
      <c r="GS517" s="52"/>
      <c r="GU517" s="367"/>
      <c r="GV517" s="41">
        <v>1</v>
      </c>
      <c r="GW517" s="6"/>
      <c r="GX517" s="6"/>
      <c r="GY517" s="6"/>
      <c r="GZ517" s="6"/>
      <c r="HA517" s="6"/>
      <c r="HB517" s="6"/>
      <c r="HC517" s="52"/>
      <c r="HE517" s="367"/>
      <c r="HF517" s="41">
        <v>1</v>
      </c>
      <c r="HG517" s="6"/>
      <c r="HH517" s="6"/>
      <c r="HI517" s="6"/>
      <c r="HJ517" s="6"/>
      <c r="HK517" s="6"/>
      <c r="HL517" s="6"/>
      <c r="HM517" s="52"/>
      <c r="HO517" s="367"/>
      <c r="HP517" s="41">
        <v>1</v>
      </c>
      <c r="HQ517" s="6"/>
      <c r="HR517" s="6"/>
      <c r="HS517" s="6"/>
      <c r="HT517" s="6"/>
      <c r="HU517" s="6"/>
      <c r="HV517" s="6"/>
      <c r="HW517" s="52"/>
      <c r="HY517" s="367"/>
      <c r="HZ517" s="41">
        <v>1</v>
      </c>
      <c r="IA517" s="6"/>
      <c r="IB517" s="6"/>
      <c r="IC517" s="6"/>
      <c r="ID517" s="6"/>
      <c r="IE517" s="6"/>
      <c r="IF517" s="6"/>
      <c r="IG517" s="52"/>
      <c r="II517" s="367"/>
      <c r="IJ517" s="41">
        <v>1</v>
      </c>
      <c r="IK517" s="6"/>
      <c r="IL517" s="6"/>
      <c r="IM517" s="6"/>
      <c r="IN517" s="6"/>
      <c r="IO517" s="6"/>
      <c r="IP517" s="6"/>
      <c r="IQ517" s="52"/>
      <c r="IS517" s="367"/>
      <c r="IT517" s="41">
        <v>1</v>
      </c>
      <c r="IU517" s="6"/>
      <c r="IV517" s="6"/>
      <c r="IW517" s="6"/>
      <c r="IX517" s="6"/>
      <c r="IY517" s="6"/>
      <c r="IZ517" s="6"/>
      <c r="JA517" s="52"/>
    </row>
    <row r="518" spans="1:261" ht="12.75" customHeight="1" outlineLevel="2" x14ac:dyDescent="0.25">
      <c r="C518" s="356"/>
      <c r="D518" s="41">
        <v>2</v>
      </c>
      <c r="E518" s="416">
        <f t="shared" si="2284"/>
        <v>5.666666666666667</v>
      </c>
      <c r="F518" s="416">
        <f t="shared" si="2285"/>
        <v>8</v>
      </c>
      <c r="G518" s="416">
        <f t="shared" si="2286"/>
        <v>8.3333333333333339</v>
      </c>
      <c r="H518" s="416">
        <f t="shared" si="2287"/>
        <v>9.5</v>
      </c>
      <c r="I518" s="416">
        <f t="shared" si="2288"/>
        <v>8.5</v>
      </c>
      <c r="J518" s="416">
        <f t="shared" si="2289"/>
        <v>8.5</v>
      </c>
      <c r="K518" s="52"/>
      <c r="M518" s="328"/>
      <c r="N518" s="41">
        <v>2</v>
      </c>
      <c r="O518" s="6"/>
      <c r="P518" s="6"/>
      <c r="Q518" s="6"/>
      <c r="R518" s="6"/>
      <c r="S518" s="6"/>
      <c r="T518" s="6"/>
      <c r="U518" s="52"/>
      <c r="W518" s="328"/>
      <c r="X518" s="41">
        <v>2</v>
      </c>
      <c r="Y518" s="6"/>
      <c r="Z518" s="6"/>
      <c r="AA518" s="6"/>
      <c r="AB518" s="6"/>
      <c r="AC518" s="6"/>
      <c r="AD518" s="6"/>
      <c r="AE518" s="52"/>
      <c r="AG518" s="328"/>
      <c r="AH518" s="41">
        <v>2</v>
      </c>
      <c r="AI518" s="6"/>
      <c r="AJ518" s="6"/>
      <c r="AK518" s="6"/>
      <c r="AL518" s="6"/>
      <c r="AM518" s="6"/>
      <c r="AN518" s="6"/>
      <c r="AO518" s="52"/>
      <c r="AQ518" s="328"/>
      <c r="AR518" s="41">
        <v>2</v>
      </c>
      <c r="AS518" s="6"/>
      <c r="AT518" s="6"/>
      <c r="AU518" s="6"/>
      <c r="AV518" s="6"/>
      <c r="AW518" s="6"/>
      <c r="AX518" s="6"/>
      <c r="AY518" s="52"/>
      <c r="BA518" s="328"/>
      <c r="BB518" s="41">
        <v>2</v>
      </c>
      <c r="BC518" s="6"/>
      <c r="BD518" s="6"/>
      <c r="BE518" s="6"/>
      <c r="BF518" s="6"/>
      <c r="BG518" s="6"/>
      <c r="BH518" s="6"/>
      <c r="BI518" s="52"/>
      <c r="BK518" s="328"/>
      <c r="BL518" s="41">
        <v>2</v>
      </c>
      <c r="BM518" s="6"/>
      <c r="BN518" s="6"/>
      <c r="BO518" s="6"/>
      <c r="BP518" s="6"/>
      <c r="BQ518" s="6"/>
      <c r="BR518" s="6"/>
      <c r="BS518" s="52"/>
      <c r="BU518" s="328"/>
      <c r="BV518" s="41">
        <v>2</v>
      </c>
      <c r="BW518" s="6">
        <v>3</v>
      </c>
      <c r="BX518" s="6">
        <v>8</v>
      </c>
      <c r="BY518" s="6">
        <v>7</v>
      </c>
      <c r="BZ518" s="6">
        <v>9</v>
      </c>
      <c r="CA518" s="6">
        <v>9</v>
      </c>
      <c r="CB518" s="6">
        <v>9</v>
      </c>
      <c r="CC518" s="52"/>
      <c r="CE518" s="328"/>
      <c r="CF518" s="41">
        <v>2</v>
      </c>
      <c r="CG518" s="6"/>
      <c r="CH518" s="6"/>
      <c r="CI518" s="6"/>
      <c r="CJ518" s="6"/>
      <c r="CK518" s="6"/>
      <c r="CL518" s="6"/>
      <c r="CM518" s="52"/>
      <c r="CO518" s="328"/>
      <c r="CP518" s="41">
        <v>2</v>
      </c>
      <c r="CQ518" s="6"/>
      <c r="CR518" s="6"/>
      <c r="CS518" s="6"/>
      <c r="CT518" s="6"/>
      <c r="CU518" s="6"/>
      <c r="CV518" s="6"/>
      <c r="CW518" s="52"/>
      <c r="CY518" s="328"/>
      <c r="CZ518" s="41">
        <v>2</v>
      </c>
      <c r="DA518" s="6">
        <v>6</v>
      </c>
      <c r="DB518" s="409">
        <v>8</v>
      </c>
      <c r="DC518" s="6">
        <v>8</v>
      </c>
      <c r="DD518" s="6">
        <v>10</v>
      </c>
      <c r="DE518" s="6"/>
      <c r="DF518" s="6">
        <v>8</v>
      </c>
      <c r="DG518" s="52"/>
      <c r="DI518" s="328"/>
      <c r="DJ518" s="41">
        <v>2</v>
      </c>
      <c r="DK518" s="6"/>
      <c r="DL518" s="6"/>
      <c r="DM518" s="6"/>
      <c r="DN518" s="6"/>
      <c r="DO518" s="6"/>
      <c r="DP518" s="6"/>
      <c r="DQ518" s="52"/>
      <c r="DS518" s="328"/>
      <c r="DT518" s="41">
        <v>2</v>
      </c>
      <c r="DU518" s="6"/>
      <c r="DV518" s="6"/>
      <c r="DW518" s="6"/>
      <c r="DX518" s="6"/>
      <c r="DY518" s="6"/>
      <c r="DZ518" s="6"/>
      <c r="EA518" s="52"/>
      <c r="EC518" s="328"/>
      <c r="ED518" s="41">
        <v>2</v>
      </c>
      <c r="EE518" s="6"/>
      <c r="EF518" s="6"/>
      <c r="EG518" s="6"/>
      <c r="EH518" s="6"/>
      <c r="EI518" s="6"/>
      <c r="EJ518" s="6"/>
      <c r="EK518" s="52"/>
      <c r="EL518" s="328"/>
      <c r="EM518" s="41">
        <v>2</v>
      </c>
      <c r="EN518" s="6">
        <v>6</v>
      </c>
      <c r="EO518" s="409">
        <v>8</v>
      </c>
      <c r="EP518" s="6">
        <v>8</v>
      </c>
      <c r="EQ518" s="6">
        <v>10</v>
      </c>
      <c r="ER518" s="6"/>
      <c r="ES518" s="6">
        <v>8</v>
      </c>
      <c r="ET518" s="52"/>
      <c r="EU518" s="52"/>
      <c r="EW518" s="367"/>
      <c r="EX518" s="41">
        <v>2</v>
      </c>
      <c r="EY518" s="6"/>
      <c r="EZ518" s="6"/>
      <c r="FA518" s="6"/>
      <c r="FB518" s="6"/>
      <c r="FC518" s="6"/>
      <c r="FD518" s="6"/>
      <c r="FE518" s="52"/>
      <c r="FG518" s="367"/>
      <c r="FH518" s="41">
        <v>2</v>
      </c>
      <c r="FI518" s="6"/>
      <c r="FJ518" s="6"/>
      <c r="FK518" s="6"/>
      <c r="FL518" s="6"/>
      <c r="FM518" s="6"/>
      <c r="FN518" s="6"/>
      <c r="FO518" s="52"/>
      <c r="FQ518" s="367"/>
      <c r="FR518" s="41">
        <v>2</v>
      </c>
      <c r="FS518" s="6"/>
      <c r="FT518" s="6"/>
      <c r="FU518" s="6"/>
      <c r="FV518" s="6"/>
      <c r="FW518" s="6"/>
      <c r="FX518" s="6"/>
      <c r="FY518" s="52"/>
      <c r="GA518" s="367"/>
      <c r="GB518" s="41">
        <v>2</v>
      </c>
      <c r="GC518" s="6"/>
      <c r="GD518" s="6"/>
      <c r="GE518" s="6"/>
      <c r="GF518" s="6"/>
      <c r="GG518" s="6"/>
      <c r="GH518" s="6"/>
      <c r="GI518" s="52"/>
      <c r="GK518" s="367"/>
      <c r="GL518" s="41">
        <v>2</v>
      </c>
      <c r="GM518" s="6"/>
      <c r="GN518" s="6"/>
      <c r="GO518" s="6"/>
      <c r="GP518" s="6"/>
      <c r="GQ518" s="6"/>
      <c r="GR518" s="6"/>
      <c r="GS518" s="52"/>
      <c r="GU518" s="367"/>
      <c r="GV518" s="41">
        <v>2</v>
      </c>
      <c r="GW518" s="6"/>
      <c r="GX518" s="6"/>
      <c r="GY518" s="6"/>
      <c r="GZ518" s="6"/>
      <c r="HA518" s="6"/>
      <c r="HB518" s="6"/>
      <c r="HC518" s="52"/>
      <c r="HE518" s="367"/>
      <c r="HF518" s="41">
        <v>2</v>
      </c>
      <c r="HG518" s="6"/>
      <c r="HH518" s="6"/>
      <c r="HI518" s="6"/>
      <c r="HJ518" s="6"/>
      <c r="HK518" s="6"/>
      <c r="HL518" s="6"/>
      <c r="HM518" s="52"/>
      <c r="HO518" s="367"/>
      <c r="HP518" s="41">
        <v>2</v>
      </c>
      <c r="HQ518" s="6"/>
      <c r="HR518" s="6"/>
      <c r="HS518" s="6"/>
      <c r="HT518" s="6"/>
      <c r="HU518" s="6"/>
      <c r="HV518" s="6"/>
      <c r="HW518" s="52"/>
      <c r="HY518" s="367"/>
      <c r="HZ518" s="41">
        <v>2</v>
      </c>
      <c r="IA518" s="6"/>
      <c r="IB518" s="6"/>
      <c r="IC518" s="6"/>
      <c r="ID518" s="6"/>
      <c r="IE518" s="6"/>
      <c r="IF518" s="6"/>
      <c r="IG518" s="52"/>
      <c r="II518" s="367"/>
      <c r="IJ518" s="41">
        <v>2</v>
      </c>
      <c r="IK518" s="6"/>
      <c r="IL518" s="6"/>
      <c r="IM518" s="6"/>
      <c r="IN518" s="6"/>
      <c r="IO518" s="6"/>
      <c r="IP518" s="6"/>
      <c r="IQ518" s="52"/>
      <c r="IS518" s="367"/>
      <c r="IT518" s="41">
        <v>2</v>
      </c>
      <c r="IU518" s="6"/>
      <c r="IV518" s="6"/>
      <c r="IW518" s="6"/>
      <c r="IX518" s="6"/>
      <c r="IY518" s="6"/>
      <c r="IZ518" s="6"/>
      <c r="JA518" s="52"/>
    </row>
    <row r="519" spans="1:261" ht="12.75" customHeight="1" outlineLevel="2" x14ac:dyDescent="0.25">
      <c r="C519" s="356"/>
      <c r="D519" s="41">
        <v>3</v>
      </c>
      <c r="E519" s="416">
        <f t="shared" si="2284"/>
        <v>10</v>
      </c>
      <c r="F519" s="416">
        <f t="shared" si="2285"/>
        <v>10</v>
      </c>
      <c r="G519" s="416">
        <f t="shared" si="2286"/>
        <v>10</v>
      </c>
      <c r="H519" s="416">
        <f t="shared" si="2287"/>
        <v>10</v>
      </c>
      <c r="I519" s="416">
        <f t="shared" si="2288"/>
        <v>10</v>
      </c>
      <c r="J519" s="416">
        <f t="shared" si="2289"/>
        <v>10</v>
      </c>
      <c r="K519" s="52"/>
      <c r="M519" s="328"/>
      <c r="N519" s="41">
        <v>3</v>
      </c>
      <c r="O519" s="6"/>
      <c r="P519" s="6"/>
      <c r="Q519" s="6"/>
      <c r="R519" s="6"/>
      <c r="S519" s="6"/>
      <c r="T519" s="6"/>
      <c r="U519" s="52"/>
      <c r="W519" s="328"/>
      <c r="X519" s="41">
        <v>3</v>
      </c>
      <c r="Y519" s="6"/>
      <c r="Z519" s="6"/>
      <c r="AA519" s="6"/>
      <c r="AB519" s="6"/>
      <c r="AC519" s="6"/>
      <c r="AD519" s="6"/>
      <c r="AE519" s="52"/>
      <c r="AG519" s="328"/>
      <c r="AH519" s="41">
        <v>3</v>
      </c>
      <c r="AI519" s="6"/>
      <c r="AJ519" s="6"/>
      <c r="AK519" s="6"/>
      <c r="AL519" s="6"/>
      <c r="AM519" s="6"/>
      <c r="AN519" s="6"/>
      <c r="AO519" s="52"/>
      <c r="AQ519" s="328"/>
      <c r="AR519" s="41">
        <v>3</v>
      </c>
      <c r="AS519" s="36"/>
      <c r="AT519" s="36" t="str">
        <f>IF(COUNT(AT516:AT518)=0,"",AVERAGE(AT516:AT518))</f>
        <v/>
      </c>
      <c r="AU519" s="36" t="str">
        <f>IF(COUNT(AU516:AU518)=0,"",AVERAGE(AU516:AU518))</f>
        <v/>
      </c>
      <c r="AV519" s="36" t="str">
        <f>IF(COUNT(AV516:AV518)=0,"",AVERAGE(AV516:AV518))</f>
        <v/>
      </c>
      <c r="AW519" s="36" t="str">
        <f>IF(COUNT(AW516:AW518)=0,"",AVERAGE(AW516:AW518))</f>
        <v/>
      </c>
      <c r="AX519" s="36" t="str">
        <f>IF(COUNT(AX516:AX518)=0,"",AVERAGE(AX516:AX518))</f>
        <v/>
      </c>
      <c r="AY519" s="52"/>
      <c r="BA519" s="328"/>
      <c r="BB519" s="41">
        <v>3</v>
      </c>
      <c r="BC519" s="6"/>
      <c r="BD519" s="6"/>
      <c r="BE519" s="6"/>
      <c r="BF519" s="6"/>
      <c r="BG519" s="6"/>
      <c r="BH519" s="6"/>
      <c r="BI519" s="52"/>
      <c r="BK519" s="328"/>
      <c r="BL519" s="41">
        <v>3</v>
      </c>
      <c r="BM519" s="6"/>
      <c r="BN519" s="6"/>
      <c r="BO519" s="6"/>
      <c r="BP519" s="6"/>
      <c r="BQ519" s="6"/>
      <c r="BR519" s="6"/>
      <c r="BS519" s="52"/>
      <c r="BU519" s="328"/>
      <c r="BV519" s="41">
        <v>3</v>
      </c>
      <c r="BW519" s="6">
        <v>10</v>
      </c>
      <c r="BX519" s="6">
        <v>10</v>
      </c>
      <c r="BY519" s="6">
        <v>10</v>
      </c>
      <c r="BZ519" s="6">
        <v>10</v>
      </c>
      <c r="CA519" s="6">
        <v>10</v>
      </c>
      <c r="CB519" s="6">
        <v>10</v>
      </c>
      <c r="CC519" s="52"/>
      <c r="CE519" s="328"/>
      <c r="CF519" s="41">
        <v>3</v>
      </c>
      <c r="CG519" s="6"/>
      <c r="CH519" s="6"/>
      <c r="CI519" s="6"/>
      <c r="CJ519" s="6"/>
      <c r="CK519" s="6"/>
      <c r="CL519" s="6"/>
      <c r="CM519" s="52"/>
      <c r="CO519" s="328"/>
      <c r="CP519" s="41">
        <v>3</v>
      </c>
      <c r="CQ519" s="6"/>
      <c r="CR519" s="6"/>
      <c r="CS519" s="6"/>
      <c r="CT519" s="6"/>
      <c r="CU519" s="6"/>
      <c r="CV519" s="6"/>
      <c r="CW519" s="52"/>
      <c r="CY519" s="328"/>
      <c r="CZ519" s="41">
        <v>3</v>
      </c>
      <c r="DA519" s="6">
        <v>10</v>
      </c>
      <c r="DB519" s="6">
        <v>10</v>
      </c>
      <c r="DC519" s="6">
        <v>10</v>
      </c>
      <c r="DD519" s="6">
        <v>10</v>
      </c>
      <c r="DE519" s="6"/>
      <c r="DF519" s="6">
        <v>10</v>
      </c>
      <c r="DG519" s="52"/>
      <c r="DI519" s="328"/>
      <c r="DJ519" s="41">
        <v>3</v>
      </c>
      <c r="DK519" s="6"/>
      <c r="DL519" s="6"/>
      <c r="DM519" s="6"/>
      <c r="DN519" s="6"/>
      <c r="DO519" s="6"/>
      <c r="DP519" s="6"/>
      <c r="DQ519" s="52"/>
      <c r="DS519" s="328"/>
      <c r="DT519" s="41">
        <v>3</v>
      </c>
      <c r="DU519" s="6"/>
      <c r="DV519" s="6"/>
      <c r="DW519" s="6"/>
      <c r="DX519" s="6"/>
      <c r="DY519" s="6"/>
      <c r="DZ519" s="6"/>
      <c r="EA519" s="52"/>
      <c r="EC519" s="328"/>
      <c r="ED519" s="41">
        <v>3</v>
      </c>
      <c r="EE519" s="6"/>
      <c r="EF519" s="6"/>
      <c r="EG519" s="6"/>
      <c r="EH519" s="6"/>
      <c r="EI519" s="6"/>
      <c r="EJ519" s="6"/>
      <c r="EK519" s="52"/>
      <c r="EL519" s="328"/>
      <c r="EM519" s="41">
        <v>3</v>
      </c>
      <c r="EN519" s="6">
        <v>10</v>
      </c>
      <c r="EO519" s="6">
        <v>10</v>
      </c>
      <c r="EP519" s="6">
        <v>10</v>
      </c>
      <c r="EQ519" s="6">
        <v>10</v>
      </c>
      <c r="ER519" s="6"/>
      <c r="ES519" s="6">
        <v>10</v>
      </c>
      <c r="ET519" s="52"/>
      <c r="EU519" s="52"/>
      <c r="EW519" s="367"/>
      <c r="EX519" s="41">
        <v>3</v>
      </c>
      <c r="EY519" s="6"/>
      <c r="EZ519" s="6"/>
      <c r="FA519" s="6"/>
      <c r="FB519" s="6"/>
      <c r="FC519" s="6"/>
      <c r="FD519" s="6"/>
      <c r="FE519" s="52"/>
      <c r="FG519" s="367"/>
      <c r="FH519" s="41">
        <v>3</v>
      </c>
      <c r="FI519" s="6"/>
      <c r="FJ519" s="6"/>
      <c r="FK519" s="6"/>
      <c r="FL519" s="6"/>
      <c r="FM519" s="6"/>
      <c r="FN519" s="6"/>
      <c r="FO519" s="52"/>
      <c r="FQ519" s="367"/>
      <c r="FR519" s="41">
        <v>3</v>
      </c>
      <c r="FS519" s="6"/>
      <c r="FT519" s="6"/>
      <c r="FU519" s="6"/>
      <c r="FV519" s="6"/>
      <c r="FW519" s="6"/>
      <c r="FX519" s="6"/>
      <c r="FY519" s="52"/>
      <c r="GA519" s="367"/>
      <c r="GB519" s="41">
        <v>3</v>
      </c>
      <c r="GC519" s="6"/>
      <c r="GD519" s="6"/>
      <c r="GE519" s="6"/>
      <c r="GF519" s="6"/>
      <c r="GG519" s="6"/>
      <c r="GH519" s="6"/>
      <c r="GI519" s="52"/>
      <c r="GK519" s="367"/>
      <c r="GL519" s="41">
        <v>3</v>
      </c>
      <c r="GM519" s="6"/>
      <c r="GN519" s="6"/>
      <c r="GO519" s="6"/>
      <c r="GP519" s="6"/>
      <c r="GQ519" s="6"/>
      <c r="GR519" s="6"/>
      <c r="GS519" s="52"/>
      <c r="GU519" s="367"/>
      <c r="GV519" s="41">
        <v>3</v>
      </c>
      <c r="GW519" s="6"/>
      <c r="GX519" s="6"/>
      <c r="GY519" s="6"/>
      <c r="GZ519" s="6"/>
      <c r="HA519" s="6"/>
      <c r="HB519" s="6"/>
      <c r="HC519" s="52"/>
      <c r="HE519" s="367"/>
      <c r="HF519" s="41">
        <v>3</v>
      </c>
      <c r="HG519" s="6"/>
      <c r="HH519" s="6"/>
      <c r="HI519" s="6"/>
      <c r="HJ519" s="6"/>
      <c r="HK519" s="6"/>
      <c r="HL519" s="6"/>
      <c r="HM519" s="52"/>
      <c r="HO519" s="367"/>
      <c r="HP519" s="41">
        <v>3</v>
      </c>
      <c r="HQ519" s="6"/>
      <c r="HR519" s="6"/>
      <c r="HS519" s="6"/>
      <c r="HT519" s="6"/>
      <c r="HU519" s="6"/>
      <c r="HV519" s="6"/>
      <c r="HW519" s="52"/>
      <c r="HY519" s="367"/>
      <c r="HZ519" s="41">
        <v>3</v>
      </c>
      <c r="IA519" s="6"/>
      <c r="IB519" s="6"/>
      <c r="IC519" s="6"/>
      <c r="ID519" s="6"/>
      <c r="IE519" s="6"/>
      <c r="IF519" s="6"/>
      <c r="IG519" s="52"/>
      <c r="II519" s="367"/>
      <c r="IJ519" s="41">
        <v>3</v>
      </c>
      <c r="IK519" s="6"/>
      <c r="IL519" s="6"/>
      <c r="IM519" s="6"/>
      <c r="IN519" s="6"/>
      <c r="IO519" s="6"/>
      <c r="IP519" s="6"/>
      <c r="IQ519" s="52"/>
      <c r="IS519" s="367"/>
      <c r="IT519" s="41">
        <v>3</v>
      </c>
      <c r="IU519" s="6"/>
      <c r="IV519" s="6"/>
      <c r="IW519" s="6"/>
      <c r="IX519" s="6"/>
      <c r="IY519" s="6"/>
      <c r="IZ519" s="6"/>
      <c r="JA519" s="52"/>
    </row>
    <row r="520" spans="1:261" ht="12.75" customHeight="1" outlineLevel="2" x14ac:dyDescent="0.25">
      <c r="A520" s="99" t="s">
        <v>122</v>
      </c>
      <c r="B520" s="100">
        <f>IF(A520="Must Have",RQTMustHave,(IF(A520="Important",RQTImportant,(IF(A520="Standard",RQTStandard,RQTNiceToHave)))))</f>
        <v>1</v>
      </c>
      <c r="C520" s="358"/>
      <c r="D520" s="17" t="s">
        <v>1</v>
      </c>
      <c r="E520" s="417">
        <f>AVERAGE(O520,Y520,AI520,AS520,BC520,BM520,BW520,CG520,CQ520,DA520,DK520,DU520,EE520,EO520,EY520,FI520,FS520,GC520,GM520,GW520,HG520,HQ520,IA520,IK520,IU520)</f>
        <v>7.1111111111111107</v>
      </c>
      <c r="F520" s="417">
        <f t="shared" ref="F520:J520" si="2290">AVERAGE(P520,Z520,AJ520,AT520,BD520,BN520,BX520,CH520,CR520,DB520,DL520,DV520,EF520,EP520,EZ520,FJ520,FT520,GD520,GN520,GX520,HH520,HR520,IB520,IL520,IV520)</f>
        <v>8.6666666666666661</v>
      </c>
      <c r="G520" s="417">
        <f t="shared" si="2290"/>
        <v>8.8888888888888875</v>
      </c>
      <c r="H520" s="417">
        <f t="shared" si="2290"/>
        <v>9.6666666666666679</v>
      </c>
      <c r="I520" s="417">
        <f t="shared" si="2290"/>
        <v>9</v>
      </c>
      <c r="J520" s="417">
        <f t="shared" si="2290"/>
        <v>9</v>
      </c>
      <c r="K520" s="52"/>
      <c r="M520" s="48"/>
      <c r="N520" s="17" t="s">
        <v>1</v>
      </c>
      <c r="O520" s="36" t="str">
        <f>IF(COUNT(O517:O519)=0,"",AVERAGE(O517:O519))</f>
        <v/>
      </c>
      <c r="P520" s="36" t="str">
        <f>IF(COUNT(P517:P519)=0,"",AVERAGE(P517:P519))</f>
        <v/>
      </c>
      <c r="Q520" s="36" t="str">
        <f>IF(COUNT(Q517:Q519)=0,"",AVERAGE(Q517:Q519))</f>
        <v/>
      </c>
      <c r="R520" s="36" t="str">
        <f>IF(COUNT(R517:R519)=0,"",AVERAGE(R517:R519))</f>
        <v/>
      </c>
      <c r="S520" s="36"/>
      <c r="T520" s="36" t="str">
        <f>IF(COUNT(T517:T519)=0,"",AVERAGE(T517:T519))</f>
        <v/>
      </c>
      <c r="U520" s="52"/>
      <c r="W520" s="48"/>
      <c r="X520" s="17" t="s">
        <v>1</v>
      </c>
      <c r="Y520" s="36" t="str">
        <f>IF(COUNT(Y517:Y519)=0,"",AVERAGE(Y517:Y519))</f>
        <v/>
      </c>
      <c r="Z520" s="36" t="str">
        <f>IF(COUNT(Z517:Z519)=0,"",AVERAGE(Z517:Z519))</f>
        <v/>
      </c>
      <c r="AA520" s="36" t="str">
        <f>IF(COUNT(AA517:AA519)=0,"",AVERAGE(AA517:AA519))</f>
        <v/>
      </c>
      <c r="AB520" s="36" t="str">
        <f>IF(COUNT(AB517:AB519)=0,"",AVERAGE(AB517:AB519))</f>
        <v/>
      </c>
      <c r="AC520" s="36"/>
      <c r="AD520" s="36" t="str">
        <f>IF(COUNT(AD517:AD519)=0,"",AVERAGE(AD517:AD519))</f>
        <v/>
      </c>
      <c r="AE520" s="52"/>
      <c r="AG520" s="48"/>
      <c r="AH520" s="17" t="s">
        <v>1</v>
      </c>
      <c r="AI520" s="36" t="str">
        <f>IF(COUNT(AI517:AI519)=0,"",AVERAGE(AI517:AI519))</f>
        <v/>
      </c>
      <c r="AJ520" s="36" t="str">
        <f>IF(COUNT(AJ517:AJ519)=0,"",AVERAGE(AJ517:AJ519))</f>
        <v/>
      </c>
      <c r="AK520" s="36" t="str">
        <f>IF(COUNT(AK517:AK519)=0,"",AVERAGE(AK517:AK519))</f>
        <v/>
      </c>
      <c r="AL520" s="36" t="str">
        <f>IF(COUNT(AL517:AL519)=0,"",AVERAGE(AL517:AL519))</f>
        <v/>
      </c>
      <c r="AM520" s="36"/>
      <c r="AN520" s="36" t="str">
        <f>IF(COUNT(AN517:AN519)=0,"",AVERAGE(AN517:AN519))</f>
        <v/>
      </c>
      <c r="AO520" s="52"/>
      <c r="AQ520" s="48"/>
      <c r="AR520" s="17" t="s">
        <v>1</v>
      </c>
      <c r="AS520" s="38"/>
      <c r="AT520" s="38"/>
      <c r="AU520" s="38"/>
      <c r="AV520" s="38"/>
      <c r="AW520" s="38"/>
      <c r="AX520" s="38"/>
      <c r="AY520" s="52"/>
      <c r="BA520" s="48"/>
      <c r="BB520" s="17" t="s">
        <v>1</v>
      </c>
      <c r="BC520" s="36"/>
      <c r="BD520" s="36" t="str">
        <f>IF(COUNT(BD517:BD519)=0,"",AVERAGE(BD517:BD519))</f>
        <v/>
      </c>
      <c r="BE520" s="36" t="str">
        <f>IF(COUNT(BE517:BE519)=0,"",AVERAGE(BE517:BE519))</f>
        <v/>
      </c>
      <c r="BF520" s="36" t="str">
        <f>IF(COUNT(BF517:BF519)=0,"",AVERAGE(BF517:BF519))</f>
        <v/>
      </c>
      <c r="BG520" s="36" t="str">
        <f>IF(COUNT(BG517:BG519)=0,"",AVERAGE(BG517:BG519))</f>
        <v/>
      </c>
      <c r="BH520" s="36" t="str">
        <f>IF(COUNT(BH517:BH519)=0,"",AVERAGE(BH517:BH519))</f>
        <v/>
      </c>
      <c r="BI520" s="52"/>
      <c r="BK520" s="48"/>
      <c r="BL520" s="17" t="s">
        <v>1</v>
      </c>
      <c r="BM520" s="36"/>
      <c r="BN520" s="36" t="str">
        <f>IF(COUNT(BN517:BN519)=0,"",AVERAGE(BN517:BN519))</f>
        <v/>
      </c>
      <c r="BO520" s="36" t="str">
        <f>IF(COUNT(BO517:BO519)=0,"",AVERAGE(BO517:BO519))</f>
        <v/>
      </c>
      <c r="BP520" s="36" t="str">
        <f>IF(COUNT(BP517:BP519)=0,"",AVERAGE(BP517:BP519))</f>
        <v/>
      </c>
      <c r="BQ520" s="36" t="str">
        <f>IF(COUNT(BQ517:BQ519)=0,"",AVERAGE(BQ517:BQ519))</f>
        <v/>
      </c>
      <c r="BR520" s="36" t="str">
        <f>IF(COUNT(BR517:BR519)=0,"",AVERAGE(BR517:BR519))</f>
        <v/>
      </c>
      <c r="BS520" s="52"/>
      <c r="BU520" s="48"/>
      <c r="BV520" s="17" t="s">
        <v>1</v>
      </c>
      <c r="BW520" s="36">
        <f t="shared" ref="BW520:CB520" si="2291">IF(COUNT(BW517:BW519)=0,"",AVERAGE(BW517:BW519))</f>
        <v>5.333333333333333</v>
      </c>
      <c r="BX520" s="36">
        <f t="shared" si="2291"/>
        <v>8.6666666666666661</v>
      </c>
      <c r="BY520" s="36">
        <f t="shared" si="2291"/>
        <v>8</v>
      </c>
      <c r="BZ520" s="36">
        <f t="shared" si="2291"/>
        <v>9.3333333333333339</v>
      </c>
      <c r="CA520" s="36">
        <f t="shared" si="2291"/>
        <v>9.3333333333333339</v>
      </c>
      <c r="CB520" s="36">
        <f t="shared" si="2291"/>
        <v>9.3333333333333339</v>
      </c>
      <c r="CC520" s="52"/>
      <c r="CE520" s="48"/>
      <c r="CF520" s="17" t="s">
        <v>1</v>
      </c>
      <c r="CG520" s="36" t="str">
        <f>IF(COUNT(CG517:CG519)=0,"",AVERAGE(CG517:CG519))</f>
        <v/>
      </c>
      <c r="CH520" s="36" t="str">
        <f>IF(COUNT(CH517:CH519)=0,"",AVERAGE(CH517:CH519))</f>
        <v/>
      </c>
      <c r="CI520" s="36" t="str">
        <f>IF(COUNT(CI517:CI519)=0,"",AVERAGE(CI517:CI519))</f>
        <v/>
      </c>
      <c r="CJ520" s="36" t="str">
        <f>IF(COUNT(CJ517:CJ519)=0,"",AVERAGE(CJ517:CJ519))</f>
        <v/>
      </c>
      <c r="CK520" s="36"/>
      <c r="CL520" s="36" t="str">
        <f>IF(COUNT(CL517:CL519)=0,"",AVERAGE(CL517:CL519))</f>
        <v/>
      </c>
      <c r="CM520" s="52"/>
      <c r="CO520" s="48"/>
      <c r="CP520" s="17" t="s">
        <v>1</v>
      </c>
      <c r="CQ520" s="36" t="str">
        <f>IF(COUNT(CQ517:CQ519)=0,"",AVERAGE(CQ517:CQ519))</f>
        <v/>
      </c>
      <c r="CR520" s="36" t="str">
        <f>IF(COUNT(CR517:CR519)=0,"",AVERAGE(CR517:CR519))</f>
        <v/>
      </c>
      <c r="CS520" s="36" t="str">
        <f>IF(COUNT(CS517:CS519)=0,"",AVERAGE(CS517:CS519))</f>
        <v/>
      </c>
      <c r="CT520" s="36" t="str">
        <f>IF(COUNT(CT517:CT519)=0,"",AVERAGE(CT517:CT519))</f>
        <v/>
      </c>
      <c r="CU520" s="36"/>
      <c r="CV520" s="36" t="str">
        <f>IF(COUNT(CV517:CV519)=0,"",AVERAGE(CV517:CV519))</f>
        <v/>
      </c>
      <c r="CW520" s="52"/>
      <c r="CY520" s="48"/>
      <c r="CZ520" s="17" t="s">
        <v>1</v>
      </c>
      <c r="DA520" s="36">
        <f>IF(COUNT(DA517:DA519)=0,"",AVERAGE(DA517:DA519))</f>
        <v>7.333333333333333</v>
      </c>
      <c r="DB520" s="36">
        <f>IF(COUNT(DB517:DB519)=0,"",AVERAGE(DB517:DB519))</f>
        <v>8.6666666666666661</v>
      </c>
      <c r="DC520" s="36">
        <f>IF(COUNT(DC517:DC519)=0,"",AVERAGE(DC517:DC519))</f>
        <v>8.6666666666666661</v>
      </c>
      <c r="DD520" s="36">
        <f>IF(COUNT(DD517:DD519)=0,"",AVERAGE(DD517:DD519))</f>
        <v>10</v>
      </c>
      <c r="DE520" s="36"/>
      <c r="DF520" s="36">
        <f>IF(COUNT(DF517:DF519)=0,"",AVERAGE(DF517:DF519))</f>
        <v>8.6666666666666661</v>
      </c>
      <c r="DG520" s="52"/>
      <c r="DI520" s="48"/>
      <c r="DJ520" s="17" t="s">
        <v>1</v>
      </c>
      <c r="DK520" s="36" t="str">
        <f>IF(COUNT(DK517:DK519)=0,"",AVERAGE(DK517:DK519))</f>
        <v/>
      </c>
      <c r="DL520" s="36" t="str">
        <f>IF(COUNT(DL517:DL519)=0,"",AVERAGE(DL517:DL519))</f>
        <v/>
      </c>
      <c r="DM520" s="36" t="str">
        <f>IF(COUNT(DM517:DM519)=0,"",AVERAGE(DM517:DM519))</f>
        <v/>
      </c>
      <c r="DN520" s="36" t="str">
        <f>IF(COUNT(DN517:DN519)=0,"",AVERAGE(DN517:DN519))</f>
        <v/>
      </c>
      <c r="DO520" s="36"/>
      <c r="DP520" s="36" t="str">
        <f>IF(COUNT(DP517:DP519)=0,"",AVERAGE(DP517:DP519))</f>
        <v/>
      </c>
      <c r="DQ520" s="52"/>
      <c r="DS520" s="48"/>
      <c r="DT520" s="17" t="s">
        <v>1</v>
      </c>
      <c r="DU520" s="36" t="str">
        <f>IF(COUNT(DU517:DU519)=0,"",AVERAGE(DU517:DU519))</f>
        <v/>
      </c>
      <c r="DV520" s="36" t="str">
        <f>IF(COUNT(DV517:DV519)=0,"",AVERAGE(DV517:DV519))</f>
        <v/>
      </c>
      <c r="DW520" s="36" t="str">
        <f>IF(COUNT(DW517:DW519)=0,"",AVERAGE(DW517:DW519))</f>
        <v/>
      </c>
      <c r="DX520" s="36" t="str">
        <f>IF(COUNT(DX517:DX519)=0,"",AVERAGE(DX517:DX519))</f>
        <v/>
      </c>
      <c r="DY520" s="36"/>
      <c r="DZ520" s="36" t="str">
        <f>IF(COUNT(DZ517:DZ519)=0,"",AVERAGE(DZ517:DZ519))</f>
        <v/>
      </c>
      <c r="EA520" s="52"/>
      <c r="EC520" s="48"/>
      <c r="ED520" s="17" t="s">
        <v>1</v>
      </c>
      <c r="EE520" s="36" t="str">
        <f>IF(COUNT(EE517:EE519)=0,"",AVERAGE(EE517:EE519))</f>
        <v/>
      </c>
      <c r="EF520" s="36" t="str">
        <f>IF(COUNT(EF517:EF519)=0,"",AVERAGE(EF517:EF519))</f>
        <v/>
      </c>
      <c r="EG520" s="36" t="str">
        <f>IF(COUNT(EG517:EG519)=0,"",AVERAGE(EG517:EG519))</f>
        <v/>
      </c>
      <c r="EH520" s="36" t="str">
        <f>IF(COUNT(EH517:EH519)=0,"",AVERAGE(EH517:EH519))</f>
        <v/>
      </c>
      <c r="EI520" s="36"/>
      <c r="EJ520" s="36" t="str">
        <f>IF(COUNT(EJ517:EJ519)=0,"",AVERAGE(EJ517:EJ519))</f>
        <v/>
      </c>
      <c r="EK520" s="52"/>
      <c r="EL520" s="48"/>
      <c r="EM520" s="17" t="s">
        <v>1</v>
      </c>
      <c r="EN520" s="36">
        <f>IF(COUNT(EN517:EN519)=0,"",AVERAGE(EN517:EN519))</f>
        <v>7.333333333333333</v>
      </c>
      <c r="EO520" s="36">
        <f>IF(COUNT(EO517:EO519)=0,"",AVERAGE(EO517:EO519))</f>
        <v>8.6666666666666661</v>
      </c>
      <c r="EP520" s="36">
        <f>IF(COUNT(EP517:EP519)=0,"",AVERAGE(EP517:EP519))</f>
        <v>8.6666666666666661</v>
      </c>
      <c r="EQ520" s="36">
        <f>IF(COUNT(EQ517:EQ519)=0,"",AVERAGE(EQ517:EQ519))</f>
        <v>10</v>
      </c>
      <c r="ER520" s="36"/>
      <c r="ES520" s="36">
        <f>IF(COUNT(ES517:ES519)=0,"",AVERAGE(ES517:ES519))</f>
        <v>8.6666666666666661</v>
      </c>
      <c r="ET520" s="52"/>
      <c r="EU520" s="52"/>
      <c r="EW520" s="369"/>
      <c r="EX520" s="17" t="s">
        <v>1</v>
      </c>
      <c r="EY520" s="36" t="str">
        <f t="shared" ref="EY520:FD520" si="2292">IF(COUNT(EY517:EY519)=0,"",AVERAGE(EY517:EY519))</f>
        <v/>
      </c>
      <c r="EZ520" s="36" t="str">
        <f t="shared" si="2292"/>
        <v/>
      </c>
      <c r="FA520" s="36" t="str">
        <f t="shared" si="2292"/>
        <v/>
      </c>
      <c r="FB520" s="36" t="str">
        <f t="shared" si="2292"/>
        <v/>
      </c>
      <c r="FC520" s="36" t="str">
        <f t="shared" si="2292"/>
        <v/>
      </c>
      <c r="FD520" s="36" t="str">
        <f t="shared" si="2292"/>
        <v/>
      </c>
      <c r="FE520" s="52"/>
      <c r="FG520" s="369"/>
      <c r="FH520" s="17" t="s">
        <v>1</v>
      </c>
      <c r="FI520" s="36" t="str">
        <f t="shared" ref="FI520:FN520" si="2293">IF(COUNT(FI517:FI519)=0,"",AVERAGE(FI517:FI519))</f>
        <v/>
      </c>
      <c r="FJ520" s="36" t="str">
        <f t="shared" si="2293"/>
        <v/>
      </c>
      <c r="FK520" s="36" t="str">
        <f t="shared" si="2293"/>
        <v/>
      </c>
      <c r="FL520" s="36" t="str">
        <f t="shared" si="2293"/>
        <v/>
      </c>
      <c r="FM520" s="36" t="str">
        <f t="shared" si="2293"/>
        <v/>
      </c>
      <c r="FN520" s="36" t="str">
        <f t="shared" si="2293"/>
        <v/>
      </c>
      <c r="FO520" s="52"/>
      <c r="FQ520" s="369"/>
      <c r="FR520" s="17" t="s">
        <v>1</v>
      </c>
      <c r="FS520" s="36" t="str">
        <f t="shared" ref="FS520:FX520" si="2294">IF(COUNT(FS517:FS519)=0,"",AVERAGE(FS517:FS519))</f>
        <v/>
      </c>
      <c r="FT520" s="36" t="str">
        <f t="shared" si="2294"/>
        <v/>
      </c>
      <c r="FU520" s="36" t="str">
        <f t="shared" si="2294"/>
        <v/>
      </c>
      <c r="FV520" s="36" t="str">
        <f t="shared" si="2294"/>
        <v/>
      </c>
      <c r="FW520" s="36" t="str">
        <f t="shared" si="2294"/>
        <v/>
      </c>
      <c r="FX520" s="36" t="str">
        <f t="shared" si="2294"/>
        <v/>
      </c>
      <c r="FY520" s="52"/>
      <c r="GA520" s="369"/>
      <c r="GB520" s="17" t="s">
        <v>1</v>
      </c>
      <c r="GC520" s="36" t="str">
        <f t="shared" ref="GC520:GH520" si="2295">IF(COUNT(GC517:GC519)=0,"",AVERAGE(GC517:GC519))</f>
        <v/>
      </c>
      <c r="GD520" s="36" t="str">
        <f t="shared" si="2295"/>
        <v/>
      </c>
      <c r="GE520" s="36" t="str">
        <f t="shared" si="2295"/>
        <v/>
      </c>
      <c r="GF520" s="36" t="str">
        <f t="shared" si="2295"/>
        <v/>
      </c>
      <c r="GG520" s="36" t="str">
        <f t="shared" si="2295"/>
        <v/>
      </c>
      <c r="GH520" s="36" t="str">
        <f t="shared" si="2295"/>
        <v/>
      </c>
      <c r="GI520" s="52"/>
      <c r="GK520" s="369"/>
      <c r="GL520" s="17" t="s">
        <v>1</v>
      </c>
      <c r="GM520" s="36" t="str">
        <f t="shared" ref="GM520:GR520" si="2296">IF(COUNT(GM517:GM519)=0,"",AVERAGE(GM517:GM519))</f>
        <v/>
      </c>
      <c r="GN520" s="36" t="str">
        <f t="shared" si="2296"/>
        <v/>
      </c>
      <c r="GO520" s="36" t="str">
        <f t="shared" si="2296"/>
        <v/>
      </c>
      <c r="GP520" s="36" t="str">
        <f t="shared" si="2296"/>
        <v/>
      </c>
      <c r="GQ520" s="36" t="str">
        <f t="shared" si="2296"/>
        <v/>
      </c>
      <c r="GR520" s="36" t="str">
        <f t="shared" si="2296"/>
        <v/>
      </c>
      <c r="GS520" s="52"/>
      <c r="GU520" s="369"/>
      <c r="GV520" s="17" t="s">
        <v>1</v>
      </c>
      <c r="GW520" s="36" t="str">
        <f t="shared" ref="GW520:HB520" si="2297">IF(COUNT(GW517:GW519)=0,"",AVERAGE(GW517:GW519))</f>
        <v/>
      </c>
      <c r="GX520" s="36" t="str">
        <f t="shared" si="2297"/>
        <v/>
      </c>
      <c r="GY520" s="36" t="str">
        <f t="shared" si="2297"/>
        <v/>
      </c>
      <c r="GZ520" s="36" t="str">
        <f t="shared" si="2297"/>
        <v/>
      </c>
      <c r="HA520" s="36" t="str">
        <f t="shared" si="2297"/>
        <v/>
      </c>
      <c r="HB520" s="36" t="str">
        <f t="shared" si="2297"/>
        <v/>
      </c>
      <c r="HC520" s="52"/>
      <c r="HE520" s="369"/>
      <c r="HF520" s="17" t="s">
        <v>1</v>
      </c>
      <c r="HG520" s="36" t="str">
        <f t="shared" ref="HG520:HL520" si="2298">IF(COUNT(HG517:HG519)=0,"",AVERAGE(HG517:HG519))</f>
        <v/>
      </c>
      <c r="HH520" s="36" t="str">
        <f t="shared" si="2298"/>
        <v/>
      </c>
      <c r="HI520" s="36" t="str">
        <f t="shared" si="2298"/>
        <v/>
      </c>
      <c r="HJ520" s="36" t="str">
        <f t="shared" si="2298"/>
        <v/>
      </c>
      <c r="HK520" s="36" t="str">
        <f t="shared" si="2298"/>
        <v/>
      </c>
      <c r="HL520" s="36" t="str">
        <f t="shared" si="2298"/>
        <v/>
      </c>
      <c r="HM520" s="52"/>
      <c r="HO520" s="369"/>
      <c r="HP520" s="17" t="s">
        <v>1</v>
      </c>
      <c r="HQ520" s="36" t="str">
        <f t="shared" ref="HQ520:HV520" si="2299">IF(COUNT(HQ517:HQ519)=0,"",AVERAGE(HQ517:HQ519))</f>
        <v/>
      </c>
      <c r="HR520" s="36" t="str">
        <f t="shared" si="2299"/>
        <v/>
      </c>
      <c r="HS520" s="36" t="str">
        <f t="shared" si="2299"/>
        <v/>
      </c>
      <c r="HT520" s="36" t="str">
        <f t="shared" si="2299"/>
        <v/>
      </c>
      <c r="HU520" s="36" t="str">
        <f t="shared" si="2299"/>
        <v/>
      </c>
      <c r="HV520" s="36" t="str">
        <f t="shared" si="2299"/>
        <v/>
      </c>
      <c r="HW520" s="52"/>
      <c r="HY520" s="369"/>
      <c r="HZ520" s="17" t="s">
        <v>1</v>
      </c>
      <c r="IA520" s="36" t="str">
        <f t="shared" ref="IA520:IF520" si="2300">IF(COUNT(IA517:IA519)=0,"",AVERAGE(IA517:IA519))</f>
        <v/>
      </c>
      <c r="IB520" s="36" t="str">
        <f t="shared" si="2300"/>
        <v/>
      </c>
      <c r="IC520" s="36" t="str">
        <f t="shared" si="2300"/>
        <v/>
      </c>
      <c r="ID520" s="36" t="str">
        <f t="shared" si="2300"/>
        <v/>
      </c>
      <c r="IE520" s="36" t="str">
        <f t="shared" si="2300"/>
        <v/>
      </c>
      <c r="IF520" s="36" t="str">
        <f t="shared" si="2300"/>
        <v/>
      </c>
      <c r="IG520" s="52"/>
      <c r="II520" s="369"/>
      <c r="IJ520" s="17" t="s">
        <v>1</v>
      </c>
      <c r="IK520" s="36" t="str">
        <f t="shared" ref="IK520:IP520" si="2301">IF(COUNT(IK517:IK519)=0,"",AVERAGE(IK517:IK519))</f>
        <v/>
      </c>
      <c r="IL520" s="36" t="str">
        <f t="shared" si="2301"/>
        <v/>
      </c>
      <c r="IM520" s="36" t="str">
        <f t="shared" si="2301"/>
        <v/>
      </c>
      <c r="IN520" s="36" t="str">
        <f t="shared" si="2301"/>
        <v/>
      </c>
      <c r="IO520" s="36" t="str">
        <f t="shared" si="2301"/>
        <v/>
      </c>
      <c r="IP520" s="36" t="str">
        <f t="shared" si="2301"/>
        <v/>
      </c>
      <c r="IQ520" s="52"/>
      <c r="IS520" s="369"/>
      <c r="IT520" s="17" t="s">
        <v>1</v>
      </c>
      <c r="IU520" s="36" t="str">
        <f t="shared" ref="IU520:IZ520" si="2302">IF(COUNT(IU517:IU519)=0,"",AVERAGE(IU517:IU519))</f>
        <v/>
      </c>
      <c r="IV520" s="36" t="str">
        <f t="shared" si="2302"/>
        <v/>
      </c>
      <c r="IW520" s="36" t="str">
        <f t="shared" si="2302"/>
        <v/>
      </c>
      <c r="IX520" s="36" t="str">
        <f t="shared" si="2302"/>
        <v/>
      </c>
      <c r="IY520" s="36" t="str">
        <f t="shared" si="2302"/>
        <v/>
      </c>
      <c r="IZ520" s="36" t="str">
        <f t="shared" si="2302"/>
        <v/>
      </c>
      <c r="JA520" s="52"/>
    </row>
    <row r="521" spans="1:261" ht="13.8" outlineLevel="1" x14ac:dyDescent="0.25">
      <c r="A521" s="97"/>
      <c r="B521" s="98">
        <f>SUM(B522:B532)*10</f>
        <v>20</v>
      </c>
      <c r="C521" s="37">
        <v>7.7</v>
      </c>
      <c r="D521" s="38" t="s">
        <v>370</v>
      </c>
      <c r="E521" s="428">
        <f t="shared" ref="E521:J521" si="2303">(($B$528*E528)+($B$532*E532))/$B$521</f>
        <v>0.74166666666666659</v>
      </c>
      <c r="F521" s="428">
        <f t="shared" si="2303"/>
        <v>0.45416666666666661</v>
      </c>
      <c r="G521" s="428">
        <f t="shared" si="2303"/>
        <v>0.56666666666666665</v>
      </c>
      <c r="H521" s="428">
        <f t="shared" si="2303"/>
        <v>0.71875</v>
      </c>
      <c r="I521" s="428">
        <f t="shared" si="2303"/>
        <v>0.55000000000000004</v>
      </c>
      <c r="J521" s="428">
        <f t="shared" si="2303"/>
        <v>0.67500000000000004</v>
      </c>
      <c r="K521" s="52"/>
      <c r="M521" s="37">
        <v>7.7</v>
      </c>
      <c r="N521" s="38" t="s">
        <v>370</v>
      </c>
      <c r="O521" s="38"/>
      <c r="P521" s="38"/>
      <c r="Q521" s="38"/>
      <c r="R521" s="38"/>
      <c r="S521" s="38"/>
      <c r="T521" s="38"/>
      <c r="U521" s="52"/>
      <c r="W521" s="37">
        <v>7.7</v>
      </c>
      <c r="X521" s="38" t="s">
        <v>370</v>
      </c>
      <c r="Y521" s="38"/>
      <c r="Z521" s="38"/>
      <c r="AA521" s="38"/>
      <c r="AB521" s="38"/>
      <c r="AC521" s="38"/>
      <c r="AD521" s="38"/>
      <c r="AE521" s="52"/>
      <c r="AG521" s="37">
        <v>7.7</v>
      </c>
      <c r="AH521" s="38" t="s">
        <v>370</v>
      </c>
      <c r="AI521" s="38"/>
      <c r="AJ521" s="38"/>
      <c r="AK521" s="38"/>
      <c r="AL521" s="38"/>
      <c r="AM521" s="38"/>
      <c r="AN521" s="38"/>
      <c r="AO521" s="52"/>
      <c r="AQ521" s="37">
        <v>7.7</v>
      </c>
      <c r="AR521" s="38" t="s">
        <v>370</v>
      </c>
      <c r="AS521" s="9"/>
      <c r="AT521" s="9"/>
      <c r="AU521" s="9"/>
      <c r="AV521" s="9"/>
      <c r="AW521" s="9"/>
      <c r="AX521" s="9"/>
      <c r="AY521" s="52"/>
      <c r="BA521" s="37">
        <v>7.7</v>
      </c>
      <c r="BB521" s="38" t="s">
        <v>370</v>
      </c>
      <c r="BC521" s="38"/>
      <c r="BD521" s="38"/>
      <c r="BE521" s="38"/>
      <c r="BF521" s="38"/>
      <c r="BG521" s="38"/>
      <c r="BH521" s="38"/>
      <c r="BI521" s="52"/>
      <c r="BK521" s="37">
        <v>7.7</v>
      </c>
      <c r="BL521" s="38" t="s">
        <v>370</v>
      </c>
      <c r="BM521" s="38"/>
      <c r="BN521" s="38"/>
      <c r="BO521" s="38"/>
      <c r="BP521" s="38"/>
      <c r="BQ521" s="38"/>
      <c r="BR521" s="38"/>
      <c r="BS521" s="52"/>
      <c r="BU521" s="37">
        <v>7.7</v>
      </c>
      <c r="BV521" s="38" t="s">
        <v>370</v>
      </c>
      <c r="BW521" s="38"/>
      <c r="BX521" s="38"/>
      <c r="BY521" s="38"/>
      <c r="BZ521" s="38"/>
      <c r="CA521" s="38"/>
      <c r="CB521" s="38"/>
      <c r="CC521" s="52"/>
      <c r="CE521" s="37">
        <v>7.7</v>
      </c>
      <c r="CF521" s="38" t="s">
        <v>370</v>
      </c>
      <c r="CG521" s="38"/>
      <c r="CH521" s="38"/>
      <c r="CI521" s="38"/>
      <c r="CJ521" s="38"/>
      <c r="CK521" s="38"/>
      <c r="CL521" s="38"/>
      <c r="CM521" s="52"/>
      <c r="CO521" s="37">
        <v>7.7</v>
      </c>
      <c r="CP521" s="38" t="s">
        <v>370</v>
      </c>
      <c r="CQ521" s="38"/>
      <c r="CR521" s="38"/>
      <c r="CS521" s="38"/>
      <c r="CT521" s="38"/>
      <c r="CU521" s="38"/>
      <c r="CV521" s="38"/>
      <c r="CW521" s="52"/>
      <c r="CY521" s="37">
        <v>7.7</v>
      </c>
      <c r="CZ521" s="38" t="s">
        <v>370</v>
      </c>
      <c r="DA521" s="38"/>
      <c r="DB521" s="38"/>
      <c r="DC521" s="38"/>
      <c r="DD521" s="38"/>
      <c r="DE521" s="38"/>
      <c r="DF521" s="38"/>
      <c r="DG521" s="52"/>
      <c r="DI521" s="37">
        <v>7.7</v>
      </c>
      <c r="DJ521" s="38" t="s">
        <v>370</v>
      </c>
      <c r="DK521" s="38"/>
      <c r="DL521" s="38"/>
      <c r="DM521" s="38"/>
      <c r="DN521" s="38"/>
      <c r="DO521" s="38"/>
      <c r="DP521" s="38"/>
      <c r="DQ521" s="52"/>
      <c r="DS521" s="37">
        <v>7.7</v>
      </c>
      <c r="DT521" s="38" t="s">
        <v>370</v>
      </c>
      <c r="DU521" s="38"/>
      <c r="DV521" s="38"/>
      <c r="DW521" s="38"/>
      <c r="DX521" s="38"/>
      <c r="DY521" s="38"/>
      <c r="DZ521" s="38"/>
      <c r="EA521" s="52"/>
      <c r="EC521" s="37">
        <v>7.7</v>
      </c>
      <c r="ED521" s="38" t="s">
        <v>370</v>
      </c>
      <c r="EE521" s="38"/>
      <c r="EF521" s="38"/>
      <c r="EG521" s="38"/>
      <c r="EH521" s="38"/>
      <c r="EI521" s="38"/>
      <c r="EJ521" s="38"/>
      <c r="EK521" s="52"/>
      <c r="EL521" s="37">
        <v>7.7</v>
      </c>
      <c r="EM521" s="38" t="s">
        <v>370</v>
      </c>
      <c r="EN521" s="38"/>
      <c r="EO521" s="38"/>
      <c r="EP521" s="38"/>
      <c r="EQ521" s="38"/>
      <c r="ER521" s="38"/>
      <c r="ES521" s="38"/>
      <c r="ET521" s="52"/>
      <c r="EU521" s="52"/>
      <c r="EW521" s="364">
        <v>7.7</v>
      </c>
      <c r="EX521" s="38" t="s">
        <v>370</v>
      </c>
      <c r="EY521" s="38"/>
      <c r="EZ521" s="38"/>
      <c r="FA521" s="38"/>
      <c r="FB521" s="38"/>
      <c r="FC521" s="38"/>
      <c r="FD521" s="38"/>
      <c r="FE521" s="52"/>
      <c r="FG521" s="364">
        <v>7.7</v>
      </c>
      <c r="FH521" s="38" t="s">
        <v>370</v>
      </c>
      <c r="FI521" s="38"/>
      <c r="FJ521" s="38"/>
      <c r="FK521" s="38"/>
      <c r="FL521" s="38"/>
      <c r="FM521" s="38"/>
      <c r="FN521" s="38"/>
      <c r="FO521" s="52"/>
      <c r="FQ521" s="364">
        <v>7.7</v>
      </c>
      <c r="FR521" s="38" t="s">
        <v>370</v>
      </c>
      <c r="FS521" s="38"/>
      <c r="FT521" s="38"/>
      <c r="FU521" s="38"/>
      <c r="FV521" s="38"/>
      <c r="FW521" s="38"/>
      <c r="FX521" s="38"/>
      <c r="FY521" s="52"/>
      <c r="GA521" s="364">
        <v>7.7</v>
      </c>
      <c r="GB521" s="38" t="s">
        <v>370</v>
      </c>
      <c r="GC521" s="38"/>
      <c r="GD521" s="38"/>
      <c r="GE521" s="38"/>
      <c r="GF521" s="38"/>
      <c r="GG521" s="38"/>
      <c r="GH521" s="38"/>
      <c r="GI521" s="52"/>
      <c r="GK521" s="364">
        <v>7.7</v>
      </c>
      <c r="GL521" s="38" t="s">
        <v>370</v>
      </c>
      <c r="GM521" s="38"/>
      <c r="GN521" s="38"/>
      <c r="GO521" s="38"/>
      <c r="GP521" s="38"/>
      <c r="GQ521" s="38"/>
      <c r="GR521" s="38"/>
      <c r="GS521" s="52"/>
      <c r="GU521" s="364">
        <v>7.7</v>
      </c>
      <c r="GV521" s="38" t="s">
        <v>370</v>
      </c>
      <c r="GW521" s="38"/>
      <c r="GX521" s="38"/>
      <c r="GY521" s="38"/>
      <c r="GZ521" s="38"/>
      <c r="HA521" s="38"/>
      <c r="HB521" s="38"/>
      <c r="HC521" s="52"/>
      <c r="HE521" s="364">
        <v>7.7</v>
      </c>
      <c r="HF521" s="38" t="s">
        <v>370</v>
      </c>
      <c r="HG521" s="38"/>
      <c r="HH521" s="38"/>
      <c r="HI521" s="38"/>
      <c r="HJ521" s="38"/>
      <c r="HK521" s="38"/>
      <c r="HL521" s="38"/>
      <c r="HM521" s="52"/>
      <c r="HO521" s="364">
        <v>7.7</v>
      </c>
      <c r="HP521" s="38" t="s">
        <v>370</v>
      </c>
      <c r="HQ521" s="38"/>
      <c r="HR521" s="38"/>
      <c r="HS521" s="38"/>
      <c r="HT521" s="38"/>
      <c r="HU521" s="38"/>
      <c r="HV521" s="38"/>
      <c r="HW521" s="52"/>
      <c r="HY521" s="364">
        <v>7.7</v>
      </c>
      <c r="HZ521" s="38" t="s">
        <v>370</v>
      </c>
      <c r="IA521" s="38"/>
      <c r="IB521" s="38"/>
      <c r="IC521" s="38"/>
      <c r="ID521" s="38"/>
      <c r="IE521" s="38"/>
      <c r="IF521" s="38"/>
      <c r="IG521" s="52"/>
      <c r="II521" s="364">
        <v>7.7</v>
      </c>
      <c r="IJ521" s="38" t="s">
        <v>370</v>
      </c>
      <c r="IK521" s="38"/>
      <c r="IL521" s="38"/>
      <c r="IM521" s="38"/>
      <c r="IN521" s="38"/>
      <c r="IO521" s="38"/>
      <c r="IP521" s="38"/>
      <c r="IQ521" s="52"/>
      <c r="IS521" s="364">
        <v>7.7</v>
      </c>
      <c r="IT521" s="38" t="s">
        <v>370</v>
      </c>
      <c r="IU521" s="38"/>
      <c r="IV521" s="38"/>
      <c r="IW521" s="38"/>
      <c r="IX521" s="38"/>
      <c r="IY521" s="38"/>
      <c r="IZ521" s="38"/>
      <c r="JA521" s="52"/>
    </row>
    <row r="522" spans="1:261" ht="12.75" customHeight="1" outlineLevel="2" x14ac:dyDescent="0.25">
      <c r="C522" s="360"/>
      <c r="D522" s="50" t="s">
        <v>17</v>
      </c>
      <c r="E522" s="9"/>
      <c r="F522" s="9"/>
      <c r="G522" s="9"/>
      <c r="H522" s="9"/>
      <c r="I522" s="9"/>
      <c r="J522" s="9"/>
      <c r="K522" s="52"/>
      <c r="M522" s="49"/>
      <c r="N522" s="50" t="s">
        <v>17</v>
      </c>
      <c r="O522" s="9"/>
      <c r="P522" s="9"/>
      <c r="Q522" s="9"/>
      <c r="R522" s="9"/>
      <c r="S522" s="9"/>
      <c r="T522" s="9"/>
      <c r="U522" s="52"/>
      <c r="W522" s="49"/>
      <c r="X522" s="50" t="s">
        <v>17</v>
      </c>
      <c r="Y522" s="9"/>
      <c r="Z522" s="9"/>
      <c r="AA522" s="9"/>
      <c r="AB522" s="9"/>
      <c r="AC522" s="9"/>
      <c r="AD522" s="9"/>
      <c r="AE522" s="52"/>
      <c r="AG522" s="49"/>
      <c r="AH522" s="50" t="s">
        <v>17</v>
      </c>
      <c r="AI522" s="9"/>
      <c r="AJ522" s="9"/>
      <c r="AK522" s="9"/>
      <c r="AL522" s="9"/>
      <c r="AM522" s="9"/>
      <c r="AN522" s="9"/>
      <c r="AO522" s="52"/>
      <c r="AQ522" s="49"/>
      <c r="AR522" s="50" t="s">
        <v>17</v>
      </c>
      <c r="AS522" s="103"/>
      <c r="AT522" s="103"/>
      <c r="AU522" s="103"/>
      <c r="AV522" s="103"/>
      <c r="AW522" s="103"/>
      <c r="AX522" s="103"/>
      <c r="AY522" s="52"/>
      <c r="BA522" s="49"/>
      <c r="BB522" s="50" t="s">
        <v>17</v>
      </c>
      <c r="BC522" s="9"/>
      <c r="BD522" s="9"/>
      <c r="BE522" s="9"/>
      <c r="BF522" s="9"/>
      <c r="BG522" s="9"/>
      <c r="BH522" s="9"/>
      <c r="BI522" s="52"/>
      <c r="BK522" s="49"/>
      <c r="BL522" s="50" t="s">
        <v>17</v>
      </c>
      <c r="BM522" s="9"/>
      <c r="BN522" s="9"/>
      <c r="BO522" s="9"/>
      <c r="BP522" s="9"/>
      <c r="BQ522" s="9"/>
      <c r="BR522" s="9"/>
      <c r="BS522" s="52"/>
      <c r="BU522" s="49"/>
      <c r="BV522" s="50" t="s">
        <v>17</v>
      </c>
      <c r="BW522" s="9"/>
      <c r="BX522" s="9"/>
      <c r="BY522" s="9"/>
      <c r="BZ522" s="9"/>
      <c r="CA522" s="9"/>
      <c r="CB522" s="9"/>
      <c r="CC522" s="52"/>
      <c r="CE522" s="49"/>
      <c r="CF522" s="50" t="s">
        <v>17</v>
      </c>
      <c r="CG522" s="9"/>
      <c r="CH522" s="9"/>
      <c r="CI522" s="9"/>
      <c r="CJ522" s="9"/>
      <c r="CK522" s="9"/>
      <c r="CL522" s="9"/>
      <c r="CM522" s="52"/>
      <c r="CO522" s="49"/>
      <c r="CP522" s="50" t="s">
        <v>17</v>
      </c>
      <c r="CQ522" s="9"/>
      <c r="CR522" s="9"/>
      <c r="CS522" s="9"/>
      <c r="CT522" s="9"/>
      <c r="CU522" s="9"/>
      <c r="CV522" s="9"/>
      <c r="CW522" s="52"/>
      <c r="CY522" s="49"/>
      <c r="CZ522" s="50" t="s">
        <v>17</v>
      </c>
      <c r="DA522" s="9"/>
      <c r="DB522" s="9"/>
      <c r="DC522" s="9"/>
      <c r="DD522" s="9"/>
      <c r="DE522" s="9"/>
      <c r="DF522" s="9"/>
      <c r="DG522" s="52"/>
      <c r="DI522" s="49"/>
      <c r="DJ522" s="50" t="s">
        <v>17</v>
      </c>
      <c r="DK522" s="9"/>
      <c r="DL522" s="9"/>
      <c r="DM522" s="9"/>
      <c r="DN522" s="9"/>
      <c r="DO522" s="9"/>
      <c r="DP522" s="9"/>
      <c r="DQ522" s="52"/>
      <c r="DS522" s="49"/>
      <c r="DT522" s="50" t="s">
        <v>17</v>
      </c>
      <c r="DU522" s="9"/>
      <c r="DV522" s="9"/>
      <c r="DW522" s="9"/>
      <c r="DX522" s="9"/>
      <c r="DY522" s="9"/>
      <c r="DZ522" s="9"/>
      <c r="EA522" s="52"/>
      <c r="EC522" s="49"/>
      <c r="ED522" s="50" t="s">
        <v>17</v>
      </c>
      <c r="EE522" s="9"/>
      <c r="EF522" s="9"/>
      <c r="EG522" s="9"/>
      <c r="EH522" s="9"/>
      <c r="EI522" s="9"/>
      <c r="EJ522" s="9"/>
      <c r="EK522" s="52"/>
      <c r="EL522" s="49"/>
      <c r="EM522" s="50" t="s">
        <v>17</v>
      </c>
      <c r="EN522" s="9"/>
      <c r="EO522" s="9"/>
      <c r="EP522" s="9"/>
      <c r="EQ522" s="9"/>
      <c r="ER522" s="9"/>
      <c r="ES522" s="9"/>
      <c r="ET522" s="52"/>
      <c r="EU522" s="52"/>
      <c r="EW522" s="365"/>
      <c r="EX522" s="50" t="s">
        <v>17</v>
      </c>
      <c r="EY522" s="9"/>
      <c r="EZ522" s="9"/>
      <c r="FA522" s="9"/>
      <c r="FB522" s="9"/>
      <c r="FC522" s="9"/>
      <c r="FD522" s="9"/>
      <c r="FE522" s="52"/>
      <c r="FG522" s="365"/>
      <c r="FH522" s="50" t="s">
        <v>17</v>
      </c>
      <c r="FI522" s="9"/>
      <c r="FJ522" s="9"/>
      <c r="FK522" s="9"/>
      <c r="FL522" s="9"/>
      <c r="FM522" s="9"/>
      <c r="FN522" s="9"/>
      <c r="FO522" s="52"/>
      <c r="FQ522" s="365"/>
      <c r="FR522" s="50" t="s">
        <v>17</v>
      </c>
      <c r="FS522" s="9"/>
      <c r="FT522" s="9"/>
      <c r="FU522" s="9"/>
      <c r="FV522" s="9"/>
      <c r="FW522" s="9"/>
      <c r="FX522" s="9"/>
      <c r="FY522" s="52"/>
      <c r="GA522" s="365"/>
      <c r="GB522" s="50" t="s">
        <v>17</v>
      </c>
      <c r="GC522" s="9"/>
      <c r="GD522" s="9"/>
      <c r="GE522" s="9"/>
      <c r="GF522" s="9"/>
      <c r="GG522" s="9"/>
      <c r="GH522" s="9"/>
      <c r="GI522" s="52"/>
      <c r="GK522" s="365"/>
      <c r="GL522" s="50" t="s">
        <v>17</v>
      </c>
      <c r="GM522" s="9"/>
      <c r="GN522" s="9"/>
      <c r="GO522" s="9"/>
      <c r="GP522" s="9"/>
      <c r="GQ522" s="9"/>
      <c r="GR522" s="9"/>
      <c r="GS522" s="52"/>
      <c r="GU522" s="365"/>
      <c r="GV522" s="50" t="s">
        <v>17</v>
      </c>
      <c r="GW522" s="9"/>
      <c r="GX522" s="9"/>
      <c r="GY522" s="9"/>
      <c r="GZ522" s="9"/>
      <c r="HA522" s="9"/>
      <c r="HB522" s="9"/>
      <c r="HC522" s="52"/>
      <c r="HE522" s="365"/>
      <c r="HF522" s="50" t="s">
        <v>17</v>
      </c>
      <c r="HG522" s="9"/>
      <c r="HH522" s="9"/>
      <c r="HI522" s="9"/>
      <c r="HJ522" s="9"/>
      <c r="HK522" s="9"/>
      <c r="HL522" s="9"/>
      <c r="HM522" s="52"/>
      <c r="HO522" s="365"/>
      <c r="HP522" s="50" t="s">
        <v>17</v>
      </c>
      <c r="HQ522" s="9"/>
      <c r="HR522" s="9"/>
      <c r="HS522" s="9"/>
      <c r="HT522" s="9"/>
      <c r="HU522" s="9"/>
      <c r="HV522" s="9"/>
      <c r="HW522" s="52"/>
      <c r="HY522" s="365"/>
      <c r="HZ522" s="50" t="s">
        <v>17</v>
      </c>
      <c r="IA522" s="9"/>
      <c r="IB522" s="9"/>
      <c r="IC522" s="9"/>
      <c r="ID522" s="9"/>
      <c r="IE522" s="9"/>
      <c r="IF522" s="9"/>
      <c r="IG522" s="52"/>
      <c r="II522" s="365"/>
      <c r="IJ522" s="50" t="s">
        <v>17</v>
      </c>
      <c r="IK522" s="9"/>
      <c r="IL522" s="9"/>
      <c r="IM522" s="9"/>
      <c r="IN522" s="9"/>
      <c r="IO522" s="9"/>
      <c r="IP522" s="9"/>
      <c r="IQ522" s="52"/>
      <c r="IS522" s="365"/>
      <c r="IT522" s="50" t="s">
        <v>17</v>
      </c>
      <c r="IU522" s="9"/>
      <c r="IV522" s="9"/>
      <c r="IW522" s="9"/>
      <c r="IX522" s="9"/>
      <c r="IY522" s="9"/>
      <c r="IZ522" s="9"/>
      <c r="JA522" s="52"/>
    </row>
    <row r="523" spans="1:261" ht="12.75" customHeight="1" outlineLevel="2" x14ac:dyDescent="0.25">
      <c r="C523" s="102" t="s">
        <v>371</v>
      </c>
      <c r="D523" s="103" t="s">
        <v>372</v>
      </c>
      <c r="E523" s="103"/>
      <c r="F523" s="103"/>
      <c r="G523" s="103"/>
      <c r="H523" s="103"/>
      <c r="I523" s="103"/>
      <c r="J523" s="103"/>
      <c r="K523" s="52"/>
      <c r="M523" s="102" t="s">
        <v>371</v>
      </c>
      <c r="N523" s="103" t="s">
        <v>372</v>
      </c>
      <c r="O523" s="103"/>
      <c r="P523" s="103"/>
      <c r="Q523" s="103"/>
      <c r="R523" s="103"/>
      <c r="S523" s="103"/>
      <c r="T523" s="103"/>
      <c r="U523" s="52"/>
      <c r="W523" s="102" t="s">
        <v>371</v>
      </c>
      <c r="X523" s="103" t="s">
        <v>372</v>
      </c>
      <c r="Y523" s="103"/>
      <c r="Z523" s="103"/>
      <c r="AA523" s="103"/>
      <c r="AB523" s="103"/>
      <c r="AC523" s="103"/>
      <c r="AD523" s="103"/>
      <c r="AE523" s="52"/>
      <c r="AG523" s="102" t="s">
        <v>371</v>
      </c>
      <c r="AH523" s="103" t="s">
        <v>372</v>
      </c>
      <c r="AI523" s="103"/>
      <c r="AJ523" s="103"/>
      <c r="AK523" s="103"/>
      <c r="AL523" s="103"/>
      <c r="AM523" s="103"/>
      <c r="AN523" s="103"/>
      <c r="AO523" s="52"/>
      <c r="AQ523" s="102" t="s">
        <v>371</v>
      </c>
      <c r="AR523" s="103" t="s">
        <v>372</v>
      </c>
      <c r="AS523" s="6"/>
      <c r="AT523" s="6"/>
      <c r="AU523" s="6"/>
      <c r="AV523" s="6"/>
      <c r="AW523" s="6"/>
      <c r="AX523" s="6"/>
      <c r="AY523" s="52"/>
      <c r="BA523" s="102" t="s">
        <v>371</v>
      </c>
      <c r="BB523" s="103" t="s">
        <v>372</v>
      </c>
      <c r="BC523" s="103"/>
      <c r="BD523" s="103"/>
      <c r="BE523" s="103"/>
      <c r="BF523" s="103"/>
      <c r="BG523" s="103"/>
      <c r="BH523" s="103"/>
      <c r="BI523" s="52"/>
      <c r="BK523" s="102" t="s">
        <v>371</v>
      </c>
      <c r="BL523" s="103" t="s">
        <v>372</v>
      </c>
      <c r="BM523" s="103"/>
      <c r="BN523" s="103"/>
      <c r="BO523" s="103"/>
      <c r="BP523" s="103"/>
      <c r="BQ523" s="103"/>
      <c r="BR523" s="103"/>
      <c r="BS523" s="52"/>
      <c r="BU523" s="102" t="s">
        <v>371</v>
      </c>
      <c r="BV523" s="103" t="s">
        <v>372</v>
      </c>
      <c r="BW523" s="103"/>
      <c r="BX523" s="103"/>
      <c r="BY523" s="103"/>
      <c r="BZ523" s="103"/>
      <c r="CA523" s="103"/>
      <c r="CB523" s="103"/>
      <c r="CC523" s="52"/>
      <c r="CE523" s="102" t="s">
        <v>371</v>
      </c>
      <c r="CF523" s="103" t="s">
        <v>372</v>
      </c>
      <c r="CG523" s="103"/>
      <c r="CH523" s="103"/>
      <c r="CI523" s="103"/>
      <c r="CJ523" s="103"/>
      <c r="CK523" s="103"/>
      <c r="CL523" s="103"/>
      <c r="CM523" s="52"/>
      <c r="CO523" s="102" t="s">
        <v>371</v>
      </c>
      <c r="CP523" s="103" t="s">
        <v>372</v>
      </c>
      <c r="CQ523" s="103"/>
      <c r="CR523" s="103"/>
      <c r="CS523" s="103"/>
      <c r="CT523" s="103"/>
      <c r="CU523" s="103"/>
      <c r="CV523" s="103"/>
      <c r="CW523" s="52"/>
      <c r="CY523" s="102" t="s">
        <v>371</v>
      </c>
      <c r="CZ523" s="103" t="s">
        <v>372</v>
      </c>
      <c r="DA523" s="103"/>
      <c r="DB523" s="103"/>
      <c r="DC523" s="103"/>
      <c r="DD523" s="103"/>
      <c r="DE523" s="103"/>
      <c r="DF523" s="103"/>
      <c r="DG523" s="52"/>
      <c r="DI523" s="102" t="s">
        <v>371</v>
      </c>
      <c r="DJ523" s="103" t="s">
        <v>372</v>
      </c>
      <c r="DK523" s="103"/>
      <c r="DL523" s="103"/>
      <c r="DM523" s="103"/>
      <c r="DN523" s="103"/>
      <c r="DO523" s="103"/>
      <c r="DP523" s="103"/>
      <c r="DQ523" s="52"/>
      <c r="DS523" s="102" t="s">
        <v>371</v>
      </c>
      <c r="DT523" s="103" t="s">
        <v>372</v>
      </c>
      <c r="DU523" s="103"/>
      <c r="DV523" s="103"/>
      <c r="DW523" s="103"/>
      <c r="DX523" s="103"/>
      <c r="DY523" s="103"/>
      <c r="DZ523" s="103"/>
      <c r="EA523" s="52"/>
      <c r="EC523" s="102" t="s">
        <v>371</v>
      </c>
      <c r="ED523" s="103" t="s">
        <v>372</v>
      </c>
      <c r="EE523" s="103"/>
      <c r="EF523" s="103"/>
      <c r="EG523" s="103"/>
      <c r="EH523" s="103"/>
      <c r="EI523" s="103"/>
      <c r="EJ523" s="103"/>
      <c r="EK523" s="52"/>
      <c r="EL523" s="102" t="s">
        <v>371</v>
      </c>
      <c r="EM523" s="103" t="s">
        <v>372</v>
      </c>
      <c r="EN523" s="103"/>
      <c r="EO523" s="103"/>
      <c r="EP523" s="103"/>
      <c r="EQ523" s="103"/>
      <c r="ER523" s="103"/>
      <c r="ES523" s="103"/>
      <c r="ET523" s="52"/>
      <c r="EU523" s="52"/>
      <c r="EW523" s="370" t="s">
        <v>371</v>
      </c>
      <c r="EX523" s="103" t="s">
        <v>372</v>
      </c>
      <c r="EY523" s="103"/>
      <c r="EZ523" s="103"/>
      <c r="FA523" s="103"/>
      <c r="FB523" s="103"/>
      <c r="FC523" s="103"/>
      <c r="FD523" s="103"/>
      <c r="FE523" s="52"/>
      <c r="FG523" s="370" t="s">
        <v>371</v>
      </c>
      <c r="FH523" s="103" t="s">
        <v>372</v>
      </c>
      <c r="FI523" s="103"/>
      <c r="FJ523" s="103"/>
      <c r="FK523" s="103"/>
      <c r="FL523" s="103"/>
      <c r="FM523" s="103"/>
      <c r="FN523" s="103"/>
      <c r="FO523" s="52"/>
      <c r="FQ523" s="370" t="s">
        <v>371</v>
      </c>
      <c r="FR523" s="103" t="s">
        <v>372</v>
      </c>
      <c r="FS523" s="103"/>
      <c r="FT523" s="103"/>
      <c r="FU523" s="103"/>
      <c r="FV523" s="103"/>
      <c r="FW523" s="103"/>
      <c r="FX523" s="103"/>
      <c r="FY523" s="52"/>
      <c r="GA523" s="370" t="s">
        <v>371</v>
      </c>
      <c r="GB523" s="103" t="s">
        <v>372</v>
      </c>
      <c r="GC523" s="103"/>
      <c r="GD523" s="103"/>
      <c r="GE523" s="103"/>
      <c r="GF523" s="103"/>
      <c r="GG523" s="103"/>
      <c r="GH523" s="103"/>
      <c r="GI523" s="52"/>
      <c r="GK523" s="370" t="s">
        <v>371</v>
      </c>
      <c r="GL523" s="103" t="s">
        <v>372</v>
      </c>
      <c r="GM523" s="103"/>
      <c r="GN523" s="103"/>
      <c r="GO523" s="103"/>
      <c r="GP523" s="103"/>
      <c r="GQ523" s="103"/>
      <c r="GR523" s="103"/>
      <c r="GS523" s="52"/>
      <c r="GU523" s="370" t="s">
        <v>371</v>
      </c>
      <c r="GV523" s="103" t="s">
        <v>372</v>
      </c>
      <c r="GW523" s="103"/>
      <c r="GX523" s="103"/>
      <c r="GY523" s="103"/>
      <c r="GZ523" s="103"/>
      <c r="HA523" s="103"/>
      <c r="HB523" s="103"/>
      <c r="HC523" s="52"/>
      <c r="HE523" s="370" t="s">
        <v>371</v>
      </c>
      <c r="HF523" s="103" t="s">
        <v>372</v>
      </c>
      <c r="HG523" s="103"/>
      <c r="HH523" s="103"/>
      <c r="HI523" s="103"/>
      <c r="HJ523" s="103"/>
      <c r="HK523" s="103"/>
      <c r="HL523" s="103"/>
      <c r="HM523" s="52"/>
      <c r="HO523" s="370" t="s">
        <v>371</v>
      </c>
      <c r="HP523" s="103" t="s">
        <v>372</v>
      </c>
      <c r="HQ523" s="103"/>
      <c r="HR523" s="103"/>
      <c r="HS523" s="103"/>
      <c r="HT523" s="103"/>
      <c r="HU523" s="103"/>
      <c r="HV523" s="103"/>
      <c r="HW523" s="52"/>
      <c r="HY523" s="370" t="s">
        <v>371</v>
      </c>
      <c r="HZ523" s="103" t="s">
        <v>372</v>
      </c>
      <c r="IA523" s="103"/>
      <c r="IB523" s="103"/>
      <c r="IC523" s="103"/>
      <c r="ID523" s="103"/>
      <c r="IE523" s="103"/>
      <c r="IF523" s="103"/>
      <c r="IG523" s="52"/>
      <c r="II523" s="370" t="s">
        <v>371</v>
      </c>
      <c r="IJ523" s="103" t="s">
        <v>372</v>
      </c>
      <c r="IK523" s="103"/>
      <c r="IL523" s="103"/>
      <c r="IM523" s="103"/>
      <c r="IN523" s="103"/>
      <c r="IO523" s="103"/>
      <c r="IP523" s="103"/>
      <c r="IQ523" s="52"/>
      <c r="IS523" s="370" t="s">
        <v>371</v>
      </c>
      <c r="IT523" s="103" t="s">
        <v>372</v>
      </c>
      <c r="IU523" s="103"/>
      <c r="IV523" s="103"/>
      <c r="IW523" s="103"/>
      <c r="IX523" s="103"/>
      <c r="IY523" s="103"/>
      <c r="IZ523" s="103"/>
      <c r="JA523" s="52"/>
    </row>
    <row r="524" spans="1:261" ht="12.75" customHeight="1" outlineLevel="2" x14ac:dyDescent="0.25">
      <c r="C524" s="356"/>
      <c r="D524" s="41" t="s">
        <v>29</v>
      </c>
      <c r="E524" s="416">
        <f t="shared" ref="E524:E527" si="2304">AVERAGE(O524,Y524,AI524,AS524,BC524,BM524,BW524,CG524,CQ524,DA524,DK524,DU524,EE524,EO524,EY524,FI524,FS524,GC524,GM524,GW524,HG524,HQ524,IA524,IK524,IU524)</f>
        <v>10</v>
      </c>
      <c r="F524" s="416">
        <f t="shared" ref="F524:F527" si="2305">AVERAGE(P524,Z524,AJ524,AT524,BD524,BN524,BX524,CH524,CR524,DB524,DL524,DV524,EF524,EP524,EZ524,FJ524,FT524,GD524,GN524,GX524,HH524,HR524,IB524,IL524,IV524)</f>
        <v>10</v>
      </c>
      <c r="G524" s="416">
        <f t="shared" ref="G524:G527" si="2306">AVERAGE(Q524,AA524,AK524,AU524,BE524,BO524,BY524,CI524,CS524,DC524,DM524,DW524,EG524,EQ524,FA524,FK524,FU524,GE524,GO524,GY524,HI524,HS524,IC524,IM524,IW524)</f>
        <v>10</v>
      </c>
      <c r="H524" s="416">
        <f t="shared" ref="H524:H527" si="2307">AVERAGE(R524,AB524,AL524,AV524,BF524,BP524,BZ524,CJ524,CT524,DD524,DN524,DX524,EH524,ER524,FB524,FL524,FV524,GF524,GP524,GZ524,HJ524,HT524,ID524,IN524,IX524)</f>
        <v>10</v>
      </c>
      <c r="I524" s="416">
        <f t="shared" ref="I524:I527" si="2308">AVERAGE(S524,AC524,AM524,AW524,BG524,BQ524,CA524,CK524,CU524,DE524,DO524,DY524,EI524,ES524,FC524,FM524,FW524,GG524,GQ524,HA524,HK524,HU524,IE524,IO524,IY524)</f>
        <v>10</v>
      </c>
      <c r="J524" s="416">
        <f t="shared" ref="J524:J527" si="2309">AVERAGE(T524,AD524,AN524,AX524,BH524,BR524,CB524,CL524,CV524,DF524,DP524,DZ524,EJ524,ET524,FD524,FN524,FX524,GH524,GR524,HB524,HL524,HV524,IF524,IP524,IZ524)</f>
        <v>10</v>
      </c>
      <c r="K524" s="52"/>
      <c r="M524" s="328"/>
      <c r="N524" s="41" t="s">
        <v>29</v>
      </c>
      <c r="O524" s="6"/>
      <c r="P524" s="6"/>
      <c r="Q524" s="6"/>
      <c r="R524" s="6"/>
      <c r="S524" s="6"/>
      <c r="T524" s="6"/>
      <c r="U524" s="52"/>
      <c r="W524" s="328"/>
      <c r="X524" s="41" t="s">
        <v>29</v>
      </c>
      <c r="Y524" s="6"/>
      <c r="Z524" s="6"/>
      <c r="AA524" s="6"/>
      <c r="AB524" s="6"/>
      <c r="AC524" s="6"/>
      <c r="AD524" s="6"/>
      <c r="AE524" s="52"/>
      <c r="AG524" s="328"/>
      <c r="AH524" s="41" t="s">
        <v>29</v>
      </c>
      <c r="AI524" s="6"/>
      <c r="AJ524" s="6"/>
      <c r="AK524" s="6"/>
      <c r="AL524" s="6"/>
      <c r="AM524" s="6"/>
      <c r="AN524" s="6"/>
      <c r="AO524" s="52"/>
      <c r="AQ524" s="328"/>
      <c r="AR524" s="41" t="s">
        <v>29</v>
      </c>
      <c r="AS524" s="6"/>
      <c r="AT524" s="6"/>
      <c r="AU524" s="6"/>
      <c r="AV524" s="6"/>
      <c r="AW524" s="6"/>
      <c r="AX524" s="6"/>
      <c r="AY524" s="52"/>
      <c r="BA524" s="328"/>
      <c r="BB524" s="41" t="s">
        <v>29</v>
      </c>
      <c r="BC524" s="6"/>
      <c r="BD524" s="6"/>
      <c r="BE524" s="6"/>
      <c r="BF524" s="6"/>
      <c r="BG524" s="6"/>
      <c r="BH524" s="6"/>
      <c r="BI524" s="52"/>
      <c r="BK524" s="328"/>
      <c r="BL524" s="41" t="s">
        <v>29</v>
      </c>
      <c r="BM524" s="6"/>
      <c r="BN524" s="6"/>
      <c r="BO524" s="6"/>
      <c r="BP524" s="6"/>
      <c r="BQ524" s="6"/>
      <c r="BR524" s="6"/>
      <c r="BS524" s="52"/>
      <c r="BU524" s="328"/>
      <c r="BV524" s="41" t="s">
        <v>29</v>
      </c>
      <c r="BW524" s="6"/>
      <c r="BX524" s="6"/>
      <c r="BY524" s="6"/>
      <c r="BZ524" s="6"/>
      <c r="CA524" s="6"/>
      <c r="CB524" s="6"/>
      <c r="CC524" s="52"/>
      <c r="CE524" s="328"/>
      <c r="CF524" s="41" t="s">
        <v>29</v>
      </c>
      <c r="CG524" s="6"/>
      <c r="CH524" s="6"/>
      <c r="CI524" s="6"/>
      <c r="CJ524" s="6"/>
      <c r="CK524" s="6"/>
      <c r="CL524" s="6"/>
      <c r="CM524" s="52"/>
      <c r="CO524" s="328"/>
      <c r="CP524" s="41" t="s">
        <v>29</v>
      </c>
      <c r="CQ524" s="6"/>
      <c r="CR524" s="6"/>
      <c r="CS524" s="6"/>
      <c r="CT524" s="6"/>
      <c r="CU524" s="6"/>
      <c r="CV524" s="6"/>
      <c r="CW524" s="52"/>
      <c r="CY524" s="328"/>
      <c r="CZ524" s="41" t="s">
        <v>29</v>
      </c>
      <c r="DA524" s="6">
        <v>10</v>
      </c>
      <c r="DB524" s="6">
        <v>10</v>
      </c>
      <c r="DC524" s="6">
        <v>10</v>
      </c>
      <c r="DD524" s="6">
        <v>10</v>
      </c>
      <c r="DE524" s="6"/>
      <c r="DF524" s="6">
        <v>10</v>
      </c>
      <c r="DG524" s="52"/>
      <c r="DI524" s="328"/>
      <c r="DJ524" s="41" t="s">
        <v>29</v>
      </c>
      <c r="DK524" s="6"/>
      <c r="DL524" s="6"/>
      <c r="DM524" s="6"/>
      <c r="DN524" s="6"/>
      <c r="DO524" s="6"/>
      <c r="DP524" s="6"/>
      <c r="DQ524" s="52"/>
      <c r="DS524" s="328"/>
      <c r="DT524" s="41" t="s">
        <v>29</v>
      </c>
      <c r="DU524" s="6"/>
      <c r="DV524" s="6"/>
      <c r="DW524" s="6"/>
      <c r="DX524" s="6"/>
      <c r="DY524" s="6"/>
      <c r="DZ524" s="6"/>
      <c r="EA524" s="52"/>
      <c r="EC524" s="328"/>
      <c r="ED524" s="41" t="s">
        <v>29</v>
      </c>
      <c r="EE524" s="6"/>
      <c r="EF524" s="6"/>
      <c r="EG524" s="6"/>
      <c r="EH524" s="6"/>
      <c r="EI524" s="6"/>
      <c r="EJ524" s="6"/>
      <c r="EK524" s="52"/>
      <c r="EL524" s="328"/>
      <c r="EM524" s="41" t="s">
        <v>29</v>
      </c>
      <c r="EN524" s="6">
        <v>10</v>
      </c>
      <c r="EO524" s="6">
        <v>10</v>
      </c>
      <c r="EP524" s="6">
        <v>10</v>
      </c>
      <c r="EQ524" s="6">
        <v>10</v>
      </c>
      <c r="ER524" s="6"/>
      <c r="ES524" s="6">
        <v>10</v>
      </c>
      <c r="ET524" s="52"/>
      <c r="EU524" s="52"/>
      <c r="EW524" s="367"/>
      <c r="EX524" s="41" t="s">
        <v>29</v>
      </c>
      <c r="EY524" s="6"/>
      <c r="EZ524" s="6"/>
      <c r="FA524" s="6"/>
      <c r="FB524" s="6"/>
      <c r="FC524" s="6"/>
      <c r="FD524" s="6"/>
      <c r="FE524" s="52"/>
      <c r="FG524" s="367"/>
      <c r="FH524" s="41" t="s">
        <v>29</v>
      </c>
      <c r="FI524" s="6"/>
      <c r="FJ524" s="6"/>
      <c r="FK524" s="6"/>
      <c r="FL524" s="6"/>
      <c r="FM524" s="6"/>
      <c r="FN524" s="6"/>
      <c r="FO524" s="52"/>
      <c r="FQ524" s="367"/>
      <c r="FR524" s="41" t="s">
        <v>29</v>
      </c>
      <c r="FS524" s="6"/>
      <c r="FT524" s="6"/>
      <c r="FU524" s="6"/>
      <c r="FV524" s="6"/>
      <c r="FW524" s="6"/>
      <c r="FX524" s="6"/>
      <c r="FY524" s="52"/>
      <c r="GA524" s="367"/>
      <c r="GB524" s="41" t="s">
        <v>29</v>
      </c>
      <c r="GC524" s="6"/>
      <c r="GD524" s="6"/>
      <c r="GE524" s="6"/>
      <c r="GF524" s="6"/>
      <c r="GG524" s="6"/>
      <c r="GH524" s="6"/>
      <c r="GI524" s="52"/>
      <c r="GK524" s="367"/>
      <c r="GL524" s="41" t="s">
        <v>29</v>
      </c>
      <c r="GM524" s="6"/>
      <c r="GN524" s="6"/>
      <c r="GO524" s="6"/>
      <c r="GP524" s="6"/>
      <c r="GQ524" s="6"/>
      <c r="GR524" s="6"/>
      <c r="GS524" s="52"/>
      <c r="GU524" s="367"/>
      <c r="GV524" s="41" t="s">
        <v>29</v>
      </c>
      <c r="GW524" s="6"/>
      <c r="GX524" s="6"/>
      <c r="GY524" s="6"/>
      <c r="GZ524" s="6"/>
      <c r="HA524" s="6"/>
      <c r="HB524" s="6"/>
      <c r="HC524" s="52"/>
      <c r="HE524" s="367"/>
      <c r="HF524" s="41" t="s">
        <v>29</v>
      </c>
      <c r="HG524" s="6"/>
      <c r="HH524" s="6"/>
      <c r="HI524" s="6"/>
      <c r="HJ524" s="6"/>
      <c r="HK524" s="6"/>
      <c r="HL524" s="6"/>
      <c r="HM524" s="52"/>
      <c r="HO524" s="367"/>
      <c r="HP524" s="41" t="s">
        <v>29</v>
      </c>
      <c r="HQ524" s="6"/>
      <c r="HR524" s="6"/>
      <c r="HS524" s="6"/>
      <c r="HT524" s="6"/>
      <c r="HU524" s="6"/>
      <c r="HV524" s="6"/>
      <c r="HW524" s="52"/>
      <c r="HY524" s="367"/>
      <c r="HZ524" s="41" t="s">
        <v>29</v>
      </c>
      <c r="IA524" s="6"/>
      <c r="IB524" s="6"/>
      <c r="IC524" s="6"/>
      <c r="ID524" s="6"/>
      <c r="IE524" s="6"/>
      <c r="IF524" s="6"/>
      <c r="IG524" s="52"/>
      <c r="II524" s="367"/>
      <c r="IJ524" s="41" t="s">
        <v>29</v>
      </c>
      <c r="IK524" s="6"/>
      <c r="IL524" s="6"/>
      <c r="IM524" s="6"/>
      <c r="IN524" s="6"/>
      <c r="IO524" s="6"/>
      <c r="IP524" s="6"/>
      <c r="IQ524" s="52"/>
      <c r="IS524" s="367"/>
      <c r="IT524" s="41" t="s">
        <v>29</v>
      </c>
      <c r="IU524" s="6"/>
      <c r="IV524" s="6"/>
      <c r="IW524" s="6"/>
      <c r="IX524" s="6"/>
      <c r="IY524" s="6"/>
      <c r="IZ524" s="6"/>
      <c r="JA524" s="52"/>
    </row>
    <row r="525" spans="1:261" ht="12.75" customHeight="1" outlineLevel="2" x14ac:dyDescent="0.25">
      <c r="C525" s="356"/>
      <c r="D525" s="41" t="s">
        <v>30</v>
      </c>
      <c r="E525" s="416">
        <f t="shared" si="2304"/>
        <v>9.6666666666666661</v>
      </c>
      <c r="F525" s="416">
        <f t="shared" si="2305"/>
        <v>9.6666666666666661</v>
      </c>
      <c r="G525" s="416">
        <f t="shared" si="2306"/>
        <v>9</v>
      </c>
      <c r="H525" s="416">
        <f t="shared" si="2307"/>
        <v>9.5</v>
      </c>
      <c r="I525" s="416">
        <f t="shared" si="2308"/>
        <v>6</v>
      </c>
      <c r="J525" s="416">
        <f t="shared" si="2309"/>
        <v>6</v>
      </c>
      <c r="K525" s="52"/>
      <c r="M525" s="328"/>
      <c r="N525" s="41" t="s">
        <v>30</v>
      </c>
      <c r="O525" s="6"/>
      <c r="P525" s="6"/>
      <c r="Q525" s="6"/>
      <c r="R525" s="6"/>
      <c r="S525" s="6"/>
      <c r="T525" s="6"/>
      <c r="U525" s="52"/>
      <c r="W525" s="328"/>
      <c r="X525" s="41" t="s">
        <v>30</v>
      </c>
      <c r="Y525" s="6"/>
      <c r="Z525" s="6"/>
      <c r="AA525" s="6"/>
      <c r="AB525" s="6"/>
      <c r="AC525" s="6"/>
      <c r="AD525" s="6"/>
      <c r="AE525" s="52"/>
      <c r="AG525" s="328"/>
      <c r="AH525" s="41" t="s">
        <v>30</v>
      </c>
      <c r="AI525" s="6"/>
      <c r="AJ525" s="6"/>
      <c r="AK525" s="6"/>
      <c r="AL525" s="6"/>
      <c r="AM525" s="6"/>
      <c r="AN525" s="6"/>
      <c r="AO525" s="52"/>
      <c r="AQ525" s="328"/>
      <c r="AR525" s="41" t="s">
        <v>30</v>
      </c>
      <c r="AS525" s="6"/>
      <c r="AT525" s="6"/>
      <c r="AU525" s="6"/>
      <c r="AV525" s="6"/>
      <c r="AW525" s="6"/>
      <c r="AX525" s="6"/>
      <c r="AY525" s="52"/>
      <c r="BA525" s="328"/>
      <c r="BB525" s="41" t="s">
        <v>30</v>
      </c>
      <c r="BC525" s="408">
        <v>10</v>
      </c>
      <c r="BD525" s="408">
        <v>10</v>
      </c>
      <c r="BE525" s="6">
        <v>8</v>
      </c>
      <c r="BF525" s="408">
        <v>10</v>
      </c>
      <c r="BG525" s="408">
        <v>10</v>
      </c>
      <c r="BH525" s="408">
        <v>10</v>
      </c>
      <c r="BI525" s="52"/>
      <c r="BK525" s="328"/>
      <c r="BL525" s="41" t="s">
        <v>30</v>
      </c>
      <c r="BM525" s="6"/>
      <c r="BN525" s="6"/>
      <c r="BO525" s="6"/>
      <c r="BP525" s="6"/>
      <c r="BQ525" s="6"/>
      <c r="BR525" s="6"/>
      <c r="BS525" s="52"/>
      <c r="BU525" s="328"/>
      <c r="BV525" s="41" t="s">
        <v>30</v>
      </c>
      <c r="BW525" s="6"/>
      <c r="BX525" s="6"/>
      <c r="BY525" s="6"/>
      <c r="BZ525" s="6"/>
      <c r="CA525" s="6"/>
      <c r="CB525" s="6"/>
      <c r="CC525" s="52"/>
      <c r="CE525" s="328"/>
      <c r="CF525" s="41" t="s">
        <v>30</v>
      </c>
      <c r="CG525" s="6"/>
      <c r="CH525" s="6"/>
      <c r="CI525" s="6"/>
      <c r="CJ525" s="6"/>
      <c r="CK525" s="6"/>
      <c r="CL525" s="6"/>
      <c r="CM525" s="52"/>
      <c r="CO525" s="328"/>
      <c r="CP525" s="41" t="s">
        <v>30</v>
      </c>
      <c r="CQ525" s="6"/>
      <c r="CR525" s="6"/>
      <c r="CS525" s="6"/>
      <c r="CT525" s="6"/>
      <c r="CU525" s="6"/>
      <c r="CV525" s="6"/>
      <c r="CW525" s="52"/>
      <c r="CY525" s="328"/>
      <c r="CZ525" s="41" t="s">
        <v>30</v>
      </c>
      <c r="DA525" s="6">
        <v>10</v>
      </c>
      <c r="DB525" s="6">
        <v>9</v>
      </c>
      <c r="DC525" s="6">
        <v>10</v>
      </c>
      <c r="DD525" s="6">
        <v>9</v>
      </c>
      <c r="DE525" s="6"/>
      <c r="DF525" s="6">
        <v>2</v>
      </c>
      <c r="DG525" s="52"/>
      <c r="DI525" s="328"/>
      <c r="DJ525" s="41" t="s">
        <v>30</v>
      </c>
      <c r="DK525" s="6"/>
      <c r="DL525" s="6"/>
      <c r="DM525" s="6"/>
      <c r="DN525" s="6"/>
      <c r="DO525" s="6"/>
      <c r="DP525" s="6"/>
      <c r="DQ525" s="52"/>
      <c r="DS525" s="328"/>
      <c r="DT525" s="41" t="s">
        <v>30</v>
      </c>
      <c r="DU525" s="6"/>
      <c r="DV525" s="6"/>
      <c r="DW525" s="6"/>
      <c r="DX525" s="6"/>
      <c r="DY525" s="6"/>
      <c r="DZ525" s="6"/>
      <c r="EA525" s="52"/>
      <c r="EC525" s="328"/>
      <c r="ED525" s="41" t="s">
        <v>30</v>
      </c>
      <c r="EE525" s="6"/>
      <c r="EF525" s="6"/>
      <c r="EG525" s="6"/>
      <c r="EH525" s="6"/>
      <c r="EI525" s="6"/>
      <c r="EJ525" s="6"/>
      <c r="EK525" s="52"/>
      <c r="EL525" s="328"/>
      <c r="EM525" s="41" t="s">
        <v>30</v>
      </c>
      <c r="EN525" s="6">
        <v>10</v>
      </c>
      <c r="EO525" s="6">
        <v>9</v>
      </c>
      <c r="EP525" s="6">
        <v>10</v>
      </c>
      <c r="EQ525" s="6">
        <v>9</v>
      </c>
      <c r="ER525" s="6"/>
      <c r="ES525" s="6">
        <v>2</v>
      </c>
      <c r="ET525" s="52"/>
      <c r="EU525" s="52"/>
      <c r="EW525" s="367"/>
      <c r="EX525" s="41" t="s">
        <v>30</v>
      </c>
      <c r="EY525" s="6"/>
      <c r="EZ525" s="6"/>
      <c r="FA525" s="6"/>
      <c r="FB525" s="6"/>
      <c r="FC525" s="6"/>
      <c r="FD525" s="6"/>
      <c r="FE525" s="52"/>
      <c r="FG525" s="367"/>
      <c r="FH525" s="41" t="s">
        <v>30</v>
      </c>
      <c r="FI525" s="6"/>
      <c r="FJ525" s="6"/>
      <c r="FK525" s="6"/>
      <c r="FL525" s="6"/>
      <c r="FM525" s="6"/>
      <c r="FN525" s="6"/>
      <c r="FO525" s="52"/>
      <c r="FQ525" s="367"/>
      <c r="FR525" s="41" t="s">
        <v>30</v>
      </c>
      <c r="FS525" s="6"/>
      <c r="FT525" s="6"/>
      <c r="FU525" s="6"/>
      <c r="FV525" s="6"/>
      <c r="FW525" s="6"/>
      <c r="FX525" s="6"/>
      <c r="FY525" s="52"/>
      <c r="GA525" s="367"/>
      <c r="GB525" s="41" t="s">
        <v>30</v>
      </c>
      <c r="GC525" s="6"/>
      <c r="GD525" s="6"/>
      <c r="GE525" s="6"/>
      <c r="GF525" s="6"/>
      <c r="GG525" s="6"/>
      <c r="GH525" s="6"/>
      <c r="GI525" s="52"/>
      <c r="GK525" s="367"/>
      <c r="GL525" s="41" t="s">
        <v>30</v>
      </c>
      <c r="GM525" s="6"/>
      <c r="GN525" s="6"/>
      <c r="GO525" s="6"/>
      <c r="GP525" s="6"/>
      <c r="GQ525" s="6"/>
      <c r="GR525" s="6"/>
      <c r="GS525" s="52"/>
      <c r="GU525" s="367"/>
      <c r="GV525" s="41" t="s">
        <v>30</v>
      </c>
      <c r="GW525" s="6"/>
      <c r="GX525" s="6"/>
      <c r="GY525" s="6"/>
      <c r="GZ525" s="6"/>
      <c r="HA525" s="6"/>
      <c r="HB525" s="6"/>
      <c r="HC525" s="52"/>
      <c r="HE525" s="367"/>
      <c r="HF525" s="41" t="s">
        <v>30</v>
      </c>
      <c r="HG525" s="6"/>
      <c r="HH525" s="6"/>
      <c r="HI525" s="6"/>
      <c r="HJ525" s="6"/>
      <c r="HK525" s="6"/>
      <c r="HL525" s="6"/>
      <c r="HM525" s="52"/>
      <c r="HO525" s="367"/>
      <c r="HP525" s="41" t="s">
        <v>30</v>
      </c>
      <c r="HQ525" s="6"/>
      <c r="HR525" s="6"/>
      <c r="HS525" s="6"/>
      <c r="HT525" s="6"/>
      <c r="HU525" s="6"/>
      <c r="HV525" s="6"/>
      <c r="HW525" s="52"/>
      <c r="HY525" s="367"/>
      <c r="HZ525" s="41" t="s">
        <v>30</v>
      </c>
      <c r="IA525" s="6"/>
      <c r="IB525" s="6"/>
      <c r="IC525" s="6"/>
      <c r="ID525" s="6"/>
      <c r="IE525" s="6"/>
      <c r="IF525" s="6"/>
      <c r="IG525" s="52"/>
      <c r="II525" s="367"/>
      <c r="IJ525" s="41" t="s">
        <v>30</v>
      </c>
      <c r="IK525" s="6"/>
      <c r="IL525" s="6"/>
      <c r="IM525" s="6"/>
      <c r="IN525" s="6"/>
      <c r="IO525" s="6"/>
      <c r="IP525" s="6"/>
      <c r="IQ525" s="52"/>
      <c r="IS525" s="367"/>
      <c r="IT525" s="41" t="s">
        <v>30</v>
      </c>
      <c r="IU525" s="6"/>
      <c r="IV525" s="6"/>
      <c r="IW525" s="6"/>
      <c r="IX525" s="6"/>
      <c r="IY525" s="6"/>
      <c r="IZ525" s="6"/>
      <c r="JA525" s="52"/>
    </row>
    <row r="526" spans="1:261" ht="12.75" customHeight="1" outlineLevel="2" x14ac:dyDescent="0.25">
      <c r="C526" s="356"/>
      <c r="D526" s="41" t="s">
        <v>41</v>
      </c>
      <c r="E526" s="416">
        <f t="shared" si="2304"/>
        <v>5</v>
      </c>
      <c r="F526" s="416">
        <f t="shared" si="2305"/>
        <v>2.6666666666666665</v>
      </c>
      <c r="G526" s="416">
        <f t="shared" si="2306"/>
        <v>2.6666666666666665</v>
      </c>
      <c r="H526" s="416">
        <f t="shared" si="2307"/>
        <v>4</v>
      </c>
      <c r="I526" s="416">
        <f t="shared" si="2308"/>
        <v>5</v>
      </c>
      <c r="J526" s="416">
        <f t="shared" si="2309"/>
        <v>0</v>
      </c>
      <c r="K526" s="52"/>
      <c r="M526" s="328"/>
      <c r="N526" s="41" t="s">
        <v>41</v>
      </c>
      <c r="O526" s="6"/>
      <c r="P526" s="6"/>
      <c r="Q526" s="6"/>
      <c r="R526" s="6"/>
      <c r="S526" s="6"/>
      <c r="T526" s="6"/>
      <c r="U526" s="52"/>
      <c r="W526" s="328"/>
      <c r="X526" s="41" t="s">
        <v>41</v>
      </c>
      <c r="Y526" s="6"/>
      <c r="Z526" s="6"/>
      <c r="AA526" s="6"/>
      <c r="AB526" s="6"/>
      <c r="AC526" s="6"/>
      <c r="AD526" s="6"/>
      <c r="AE526" s="52"/>
      <c r="AG526" s="328"/>
      <c r="AH526" s="41" t="s">
        <v>41</v>
      </c>
      <c r="AI526" s="6"/>
      <c r="AJ526" s="6"/>
      <c r="AK526" s="6"/>
      <c r="AL526" s="6"/>
      <c r="AM526" s="6"/>
      <c r="AN526" s="6"/>
      <c r="AO526" s="52"/>
      <c r="AQ526" s="328"/>
      <c r="AR526" s="41" t="s">
        <v>41</v>
      </c>
      <c r="AS526" s="6"/>
      <c r="AT526" s="6"/>
      <c r="AU526" s="6"/>
      <c r="AV526" s="6"/>
      <c r="AW526" s="6"/>
      <c r="AX526" s="6"/>
      <c r="AY526" s="52"/>
      <c r="BA526" s="328"/>
      <c r="BB526" s="41" t="s">
        <v>41</v>
      </c>
      <c r="BC526" s="6">
        <v>7</v>
      </c>
      <c r="BD526" s="6">
        <v>8</v>
      </c>
      <c r="BE526" s="6">
        <v>8</v>
      </c>
      <c r="BF526" s="6">
        <v>8</v>
      </c>
      <c r="BG526" s="408">
        <v>10</v>
      </c>
      <c r="BH526" s="409">
        <v>0</v>
      </c>
      <c r="BI526" s="52"/>
      <c r="BK526" s="328"/>
      <c r="BL526" s="41" t="s">
        <v>41</v>
      </c>
      <c r="BM526" s="6"/>
      <c r="BN526" s="6"/>
      <c r="BO526" s="6"/>
      <c r="BP526" s="6"/>
      <c r="BQ526" s="6"/>
      <c r="BR526" s="6"/>
      <c r="BS526" s="52"/>
      <c r="BU526" s="328"/>
      <c r="BV526" s="41" t="s">
        <v>41</v>
      </c>
      <c r="BW526" s="6"/>
      <c r="BX526" s="6"/>
      <c r="BY526" s="6"/>
      <c r="BZ526" s="6"/>
      <c r="CA526" s="6"/>
      <c r="CB526" s="6"/>
      <c r="CC526" s="52"/>
      <c r="CE526" s="328"/>
      <c r="CF526" s="41" t="s">
        <v>41</v>
      </c>
      <c r="CG526" s="6"/>
      <c r="CH526" s="6"/>
      <c r="CI526" s="6"/>
      <c r="CJ526" s="6"/>
      <c r="CK526" s="6"/>
      <c r="CL526" s="6"/>
      <c r="CM526" s="52"/>
      <c r="CO526" s="328"/>
      <c r="CP526" s="41" t="s">
        <v>41</v>
      </c>
      <c r="CQ526" s="6"/>
      <c r="CR526" s="6"/>
      <c r="CS526" s="6"/>
      <c r="CT526" s="6"/>
      <c r="CU526" s="6"/>
      <c r="CV526" s="6"/>
      <c r="CW526" s="52"/>
      <c r="CY526" s="328"/>
      <c r="CZ526" s="41" t="s">
        <v>41</v>
      </c>
      <c r="DA526" s="6">
        <v>8</v>
      </c>
      <c r="DB526" s="6">
        <v>0</v>
      </c>
      <c r="DC526" s="6">
        <v>0</v>
      </c>
      <c r="DD526" s="6">
        <v>0</v>
      </c>
      <c r="DE526" s="6"/>
      <c r="DF526" s="6">
        <v>0</v>
      </c>
      <c r="DG526" s="52"/>
      <c r="DI526" s="328"/>
      <c r="DJ526" s="41" t="s">
        <v>41</v>
      </c>
      <c r="DK526" s="6"/>
      <c r="DL526" s="6"/>
      <c r="DM526" s="6"/>
      <c r="DN526" s="6"/>
      <c r="DO526" s="6"/>
      <c r="DP526" s="6"/>
      <c r="DQ526" s="52"/>
      <c r="DS526" s="328"/>
      <c r="DT526" s="41" t="s">
        <v>41</v>
      </c>
      <c r="DU526" s="6"/>
      <c r="DV526" s="6"/>
      <c r="DW526" s="6"/>
      <c r="DX526" s="6"/>
      <c r="DY526" s="6"/>
      <c r="DZ526" s="6"/>
      <c r="EA526" s="52"/>
      <c r="EC526" s="328"/>
      <c r="ED526" s="41" t="s">
        <v>41</v>
      </c>
      <c r="EE526" s="6"/>
      <c r="EF526" s="6"/>
      <c r="EG526" s="6"/>
      <c r="EH526" s="6"/>
      <c r="EI526" s="6"/>
      <c r="EJ526" s="6"/>
      <c r="EK526" s="52"/>
      <c r="EL526" s="328"/>
      <c r="EM526" s="41" t="s">
        <v>41</v>
      </c>
      <c r="EN526" s="6">
        <v>8</v>
      </c>
      <c r="EO526" s="6">
        <v>0</v>
      </c>
      <c r="EP526" s="6">
        <v>0</v>
      </c>
      <c r="EQ526" s="6">
        <v>0</v>
      </c>
      <c r="ER526" s="6"/>
      <c r="ES526" s="6">
        <v>0</v>
      </c>
      <c r="ET526" s="52"/>
      <c r="EU526" s="52"/>
      <c r="EW526" s="367"/>
      <c r="EX526" s="41" t="s">
        <v>41</v>
      </c>
      <c r="EY526" s="6"/>
      <c r="EZ526" s="6"/>
      <c r="FA526" s="6"/>
      <c r="FB526" s="6"/>
      <c r="FC526" s="6"/>
      <c r="FD526" s="6"/>
      <c r="FE526" s="52"/>
      <c r="FG526" s="367"/>
      <c r="FH526" s="41" t="s">
        <v>41</v>
      </c>
      <c r="FI526" s="6"/>
      <c r="FJ526" s="6"/>
      <c r="FK526" s="6"/>
      <c r="FL526" s="6"/>
      <c r="FM526" s="6"/>
      <c r="FN526" s="6"/>
      <c r="FO526" s="52"/>
      <c r="FQ526" s="367"/>
      <c r="FR526" s="41" t="s">
        <v>41</v>
      </c>
      <c r="FS526" s="6"/>
      <c r="FT526" s="6"/>
      <c r="FU526" s="6"/>
      <c r="FV526" s="6"/>
      <c r="FW526" s="6"/>
      <c r="FX526" s="6"/>
      <c r="FY526" s="52"/>
      <c r="GA526" s="367"/>
      <c r="GB526" s="41" t="s">
        <v>41</v>
      </c>
      <c r="GC526" s="6"/>
      <c r="GD526" s="6"/>
      <c r="GE526" s="6"/>
      <c r="GF526" s="6"/>
      <c r="GG526" s="6"/>
      <c r="GH526" s="6"/>
      <c r="GI526" s="52"/>
      <c r="GK526" s="367"/>
      <c r="GL526" s="41" t="s">
        <v>41</v>
      </c>
      <c r="GM526" s="6"/>
      <c r="GN526" s="6"/>
      <c r="GO526" s="6"/>
      <c r="GP526" s="6"/>
      <c r="GQ526" s="6"/>
      <c r="GR526" s="6"/>
      <c r="GS526" s="52"/>
      <c r="GU526" s="367"/>
      <c r="GV526" s="41" t="s">
        <v>41</v>
      </c>
      <c r="GW526" s="6"/>
      <c r="GX526" s="6"/>
      <c r="GY526" s="6"/>
      <c r="GZ526" s="6"/>
      <c r="HA526" s="6"/>
      <c r="HB526" s="6"/>
      <c r="HC526" s="52"/>
      <c r="HE526" s="367"/>
      <c r="HF526" s="41" t="s">
        <v>41</v>
      </c>
      <c r="HG526" s="6"/>
      <c r="HH526" s="6"/>
      <c r="HI526" s="6"/>
      <c r="HJ526" s="6"/>
      <c r="HK526" s="6"/>
      <c r="HL526" s="6"/>
      <c r="HM526" s="52"/>
      <c r="HO526" s="367"/>
      <c r="HP526" s="41" t="s">
        <v>41</v>
      </c>
      <c r="HQ526" s="6"/>
      <c r="HR526" s="6"/>
      <c r="HS526" s="6"/>
      <c r="HT526" s="6"/>
      <c r="HU526" s="6"/>
      <c r="HV526" s="6"/>
      <c r="HW526" s="52"/>
      <c r="HY526" s="367"/>
      <c r="HZ526" s="41" t="s">
        <v>41</v>
      </c>
      <c r="IA526" s="6"/>
      <c r="IB526" s="6"/>
      <c r="IC526" s="6"/>
      <c r="ID526" s="6"/>
      <c r="IE526" s="6"/>
      <c r="IF526" s="6"/>
      <c r="IG526" s="52"/>
      <c r="II526" s="367"/>
      <c r="IJ526" s="41" t="s">
        <v>41</v>
      </c>
      <c r="IK526" s="6"/>
      <c r="IL526" s="6"/>
      <c r="IM526" s="6"/>
      <c r="IN526" s="6"/>
      <c r="IO526" s="6"/>
      <c r="IP526" s="6"/>
      <c r="IQ526" s="52"/>
      <c r="IS526" s="367"/>
      <c r="IT526" s="41" t="s">
        <v>41</v>
      </c>
      <c r="IU526" s="6"/>
      <c r="IV526" s="6"/>
      <c r="IW526" s="6"/>
      <c r="IX526" s="6"/>
      <c r="IY526" s="6"/>
      <c r="IZ526" s="6"/>
      <c r="JA526" s="52"/>
    </row>
    <row r="527" spans="1:261" ht="12.75" customHeight="1" outlineLevel="2" x14ac:dyDescent="0.25">
      <c r="C527" s="356"/>
      <c r="D527" s="328">
        <v>2</v>
      </c>
      <c r="E527" s="416">
        <f t="shared" si="2304"/>
        <v>7.333333333333333</v>
      </c>
      <c r="F527" s="416">
        <f t="shared" si="2305"/>
        <v>3.3333333333333335</v>
      </c>
      <c r="G527" s="416">
        <f t="shared" si="2306"/>
        <v>3.6666666666666665</v>
      </c>
      <c r="H527" s="416">
        <f t="shared" si="2307"/>
        <v>3</v>
      </c>
      <c r="I527" s="416">
        <f t="shared" si="2308"/>
        <v>7</v>
      </c>
      <c r="J527" s="416">
        <f t="shared" si="2309"/>
        <v>3</v>
      </c>
      <c r="K527" s="52"/>
      <c r="M527" s="328"/>
      <c r="N527" s="328">
        <v>2</v>
      </c>
      <c r="O527" s="6"/>
      <c r="P527" s="6"/>
      <c r="Q527" s="6"/>
      <c r="R527" s="6"/>
      <c r="S527" s="6"/>
      <c r="T527" s="6"/>
      <c r="U527" s="52"/>
      <c r="W527" s="328"/>
      <c r="X527" s="328">
        <v>2</v>
      </c>
      <c r="Y527" s="6"/>
      <c r="Z527" s="6"/>
      <c r="AA527" s="6"/>
      <c r="AB527" s="6"/>
      <c r="AC527" s="6"/>
      <c r="AD527" s="6"/>
      <c r="AE527" s="52"/>
      <c r="AG527" s="328"/>
      <c r="AH527" s="328">
        <v>2</v>
      </c>
      <c r="AI527" s="6"/>
      <c r="AJ527" s="6"/>
      <c r="AK527" s="6"/>
      <c r="AL527" s="6"/>
      <c r="AM527" s="6"/>
      <c r="AN527" s="6"/>
      <c r="AO527" s="52"/>
      <c r="AQ527" s="328"/>
      <c r="AR527" s="328">
        <v>2</v>
      </c>
      <c r="AS527" s="6"/>
      <c r="AT527" s="6"/>
      <c r="AU527" s="6"/>
      <c r="AV527" s="6"/>
      <c r="AW527" s="6"/>
      <c r="AX527" s="6"/>
      <c r="AY527" s="52"/>
      <c r="BA527" s="328"/>
      <c r="BB527" s="328">
        <v>2</v>
      </c>
      <c r="BC527" s="6">
        <v>7</v>
      </c>
      <c r="BD527" s="409">
        <v>0</v>
      </c>
      <c r="BE527" s="409">
        <v>0</v>
      </c>
      <c r="BF527" s="409">
        <v>0</v>
      </c>
      <c r="BG527" s="411">
        <v>8</v>
      </c>
      <c r="BH527" s="409">
        <v>0</v>
      </c>
      <c r="BI527" s="52"/>
      <c r="BK527" s="328"/>
      <c r="BL527" s="328">
        <v>2</v>
      </c>
      <c r="BM527" s="6"/>
      <c r="BN527" s="6"/>
      <c r="BO527" s="6"/>
      <c r="BP527" s="6"/>
      <c r="BQ527" s="6"/>
      <c r="BR527" s="6"/>
      <c r="BS527" s="52"/>
      <c r="BU527" s="328"/>
      <c r="BV527" s="328">
        <v>2</v>
      </c>
      <c r="BW527" s="6"/>
      <c r="BX527" s="6"/>
      <c r="BY527" s="6"/>
      <c r="BZ527" s="6"/>
      <c r="CA527" s="6"/>
      <c r="CB527" s="6"/>
      <c r="CC527" s="52"/>
      <c r="CE527" s="328"/>
      <c r="CF527" s="328">
        <v>2</v>
      </c>
      <c r="CG527" s="6"/>
      <c r="CH527" s="6"/>
      <c r="CI527" s="6"/>
      <c r="CJ527" s="6"/>
      <c r="CK527" s="6"/>
      <c r="CL527" s="6"/>
      <c r="CM527" s="52"/>
      <c r="CO527" s="328"/>
      <c r="CP527" s="328">
        <v>2</v>
      </c>
      <c r="CQ527" s="6"/>
      <c r="CR527" s="6"/>
      <c r="CS527" s="6"/>
      <c r="CT527" s="6"/>
      <c r="CU527" s="6"/>
      <c r="CV527" s="6"/>
      <c r="CW527" s="52"/>
      <c r="CY527" s="328"/>
      <c r="CZ527" s="328">
        <v>2</v>
      </c>
      <c r="DA527" s="6">
        <v>10</v>
      </c>
      <c r="DB527" s="6">
        <v>5</v>
      </c>
      <c r="DC527" s="6">
        <v>5</v>
      </c>
      <c r="DD527" s="6">
        <v>6</v>
      </c>
      <c r="DE527" s="6"/>
      <c r="DF527" s="6">
        <v>6</v>
      </c>
      <c r="DG527" s="52"/>
      <c r="DI527" s="328"/>
      <c r="DJ527" s="328">
        <v>2</v>
      </c>
      <c r="DK527" s="6"/>
      <c r="DL527" s="6"/>
      <c r="DM527" s="6"/>
      <c r="DN527" s="6"/>
      <c r="DO527" s="6"/>
      <c r="DP527" s="6"/>
      <c r="DQ527" s="52"/>
      <c r="DS527" s="328"/>
      <c r="DT527" s="328">
        <v>2</v>
      </c>
      <c r="DU527" s="6"/>
      <c r="DV527" s="6"/>
      <c r="DW527" s="6"/>
      <c r="DX527" s="6"/>
      <c r="DY527" s="6"/>
      <c r="DZ527" s="6"/>
      <c r="EA527" s="52"/>
      <c r="EC527" s="328"/>
      <c r="ED527" s="328">
        <v>2</v>
      </c>
      <c r="EE527" s="6"/>
      <c r="EF527" s="6"/>
      <c r="EG527" s="6"/>
      <c r="EH527" s="6"/>
      <c r="EI527" s="6"/>
      <c r="EJ527" s="6"/>
      <c r="EK527" s="52"/>
      <c r="EL527" s="328"/>
      <c r="EM527" s="328">
        <v>2</v>
      </c>
      <c r="EN527" s="6">
        <v>10</v>
      </c>
      <c r="EO527" s="6">
        <v>5</v>
      </c>
      <c r="EP527" s="6">
        <v>5</v>
      </c>
      <c r="EQ527" s="6">
        <v>6</v>
      </c>
      <c r="ER527" s="6"/>
      <c r="ES527" s="6">
        <v>6</v>
      </c>
      <c r="ET527" s="52"/>
      <c r="EU527" s="52"/>
      <c r="EW527" s="367"/>
      <c r="EX527" s="328">
        <v>2</v>
      </c>
      <c r="EY527" s="6"/>
      <c r="EZ527" s="6"/>
      <c r="FA527" s="6"/>
      <c r="FB527" s="6"/>
      <c r="FC527" s="6"/>
      <c r="FD527" s="6"/>
      <c r="FE527" s="52"/>
      <c r="FG527" s="367"/>
      <c r="FH527" s="328">
        <v>2</v>
      </c>
      <c r="FI527" s="6"/>
      <c r="FJ527" s="6"/>
      <c r="FK527" s="6"/>
      <c r="FL527" s="6"/>
      <c r="FM527" s="6"/>
      <c r="FN527" s="6"/>
      <c r="FO527" s="52"/>
      <c r="FQ527" s="367"/>
      <c r="FR527" s="328">
        <v>2</v>
      </c>
      <c r="FS527" s="6"/>
      <c r="FT527" s="6"/>
      <c r="FU527" s="6"/>
      <c r="FV527" s="6"/>
      <c r="FW527" s="6"/>
      <c r="FX527" s="6"/>
      <c r="FY527" s="52"/>
      <c r="GA527" s="367"/>
      <c r="GB527" s="328">
        <v>2</v>
      </c>
      <c r="GC527" s="6"/>
      <c r="GD527" s="6"/>
      <c r="GE527" s="6"/>
      <c r="GF527" s="6"/>
      <c r="GG527" s="6"/>
      <c r="GH527" s="6"/>
      <c r="GI527" s="52"/>
      <c r="GK527" s="367"/>
      <c r="GL527" s="328">
        <v>2</v>
      </c>
      <c r="GM527" s="6"/>
      <c r="GN527" s="6"/>
      <c r="GO527" s="6"/>
      <c r="GP527" s="6"/>
      <c r="GQ527" s="6"/>
      <c r="GR527" s="6"/>
      <c r="GS527" s="52"/>
      <c r="GU527" s="367"/>
      <c r="GV527" s="328">
        <v>2</v>
      </c>
      <c r="GW527" s="6"/>
      <c r="GX527" s="6"/>
      <c r="GY527" s="6"/>
      <c r="GZ527" s="6"/>
      <c r="HA527" s="6"/>
      <c r="HB527" s="6"/>
      <c r="HC527" s="52"/>
      <c r="HE527" s="367"/>
      <c r="HF527" s="328">
        <v>2</v>
      </c>
      <c r="HG527" s="6"/>
      <c r="HH527" s="6"/>
      <c r="HI527" s="6"/>
      <c r="HJ527" s="6"/>
      <c r="HK527" s="6"/>
      <c r="HL527" s="6"/>
      <c r="HM527" s="52"/>
      <c r="HO527" s="367"/>
      <c r="HP527" s="328">
        <v>2</v>
      </c>
      <c r="HQ527" s="6"/>
      <c r="HR527" s="6"/>
      <c r="HS527" s="6"/>
      <c r="HT527" s="6"/>
      <c r="HU527" s="6"/>
      <c r="HV527" s="6"/>
      <c r="HW527" s="52"/>
      <c r="HY527" s="367"/>
      <c r="HZ527" s="328">
        <v>2</v>
      </c>
      <c r="IA527" s="6"/>
      <c r="IB527" s="6"/>
      <c r="IC527" s="6"/>
      <c r="ID527" s="6"/>
      <c r="IE527" s="6"/>
      <c r="IF527" s="6"/>
      <c r="IG527" s="52"/>
      <c r="II527" s="367"/>
      <c r="IJ527" s="328">
        <v>2</v>
      </c>
      <c r="IK527" s="6"/>
      <c r="IL527" s="6"/>
      <c r="IM527" s="6"/>
      <c r="IN527" s="6"/>
      <c r="IO527" s="6"/>
      <c r="IP527" s="6"/>
      <c r="IQ527" s="52"/>
      <c r="IS527" s="367"/>
      <c r="IT527" s="328">
        <v>2</v>
      </c>
      <c r="IU527" s="6"/>
      <c r="IV527" s="6"/>
      <c r="IW527" s="6"/>
      <c r="IX527" s="6"/>
      <c r="IY527" s="6"/>
      <c r="IZ527" s="6"/>
      <c r="JA527" s="52"/>
    </row>
    <row r="528" spans="1:261" ht="12.75" customHeight="1" outlineLevel="2" x14ac:dyDescent="0.25">
      <c r="A528" s="99" t="s">
        <v>122</v>
      </c>
      <c r="B528" s="100">
        <f>IF(A528="Must Have",RQTMustHave,(IF(A528="Important",RQTImportant,(IF(A528="Standard",RQTStandard,RQTNiceToHave)))))</f>
        <v>1</v>
      </c>
      <c r="C528" s="358"/>
      <c r="D528" s="17" t="s">
        <v>1</v>
      </c>
      <c r="E528" s="36">
        <f>AVERAGE(O528,Y528,AI528,AS528,BC528,BM528,BW528,CG528,CQ528,DA528,DK528,DU528,EE528,EO528,EY528,FI528,FS528,GC528,GM528,GW528,HG528,HQ528,IA528,IK528,IU528)</f>
        <v>8.5</v>
      </c>
      <c r="F528" s="36">
        <f t="shared" ref="F528:J528" si="2310">AVERAGE(P528,Z528,AJ528,AT528,BD528,BN528,BX528,CH528,CR528,DB528,DL528,DV528,EF528,EP528,EZ528,FJ528,FT528,GD528,GN528,GX528,HH528,HR528,IB528,IL528,IV528)</f>
        <v>4.75</v>
      </c>
      <c r="G528" s="36">
        <f t="shared" si="2310"/>
        <v>7.5</v>
      </c>
      <c r="H528" s="36">
        <f t="shared" si="2310"/>
        <v>8.125</v>
      </c>
      <c r="I528" s="36">
        <f t="shared" si="2310"/>
        <v>7.25</v>
      </c>
      <c r="J528" s="36">
        <f t="shared" si="2310"/>
        <v>7.25</v>
      </c>
      <c r="K528" s="52"/>
      <c r="M528" s="48"/>
      <c r="N528" s="17" t="s">
        <v>1</v>
      </c>
      <c r="O528" s="36" t="str">
        <f>IF(COUNT(O524:O527)=0,"",AVERAGE(O524:O527))</f>
        <v/>
      </c>
      <c r="P528" s="36" t="str">
        <f>IF(COUNT(P524:P527)=0,"",AVERAGE(P524:P527))</f>
        <v/>
      </c>
      <c r="Q528" s="36" t="str">
        <f>IF(COUNT(Q524:Q527)=0,"",AVERAGE(Q524:Q527))</f>
        <v/>
      </c>
      <c r="R528" s="36" t="str">
        <f>IF(COUNT(R524:R527)=0,"",AVERAGE(R524:R527))</f>
        <v/>
      </c>
      <c r="S528" s="36"/>
      <c r="T528" s="36" t="str">
        <f>IF(COUNT(T524:T527)=0,"",AVERAGE(T524:T527))</f>
        <v/>
      </c>
      <c r="U528" s="52"/>
      <c r="W528" s="48"/>
      <c r="X528" s="17" t="s">
        <v>1</v>
      </c>
      <c r="Y528" s="36" t="str">
        <f>IF(COUNT(Y524:Y527)=0,"",AVERAGE(Y524:Y527))</f>
        <v/>
      </c>
      <c r="Z528" s="36" t="str">
        <f>IF(COUNT(Z524:Z527)=0,"",AVERAGE(Z524:Z527))</f>
        <v/>
      </c>
      <c r="AA528" s="36" t="str">
        <f>IF(COUNT(AA524:AA527)=0,"",AVERAGE(AA524:AA527))</f>
        <v/>
      </c>
      <c r="AB528" s="36" t="str">
        <f>IF(COUNT(AB524:AB527)=0,"",AVERAGE(AB524:AB527))</f>
        <v/>
      </c>
      <c r="AC528" s="36"/>
      <c r="AD528" s="36" t="str">
        <f>IF(COUNT(AD524:AD527)=0,"",AVERAGE(AD524:AD527))</f>
        <v/>
      </c>
      <c r="AE528" s="52"/>
      <c r="AG528" s="48"/>
      <c r="AH528" s="17" t="s">
        <v>1</v>
      </c>
      <c r="AI528" s="36" t="str">
        <f>IF(COUNT(AI524:AI527)=0,"",AVERAGE(AI524:AI527))</f>
        <v/>
      </c>
      <c r="AJ528" s="36" t="str">
        <f>IF(COUNT(AJ524:AJ527)=0,"",AVERAGE(AJ524:AJ527))</f>
        <v/>
      </c>
      <c r="AK528" s="36" t="str">
        <f>IF(COUNT(AK524:AK527)=0,"",AVERAGE(AK524:AK527))</f>
        <v/>
      </c>
      <c r="AL528" s="36" t="str">
        <f>IF(COUNT(AL524:AL527)=0,"",AVERAGE(AL524:AL527))</f>
        <v/>
      </c>
      <c r="AM528" s="36"/>
      <c r="AN528" s="36" t="str">
        <f>IF(COUNT(AN524:AN527)=0,"",AVERAGE(AN524:AN527))</f>
        <v/>
      </c>
      <c r="AO528" s="52"/>
      <c r="AQ528" s="48"/>
      <c r="AR528" s="17" t="s">
        <v>1</v>
      </c>
      <c r="AS528" s="36"/>
      <c r="AT528" s="36" t="str">
        <f>IF(COUNT(AT523:AT527)=0,"",AVERAGE(AT523:AT527))</f>
        <v/>
      </c>
      <c r="AU528" s="36" t="str">
        <f t="shared" ref="AU528:AX528" si="2311">IF(COUNT(AU523:AU527)=0,"",AVERAGE(AU523:AU527))</f>
        <v/>
      </c>
      <c r="AV528" s="36" t="str">
        <f t="shared" si="2311"/>
        <v/>
      </c>
      <c r="AW528" s="36" t="str">
        <f t="shared" si="2311"/>
        <v/>
      </c>
      <c r="AX528" s="36" t="str">
        <f t="shared" si="2311"/>
        <v/>
      </c>
      <c r="AY528" s="52"/>
      <c r="BA528" s="48"/>
      <c r="BB528" s="17" t="s">
        <v>1</v>
      </c>
      <c r="BC528" s="408">
        <v>10</v>
      </c>
      <c r="BD528" s="6">
        <v>2</v>
      </c>
      <c r="BE528" s="408">
        <v>10</v>
      </c>
      <c r="BF528" s="408">
        <v>10</v>
      </c>
      <c r="BG528" s="408">
        <v>10</v>
      </c>
      <c r="BH528" s="408">
        <v>10</v>
      </c>
      <c r="BI528" s="52"/>
      <c r="BK528" s="48"/>
      <c r="BL528" s="17" t="s">
        <v>1</v>
      </c>
      <c r="BM528" s="6"/>
      <c r="BN528" s="6"/>
      <c r="BO528" s="6"/>
      <c r="BP528" s="6"/>
      <c r="BQ528" s="6"/>
      <c r="BR528" s="6"/>
      <c r="BS528" s="52"/>
      <c r="BU528" s="48"/>
      <c r="BV528" s="17" t="s">
        <v>1</v>
      </c>
      <c r="BW528" s="36" t="str">
        <f>IF(COUNT(BW524:BW527)=0,"",AVERAGE(BW524:BW527))</f>
        <v/>
      </c>
      <c r="BX528" s="36" t="str">
        <f>IF(COUNT(BX524:BX527)=0,"",AVERAGE(BX524:BX527))</f>
        <v/>
      </c>
      <c r="BY528" s="36" t="str">
        <f>IF(COUNT(BY524:BY527)=0,"",AVERAGE(BY524:BY527))</f>
        <v/>
      </c>
      <c r="BZ528" s="36" t="str">
        <f>IF(COUNT(BZ524:BZ527)=0,"",AVERAGE(BZ524:BZ527))</f>
        <v/>
      </c>
      <c r="CA528" s="36"/>
      <c r="CB528" s="36" t="str">
        <f>IF(COUNT(CB524:CB527)=0,"",AVERAGE(CB524:CB527))</f>
        <v/>
      </c>
      <c r="CC528" s="52"/>
      <c r="CE528" s="48"/>
      <c r="CF528" s="17" t="s">
        <v>1</v>
      </c>
      <c r="CG528" s="36" t="str">
        <f>IF(COUNT(CG524:CG527)=0,"",AVERAGE(CG524:CG527))</f>
        <v/>
      </c>
      <c r="CH528" s="36" t="str">
        <f>IF(COUNT(CH524:CH527)=0,"",AVERAGE(CH524:CH527))</f>
        <v/>
      </c>
      <c r="CI528" s="36" t="str">
        <f>IF(COUNT(CI524:CI527)=0,"",AVERAGE(CI524:CI527))</f>
        <v/>
      </c>
      <c r="CJ528" s="36" t="str">
        <f>IF(COUNT(CJ524:CJ527)=0,"",AVERAGE(CJ524:CJ527))</f>
        <v/>
      </c>
      <c r="CK528" s="36"/>
      <c r="CL528" s="36" t="str">
        <f>IF(COUNT(CL524:CL527)=0,"",AVERAGE(CL524:CL527))</f>
        <v/>
      </c>
      <c r="CM528" s="52"/>
      <c r="CO528" s="48"/>
      <c r="CP528" s="17" t="s">
        <v>1</v>
      </c>
      <c r="CQ528" s="36" t="str">
        <f>IF(COUNT(CQ524:CQ527)=0,"",AVERAGE(CQ524:CQ527))</f>
        <v/>
      </c>
      <c r="CR528" s="36" t="str">
        <f>IF(COUNT(CR524:CR527)=0,"",AVERAGE(CR524:CR527))</f>
        <v/>
      </c>
      <c r="CS528" s="36" t="str">
        <f>IF(COUNT(CS524:CS527)=0,"",AVERAGE(CS524:CS527))</f>
        <v/>
      </c>
      <c r="CT528" s="36" t="str">
        <f>IF(COUNT(CT524:CT527)=0,"",AVERAGE(CT524:CT527))</f>
        <v/>
      </c>
      <c r="CU528" s="36"/>
      <c r="CV528" s="36" t="str">
        <f>IF(COUNT(CV524:CV527)=0,"",AVERAGE(CV524:CV527))</f>
        <v/>
      </c>
      <c r="CW528" s="52"/>
      <c r="CY528" s="48"/>
      <c r="CZ528" s="17" t="s">
        <v>1</v>
      </c>
      <c r="DA528" s="36">
        <f>IF(COUNT(DA524:DA527)=0,"",AVERAGE(DA524:DA527))</f>
        <v>9.5</v>
      </c>
      <c r="DB528" s="36">
        <f>IF(COUNT(DB524:DB527)=0,"",AVERAGE(DB524:DB527))</f>
        <v>6</v>
      </c>
      <c r="DC528" s="36">
        <f>IF(COUNT(DC524:DC527)=0,"",AVERAGE(DC524:DC527))</f>
        <v>6.25</v>
      </c>
      <c r="DD528" s="36">
        <f>IF(COUNT(DD524:DD527)=0,"",AVERAGE(DD524:DD527))</f>
        <v>6.25</v>
      </c>
      <c r="DE528" s="36"/>
      <c r="DF528" s="36">
        <f>IF(COUNT(DF524:DF527)=0,"",AVERAGE(DF524:DF527))</f>
        <v>4.5</v>
      </c>
      <c r="DG528" s="52"/>
      <c r="DI528" s="48"/>
      <c r="DJ528" s="17" t="s">
        <v>1</v>
      </c>
      <c r="DK528" s="36" t="str">
        <f>IF(COUNT(DK524:DK527)=0,"",AVERAGE(DK524:DK527))</f>
        <v/>
      </c>
      <c r="DL528" s="36" t="str">
        <f>IF(COUNT(DL524:DL527)=0,"",AVERAGE(DL524:DL527))</f>
        <v/>
      </c>
      <c r="DM528" s="36" t="str">
        <f>IF(COUNT(DM524:DM527)=0,"",AVERAGE(DM524:DM527))</f>
        <v/>
      </c>
      <c r="DN528" s="36" t="str">
        <f>IF(COUNT(DN524:DN527)=0,"",AVERAGE(DN524:DN527))</f>
        <v/>
      </c>
      <c r="DO528" s="36"/>
      <c r="DP528" s="36" t="str">
        <f>IF(COUNT(DP524:DP527)=0,"",AVERAGE(DP524:DP527))</f>
        <v/>
      </c>
      <c r="DQ528" s="52"/>
      <c r="DS528" s="48"/>
      <c r="DT528" s="17" t="s">
        <v>1</v>
      </c>
      <c r="DU528" s="36" t="str">
        <f>IF(COUNT(DU524:DU527)=0,"",AVERAGE(DU524:DU527))</f>
        <v/>
      </c>
      <c r="DV528" s="36" t="str">
        <f>IF(COUNT(DV524:DV527)=0,"",AVERAGE(DV524:DV527))</f>
        <v/>
      </c>
      <c r="DW528" s="36" t="str">
        <f>IF(COUNT(DW524:DW527)=0,"",AVERAGE(DW524:DW527))</f>
        <v/>
      </c>
      <c r="DX528" s="36" t="str">
        <f>IF(COUNT(DX524:DX527)=0,"",AVERAGE(DX524:DX527))</f>
        <v/>
      </c>
      <c r="DY528" s="36"/>
      <c r="DZ528" s="36" t="str">
        <f>IF(COUNT(DZ524:DZ527)=0,"",AVERAGE(DZ524:DZ527))</f>
        <v/>
      </c>
      <c r="EA528" s="52"/>
      <c r="EC528" s="48"/>
      <c r="ED528" s="17" t="s">
        <v>1</v>
      </c>
      <c r="EE528" s="36" t="str">
        <f>IF(COUNT(EE524:EE527)=0,"",AVERAGE(EE524:EE527))</f>
        <v/>
      </c>
      <c r="EF528" s="36" t="str">
        <f>IF(COUNT(EF524:EF527)=0,"",AVERAGE(EF524:EF527))</f>
        <v/>
      </c>
      <c r="EG528" s="36" t="str">
        <f>IF(COUNT(EG524:EG527)=0,"",AVERAGE(EG524:EG527))</f>
        <v/>
      </c>
      <c r="EH528" s="36" t="str">
        <f>IF(COUNT(EH524:EH527)=0,"",AVERAGE(EH524:EH527))</f>
        <v/>
      </c>
      <c r="EI528" s="36"/>
      <c r="EJ528" s="36" t="str">
        <f>IF(COUNT(EJ524:EJ527)=0,"",AVERAGE(EJ524:EJ527))</f>
        <v/>
      </c>
      <c r="EK528" s="52"/>
      <c r="EL528" s="48"/>
      <c r="EM528" s="17" t="s">
        <v>1</v>
      </c>
      <c r="EN528" s="36">
        <f>IF(COUNT(EN524:EN527)=0,"",AVERAGE(EN524:EN527))</f>
        <v>9.5</v>
      </c>
      <c r="EO528" s="36">
        <f>IF(COUNT(EO524:EO527)=0,"",AVERAGE(EO524:EO527))</f>
        <v>6</v>
      </c>
      <c r="EP528" s="36">
        <f>IF(COUNT(EP524:EP527)=0,"",AVERAGE(EP524:EP527))</f>
        <v>6.25</v>
      </c>
      <c r="EQ528" s="36">
        <f>IF(COUNT(EQ524:EQ527)=0,"",AVERAGE(EQ524:EQ527))</f>
        <v>6.25</v>
      </c>
      <c r="ER528" s="36"/>
      <c r="ES528" s="36">
        <f>IF(COUNT(ES524:ES527)=0,"",AVERAGE(ES524:ES527))</f>
        <v>4.5</v>
      </c>
      <c r="ET528" s="52"/>
      <c r="EU528" s="52"/>
      <c r="EW528" s="369"/>
      <c r="EX528" s="17" t="s">
        <v>1</v>
      </c>
      <c r="EY528" s="36" t="str">
        <f t="shared" ref="EY528:FD528" si="2312">IF(COUNT(EY524:EY527)=0,"",AVERAGE(EY524:EY527))</f>
        <v/>
      </c>
      <c r="EZ528" s="36" t="str">
        <f t="shared" si="2312"/>
        <v/>
      </c>
      <c r="FA528" s="36" t="str">
        <f t="shared" si="2312"/>
        <v/>
      </c>
      <c r="FB528" s="36" t="str">
        <f t="shared" si="2312"/>
        <v/>
      </c>
      <c r="FC528" s="36" t="str">
        <f t="shared" si="2312"/>
        <v/>
      </c>
      <c r="FD528" s="36" t="str">
        <f t="shared" si="2312"/>
        <v/>
      </c>
      <c r="FE528" s="52"/>
      <c r="FG528" s="369"/>
      <c r="FH528" s="17" t="s">
        <v>1</v>
      </c>
      <c r="FI528" s="36" t="str">
        <f t="shared" ref="FI528:FN528" si="2313">IF(COUNT(FI524:FI527)=0,"",AVERAGE(FI524:FI527))</f>
        <v/>
      </c>
      <c r="FJ528" s="36" t="str">
        <f t="shared" si="2313"/>
        <v/>
      </c>
      <c r="FK528" s="36" t="str">
        <f t="shared" si="2313"/>
        <v/>
      </c>
      <c r="FL528" s="36" t="str">
        <f t="shared" si="2313"/>
        <v/>
      </c>
      <c r="FM528" s="36" t="str">
        <f t="shared" si="2313"/>
        <v/>
      </c>
      <c r="FN528" s="36" t="str">
        <f t="shared" si="2313"/>
        <v/>
      </c>
      <c r="FO528" s="52"/>
      <c r="FQ528" s="369"/>
      <c r="FR528" s="17" t="s">
        <v>1</v>
      </c>
      <c r="FS528" s="36" t="str">
        <f t="shared" ref="FS528:FX528" si="2314">IF(COUNT(FS524:FS527)=0,"",AVERAGE(FS524:FS527))</f>
        <v/>
      </c>
      <c r="FT528" s="36" t="str">
        <f t="shared" si="2314"/>
        <v/>
      </c>
      <c r="FU528" s="36" t="str">
        <f t="shared" si="2314"/>
        <v/>
      </c>
      <c r="FV528" s="36" t="str">
        <f t="shared" si="2314"/>
        <v/>
      </c>
      <c r="FW528" s="36" t="str">
        <f t="shared" si="2314"/>
        <v/>
      </c>
      <c r="FX528" s="36" t="str">
        <f t="shared" si="2314"/>
        <v/>
      </c>
      <c r="FY528" s="52"/>
      <c r="GA528" s="369"/>
      <c r="GB528" s="17" t="s">
        <v>1</v>
      </c>
      <c r="GC528" s="36" t="str">
        <f t="shared" ref="GC528:GH528" si="2315">IF(COUNT(GC524:GC527)=0,"",AVERAGE(GC524:GC527))</f>
        <v/>
      </c>
      <c r="GD528" s="36" t="str">
        <f t="shared" si="2315"/>
        <v/>
      </c>
      <c r="GE528" s="36" t="str">
        <f t="shared" si="2315"/>
        <v/>
      </c>
      <c r="GF528" s="36" t="str">
        <f t="shared" si="2315"/>
        <v/>
      </c>
      <c r="GG528" s="36" t="str">
        <f t="shared" si="2315"/>
        <v/>
      </c>
      <c r="GH528" s="36" t="str">
        <f t="shared" si="2315"/>
        <v/>
      </c>
      <c r="GI528" s="52"/>
      <c r="GK528" s="369"/>
      <c r="GL528" s="17" t="s">
        <v>1</v>
      </c>
      <c r="GM528" s="36" t="str">
        <f t="shared" ref="GM528:GR528" si="2316">IF(COUNT(GM524:GM527)=0,"",AVERAGE(GM524:GM527))</f>
        <v/>
      </c>
      <c r="GN528" s="36" t="str">
        <f t="shared" si="2316"/>
        <v/>
      </c>
      <c r="GO528" s="36" t="str">
        <f t="shared" si="2316"/>
        <v/>
      </c>
      <c r="GP528" s="36" t="str">
        <f t="shared" si="2316"/>
        <v/>
      </c>
      <c r="GQ528" s="36" t="str">
        <f t="shared" si="2316"/>
        <v/>
      </c>
      <c r="GR528" s="36" t="str">
        <f t="shared" si="2316"/>
        <v/>
      </c>
      <c r="GS528" s="52"/>
      <c r="GU528" s="369"/>
      <c r="GV528" s="17" t="s">
        <v>1</v>
      </c>
      <c r="GW528" s="36" t="str">
        <f t="shared" ref="GW528:HB528" si="2317">IF(COUNT(GW524:GW527)=0,"",AVERAGE(GW524:GW527))</f>
        <v/>
      </c>
      <c r="GX528" s="36" t="str">
        <f t="shared" si="2317"/>
        <v/>
      </c>
      <c r="GY528" s="36" t="str">
        <f t="shared" si="2317"/>
        <v/>
      </c>
      <c r="GZ528" s="36" t="str">
        <f t="shared" si="2317"/>
        <v/>
      </c>
      <c r="HA528" s="36" t="str">
        <f t="shared" si="2317"/>
        <v/>
      </c>
      <c r="HB528" s="36" t="str">
        <f t="shared" si="2317"/>
        <v/>
      </c>
      <c r="HC528" s="52"/>
      <c r="HE528" s="369"/>
      <c r="HF528" s="17" t="s">
        <v>1</v>
      </c>
      <c r="HG528" s="36" t="str">
        <f t="shared" ref="HG528:HL528" si="2318">IF(COUNT(HG524:HG527)=0,"",AVERAGE(HG524:HG527))</f>
        <v/>
      </c>
      <c r="HH528" s="36" t="str">
        <f t="shared" si="2318"/>
        <v/>
      </c>
      <c r="HI528" s="36" t="str">
        <f t="shared" si="2318"/>
        <v/>
      </c>
      <c r="HJ528" s="36" t="str">
        <f t="shared" si="2318"/>
        <v/>
      </c>
      <c r="HK528" s="36" t="str">
        <f t="shared" si="2318"/>
        <v/>
      </c>
      <c r="HL528" s="36" t="str">
        <f t="shared" si="2318"/>
        <v/>
      </c>
      <c r="HM528" s="52"/>
      <c r="HO528" s="369"/>
      <c r="HP528" s="17" t="s">
        <v>1</v>
      </c>
      <c r="HQ528" s="36" t="str">
        <f t="shared" ref="HQ528:HV528" si="2319">IF(COUNT(HQ524:HQ527)=0,"",AVERAGE(HQ524:HQ527))</f>
        <v/>
      </c>
      <c r="HR528" s="36" t="str">
        <f t="shared" si="2319"/>
        <v/>
      </c>
      <c r="HS528" s="36" t="str">
        <f t="shared" si="2319"/>
        <v/>
      </c>
      <c r="HT528" s="36" t="str">
        <f t="shared" si="2319"/>
        <v/>
      </c>
      <c r="HU528" s="36" t="str">
        <f t="shared" si="2319"/>
        <v/>
      </c>
      <c r="HV528" s="36" t="str">
        <f t="shared" si="2319"/>
        <v/>
      </c>
      <c r="HW528" s="52"/>
      <c r="HY528" s="369"/>
      <c r="HZ528" s="17" t="s">
        <v>1</v>
      </c>
      <c r="IA528" s="36" t="str">
        <f t="shared" ref="IA528:IF528" si="2320">IF(COUNT(IA524:IA527)=0,"",AVERAGE(IA524:IA527))</f>
        <v/>
      </c>
      <c r="IB528" s="36" t="str">
        <f t="shared" si="2320"/>
        <v/>
      </c>
      <c r="IC528" s="36" t="str">
        <f t="shared" si="2320"/>
        <v/>
      </c>
      <c r="ID528" s="36" t="str">
        <f t="shared" si="2320"/>
        <v/>
      </c>
      <c r="IE528" s="36" t="str">
        <f t="shared" si="2320"/>
        <v/>
      </c>
      <c r="IF528" s="36" t="str">
        <f t="shared" si="2320"/>
        <v/>
      </c>
      <c r="IG528" s="52"/>
      <c r="II528" s="369"/>
      <c r="IJ528" s="17" t="s">
        <v>1</v>
      </c>
      <c r="IK528" s="36" t="str">
        <f t="shared" ref="IK528:IP528" si="2321">IF(COUNT(IK524:IK527)=0,"",AVERAGE(IK524:IK527))</f>
        <v/>
      </c>
      <c r="IL528" s="36" t="str">
        <f t="shared" si="2321"/>
        <v/>
      </c>
      <c r="IM528" s="36" t="str">
        <f t="shared" si="2321"/>
        <v/>
      </c>
      <c r="IN528" s="36" t="str">
        <f t="shared" si="2321"/>
        <v/>
      </c>
      <c r="IO528" s="36" t="str">
        <f t="shared" si="2321"/>
        <v/>
      </c>
      <c r="IP528" s="36" t="str">
        <f t="shared" si="2321"/>
        <v/>
      </c>
      <c r="IQ528" s="52"/>
      <c r="IS528" s="369"/>
      <c r="IT528" s="17" t="s">
        <v>1</v>
      </c>
      <c r="IU528" s="36" t="str">
        <f t="shared" ref="IU528:IZ528" si="2322">IF(COUNT(IU524:IU527)=0,"",AVERAGE(IU524:IU527))</f>
        <v/>
      </c>
      <c r="IV528" s="36" t="str">
        <f t="shared" si="2322"/>
        <v/>
      </c>
      <c r="IW528" s="36" t="str">
        <f t="shared" si="2322"/>
        <v/>
      </c>
      <c r="IX528" s="36" t="str">
        <f t="shared" si="2322"/>
        <v/>
      </c>
      <c r="IY528" s="36" t="str">
        <f t="shared" si="2322"/>
        <v/>
      </c>
      <c r="IZ528" s="36" t="str">
        <f t="shared" si="2322"/>
        <v/>
      </c>
      <c r="JA528" s="52"/>
    </row>
    <row r="529" spans="1:261" ht="25.5" customHeight="1" outlineLevel="2" x14ac:dyDescent="0.25">
      <c r="C529" s="102" t="s">
        <v>373</v>
      </c>
      <c r="D529" s="103" t="s">
        <v>374</v>
      </c>
      <c r="E529" s="103"/>
      <c r="F529" s="103"/>
      <c r="G529" s="103"/>
      <c r="H529" s="103"/>
      <c r="I529" s="103"/>
      <c r="J529" s="103"/>
      <c r="K529" s="52"/>
      <c r="M529" s="102" t="s">
        <v>373</v>
      </c>
      <c r="N529" s="103" t="s">
        <v>374</v>
      </c>
      <c r="O529" s="103"/>
      <c r="P529" s="103"/>
      <c r="Q529" s="103"/>
      <c r="R529" s="103"/>
      <c r="S529" s="103"/>
      <c r="T529" s="103"/>
      <c r="U529" s="52"/>
      <c r="W529" s="102" t="s">
        <v>373</v>
      </c>
      <c r="X529" s="103" t="s">
        <v>374</v>
      </c>
      <c r="Y529" s="103"/>
      <c r="Z529" s="103"/>
      <c r="AA529" s="103"/>
      <c r="AB529" s="103"/>
      <c r="AC529" s="103"/>
      <c r="AD529" s="103"/>
      <c r="AE529" s="52"/>
      <c r="AG529" s="102" t="s">
        <v>373</v>
      </c>
      <c r="AH529" s="103" t="s">
        <v>374</v>
      </c>
      <c r="AI529" s="103"/>
      <c r="AJ529" s="103"/>
      <c r="AK529" s="103"/>
      <c r="AL529" s="103"/>
      <c r="AM529" s="103"/>
      <c r="AN529" s="103"/>
      <c r="AO529" s="52"/>
      <c r="AQ529" s="102" t="s">
        <v>373</v>
      </c>
      <c r="AR529" s="103" t="s">
        <v>374</v>
      </c>
      <c r="AS529" s="103"/>
      <c r="AT529" s="103"/>
      <c r="AU529" s="103"/>
      <c r="AV529" s="103"/>
      <c r="AW529" s="103"/>
      <c r="AX529" s="103"/>
      <c r="AY529" s="52"/>
      <c r="BA529" s="102" t="s">
        <v>373</v>
      </c>
      <c r="BB529" s="103" t="s">
        <v>374</v>
      </c>
      <c r="BC529" s="36">
        <f>AVERAGE(BC525:BC528)</f>
        <v>8.5</v>
      </c>
      <c r="BD529" s="36">
        <f>IF(COUNT(BD524:BD528)=0,"",AVERAGE(BD524:BD528))</f>
        <v>5</v>
      </c>
      <c r="BE529" s="36">
        <f t="shared" ref="BE529:BH529" si="2323">IF(COUNT(BE524:BE528)=0,"",AVERAGE(BE524:BE528))</f>
        <v>6.5</v>
      </c>
      <c r="BF529" s="36">
        <f t="shared" si="2323"/>
        <v>7</v>
      </c>
      <c r="BG529" s="36">
        <f t="shared" si="2323"/>
        <v>9.5</v>
      </c>
      <c r="BH529" s="36">
        <f t="shared" si="2323"/>
        <v>5</v>
      </c>
      <c r="BI529" s="52"/>
      <c r="BK529" s="102" t="s">
        <v>373</v>
      </c>
      <c r="BL529" s="103" t="s">
        <v>374</v>
      </c>
      <c r="BM529" s="36"/>
      <c r="BN529" s="36" t="str">
        <f>IF(COUNT(BN524:BN528)=0,"",AVERAGE(BN524:BN528))</f>
        <v/>
      </c>
      <c r="BO529" s="36" t="str">
        <f t="shared" ref="BO529:BR529" si="2324">IF(COUNT(BO524:BO528)=0,"",AVERAGE(BO524:BO528))</f>
        <v/>
      </c>
      <c r="BP529" s="36" t="str">
        <f t="shared" si="2324"/>
        <v/>
      </c>
      <c r="BQ529" s="36" t="str">
        <f t="shared" si="2324"/>
        <v/>
      </c>
      <c r="BR529" s="36" t="str">
        <f t="shared" si="2324"/>
        <v/>
      </c>
      <c r="BS529" s="52"/>
      <c r="BU529" s="102" t="s">
        <v>373</v>
      </c>
      <c r="BV529" s="103" t="s">
        <v>374</v>
      </c>
      <c r="BW529" s="103"/>
      <c r="BX529" s="103"/>
      <c r="BY529" s="103"/>
      <c r="BZ529" s="103"/>
      <c r="CA529" s="103"/>
      <c r="CB529" s="103"/>
      <c r="CC529" s="52"/>
      <c r="CE529" s="102" t="s">
        <v>373</v>
      </c>
      <c r="CF529" s="103" t="s">
        <v>374</v>
      </c>
      <c r="CG529" s="103"/>
      <c r="CH529" s="103"/>
      <c r="CI529" s="103"/>
      <c r="CJ529" s="103"/>
      <c r="CK529" s="103"/>
      <c r="CL529" s="103"/>
      <c r="CM529" s="52"/>
      <c r="CO529" s="102" t="s">
        <v>373</v>
      </c>
      <c r="CP529" s="103" t="s">
        <v>374</v>
      </c>
      <c r="CQ529" s="103"/>
      <c r="CR529" s="103"/>
      <c r="CS529" s="103"/>
      <c r="CT529" s="103"/>
      <c r="CU529" s="103"/>
      <c r="CV529" s="103"/>
      <c r="CW529" s="52"/>
      <c r="CY529" s="102" t="s">
        <v>373</v>
      </c>
      <c r="CZ529" s="103" t="s">
        <v>374</v>
      </c>
      <c r="DA529" s="103"/>
      <c r="DB529" s="103"/>
      <c r="DC529" s="103"/>
      <c r="DD529" s="103"/>
      <c r="DE529" s="103"/>
      <c r="DF529" s="103"/>
      <c r="DG529" s="52"/>
      <c r="DI529" s="102" t="s">
        <v>373</v>
      </c>
      <c r="DJ529" s="103" t="s">
        <v>374</v>
      </c>
      <c r="DK529" s="103"/>
      <c r="DL529" s="103"/>
      <c r="DM529" s="103"/>
      <c r="DN529" s="103"/>
      <c r="DO529" s="103"/>
      <c r="DP529" s="103"/>
      <c r="DQ529" s="52"/>
      <c r="DS529" s="102" t="s">
        <v>373</v>
      </c>
      <c r="DT529" s="103" t="s">
        <v>374</v>
      </c>
      <c r="DU529" s="103"/>
      <c r="DV529" s="103"/>
      <c r="DW529" s="103"/>
      <c r="DX529" s="103"/>
      <c r="DY529" s="103"/>
      <c r="DZ529" s="103"/>
      <c r="EA529" s="52"/>
      <c r="EC529" s="102" t="s">
        <v>373</v>
      </c>
      <c r="ED529" s="103" t="s">
        <v>374</v>
      </c>
      <c r="EE529" s="103"/>
      <c r="EF529" s="103"/>
      <c r="EG529" s="103"/>
      <c r="EH529" s="103"/>
      <c r="EI529" s="103"/>
      <c r="EJ529" s="103"/>
      <c r="EK529" s="52"/>
      <c r="EL529" s="102" t="s">
        <v>373</v>
      </c>
      <c r="EM529" s="103" t="s">
        <v>374</v>
      </c>
      <c r="EN529" s="103"/>
      <c r="EO529" s="103"/>
      <c r="EP529" s="103"/>
      <c r="EQ529" s="103"/>
      <c r="ER529" s="103"/>
      <c r="ES529" s="103"/>
      <c r="ET529" s="52"/>
      <c r="EU529" s="52"/>
      <c r="EW529" s="370" t="s">
        <v>373</v>
      </c>
      <c r="EX529" s="103" t="s">
        <v>374</v>
      </c>
      <c r="EY529" s="103"/>
      <c r="EZ529" s="103"/>
      <c r="FA529" s="103"/>
      <c r="FB529" s="103"/>
      <c r="FC529" s="103"/>
      <c r="FD529" s="103"/>
      <c r="FE529" s="52"/>
      <c r="FG529" s="370" t="s">
        <v>373</v>
      </c>
      <c r="FH529" s="103" t="s">
        <v>374</v>
      </c>
      <c r="FI529" s="103"/>
      <c r="FJ529" s="103"/>
      <c r="FK529" s="103"/>
      <c r="FL529" s="103"/>
      <c r="FM529" s="103"/>
      <c r="FN529" s="103"/>
      <c r="FO529" s="52"/>
      <c r="FQ529" s="370" t="s">
        <v>373</v>
      </c>
      <c r="FR529" s="103" t="s">
        <v>374</v>
      </c>
      <c r="FS529" s="103"/>
      <c r="FT529" s="103"/>
      <c r="FU529" s="103"/>
      <c r="FV529" s="103"/>
      <c r="FW529" s="103"/>
      <c r="FX529" s="103"/>
      <c r="FY529" s="52"/>
      <c r="GA529" s="370" t="s">
        <v>373</v>
      </c>
      <c r="GB529" s="103" t="s">
        <v>374</v>
      </c>
      <c r="GC529" s="103"/>
      <c r="GD529" s="103"/>
      <c r="GE529" s="103"/>
      <c r="GF529" s="103"/>
      <c r="GG529" s="103"/>
      <c r="GH529" s="103"/>
      <c r="GI529" s="52"/>
      <c r="GK529" s="370" t="s">
        <v>373</v>
      </c>
      <c r="GL529" s="103" t="s">
        <v>374</v>
      </c>
      <c r="GM529" s="103"/>
      <c r="GN529" s="103"/>
      <c r="GO529" s="103"/>
      <c r="GP529" s="103"/>
      <c r="GQ529" s="103"/>
      <c r="GR529" s="103"/>
      <c r="GS529" s="52"/>
      <c r="GU529" s="370" t="s">
        <v>373</v>
      </c>
      <c r="GV529" s="103" t="s">
        <v>374</v>
      </c>
      <c r="GW529" s="103"/>
      <c r="GX529" s="103"/>
      <c r="GY529" s="103"/>
      <c r="GZ529" s="103"/>
      <c r="HA529" s="103"/>
      <c r="HB529" s="103"/>
      <c r="HC529" s="52"/>
      <c r="HE529" s="370" t="s">
        <v>373</v>
      </c>
      <c r="HF529" s="103" t="s">
        <v>374</v>
      </c>
      <c r="HG529" s="103"/>
      <c r="HH529" s="103"/>
      <c r="HI529" s="103"/>
      <c r="HJ529" s="103"/>
      <c r="HK529" s="103"/>
      <c r="HL529" s="103"/>
      <c r="HM529" s="52"/>
      <c r="HO529" s="370" t="s">
        <v>373</v>
      </c>
      <c r="HP529" s="103" t="s">
        <v>374</v>
      </c>
      <c r="HQ529" s="103"/>
      <c r="HR529" s="103"/>
      <c r="HS529" s="103"/>
      <c r="HT529" s="103"/>
      <c r="HU529" s="103"/>
      <c r="HV529" s="103"/>
      <c r="HW529" s="52"/>
      <c r="HY529" s="370" t="s">
        <v>373</v>
      </c>
      <c r="HZ529" s="103" t="s">
        <v>374</v>
      </c>
      <c r="IA529" s="103"/>
      <c r="IB529" s="103"/>
      <c r="IC529" s="103"/>
      <c r="ID529" s="103"/>
      <c r="IE529" s="103"/>
      <c r="IF529" s="103"/>
      <c r="IG529" s="52"/>
      <c r="II529" s="370" t="s">
        <v>373</v>
      </c>
      <c r="IJ529" s="103" t="s">
        <v>374</v>
      </c>
      <c r="IK529" s="103"/>
      <c r="IL529" s="103"/>
      <c r="IM529" s="103"/>
      <c r="IN529" s="103"/>
      <c r="IO529" s="103"/>
      <c r="IP529" s="103"/>
      <c r="IQ529" s="52"/>
      <c r="IS529" s="370" t="s">
        <v>373</v>
      </c>
      <c r="IT529" s="103" t="s">
        <v>374</v>
      </c>
      <c r="IU529" s="103"/>
      <c r="IV529" s="103"/>
      <c r="IW529" s="103"/>
      <c r="IX529" s="103"/>
      <c r="IY529" s="103"/>
      <c r="IZ529" s="103"/>
      <c r="JA529" s="52"/>
    </row>
    <row r="530" spans="1:261" ht="12.75" customHeight="1" outlineLevel="2" x14ac:dyDescent="0.25">
      <c r="C530" s="356"/>
      <c r="D530" s="41">
        <v>1</v>
      </c>
      <c r="E530" s="416">
        <f t="shared" ref="E530:E531" si="2325">AVERAGE(O530,Y530,AI530,AS530,BC530,BM530,BW530,CG530,CQ530,DA530,DK530,DU530,EE530,EO530,EY530,FI530,FS530,GC530,GM530,GW530,HG530,HQ530,IA530,IK530,IU530)</f>
        <v>7</v>
      </c>
      <c r="F530" s="416">
        <f t="shared" ref="F530:F531" si="2326">AVERAGE(P530,Z530,AJ530,AT530,BD530,BN530,BX530,CH530,CR530,DB530,DL530,DV530,EF530,EP530,EZ530,FJ530,FT530,GD530,GN530,GX530,HH530,HR530,IB530,IL530,IV530)</f>
        <v>5</v>
      </c>
      <c r="G530" s="416">
        <f t="shared" ref="G530:G531" si="2327">AVERAGE(Q530,AA530,AK530,AU530,BE530,BO530,BY530,CI530,CS530,DC530,DM530,DW530,EG530,EQ530,FA530,FK530,FU530,GE530,GO530,GY530,HI530,HS530,IC530,IM530,IW530)</f>
        <v>2.5</v>
      </c>
      <c r="H530" s="416">
        <f t="shared" ref="H530:H531" si="2328">AVERAGE(R530,AB530,AL530,AV530,BF530,BP530,BZ530,CJ530,CT530,DD530,DN530,DX530,EH530,ER530,FB530,FL530,FV530,GF530,GP530,GZ530,HJ530,HT530,ID530,IN530,IX530)</f>
        <v>0</v>
      </c>
      <c r="I530" s="416">
        <f t="shared" ref="I530:I531" si="2329">AVERAGE(S530,AC530,AM530,AW530,BG530,BQ530,CA530,CK530,CU530,DE530,DO530,DY530,EI530,ES530,FC530,FM530,FW530,GG530,GQ530,HA530,HK530,HU530,IE530,IO530,IY530)</f>
        <v>0</v>
      </c>
      <c r="J530" s="416">
        <f t="shared" ref="J530:J531" si="2330">AVERAGE(T530,AD530,AN530,AX530,BH530,BR530,CB530,CL530,CV530,DF530,DP530,DZ530,EJ530,ET530,FD530,FN530,FX530,GH530,GR530,HB530,HL530,HV530,IF530,IP530,IZ530)</f>
        <v>0</v>
      </c>
      <c r="K530" s="52"/>
      <c r="M530" s="328"/>
      <c r="N530" s="41">
        <v>1</v>
      </c>
      <c r="O530" s="6"/>
      <c r="P530" s="6"/>
      <c r="Q530" s="6"/>
      <c r="R530" s="6"/>
      <c r="S530" s="6"/>
      <c r="T530" s="6"/>
      <c r="U530" s="52"/>
      <c r="W530" s="328"/>
      <c r="X530" s="41">
        <v>1</v>
      </c>
      <c r="Y530" s="6"/>
      <c r="Z530" s="6"/>
      <c r="AA530" s="6"/>
      <c r="AB530" s="6"/>
      <c r="AC530" s="6"/>
      <c r="AD530" s="6"/>
      <c r="AE530" s="52"/>
      <c r="AG530" s="328"/>
      <c r="AH530" s="41">
        <v>1</v>
      </c>
      <c r="AI530" s="6"/>
      <c r="AJ530" s="6"/>
      <c r="AK530" s="6"/>
      <c r="AL530" s="6"/>
      <c r="AM530" s="6"/>
      <c r="AN530" s="6"/>
      <c r="AO530" s="52"/>
      <c r="AQ530" s="328"/>
      <c r="AR530" s="41">
        <v>1</v>
      </c>
      <c r="AS530" s="6"/>
      <c r="AT530" s="6"/>
      <c r="AU530" s="6"/>
      <c r="AV530" s="6"/>
      <c r="AW530" s="6"/>
      <c r="AX530" s="6"/>
      <c r="AY530" s="52"/>
      <c r="BA530" s="328"/>
      <c r="BB530" s="41">
        <v>1</v>
      </c>
      <c r="BC530" s="103"/>
      <c r="BD530" s="103"/>
      <c r="BE530" s="103"/>
      <c r="BF530" s="103"/>
      <c r="BG530" s="103"/>
      <c r="BH530" s="103"/>
      <c r="BI530" s="52"/>
      <c r="BK530" s="328"/>
      <c r="BL530" s="41">
        <v>1</v>
      </c>
      <c r="BM530" s="103"/>
      <c r="BN530" s="103"/>
      <c r="BO530" s="103"/>
      <c r="BP530" s="103"/>
      <c r="BQ530" s="103"/>
      <c r="BR530" s="103"/>
      <c r="BS530" s="52"/>
      <c r="BU530" s="328"/>
      <c r="BV530" s="41">
        <v>1</v>
      </c>
      <c r="BW530" s="6"/>
      <c r="BX530" s="6"/>
      <c r="BY530" s="6"/>
      <c r="BZ530" s="6"/>
      <c r="CA530" s="6"/>
      <c r="CB530" s="6"/>
      <c r="CC530" s="52"/>
      <c r="CE530" s="328"/>
      <c r="CF530" s="41">
        <v>1</v>
      </c>
      <c r="CG530" s="6"/>
      <c r="CH530" s="6"/>
      <c r="CI530" s="6"/>
      <c r="CJ530" s="6"/>
      <c r="CK530" s="6"/>
      <c r="CL530" s="6"/>
      <c r="CM530" s="52"/>
      <c r="CO530" s="328"/>
      <c r="CP530" s="41">
        <v>1</v>
      </c>
      <c r="CQ530" s="6"/>
      <c r="CR530" s="6"/>
      <c r="CS530" s="6"/>
      <c r="CT530" s="6"/>
      <c r="CU530" s="6"/>
      <c r="CV530" s="6"/>
      <c r="CW530" s="52"/>
      <c r="CY530" s="328"/>
      <c r="CZ530" s="41">
        <v>1</v>
      </c>
      <c r="DA530" s="6">
        <v>9</v>
      </c>
      <c r="DB530" s="409">
        <v>5</v>
      </c>
      <c r="DC530" s="6">
        <v>5</v>
      </c>
      <c r="DD530" s="6">
        <v>0</v>
      </c>
      <c r="DE530" s="6"/>
      <c r="DF530" s="6">
        <v>0</v>
      </c>
      <c r="DG530" s="52"/>
      <c r="DI530" s="328"/>
      <c r="DJ530" s="41">
        <v>1</v>
      </c>
      <c r="DK530" s="6"/>
      <c r="DL530" s="6"/>
      <c r="DM530" s="6"/>
      <c r="DN530" s="6"/>
      <c r="DO530" s="6"/>
      <c r="DP530" s="6"/>
      <c r="DQ530" s="52"/>
      <c r="DS530" s="328"/>
      <c r="DT530" s="41">
        <v>1</v>
      </c>
      <c r="DU530" s="6"/>
      <c r="DV530" s="6"/>
      <c r="DW530" s="6"/>
      <c r="DX530" s="6"/>
      <c r="DY530" s="6"/>
      <c r="DZ530" s="6"/>
      <c r="EA530" s="52"/>
      <c r="EC530" s="328"/>
      <c r="ED530" s="41">
        <v>1</v>
      </c>
      <c r="EE530" s="6"/>
      <c r="EF530" s="6"/>
      <c r="EG530" s="6"/>
      <c r="EH530" s="6"/>
      <c r="EI530" s="6"/>
      <c r="EJ530" s="6"/>
      <c r="EK530" s="52"/>
      <c r="EL530" s="328"/>
      <c r="EM530" s="41">
        <v>1</v>
      </c>
      <c r="EN530" s="6">
        <v>9</v>
      </c>
      <c r="EO530" s="409">
        <v>5</v>
      </c>
      <c r="EP530" s="6">
        <v>5</v>
      </c>
      <c r="EQ530" s="6">
        <v>0</v>
      </c>
      <c r="ER530" s="6"/>
      <c r="ES530" s="6">
        <v>0</v>
      </c>
      <c r="ET530" s="52"/>
      <c r="EU530" s="52"/>
      <c r="EW530" s="367"/>
      <c r="EX530" s="41">
        <v>1</v>
      </c>
      <c r="EY530" s="6"/>
      <c r="EZ530" s="6"/>
      <c r="FA530" s="6"/>
      <c r="FB530" s="6"/>
      <c r="FC530" s="6"/>
      <c r="FD530" s="6"/>
      <c r="FE530" s="52"/>
      <c r="FG530" s="367"/>
      <c r="FH530" s="41">
        <v>1</v>
      </c>
      <c r="FI530" s="6"/>
      <c r="FJ530" s="6"/>
      <c r="FK530" s="6"/>
      <c r="FL530" s="6"/>
      <c r="FM530" s="6"/>
      <c r="FN530" s="6"/>
      <c r="FO530" s="52"/>
      <c r="FQ530" s="367"/>
      <c r="FR530" s="41">
        <v>1</v>
      </c>
      <c r="FS530" s="6"/>
      <c r="FT530" s="6"/>
      <c r="FU530" s="6"/>
      <c r="FV530" s="6"/>
      <c r="FW530" s="6"/>
      <c r="FX530" s="6"/>
      <c r="FY530" s="52"/>
      <c r="GA530" s="367"/>
      <c r="GB530" s="41">
        <v>1</v>
      </c>
      <c r="GC530" s="6"/>
      <c r="GD530" s="6"/>
      <c r="GE530" s="6"/>
      <c r="GF530" s="6"/>
      <c r="GG530" s="6"/>
      <c r="GH530" s="6"/>
      <c r="GI530" s="52"/>
      <c r="GK530" s="367"/>
      <c r="GL530" s="41">
        <v>1</v>
      </c>
      <c r="GM530" s="6"/>
      <c r="GN530" s="6"/>
      <c r="GO530" s="6"/>
      <c r="GP530" s="6"/>
      <c r="GQ530" s="6"/>
      <c r="GR530" s="6"/>
      <c r="GS530" s="52"/>
      <c r="GU530" s="367"/>
      <c r="GV530" s="41">
        <v>1</v>
      </c>
      <c r="GW530" s="6"/>
      <c r="GX530" s="6"/>
      <c r="GY530" s="6"/>
      <c r="GZ530" s="6"/>
      <c r="HA530" s="6"/>
      <c r="HB530" s="6"/>
      <c r="HC530" s="52"/>
      <c r="HE530" s="367"/>
      <c r="HF530" s="41">
        <v>1</v>
      </c>
      <c r="HG530" s="6"/>
      <c r="HH530" s="6"/>
      <c r="HI530" s="6"/>
      <c r="HJ530" s="6"/>
      <c r="HK530" s="6"/>
      <c r="HL530" s="6"/>
      <c r="HM530" s="52"/>
      <c r="HO530" s="367"/>
      <c r="HP530" s="41">
        <v>1</v>
      </c>
      <c r="HQ530" s="6"/>
      <c r="HR530" s="6"/>
      <c r="HS530" s="6"/>
      <c r="HT530" s="6"/>
      <c r="HU530" s="6"/>
      <c r="HV530" s="6"/>
      <c r="HW530" s="52"/>
      <c r="HY530" s="367"/>
      <c r="HZ530" s="41">
        <v>1</v>
      </c>
      <c r="IA530" s="6"/>
      <c r="IB530" s="6"/>
      <c r="IC530" s="6"/>
      <c r="ID530" s="6"/>
      <c r="IE530" s="6"/>
      <c r="IF530" s="6"/>
      <c r="IG530" s="52"/>
      <c r="II530" s="367"/>
      <c r="IJ530" s="41">
        <v>1</v>
      </c>
      <c r="IK530" s="6"/>
      <c r="IL530" s="6"/>
      <c r="IM530" s="6"/>
      <c r="IN530" s="6"/>
      <c r="IO530" s="6"/>
      <c r="IP530" s="6"/>
      <c r="IQ530" s="52"/>
      <c r="IS530" s="367"/>
      <c r="IT530" s="41">
        <v>1</v>
      </c>
      <c r="IU530" s="6"/>
      <c r="IV530" s="6"/>
      <c r="IW530" s="6"/>
      <c r="IX530" s="6"/>
      <c r="IY530" s="6"/>
      <c r="IZ530" s="6"/>
      <c r="JA530" s="52"/>
    </row>
    <row r="531" spans="1:261" ht="12.75" customHeight="1" outlineLevel="2" x14ac:dyDescent="0.25">
      <c r="C531" s="356"/>
      <c r="D531" s="41">
        <v>2</v>
      </c>
      <c r="E531" s="416">
        <f t="shared" si="2325"/>
        <v>6.333333333333333</v>
      </c>
      <c r="F531" s="416">
        <f t="shared" si="2326"/>
        <v>4.333333333333333</v>
      </c>
      <c r="G531" s="416">
        <f t="shared" si="2327"/>
        <v>3.3333333333333335</v>
      </c>
      <c r="H531" s="416">
        <f t="shared" si="2328"/>
        <v>2.5</v>
      </c>
      <c r="I531" s="416">
        <f t="shared" si="2329"/>
        <v>2.5</v>
      </c>
      <c r="J531" s="416">
        <f t="shared" si="2330"/>
        <v>2.5</v>
      </c>
      <c r="K531" s="52"/>
      <c r="M531" s="328"/>
      <c r="N531" s="41">
        <v>2</v>
      </c>
      <c r="O531" s="6"/>
      <c r="P531" s="6"/>
      <c r="Q531" s="6"/>
      <c r="R531" s="6"/>
      <c r="S531" s="6"/>
      <c r="T531" s="6"/>
      <c r="U531" s="52"/>
      <c r="W531" s="328"/>
      <c r="X531" s="41">
        <v>2</v>
      </c>
      <c r="Y531" s="6"/>
      <c r="Z531" s="6"/>
      <c r="AA531" s="6"/>
      <c r="AB531" s="6"/>
      <c r="AC531" s="6"/>
      <c r="AD531" s="6"/>
      <c r="AE531" s="52"/>
      <c r="AG531" s="328"/>
      <c r="AH531" s="41">
        <v>2</v>
      </c>
      <c r="AI531" s="6"/>
      <c r="AJ531" s="6"/>
      <c r="AK531" s="6"/>
      <c r="AL531" s="6"/>
      <c r="AM531" s="6"/>
      <c r="AN531" s="6"/>
      <c r="AO531" s="52"/>
      <c r="AQ531" s="328"/>
      <c r="AR531" s="41">
        <v>2</v>
      </c>
      <c r="AS531" s="6"/>
      <c r="AT531" s="6"/>
      <c r="AU531" s="6"/>
      <c r="AV531" s="6"/>
      <c r="AW531" s="6"/>
      <c r="AX531" s="6"/>
      <c r="AY531" s="52"/>
      <c r="BA531" s="328"/>
      <c r="BB531" s="41">
        <v>2</v>
      </c>
      <c r="BC531" s="6">
        <v>7</v>
      </c>
      <c r="BD531" s="6">
        <v>3</v>
      </c>
      <c r="BE531" s="409">
        <v>0</v>
      </c>
      <c r="BF531" s="409">
        <v>0</v>
      </c>
      <c r="BG531" s="409">
        <v>0</v>
      </c>
      <c r="BH531" s="409">
        <v>0</v>
      </c>
      <c r="BI531" s="52"/>
      <c r="BK531" s="328"/>
      <c r="BL531" s="41">
        <v>2</v>
      </c>
      <c r="BM531" s="6"/>
      <c r="BN531" s="6"/>
      <c r="BO531" s="6"/>
      <c r="BP531" s="6"/>
      <c r="BQ531" s="6"/>
      <c r="BR531" s="6"/>
      <c r="BS531" s="52"/>
      <c r="BU531" s="328"/>
      <c r="BV531" s="41">
        <v>2</v>
      </c>
      <c r="BW531" s="6"/>
      <c r="BX531" s="6"/>
      <c r="BY531" s="6"/>
      <c r="BZ531" s="6"/>
      <c r="CA531" s="6"/>
      <c r="CB531" s="6"/>
      <c r="CC531" s="52"/>
      <c r="CE531" s="328"/>
      <c r="CF531" s="41">
        <v>2</v>
      </c>
      <c r="CG531" s="6"/>
      <c r="CH531" s="6"/>
      <c r="CI531" s="6"/>
      <c r="CJ531" s="6"/>
      <c r="CK531" s="6"/>
      <c r="CL531" s="6"/>
      <c r="CM531" s="52"/>
      <c r="CO531" s="328"/>
      <c r="CP531" s="41">
        <v>2</v>
      </c>
      <c r="CQ531" s="6"/>
      <c r="CR531" s="6"/>
      <c r="CS531" s="6"/>
      <c r="CT531" s="6"/>
      <c r="CU531" s="6"/>
      <c r="CV531" s="6"/>
      <c r="CW531" s="52"/>
      <c r="CY531" s="328"/>
      <c r="CZ531" s="41">
        <v>2</v>
      </c>
      <c r="DA531" s="6">
        <v>7</v>
      </c>
      <c r="DB531" s="409">
        <v>5</v>
      </c>
      <c r="DC531" s="6">
        <v>5</v>
      </c>
      <c r="DD531" s="6">
        <v>5</v>
      </c>
      <c r="DE531" s="6"/>
      <c r="DF531" s="6">
        <v>5</v>
      </c>
      <c r="DG531" s="52"/>
      <c r="DI531" s="328"/>
      <c r="DJ531" s="41">
        <v>2</v>
      </c>
      <c r="DK531" s="6"/>
      <c r="DL531" s="6"/>
      <c r="DM531" s="6"/>
      <c r="DN531" s="6"/>
      <c r="DO531" s="6"/>
      <c r="DP531" s="6"/>
      <c r="DQ531" s="52"/>
      <c r="DS531" s="328"/>
      <c r="DT531" s="41">
        <v>2</v>
      </c>
      <c r="DU531" s="6"/>
      <c r="DV531" s="6"/>
      <c r="DW531" s="6"/>
      <c r="DX531" s="6"/>
      <c r="DY531" s="6"/>
      <c r="DZ531" s="6"/>
      <c r="EA531" s="52"/>
      <c r="EC531" s="328"/>
      <c r="ED531" s="41">
        <v>2</v>
      </c>
      <c r="EE531" s="6"/>
      <c r="EF531" s="6"/>
      <c r="EG531" s="6"/>
      <c r="EH531" s="6"/>
      <c r="EI531" s="6"/>
      <c r="EJ531" s="6"/>
      <c r="EK531" s="52"/>
      <c r="EL531" s="328"/>
      <c r="EM531" s="41">
        <v>2</v>
      </c>
      <c r="EN531" s="6">
        <v>7</v>
      </c>
      <c r="EO531" s="409">
        <v>5</v>
      </c>
      <c r="EP531" s="6">
        <v>5</v>
      </c>
      <c r="EQ531" s="6">
        <v>5</v>
      </c>
      <c r="ER531" s="6"/>
      <c r="ES531" s="6">
        <v>5</v>
      </c>
      <c r="ET531" s="52"/>
      <c r="EU531" s="52"/>
      <c r="EW531" s="367"/>
      <c r="EX531" s="41">
        <v>2</v>
      </c>
      <c r="EY531" s="6"/>
      <c r="EZ531" s="6"/>
      <c r="FA531" s="6"/>
      <c r="FB531" s="6"/>
      <c r="FC531" s="6"/>
      <c r="FD531" s="6"/>
      <c r="FE531" s="52"/>
      <c r="FG531" s="367"/>
      <c r="FH531" s="41">
        <v>2</v>
      </c>
      <c r="FI531" s="6"/>
      <c r="FJ531" s="6"/>
      <c r="FK531" s="6"/>
      <c r="FL531" s="6"/>
      <c r="FM531" s="6"/>
      <c r="FN531" s="6"/>
      <c r="FO531" s="52"/>
      <c r="FQ531" s="367"/>
      <c r="FR531" s="41">
        <v>2</v>
      </c>
      <c r="FS531" s="6"/>
      <c r="FT531" s="6"/>
      <c r="FU531" s="6"/>
      <c r="FV531" s="6"/>
      <c r="FW531" s="6"/>
      <c r="FX531" s="6"/>
      <c r="FY531" s="52"/>
      <c r="GA531" s="367"/>
      <c r="GB531" s="41">
        <v>2</v>
      </c>
      <c r="GC531" s="6"/>
      <c r="GD531" s="6"/>
      <c r="GE531" s="6"/>
      <c r="GF531" s="6"/>
      <c r="GG531" s="6"/>
      <c r="GH531" s="6"/>
      <c r="GI531" s="52"/>
      <c r="GK531" s="367"/>
      <c r="GL531" s="41">
        <v>2</v>
      </c>
      <c r="GM531" s="6"/>
      <c r="GN531" s="6"/>
      <c r="GO531" s="6"/>
      <c r="GP531" s="6"/>
      <c r="GQ531" s="6"/>
      <c r="GR531" s="6"/>
      <c r="GS531" s="52"/>
      <c r="GU531" s="367"/>
      <c r="GV531" s="41">
        <v>2</v>
      </c>
      <c r="GW531" s="6"/>
      <c r="GX531" s="6"/>
      <c r="GY531" s="6"/>
      <c r="GZ531" s="6"/>
      <c r="HA531" s="6"/>
      <c r="HB531" s="6"/>
      <c r="HC531" s="52"/>
      <c r="HE531" s="367"/>
      <c r="HF531" s="41">
        <v>2</v>
      </c>
      <c r="HG531" s="6"/>
      <c r="HH531" s="6"/>
      <c r="HI531" s="6"/>
      <c r="HJ531" s="6"/>
      <c r="HK531" s="6"/>
      <c r="HL531" s="6"/>
      <c r="HM531" s="52"/>
      <c r="HO531" s="367"/>
      <c r="HP531" s="41">
        <v>2</v>
      </c>
      <c r="HQ531" s="6"/>
      <c r="HR531" s="6"/>
      <c r="HS531" s="6"/>
      <c r="HT531" s="6"/>
      <c r="HU531" s="6"/>
      <c r="HV531" s="6"/>
      <c r="HW531" s="52"/>
      <c r="HY531" s="367"/>
      <c r="HZ531" s="41">
        <v>2</v>
      </c>
      <c r="IA531" s="6"/>
      <c r="IB531" s="6"/>
      <c r="IC531" s="6"/>
      <c r="ID531" s="6"/>
      <c r="IE531" s="6"/>
      <c r="IF531" s="6"/>
      <c r="IG531" s="52"/>
      <c r="II531" s="367"/>
      <c r="IJ531" s="41">
        <v>2</v>
      </c>
      <c r="IK531" s="6"/>
      <c r="IL531" s="6"/>
      <c r="IM531" s="6"/>
      <c r="IN531" s="6"/>
      <c r="IO531" s="6"/>
      <c r="IP531" s="6"/>
      <c r="IQ531" s="52"/>
      <c r="IS531" s="367"/>
      <c r="IT531" s="41">
        <v>2</v>
      </c>
      <c r="IU531" s="6"/>
      <c r="IV531" s="6"/>
      <c r="IW531" s="6"/>
      <c r="IX531" s="6"/>
      <c r="IY531" s="6"/>
      <c r="IZ531" s="6"/>
      <c r="JA531" s="52"/>
    </row>
    <row r="532" spans="1:261" ht="12.75" customHeight="1" outlineLevel="2" x14ac:dyDescent="0.25">
      <c r="A532" s="99" t="s">
        <v>122</v>
      </c>
      <c r="B532" s="100">
        <f>IF(A532="Must Have",RQTMustHave,(IF(A532="Important",RQTImportant,(IF(A532="Standard",RQTStandard,RQTNiceToHave)))))</f>
        <v>1</v>
      </c>
      <c r="C532" s="358"/>
      <c r="D532" s="17" t="s">
        <v>1</v>
      </c>
      <c r="E532" s="36">
        <f>AVERAGE(O532,Y532,AI532,AS532,BC532,BM532,BW532,CG532,CQ532,DA532,DK532,DU532,EE532,EO532,EY532,FI532,FS532,GC532,GM532,GW532,HG532,HQ532,IA532,IK532,IU532)</f>
        <v>6.333333333333333</v>
      </c>
      <c r="F532" s="36">
        <f t="shared" ref="F532:J532" si="2331">AVERAGE(P532,Z532,AJ532,AT532,BD532,BN532,BX532,CH532,CR532,DB532,DL532,DV532,EF532,EP532,EZ532,FJ532,FT532,GD532,GN532,GX532,HH532,HR532,IB532,IL532,IV532)</f>
        <v>4.333333333333333</v>
      </c>
      <c r="G532" s="36">
        <f t="shared" si="2331"/>
        <v>3.8333333333333335</v>
      </c>
      <c r="H532" s="36">
        <f t="shared" si="2331"/>
        <v>6.25</v>
      </c>
      <c r="I532" s="36">
        <f t="shared" si="2331"/>
        <v>3.75</v>
      </c>
      <c r="J532" s="36">
        <f t="shared" si="2331"/>
        <v>6.25</v>
      </c>
      <c r="K532" s="52"/>
      <c r="M532" s="48"/>
      <c r="N532" s="17" t="s">
        <v>1</v>
      </c>
      <c r="O532" s="36" t="str">
        <f>IF(COUNT(O530:O531)=0,"",AVERAGE(O530:O531))</f>
        <v/>
      </c>
      <c r="P532" s="36" t="str">
        <f>IF(COUNT(P530:P531)=0,"",AVERAGE(P530:P531))</f>
        <v/>
      </c>
      <c r="Q532" s="36" t="str">
        <f>IF(COUNT(Q530:Q531)=0,"",AVERAGE(Q530:Q531))</f>
        <v/>
      </c>
      <c r="R532" s="36" t="str">
        <f>IF(COUNT(R530:R531)=0,"",AVERAGE(R530:R531))</f>
        <v/>
      </c>
      <c r="S532" s="36"/>
      <c r="T532" s="36" t="str">
        <f>IF(COUNT(T530:T531)=0,"",AVERAGE(T530:T531))</f>
        <v/>
      </c>
      <c r="U532" s="52"/>
      <c r="W532" s="48"/>
      <c r="X532" s="17" t="s">
        <v>1</v>
      </c>
      <c r="Y532" s="36" t="str">
        <f>IF(COUNT(Y530:Y531)=0,"",AVERAGE(Y530:Y531))</f>
        <v/>
      </c>
      <c r="Z532" s="36" t="str">
        <f>IF(COUNT(Z530:Z531)=0,"",AVERAGE(Z530:Z531))</f>
        <v/>
      </c>
      <c r="AA532" s="36" t="str">
        <f>IF(COUNT(AA530:AA531)=0,"",AVERAGE(AA530:AA531))</f>
        <v/>
      </c>
      <c r="AB532" s="36" t="str">
        <f>IF(COUNT(AB530:AB531)=0,"",AVERAGE(AB530:AB531))</f>
        <v/>
      </c>
      <c r="AC532" s="36"/>
      <c r="AD532" s="36" t="str">
        <f>IF(COUNT(AD530:AD531)=0,"",AVERAGE(AD530:AD531))</f>
        <v/>
      </c>
      <c r="AE532" s="52"/>
      <c r="AG532" s="48"/>
      <c r="AH532" s="17" t="s">
        <v>1</v>
      </c>
      <c r="AI532" s="36" t="str">
        <f>IF(COUNT(AI530:AI531)=0,"",AVERAGE(AI530:AI531))</f>
        <v/>
      </c>
      <c r="AJ532" s="36" t="str">
        <f>IF(COUNT(AJ530:AJ531)=0,"",AVERAGE(AJ530:AJ531))</f>
        <v/>
      </c>
      <c r="AK532" s="36" t="str">
        <f>IF(COUNT(AK530:AK531)=0,"",AVERAGE(AK530:AK531))</f>
        <v/>
      </c>
      <c r="AL532" s="36" t="str">
        <f>IF(COUNT(AL530:AL531)=0,"",AVERAGE(AL530:AL531))</f>
        <v/>
      </c>
      <c r="AM532" s="36"/>
      <c r="AN532" s="36" t="str">
        <f>IF(COUNT(AN530:AN531)=0,"",AVERAGE(AN530:AN531))</f>
        <v/>
      </c>
      <c r="AO532" s="52"/>
      <c r="AQ532" s="48"/>
      <c r="AR532" s="17" t="s">
        <v>1</v>
      </c>
      <c r="AS532" s="36"/>
      <c r="AT532" s="36" t="str">
        <f>IF(COUNT(AT530:AT531)=0,"",AVERAGE(AT530:AT531))</f>
        <v/>
      </c>
      <c r="AU532" s="36" t="str">
        <f>IF(COUNT(AU530:AU531)=0,"",AVERAGE(AU530:AU531))</f>
        <v/>
      </c>
      <c r="AV532" s="36" t="str">
        <f>IF(COUNT(AV530:AV531)=0,"",AVERAGE(AV530:AV531))</f>
        <v/>
      </c>
      <c r="AW532" s="36" t="str">
        <f>IF(COUNT(AW530:AW531)=0,"",AVERAGE(AW530:AW531))</f>
        <v/>
      </c>
      <c r="AX532" s="36" t="str">
        <f>IF(COUNT(AX530:AX531)=0,"",AVERAGE(AX530:AX531))</f>
        <v/>
      </c>
      <c r="AY532" s="52"/>
      <c r="BA532" s="48"/>
      <c r="BB532" s="17" t="s">
        <v>1</v>
      </c>
      <c r="BC532" s="6">
        <v>6</v>
      </c>
      <c r="BD532" s="6">
        <v>3</v>
      </c>
      <c r="BE532" s="6">
        <v>4</v>
      </c>
      <c r="BF532" s="408">
        <v>10</v>
      </c>
      <c r="BG532" s="6">
        <v>5</v>
      </c>
      <c r="BH532" s="408">
        <v>10</v>
      </c>
      <c r="BI532" s="52"/>
      <c r="BK532" s="48"/>
      <c r="BL532" s="17" t="s">
        <v>1</v>
      </c>
      <c r="BM532" s="6"/>
      <c r="BN532" s="6"/>
      <c r="BO532" s="6"/>
      <c r="BP532" s="6"/>
      <c r="BQ532" s="6"/>
      <c r="BR532" s="6"/>
      <c r="BS532" s="52"/>
      <c r="BU532" s="48"/>
      <c r="BV532" s="17" t="s">
        <v>1</v>
      </c>
      <c r="BW532" s="36" t="str">
        <f>IF(COUNT(BW530:BW531)=0,"",AVERAGE(BW530:BW531))</f>
        <v/>
      </c>
      <c r="BX532" s="36" t="str">
        <f>IF(COUNT(BX530:BX531)=0,"",AVERAGE(BX530:BX531))</f>
        <v/>
      </c>
      <c r="BY532" s="36" t="str">
        <f>IF(COUNT(BY530:BY531)=0,"",AVERAGE(BY530:BY531))</f>
        <v/>
      </c>
      <c r="BZ532" s="36" t="str">
        <f>IF(COUNT(BZ530:BZ531)=0,"",AVERAGE(BZ530:BZ531))</f>
        <v/>
      </c>
      <c r="CA532" s="36"/>
      <c r="CB532" s="36" t="str">
        <f>IF(COUNT(CB530:CB531)=0,"",AVERAGE(CB530:CB531))</f>
        <v/>
      </c>
      <c r="CC532" s="52"/>
      <c r="CE532" s="48"/>
      <c r="CF532" s="17" t="s">
        <v>1</v>
      </c>
      <c r="CG532" s="36" t="str">
        <f>IF(COUNT(CG530:CG531)=0,"",AVERAGE(CG530:CG531))</f>
        <v/>
      </c>
      <c r="CH532" s="36" t="str">
        <f>IF(COUNT(CH530:CH531)=0,"",AVERAGE(CH530:CH531))</f>
        <v/>
      </c>
      <c r="CI532" s="36" t="str">
        <f>IF(COUNT(CI530:CI531)=0,"",AVERAGE(CI530:CI531))</f>
        <v/>
      </c>
      <c r="CJ532" s="36" t="str">
        <f>IF(COUNT(CJ530:CJ531)=0,"",AVERAGE(CJ530:CJ531))</f>
        <v/>
      </c>
      <c r="CK532" s="36"/>
      <c r="CL532" s="36" t="str">
        <f>IF(COUNT(CL530:CL531)=0,"",AVERAGE(CL530:CL531))</f>
        <v/>
      </c>
      <c r="CM532" s="52"/>
      <c r="CO532" s="48"/>
      <c r="CP532" s="17" t="s">
        <v>1</v>
      </c>
      <c r="CQ532" s="36" t="str">
        <f>IF(COUNT(CQ530:CQ531)=0,"",AVERAGE(CQ530:CQ531))</f>
        <v/>
      </c>
      <c r="CR532" s="36" t="str">
        <f>IF(COUNT(CR530:CR531)=0,"",AVERAGE(CR530:CR531))</f>
        <v/>
      </c>
      <c r="CS532" s="36" t="str">
        <f>IF(COUNT(CS530:CS531)=0,"",AVERAGE(CS530:CS531))</f>
        <v/>
      </c>
      <c r="CT532" s="36" t="str">
        <f>IF(COUNT(CT530:CT531)=0,"",AVERAGE(CT530:CT531))</f>
        <v/>
      </c>
      <c r="CU532" s="36"/>
      <c r="CV532" s="36" t="str">
        <f>IF(COUNT(CV530:CV531)=0,"",AVERAGE(CV530:CV531))</f>
        <v/>
      </c>
      <c r="CW532" s="52"/>
      <c r="CY532" s="48"/>
      <c r="CZ532" s="17" t="s">
        <v>1</v>
      </c>
      <c r="DA532" s="36">
        <f>IF(COUNT(DA530:DA531)=0,"",AVERAGE(DA530:DA531))</f>
        <v>8</v>
      </c>
      <c r="DB532" s="36">
        <f>IF(COUNT(DB530:DB531)=0,"",AVERAGE(DB530:DB531))</f>
        <v>5</v>
      </c>
      <c r="DC532" s="36">
        <f>IF(COUNT(DC530:DC531)=0,"",AVERAGE(DC530:DC531))</f>
        <v>5</v>
      </c>
      <c r="DD532" s="36">
        <f>IF(COUNT(DD530:DD531)=0,"",AVERAGE(DD530:DD531))</f>
        <v>2.5</v>
      </c>
      <c r="DE532" s="36"/>
      <c r="DF532" s="36">
        <f>IF(COUNT(DF530:DF531)=0,"",AVERAGE(DF530:DF531))</f>
        <v>2.5</v>
      </c>
      <c r="DG532" s="52"/>
      <c r="DI532" s="48"/>
      <c r="DJ532" s="17" t="s">
        <v>1</v>
      </c>
      <c r="DK532" s="36" t="str">
        <f>IF(COUNT(DK530:DK531)=0,"",AVERAGE(DK530:DK531))</f>
        <v/>
      </c>
      <c r="DL532" s="36" t="str">
        <f>IF(COUNT(DL530:DL531)=0,"",AVERAGE(DL530:DL531))</f>
        <v/>
      </c>
      <c r="DM532" s="36" t="str">
        <f>IF(COUNT(DM530:DM531)=0,"",AVERAGE(DM530:DM531))</f>
        <v/>
      </c>
      <c r="DN532" s="36" t="str">
        <f>IF(COUNT(DN530:DN531)=0,"",AVERAGE(DN530:DN531))</f>
        <v/>
      </c>
      <c r="DO532" s="36"/>
      <c r="DP532" s="36" t="str">
        <f>IF(COUNT(DP530:DP531)=0,"",AVERAGE(DP530:DP531))</f>
        <v/>
      </c>
      <c r="DQ532" s="52"/>
      <c r="DS532" s="48"/>
      <c r="DT532" s="17" t="s">
        <v>1</v>
      </c>
      <c r="DU532" s="36" t="str">
        <f>IF(COUNT(DU530:DU531)=0,"",AVERAGE(DU530:DU531))</f>
        <v/>
      </c>
      <c r="DV532" s="36" t="str">
        <f>IF(COUNT(DV530:DV531)=0,"",AVERAGE(DV530:DV531))</f>
        <v/>
      </c>
      <c r="DW532" s="36" t="str">
        <f>IF(COUNT(DW530:DW531)=0,"",AVERAGE(DW530:DW531))</f>
        <v/>
      </c>
      <c r="DX532" s="36" t="str">
        <f>IF(COUNT(DX530:DX531)=0,"",AVERAGE(DX530:DX531))</f>
        <v/>
      </c>
      <c r="DY532" s="36"/>
      <c r="DZ532" s="36" t="str">
        <f>IF(COUNT(DZ530:DZ531)=0,"",AVERAGE(DZ530:DZ531))</f>
        <v/>
      </c>
      <c r="EA532" s="52"/>
      <c r="EC532" s="48"/>
      <c r="ED532" s="17" t="s">
        <v>1</v>
      </c>
      <c r="EE532" s="36" t="str">
        <f>IF(COUNT(EE530:EE531)=0,"",AVERAGE(EE530:EE531))</f>
        <v/>
      </c>
      <c r="EF532" s="36" t="str">
        <f>IF(COUNT(EF530:EF531)=0,"",AVERAGE(EF530:EF531))</f>
        <v/>
      </c>
      <c r="EG532" s="36" t="str">
        <f>IF(COUNT(EG530:EG531)=0,"",AVERAGE(EG530:EG531))</f>
        <v/>
      </c>
      <c r="EH532" s="36" t="str">
        <f>IF(COUNT(EH530:EH531)=0,"",AVERAGE(EH530:EH531))</f>
        <v/>
      </c>
      <c r="EI532" s="36"/>
      <c r="EJ532" s="36" t="str">
        <f>IF(COUNT(EJ530:EJ531)=0,"",AVERAGE(EJ530:EJ531))</f>
        <v/>
      </c>
      <c r="EK532" s="52"/>
      <c r="EL532" s="48"/>
      <c r="EM532" s="17" t="s">
        <v>1</v>
      </c>
      <c r="EN532" s="36">
        <f>IF(COUNT(EN530:EN531)=0,"",AVERAGE(EN530:EN531))</f>
        <v>8</v>
      </c>
      <c r="EO532" s="36">
        <f>IF(COUNT(EO530:EO531)=0,"",AVERAGE(EO530:EO531))</f>
        <v>5</v>
      </c>
      <c r="EP532" s="36">
        <f>IF(COUNT(EP530:EP531)=0,"",AVERAGE(EP530:EP531))</f>
        <v>5</v>
      </c>
      <c r="EQ532" s="36">
        <f>IF(COUNT(EQ530:EQ531)=0,"",AVERAGE(EQ530:EQ531))</f>
        <v>2.5</v>
      </c>
      <c r="ER532" s="36"/>
      <c r="ES532" s="36">
        <f>IF(COUNT(ES530:ES531)=0,"",AVERAGE(ES530:ES531))</f>
        <v>2.5</v>
      </c>
      <c r="ET532" s="52"/>
      <c r="EU532" s="52"/>
      <c r="EW532" s="369"/>
      <c r="EX532" s="17" t="s">
        <v>1</v>
      </c>
      <c r="EY532" s="36" t="str">
        <f t="shared" ref="EY532:FD532" si="2332">IF(COUNT(EY530:EY531)=0,"",AVERAGE(EY530:EY531))</f>
        <v/>
      </c>
      <c r="EZ532" s="36" t="str">
        <f t="shared" si="2332"/>
        <v/>
      </c>
      <c r="FA532" s="36" t="str">
        <f t="shared" si="2332"/>
        <v/>
      </c>
      <c r="FB532" s="36" t="str">
        <f t="shared" si="2332"/>
        <v/>
      </c>
      <c r="FC532" s="36" t="str">
        <f t="shared" si="2332"/>
        <v/>
      </c>
      <c r="FD532" s="36" t="str">
        <f t="shared" si="2332"/>
        <v/>
      </c>
      <c r="FE532" s="52"/>
      <c r="FG532" s="369"/>
      <c r="FH532" s="17" t="s">
        <v>1</v>
      </c>
      <c r="FI532" s="36" t="str">
        <f t="shared" ref="FI532:FN532" si="2333">IF(COUNT(FI530:FI531)=0,"",AVERAGE(FI530:FI531))</f>
        <v/>
      </c>
      <c r="FJ532" s="36" t="str">
        <f t="shared" si="2333"/>
        <v/>
      </c>
      <c r="FK532" s="36" t="str">
        <f t="shared" si="2333"/>
        <v/>
      </c>
      <c r="FL532" s="36" t="str">
        <f t="shared" si="2333"/>
        <v/>
      </c>
      <c r="FM532" s="36" t="str">
        <f t="shared" si="2333"/>
        <v/>
      </c>
      <c r="FN532" s="36" t="str">
        <f t="shared" si="2333"/>
        <v/>
      </c>
      <c r="FO532" s="52"/>
      <c r="FQ532" s="369"/>
      <c r="FR532" s="17" t="s">
        <v>1</v>
      </c>
      <c r="FS532" s="36" t="str">
        <f t="shared" ref="FS532:FX532" si="2334">IF(COUNT(FS530:FS531)=0,"",AVERAGE(FS530:FS531))</f>
        <v/>
      </c>
      <c r="FT532" s="36" t="str">
        <f t="shared" si="2334"/>
        <v/>
      </c>
      <c r="FU532" s="36" t="str">
        <f t="shared" si="2334"/>
        <v/>
      </c>
      <c r="FV532" s="36" t="str">
        <f t="shared" si="2334"/>
        <v/>
      </c>
      <c r="FW532" s="36" t="str">
        <f t="shared" si="2334"/>
        <v/>
      </c>
      <c r="FX532" s="36" t="str">
        <f t="shared" si="2334"/>
        <v/>
      </c>
      <c r="FY532" s="52"/>
      <c r="GA532" s="369"/>
      <c r="GB532" s="17" t="s">
        <v>1</v>
      </c>
      <c r="GC532" s="36" t="str">
        <f t="shared" ref="GC532:GH532" si="2335">IF(COUNT(GC530:GC531)=0,"",AVERAGE(GC530:GC531))</f>
        <v/>
      </c>
      <c r="GD532" s="36" t="str">
        <f t="shared" si="2335"/>
        <v/>
      </c>
      <c r="GE532" s="36" t="str">
        <f t="shared" si="2335"/>
        <v/>
      </c>
      <c r="GF532" s="36" t="str">
        <f t="shared" si="2335"/>
        <v/>
      </c>
      <c r="GG532" s="36" t="str">
        <f t="shared" si="2335"/>
        <v/>
      </c>
      <c r="GH532" s="36" t="str">
        <f t="shared" si="2335"/>
        <v/>
      </c>
      <c r="GI532" s="52"/>
      <c r="GK532" s="369"/>
      <c r="GL532" s="17" t="s">
        <v>1</v>
      </c>
      <c r="GM532" s="36" t="str">
        <f t="shared" ref="GM532:GR532" si="2336">IF(COUNT(GM530:GM531)=0,"",AVERAGE(GM530:GM531))</f>
        <v/>
      </c>
      <c r="GN532" s="36" t="str">
        <f t="shared" si="2336"/>
        <v/>
      </c>
      <c r="GO532" s="36" t="str">
        <f t="shared" si="2336"/>
        <v/>
      </c>
      <c r="GP532" s="36" t="str">
        <f t="shared" si="2336"/>
        <v/>
      </c>
      <c r="GQ532" s="36" t="str">
        <f t="shared" si="2336"/>
        <v/>
      </c>
      <c r="GR532" s="36" t="str">
        <f t="shared" si="2336"/>
        <v/>
      </c>
      <c r="GS532" s="52"/>
      <c r="GU532" s="369"/>
      <c r="GV532" s="17" t="s">
        <v>1</v>
      </c>
      <c r="GW532" s="36" t="str">
        <f t="shared" ref="GW532:HB532" si="2337">IF(COUNT(GW530:GW531)=0,"",AVERAGE(GW530:GW531))</f>
        <v/>
      </c>
      <c r="GX532" s="36" t="str">
        <f t="shared" si="2337"/>
        <v/>
      </c>
      <c r="GY532" s="36" t="str">
        <f t="shared" si="2337"/>
        <v/>
      </c>
      <c r="GZ532" s="36" t="str">
        <f t="shared" si="2337"/>
        <v/>
      </c>
      <c r="HA532" s="36" t="str">
        <f t="shared" si="2337"/>
        <v/>
      </c>
      <c r="HB532" s="36" t="str">
        <f t="shared" si="2337"/>
        <v/>
      </c>
      <c r="HC532" s="52"/>
      <c r="HE532" s="369"/>
      <c r="HF532" s="17" t="s">
        <v>1</v>
      </c>
      <c r="HG532" s="36" t="str">
        <f t="shared" ref="HG532:HL532" si="2338">IF(COUNT(HG530:HG531)=0,"",AVERAGE(HG530:HG531))</f>
        <v/>
      </c>
      <c r="HH532" s="36" t="str">
        <f t="shared" si="2338"/>
        <v/>
      </c>
      <c r="HI532" s="36" t="str">
        <f t="shared" si="2338"/>
        <v/>
      </c>
      <c r="HJ532" s="36" t="str">
        <f t="shared" si="2338"/>
        <v/>
      </c>
      <c r="HK532" s="36" t="str">
        <f t="shared" si="2338"/>
        <v/>
      </c>
      <c r="HL532" s="36" t="str">
        <f t="shared" si="2338"/>
        <v/>
      </c>
      <c r="HM532" s="52"/>
      <c r="HO532" s="369"/>
      <c r="HP532" s="17" t="s">
        <v>1</v>
      </c>
      <c r="HQ532" s="36" t="str">
        <f t="shared" ref="HQ532:HV532" si="2339">IF(COUNT(HQ530:HQ531)=0,"",AVERAGE(HQ530:HQ531))</f>
        <v/>
      </c>
      <c r="HR532" s="36" t="str">
        <f t="shared" si="2339"/>
        <v/>
      </c>
      <c r="HS532" s="36" t="str">
        <f t="shared" si="2339"/>
        <v/>
      </c>
      <c r="HT532" s="36" t="str">
        <f t="shared" si="2339"/>
        <v/>
      </c>
      <c r="HU532" s="36" t="str">
        <f t="shared" si="2339"/>
        <v/>
      </c>
      <c r="HV532" s="36" t="str">
        <f t="shared" si="2339"/>
        <v/>
      </c>
      <c r="HW532" s="52"/>
      <c r="HY532" s="369"/>
      <c r="HZ532" s="17" t="s">
        <v>1</v>
      </c>
      <c r="IA532" s="36" t="str">
        <f t="shared" ref="IA532:IF532" si="2340">IF(COUNT(IA530:IA531)=0,"",AVERAGE(IA530:IA531))</f>
        <v/>
      </c>
      <c r="IB532" s="36" t="str">
        <f t="shared" si="2340"/>
        <v/>
      </c>
      <c r="IC532" s="36" t="str">
        <f t="shared" si="2340"/>
        <v/>
      </c>
      <c r="ID532" s="36" t="str">
        <f t="shared" si="2340"/>
        <v/>
      </c>
      <c r="IE532" s="36" t="str">
        <f t="shared" si="2340"/>
        <v/>
      </c>
      <c r="IF532" s="36" t="str">
        <f t="shared" si="2340"/>
        <v/>
      </c>
      <c r="IG532" s="52"/>
      <c r="II532" s="369"/>
      <c r="IJ532" s="17" t="s">
        <v>1</v>
      </c>
      <c r="IK532" s="36" t="str">
        <f t="shared" ref="IK532:IP532" si="2341">IF(COUNT(IK530:IK531)=0,"",AVERAGE(IK530:IK531))</f>
        <v/>
      </c>
      <c r="IL532" s="36" t="str">
        <f t="shared" si="2341"/>
        <v/>
      </c>
      <c r="IM532" s="36" t="str">
        <f t="shared" si="2341"/>
        <v/>
      </c>
      <c r="IN532" s="36" t="str">
        <f t="shared" si="2341"/>
        <v/>
      </c>
      <c r="IO532" s="36" t="str">
        <f t="shared" si="2341"/>
        <v/>
      </c>
      <c r="IP532" s="36" t="str">
        <f t="shared" si="2341"/>
        <v/>
      </c>
      <c r="IQ532" s="52"/>
      <c r="IS532" s="369"/>
      <c r="IT532" s="17" t="s">
        <v>1</v>
      </c>
      <c r="IU532" s="36" t="str">
        <f t="shared" ref="IU532:IZ532" si="2342">IF(COUNT(IU530:IU531)=0,"",AVERAGE(IU530:IU531))</f>
        <v/>
      </c>
      <c r="IV532" s="36" t="str">
        <f t="shared" si="2342"/>
        <v/>
      </c>
      <c r="IW532" s="36" t="str">
        <f t="shared" si="2342"/>
        <v/>
      </c>
      <c r="IX532" s="36" t="str">
        <f t="shared" si="2342"/>
        <v/>
      </c>
      <c r="IY532" s="36" t="str">
        <f t="shared" si="2342"/>
        <v/>
      </c>
      <c r="IZ532" s="36" t="str">
        <f t="shared" si="2342"/>
        <v/>
      </c>
      <c r="JA532" s="52"/>
    </row>
    <row r="533" spans="1:261" x14ac:dyDescent="0.25">
      <c r="C533" s="39">
        <v>8</v>
      </c>
      <c r="D533" s="40" t="s">
        <v>375</v>
      </c>
      <c r="E533" s="427">
        <f>(($B$534*E534)+($B$562*E562)+($B$570*E570))/($B$534+$B$562+$B$570)</f>
        <v>0.80246913580246926</v>
      </c>
      <c r="F533" s="427">
        <f t="shared" ref="F533:J533" si="2343">(($B$534*F534)+($B$562*F562)+($B$570*F570))/($B$534+$B$562+$B$570)</f>
        <v>0.72469135802469131</v>
      </c>
      <c r="G533" s="427">
        <f t="shared" si="2343"/>
        <v>0.57561728395061729</v>
      </c>
      <c r="H533" s="427">
        <f t="shared" si="2343"/>
        <v>0.66527777777777775</v>
      </c>
      <c r="I533" s="427">
        <f t="shared" si="2343"/>
        <v>0.50972222222222219</v>
      </c>
      <c r="J533" s="427">
        <f t="shared" si="2343"/>
        <v>0.30833333333333335</v>
      </c>
      <c r="K533" s="52"/>
      <c r="M533" s="39">
        <v>8</v>
      </c>
      <c r="N533" s="40" t="s">
        <v>375</v>
      </c>
      <c r="O533" s="40"/>
      <c r="P533" s="40"/>
      <c r="Q533" s="40"/>
      <c r="R533" s="40"/>
      <c r="S533" s="40"/>
      <c r="T533" s="40"/>
      <c r="U533" s="52"/>
      <c r="W533" s="39">
        <v>8</v>
      </c>
      <c r="X533" s="40" t="s">
        <v>375</v>
      </c>
      <c r="Y533" s="40"/>
      <c r="Z533" s="40"/>
      <c r="AA533" s="40"/>
      <c r="AB533" s="40"/>
      <c r="AC533" s="40"/>
      <c r="AD533" s="40"/>
      <c r="AE533" s="52"/>
      <c r="AG533" s="39">
        <v>8</v>
      </c>
      <c r="AH533" s="40" t="s">
        <v>375</v>
      </c>
      <c r="AI533" s="40"/>
      <c r="AJ533" s="40"/>
      <c r="AK533" s="40"/>
      <c r="AL533" s="40"/>
      <c r="AM533" s="40"/>
      <c r="AN533" s="40"/>
      <c r="AO533" s="52"/>
      <c r="AQ533" s="39">
        <v>8</v>
      </c>
      <c r="AR533" s="40" t="s">
        <v>375</v>
      </c>
      <c r="AS533" s="40"/>
      <c r="AT533" s="40"/>
      <c r="AU533" s="40"/>
      <c r="AV533" s="40"/>
      <c r="AW533" s="40"/>
      <c r="AX533" s="40"/>
      <c r="AY533" s="52"/>
      <c r="BA533" s="39">
        <v>8</v>
      </c>
      <c r="BB533" s="40" t="s">
        <v>375</v>
      </c>
      <c r="BC533" s="36">
        <f>AVERAGE(BC531:BC532)</f>
        <v>6.5</v>
      </c>
      <c r="BD533" s="36">
        <f>IF(COUNT(BD531:BD532)=0,"",AVERAGE(BD531:BD532))</f>
        <v>3</v>
      </c>
      <c r="BE533" s="36">
        <f>IF(COUNT(BE531:BE532)=0,"",AVERAGE(BE531:BE532))</f>
        <v>2</v>
      </c>
      <c r="BF533" s="36">
        <f>IF(COUNT(BF531:BF532)=0,"",AVERAGE(BF531:BF532))</f>
        <v>5</v>
      </c>
      <c r="BG533" s="36">
        <f>IF(COUNT(BG531:BG532)=0,"",AVERAGE(BG531:BG532))</f>
        <v>2.5</v>
      </c>
      <c r="BH533" s="36">
        <f>IF(COUNT(BH531:BH532)=0,"",AVERAGE(BH531:BH532))</f>
        <v>5</v>
      </c>
      <c r="BI533" s="52"/>
      <c r="BK533" s="39">
        <v>8</v>
      </c>
      <c r="BL533" s="40" t="s">
        <v>375</v>
      </c>
      <c r="BM533" s="36"/>
      <c r="BN533" s="36" t="str">
        <f>IF(COUNT(BN531:BN532)=0,"",AVERAGE(BN531:BN532))</f>
        <v/>
      </c>
      <c r="BO533" s="36" t="str">
        <f>IF(COUNT(BO531:BO532)=0,"",AVERAGE(BO531:BO532))</f>
        <v/>
      </c>
      <c r="BP533" s="36" t="str">
        <f>IF(COUNT(BP531:BP532)=0,"",AVERAGE(BP531:BP532))</f>
        <v/>
      </c>
      <c r="BQ533" s="36" t="str">
        <f>IF(COUNT(BQ531:BQ532)=0,"",AVERAGE(BQ531:BQ532))</f>
        <v/>
      </c>
      <c r="BR533" s="36" t="str">
        <f>IF(COUNT(BR531:BR532)=0,"",AVERAGE(BR531:BR532))</f>
        <v/>
      </c>
      <c r="BS533" s="52"/>
      <c r="BU533" s="39">
        <v>8</v>
      </c>
      <c r="BV533" s="40" t="s">
        <v>375</v>
      </c>
      <c r="BW533" s="40"/>
      <c r="BX533" s="40"/>
      <c r="BY533" s="40"/>
      <c r="BZ533" s="40"/>
      <c r="CA533" s="40"/>
      <c r="CB533" s="40"/>
      <c r="CC533" s="52"/>
      <c r="CE533" s="39">
        <v>8</v>
      </c>
      <c r="CF533" s="40" t="s">
        <v>375</v>
      </c>
      <c r="CG533" s="40"/>
      <c r="CH533" s="40"/>
      <c r="CI533" s="40"/>
      <c r="CJ533" s="40"/>
      <c r="CK533" s="40"/>
      <c r="CL533" s="40"/>
      <c r="CM533" s="52"/>
      <c r="CO533" s="39">
        <v>8</v>
      </c>
      <c r="CP533" s="40" t="s">
        <v>375</v>
      </c>
      <c r="CQ533" s="40"/>
      <c r="CR533" s="40"/>
      <c r="CS533" s="40"/>
      <c r="CT533" s="40"/>
      <c r="CU533" s="40"/>
      <c r="CV533" s="40"/>
      <c r="CW533" s="52"/>
      <c r="CY533" s="39">
        <v>8</v>
      </c>
      <c r="CZ533" s="40" t="s">
        <v>375</v>
      </c>
      <c r="DA533" s="40"/>
      <c r="DB533" s="40"/>
      <c r="DC533" s="40"/>
      <c r="DD533" s="40"/>
      <c r="DE533" s="40"/>
      <c r="DF533" s="40"/>
      <c r="DG533" s="52"/>
      <c r="DI533" s="39">
        <v>8</v>
      </c>
      <c r="DJ533" s="40" t="s">
        <v>375</v>
      </c>
      <c r="DK533" s="40"/>
      <c r="DL533" s="40"/>
      <c r="DM533" s="40"/>
      <c r="DN533" s="40"/>
      <c r="DO533" s="40"/>
      <c r="DP533" s="40"/>
      <c r="DQ533" s="52"/>
      <c r="DS533" s="39">
        <v>8</v>
      </c>
      <c r="DT533" s="40" t="s">
        <v>375</v>
      </c>
      <c r="DU533" s="40"/>
      <c r="DV533" s="40"/>
      <c r="DW533" s="40"/>
      <c r="DX533" s="40"/>
      <c r="DY533" s="40"/>
      <c r="DZ533" s="40"/>
      <c r="EA533" s="52"/>
      <c r="EC533" s="39">
        <v>8</v>
      </c>
      <c r="ED533" s="40" t="s">
        <v>375</v>
      </c>
      <c r="EE533" s="40"/>
      <c r="EF533" s="40"/>
      <c r="EG533" s="40"/>
      <c r="EH533" s="40"/>
      <c r="EI533" s="40"/>
      <c r="EJ533" s="40"/>
      <c r="EK533" s="52"/>
      <c r="EL533" s="39">
        <v>8</v>
      </c>
      <c r="EM533" s="40" t="s">
        <v>375</v>
      </c>
      <c r="EN533" s="40"/>
      <c r="EO533" s="40"/>
      <c r="EP533" s="40"/>
      <c r="EQ533" s="40"/>
      <c r="ER533" s="40"/>
      <c r="ES533" s="40"/>
      <c r="ET533" s="52"/>
      <c r="EU533" s="52"/>
      <c r="EW533" s="40">
        <v>8</v>
      </c>
      <c r="EX533" s="40" t="s">
        <v>375</v>
      </c>
      <c r="EY533" s="40"/>
      <c r="EZ533" s="40"/>
      <c r="FA533" s="40"/>
      <c r="FB533" s="40"/>
      <c r="FC533" s="40"/>
      <c r="FD533" s="40"/>
      <c r="FE533" s="52"/>
      <c r="FG533" s="40">
        <v>8</v>
      </c>
      <c r="FH533" s="40" t="s">
        <v>375</v>
      </c>
      <c r="FI533" s="40"/>
      <c r="FJ533" s="40"/>
      <c r="FK533" s="40"/>
      <c r="FL533" s="40"/>
      <c r="FM533" s="40"/>
      <c r="FN533" s="40"/>
      <c r="FO533" s="52"/>
      <c r="FQ533" s="40">
        <v>8</v>
      </c>
      <c r="FR533" s="40" t="s">
        <v>375</v>
      </c>
      <c r="FS533" s="40"/>
      <c r="FT533" s="40"/>
      <c r="FU533" s="40"/>
      <c r="FV533" s="40"/>
      <c r="FW533" s="40"/>
      <c r="FX533" s="40"/>
      <c r="FY533" s="52"/>
      <c r="GA533" s="40">
        <v>8</v>
      </c>
      <c r="GB533" s="40" t="s">
        <v>375</v>
      </c>
      <c r="GC533" s="40"/>
      <c r="GD533" s="40"/>
      <c r="GE533" s="40"/>
      <c r="GF533" s="40"/>
      <c r="GG533" s="40"/>
      <c r="GH533" s="40"/>
      <c r="GI533" s="52"/>
      <c r="GK533" s="40">
        <v>8</v>
      </c>
      <c r="GL533" s="40" t="s">
        <v>375</v>
      </c>
      <c r="GM533" s="40"/>
      <c r="GN533" s="40"/>
      <c r="GO533" s="40"/>
      <c r="GP533" s="40"/>
      <c r="GQ533" s="40"/>
      <c r="GR533" s="40"/>
      <c r="GS533" s="52"/>
      <c r="GU533" s="40">
        <v>8</v>
      </c>
      <c r="GV533" s="40" t="s">
        <v>375</v>
      </c>
      <c r="GW533" s="40"/>
      <c r="GX533" s="40"/>
      <c r="GY533" s="40"/>
      <c r="GZ533" s="40"/>
      <c r="HA533" s="40"/>
      <c r="HB533" s="40"/>
      <c r="HC533" s="52"/>
      <c r="HE533" s="40">
        <v>8</v>
      </c>
      <c r="HF533" s="40" t="s">
        <v>375</v>
      </c>
      <c r="HG533" s="40"/>
      <c r="HH533" s="40"/>
      <c r="HI533" s="40"/>
      <c r="HJ533" s="40"/>
      <c r="HK533" s="40"/>
      <c r="HL533" s="40"/>
      <c r="HM533" s="52"/>
      <c r="HO533" s="40">
        <v>8</v>
      </c>
      <c r="HP533" s="40" t="s">
        <v>375</v>
      </c>
      <c r="HQ533" s="40"/>
      <c r="HR533" s="40"/>
      <c r="HS533" s="40"/>
      <c r="HT533" s="40"/>
      <c r="HU533" s="40"/>
      <c r="HV533" s="40"/>
      <c r="HW533" s="52"/>
      <c r="HY533" s="40">
        <v>8</v>
      </c>
      <c r="HZ533" s="40" t="s">
        <v>375</v>
      </c>
      <c r="IA533" s="40"/>
      <c r="IB533" s="40"/>
      <c r="IC533" s="40"/>
      <c r="ID533" s="40"/>
      <c r="IE533" s="40"/>
      <c r="IF533" s="40"/>
      <c r="IG533" s="52"/>
      <c r="II533" s="40">
        <v>8</v>
      </c>
      <c r="IJ533" s="40" t="s">
        <v>375</v>
      </c>
      <c r="IK533" s="40"/>
      <c r="IL533" s="40"/>
      <c r="IM533" s="40"/>
      <c r="IN533" s="40"/>
      <c r="IO533" s="40"/>
      <c r="IP533" s="40"/>
      <c r="IQ533" s="52"/>
      <c r="IS533" s="40">
        <v>8</v>
      </c>
      <c r="IT533" s="40" t="s">
        <v>375</v>
      </c>
      <c r="IU533" s="40"/>
      <c r="IV533" s="40"/>
      <c r="IW533" s="40"/>
      <c r="IX533" s="40"/>
      <c r="IY533" s="40"/>
      <c r="IZ533" s="40"/>
      <c r="JA533" s="52"/>
    </row>
    <row r="534" spans="1:261" ht="13.8" outlineLevel="1" x14ac:dyDescent="0.25">
      <c r="A534" s="97"/>
      <c r="B534" s="98">
        <f>SUM(B535:B561)*10</f>
        <v>60</v>
      </c>
      <c r="C534" s="37">
        <v>8.1</v>
      </c>
      <c r="D534" s="38" t="s">
        <v>33</v>
      </c>
      <c r="E534" s="428">
        <f>(($B$539*E539)+($B$547*E547)+($B$551*E551)+($B$554*E554)+($B$558*E558)+($B$561*E561))/$B$534</f>
        <v>0.83333333333333337</v>
      </c>
      <c r="F534" s="428">
        <f t="shared" ref="F534:J534" si="2344">(($B$539*F539)+($B$547*F547)+($B$551*F551)+($B$554*F554)+($B$558*F558)+($B$561*F561))/$B$534</f>
        <v>0.72870370370370374</v>
      </c>
      <c r="G534" s="428">
        <f t="shared" si="2344"/>
        <v>0.57037037037037031</v>
      </c>
      <c r="H534" s="428">
        <f t="shared" si="2344"/>
        <v>0.6694444444444444</v>
      </c>
      <c r="I534" s="428">
        <f t="shared" si="2344"/>
        <v>0.53749999999999998</v>
      </c>
      <c r="J534" s="428">
        <f t="shared" si="2344"/>
        <v>0.39583333333333331</v>
      </c>
      <c r="K534" s="52"/>
      <c r="M534" s="37">
        <v>8.1</v>
      </c>
      <c r="N534" s="38" t="s">
        <v>33</v>
      </c>
      <c r="O534" s="38"/>
      <c r="P534" s="38"/>
      <c r="Q534" s="38"/>
      <c r="R534" s="38"/>
      <c r="S534" s="38"/>
      <c r="T534" s="38"/>
      <c r="U534" s="52"/>
      <c r="W534" s="37">
        <v>8.1</v>
      </c>
      <c r="X534" s="38" t="s">
        <v>33</v>
      </c>
      <c r="Y534" s="38"/>
      <c r="Z534" s="38"/>
      <c r="AA534" s="38"/>
      <c r="AB534" s="38"/>
      <c r="AC534" s="38"/>
      <c r="AD534" s="38"/>
      <c r="AE534" s="52"/>
      <c r="AG534" s="37">
        <v>8.1</v>
      </c>
      <c r="AH534" s="38" t="s">
        <v>33</v>
      </c>
      <c r="AI534" s="38"/>
      <c r="AJ534" s="38"/>
      <c r="AK534" s="38"/>
      <c r="AL534" s="38"/>
      <c r="AM534" s="38"/>
      <c r="AN534" s="38"/>
      <c r="AO534" s="52"/>
      <c r="AQ534" s="37">
        <v>8.1</v>
      </c>
      <c r="AR534" s="38" t="s">
        <v>33</v>
      </c>
      <c r="AS534" s="38"/>
      <c r="AT534" s="38"/>
      <c r="AU534" s="38"/>
      <c r="AV534" s="38"/>
      <c r="AW534" s="38"/>
      <c r="AX534" s="38"/>
      <c r="AY534" s="52"/>
      <c r="BA534" s="37">
        <v>8.1</v>
      </c>
      <c r="BB534" s="38" t="s">
        <v>33</v>
      </c>
      <c r="BC534" s="40"/>
      <c r="BD534" s="40"/>
      <c r="BE534" s="40"/>
      <c r="BF534" s="40"/>
      <c r="BG534" s="40"/>
      <c r="BH534" s="40"/>
      <c r="BI534" s="52"/>
      <c r="BK534" s="37">
        <v>8.1</v>
      </c>
      <c r="BL534" s="38" t="s">
        <v>33</v>
      </c>
      <c r="BM534" s="40"/>
      <c r="BN534" s="40"/>
      <c r="BO534" s="40"/>
      <c r="BP534" s="40"/>
      <c r="BQ534" s="40"/>
      <c r="BR534" s="40"/>
      <c r="BS534" s="52"/>
      <c r="BU534" s="37">
        <v>8.1</v>
      </c>
      <c r="BV534" s="38" t="s">
        <v>33</v>
      </c>
      <c r="BW534" s="38"/>
      <c r="BX534" s="38"/>
      <c r="BY534" s="38"/>
      <c r="BZ534" s="38"/>
      <c r="CA534" s="38"/>
      <c r="CB534" s="38"/>
      <c r="CC534" s="52"/>
      <c r="CE534" s="37">
        <v>8.1</v>
      </c>
      <c r="CF534" s="38" t="s">
        <v>33</v>
      </c>
      <c r="CG534" s="38"/>
      <c r="CH534" s="38"/>
      <c r="CI534" s="38"/>
      <c r="CJ534" s="38"/>
      <c r="CK534" s="38"/>
      <c r="CL534" s="38"/>
      <c r="CM534" s="52"/>
      <c r="CO534" s="37">
        <v>8.1</v>
      </c>
      <c r="CP534" s="38" t="s">
        <v>33</v>
      </c>
      <c r="CQ534" s="38"/>
      <c r="CR534" s="38"/>
      <c r="CS534" s="38"/>
      <c r="CT534" s="38"/>
      <c r="CU534" s="38"/>
      <c r="CV534" s="38"/>
      <c r="CW534" s="52"/>
      <c r="CY534" s="37">
        <v>8.1</v>
      </c>
      <c r="CZ534" s="38" t="s">
        <v>33</v>
      </c>
      <c r="DA534" s="38"/>
      <c r="DB534" s="38"/>
      <c r="DC534" s="38"/>
      <c r="DD534" s="38"/>
      <c r="DE534" s="38"/>
      <c r="DF534" s="38"/>
      <c r="DG534" s="52"/>
      <c r="DI534" s="37">
        <v>8.1</v>
      </c>
      <c r="DJ534" s="38" t="s">
        <v>33</v>
      </c>
      <c r="DK534" s="38"/>
      <c r="DL534" s="38"/>
      <c r="DM534" s="38"/>
      <c r="DN534" s="38"/>
      <c r="DO534" s="38"/>
      <c r="DP534" s="38"/>
      <c r="DQ534" s="52"/>
      <c r="DS534" s="37">
        <v>8.1</v>
      </c>
      <c r="DT534" s="38" t="s">
        <v>33</v>
      </c>
      <c r="DU534" s="38"/>
      <c r="DV534" s="38"/>
      <c r="DW534" s="38"/>
      <c r="DX534" s="38"/>
      <c r="DY534" s="38"/>
      <c r="DZ534" s="38"/>
      <c r="EA534" s="52"/>
      <c r="EC534" s="37">
        <v>8.1</v>
      </c>
      <c r="ED534" s="38" t="s">
        <v>33</v>
      </c>
      <c r="EE534" s="38"/>
      <c r="EF534" s="38"/>
      <c r="EG534" s="38"/>
      <c r="EH534" s="38"/>
      <c r="EI534" s="38"/>
      <c r="EJ534" s="38"/>
      <c r="EK534" s="52"/>
      <c r="EL534" s="37">
        <v>8.1</v>
      </c>
      <c r="EM534" s="38" t="s">
        <v>33</v>
      </c>
      <c r="EN534" s="38"/>
      <c r="EO534" s="38"/>
      <c r="EP534" s="38"/>
      <c r="EQ534" s="38"/>
      <c r="ER534" s="38"/>
      <c r="ES534" s="38"/>
      <c r="ET534" s="52"/>
      <c r="EU534" s="52"/>
      <c r="EW534" s="364">
        <v>8.1</v>
      </c>
      <c r="EX534" s="38" t="s">
        <v>33</v>
      </c>
      <c r="EY534" s="38"/>
      <c r="EZ534" s="38"/>
      <c r="FA534" s="38"/>
      <c r="FB534" s="38"/>
      <c r="FC534" s="38"/>
      <c r="FD534" s="38"/>
      <c r="FE534" s="52"/>
      <c r="FG534" s="364">
        <v>8.1</v>
      </c>
      <c r="FH534" s="38" t="s">
        <v>33</v>
      </c>
      <c r="FI534" s="38"/>
      <c r="FJ534" s="38"/>
      <c r="FK534" s="38"/>
      <c r="FL534" s="38"/>
      <c r="FM534" s="38"/>
      <c r="FN534" s="38"/>
      <c r="FO534" s="52"/>
      <c r="FQ534" s="364">
        <v>8.1</v>
      </c>
      <c r="FR534" s="38" t="s">
        <v>33</v>
      </c>
      <c r="FS534" s="38"/>
      <c r="FT534" s="38"/>
      <c r="FU534" s="38"/>
      <c r="FV534" s="38"/>
      <c r="FW534" s="38"/>
      <c r="FX534" s="38"/>
      <c r="FY534" s="52"/>
      <c r="GA534" s="364">
        <v>8.1</v>
      </c>
      <c r="GB534" s="38" t="s">
        <v>33</v>
      </c>
      <c r="GC534" s="38"/>
      <c r="GD534" s="38"/>
      <c r="GE534" s="38"/>
      <c r="GF534" s="38"/>
      <c r="GG534" s="38"/>
      <c r="GH534" s="38"/>
      <c r="GI534" s="52"/>
      <c r="GK534" s="364">
        <v>8.1</v>
      </c>
      <c r="GL534" s="38" t="s">
        <v>33</v>
      </c>
      <c r="GM534" s="38"/>
      <c r="GN534" s="38"/>
      <c r="GO534" s="38"/>
      <c r="GP534" s="38"/>
      <c r="GQ534" s="38"/>
      <c r="GR534" s="38"/>
      <c r="GS534" s="52"/>
      <c r="GU534" s="364">
        <v>8.1</v>
      </c>
      <c r="GV534" s="38" t="s">
        <v>33</v>
      </c>
      <c r="GW534" s="38"/>
      <c r="GX534" s="38"/>
      <c r="GY534" s="38"/>
      <c r="GZ534" s="38"/>
      <c r="HA534" s="38"/>
      <c r="HB534" s="38"/>
      <c r="HC534" s="52"/>
      <c r="HE534" s="364">
        <v>8.1</v>
      </c>
      <c r="HF534" s="38" t="s">
        <v>33</v>
      </c>
      <c r="HG534" s="38"/>
      <c r="HH534" s="38"/>
      <c r="HI534" s="38"/>
      <c r="HJ534" s="38"/>
      <c r="HK534" s="38"/>
      <c r="HL534" s="38"/>
      <c r="HM534" s="52"/>
      <c r="HO534" s="364">
        <v>8.1</v>
      </c>
      <c r="HP534" s="38" t="s">
        <v>33</v>
      </c>
      <c r="HQ534" s="38"/>
      <c r="HR534" s="38"/>
      <c r="HS534" s="38"/>
      <c r="HT534" s="38"/>
      <c r="HU534" s="38"/>
      <c r="HV534" s="38"/>
      <c r="HW534" s="52"/>
      <c r="HY534" s="364">
        <v>8.1</v>
      </c>
      <c r="HZ534" s="38" t="s">
        <v>33</v>
      </c>
      <c r="IA534" s="38"/>
      <c r="IB534" s="38"/>
      <c r="IC534" s="38"/>
      <c r="ID534" s="38"/>
      <c r="IE534" s="38"/>
      <c r="IF534" s="38"/>
      <c r="IG534" s="52"/>
      <c r="II534" s="364">
        <v>8.1</v>
      </c>
      <c r="IJ534" s="38" t="s">
        <v>33</v>
      </c>
      <c r="IK534" s="38"/>
      <c r="IL534" s="38"/>
      <c r="IM534" s="38"/>
      <c r="IN534" s="38"/>
      <c r="IO534" s="38"/>
      <c r="IP534" s="38"/>
      <c r="IQ534" s="52"/>
      <c r="IS534" s="364">
        <v>8.1</v>
      </c>
      <c r="IT534" s="38" t="s">
        <v>33</v>
      </c>
      <c r="IU534" s="38"/>
      <c r="IV534" s="38"/>
      <c r="IW534" s="38"/>
      <c r="IX534" s="38"/>
      <c r="IY534" s="38"/>
      <c r="IZ534" s="38"/>
      <c r="JA534" s="52"/>
    </row>
    <row r="535" spans="1:261" ht="12.75" customHeight="1" outlineLevel="2" x14ac:dyDescent="0.25">
      <c r="C535" s="49"/>
      <c r="D535" s="50" t="s">
        <v>17</v>
      </c>
      <c r="E535" s="418"/>
      <c r="F535" s="418"/>
      <c r="G535" s="418"/>
      <c r="H535" s="418"/>
      <c r="I535" s="418"/>
      <c r="J535" s="418"/>
      <c r="K535" s="52"/>
      <c r="M535" s="49"/>
      <c r="N535" s="50" t="s">
        <v>17</v>
      </c>
      <c r="O535" s="9"/>
      <c r="P535" s="9"/>
      <c r="Q535" s="9"/>
      <c r="R535" s="9"/>
      <c r="S535" s="9"/>
      <c r="T535" s="9"/>
      <c r="U535" s="52"/>
      <c r="W535" s="49"/>
      <c r="X535" s="50" t="s">
        <v>17</v>
      </c>
      <c r="Y535" s="9"/>
      <c r="Z535" s="9"/>
      <c r="AA535" s="9"/>
      <c r="AB535" s="9"/>
      <c r="AC535" s="9"/>
      <c r="AD535" s="9"/>
      <c r="AE535" s="52"/>
      <c r="AG535" s="49"/>
      <c r="AH535" s="50" t="s">
        <v>17</v>
      </c>
      <c r="AI535" s="9"/>
      <c r="AJ535" s="9"/>
      <c r="AK535" s="9"/>
      <c r="AL535" s="9"/>
      <c r="AM535" s="9"/>
      <c r="AN535" s="9"/>
      <c r="AO535" s="52"/>
      <c r="AQ535" s="49"/>
      <c r="AR535" s="50" t="s">
        <v>17</v>
      </c>
      <c r="AS535" s="9"/>
      <c r="AT535" s="9"/>
      <c r="AU535" s="9"/>
      <c r="AV535" s="9"/>
      <c r="AW535" s="9"/>
      <c r="AX535" s="9"/>
      <c r="AY535" s="52"/>
      <c r="BA535" s="49"/>
      <c r="BB535" s="50" t="s">
        <v>17</v>
      </c>
      <c r="BC535" s="38"/>
      <c r="BD535" s="38"/>
      <c r="BE535" s="38"/>
      <c r="BF535" s="38"/>
      <c r="BG535" s="38"/>
      <c r="BH535" s="38"/>
      <c r="BI535" s="52"/>
      <c r="BK535" s="49"/>
      <c r="BL535" s="50" t="s">
        <v>17</v>
      </c>
      <c r="BM535" s="38"/>
      <c r="BN535" s="38"/>
      <c r="BO535" s="38"/>
      <c r="BP535" s="38"/>
      <c r="BQ535" s="38"/>
      <c r="BR535" s="38"/>
      <c r="BS535" s="52"/>
      <c r="BU535" s="49"/>
      <c r="BV535" s="50" t="s">
        <v>17</v>
      </c>
      <c r="BW535" s="9"/>
      <c r="BX535" s="9"/>
      <c r="BY535" s="9"/>
      <c r="BZ535" s="9"/>
      <c r="CA535" s="9"/>
      <c r="CB535" s="9"/>
      <c r="CC535" s="52"/>
      <c r="CE535" s="49"/>
      <c r="CF535" s="50" t="s">
        <v>17</v>
      </c>
      <c r="CG535" s="9"/>
      <c r="CH535" s="9"/>
      <c r="CI535" s="9"/>
      <c r="CJ535" s="9"/>
      <c r="CK535" s="9"/>
      <c r="CL535" s="9"/>
      <c r="CM535" s="52"/>
      <c r="CO535" s="49"/>
      <c r="CP535" s="50" t="s">
        <v>17</v>
      </c>
      <c r="CQ535" s="9"/>
      <c r="CR535" s="9"/>
      <c r="CS535" s="9"/>
      <c r="CT535" s="9"/>
      <c r="CU535" s="9"/>
      <c r="CV535" s="9"/>
      <c r="CW535" s="52"/>
      <c r="CY535" s="49"/>
      <c r="CZ535" s="50" t="s">
        <v>17</v>
      </c>
      <c r="DA535" s="9"/>
      <c r="DB535" s="9"/>
      <c r="DC535" s="9"/>
      <c r="DD535" s="9"/>
      <c r="DE535" s="9"/>
      <c r="DF535" s="9"/>
      <c r="DG535" s="52"/>
      <c r="DI535" s="49"/>
      <c r="DJ535" s="50" t="s">
        <v>17</v>
      </c>
      <c r="DK535" s="9"/>
      <c r="DL535" s="9"/>
      <c r="DM535" s="9"/>
      <c r="DN535" s="9"/>
      <c r="DO535" s="9"/>
      <c r="DP535" s="9"/>
      <c r="DQ535" s="52"/>
      <c r="DS535" s="49"/>
      <c r="DT535" s="50" t="s">
        <v>17</v>
      </c>
      <c r="DU535" s="9"/>
      <c r="DV535" s="9"/>
      <c r="DW535" s="9"/>
      <c r="DX535" s="9"/>
      <c r="DY535" s="9"/>
      <c r="DZ535" s="9"/>
      <c r="EA535" s="52"/>
      <c r="EC535" s="49"/>
      <c r="ED535" s="50" t="s">
        <v>17</v>
      </c>
      <c r="EE535" s="9"/>
      <c r="EF535" s="9"/>
      <c r="EG535" s="9"/>
      <c r="EH535" s="9"/>
      <c r="EI535" s="9"/>
      <c r="EJ535" s="9"/>
      <c r="EK535" s="52"/>
      <c r="EL535" s="49"/>
      <c r="EM535" s="50" t="s">
        <v>17</v>
      </c>
      <c r="EN535" s="9"/>
      <c r="EO535" s="9"/>
      <c r="EP535" s="9"/>
      <c r="EQ535" s="9"/>
      <c r="ER535" s="9"/>
      <c r="ES535" s="9"/>
      <c r="ET535" s="52"/>
      <c r="EU535" s="52"/>
      <c r="EW535" s="365"/>
      <c r="EX535" s="50" t="s">
        <v>17</v>
      </c>
      <c r="EY535" s="9"/>
      <c r="EZ535" s="9"/>
      <c r="FA535" s="9"/>
      <c r="FB535" s="9"/>
      <c r="FC535" s="9"/>
      <c r="FD535" s="9"/>
      <c r="FE535" s="52"/>
      <c r="FG535" s="365"/>
      <c r="FH535" s="50" t="s">
        <v>17</v>
      </c>
      <c r="FI535" s="9"/>
      <c r="FJ535" s="9"/>
      <c r="FK535" s="9"/>
      <c r="FL535" s="9"/>
      <c r="FM535" s="9"/>
      <c r="FN535" s="9"/>
      <c r="FO535" s="52"/>
      <c r="FQ535" s="365"/>
      <c r="FR535" s="50" t="s">
        <v>17</v>
      </c>
      <c r="FS535" s="9"/>
      <c r="FT535" s="9"/>
      <c r="FU535" s="9"/>
      <c r="FV535" s="9"/>
      <c r="FW535" s="9"/>
      <c r="FX535" s="9"/>
      <c r="FY535" s="52"/>
      <c r="GA535" s="365"/>
      <c r="GB535" s="50" t="s">
        <v>17</v>
      </c>
      <c r="GC535" s="9"/>
      <c r="GD535" s="9"/>
      <c r="GE535" s="9"/>
      <c r="GF535" s="9"/>
      <c r="GG535" s="9"/>
      <c r="GH535" s="9"/>
      <c r="GI535" s="52"/>
      <c r="GK535" s="365"/>
      <c r="GL535" s="50" t="s">
        <v>17</v>
      </c>
      <c r="GM535" s="9"/>
      <c r="GN535" s="9"/>
      <c r="GO535" s="9"/>
      <c r="GP535" s="9"/>
      <c r="GQ535" s="9"/>
      <c r="GR535" s="9"/>
      <c r="GS535" s="52"/>
      <c r="GU535" s="365"/>
      <c r="GV535" s="50" t="s">
        <v>17</v>
      </c>
      <c r="GW535" s="9"/>
      <c r="GX535" s="9"/>
      <c r="GY535" s="9"/>
      <c r="GZ535" s="9"/>
      <c r="HA535" s="9"/>
      <c r="HB535" s="9"/>
      <c r="HC535" s="52"/>
      <c r="HE535" s="365"/>
      <c r="HF535" s="50" t="s">
        <v>17</v>
      </c>
      <c r="HG535" s="9"/>
      <c r="HH535" s="9"/>
      <c r="HI535" s="9"/>
      <c r="HJ535" s="9"/>
      <c r="HK535" s="9"/>
      <c r="HL535" s="9"/>
      <c r="HM535" s="52"/>
      <c r="HO535" s="365"/>
      <c r="HP535" s="50" t="s">
        <v>17</v>
      </c>
      <c r="HQ535" s="9"/>
      <c r="HR535" s="9"/>
      <c r="HS535" s="9"/>
      <c r="HT535" s="9"/>
      <c r="HU535" s="9"/>
      <c r="HV535" s="9"/>
      <c r="HW535" s="52"/>
      <c r="HY535" s="365"/>
      <c r="HZ535" s="50" t="s">
        <v>17</v>
      </c>
      <c r="IA535" s="9"/>
      <c r="IB535" s="9"/>
      <c r="IC535" s="9"/>
      <c r="ID535" s="9"/>
      <c r="IE535" s="9"/>
      <c r="IF535" s="9"/>
      <c r="IG535" s="52"/>
      <c r="II535" s="365"/>
      <c r="IJ535" s="50" t="s">
        <v>17</v>
      </c>
      <c r="IK535" s="9"/>
      <c r="IL535" s="9"/>
      <c r="IM535" s="9"/>
      <c r="IN535" s="9"/>
      <c r="IO535" s="9"/>
      <c r="IP535" s="9"/>
      <c r="IQ535" s="52"/>
      <c r="IS535" s="365"/>
      <c r="IT535" s="50" t="s">
        <v>17</v>
      </c>
      <c r="IU535" s="9"/>
      <c r="IV535" s="9"/>
      <c r="IW535" s="9"/>
      <c r="IX535" s="9"/>
      <c r="IY535" s="9"/>
      <c r="IZ535" s="9"/>
      <c r="JA535" s="52"/>
    </row>
    <row r="536" spans="1:261" ht="25.5" customHeight="1" outlineLevel="2" x14ac:dyDescent="0.25">
      <c r="C536" s="102" t="s">
        <v>71</v>
      </c>
      <c r="D536" s="103" t="s">
        <v>376</v>
      </c>
      <c r="E536" s="419"/>
      <c r="F536" s="419"/>
      <c r="G536" s="419"/>
      <c r="H536" s="419"/>
      <c r="I536" s="419"/>
      <c r="J536" s="419"/>
      <c r="K536" s="52"/>
      <c r="M536" s="102" t="s">
        <v>71</v>
      </c>
      <c r="N536" s="103" t="s">
        <v>376</v>
      </c>
      <c r="O536" s="103"/>
      <c r="P536" s="103"/>
      <c r="Q536" s="103"/>
      <c r="R536" s="103"/>
      <c r="S536" s="103"/>
      <c r="T536" s="103"/>
      <c r="U536" s="52"/>
      <c r="W536" s="102" t="s">
        <v>71</v>
      </c>
      <c r="X536" s="103" t="s">
        <v>376</v>
      </c>
      <c r="Y536" s="103"/>
      <c r="Z536" s="103"/>
      <c r="AA536" s="103"/>
      <c r="AB536" s="103"/>
      <c r="AC536" s="103"/>
      <c r="AD536" s="103"/>
      <c r="AE536" s="52"/>
      <c r="AG536" s="102" t="s">
        <v>71</v>
      </c>
      <c r="AH536" s="103" t="s">
        <v>376</v>
      </c>
      <c r="AI536" s="103"/>
      <c r="AJ536" s="103"/>
      <c r="AK536" s="103"/>
      <c r="AL536" s="103"/>
      <c r="AM536" s="103"/>
      <c r="AN536" s="103"/>
      <c r="AO536" s="52"/>
      <c r="AQ536" s="102" t="s">
        <v>71</v>
      </c>
      <c r="AR536" s="103" t="s">
        <v>376</v>
      </c>
      <c r="AS536" s="103"/>
      <c r="AT536" s="103"/>
      <c r="AU536" s="103"/>
      <c r="AV536" s="103"/>
      <c r="AW536" s="103"/>
      <c r="AX536" s="103"/>
      <c r="AY536" s="52"/>
      <c r="BA536" s="102" t="s">
        <v>71</v>
      </c>
      <c r="BB536" s="103" t="s">
        <v>376</v>
      </c>
      <c r="BC536" s="9"/>
      <c r="BD536" s="9"/>
      <c r="BE536" s="9"/>
      <c r="BF536" s="9"/>
      <c r="BG536" s="9"/>
      <c r="BH536" s="9"/>
      <c r="BI536" s="52"/>
      <c r="BK536" s="102" t="s">
        <v>71</v>
      </c>
      <c r="BL536" s="103" t="s">
        <v>376</v>
      </c>
      <c r="BM536" s="9"/>
      <c r="BN536" s="9"/>
      <c r="BO536" s="9"/>
      <c r="BP536" s="9"/>
      <c r="BQ536" s="9"/>
      <c r="BR536" s="9"/>
      <c r="BS536" s="52"/>
      <c r="BU536" s="102" t="s">
        <v>71</v>
      </c>
      <c r="BV536" s="103" t="s">
        <v>376</v>
      </c>
      <c r="BW536" s="103"/>
      <c r="BX536" s="103"/>
      <c r="BY536" s="103"/>
      <c r="BZ536" s="103"/>
      <c r="CA536" s="103"/>
      <c r="CB536" s="103"/>
      <c r="CC536" s="52"/>
      <c r="CE536" s="102" t="s">
        <v>71</v>
      </c>
      <c r="CF536" s="103" t="s">
        <v>376</v>
      </c>
      <c r="CG536" s="103"/>
      <c r="CH536" s="103"/>
      <c r="CI536" s="103"/>
      <c r="CJ536" s="103"/>
      <c r="CK536" s="103"/>
      <c r="CL536" s="103"/>
      <c r="CM536" s="52"/>
      <c r="CO536" s="102" t="s">
        <v>71</v>
      </c>
      <c r="CP536" s="103" t="s">
        <v>376</v>
      </c>
      <c r="CQ536" s="103"/>
      <c r="CR536" s="103"/>
      <c r="CS536" s="103"/>
      <c r="CT536" s="103"/>
      <c r="CU536" s="103"/>
      <c r="CV536" s="103"/>
      <c r="CW536" s="52"/>
      <c r="CY536" s="102" t="s">
        <v>71</v>
      </c>
      <c r="CZ536" s="103" t="s">
        <v>376</v>
      </c>
      <c r="DA536" s="103"/>
      <c r="DB536" s="103"/>
      <c r="DC536" s="103"/>
      <c r="DD536" s="103"/>
      <c r="DE536" s="103"/>
      <c r="DF536" s="103"/>
      <c r="DG536" s="52"/>
      <c r="DI536" s="102" t="s">
        <v>71</v>
      </c>
      <c r="DJ536" s="103" t="s">
        <v>376</v>
      </c>
      <c r="DK536" s="103"/>
      <c r="DL536" s="103"/>
      <c r="DM536" s="103"/>
      <c r="DN536" s="103"/>
      <c r="DO536" s="103"/>
      <c r="DP536" s="103"/>
      <c r="DQ536" s="52"/>
      <c r="DS536" s="102" t="s">
        <v>71</v>
      </c>
      <c r="DT536" s="103" t="s">
        <v>376</v>
      </c>
      <c r="DU536" s="103"/>
      <c r="DV536" s="103"/>
      <c r="DW536" s="103"/>
      <c r="DX536" s="103"/>
      <c r="DY536" s="103"/>
      <c r="DZ536" s="103"/>
      <c r="EA536" s="52"/>
      <c r="EC536" s="102" t="s">
        <v>71</v>
      </c>
      <c r="ED536" s="103" t="s">
        <v>376</v>
      </c>
      <c r="EE536" s="103"/>
      <c r="EF536" s="103"/>
      <c r="EG536" s="103"/>
      <c r="EH536" s="103"/>
      <c r="EI536" s="103"/>
      <c r="EJ536" s="103"/>
      <c r="EK536" s="52"/>
      <c r="EL536" s="102" t="s">
        <v>71</v>
      </c>
      <c r="EM536" s="103" t="s">
        <v>376</v>
      </c>
      <c r="EN536" s="103"/>
      <c r="EO536" s="103"/>
      <c r="EP536" s="103"/>
      <c r="EQ536" s="103"/>
      <c r="ER536" s="103"/>
      <c r="ES536" s="103"/>
      <c r="ET536" s="52"/>
      <c r="EU536" s="52"/>
      <c r="EW536" s="370" t="s">
        <v>71</v>
      </c>
      <c r="EX536" s="103" t="s">
        <v>376</v>
      </c>
      <c r="EY536" s="103"/>
      <c r="EZ536" s="103"/>
      <c r="FA536" s="103"/>
      <c r="FB536" s="103"/>
      <c r="FC536" s="103"/>
      <c r="FD536" s="103"/>
      <c r="FE536" s="52"/>
      <c r="FG536" s="370" t="s">
        <v>71</v>
      </c>
      <c r="FH536" s="103" t="s">
        <v>376</v>
      </c>
      <c r="FI536" s="103"/>
      <c r="FJ536" s="103"/>
      <c r="FK536" s="103"/>
      <c r="FL536" s="103"/>
      <c r="FM536" s="103"/>
      <c r="FN536" s="103"/>
      <c r="FO536" s="52"/>
      <c r="FQ536" s="370" t="s">
        <v>71</v>
      </c>
      <c r="FR536" s="103" t="s">
        <v>376</v>
      </c>
      <c r="FS536" s="103"/>
      <c r="FT536" s="103"/>
      <c r="FU536" s="103"/>
      <c r="FV536" s="103"/>
      <c r="FW536" s="103"/>
      <c r="FX536" s="103"/>
      <c r="FY536" s="52"/>
      <c r="GA536" s="370" t="s">
        <v>71</v>
      </c>
      <c r="GB536" s="103" t="s">
        <v>376</v>
      </c>
      <c r="GC536" s="103"/>
      <c r="GD536" s="103"/>
      <c r="GE536" s="103"/>
      <c r="GF536" s="103"/>
      <c r="GG536" s="103"/>
      <c r="GH536" s="103"/>
      <c r="GI536" s="52"/>
      <c r="GK536" s="370" t="s">
        <v>71</v>
      </c>
      <c r="GL536" s="103" t="s">
        <v>376</v>
      </c>
      <c r="GM536" s="103"/>
      <c r="GN536" s="103"/>
      <c r="GO536" s="103"/>
      <c r="GP536" s="103"/>
      <c r="GQ536" s="103"/>
      <c r="GR536" s="103"/>
      <c r="GS536" s="52"/>
      <c r="GU536" s="370" t="s">
        <v>71</v>
      </c>
      <c r="GV536" s="103" t="s">
        <v>376</v>
      </c>
      <c r="GW536" s="103"/>
      <c r="GX536" s="103"/>
      <c r="GY536" s="103"/>
      <c r="GZ536" s="103"/>
      <c r="HA536" s="103"/>
      <c r="HB536" s="103"/>
      <c r="HC536" s="52"/>
      <c r="HE536" s="370" t="s">
        <v>71</v>
      </c>
      <c r="HF536" s="103" t="s">
        <v>376</v>
      </c>
      <c r="HG536" s="103"/>
      <c r="HH536" s="103"/>
      <c r="HI536" s="103"/>
      <c r="HJ536" s="103"/>
      <c r="HK536" s="103"/>
      <c r="HL536" s="103"/>
      <c r="HM536" s="52"/>
      <c r="HO536" s="370" t="s">
        <v>71</v>
      </c>
      <c r="HP536" s="103" t="s">
        <v>376</v>
      </c>
      <c r="HQ536" s="103"/>
      <c r="HR536" s="103"/>
      <c r="HS536" s="103"/>
      <c r="HT536" s="103"/>
      <c r="HU536" s="103"/>
      <c r="HV536" s="103"/>
      <c r="HW536" s="52"/>
      <c r="HY536" s="370" t="s">
        <v>71</v>
      </c>
      <c r="HZ536" s="103" t="s">
        <v>376</v>
      </c>
      <c r="IA536" s="103"/>
      <c r="IB536" s="103"/>
      <c r="IC536" s="103"/>
      <c r="ID536" s="103"/>
      <c r="IE536" s="103"/>
      <c r="IF536" s="103"/>
      <c r="IG536" s="52"/>
      <c r="II536" s="370" t="s">
        <v>71</v>
      </c>
      <c r="IJ536" s="103" t="s">
        <v>376</v>
      </c>
      <c r="IK536" s="103"/>
      <c r="IL536" s="103"/>
      <c r="IM536" s="103"/>
      <c r="IN536" s="103"/>
      <c r="IO536" s="103"/>
      <c r="IP536" s="103"/>
      <c r="IQ536" s="52"/>
      <c r="IS536" s="370" t="s">
        <v>71</v>
      </c>
      <c r="IT536" s="103" t="s">
        <v>376</v>
      </c>
      <c r="IU536" s="103"/>
      <c r="IV536" s="103"/>
      <c r="IW536" s="103"/>
      <c r="IX536" s="103"/>
      <c r="IY536" s="103"/>
      <c r="IZ536" s="103"/>
      <c r="JA536" s="52"/>
    </row>
    <row r="537" spans="1:261" ht="12.75" customHeight="1" outlineLevel="2" x14ac:dyDescent="0.25">
      <c r="C537" s="328"/>
      <c r="D537" s="41">
        <v>1</v>
      </c>
      <c r="E537" s="416">
        <f t="shared" ref="E537:E538" si="2345">AVERAGE(O537,Y537,AI537,AS537,BC537,BM537,BW537,CG537,CQ537,DA537,DK537,DU537,EE537,EO537,EY537,FI537,FS537,GC537,GM537,GW537,HG537,HQ537,IA537,IK537,IU537)</f>
        <v>7</v>
      </c>
      <c r="F537" s="416">
        <f t="shared" ref="F537:F538" si="2346">AVERAGE(P537,Z537,AJ537,AT537,BD537,BN537,BX537,CH537,CR537,DB537,DL537,DV537,EF537,EP537,EZ537,FJ537,FT537,GD537,GN537,GX537,HH537,HR537,IB537,IL537,IV537)</f>
        <v>8.3333333333333339</v>
      </c>
      <c r="G537" s="416">
        <f t="shared" ref="G537:G538" si="2347">AVERAGE(Q537,AA537,AK537,AU537,BE537,BO537,BY537,CI537,CS537,DC537,DM537,DW537,EG537,EQ537,FA537,FK537,FU537,GE537,GO537,GY537,HI537,HS537,IC537,IM537,IW537)</f>
        <v>8</v>
      </c>
      <c r="H537" s="416">
        <f t="shared" ref="H537:H538" si="2348">AVERAGE(R537,AB537,AL537,AV537,BF537,BP537,BZ537,CJ537,CT537,DD537,DN537,DX537,EH537,ER537,FB537,FL537,FV537,GF537,GP537,GZ537,HJ537,HT537,ID537,IN537,IX537)</f>
        <v>8.5</v>
      </c>
      <c r="I537" s="416">
        <f t="shared" ref="I537:I538" si="2349">AVERAGE(S537,AC537,AM537,AW537,BG537,BQ537,CA537,CK537,CU537,DE537,DO537,DY537,EI537,ES537,FC537,FM537,FW537,GG537,GQ537,HA537,HK537,HU537,IE537,IO537,IY537)</f>
        <v>5.5</v>
      </c>
      <c r="J537" s="416">
        <f t="shared" ref="J537:J538" si="2350">AVERAGE(T537,AD537,AN537,AX537,BH537,BR537,CB537,CL537,CV537,DF537,DP537,DZ537,EJ537,ET537,FD537,FN537,FX537,GH537,GR537,HB537,HL537,HV537,IF537,IP537,IZ537)</f>
        <v>3</v>
      </c>
      <c r="K537" s="52"/>
      <c r="M537" s="328"/>
      <c r="N537" s="41">
        <v>1</v>
      </c>
      <c r="O537" s="6"/>
      <c r="P537" s="6"/>
      <c r="Q537" s="6"/>
      <c r="R537" s="6"/>
      <c r="S537" s="6"/>
      <c r="T537" s="6"/>
      <c r="U537" s="52"/>
      <c r="W537" s="328"/>
      <c r="X537" s="41">
        <v>1</v>
      </c>
      <c r="Y537" s="6"/>
      <c r="Z537" s="6"/>
      <c r="AA537" s="6"/>
      <c r="AB537" s="6"/>
      <c r="AC537" s="6"/>
      <c r="AD537" s="6"/>
      <c r="AE537" s="52"/>
      <c r="AG537" s="328"/>
      <c r="AH537" s="41">
        <v>1</v>
      </c>
      <c r="AI537" s="6"/>
      <c r="AJ537" s="6"/>
      <c r="AK537" s="6"/>
      <c r="AL537" s="6"/>
      <c r="AM537" s="6"/>
      <c r="AN537" s="6"/>
      <c r="AO537" s="52"/>
      <c r="AQ537" s="328"/>
      <c r="AR537" s="41">
        <v>1</v>
      </c>
      <c r="AS537" s="6"/>
      <c r="AT537" s="6"/>
      <c r="AU537" s="6"/>
      <c r="AV537" s="6"/>
      <c r="AW537" s="6"/>
      <c r="AX537" s="6"/>
      <c r="AY537" s="52"/>
      <c r="BA537" s="328"/>
      <c r="BB537" s="41">
        <v>1</v>
      </c>
      <c r="BC537" s="103"/>
      <c r="BD537" s="103"/>
      <c r="BE537" s="103"/>
      <c r="BF537" s="103"/>
      <c r="BG537" s="103"/>
      <c r="BH537" s="103"/>
      <c r="BI537" s="52"/>
      <c r="BK537" s="328"/>
      <c r="BL537" s="41">
        <v>1</v>
      </c>
      <c r="BM537" s="103"/>
      <c r="BN537" s="103"/>
      <c r="BO537" s="103"/>
      <c r="BP537" s="103"/>
      <c r="BQ537" s="103"/>
      <c r="BR537" s="103"/>
      <c r="BS537" s="52"/>
      <c r="BU537" s="328"/>
      <c r="BV537" s="41">
        <v>1</v>
      </c>
      <c r="BW537" s="6"/>
      <c r="BX537" s="6"/>
      <c r="BY537" s="6"/>
      <c r="BZ537" s="6"/>
      <c r="CA537" s="6"/>
      <c r="CB537" s="6"/>
      <c r="CC537" s="52"/>
      <c r="CE537" s="328"/>
      <c r="CF537" s="41">
        <v>1</v>
      </c>
      <c r="CG537" s="6"/>
      <c r="CH537" s="6"/>
      <c r="CI537" s="6"/>
      <c r="CJ537" s="6"/>
      <c r="CK537" s="6"/>
      <c r="CL537" s="6"/>
      <c r="CM537" s="52"/>
      <c r="CO537" s="328"/>
      <c r="CP537" s="41">
        <v>1</v>
      </c>
      <c r="CQ537" s="6">
        <v>5</v>
      </c>
      <c r="CR537" s="6">
        <v>7</v>
      </c>
      <c r="CS537" s="6">
        <v>5</v>
      </c>
      <c r="CT537" s="6">
        <v>8</v>
      </c>
      <c r="CU537" s="6">
        <v>5</v>
      </c>
      <c r="CV537" s="409">
        <v>0</v>
      </c>
      <c r="CW537" s="52"/>
      <c r="CY537" s="328"/>
      <c r="CZ537" s="41">
        <v>1</v>
      </c>
      <c r="DA537" s="6">
        <v>8</v>
      </c>
      <c r="DB537" s="6">
        <v>8</v>
      </c>
      <c r="DC537" s="6">
        <v>10</v>
      </c>
      <c r="DD537" s="6">
        <v>9</v>
      </c>
      <c r="DE537" s="6"/>
      <c r="DF537" s="6">
        <v>6</v>
      </c>
      <c r="DG537" s="52"/>
      <c r="DI537" s="328"/>
      <c r="DJ537" s="41">
        <v>1</v>
      </c>
      <c r="DK537" s="6"/>
      <c r="DL537" s="6"/>
      <c r="DM537" s="6"/>
      <c r="DN537" s="6"/>
      <c r="DO537" s="6"/>
      <c r="DP537" s="6"/>
      <c r="DQ537" s="52"/>
      <c r="DS537" s="328"/>
      <c r="DT537" s="41">
        <v>1</v>
      </c>
      <c r="DU537" s="6"/>
      <c r="DV537" s="6"/>
      <c r="DW537" s="6"/>
      <c r="DX537" s="6"/>
      <c r="DY537" s="6"/>
      <c r="DZ537" s="6"/>
      <c r="EA537" s="52"/>
      <c r="EC537" s="328"/>
      <c r="ED537" s="41">
        <v>1</v>
      </c>
      <c r="EE537" s="6"/>
      <c r="EF537" s="6"/>
      <c r="EG537" s="6"/>
      <c r="EH537" s="6"/>
      <c r="EI537" s="6"/>
      <c r="EJ537" s="6"/>
      <c r="EK537" s="52"/>
      <c r="EL537" s="328"/>
      <c r="EM537" s="41">
        <v>1</v>
      </c>
      <c r="EN537" s="6">
        <v>8</v>
      </c>
      <c r="EO537" s="6">
        <v>8</v>
      </c>
      <c r="EP537" s="6">
        <v>10</v>
      </c>
      <c r="EQ537" s="6">
        <v>9</v>
      </c>
      <c r="ER537" s="6"/>
      <c r="ES537" s="6">
        <v>6</v>
      </c>
      <c r="ET537" s="52"/>
      <c r="EU537" s="52"/>
      <c r="EW537" s="367"/>
      <c r="EX537" s="41">
        <v>1</v>
      </c>
      <c r="EY537" s="6"/>
      <c r="EZ537" s="6"/>
      <c r="FA537" s="6"/>
      <c r="FB537" s="6"/>
      <c r="FC537" s="6"/>
      <c r="FD537" s="6"/>
      <c r="FE537" s="52"/>
      <c r="FG537" s="367"/>
      <c r="FH537" s="41">
        <v>1</v>
      </c>
      <c r="FI537" s="6"/>
      <c r="FJ537" s="6"/>
      <c r="FK537" s="6"/>
      <c r="FL537" s="6"/>
      <c r="FM537" s="6"/>
      <c r="FN537" s="6"/>
      <c r="FO537" s="52"/>
      <c r="FQ537" s="367"/>
      <c r="FR537" s="41">
        <v>1</v>
      </c>
      <c r="FS537" s="6"/>
      <c r="FT537" s="6"/>
      <c r="FU537" s="6"/>
      <c r="FV537" s="6"/>
      <c r="FW537" s="6"/>
      <c r="FX537" s="6"/>
      <c r="FY537" s="52"/>
      <c r="GA537" s="367"/>
      <c r="GB537" s="41">
        <v>1</v>
      </c>
      <c r="GC537" s="6"/>
      <c r="GD537" s="6"/>
      <c r="GE537" s="6"/>
      <c r="GF537" s="6"/>
      <c r="GG537" s="6"/>
      <c r="GH537" s="6"/>
      <c r="GI537" s="52"/>
      <c r="GK537" s="367"/>
      <c r="GL537" s="41">
        <v>1</v>
      </c>
      <c r="GM537" s="6"/>
      <c r="GN537" s="6"/>
      <c r="GO537" s="6"/>
      <c r="GP537" s="6"/>
      <c r="GQ537" s="6"/>
      <c r="GR537" s="6"/>
      <c r="GS537" s="52"/>
      <c r="GU537" s="367"/>
      <c r="GV537" s="41">
        <v>1</v>
      </c>
      <c r="GW537" s="6"/>
      <c r="GX537" s="6"/>
      <c r="GY537" s="6"/>
      <c r="GZ537" s="6"/>
      <c r="HA537" s="6"/>
      <c r="HB537" s="6"/>
      <c r="HC537" s="52"/>
      <c r="HE537" s="367"/>
      <c r="HF537" s="41">
        <v>1</v>
      </c>
      <c r="HG537" s="6"/>
      <c r="HH537" s="6"/>
      <c r="HI537" s="6"/>
      <c r="HJ537" s="6"/>
      <c r="HK537" s="6"/>
      <c r="HL537" s="6"/>
      <c r="HM537" s="52"/>
      <c r="HO537" s="367"/>
      <c r="HP537" s="41">
        <v>1</v>
      </c>
      <c r="HQ537" s="6"/>
      <c r="HR537" s="6"/>
      <c r="HS537" s="6"/>
      <c r="HT537" s="6"/>
      <c r="HU537" s="6"/>
      <c r="HV537" s="6"/>
      <c r="HW537" s="52"/>
      <c r="HY537" s="367"/>
      <c r="HZ537" s="41">
        <v>1</v>
      </c>
      <c r="IA537" s="6"/>
      <c r="IB537" s="6"/>
      <c r="IC537" s="6"/>
      <c r="ID537" s="6"/>
      <c r="IE537" s="6"/>
      <c r="IF537" s="6"/>
      <c r="IG537" s="52"/>
      <c r="II537" s="367"/>
      <c r="IJ537" s="41">
        <v>1</v>
      </c>
      <c r="IK537" s="6"/>
      <c r="IL537" s="6"/>
      <c r="IM537" s="6"/>
      <c r="IN537" s="6"/>
      <c r="IO537" s="6"/>
      <c r="IP537" s="6"/>
      <c r="IQ537" s="52"/>
      <c r="IS537" s="367"/>
      <c r="IT537" s="41">
        <v>1</v>
      </c>
      <c r="IU537" s="6"/>
      <c r="IV537" s="6"/>
      <c r="IW537" s="6"/>
      <c r="IX537" s="6"/>
      <c r="IY537" s="6"/>
      <c r="IZ537" s="6"/>
      <c r="JA537" s="52"/>
    </row>
    <row r="538" spans="1:261" ht="12.75" customHeight="1" outlineLevel="2" x14ac:dyDescent="0.25">
      <c r="C538" s="328"/>
      <c r="D538" s="41">
        <v>2</v>
      </c>
      <c r="E538" s="416">
        <f t="shared" si="2345"/>
        <v>7.666666666666667</v>
      </c>
      <c r="F538" s="416">
        <f t="shared" si="2346"/>
        <v>8.6666666666666661</v>
      </c>
      <c r="G538" s="416">
        <f t="shared" si="2347"/>
        <v>8.3333333333333339</v>
      </c>
      <c r="H538" s="416">
        <f t="shared" si="2348"/>
        <v>9</v>
      </c>
      <c r="I538" s="416">
        <f t="shared" si="2349"/>
        <v>5.5</v>
      </c>
      <c r="J538" s="416">
        <f t="shared" si="2350"/>
        <v>3</v>
      </c>
      <c r="K538" s="52"/>
      <c r="M538" s="328"/>
      <c r="N538" s="41">
        <v>2</v>
      </c>
      <c r="O538" s="6"/>
      <c r="P538" s="6"/>
      <c r="Q538" s="6"/>
      <c r="R538" s="6"/>
      <c r="S538" s="6"/>
      <c r="T538" s="6"/>
      <c r="U538" s="52"/>
      <c r="W538" s="328"/>
      <c r="X538" s="41">
        <v>2</v>
      </c>
      <c r="Y538" s="6"/>
      <c r="Z538" s="6"/>
      <c r="AA538" s="6"/>
      <c r="AB538" s="6"/>
      <c r="AC538" s="6"/>
      <c r="AD538" s="6"/>
      <c r="AE538" s="52"/>
      <c r="AG538" s="328"/>
      <c r="AH538" s="41">
        <v>2</v>
      </c>
      <c r="AI538" s="6"/>
      <c r="AJ538" s="6"/>
      <c r="AK538" s="6"/>
      <c r="AL538" s="6"/>
      <c r="AM538" s="6"/>
      <c r="AN538" s="6"/>
      <c r="AO538" s="52"/>
      <c r="AQ538" s="328"/>
      <c r="AR538" s="41">
        <v>2</v>
      </c>
      <c r="AS538" s="6"/>
      <c r="AT538" s="6"/>
      <c r="AU538" s="6"/>
      <c r="AV538" s="6"/>
      <c r="AW538" s="6"/>
      <c r="AX538" s="6"/>
      <c r="AY538" s="52"/>
      <c r="BA538" s="328"/>
      <c r="BB538" s="41">
        <v>2</v>
      </c>
      <c r="BC538" s="6"/>
      <c r="BD538" s="6"/>
      <c r="BE538" s="6"/>
      <c r="BF538" s="6"/>
      <c r="BG538" s="6"/>
      <c r="BH538" s="6"/>
      <c r="BI538" s="52"/>
      <c r="BK538" s="328"/>
      <c r="BL538" s="41">
        <v>2</v>
      </c>
      <c r="BM538" s="6"/>
      <c r="BN538" s="6"/>
      <c r="BO538" s="6"/>
      <c r="BP538" s="6"/>
      <c r="BQ538" s="6"/>
      <c r="BR538" s="6"/>
      <c r="BS538" s="52"/>
      <c r="BU538" s="328"/>
      <c r="BV538" s="41">
        <v>2</v>
      </c>
      <c r="BW538" s="6"/>
      <c r="BX538" s="6"/>
      <c r="BY538" s="6"/>
      <c r="BZ538" s="6"/>
      <c r="CA538" s="6"/>
      <c r="CB538" s="6"/>
      <c r="CC538" s="52"/>
      <c r="CE538" s="328"/>
      <c r="CF538" s="41">
        <v>2</v>
      </c>
      <c r="CG538" s="6"/>
      <c r="CH538" s="6"/>
      <c r="CI538" s="6"/>
      <c r="CJ538" s="6"/>
      <c r="CK538" s="6"/>
      <c r="CL538" s="6"/>
      <c r="CM538" s="52"/>
      <c r="CO538" s="328"/>
      <c r="CP538" s="41">
        <v>2</v>
      </c>
      <c r="CQ538" s="6">
        <v>5</v>
      </c>
      <c r="CR538" s="6">
        <v>8</v>
      </c>
      <c r="CS538" s="6">
        <v>5</v>
      </c>
      <c r="CT538" s="6">
        <v>8</v>
      </c>
      <c r="CU538" s="6">
        <v>5</v>
      </c>
      <c r="CV538" s="409">
        <v>0</v>
      </c>
      <c r="CW538" s="52" t="s">
        <v>535</v>
      </c>
      <c r="CY538" s="328"/>
      <c r="CZ538" s="41">
        <v>2</v>
      </c>
      <c r="DA538" s="6">
        <v>10</v>
      </c>
      <c r="DB538" s="6">
        <v>8</v>
      </c>
      <c r="DC538" s="6">
        <v>10</v>
      </c>
      <c r="DD538" s="6">
        <v>10</v>
      </c>
      <c r="DE538" s="6"/>
      <c r="DF538" s="6">
        <v>6</v>
      </c>
      <c r="DG538" s="52"/>
      <c r="DI538" s="328"/>
      <c r="DJ538" s="41">
        <v>2</v>
      </c>
      <c r="DK538" s="6"/>
      <c r="DL538" s="6"/>
      <c r="DM538" s="6"/>
      <c r="DN538" s="6"/>
      <c r="DO538" s="6"/>
      <c r="DP538" s="6"/>
      <c r="DQ538" s="52"/>
      <c r="DS538" s="328"/>
      <c r="DT538" s="41">
        <v>2</v>
      </c>
      <c r="DU538" s="6"/>
      <c r="DV538" s="6"/>
      <c r="DW538" s="6"/>
      <c r="DX538" s="6"/>
      <c r="DY538" s="6"/>
      <c r="DZ538" s="6"/>
      <c r="EA538" s="52"/>
      <c r="EC538" s="328"/>
      <c r="ED538" s="41">
        <v>2</v>
      </c>
      <c r="EE538" s="6"/>
      <c r="EF538" s="6"/>
      <c r="EG538" s="6"/>
      <c r="EH538" s="6"/>
      <c r="EI538" s="6"/>
      <c r="EJ538" s="6"/>
      <c r="EK538" s="52"/>
      <c r="EL538" s="328"/>
      <c r="EM538" s="41">
        <v>2</v>
      </c>
      <c r="EN538" s="6">
        <v>10</v>
      </c>
      <c r="EO538" s="6">
        <v>8</v>
      </c>
      <c r="EP538" s="6">
        <v>10</v>
      </c>
      <c r="EQ538" s="6">
        <v>10</v>
      </c>
      <c r="ER538" s="6"/>
      <c r="ES538" s="6">
        <v>6</v>
      </c>
      <c r="ET538" s="52"/>
      <c r="EU538" s="52"/>
      <c r="EW538" s="367"/>
      <c r="EX538" s="41">
        <v>2</v>
      </c>
      <c r="EY538" s="6"/>
      <c r="EZ538" s="6"/>
      <c r="FA538" s="6"/>
      <c r="FB538" s="6"/>
      <c r="FC538" s="6"/>
      <c r="FD538" s="6"/>
      <c r="FE538" s="52"/>
      <c r="FG538" s="367"/>
      <c r="FH538" s="41">
        <v>2</v>
      </c>
      <c r="FI538" s="6"/>
      <c r="FJ538" s="6"/>
      <c r="FK538" s="6"/>
      <c r="FL538" s="6"/>
      <c r="FM538" s="6"/>
      <c r="FN538" s="6"/>
      <c r="FO538" s="52"/>
      <c r="FQ538" s="367"/>
      <c r="FR538" s="41">
        <v>2</v>
      </c>
      <c r="FS538" s="6"/>
      <c r="FT538" s="6"/>
      <c r="FU538" s="6"/>
      <c r="FV538" s="6"/>
      <c r="FW538" s="6"/>
      <c r="FX538" s="6"/>
      <c r="FY538" s="52"/>
      <c r="GA538" s="367"/>
      <c r="GB538" s="41">
        <v>2</v>
      </c>
      <c r="GC538" s="6"/>
      <c r="GD538" s="6"/>
      <c r="GE538" s="6"/>
      <c r="GF538" s="6"/>
      <c r="GG538" s="6"/>
      <c r="GH538" s="6"/>
      <c r="GI538" s="52"/>
      <c r="GK538" s="367"/>
      <c r="GL538" s="41">
        <v>2</v>
      </c>
      <c r="GM538" s="6"/>
      <c r="GN538" s="6"/>
      <c r="GO538" s="6"/>
      <c r="GP538" s="6"/>
      <c r="GQ538" s="6"/>
      <c r="GR538" s="6"/>
      <c r="GS538" s="52"/>
      <c r="GU538" s="367"/>
      <c r="GV538" s="41">
        <v>2</v>
      </c>
      <c r="GW538" s="6"/>
      <c r="GX538" s="6"/>
      <c r="GY538" s="6"/>
      <c r="GZ538" s="6"/>
      <c r="HA538" s="6"/>
      <c r="HB538" s="6"/>
      <c r="HC538" s="52"/>
      <c r="HE538" s="367"/>
      <c r="HF538" s="41">
        <v>2</v>
      </c>
      <c r="HG538" s="6"/>
      <c r="HH538" s="6"/>
      <c r="HI538" s="6"/>
      <c r="HJ538" s="6"/>
      <c r="HK538" s="6"/>
      <c r="HL538" s="6"/>
      <c r="HM538" s="52"/>
      <c r="HO538" s="367"/>
      <c r="HP538" s="41">
        <v>2</v>
      </c>
      <c r="HQ538" s="6"/>
      <c r="HR538" s="6"/>
      <c r="HS538" s="6"/>
      <c r="HT538" s="6"/>
      <c r="HU538" s="6"/>
      <c r="HV538" s="6"/>
      <c r="HW538" s="52"/>
      <c r="HY538" s="367"/>
      <c r="HZ538" s="41">
        <v>2</v>
      </c>
      <c r="IA538" s="6"/>
      <c r="IB538" s="6"/>
      <c r="IC538" s="6"/>
      <c r="ID538" s="6"/>
      <c r="IE538" s="6"/>
      <c r="IF538" s="6"/>
      <c r="IG538" s="52"/>
      <c r="II538" s="367"/>
      <c r="IJ538" s="41">
        <v>2</v>
      </c>
      <c r="IK538" s="6"/>
      <c r="IL538" s="6"/>
      <c r="IM538" s="6"/>
      <c r="IN538" s="6"/>
      <c r="IO538" s="6"/>
      <c r="IP538" s="6"/>
      <c r="IQ538" s="52"/>
      <c r="IS538" s="367"/>
      <c r="IT538" s="41">
        <v>2</v>
      </c>
      <c r="IU538" s="6"/>
      <c r="IV538" s="6"/>
      <c r="IW538" s="6"/>
      <c r="IX538" s="6"/>
      <c r="IY538" s="6"/>
      <c r="IZ538" s="6"/>
      <c r="JA538" s="52"/>
    </row>
    <row r="539" spans="1:261" ht="12.75" customHeight="1" outlineLevel="2" x14ac:dyDescent="0.25">
      <c r="A539" s="99" t="s">
        <v>122</v>
      </c>
      <c r="B539" s="100">
        <f>IF(A539="Must Have",RQTMustHave,(IF(A539="Important",RQTImportant,(IF(A539="Standard",RQTStandard,RQTNiceToHave)))))</f>
        <v>1</v>
      </c>
      <c r="C539" s="48"/>
      <c r="D539" s="17" t="s">
        <v>1</v>
      </c>
      <c r="E539" s="417">
        <f>AVERAGE(O539,Y539,AI539,AS539,BC539,BM539,BW539,CG539,CQ539,DA539,DK539,DU539,EE539,EO539,EY539,FI539,FS539,GC539,GM539,GW539,HG539,HQ539,IA539,IK539,IU539)</f>
        <v>7.333333333333333</v>
      </c>
      <c r="F539" s="417">
        <f t="shared" ref="F539:J539" si="2351">AVERAGE(P539,Z539,AJ539,AT539,BD539,BN539,BX539,CH539,CR539,DB539,DL539,DV539,EF539,EP539,EZ539,FJ539,FT539,GD539,GN539,GX539,HH539,HR539,IB539,IL539,IV539)</f>
        <v>8.5</v>
      </c>
      <c r="G539" s="417">
        <f t="shared" si="2351"/>
        <v>8.1666666666666661</v>
      </c>
      <c r="H539" s="417">
        <f t="shared" si="2351"/>
        <v>8.75</v>
      </c>
      <c r="I539" s="417">
        <f t="shared" si="2351"/>
        <v>5.5</v>
      </c>
      <c r="J539" s="417">
        <f t="shared" si="2351"/>
        <v>3</v>
      </c>
      <c r="K539" s="52"/>
      <c r="M539" s="48"/>
      <c r="N539" s="17" t="s">
        <v>1</v>
      </c>
      <c r="O539" s="36" t="str">
        <f>IF(COUNT(O537:O538)=0,"",AVERAGE(O537:O538))</f>
        <v/>
      </c>
      <c r="P539" s="36" t="str">
        <f>IF(COUNT(P537:P538)=0,"",AVERAGE(P537:P538))</f>
        <v/>
      </c>
      <c r="Q539" s="36" t="str">
        <f>IF(COUNT(Q537:Q538)=0,"",AVERAGE(Q537:Q538))</f>
        <v/>
      </c>
      <c r="R539" s="36" t="str">
        <f>IF(COUNT(R537:R538)=0,"",AVERAGE(R537:R538))</f>
        <v/>
      </c>
      <c r="S539" s="36"/>
      <c r="T539" s="36" t="str">
        <f>IF(COUNT(T537:T538)=0,"",AVERAGE(T537:T538))</f>
        <v/>
      </c>
      <c r="U539" s="52"/>
      <c r="W539" s="48"/>
      <c r="X539" s="17" t="s">
        <v>1</v>
      </c>
      <c r="Y539" s="36" t="str">
        <f>IF(COUNT(Y537:Y538)=0,"",AVERAGE(Y537:Y538))</f>
        <v/>
      </c>
      <c r="Z539" s="36" t="str">
        <f>IF(COUNT(Z537:Z538)=0,"",AVERAGE(Z537:Z538))</f>
        <v/>
      </c>
      <c r="AA539" s="36" t="str">
        <f>IF(COUNT(AA537:AA538)=0,"",AVERAGE(AA537:AA538))</f>
        <v/>
      </c>
      <c r="AB539" s="36" t="str">
        <f>IF(COUNT(AB537:AB538)=0,"",AVERAGE(AB537:AB538))</f>
        <v/>
      </c>
      <c r="AC539" s="36"/>
      <c r="AD539" s="36" t="str">
        <f>IF(COUNT(AD537:AD538)=0,"",AVERAGE(AD537:AD538))</f>
        <v/>
      </c>
      <c r="AE539" s="52"/>
      <c r="AG539" s="48"/>
      <c r="AH539" s="17" t="s">
        <v>1</v>
      </c>
      <c r="AI539" s="36" t="str">
        <f>IF(COUNT(AI537:AI538)=0,"",AVERAGE(AI537:AI538))</f>
        <v/>
      </c>
      <c r="AJ539" s="36" t="str">
        <f>IF(COUNT(AJ537:AJ538)=0,"",AVERAGE(AJ537:AJ538))</f>
        <v/>
      </c>
      <c r="AK539" s="36" t="str">
        <f>IF(COUNT(AK537:AK538)=0,"",AVERAGE(AK537:AK538))</f>
        <v/>
      </c>
      <c r="AL539" s="36" t="str">
        <f>IF(COUNT(AL537:AL538)=0,"",AVERAGE(AL537:AL538))</f>
        <v/>
      </c>
      <c r="AM539" s="36"/>
      <c r="AN539" s="36" t="str">
        <f>IF(COUNT(AN537:AN538)=0,"",AVERAGE(AN537:AN538))</f>
        <v/>
      </c>
      <c r="AO539" s="52"/>
      <c r="AQ539" s="48"/>
      <c r="AR539" s="17" t="s">
        <v>1</v>
      </c>
      <c r="AS539" s="36"/>
      <c r="AT539" s="36" t="str">
        <f>IF(COUNT(AT537:AT538)=0,"",AVERAGE(AT537:AT538))</f>
        <v/>
      </c>
      <c r="AU539" s="36" t="str">
        <f>IF(COUNT(AU537:AU538)=0,"",AVERAGE(AU537:AU538))</f>
        <v/>
      </c>
      <c r="AV539" s="36" t="str">
        <f>IF(COUNT(AV537:AV538)=0,"",AVERAGE(AV537:AV538))</f>
        <v/>
      </c>
      <c r="AW539" s="36" t="str">
        <f>IF(COUNT(AW537:AW538)=0,"",AVERAGE(AW537:AW538))</f>
        <v/>
      </c>
      <c r="AX539" s="36" t="str">
        <f>IF(COUNT(AX537:AX538)=0,"",AVERAGE(AX537:AX538))</f>
        <v/>
      </c>
      <c r="AY539" s="52"/>
      <c r="BA539" s="48"/>
      <c r="BB539" s="17" t="s">
        <v>1</v>
      </c>
      <c r="BC539" s="6"/>
      <c r="BD539" s="6"/>
      <c r="BE539" s="6"/>
      <c r="BF539" s="6"/>
      <c r="BG539" s="6"/>
      <c r="BH539" s="6"/>
      <c r="BI539" s="52"/>
      <c r="BK539" s="48"/>
      <c r="BL539" s="17" t="s">
        <v>1</v>
      </c>
      <c r="BM539" s="6"/>
      <c r="BN539" s="6"/>
      <c r="BO539" s="6"/>
      <c r="BP539" s="6"/>
      <c r="BQ539" s="6"/>
      <c r="BR539" s="6"/>
      <c r="BS539" s="52"/>
      <c r="BU539" s="48"/>
      <c r="BV539" s="17" t="s">
        <v>1</v>
      </c>
      <c r="BW539" s="36" t="str">
        <f>IF(COUNT(BW537:BW538)=0,"",AVERAGE(BW537:BW538))</f>
        <v/>
      </c>
      <c r="BX539" s="36" t="str">
        <f>IF(COUNT(BX537:BX538)=0,"",AVERAGE(BX537:BX538))</f>
        <v/>
      </c>
      <c r="BY539" s="36" t="str">
        <f>IF(COUNT(BY537:BY538)=0,"",AVERAGE(BY537:BY538))</f>
        <v/>
      </c>
      <c r="BZ539" s="36" t="str">
        <f>IF(COUNT(BZ537:BZ538)=0,"",AVERAGE(BZ537:BZ538))</f>
        <v/>
      </c>
      <c r="CA539" s="36"/>
      <c r="CB539" s="36" t="str">
        <f>IF(COUNT(CB537:CB538)=0,"",AVERAGE(CB537:CB538))</f>
        <v/>
      </c>
      <c r="CC539" s="52"/>
      <c r="CE539" s="48"/>
      <c r="CF539" s="17" t="s">
        <v>1</v>
      </c>
      <c r="CG539" s="36" t="str">
        <f>IF(COUNT(CG537:CG538)=0,"",AVERAGE(CG537:CG538))</f>
        <v/>
      </c>
      <c r="CH539" s="36" t="str">
        <f>IF(COUNT(CH537:CH538)=0,"",AVERAGE(CH537:CH538))</f>
        <v/>
      </c>
      <c r="CI539" s="36" t="str">
        <f>IF(COUNT(CI537:CI538)=0,"",AVERAGE(CI537:CI538))</f>
        <v/>
      </c>
      <c r="CJ539" s="36" t="str">
        <f>IF(COUNT(CJ537:CJ538)=0,"",AVERAGE(CJ537:CJ538))</f>
        <v/>
      </c>
      <c r="CK539" s="36"/>
      <c r="CL539" s="36" t="str">
        <f>IF(COUNT(CL537:CL538)=0,"",AVERAGE(CL537:CL538))</f>
        <v/>
      </c>
      <c r="CM539" s="52"/>
      <c r="CO539" s="48"/>
      <c r="CP539" s="17" t="s">
        <v>1</v>
      </c>
      <c r="CQ539" s="36">
        <f t="shared" ref="CQ539:CV539" si="2352">IF(COUNT(CQ537:CQ538)=0,"",AVERAGE(CQ537:CQ538))</f>
        <v>5</v>
      </c>
      <c r="CR539" s="36">
        <f t="shared" si="2352"/>
        <v>7.5</v>
      </c>
      <c r="CS539" s="36">
        <f t="shared" si="2352"/>
        <v>5</v>
      </c>
      <c r="CT539" s="36">
        <f t="shared" si="2352"/>
        <v>8</v>
      </c>
      <c r="CU539" s="36">
        <f t="shared" si="2352"/>
        <v>5</v>
      </c>
      <c r="CV539" s="36">
        <f t="shared" si="2352"/>
        <v>0</v>
      </c>
      <c r="CW539" s="52"/>
      <c r="CY539" s="48"/>
      <c r="CZ539" s="17" t="s">
        <v>1</v>
      </c>
      <c r="DA539" s="36">
        <f>IF(COUNT(DA537:DA538)=0,"",AVERAGE(DA537:DA538))</f>
        <v>9</v>
      </c>
      <c r="DB539" s="36">
        <f>IF(COUNT(DB537:DB538)=0,"",AVERAGE(DB537:DB538))</f>
        <v>8</v>
      </c>
      <c r="DC539" s="36">
        <f>IF(COUNT(DC537:DC538)=0,"",AVERAGE(DC537:DC538))</f>
        <v>10</v>
      </c>
      <c r="DD539" s="36">
        <f>IF(COUNT(DD537:DD538)=0,"",AVERAGE(DD537:DD538))</f>
        <v>9.5</v>
      </c>
      <c r="DE539" s="36"/>
      <c r="DF539" s="36">
        <f>IF(COUNT(DF537:DF538)=0,"",AVERAGE(DF537:DF538))</f>
        <v>6</v>
      </c>
      <c r="DG539" s="52"/>
      <c r="DI539" s="48"/>
      <c r="DJ539" s="17" t="s">
        <v>1</v>
      </c>
      <c r="DK539" s="36" t="str">
        <f>IF(COUNT(DK537:DK538)=0,"",AVERAGE(DK537:DK538))</f>
        <v/>
      </c>
      <c r="DL539" s="36" t="str">
        <f>IF(COUNT(DL537:DL538)=0,"",AVERAGE(DL537:DL538))</f>
        <v/>
      </c>
      <c r="DM539" s="36" t="str">
        <f>IF(COUNT(DM537:DM538)=0,"",AVERAGE(DM537:DM538))</f>
        <v/>
      </c>
      <c r="DN539" s="36" t="str">
        <f>IF(COUNT(DN537:DN538)=0,"",AVERAGE(DN537:DN538))</f>
        <v/>
      </c>
      <c r="DO539" s="36"/>
      <c r="DP539" s="36" t="str">
        <f>IF(COUNT(DP537:DP538)=0,"",AVERAGE(DP537:DP538))</f>
        <v/>
      </c>
      <c r="DQ539" s="52"/>
      <c r="DS539" s="48"/>
      <c r="DT539" s="17" t="s">
        <v>1</v>
      </c>
      <c r="DU539" s="36" t="str">
        <f>IF(COUNT(DU537:DU538)=0,"",AVERAGE(DU537:DU538))</f>
        <v/>
      </c>
      <c r="DV539" s="36" t="str">
        <f>IF(COUNT(DV537:DV538)=0,"",AVERAGE(DV537:DV538))</f>
        <v/>
      </c>
      <c r="DW539" s="36" t="str">
        <f>IF(COUNT(DW537:DW538)=0,"",AVERAGE(DW537:DW538))</f>
        <v/>
      </c>
      <c r="DX539" s="36" t="str">
        <f>IF(COUNT(DX537:DX538)=0,"",AVERAGE(DX537:DX538))</f>
        <v/>
      </c>
      <c r="DY539" s="36"/>
      <c r="DZ539" s="36" t="str">
        <f>IF(COUNT(DZ537:DZ538)=0,"",AVERAGE(DZ537:DZ538))</f>
        <v/>
      </c>
      <c r="EA539" s="52"/>
      <c r="EC539" s="48"/>
      <c r="ED539" s="17" t="s">
        <v>1</v>
      </c>
      <c r="EE539" s="36" t="str">
        <f>IF(COUNT(EE537:EE538)=0,"",AVERAGE(EE537:EE538))</f>
        <v/>
      </c>
      <c r="EF539" s="36" t="str">
        <f>IF(COUNT(EF537:EF538)=0,"",AVERAGE(EF537:EF538))</f>
        <v/>
      </c>
      <c r="EG539" s="36" t="str">
        <f>IF(COUNT(EG537:EG538)=0,"",AVERAGE(EG537:EG538))</f>
        <v/>
      </c>
      <c r="EH539" s="36" t="str">
        <f>IF(COUNT(EH537:EH538)=0,"",AVERAGE(EH537:EH538))</f>
        <v/>
      </c>
      <c r="EI539" s="36"/>
      <c r="EJ539" s="36" t="str">
        <f>IF(COUNT(EJ537:EJ538)=0,"",AVERAGE(EJ537:EJ538))</f>
        <v/>
      </c>
      <c r="EK539" s="52"/>
      <c r="EL539" s="48"/>
      <c r="EM539" s="17" t="s">
        <v>1</v>
      </c>
      <c r="EN539" s="36">
        <f>IF(COUNT(EN537:EN538)=0,"",AVERAGE(EN537:EN538))</f>
        <v>9</v>
      </c>
      <c r="EO539" s="36">
        <f>IF(COUNT(EO537:EO538)=0,"",AVERAGE(EO537:EO538))</f>
        <v>8</v>
      </c>
      <c r="EP539" s="36">
        <f>IF(COUNT(EP537:EP538)=0,"",AVERAGE(EP537:EP538))</f>
        <v>10</v>
      </c>
      <c r="EQ539" s="36">
        <f>IF(COUNT(EQ537:EQ538)=0,"",AVERAGE(EQ537:EQ538))</f>
        <v>9.5</v>
      </c>
      <c r="ER539" s="36"/>
      <c r="ES539" s="36">
        <f>IF(COUNT(ES537:ES538)=0,"",AVERAGE(ES537:ES538))</f>
        <v>6</v>
      </c>
      <c r="ET539" s="52"/>
      <c r="EU539" s="52"/>
      <c r="EW539" s="369"/>
      <c r="EX539" s="17" t="s">
        <v>1</v>
      </c>
      <c r="EY539" s="36" t="str">
        <f t="shared" ref="EY539:FD539" si="2353">IF(COUNT(EY537:EY538)=0,"",AVERAGE(EY537:EY538))</f>
        <v/>
      </c>
      <c r="EZ539" s="36" t="str">
        <f t="shared" si="2353"/>
        <v/>
      </c>
      <c r="FA539" s="36" t="str">
        <f t="shared" si="2353"/>
        <v/>
      </c>
      <c r="FB539" s="36" t="str">
        <f t="shared" si="2353"/>
        <v/>
      </c>
      <c r="FC539" s="36" t="str">
        <f t="shared" si="2353"/>
        <v/>
      </c>
      <c r="FD539" s="36" t="str">
        <f t="shared" si="2353"/>
        <v/>
      </c>
      <c r="FE539" s="52"/>
      <c r="FG539" s="369"/>
      <c r="FH539" s="17" t="s">
        <v>1</v>
      </c>
      <c r="FI539" s="36" t="str">
        <f t="shared" ref="FI539:FN539" si="2354">IF(COUNT(FI537:FI538)=0,"",AVERAGE(FI537:FI538))</f>
        <v/>
      </c>
      <c r="FJ539" s="36" t="str">
        <f t="shared" si="2354"/>
        <v/>
      </c>
      <c r="FK539" s="36" t="str">
        <f t="shared" si="2354"/>
        <v/>
      </c>
      <c r="FL539" s="36" t="str">
        <f t="shared" si="2354"/>
        <v/>
      </c>
      <c r="FM539" s="36" t="str">
        <f t="shared" si="2354"/>
        <v/>
      </c>
      <c r="FN539" s="36" t="str">
        <f t="shared" si="2354"/>
        <v/>
      </c>
      <c r="FO539" s="52"/>
      <c r="FQ539" s="369"/>
      <c r="FR539" s="17" t="s">
        <v>1</v>
      </c>
      <c r="FS539" s="36" t="str">
        <f t="shared" ref="FS539:FX539" si="2355">IF(COUNT(FS537:FS538)=0,"",AVERAGE(FS537:FS538))</f>
        <v/>
      </c>
      <c r="FT539" s="36" t="str">
        <f t="shared" si="2355"/>
        <v/>
      </c>
      <c r="FU539" s="36" t="str">
        <f t="shared" si="2355"/>
        <v/>
      </c>
      <c r="FV539" s="36" t="str">
        <f t="shared" si="2355"/>
        <v/>
      </c>
      <c r="FW539" s="36" t="str">
        <f t="shared" si="2355"/>
        <v/>
      </c>
      <c r="FX539" s="36" t="str">
        <f t="shared" si="2355"/>
        <v/>
      </c>
      <c r="FY539" s="52"/>
      <c r="GA539" s="369"/>
      <c r="GB539" s="17" t="s">
        <v>1</v>
      </c>
      <c r="GC539" s="36" t="str">
        <f t="shared" ref="GC539:GH539" si="2356">IF(COUNT(GC537:GC538)=0,"",AVERAGE(GC537:GC538))</f>
        <v/>
      </c>
      <c r="GD539" s="36" t="str">
        <f t="shared" si="2356"/>
        <v/>
      </c>
      <c r="GE539" s="36" t="str">
        <f t="shared" si="2356"/>
        <v/>
      </c>
      <c r="GF539" s="36" t="str">
        <f t="shared" si="2356"/>
        <v/>
      </c>
      <c r="GG539" s="36" t="str">
        <f t="shared" si="2356"/>
        <v/>
      </c>
      <c r="GH539" s="36" t="str">
        <f t="shared" si="2356"/>
        <v/>
      </c>
      <c r="GI539" s="52"/>
      <c r="GK539" s="369"/>
      <c r="GL539" s="17" t="s">
        <v>1</v>
      </c>
      <c r="GM539" s="36" t="str">
        <f t="shared" ref="GM539:GR539" si="2357">IF(COUNT(GM537:GM538)=0,"",AVERAGE(GM537:GM538))</f>
        <v/>
      </c>
      <c r="GN539" s="36" t="str">
        <f t="shared" si="2357"/>
        <v/>
      </c>
      <c r="GO539" s="36" t="str">
        <f t="shared" si="2357"/>
        <v/>
      </c>
      <c r="GP539" s="36" t="str">
        <f t="shared" si="2357"/>
        <v/>
      </c>
      <c r="GQ539" s="36" t="str">
        <f t="shared" si="2357"/>
        <v/>
      </c>
      <c r="GR539" s="36" t="str">
        <f t="shared" si="2357"/>
        <v/>
      </c>
      <c r="GS539" s="52"/>
      <c r="GU539" s="369"/>
      <c r="GV539" s="17" t="s">
        <v>1</v>
      </c>
      <c r="GW539" s="36" t="str">
        <f t="shared" ref="GW539:HB539" si="2358">IF(COUNT(GW537:GW538)=0,"",AVERAGE(GW537:GW538))</f>
        <v/>
      </c>
      <c r="GX539" s="36" t="str">
        <f t="shared" si="2358"/>
        <v/>
      </c>
      <c r="GY539" s="36" t="str">
        <f t="shared" si="2358"/>
        <v/>
      </c>
      <c r="GZ539" s="36" t="str">
        <f t="shared" si="2358"/>
        <v/>
      </c>
      <c r="HA539" s="36" t="str">
        <f t="shared" si="2358"/>
        <v/>
      </c>
      <c r="HB539" s="36" t="str">
        <f t="shared" si="2358"/>
        <v/>
      </c>
      <c r="HC539" s="52"/>
      <c r="HE539" s="369"/>
      <c r="HF539" s="17" t="s">
        <v>1</v>
      </c>
      <c r="HG539" s="36" t="str">
        <f t="shared" ref="HG539:HL539" si="2359">IF(COUNT(HG537:HG538)=0,"",AVERAGE(HG537:HG538))</f>
        <v/>
      </c>
      <c r="HH539" s="36" t="str">
        <f t="shared" si="2359"/>
        <v/>
      </c>
      <c r="HI539" s="36" t="str">
        <f t="shared" si="2359"/>
        <v/>
      </c>
      <c r="HJ539" s="36" t="str">
        <f t="shared" si="2359"/>
        <v/>
      </c>
      <c r="HK539" s="36" t="str">
        <f t="shared" si="2359"/>
        <v/>
      </c>
      <c r="HL539" s="36" t="str">
        <f t="shared" si="2359"/>
        <v/>
      </c>
      <c r="HM539" s="52"/>
      <c r="HO539" s="369"/>
      <c r="HP539" s="17" t="s">
        <v>1</v>
      </c>
      <c r="HQ539" s="36" t="str">
        <f t="shared" ref="HQ539:HV539" si="2360">IF(COUNT(HQ537:HQ538)=0,"",AVERAGE(HQ537:HQ538))</f>
        <v/>
      </c>
      <c r="HR539" s="36" t="str">
        <f t="shared" si="2360"/>
        <v/>
      </c>
      <c r="HS539" s="36" t="str">
        <f t="shared" si="2360"/>
        <v/>
      </c>
      <c r="HT539" s="36" t="str">
        <f t="shared" si="2360"/>
        <v/>
      </c>
      <c r="HU539" s="36" t="str">
        <f t="shared" si="2360"/>
        <v/>
      </c>
      <c r="HV539" s="36" t="str">
        <f t="shared" si="2360"/>
        <v/>
      </c>
      <c r="HW539" s="52"/>
      <c r="HY539" s="369"/>
      <c r="HZ539" s="17" t="s">
        <v>1</v>
      </c>
      <c r="IA539" s="36" t="str">
        <f t="shared" ref="IA539:IF539" si="2361">IF(COUNT(IA537:IA538)=0,"",AVERAGE(IA537:IA538))</f>
        <v/>
      </c>
      <c r="IB539" s="36" t="str">
        <f t="shared" si="2361"/>
        <v/>
      </c>
      <c r="IC539" s="36" t="str">
        <f t="shared" si="2361"/>
        <v/>
      </c>
      <c r="ID539" s="36" t="str">
        <f t="shared" si="2361"/>
        <v/>
      </c>
      <c r="IE539" s="36" t="str">
        <f t="shared" si="2361"/>
        <v/>
      </c>
      <c r="IF539" s="36" t="str">
        <f t="shared" si="2361"/>
        <v/>
      </c>
      <c r="IG539" s="52"/>
      <c r="II539" s="369"/>
      <c r="IJ539" s="17" t="s">
        <v>1</v>
      </c>
      <c r="IK539" s="36" t="str">
        <f t="shared" ref="IK539:IP539" si="2362">IF(COUNT(IK537:IK538)=0,"",AVERAGE(IK537:IK538))</f>
        <v/>
      </c>
      <c r="IL539" s="36" t="str">
        <f t="shared" si="2362"/>
        <v/>
      </c>
      <c r="IM539" s="36" t="str">
        <f t="shared" si="2362"/>
        <v/>
      </c>
      <c r="IN539" s="36" t="str">
        <f t="shared" si="2362"/>
        <v/>
      </c>
      <c r="IO539" s="36" t="str">
        <f t="shared" si="2362"/>
        <v/>
      </c>
      <c r="IP539" s="36" t="str">
        <f t="shared" si="2362"/>
        <v/>
      </c>
      <c r="IQ539" s="52"/>
      <c r="IS539" s="369"/>
      <c r="IT539" s="17" t="s">
        <v>1</v>
      </c>
      <c r="IU539" s="36" t="str">
        <f t="shared" ref="IU539:IZ539" si="2363">IF(COUNT(IU537:IU538)=0,"",AVERAGE(IU537:IU538))</f>
        <v/>
      </c>
      <c r="IV539" s="36" t="str">
        <f t="shared" si="2363"/>
        <v/>
      </c>
      <c r="IW539" s="36" t="str">
        <f t="shared" si="2363"/>
        <v/>
      </c>
      <c r="IX539" s="36" t="str">
        <f t="shared" si="2363"/>
        <v/>
      </c>
      <c r="IY539" s="36" t="str">
        <f t="shared" si="2363"/>
        <v/>
      </c>
      <c r="IZ539" s="36" t="str">
        <f t="shared" si="2363"/>
        <v/>
      </c>
      <c r="JA539" s="52"/>
    </row>
    <row r="540" spans="1:261" ht="25.5" customHeight="1" outlineLevel="2" x14ac:dyDescent="0.25">
      <c r="C540" s="102" t="s">
        <v>72</v>
      </c>
      <c r="D540" s="103" t="s">
        <v>377</v>
      </c>
      <c r="E540" s="419"/>
      <c r="F540" s="419"/>
      <c r="G540" s="419"/>
      <c r="H540" s="419"/>
      <c r="I540" s="419"/>
      <c r="J540" s="419"/>
      <c r="K540" s="52"/>
      <c r="M540" s="102" t="s">
        <v>72</v>
      </c>
      <c r="N540" s="103" t="s">
        <v>377</v>
      </c>
      <c r="O540" s="103"/>
      <c r="P540" s="103"/>
      <c r="Q540" s="103"/>
      <c r="R540" s="103"/>
      <c r="S540" s="103"/>
      <c r="T540" s="103"/>
      <c r="U540" s="52"/>
      <c r="W540" s="102" t="s">
        <v>72</v>
      </c>
      <c r="X540" s="103" t="s">
        <v>377</v>
      </c>
      <c r="Y540" s="103"/>
      <c r="Z540" s="103"/>
      <c r="AA540" s="103"/>
      <c r="AB540" s="103"/>
      <c r="AC540" s="103"/>
      <c r="AD540" s="103"/>
      <c r="AE540" s="52"/>
      <c r="AG540" s="102" t="s">
        <v>72</v>
      </c>
      <c r="AH540" s="103" t="s">
        <v>377</v>
      </c>
      <c r="AI540" s="103"/>
      <c r="AJ540" s="103"/>
      <c r="AK540" s="103"/>
      <c r="AL540" s="103"/>
      <c r="AM540" s="103"/>
      <c r="AN540" s="103"/>
      <c r="AO540" s="52"/>
      <c r="AQ540" s="102" t="s">
        <v>72</v>
      </c>
      <c r="AR540" s="103" t="s">
        <v>377</v>
      </c>
      <c r="AS540" s="103"/>
      <c r="AT540" s="103"/>
      <c r="AU540" s="103"/>
      <c r="AV540" s="103"/>
      <c r="AW540" s="103"/>
      <c r="AX540" s="103"/>
      <c r="AY540" s="52"/>
      <c r="BA540" s="102" t="s">
        <v>72</v>
      </c>
      <c r="BB540" s="103" t="s">
        <v>377</v>
      </c>
      <c r="BC540" s="36"/>
      <c r="BD540" s="36" t="str">
        <f>IF(COUNT(BD538:BD539)=0,"",AVERAGE(BD538:BD539))</f>
        <v/>
      </c>
      <c r="BE540" s="36" t="str">
        <f>IF(COUNT(BE538:BE539)=0,"",AVERAGE(BE538:BE539))</f>
        <v/>
      </c>
      <c r="BF540" s="36" t="str">
        <f>IF(COUNT(BF538:BF539)=0,"",AVERAGE(BF538:BF539))</f>
        <v/>
      </c>
      <c r="BG540" s="36" t="str">
        <f>IF(COUNT(BG538:BG539)=0,"",AVERAGE(BG538:BG539))</f>
        <v/>
      </c>
      <c r="BH540" s="36" t="str">
        <f>IF(COUNT(BH538:BH539)=0,"",AVERAGE(BH538:BH539))</f>
        <v/>
      </c>
      <c r="BI540" s="52"/>
      <c r="BK540" s="102" t="s">
        <v>72</v>
      </c>
      <c r="BL540" s="103" t="s">
        <v>377</v>
      </c>
      <c r="BM540" s="36"/>
      <c r="BN540" s="36" t="str">
        <f>IF(COUNT(BN538:BN539)=0,"",AVERAGE(BN538:BN539))</f>
        <v/>
      </c>
      <c r="BO540" s="36" t="str">
        <f>IF(COUNT(BO538:BO539)=0,"",AVERAGE(BO538:BO539))</f>
        <v/>
      </c>
      <c r="BP540" s="36" t="str">
        <f>IF(COUNT(BP538:BP539)=0,"",AVERAGE(BP538:BP539))</f>
        <v/>
      </c>
      <c r="BQ540" s="36" t="str">
        <f>IF(COUNT(BQ538:BQ539)=0,"",AVERAGE(BQ538:BQ539))</f>
        <v/>
      </c>
      <c r="BR540" s="36" t="str">
        <f>IF(COUNT(BR538:BR539)=0,"",AVERAGE(BR538:BR539))</f>
        <v/>
      </c>
      <c r="BS540" s="52"/>
      <c r="BU540" s="102" t="s">
        <v>72</v>
      </c>
      <c r="BV540" s="103" t="s">
        <v>377</v>
      </c>
      <c r="BW540" s="103"/>
      <c r="BX540" s="103"/>
      <c r="BY540" s="103"/>
      <c r="BZ540" s="103"/>
      <c r="CA540" s="103"/>
      <c r="CB540" s="103"/>
      <c r="CC540" s="52"/>
      <c r="CE540" s="102" t="s">
        <v>72</v>
      </c>
      <c r="CF540" s="103" t="s">
        <v>377</v>
      </c>
      <c r="CG540" s="103"/>
      <c r="CH540" s="103"/>
      <c r="CI540" s="103"/>
      <c r="CJ540" s="103"/>
      <c r="CK540" s="103"/>
      <c r="CL540" s="103"/>
      <c r="CM540" s="52"/>
      <c r="CO540" s="102" t="s">
        <v>72</v>
      </c>
      <c r="CP540" s="103" t="s">
        <v>377</v>
      </c>
      <c r="CQ540" s="103"/>
      <c r="CR540" s="103"/>
      <c r="CS540" s="103"/>
      <c r="CT540" s="103"/>
      <c r="CU540" s="103"/>
      <c r="CV540" s="103"/>
      <c r="CW540" s="52"/>
      <c r="CY540" s="102" t="s">
        <v>72</v>
      </c>
      <c r="CZ540" s="103" t="s">
        <v>377</v>
      </c>
      <c r="DA540" s="103"/>
      <c r="DB540" s="103"/>
      <c r="DC540" s="103"/>
      <c r="DD540" s="103"/>
      <c r="DE540" s="103"/>
      <c r="DF540" s="103"/>
      <c r="DG540" s="52"/>
      <c r="DI540" s="102" t="s">
        <v>72</v>
      </c>
      <c r="DJ540" s="103" t="s">
        <v>377</v>
      </c>
      <c r="DK540" s="103"/>
      <c r="DL540" s="103"/>
      <c r="DM540" s="103"/>
      <c r="DN540" s="103"/>
      <c r="DO540" s="103"/>
      <c r="DP540" s="103"/>
      <c r="DQ540" s="52"/>
      <c r="DS540" s="102" t="s">
        <v>72</v>
      </c>
      <c r="DT540" s="103" t="s">
        <v>377</v>
      </c>
      <c r="DU540" s="103"/>
      <c r="DV540" s="103"/>
      <c r="DW540" s="103"/>
      <c r="DX540" s="103"/>
      <c r="DY540" s="103"/>
      <c r="DZ540" s="103"/>
      <c r="EA540" s="52"/>
      <c r="EC540" s="102" t="s">
        <v>72</v>
      </c>
      <c r="ED540" s="103" t="s">
        <v>377</v>
      </c>
      <c r="EE540" s="103"/>
      <c r="EF540" s="103"/>
      <c r="EG540" s="103"/>
      <c r="EH540" s="103"/>
      <c r="EI540" s="103"/>
      <c r="EJ540" s="103"/>
      <c r="EK540" s="52"/>
      <c r="EL540" s="102" t="s">
        <v>72</v>
      </c>
      <c r="EM540" s="103" t="s">
        <v>377</v>
      </c>
      <c r="EN540" s="103"/>
      <c r="EO540" s="103"/>
      <c r="EP540" s="103"/>
      <c r="EQ540" s="103"/>
      <c r="ER540" s="103"/>
      <c r="ES540" s="103"/>
      <c r="ET540" s="52"/>
      <c r="EU540" s="52"/>
      <c r="EW540" s="370" t="s">
        <v>72</v>
      </c>
      <c r="EX540" s="103" t="s">
        <v>377</v>
      </c>
      <c r="EY540" s="103"/>
      <c r="EZ540" s="103"/>
      <c r="FA540" s="103"/>
      <c r="FB540" s="103"/>
      <c r="FC540" s="103"/>
      <c r="FD540" s="103"/>
      <c r="FE540" s="52"/>
      <c r="FG540" s="370" t="s">
        <v>72</v>
      </c>
      <c r="FH540" s="103" t="s">
        <v>377</v>
      </c>
      <c r="FI540" s="103"/>
      <c r="FJ540" s="103"/>
      <c r="FK540" s="103"/>
      <c r="FL540" s="103"/>
      <c r="FM540" s="103"/>
      <c r="FN540" s="103"/>
      <c r="FO540" s="52"/>
      <c r="FQ540" s="370" t="s">
        <v>72</v>
      </c>
      <c r="FR540" s="103" t="s">
        <v>377</v>
      </c>
      <c r="FS540" s="103"/>
      <c r="FT540" s="103"/>
      <c r="FU540" s="103"/>
      <c r="FV540" s="103"/>
      <c r="FW540" s="103"/>
      <c r="FX540" s="103"/>
      <c r="FY540" s="52"/>
      <c r="GA540" s="370" t="s">
        <v>72</v>
      </c>
      <c r="GB540" s="103" t="s">
        <v>377</v>
      </c>
      <c r="GC540" s="103"/>
      <c r="GD540" s="103"/>
      <c r="GE540" s="103"/>
      <c r="GF540" s="103"/>
      <c r="GG540" s="103"/>
      <c r="GH540" s="103"/>
      <c r="GI540" s="52"/>
      <c r="GK540" s="370" t="s">
        <v>72</v>
      </c>
      <c r="GL540" s="103" t="s">
        <v>377</v>
      </c>
      <c r="GM540" s="103"/>
      <c r="GN540" s="103"/>
      <c r="GO540" s="103"/>
      <c r="GP540" s="103"/>
      <c r="GQ540" s="103"/>
      <c r="GR540" s="103"/>
      <c r="GS540" s="52"/>
      <c r="GU540" s="370" t="s">
        <v>72</v>
      </c>
      <c r="GV540" s="103" t="s">
        <v>377</v>
      </c>
      <c r="GW540" s="103"/>
      <c r="GX540" s="103"/>
      <c r="GY540" s="103"/>
      <c r="GZ540" s="103"/>
      <c r="HA540" s="103"/>
      <c r="HB540" s="103"/>
      <c r="HC540" s="52"/>
      <c r="HE540" s="370" t="s">
        <v>72</v>
      </c>
      <c r="HF540" s="103" t="s">
        <v>377</v>
      </c>
      <c r="HG540" s="103"/>
      <c r="HH540" s="103"/>
      <c r="HI540" s="103"/>
      <c r="HJ540" s="103"/>
      <c r="HK540" s="103"/>
      <c r="HL540" s="103"/>
      <c r="HM540" s="52"/>
      <c r="HO540" s="370" t="s">
        <v>72</v>
      </c>
      <c r="HP540" s="103" t="s">
        <v>377</v>
      </c>
      <c r="HQ540" s="103"/>
      <c r="HR540" s="103"/>
      <c r="HS540" s="103"/>
      <c r="HT540" s="103"/>
      <c r="HU540" s="103"/>
      <c r="HV540" s="103"/>
      <c r="HW540" s="52"/>
      <c r="HY540" s="370" t="s">
        <v>72</v>
      </c>
      <c r="HZ540" s="103" t="s">
        <v>377</v>
      </c>
      <c r="IA540" s="103"/>
      <c r="IB540" s="103"/>
      <c r="IC540" s="103"/>
      <c r="ID540" s="103"/>
      <c r="IE540" s="103"/>
      <c r="IF540" s="103"/>
      <c r="IG540" s="52"/>
      <c r="II540" s="370" t="s">
        <v>72</v>
      </c>
      <c r="IJ540" s="103" t="s">
        <v>377</v>
      </c>
      <c r="IK540" s="103"/>
      <c r="IL540" s="103"/>
      <c r="IM540" s="103"/>
      <c r="IN540" s="103"/>
      <c r="IO540" s="103"/>
      <c r="IP540" s="103"/>
      <c r="IQ540" s="52"/>
      <c r="IS540" s="370" t="s">
        <v>72</v>
      </c>
      <c r="IT540" s="103" t="s">
        <v>377</v>
      </c>
      <c r="IU540" s="103"/>
      <c r="IV540" s="103"/>
      <c r="IW540" s="103"/>
      <c r="IX540" s="103"/>
      <c r="IY540" s="103"/>
      <c r="IZ540" s="103"/>
      <c r="JA540" s="52"/>
    </row>
    <row r="541" spans="1:261" ht="25.5" customHeight="1" outlineLevel="2" x14ac:dyDescent="0.25">
      <c r="C541" s="328"/>
      <c r="D541" s="41">
        <v>1</v>
      </c>
      <c r="E541" s="416">
        <f t="shared" ref="E541" si="2364">AVERAGE(O541,Y541,AI541,AS541,BC541,BM541,BW541,CG541,CQ541,DA541,DK541,DU541,EE541,EO541,EY541,FI541,FS541,GC541,GM541,GW541,HG541,HQ541,IA541,IK541,IU541)</f>
        <v>7.333333333333333</v>
      </c>
      <c r="F541" s="416">
        <f t="shared" ref="F541" si="2365">AVERAGE(P541,Z541,AJ541,AT541,BD541,BN541,BX541,CH541,CR541,DB541,DL541,DV541,EF541,EP541,EZ541,FJ541,FT541,GD541,GN541,GX541,HH541,HR541,IB541,IL541,IV541)</f>
        <v>1.6666666666666667</v>
      </c>
      <c r="G541" s="416">
        <f t="shared" ref="G541" si="2366">AVERAGE(Q541,AA541,AK541,AU541,BE541,BO541,BY541,CI541,CS541,DC541,DM541,DW541,EG541,EQ541,FA541,FK541,FU541,GE541,GO541,GY541,HI541,HS541,IC541,IM541,IW541)</f>
        <v>3.3333333333333335</v>
      </c>
      <c r="H541" s="416">
        <f t="shared" ref="H541" si="2367">AVERAGE(R541,AB541,AL541,AV541,BF541,BP541,BZ541,CJ541,CT541,DD541,DN541,DX541,EH541,ER541,FB541,FL541,FV541,GF541,GP541,GZ541,HJ541,HT541,ID541,IN541,IX541)</f>
        <v>10</v>
      </c>
      <c r="I541" s="416">
        <f t="shared" ref="I541" si="2368">AVERAGE(S541,AC541,AM541,AW541,BG541,BQ541,CA541,CK541,CU541,DE541,DO541,DY541,EI541,ES541,FC541,FM541,FW541,GG541,GQ541,HA541,HK541,HU541,IE541,IO541,IY541)</f>
        <v>8</v>
      </c>
      <c r="J541" s="416">
        <f t="shared" ref="J541" si="2369">AVERAGE(T541,AD541,AN541,AX541,BH541,BR541,CB541,CL541,CV541,DF541,DP541,DZ541,EJ541,ET541,FD541,FN541,FX541,GH541,GR541,HB541,HL541,HV541,IF541,IP541,IZ541)</f>
        <v>3</v>
      </c>
      <c r="K541" s="52"/>
      <c r="M541" s="328"/>
      <c r="N541" s="41">
        <v>1</v>
      </c>
      <c r="O541" s="6"/>
      <c r="P541" s="6"/>
      <c r="Q541" s="6"/>
      <c r="R541" s="6"/>
      <c r="S541" s="6"/>
      <c r="T541" s="6"/>
      <c r="U541" s="52"/>
      <c r="W541" s="328"/>
      <c r="X541" s="41">
        <v>1</v>
      </c>
      <c r="Y541" s="6"/>
      <c r="Z541" s="6"/>
      <c r="AA541" s="6"/>
      <c r="AB541" s="6"/>
      <c r="AC541" s="6"/>
      <c r="AD541" s="6"/>
      <c r="AE541" s="52"/>
      <c r="AG541" s="328"/>
      <c r="AH541" s="41">
        <v>1</v>
      </c>
      <c r="AI541" s="6"/>
      <c r="AJ541" s="6"/>
      <c r="AK541" s="6"/>
      <c r="AL541" s="6"/>
      <c r="AM541" s="6"/>
      <c r="AN541" s="6"/>
      <c r="AO541" s="52"/>
      <c r="AQ541" s="328"/>
      <c r="AR541" s="41">
        <v>1</v>
      </c>
      <c r="AS541" s="6"/>
      <c r="AT541" s="6"/>
      <c r="AU541" s="6"/>
      <c r="AV541" s="6"/>
      <c r="AW541" s="6"/>
      <c r="AX541" s="6"/>
      <c r="AY541" s="52"/>
      <c r="BA541" s="328"/>
      <c r="BB541" s="41">
        <v>1</v>
      </c>
      <c r="BC541" s="103"/>
      <c r="BD541" s="103"/>
      <c r="BE541" s="103"/>
      <c r="BF541" s="103"/>
      <c r="BG541" s="103"/>
      <c r="BH541" s="103"/>
      <c r="BI541" s="52"/>
      <c r="BK541" s="328"/>
      <c r="BL541" s="41">
        <v>1</v>
      </c>
      <c r="BM541" s="103"/>
      <c r="BN541" s="103"/>
      <c r="BO541" s="103"/>
      <c r="BP541" s="103"/>
      <c r="BQ541" s="103"/>
      <c r="BR541" s="103"/>
      <c r="BS541" s="52"/>
      <c r="BU541" s="328"/>
      <c r="BV541" s="41">
        <v>1</v>
      </c>
      <c r="BW541" s="6"/>
      <c r="BX541" s="6"/>
      <c r="BY541" s="6"/>
      <c r="BZ541" s="6"/>
      <c r="CA541" s="6"/>
      <c r="CB541" s="6"/>
      <c r="CC541" s="52"/>
      <c r="CE541" s="328"/>
      <c r="CF541" s="41">
        <v>1</v>
      </c>
      <c r="CG541" s="6"/>
      <c r="CH541" s="6"/>
      <c r="CI541" s="6"/>
      <c r="CJ541" s="6"/>
      <c r="CK541" s="6"/>
      <c r="CL541" s="6"/>
      <c r="CM541" s="52"/>
      <c r="CO541" s="328"/>
      <c r="CP541" s="41">
        <v>1</v>
      </c>
      <c r="CQ541" s="6">
        <v>7</v>
      </c>
      <c r="CR541" s="409">
        <v>0</v>
      </c>
      <c r="CS541" s="409">
        <v>0</v>
      </c>
      <c r="CT541" s="412">
        <v>10</v>
      </c>
      <c r="CU541" s="412">
        <v>10</v>
      </c>
      <c r="CV541" s="410">
        <v>0</v>
      </c>
      <c r="CW541" s="52" t="s">
        <v>536</v>
      </c>
      <c r="CY541" s="328"/>
      <c r="CZ541" s="41">
        <v>1</v>
      </c>
      <c r="DA541" s="6">
        <v>10</v>
      </c>
      <c r="DB541" s="6">
        <v>5</v>
      </c>
      <c r="DC541" s="6">
        <v>0</v>
      </c>
      <c r="DD541" s="6">
        <v>10</v>
      </c>
      <c r="DE541" s="6"/>
      <c r="DF541" s="6">
        <v>6</v>
      </c>
      <c r="DG541" s="52"/>
      <c r="DI541" s="328"/>
      <c r="DJ541" s="41">
        <v>1</v>
      </c>
      <c r="DK541" s="6"/>
      <c r="DL541" s="6"/>
      <c r="DM541" s="6"/>
      <c r="DN541" s="6"/>
      <c r="DO541" s="6"/>
      <c r="DP541" s="6"/>
      <c r="DQ541" s="52"/>
      <c r="DS541" s="328"/>
      <c r="DT541" s="41">
        <v>1</v>
      </c>
      <c r="DU541" s="6"/>
      <c r="DV541" s="6"/>
      <c r="DW541" s="6"/>
      <c r="DX541" s="6"/>
      <c r="DY541" s="6"/>
      <c r="DZ541" s="6"/>
      <c r="EA541" s="52"/>
      <c r="EC541" s="328"/>
      <c r="ED541" s="41">
        <v>1</v>
      </c>
      <c r="EE541" s="6"/>
      <c r="EF541" s="6"/>
      <c r="EG541" s="6"/>
      <c r="EH541" s="6"/>
      <c r="EI541" s="6"/>
      <c r="EJ541" s="6"/>
      <c r="EK541" s="52"/>
      <c r="EL541" s="328"/>
      <c r="EM541" s="41">
        <v>1</v>
      </c>
      <c r="EN541" s="6">
        <v>10</v>
      </c>
      <c r="EO541" s="6">
        <v>5</v>
      </c>
      <c r="EP541" s="6">
        <v>0</v>
      </c>
      <c r="EQ541" s="6">
        <v>10</v>
      </c>
      <c r="ER541" s="6"/>
      <c r="ES541" s="6">
        <v>6</v>
      </c>
      <c r="ET541" s="52"/>
      <c r="EU541" s="52"/>
      <c r="EW541" s="367"/>
      <c r="EX541" s="41">
        <v>1</v>
      </c>
      <c r="EY541" s="6"/>
      <c r="EZ541" s="6"/>
      <c r="FA541" s="6"/>
      <c r="FB541" s="6"/>
      <c r="FC541" s="6"/>
      <c r="FD541" s="6"/>
      <c r="FE541" s="52"/>
      <c r="FG541" s="367"/>
      <c r="FH541" s="41">
        <v>1</v>
      </c>
      <c r="FI541" s="6"/>
      <c r="FJ541" s="6"/>
      <c r="FK541" s="6"/>
      <c r="FL541" s="6"/>
      <c r="FM541" s="6"/>
      <c r="FN541" s="6"/>
      <c r="FO541" s="52"/>
      <c r="FQ541" s="367"/>
      <c r="FR541" s="41">
        <v>1</v>
      </c>
      <c r="FS541" s="6"/>
      <c r="FT541" s="6"/>
      <c r="FU541" s="6"/>
      <c r="FV541" s="6"/>
      <c r="FW541" s="6"/>
      <c r="FX541" s="6"/>
      <c r="FY541" s="52"/>
      <c r="GA541" s="367"/>
      <c r="GB541" s="41">
        <v>1</v>
      </c>
      <c r="GC541" s="6"/>
      <c r="GD541" s="6"/>
      <c r="GE541" s="6"/>
      <c r="GF541" s="6"/>
      <c r="GG541" s="6"/>
      <c r="GH541" s="6"/>
      <c r="GI541" s="52"/>
      <c r="GK541" s="367"/>
      <c r="GL541" s="41">
        <v>1</v>
      </c>
      <c r="GM541" s="6"/>
      <c r="GN541" s="6"/>
      <c r="GO541" s="6"/>
      <c r="GP541" s="6"/>
      <c r="GQ541" s="6"/>
      <c r="GR541" s="6"/>
      <c r="GS541" s="52"/>
      <c r="GU541" s="367"/>
      <c r="GV541" s="41">
        <v>1</v>
      </c>
      <c r="GW541" s="6"/>
      <c r="GX541" s="6"/>
      <c r="GY541" s="6"/>
      <c r="GZ541" s="6"/>
      <c r="HA541" s="6"/>
      <c r="HB541" s="6"/>
      <c r="HC541" s="52"/>
      <c r="HE541" s="367"/>
      <c r="HF541" s="41">
        <v>1</v>
      </c>
      <c r="HG541" s="6"/>
      <c r="HH541" s="6"/>
      <c r="HI541" s="6"/>
      <c r="HJ541" s="6"/>
      <c r="HK541" s="6"/>
      <c r="HL541" s="6"/>
      <c r="HM541" s="52"/>
      <c r="HO541" s="367"/>
      <c r="HP541" s="41">
        <v>1</v>
      </c>
      <c r="HQ541" s="6"/>
      <c r="HR541" s="6"/>
      <c r="HS541" s="6"/>
      <c r="HT541" s="6"/>
      <c r="HU541" s="6"/>
      <c r="HV541" s="6"/>
      <c r="HW541" s="52"/>
      <c r="HY541" s="367"/>
      <c r="HZ541" s="41">
        <v>1</v>
      </c>
      <c r="IA541" s="6"/>
      <c r="IB541" s="6"/>
      <c r="IC541" s="6"/>
      <c r="ID541" s="6"/>
      <c r="IE541" s="6"/>
      <c r="IF541" s="6"/>
      <c r="IG541" s="52"/>
      <c r="II541" s="367"/>
      <c r="IJ541" s="41">
        <v>1</v>
      </c>
      <c r="IK541" s="6"/>
      <c r="IL541" s="6"/>
      <c r="IM541" s="6"/>
      <c r="IN541" s="6"/>
      <c r="IO541" s="6"/>
      <c r="IP541" s="6"/>
      <c r="IQ541" s="52"/>
      <c r="IS541" s="367"/>
      <c r="IT541" s="41">
        <v>1</v>
      </c>
      <c r="IU541" s="6"/>
      <c r="IV541" s="6"/>
      <c r="IW541" s="6"/>
      <c r="IX541" s="6"/>
      <c r="IY541" s="6"/>
      <c r="IZ541" s="6"/>
      <c r="JA541" s="52"/>
    </row>
    <row r="542" spans="1:261" ht="12.75" customHeight="1" outlineLevel="2" x14ac:dyDescent="0.25">
      <c r="C542" s="328"/>
      <c r="D542" s="41">
        <v>2</v>
      </c>
      <c r="E542" s="416">
        <f t="shared" ref="E542:E546" si="2370">AVERAGE(O542,Y542,AI542,AS542,BC542,BM542,BW542,CG542,CQ542,DA542,DK542,DU542,EE542,EO542,EY542,FI542,FS542,GC542,GM542,GW542,HG542,HQ542,IA542,IK542,IU542)</f>
        <v>6.666666666666667</v>
      </c>
      <c r="F542" s="416">
        <f t="shared" ref="F542:F546" si="2371">AVERAGE(P542,Z542,AJ542,AT542,BD542,BN542,BX542,CH542,CR542,DB542,DL542,DV542,EF542,EP542,EZ542,FJ542,FT542,GD542,GN542,GX542,HH542,HR542,IB542,IL542,IV542)</f>
        <v>5</v>
      </c>
      <c r="G542" s="416">
        <f t="shared" ref="G542:G546" si="2372">AVERAGE(Q542,AA542,AK542,AU542,BE542,BO542,BY542,CI542,CS542,DC542,DM542,DW542,EG542,EQ542,FA542,FK542,FU542,GE542,GO542,GY542,HI542,HS542,IC542,IM542,IW542)</f>
        <v>4.333333333333333</v>
      </c>
      <c r="H542" s="416">
        <f t="shared" ref="H542:H546" si="2373">AVERAGE(R542,AB542,AL542,AV542,BF542,BP542,BZ542,CJ542,CT542,DD542,DN542,DX542,EH542,ER542,FB542,FL542,FV542,GF542,GP542,GZ542,HJ542,HT542,ID542,IN542,IX542)</f>
        <v>8</v>
      </c>
      <c r="I542" s="416">
        <f t="shared" ref="I542:I546" si="2374">AVERAGE(S542,AC542,AM542,AW542,BG542,BQ542,CA542,CK542,CU542,DE542,DO542,DY542,EI542,ES542,FC542,FM542,FW542,GG542,GQ542,HA542,HK542,HU542,IE542,IO542,IY542)</f>
        <v>8.5</v>
      </c>
      <c r="J542" s="416">
        <f t="shared" ref="J542:J546" si="2375">AVERAGE(T542,AD542,AN542,AX542,BH542,BR542,CB542,CL542,CV542,DF542,DP542,DZ542,EJ542,ET542,FD542,FN542,FX542,GH542,GR542,HB542,HL542,HV542,IF542,IP542,IZ542)</f>
        <v>5.5</v>
      </c>
      <c r="K542" s="52"/>
      <c r="M542" s="328"/>
      <c r="N542" s="41">
        <v>2</v>
      </c>
      <c r="O542" s="6"/>
      <c r="P542" s="6"/>
      <c r="Q542" s="6"/>
      <c r="R542" s="6"/>
      <c r="S542" s="6"/>
      <c r="T542" s="6"/>
      <c r="U542" s="52"/>
      <c r="W542" s="328"/>
      <c r="X542" s="41">
        <v>2</v>
      </c>
      <c r="Y542" s="6"/>
      <c r="Z542" s="6"/>
      <c r="AA542" s="6"/>
      <c r="AB542" s="6"/>
      <c r="AC542" s="6"/>
      <c r="AD542" s="6"/>
      <c r="AE542" s="52"/>
      <c r="AG542" s="328"/>
      <c r="AH542" s="41">
        <v>2</v>
      </c>
      <c r="AI542" s="6"/>
      <c r="AJ542" s="6"/>
      <c r="AK542" s="6"/>
      <c r="AL542" s="6"/>
      <c r="AM542" s="6"/>
      <c r="AN542" s="6"/>
      <c r="AO542" s="52"/>
      <c r="AQ542" s="328"/>
      <c r="AR542" s="41">
        <v>2</v>
      </c>
      <c r="AS542" s="6"/>
      <c r="AT542" s="6"/>
      <c r="AU542" s="6"/>
      <c r="AV542" s="6"/>
      <c r="AW542" s="6"/>
      <c r="AX542" s="6"/>
      <c r="AY542" s="52"/>
      <c r="BA542" s="328"/>
      <c r="BB542" s="41">
        <v>2</v>
      </c>
      <c r="BC542" s="6"/>
      <c r="BD542" s="6"/>
      <c r="BE542" s="6"/>
      <c r="BF542" s="6"/>
      <c r="BG542" s="6"/>
      <c r="BH542" s="6"/>
      <c r="BI542" s="52"/>
      <c r="BK542" s="328"/>
      <c r="BL542" s="41">
        <v>2</v>
      </c>
      <c r="BM542" s="6"/>
      <c r="BN542" s="6"/>
      <c r="BO542" s="6"/>
      <c r="BP542" s="6"/>
      <c r="BQ542" s="6"/>
      <c r="BR542" s="6"/>
      <c r="BS542" s="52"/>
      <c r="BU542" s="328"/>
      <c r="BV542" s="41">
        <v>2</v>
      </c>
      <c r="BW542" s="6"/>
      <c r="BX542" s="6"/>
      <c r="BY542" s="6"/>
      <c r="BZ542" s="6"/>
      <c r="CA542" s="6"/>
      <c r="CB542" s="6"/>
      <c r="CC542" s="52"/>
      <c r="CE542" s="328"/>
      <c r="CF542" s="41">
        <v>2</v>
      </c>
      <c r="CG542" s="6"/>
      <c r="CH542" s="6"/>
      <c r="CI542" s="6"/>
      <c r="CJ542" s="6"/>
      <c r="CK542" s="6"/>
      <c r="CL542" s="6"/>
      <c r="CM542" s="52"/>
      <c r="CO542" s="328"/>
      <c r="CP542" s="41">
        <v>2</v>
      </c>
      <c r="CQ542" s="6">
        <v>6</v>
      </c>
      <c r="CR542" s="6">
        <v>9</v>
      </c>
      <c r="CS542" s="6">
        <v>5</v>
      </c>
      <c r="CT542" s="6">
        <v>8</v>
      </c>
      <c r="CU542" s="412">
        <v>10</v>
      </c>
      <c r="CV542" s="6">
        <v>4</v>
      </c>
      <c r="CW542" s="52"/>
      <c r="CY542" s="328"/>
      <c r="CZ542" s="41">
        <v>2</v>
      </c>
      <c r="DA542" s="6">
        <v>8</v>
      </c>
      <c r="DB542" s="6">
        <v>6</v>
      </c>
      <c r="DC542" s="6">
        <v>0</v>
      </c>
      <c r="DD542" s="6">
        <v>8</v>
      </c>
      <c r="DE542" s="6"/>
      <c r="DF542" s="6">
        <v>7</v>
      </c>
      <c r="DG542" s="52"/>
      <c r="DI542" s="328"/>
      <c r="DJ542" s="41">
        <v>2</v>
      </c>
      <c r="DK542" s="6"/>
      <c r="DL542" s="6"/>
      <c r="DM542" s="6"/>
      <c r="DN542" s="6"/>
      <c r="DO542" s="6"/>
      <c r="DP542" s="6"/>
      <c r="DQ542" s="52"/>
      <c r="DS542" s="328"/>
      <c r="DT542" s="41">
        <v>2</v>
      </c>
      <c r="DU542" s="6"/>
      <c r="DV542" s="6"/>
      <c r="DW542" s="6"/>
      <c r="DX542" s="6"/>
      <c r="DY542" s="6"/>
      <c r="DZ542" s="6"/>
      <c r="EA542" s="52"/>
      <c r="EC542" s="328"/>
      <c r="ED542" s="41">
        <v>2</v>
      </c>
      <c r="EE542" s="6"/>
      <c r="EF542" s="6"/>
      <c r="EG542" s="6"/>
      <c r="EH542" s="6"/>
      <c r="EI542" s="6"/>
      <c r="EJ542" s="6"/>
      <c r="EK542" s="52"/>
      <c r="EL542" s="328"/>
      <c r="EM542" s="41">
        <v>2</v>
      </c>
      <c r="EN542" s="6">
        <v>8</v>
      </c>
      <c r="EO542" s="6">
        <v>6</v>
      </c>
      <c r="EP542" s="6">
        <v>0</v>
      </c>
      <c r="EQ542" s="6">
        <v>8</v>
      </c>
      <c r="ER542" s="6"/>
      <c r="ES542" s="6">
        <v>7</v>
      </c>
      <c r="ET542" s="52"/>
      <c r="EU542" s="52"/>
      <c r="EW542" s="367"/>
      <c r="EX542" s="41">
        <v>2</v>
      </c>
      <c r="EY542" s="6"/>
      <c r="EZ542" s="6"/>
      <c r="FA542" s="6"/>
      <c r="FB542" s="6"/>
      <c r="FC542" s="6"/>
      <c r="FD542" s="6"/>
      <c r="FE542" s="52"/>
      <c r="FG542" s="367"/>
      <c r="FH542" s="41">
        <v>2</v>
      </c>
      <c r="FI542" s="6"/>
      <c r="FJ542" s="6"/>
      <c r="FK542" s="6"/>
      <c r="FL542" s="6"/>
      <c r="FM542" s="6"/>
      <c r="FN542" s="6"/>
      <c r="FO542" s="52"/>
      <c r="FQ542" s="367"/>
      <c r="FR542" s="41">
        <v>2</v>
      </c>
      <c r="FS542" s="6"/>
      <c r="FT542" s="6"/>
      <c r="FU542" s="6"/>
      <c r="FV542" s="6"/>
      <c r="FW542" s="6"/>
      <c r="FX542" s="6"/>
      <c r="FY542" s="52"/>
      <c r="GA542" s="367"/>
      <c r="GB542" s="41">
        <v>2</v>
      </c>
      <c r="GC542" s="6"/>
      <c r="GD542" s="6"/>
      <c r="GE542" s="6"/>
      <c r="GF542" s="6"/>
      <c r="GG542" s="6"/>
      <c r="GH542" s="6"/>
      <c r="GI542" s="52"/>
      <c r="GK542" s="367"/>
      <c r="GL542" s="41">
        <v>2</v>
      </c>
      <c r="GM542" s="6"/>
      <c r="GN542" s="6"/>
      <c r="GO542" s="6"/>
      <c r="GP542" s="6"/>
      <c r="GQ542" s="6"/>
      <c r="GR542" s="6"/>
      <c r="GS542" s="52"/>
      <c r="GU542" s="367"/>
      <c r="GV542" s="41">
        <v>2</v>
      </c>
      <c r="GW542" s="6"/>
      <c r="GX542" s="6"/>
      <c r="GY542" s="6"/>
      <c r="GZ542" s="6"/>
      <c r="HA542" s="6"/>
      <c r="HB542" s="6"/>
      <c r="HC542" s="52"/>
      <c r="HE542" s="367"/>
      <c r="HF542" s="41">
        <v>2</v>
      </c>
      <c r="HG542" s="6"/>
      <c r="HH542" s="6"/>
      <c r="HI542" s="6"/>
      <c r="HJ542" s="6"/>
      <c r="HK542" s="6"/>
      <c r="HL542" s="6"/>
      <c r="HM542" s="52"/>
      <c r="HO542" s="367"/>
      <c r="HP542" s="41">
        <v>2</v>
      </c>
      <c r="HQ542" s="6"/>
      <c r="HR542" s="6"/>
      <c r="HS542" s="6"/>
      <c r="HT542" s="6"/>
      <c r="HU542" s="6"/>
      <c r="HV542" s="6"/>
      <c r="HW542" s="52"/>
      <c r="HY542" s="367"/>
      <c r="HZ542" s="41">
        <v>2</v>
      </c>
      <c r="IA542" s="6"/>
      <c r="IB542" s="6"/>
      <c r="IC542" s="6"/>
      <c r="ID542" s="6"/>
      <c r="IE542" s="6"/>
      <c r="IF542" s="6"/>
      <c r="IG542" s="52"/>
      <c r="II542" s="367"/>
      <c r="IJ542" s="41">
        <v>2</v>
      </c>
      <c r="IK542" s="6"/>
      <c r="IL542" s="6"/>
      <c r="IM542" s="6"/>
      <c r="IN542" s="6"/>
      <c r="IO542" s="6"/>
      <c r="IP542" s="6"/>
      <c r="IQ542" s="52"/>
      <c r="IS542" s="367"/>
      <c r="IT542" s="41">
        <v>2</v>
      </c>
      <c r="IU542" s="6"/>
      <c r="IV542" s="6"/>
      <c r="IW542" s="6"/>
      <c r="IX542" s="6"/>
      <c r="IY542" s="6"/>
      <c r="IZ542" s="6"/>
      <c r="JA542" s="52"/>
    </row>
    <row r="543" spans="1:261" ht="12.75" customHeight="1" outlineLevel="2" x14ac:dyDescent="0.25">
      <c r="C543" s="328"/>
      <c r="D543" s="41">
        <v>3</v>
      </c>
      <c r="E543" s="416">
        <f t="shared" si="2370"/>
        <v>8.6666666666666661</v>
      </c>
      <c r="F543" s="416">
        <f t="shared" si="2371"/>
        <v>8.3333333333333339</v>
      </c>
      <c r="G543" s="416">
        <f t="shared" si="2372"/>
        <v>8.3333333333333339</v>
      </c>
      <c r="H543" s="416">
        <f t="shared" si="2373"/>
        <v>8.5</v>
      </c>
      <c r="I543" s="416">
        <f t="shared" si="2374"/>
        <v>8.5</v>
      </c>
      <c r="J543" s="416">
        <f t="shared" si="2375"/>
        <v>7.5</v>
      </c>
      <c r="K543" s="52"/>
      <c r="M543" s="328"/>
      <c r="N543" s="41">
        <v>3</v>
      </c>
      <c r="O543" s="6"/>
      <c r="P543" s="6"/>
      <c r="Q543" s="6"/>
      <c r="R543" s="6"/>
      <c r="S543" s="6"/>
      <c r="T543" s="6"/>
      <c r="U543" s="52"/>
      <c r="W543" s="328"/>
      <c r="X543" s="41">
        <v>3</v>
      </c>
      <c r="Y543" s="6"/>
      <c r="Z543" s="6"/>
      <c r="AA543" s="6"/>
      <c r="AB543" s="6"/>
      <c r="AC543" s="6"/>
      <c r="AD543" s="6"/>
      <c r="AE543" s="52"/>
      <c r="AG543" s="328"/>
      <c r="AH543" s="41">
        <v>3</v>
      </c>
      <c r="AI543" s="6"/>
      <c r="AJ543" s="6"/>
      <c r="AK543" s="6"/>
      <c r="AL543" s="6"/>
      <c r="AM543" s="6"/>
      <c r="AN543" s="6"/>
      <c r="AO543" s="52"/>
      <c r="AQ543" s="328"/>
      <c r="AR543" s="41">
        <v>3</v>
      </c>
      <c r="AS543" s="6"/>
      <c r="AT543" s="6"/>
      <c r="AU543" s="6"/>
      <c r="AV543" s="6"/>
      <c r="AW543" s="6"/>
      <c r="AX543" s="6"/>
      <c r="AY543" s="52"/>
      <c r="BA543" s="328"/>
      <c r="BB543" s="41">
        <v>3</v>
      </c>
      <c r="BC543" s="6"/>
      <c r="BD543" s="6"/>
      <c r="BE543" s="6"/>
      <c r="BF543" s="6"/>
      <c r="BG543" s="6"/>
      <c r="BH543" s="6"/>
      <c r="BI543" s="52"/>
      <c r="BK543" s="328"/>
      <c r="BL543" s="41">
        <v>3</v>
      </c>
      <c r="BM543" s="6"/>
      <c r="BN543" s="6"/>
      <c r="BO543" s="6"/>
      <c r="BP543" s="6"/>
      <c r="BQ543" s="6"/>
      <c r="BR543" s="6"/>
      <c r="BS543" s="52"/>
      <c r="BU543" s="328"/>
      <c r="BV543" s="41">
        <v>3</v>
      </c>
      <c r="BW543" s="6"/>
      <c r="BX543" s="6"/>
      <c r="BY543" s="6"/>
      <c r="BZ543" s="6"/>
      <c r="CA543" s="6"/>
      <c r="CB543" s="6"/>
      <c r="CC543" s="52"/>
      <c r="CE543" s="328"/>
      <c r="CF543" s="41">
        <v>3</v>
      </c>
      <c r="CG543" s="6"/>
      <c r="CH543" s="6"/>
      <c r="CI543" s="6"/>
      <c r="CJ543" s="6"/>
      <c r="CK543" s="6"/>
      <c r="CL543" s="6"/>
      <c r="CM543" s="52"/>
      <c r="CO543" s="328"/>
      <c r="CP543" s="41">
        <v>3</v>
      </c>
      <c r="CQ543" s="6">
        <v>8</v>
      </c>
      <c r="CR543" s="6">
        <v>7</v>
      </c>
      <c r="CS543" s="6">
        <v>9</v>
      </c>
      <c r="CT543" s="6">
        <v>9</v>
      </c>
      <c r="CU543" s="6">
        <v>9</v>
      </c>
      <c r="CV543" s="6">
        <v>7</v>
      </c>
      <c r="CW543" s="52"/>
      <c r="CY543" s="328"/>
      <c r="CZ543" s="41">
        <v>3</v>
      </c>
      <c r="DA543" s="6">
        <v>8</v>
      </c>
      <c r="DB543" s="6">
        <v>10</v>
      </c>
      <c r="DC543" s="6">
        <v>8</v>
      </c>
      <c r="DD543" s="6">
        <v>8</v>
      </c>
      <c r="DE543" s="6"/>
      <c r="DF543" s="6">
        <v>8</v>
      </c>
      <c r="DG543" s="52"/>
      <c r="DI543" s="328"/>
      <c r="DJ543" s="41">
        <v>3</v>
      </c>
      <c r="DK543" s="6"/>
      <c r="DL543" s="6"/>
      <c r="DM543" s="6"/>
      <c r="DN543" s="6"/>
      <c r="DO543" s="6"/>
      <c r="DP543" s="6"/>
      <c r="DQ543" s="52"/>
      <c r="DS543" s="328"/>
      <c r="DT543" s="41">
        <v>3</v>
      </c>
      <c r="DU543" s="6"/>
      <c r="DV543" s="6"/>
      <c r="DW543" s="6"/>
      <c r="DX543" s="6"/>
      <c r="DY543" s="6"/>
      <c r="DZ543" s="6"/>
      <c r="EA543" s="52"/>
      <c r="EC543" s="328"/>
      <c r="ED543" s="41">
        <v>3</v>
      </c>
      <c r="EE543" s="6"/>
      <c r="EF543" s="6"/>
      <c r="EG543" s="6"/>
      <c r="EH543" s="6"/>
      <c r="EI543" s="6"/>
      <c r="EJ543" s="6"/>
      <c r="EK543" s="52"/>
      <c r="EL543" s="328"/>
      <c r="EM543" s="41">
        <v>3</v>
      </c>
      <c r="EN543" s="6">
        <v>8</v>
      </c>
      <c r="EO543" s="6">
        <v>10</v>
      </c>
      <c r="EP543" s="6">
        <v>8</v>
      </c>
      <c r="EQ543" s="6">
        <v>8</v>
      </c>
      <c r="ER543" s="6"/>
      <c r="ES543" s="6">
        <v>8</v>
      </c>
      <c r="ET543" s="52"/>
      <c r="EU543" s="52"/>
      <c r="EW543" s="367"/>
      <c r="EX543" s="41">
        <v>3</v>
      </c>
      <c r="EY543" s="6"/>
      <c r="EZ543" s="6"/>
      <c r="FA543" s="6"/>
      <c r="FB543" s="6"/>
      <c r="FC543" s="6"/>
      <c r="FD543" s="6"/>
      <c r="FE543" s="52"/>
      <c r="FG543" s="367"/>
      <c r="FH543" s="41">
        <v>3</v>
      </c>
      <c r="FI543" s="6"/>
      <c r="FJ543" s="6"/>
      <c r="FK543" s="6"/>
      <c r="FL543" s="6"/>
      <c r="FM543" s="6"/>
      <c r="FN543" s="6"/>
      <c r="FO543" s="52"/>
      <c r="FQ543" s="367"/>
      <c r="FR543" s="41">
        <v>3</v>
      </c>
      <c r="FS543" s="6"/>
      <c r="FT543" s="6"/>
      <c r="FU543" s="6"/>
      <c r="FV543" s="6"/>
      <c r="FW543" s="6"/>
      <c r="FX543" s="6"/>
      <c r="FY543" s="52"/>
      <c r="GA543" s="367"/>
      <c r="GB543" s="41">
        <v>3</v>
      </c>
      <c r="GC543" s="6"/>
      <c r="GD543" s="6"/>
      <c r="GE543" s="6"/>
      <c r="GF543" s="6"/>
      <c r="GG543" s="6"/>
      <c r="GH543" s="6"/>
      <c r="GI543" s="52"/>
      <c r="GK543" s="367"/>
      <c r="GL543" s="41">
        <v>3</v>
      </c>
      <c r="GM543" s="6"/>
      <c r="GN543" s="6"/>
      <c r="GO543" s="6"/>
      <c r="GP543" s="6"/>
      <c r="GQ543" s="6"/>
      <c r="GR543" s="6"/>
      <c r="GS543" s="52"/>
      <c r="GU543" s="367"/>
      <c r="GV543" s="41">
        <v>3</v>
      </c>
      <c r="GW543" s="6"/>
      <c r="GX543" s="6"/>
      <c r="GY543" s="6"/>
      <c r="GZ543" s="6"/>
      <c r="HA543" s="6"/>
      <c r="HB543" s="6"/>
      <c r="HC543" s="52"/>
      <c r="HE543" s="367"/>
      <c r="HF543" s="41">
        <v>3</v>
      </c>
      <c r="HG543" s="6"/>
      <c r="HH543" s="6"/>
      <c r="HI543" s="6"/>
      <c r="HJ543" s="6"/>
      <c r="HK543" s="6"/>
      <c r="HL543" s="6"/>
      <c r="HM543" s="52"/>
      <c r="HO543" s="367"/>
      <c r="HP543" s="41">
        <v>3</v>
      </c>
      <c r="HQ543" s="6"/>
      <c r="HR543" s="6"/>
      <c r="HS543" s="6"/>
      <c r="HT543" s="6"/>
      <c r="HU543" s="6"/>
      <c r="HV543" s="6"/>
      <c r="HW543" s="52"/>
      <c r="HY543" s="367"/>
      <c r="HZ543" s="41">
        <v>3</v>
      </c>
      <c r="IA543" s="6"/>
      <c r="IB543" s="6"/>
      <c r="IC543" s="6"/>
      <c r="ID543" s="6"/>
      <c r="IE543" s="6"/>
      <c r="IF543" s="6"/>
      <c r="IG543" s="52"/>
      <c r="II543" s="367"/>
      <c r="IJ543" s="41">
        <v>3</v>
      </c>
      <c r="IK543" s="6"/>
      <c r="IL543" s="6"/>
      <c r="IM543" s="6"/>
      <c r="IN543" s="6"/>
      <c r="IO543" s="6"/>
      <c r="IP543" s="6"/>
      <c r="IQ543" s="52"/>
      <c r="IS543" s="367"/>
      <c r="IT543" s="41">
        <v>3</v>
      </c>
      <c r="IU543" s="6"/>
      <c r="IV543" s="6"/>
      <c r="IW543" s="6"/>
      <c r="IX543" s="6"/>
      <c r="IY543" s="6"/>
      <c r="IZ543" s="6"/>
      <c r="JA543" s="52"/>
    </row>
    <row r="544" spans="1:261" ht="12.75" customHeight="1" outlineLevel="2" x14ac:dyDescent="0.25">
      <c r="C544" s="328"/>
      <c r="D544" s="41">
        <v>4</v>
      </c>
      <c r="E544" s="416">
        <f t="shared" si="2370"/>
        <v>7</v>
      </c>
      <c r="F544" s="416">
        <f t="shared" si="2371"/>
        <v>5.666666666666667</v>
      </c>
      <c r="G544" s="416">
        <f t="shared" si="2372"/>
        <v>9.3333333333333339</v>
      </c>
      <c r="H544" s="416">
        <f t="shared" si="2373"/>
        <v>9</v>
      </c>
      <c r="I544" s="416">
        <f t="shared" si="2374"/>
        <v>4</v>
      </c>
      <c r="J544" s="416">
        <f t="shared" si="2375"/>
        <v>6.5</v>
      </c>
      <c r="K544" s="52"/>
      <c r="M544" s="328"/>
      <c r="N544" s="41">
        <v>4</v>
      </c>
      <c r="O544" s="6"/>
      <c r="P544" s="6"/>
      <c r="Q544" s="6"/>
      <c r="R544" s="6"/>
      <c r="S544" s="6"/>
      <c r="T544" s="6"/>
      <c r="U544" s="52"/>
      <c r="W544" s="328"/>
      <c r="X544" s="41">
        <v>4</v>
      </c>
      <c r="Y544" s="6"/>
      <c r="Z544" s="6"/>
      <c r="AA544" s="6"/>
      <c r="AB544" s="6"/>
      <c r="AC544" s="6"/>
      <c r="AD544" s="6"/>
      <c r="AE544" s="52"/>
      <c r="AG544" s="328"/>
      <c r="AH544" s="41">
        <v>4</v>
      </c>
      <c r="AI544" s="6"/>
      <c r="AJ544" s="6"/>
      <c r="AK544" s="6"/>
      <c r="AL544" s="6"/>
      <c r="AM544" s="6"/>
      <c r="AN544" s="6"/>
      <c r="AO544" s="52"/>
      <c r="AQ544" s="328"/>
      <c r="AR544" s="41">
        <v>4</v>
      </c>
      <c r="AS544" s="6"/>
      <c r="AT544" s="6"/>
      <c r="AU544" s="6"/>
      <c r="AV544" s="6"/>
      <c r="AW544" s="6"/>
      <c r="AX544" s="6"/>
      <c r="AY544" s="52"/>
      <c r="BA544" s="328"/>
      <c r="BB544" s="41">
        <v>4</v>
      </c>
      <c r="BC544" s="6"/>
      <c r="BD544" s="6"/>
      <c r="BE544" s="6"/>
      <c r="BF544" s="6"/>
      <c r="BG544" s="6"/>
      <c r="BH544" s="6"/>
      <c r="BI544" s="52"/>
      <c r="BK544" s="328"/>
      <c r="BL544" s="41">
        <v>4</v>
      </c>
      <c r="BM544" s="6"/>
      <c r="BN544" s="6"/>
      <c r="BO544" s="6"/>
      <c r="BP544" s="6"/>
      <c r="BQ544" s="6"/>
      <c r="BR544" s="6"/>
      <c r="BS544" s="52"/>
      <c r="BU544" s="328"/>
      <c r="BV544" s="41">
        <v>4</v>
      </c>
      <c r="BW544" s="6"/>
      <c r="BX544" s="6"/>
      <c r="BY544" s="6"/>
      <c r="BZ544" s="6"/>
      <c r="CA544" s="6"/>
      <c r="CB544" s="6"/>
      <c r="CC544" s="52"/>
      <c r="CE544" s="328"/>
      <c r="CF544" s="41">
        <v>4</v>
      </c>
      <c r="CG544" s="6"/>
      <c r="CH544" s="6"/>
      <c r="CI544" s="6"/>
      <c r="CJ544" s="6"/>
      <c r="CK544" s="6"/>
      <c r="CL544" s="6"/>
      <c r="CM544" s="52"/>
      <c r="CO544" s="328"/>
      <c r="CP544" s="41">
        <v>4</v>
      </c>
      <c r="CQ544" s="6">
        <v>7</v>
      </c>
      <c r="CR544" s="409">
        <v>0</v>
      </c>
      <c r="CS544" s="412">
        <v>10</v>
      </c>
      <c r="CT544" s="412">
        <v>10</v>
      </c>
      <c r="CU544" s="409">
        <v>0</v>
      </c>
      <c r="CV544" s="6">
        <v>5</v>
      </c>
      <c r="CW544" s="52"/>
      <c r="CY544" s="328"/>
      <c r="CZ544" s="41">
        <v>4</v>
      </c>
      <c r="DA544" s="6">
        <v>7</v>
      </c>
      <c r="DB544" s="6">
        <v>7</v>
      </c>
      <c r="DC544" s="6">
        <v>10</v>
      </c>
      <c r="DD544" s="6">
        <v>8</v>
      </c>
      <c r="DE544" s="6"/>
      <c r="DF544" s="6">
        <v>8</v>
      </c>
      <c r="DG544" s="52"/>
      <c r="DI544" s="328"/>
      <c r="DJ544" s="41">
        <v>4</v>
      </c>
      <c r="DK544" s="6"/>
      <c r="DL544" s="6"/>
      <c r="DM544" s="6"/>
      <c r="DN544" s="6"/>
      <c r="DO544" s="6"/>
      <c r="DP544" s="6"/>
      <c r="DQ544" s="52"/>
      <c r="DS544" s="328"/>
      <c r="DT544" s="41">
        <v>4</v>
      </c>
      <c r="DU544" s="6"/>
      <c r="DV544" s="6"/>
      <c r="DW544" s="6"/>
      <c r="DX544" s="6"/>
      <c r="DY544" s="6"/>
      <c r="DZ544" s="6"/>
      <c r="EA544" s="52"/>
      <c r="EC544" s="328"/>
      <c r="ED544" s="41">
        <v>4</v>
      </c>
      <c r="EE544" s="6"/>
      <c r="EF544" s="6"/>
      <c r="EG544" s="6"/>
      <c r="EH544" s="6"/>
      <c r="EI544" s="6"/>
      <c r="EJ544" s="6"/>
      <c r="EK544" s="52"/>
      <c r="EL544" s="328"/>
      <c r="EM544" s="41">
        <v>4</v>
      </c>
      <c r="EN544" s="6">
        <v>7</v>
      </c>
      <c r="EO544" s="6">
        <v>7</v>
      </c>
      <c r="EP544" s="6">
        <v>10</v>
      </c>
      <c r="EQ544" s="6">
        <v>8</v>
      </c>
      <c r="ER544" s="6"/>
      <c r="ES544" s="6">
        <v>8</v>
      </c>
      <c r="ET544" s="52"/>
      <c r="EU544" s="52"/>
      <c r="EW544" s="367"/>
      <c r="EX544" s="41">
        <v>4</v>
      </c>
      <c r="EY544" s="6"/>
      <c r="EZ544" s="6"/>
      <c r="FA544" s="6"/>
      <c r="FB544" s="6"/>
      <c r="FC544" s="6"/>
      <c r="FD544" s="6"/>
      <c r="FE544" s="52"/>
      <c r="FG544" s="367"/>
      <c r="FH544" s="41">
        <v>4</v>
      </c>
      <c r="FI544" s="6"/>
      <c r="FJ544" s="6"/>
      <c r="FK544" s="6"/>
      <c r="FL544" s="6"/>
      <c r="FM544" s="6"/>
      <c r="FN544" s="6"/>
      <c r="FO544" s="52"/>
      <c r="FQ544" s="367"/>
      <c r="FR544" s="41">
        <v>4</v>
      </c>
      <c r="FS544" s="6"/>
      <c r="FT544" s="6"/>
      <c r="FU544" s="6"/>
      <c r="FV544" s="6"/>
      <c r="FW544" s="6"/>
      <c r="FX544" s="6"/>
      <c r="FY544" s="52"/>
      <c r="GA544" s="367"/>
      <c r="GB544" s="41">
        <v>4</v>
      </c>
      <c r="GC544" s="6"/>
      <c r="GD544" s="6"/>
      <c r="GE544" s="6"/>
      <c r="GF544" s="6"/>
      <c r="GG544" s="6"/>
      <c r="GH544" s="6"/>
      <c r="GI544" s="52"/>
      <c r="GK544" s="367"/>
      <c r="GL544" s="41">
        <v>4</v>
      </c>
      <c r="GM544" s="6"/>
      <c r="GN544" s="6"/>
      <c r="GO544" s="6"/>
      <c r="GP544" s="6"/>
      <c r="GQ544" s="6"/>
      <c r="GR544" s="6"/>
      <c r="GS544" s="52"/>
      <c r="GU544" s="367"/>
      <c r="GV544" s="41">
        <v>4</v>
      </c>
      <c r="GW544" s="6"/>
      <c r="GX544" s="6"/>
      <c r="GY544" s="6"/>
      <c r="GZ544" s="6"/>
      <c r="HA544" s="6"/>
      <c r="HB544" s="6"/>
      <c r="HC544" s="52"/>
      <c r="HE544" s="367"/>
      <c r="HF544" s="41">
        <v>4</v>
      </c>
      <c r="HG544" s="6"/>
      <c r="HH544" s="6"/>
      <c r="HI544" s="6"/>
      <c r="HJ544" s="6"/>
      <c r="HK544" s="6"/>
      <c r="HL544" s="6"/>
      <c r="HM544" s="52"/>
      <c r="HO544" s="367"/>
      <c r="HP544" s="41">
        <v>4</v>
      </c>
      <c r="HQ544" s="6"/>
      <c r="HR544" s="6"/>
      <c r="HS544" s="6"/>
      <c r="HT544" s="6"/>
      <c r="HU544" s="6"/>
      <c r="HV544" s="6"/>
      <c r="HW544" s="52"/>
      <c r="HY544" s="367"/>
      <c r="HZ544" s="41">
        <v>4</v>
      </c>
      <c r="IA544" s="6"/>
      <c r="IB544" s="6"/>
      <c r="IC544" s="6"/>
      <c r="ID544" s="6"/>
      <c r="IE544" s="6"/>
      <c r="IF544" s="6"/>
      <c r="IG544" s="52"/>
      <c r="II544" s="367"/>
      <c r="IJ544" s="41">
        <v>4</v>
      </c>
      <c r="IK544" s="6"/>
      <c r="IL544" s="6"/>
      <c r="IM544" s="6"/>
      <c r="IN544" s="6"/>
      <c r="IO544" s="6"/>
      <c r="IP544" s="6"/>
      <c r="IQ544" s="52"/>
      <c r="IS544" s="367"/>
      <c r="IT544" s="41">
        <v>4</v>
      </c>
      <c r="IU544" s="6"/>
      <c r="IV544" s="6"/>
      <c r="IW544" s="6"/>
      <c r="IX544" s="6"/>
      <c r="IY544" s="6"/>
      <c r="IZ544" s="6"/>
      <c r="JA544" s="52"/>
    </row>
    <row r="545" spans="1:261" ht="12.75" customHeight="1" outlineLevel="2" x14ac:dyDescent="0.25">
      <c r="C545" s="328"/>
      <c r="D545" s="41">
        <v>5</v>
      </c>
      <c r="E545" s="416">
        <f t="shared" si="2370"/>
        <v>9</v>
      </c>
      <c r="F545" s="416">
        <f t="shared" si="2371"/>
        <v>8</v>
      </c>
      <c r="G545" s="416">
        <f t="shared" si="2372"/>
        <v>5.666666666666667</v>
      </c>
      <c r="H545" s="416">
        <f t="shared" si="2373"/>
        <v>6</v>
      </c>
      <c r="I545" s="416">
        <f t="shared" si="2374"/>
        <v>4.5</v>
      </c>
      <c r="J545" s="416">
        <f t="shared" si="2375"/>
        <v>7</v>
      </c>
      <c r="K545" s="52"/>
      <c r="M545" s="328"/>
      <c r="N545" s="41">
        <v>5</v>
      </c>
      <c r="O545" s="6"/>
      <c r="P545" s="6"/>
      <c r="Q545" s="6"/>
      <c r="R545" s="6"/>
      <c r="S545" s="6"/>
      <c r="T545" s="6"/>
      <c r="U545" s="52"/>
      <c r="W545" s="328"/>
      <c r="X545" s="41">
        <v>5</v>
      </c>
      <c r="Y545" s="6"/>
      <c r="Z545" s="6"/>
      <c r="AA545" s="6"/>
      <c r="AB545" s="6"/>
      <c r="AC545" s="6"/>
      <c r="AD545" s="6"/>
      <c r="AE545" s="52"/>
      <c r="AG545" s="328"/>
      <c r="AH545" s="41">
        <v>5</v>
      </c>
      <c r="AI545" s="6"/>
      <c r="AJ545" s="6"/>
      <c r="AK545" s="6"/>
      <c r="AL545" s="6"/>
      <c r="AM545" s="6"/>
      <c r="AN545" s="6"/>
      <c r="AO545" s="52"/>
      <c r="AQ545" s="328"/>
      <c r="AR545" s="41">
        <v>5</v>
      </c>
      <c r="AS545" s="6"/>
      <c r="AT545" s="6"/>
      <c r="AU545" s="6"/>
      <c r="AV545" s="6"/>
      <c r="AW545" s="6"/>
      <c r="AX545" s="6"/>
      <c r="AY545" s="52"/>
      <c r="BA545" s="328"/>
      <c r="BB545" s="41">
        <v>5</v>
      </c>
      <c r="BC545" s="6"/>
      <c r="BD545" s="6"/>
      <c r="BE545" s="6"/>
      <c r="BF545" s="6"/>
      <c r="BG545" s="6"/>
      <c r="BH545" s="6"/>
      <c r="BI545" s="52"/>
      <c r="BK545" s="328"/>
      <c r="BL545" s="41">
        <v>5</v>
      </c>
      <c r="BM545" s="6"/>
      <c r="BN545" s="6"/>
      <c r="BO545" s="6"/>
      <c r="BP545" s="6"/>
      <c r="BQ545" s="6"/>
      <c r="BR545" s="6"/>
      <c r="BS545" s="52"/>
      <c r="BU545" s="328"/>
      <c r="BV545" s="41">
        <v>5</v>
      </c>
      <c r="BW545" s="6"/>
      <c r="BX545" s="6"/>
      <c r="BY545" s="6"/>
      <c r="BZ545" s="6"/>
      <c r="CA545" s="6"/>
      <c r="CB545" s="6"/>
      <c r="CC545" s="52"/>
      <c r="CE545" s="328"/>
      <c r="CF545" s="41">
        <v>5</v>
      </c>
      <c r="CG545" s="6"/>
      <c r="CH545" s="6"/>
      <c r="CI545" s="6"/>
      <c r="CJ545" s="6"/>
      <c r="CK545" s="6"/>
      <c r="CL545" s="6"/>
      <c r="CM545" s="52"/>
      <c r="CO545" s="328"/>
      <c r="CP545" s="41">
        <v>5</v>
      </c>
      <c r="CQ545" s="6">
        <v>7</v>
      </c>
      <c r="CR545" s="6">
        <v>9</v>
      </c>
      <c r="CS545" s="6">
        <v>9</v>
      </c>
      <c r="CT545" s="6">
        <v>9</v>
      </c>
      <c r="CU545" s="6">
        <v>4</v>
      </c>
      <c r="CV545" s="6">
        <v>9</v>
      </c>
      <c r="CW545" s="52"/>
      <c r="CY545" s="328"/>
      <c r="CZ545" s="41">
        <v>5</v>
      </c>
      <c r="DA545" s="6">
        <v>10</v>
      </c>
      <c r="DB545" s="6">
        <v>10</v>
      </c>
      <c r="DC545" s="6">
        <v>5</v>
      </c>
      <c r="DD545" s="6">
        <v>3</v>
      </c>
      <c r="DE545" s="6"/>
      <c r="DF545" s="6">
        <v>5</v>
      </c>
      <c r="DG545" s="52"/>
      <c r="DI545" s="328"/>
      <c r="DJ545" s="41">
        <v>5</v>
      </c>
      <c r="DK545" s="6"/>
      <c r="DL545" s="6"/>
      <c r="DM545" s="6"/>
      <c r="DN545" s="6"/>
      <c r="DO545" s="6"/>
      <c r="DP545" s="6"/>
      <c r="DQ545" s="52"/>
      <c r="DS545" s="328"/>
      <c r="DT545" s="41">
        <v>5</v>
      </c>
      <c r="DU545" s="6"/>
      <c r="DV545" s="6"/>
      <c r="DW545" s="6"/>
      <c r="DX545" s="6"/>
      <c r="DY545" s="6"/>
      <c r="DZ545" s="6"/>
      <c r="EA545" s="52"/>
      <c r="EC545" s="328"/>
      <c r="ED545" s="41">
        <v>5</v>
      </c>
      <c r="EE545" s="6"/>
      <c r="EF545" s="6"/>
      <c r="EG545" s="6"/>
      <c r="EH545" s="6"/>
      <c r="EI545" s="6"/>
      <c r="EJ545" s="6"/>
      <c r="EK545" s="52"/>
      <c r="EL545" s="328"/>
      <c r="EM545" s="41">
        <v>5</v>
      </c>
      <c r="EN545" s="6">
        <v>10</v>
      </c>
      <c r="EO545" s="6">
        <v>10</v>
      </c>
      <c r="EP545" s="6">
        <v>5</v>
      </c>
      <c r="EQ545" s="6">
        <v>3</v>
      </c>
      <c r="ER545" s="6"/>
      <c r="ES545" s="6">
        <v>5</v>
      </c>
      <c r="ET545" s="52"/>
      <c r="EU545" s="52"/>
      <c r="EW545" s="367"/>
      <c r="EX545" s="41">
        <v>5</v>
      </c>
      <c r="EY545" s="6"/>
      <c r="EZ545" s="6"/>
      <c r="FA545" s="6"/>
      <c r="FB545" s="6"/>
      <c r="FC545" s="6"/>
      <c r="FD545" s="6"/>
      <c r="FE545" s="52"/>
      <c r="FG545" s="367"/>
      <c r="FH545" s="41">
        <v>5</v>
      </c>
      <c r="FI545" s="6"/>
      <c r="FJ545" s="6"/>
      <c r="FK545" s="6"/>
      <c r="FL545" s="6"/>
      <c r="FM545" s="6"/>
      <c r="FN545" s="6"/>
      <c r="FO545" s="52"/>
      <c r="FQ545" s="367"/>
      <c r="FR545" s="41">
        <v>5</v>
      </c>
      <c r="FS545" s="6"/>
      <c r="FT545" s="6"/>
      <c r="FU545" s="6"/>
      <c r="FV545" s="6"/>
      <c r="FW545" s="6"/>
      <c r="FX545" s="6"/>
      <c r="FY545" s="52"/>
      <c r="GA545" s="367"/>
      <c r="GB545" s="41">
        <v>5</v>
      </c>
      <c r="GC545" s="6"/>
      <c r="GD545" s="6"/>
      <c r="GE545" s="6"/>
      <c r="GF545" s="6"/>
      <c r="GG545" s="6"/>
      <c r="GH545" s="6"/>
      <c r="GI545" s="52"/>
      <c r="GK545" s="367"/>
      <c r="GL545" s="41">
        <v>5</v>
      </c>
      <c r="GM545" s="6"/>
      <c r="GN545" s="6"/>
      <c r="GO545" s="6"/>
      <c r="GP545" s="6"/>
      <c r="GQ545" s="6"/>
      <c r="GR545" s="6"/>
      <c r="GS545" s="52"/>
      <c r="GU545" s="367"/>
      <c r="GV545" s="41">
        <v>5</v>
      </c>
      <c r="GW545" s="6"/>
      <c r="GX545" s="6"/>
      <c r="GY545" s="6"/>
      <c r="GZ545" s="6"/>
      <c r="HA545" s="6"/>
      <c r="HB545" s="6"/>
      <c r="HC545" s="52"/>
      <c r="HE545" s="367"/>
      <c r="HF545" s="41">
        <v>5</v>
      </c>
      <c r="HG545" s="6"/>
      <c r="HH545" s="6"/>
      <c r="HI545" s="6"/>
      <c r="HJ545" s="6"/>
      <c r="HK545" s="6"/>
      <c r="HL545" s="6"/>
      <c r="HM545" s="52"/>
      <c r="HO545" s="367"/>
      <c r="HP545" s="41">
        <v>5</v>
      </c>
      <c r="HQ545" s="6"/>
      <c r="HR545" s="6"/>
      <c r="HS545" s="6"/>
      <c r="HT545" s="6"/>
      <c r="HU545" s="6"/>
      <c r="HV545" s="6"/>
      <c r="HW545" s="52"/>
      <c r="HY545" s="367"/>
      <c r="HZ545" s="41">
        <v>5</v>
      </c>
      <c r="IA545" s="6"/>
      <c r="IB545" s="6"/>
      <c r="IC545" s="6"/>
      <c r="ID545" s="6"/>
      <c r="IE545" s="6"/>
      <c r="IF545" s="6"/>
      <c r="IG545" s="52"/>
      <c r="II545" s="367"/>
      <c r="IJ545" s="41">
        <v>5</v>
      </c>
      <c r="IK545" s="6"/>
      <c r="IL545" s="6"/>
      <c r="IM545" s="6"/>
      <c r="IN545" s="6"/>
      <c r="IO545" s="6"/>
      <c r="IP545" s="6"/>
      <c r="IQ545" s="52"/>
      <c r="IS545" s="367"/>
      <c r="IT545" s="41">
        <v>5</v>
      </c>
      <c r="IU545" s="6"/>
      <c r="IV545" s="6"/>
      <c r="IW545" s="6"/>
      <c r="IX545" s="6"/>
      <c r="IY545" s="6"/>
      <c r="IZ545" s="6"/>
      <c r="JA545" s="52"/>
    </row>
    <row r="546" spans="1:261" ht="12.75" customHeight="1" outlineLevel="2" x14ac:dyDescent="0.25">
      <c r="C546" s="328"/>
      <c r="D546" s="41">
        <v>6</v>
      </c>
      <c r="E546" s="416">
        <f t="shared" si="2370"/>
        <v>9.3333333333333339</v>
      </c>
      <c r="F546" s="416">
        <f t="shared" si="2371"/>
        <v>9.6666666666666661</v>
      </c>
      <c r="G546" s="416">
        <f t="shared" si="2372"/>
        <v>9.3333333333333339</v>
      </c>
      <c r="H546" s="416">
        <f t="shared" si="2373"/>
        <v>9</v>
      </c>
      <c r="I546" s="416">
        <f t="shared" si="2374"/>
        <v>8.5</v>
      </c>
      <c r="J546" s="416">
        <f t="shared" si="2375"/>
        <v>9.5</v>
      </c>
      <c r="K546" s="52"/>
      <c r="M546" s="328"/>
      <c r="N546" s="41">
        <v>6</v>
      </c>
      <c r="O546" s="6"/>
      <c r="P546" s="6"/>
      <c r="Q546" s="6"/>
      <c r="R546" s="6"/>
      <c r="S546" s="6"/>
      <c r="T546" s="6"/>
      <c r="U546" s="52"/>
      <c r="W546" s="328"/>
      <c r="X546" s="41">
        <v>6</v>
      </c>
      <c r="Y546" s="6"/>
      <c r="Z546" s="6"/>
      <c r="AA546" s="6"/>
      <c r="AB546" s="6"/>
      <c r="AC546" s="6"/>
      <c r="AD546" s="6"/>
      <c r="AE546" s="52"/>
      <c r="AG546" s="328"/>
      <c r="AH546" s="41">
        <v>6</v>
      </c>
      <c r="AI546" s="6"/>
      <c r="AJ546" s="6"/>
      <c r="AK546" s="6"/>
      <c r="AL546" s="6"/>
      <c r="AM546" s="6"/>
      <c r="AN546" s="6"/>
      <c r="AO546" s="52"/>
      <c r="AQ546" s="328"/>
      <c r="AR546" s="41">
        <v>6</v>
      </c>
      <c r="AS546" s="6"/>
      <c r="AT546" s="6"/>
      <c r="AU546" s="6"/>
      <c r="AV546" s="6"/>
      <c r="AW546" s="6"/>
      <c r="AX546" s="6"/>
      <c r="AY546" s="52"/>
      <c r="BA546" s="328"/>
      <c r="BB546" s="41">
        <v>6</v>
      </c>
      <c r="BC546" s="6"/>
      <c r="BD546" s="6"/>
      <c r="BE546" s="6"/>
      <c r="BF546" s="6"/>
      <c r="BG546" s="6"/>
      <c r="BH546" s="6"/>
      <c r="BI546" s="52"/>
      <c r="BK546" s="328"/>
      <c r="BL546" s="41">
        <v>6</v>
      </c>
      <c r="BM546" s="6"/>
      <c r="BN546" s="6"/>
      <c r="BO546" s="6"/>
      <c r="BP546" s="6"/>
      <c r="BQ546" s="6"/>
      <c r="BR546" s="6"/>
      <c r="BS546" s="52"/>
      <c r="BU546" s="328"/>
      <c r="BV546" s="41">
        <v>6</v>
      </c>
      <c r="BW546" s="6"/>
      <c r="BX546" s="6"/>
      <c r="BY546" s="6"/>
      <c r="BZ546" s="6"/>
      <c r="CA546" s="6"/>
      <c r="CB546" s="6"/>
      <c r="CC546" s="52"/>
      <c r="CE546" s="328"/>
      <c r="CF546" s="41">
        <v>6</v>
      </c>
      <c r="CG546" s="6"/>
      <c r="CH546" s="6"/>
      <c r="CI546" s="6"/>
      <c r="CJ546" s="6"/>
      <c r="CK546" s="6"/>
      <c r="CL546" s="6"/>
      <c r="CM546" s="52"/>
      <c r="CO546" s="328"/>
      <c r="CP546" s="41">
        <v>6</v>
      </c>
      <c r="CQ546" s="6">
        <v>8</v>
      </c>
      <c r="CR546" s="6">
        <v>9</v>
      </c>
      <c r="CS546" s="6">
        <v>8</v>
      </c>
      <c r="CT546" s="6">
        <v>8</v>
      </c>
      <c r="CU546" s="6">
        <v>7</v>
      </c>
      <c r="CV546" s="6">
        <v>9</v>
      </c>
      <c r="CW546" s="52"/>
      <c r="CY546" s="328"/>
      <c r="CZ546" s="41">
        <v>6</v>
      </c>
      <c r="DA546" s="6">
        <v>10</v>
      </c>
      <c r="DB546" s="6">
        <v>10</v>
      </c>
      <c r="DC546" s="6">
        <v>10</v>
      </c>
      <c r="DD546" s="6">
        <v>10</v>
      </c>
      <c r="DE546" s="6"/>
      <c r="DF546" s="6">
        <v>10</v>
      </c>
      <c r="DG546" s="52"/>
      <c r="DI546" s="328"/>
      <c r="DJ546" s="41">
        <v>6</v>
      </c>
      <c r="DK546" s="6"/>
      <c r="DL546" s="6"/>
      <c r="DM546" s="6"/>
      <c r="DN546" s="6"/>
      <c r="DO546" s="6"/>
      <c r="DP546" s="6"/>
      <c r="DQ546" s="52"/>
      <c r="DS546" s="328"/>
      <c r="DT546" s="41">
        <v>6</v>
      </c>
      <c r="DU546" s="6"/>
      <c r="DV546" s="6"/>
      <c r="DW546" s="6"/>
      <c r="DX546" s="6"/>
      <c r="DY546" s="6"/>
      <c r="DZ546" s="6"/>
      <c r="EA546" s="52"/>
      <c r="EC546" s="328"/>
      <c r="ED546" s="41">
        <v>6</v>
      </c>
      <c r="EE546" s="6"/>
      <c r="EF546" s="6"/>
      <c r="EG546" s="6"/>
      <c r="EH546" s="6"/>
      <c r="EI546" s="6"/>
      <c r="EJ546" s="6"/>
      <c r="EK546" s="52"/>
      <c r="EL546" s="328"/>
      <c r="EM546" s="41">
        <v>6</v>
      </c>
      <c r="EN546" s="6">
        <v>10</v>
      </c>
      <c r="EO546" s="6">
        <v>10</v>
      </c>
      <c r="EP546" s="6">
        <v>10</v>
      </c>
      <c r="EQ546" s="6">
        <v>10</v>
      </c>
      <c r="ER546" s="6"/>
      <c r="ES546" s="6">
        <v>10</v>
      </c>
      <c r="ET546" s="52"/>
      <c r="EU546" s="52"/>
      <c r="EW546" s="367"/>
      <c r="EX546" s="41">
        <v>6</v>
      </c>
      <c r="EY546" s="6"/>
      <c r="EZ546" s="6"/>
      <c r="FA546" s="6"/>
      <c r="FB546" s="6"/>
      <c r="FC546" s="6"/>
      <c r="FD546" s="6"/>
      <c r="FE546" s="52"/>
      <c r="FG546" s="367"/>
      <c r="FH546" s="41">
        <v>6</v>
      </c>
      <c r="FI546" s="6"/>
      <c r="FJ546" s="6"/>
      <c r="FK546" s="6"/>
      <c r="FL546" s="6"/>
      <c r="FM546" s="6"/>
      <c r="FN546" s="6"/>
      <c r="FO546" s="52"/>
      <c r="FQ546" s="367"/>
      <c r="FR546" s="41">
        <v>6</v>
      </c>
      <c r="FS546" s="6"/>
      <c r="FT546" s="6"/>
      <c r="FU546" s="6"/>
      <c r="FV546" s="6"/>
      <c r="FW546" s="6"/>
      <c r="FX546" s="6"/>
      <c r="FY546" s="52"/>
      <c r="GA546" s="367"/>
      <c r="GB546" s="41">
        <v>6</v>
      </c>
      <c r="GC546" s="6"/>
      <c r="GD546" s="6"/>
      <c r="GE546" s="6"/>
      <c r="GF546" s="6"/>
      <c r="GG546" s="6"/>
      <c r="GH546" s="6"/>
      <c r="GI546" s="52"/>
      <c r="GK546" s="367"/>
      <c r="GL546" s="41">
        <v>6</v>
      </c>
      <c r="GM546" s="6"/>
      <c r="GN546" s="6"/>
      <c r="GO546" s="6"/>
      <c r="GP546" s="6"/>
      <c r="GQ546" s="6"/>
      <c r="GR546" s="6"/>
      <c r="GS546" s="52"/>
      <c r="GU546" s="367"/>
      <c r="GV546" s="41">
        <v>6</v>
      </c>
      <c r="GW546" s="6"/>
      <c r="GX546" s="6"/>
      <c r="GY546" s="6"/>
      <c r="GZ546" s="6"/>
      <c r="HA546" s="6"/>
      <c r="HB546" s="6"/>
      <c r="HC546" s="52"/>
      <c r="HE546" s="367"/>
      <c r="HF546" s="41">
        <v>6</v>
      </c>
      <c r="HG546" s="6"/>
      <c r="HH546" s="6"/>
      <c r="HI546" s="6"/>
      <c r="HJ546" s="6"/>
      <c r="HK546" s="6"/>
      <c r="HL546" s="6"/>
      <c r="HM546" s="52"/>
      <c r="HO546" s="367"/>
      <c r="HP546" s="41">
        <v>6</v>
      </c>
      <c r="HQ546" s="6"/>
      <c r="HR546" s="6"/>
      <c r="HS546" s="6"/>
      <c r="HT546" s="6"/>
      <c r="HU546" s="6"/>
      <c r="HV546" s="6"/>
      <c r="HW546" s="52"/>
      <c r="HY546" s="367"/>
      <c r="HZ546" s="41">
        <v>6</v>
      </c>
      <c r="IA546" s="6"/>
      <c r="IB546" s="6"/>
      <c r="IC546" s="6"/>
      <c r="ID546" s="6"/>
      <c r="IE546" s="6"/>
      <c r="IF546" s="6"/>
      <c r="IG546" s="52"/>
      <c r="II546" s="367"/>
      <c r="IJ546" s="41">
        <v>6</v>
      </c>
      <c r="IK546" s="6"/>
      <c r="IL546" s="6"/>
      <c r="IM546" s="6"/>
      <c r="IN546" s="6"/>
      <c r="IO546" s="6"/>
      <c r="IP546" s="6"/>
      <c r="IQ546" s="52"/>
      <c r="IS546" s="367"/>
      <c r="IT546" s="41">
        <v>6</v>
      </c>
      <c r="IU546" s="6"/>
      <c r="IV546" s="6"/>
      <c r="IW546" s="6"/>
      <c r="IX546" s="6"/>
      <c r="IY546" s="6"/>
      <c r="IZ546" s="6"/>
      <c r="JA546" s="52"/>
    </row>
    <row r="547" spans="1:261" ht="12.75" customHeight="1" outlineLevel="2" x14ac:dyDescent="0.25">
      <c r="A547" s="99" t="s">
        <v>122</v>
      </c>
      <c r="B547" s="100">
        <f>IF(A547="Must Have",RQTMustHave,(IF(A547="Important",RQTImportant,(IF(A547="Standard",RQTStandard,RQTNiceToHave)))))</f>
        <v>1</v>
      </c>
      <c r="C547" s="48"/>
      <c r="D547" s="17" t="s">
        <v>1</v>
      </c>
      <c r="E547" s="417">
        <f>AVERAGE(O547,Y547,AI547,AS547,BC547,BM547,BW547,CG547,CQ547,DA547,DK547,DU547,EE547,EO547,EY547,FI547,FS547,GC547,GM547,GW547,HG547,HQ547,IA547,IK547,IU547)</f>
        <v>8</v>
      </c>
      <c r="F547" s="417">
        <f t="shared" ref="F547:J547" si="2376">AVERAGE(P547,Z547,AJ547,AT547,BD547,BN547,BX547,CH547,CR547,DB547,DL547,DV547,EF547,EP547,EZ547,FJ547,FT547,GD547,GN547,GX547,HH547,HR547,IB547,IL547,IV547)</f>
        <v>6.3888888888888893</v>
      </c>
      <c r="G547" s="417">
        <f t="shared" si="2376"/>
        <v>6.7222222222222214</v>
      </c>
      <c r="H547" s="417">
        <f t="shared" si="2376"/>
        <v>8.4166666666666661</v>
      </c>
      <c r="I547" s="417">
        <f t="shared" si="2376"/>
        <v>7</v>
      </c>
      <c r="J547" s="417">
        <f t="shared" si="2376"/>
        <v>6.5</v>
      </c>
      <c r="K547" s="52"/>
      <c r="M547" s="48"/>
      <c r="N547" s="17" t="s">
        <v>1</v>
      </c>
      <c r="O547" s="36" t="str">
        <f>IF(COUNT(O541:O546)=0,"",AVERAGE(O541:O546))</f>
        <v/>
      </c>
      <c r="P547" s="36" t="str">
        <f>IF(COUNT(P541:P546)=0,"",AVERAGE(P541:P546))</f>
        <v/>
      </c>
      <c r="Q547" s="36" t="str">
        <f>IF(COUNT(Q541:Q546)=0,"",AVERAGE(Q541:Q546))</f>
        <v/>
      </c>
      <c r="R547" s="36" t="str">
        <f>IF(COUNT(R541:R546)=0,"",AVERAGE(R541:R546))</f>
        <v/>
      </c>
      <c r="S547" s="36"/>
      <c r="T547" s="36" t="str">
        <f>IF(COUNT(T541:T546)=0,"",AVERAGE(T541:T546))</f>
        <v/>
      </c>
      <c r="U547" s="52"/>
      <c r="W547" s="48"/>
      <c r="X547" s="17" t="s">
        <v>1</v>
      </c>
      <c r="Y547" s="36" t="str">
        <f>IF(COUNT(Y541:Y546)=0,"",AVERAGE(Y541:Y546))</f>
        <v/>
      </c>
      <c r="Z547" s="36" t="str">
        <f>IF(COUNT(Z541:Z546)=0,"",AVERAGE(Z541:Z546))</f>
        <v/>
      </c>
      <c r="AA547" s="36" t="str">
        <f>IF(COUNT(AA541:AA546)=0,"",AVERAGE(AA541:AA546))</f>
        <v/>
      </c>
      <c r="AB547" s="36" t="str">
        <f>IF(COUNT(AB541:AB546)=0,"",AVERAGE(AB541:AB546))</f>
        <v/>
      </c>
      <c r="AC547" s="36"/>
      <c r="AD547" s="36" t="str">
        <f>IF(COUNT(AD541:AD546)=0,"",AVERAGE(AD541:AD546))</f>
        <v/>
      </c>
      <c r="AE547" s="52"/>
      <c r="AG547" s="48"/>
      <c r="AH547" s="17" t="s">
        <v>1</v>
      </c>
      <c r="AI547" s="36" t="str">
        <f>IF(COUNT(AI541:AI546)=0,"",AVERAGE(AI541:AI546))</f>
        <v/>
      </c>
      <c r="AJ547" s="36" t="str">
        <f>IF(COUNT(AJ541:AJ546)=0,"",AVERAGE(AJ541:AJ546))</f>
        <v/>
      </c>
      <c r="AK547" s="36" t="str">
        <f>IF(COUNT(AK541:AK546)=0,"",AVERAGE(AK541:AK546))</f>
        <v/>
      </c>
      <c r="AL547" s="36" t="str">
        <f>IF(COUNT(AL541:AL546)=0,"",AVERAGE(AL541:AL546))</f>
        <v/>
      </c>
      <c r="AM547" s="36"/>
      <c r="AN547" s="36" t="str">
        <f>IF(COUNT(AN541:AN546)=0,"",AVERAGE(AN541:AN546))</f>
        <v/>
      </c>
      <c r="AO547" s="52"/>
      <c r="AQ547" s="48"/>
      <c r="AR547" s="17" t="s">
        <v>1</v>
      </c>
      <c r="AS547" s="36"/>
      <c r="AT547" s="36" t="str">
        <f>IF(COUNT(AT541:AT546)=0,"",AVERAGE(AT541:AT546))</f>
        <v/>
      </c>
      <c r="AU547" s="36" t="str">
        <f>IF(COUNT(AU541:AU546)=0,"",AVERAGE(AU541:AU546))</f>
        <v/>
      </c>
      <c r="AV547" s="36" t="str">
        <f>IF(COUNT(AV541:AV546)=0,"",AVERAGE(AV541:AV546))</f>
        <v/>
      </c>
      <c r="AW547" s="36" t="str">
        <f>IF(COUNT(AW541:AW546)=0,"",AVERAGE(AW541:AW546))</f>
        <v/>
      </c>
      <c r="AX547" s="36" t="str">
        <f>IF(COUNT(AX541:AX546)=0,"",AVERAGE(AX541:AX546))</f>
        <v/>
      </c>
      <c r="AY547" s="52"/>
      <c r="BA547" s="48"/>
      <c r="BB547" s="17" t="s">
        <v>1</v>
      </c>
      <c r="BC547" s="6"/>
      <c r="BD547" s="6"/>
      <c r="BE547" s="6"/>
      <c r="BF547" s="6"/>
      <c r="BG547" s="6"/>
      <c r="BH547" s="6"/>
      <c r="BI547" s="52"/>
      <c r="BK547" s="48"/>
      <c r="BL547" s="17" t="s">
        <v>1</v>
      </c>
      <c r="BM547" s="6"/>
      <c r="BN547" s="6"/>
      <c r="BO547" s="6"/>
      <c r="BP547" s="6"/>
      <c r="BQ547" s="6"/>
      <c r="BR547" s="6"/>
      <c r="BS547" s="52"/>
      <c r="BU547" s="48"/>
      <c r="BV547" s="17" t="s">
        <v>1</v>
      </c>
      <c r="BW547" s="36" t="str">
        <f>IF(COUNT(BW541:BW546)=0,"",AVERAGE(BW541:BW546))</f>
        <v/>
      </c>
      <c r="BX547" s="36" t="str">
        <f>IF(COUNT(BX541:BX546)=0,"",AVERAGE(BX541:BX546))</f>
        <v/>
      </c>
      <c r="BY547" s="36" t="str">
        <f>IF(COUNT(BY541:BY546)=0,"",AVERAGE(BY541:BY546))</f>
        <v/>
      </c>
      <c r="BZ547" s="36" t="str">
        <f>IF(COUNT(BZ541:BZ546)=0,"",AVERAGE(BZ541:BZ546))</f>
        <v/>
      </c>
      <c r="CA547" s="36"/>
      <c r="CB547" s="36" t="str">
        <f>IF(COUNT(CB541:CB546)=0,"",AVERAGE(CB541:CB546))</f>
        <v/>
      </c>
      <c r="CC547" s="52"/>
      <c r="CE547" s="48"/>
      <c r="CF547" s="17" t="s">
        <v>1</v>
      </c>
      <c r="CG547" s="36" t="str">
        <f>IF(COUNT(CG541:CG546)=0,"",AVERAGE(CG541:CG546))</f>
        <v/>
      </c>
      <c r="CH547" s="36" t="str">
        <f>IF(COUNT(CH541:CH546)=0,"",AVERAGE(CH541:CH546))</f>
        <v/>
      </c>
      <c r="CI547" s="36" t="str">
        <f>IF(COUNT(CI541:CI546)=0,"",AVERAGE(CI541:CI546))</f>
        <v/>
      </c>
      <c r="CJ547" s="36" t="str">
        <f>IF(COUNT(CJ541:CJ546)=0,"",AVERAGE(CJ541:CJ546))</f>
        <v/>
      </c>
      <c r="CK547" s="36"/>
      <c r="CL547" s="36" t="str">
        <f>IF(COUNT(CL541:CL546)=0,"",AVERAGE(CL541:CL546))</f>
        <v/>
      </c>
      <c r="CM547" s="52"/>
      <c r="CO547" s="48"/>
      <c r="CP547" s="17" t="s">
        <v>1</v>
      </c>
      <c r="CQ547" s="36">
        <f t="shared" ref="CQ547:CV547" si="2377">IF(COUNT(CQ541:CQ546)=0,"",AVERAGE(CQ541:CQ546))</f>
        <v>7.166666666666667</v>
      </c>
      <c r="CR547" s="36">
        <f t="shared" si="2377"/>
        <v>5.666666666666667</v>
      </c>
      <c r="CS547" s="36">
        <f t="shared" si="2377"/>
        <v>6.833333333333333</v>
      </c>
      <c r="CT547" s="36">
        <f t="shared" si="2377"/>
        <v>9</v>
      </c>
      <c r="CU547" s="36">
        <f t="shared" si="2377"/>
        <v>6.666666666666667</v>
      </c>
      <c r="CV547" s="36">
        <f t="shared" si="2377"/>
        <v>5.666666666666667</v>
      </c>
      <c r="CW547" s="52"/>
      <c r="CY547" s="48"/>
      <c r="CZ547" s="17" t="s">
        <v>1</v>
      </c>
      <c r="DA547" s="36">
        <f>IF(COUNT(DA541:DA546)=0,"",AVERAGE(DA541:DA546))</f>
        <v>8.8333333333333339</v>
      </c>
      <c r="DB547" s="36">
        <f>IF(COUNT(DB541:DB546)=0,"",AVERAGE(DB541:DB546))</f>
        <v>8</v>
      </c>
      <c r="DC547" s="36">
        <f>IF(COUNT(DC541:DC546)=0,"",AVERAGE(DC541:DC546))</f>
        <v>5.5</v>
      </c>
      <c r="DD547" s="36">
        <f>IF(COUNT(DD541:DD546)=0,"",AVERAGE(DD541:DD546))</f>
        <v>7.833333333333333</v>
      </c>
      <c r="DE547" s="36"/>
      <c r="DF547" s="36">
        <f>IF(COUNT(DF541:DF546)=0,"",AVERAGE(DF541:DF546))</f>
        <v>7.333333333333333</v>
      </c>
      <c r="DG547" s="52"/>
      <c r="DI547" s="48"/>
      <c r="DJ547" s="17" t="s">
        <v>1</v>
      </c>
      <c r="DK547" s="36" t="str">
        <f>IF(COUNT(DK541:DK546)=0,"",AVERAGE(DK541:DK546))</f>
        <v/>
      </c>
      <c r="DL547" s="36" t="str">
        <f>IF(COUNT(DL541:DL546)=0,"",AVERAGE(DL541:DL546))</f>
        <v/>
      </c>
      <c r="DM547" s="36" t="str">
        <f>IF(COUNT(DM541:DM546)=0,"",AVERAGE(DM541:DM546))</f>
        <v/>
      </c>
      <c r="DN547" s="36" t="str">
        <f>IF(COUNT(DN541:DN546)=0,"",AVERAGE(DN541:DN546))</f>
        <v/>
      </c>
      <c r="DO547" s="36"/>
      <c r="DP547" s="36" t="str">
        <f>IF(COUNT(DP541:DP546)=0,"",AVERAGE(DP541:DP546))</f>
        <v/>
      </c>
      <c r="DQ547" s="52"/>
      <c r="DS547" s="48"/>
      <c r="DT547" s="17" t="s">
        <v>1</v>
      </c>
      <c r="DU547" s="36" t="str">
        <f>IF(COUNT(DU541:DU546)=0,"",AVERAGE(DU541:DU546))</f>
        <v/>
      </c>
      <c r="DV547" s="36" t="str">
        <f>IF(COUNT(DV541:DV546)=0,"",AVERAGE(DV541:DV546))</f>
        <v/>
      </c>
      <c r="DW547" s="36" t="str">
        <f>IF(COUNT(DW541:DW546)=0,"",AVERAGE(DW541:DW546))</f>
        <v/>
      </c>
      <c r="DX547" s="36" t="str">
        <f>IF(COUNT(DX541:DX546)=0,"",AVERAGE(DX541:DX546))</f>
        <v/>
      </c>
      <c r="DY547" s="36"/>
      <c r="DZ547" s="36" t="str">
        <f>IF(COUNT(DZ541:DZ546)=0,"",AVERAGE(DZ541:DZ546))</f>
        <v/>
      </c>
      <c r="EA547" s="52"/>
      <c r="EC547" s="48"/>
      <c r="ED547" s="17" t="s">
        <v>1</v>
      </c>
      <c r="EE547" s="36" t="str">
        <f>IF(COUNT(EE541:EE546)=0,"",AVERAGE(EE541:EE546))</f>
        <v/>
      </c>
      <c r="EF547" s="36" t="str">
        <f>IF(COUNT(EF541:EF546)=0,"",AVERAGE(EF541:EF546))</f>
        <v/>
      </c>
      <c r="EG547" s="36" t="str">
        <f>IF(COUNT(EG541:EG546)=0,"",AVERAGE(EG541:EG546))</f>
        <v/>
      </c>
      <c r="EH547" s="36" t="str">
        <f>IF(COUNT(EH541:EH546)=0,"",AVERAGE(EH541:EH546))</f>
        <v/>
      </c>
      <c r="EI547" s="36"/>
      <c r="EJ547" s="36" t="str">
        <f>IF(COUNT(EJ541:EJ546)=0,"",AVERAGE(EJ541:EJ546))</f>
        <v/>
      </c>
      <c r="EK547" s="52"/>
      <c r="EL547" s="48"/>
      <c r="EM547" s="17" t="s">
        <v>1</v>
      </c>
      <c r="EN547" s="36">
        <f>IF(COUNT(EN541:EN546)=0,"",AVERAGE(EN541:EN546))</f>
        <v>8.8333333333333339</v>
      </c>
      <c r="EO547" s="36">
        <f>IF(COUNT(EO541:EO546)=0,"",AVERAGE(EO541:EO546))</f>
        <v>8</v>
      </c>
      <c r="EP547" s="36">
        <f>IF(COUNT(EP541:EP546)=0,"",AVERAGE(EP541:EP546))</f>
        <v>5.5</v>
      </c>
      <c r="EQ547" s="36">
        <f>IF(COUNT(EQ541:EQ546)=0,"",AVERAGE(EQ541:EQ546))</f>
        <v>7.833333333333333</v>
      </c>
      <c r="ER547" s="36"/>
      <c r="ES547" s="36">
        <f>IF(COUNT(ES541:ES546)=0,"",AVERAGE(ES541:ES546))</f>
        <v>7.333333333333333</v>
      </c>
      <c r="ET547" s="52"/>
      <c r="EU547" s="52"/>
      <c r="EW547" s="369"/>
      <c r="EX547" s="17" t="s">
        <v>1</v>
      </c>
      <c r="EY547" s="36" t="str">
        <f t="shared" ref="EY547:FD547" si="2378">IF(COUNT(EY541:EY546)=0,"",AVERAGE(EY541:EY546))</f>
        <v/>
      </c>
      <c r="EZ547" s="36" t="str">
        <f t="shared" si="2378"/>
        <v/>
      </c>
      <c r="FA547" s="36" t="str">
        <f t="shared" si="2378"/>
        <v/>
      </c>
      <c r="FB547" s="36" t="str">
        <f t="shared" si="2378"/>
        <v/>
      </c>
      <c r="FC547" s="36" t="str">
        <f t="shared" si="2378"/>
        <v/>
      </c>
      <c r="FD547" s="36" t="str">
        <f t="shared" si="2378"/>
        <v/>
      </c>
      <c r="FE547" s="52"/>
      <c r="FG547" s="369"/>
      <c r="FH547" s="17" t="s">
        <v>1</v>
      </c>
      <c r="FI547" s="36" t="str">
        <f t="shared" ref="FI547:FN547" si="2379">IF(COUNT(FI541:FI546)=0,"",AVERAGE(FI541:FI546))</f>
        <v/>
      </c>
      <c r="FJ547" s="36" t="str">
        <f t="shared" si="2379"/>
        <v/>
      </c>
      <c r="FK547" s="36" t="str">
        <f t="shared" si="2379"/>
        <v/>
      </c>
      <c r="FL547" s="36" t="str">
        <f t="shared" si="2379"/>
        <v/>
      </c>
      <c r="FM547" s="36" t="str">
        <f t="shared" si="2379"/>
        <v/>
      </c>
      <c r="FN547" s="36" t="str">
        <f t="shared" si="2379"/>
        <v/>
      </c>
      <c r="FO547" s="52"/>
      <c r="FQ547" s="369"/>
      <c r="FR547" s="17" t="s">
        <v>1</v>
      </c>
      <c r="FS547" s="36" t="str">
        <f t="shared" ref="FS547:FX547" si="2380">IF(COUNT(FS541:FS546)=0,"",AVERAGE(FS541:FS546))</f>
        <v/>
      </c>
      <c r="FT547" s="36" t="str">
        <f t="shared" si="2380"/>
        <v/>
      </c>
      <c r="FU547" s="36" t="str">
        <f t="shared" si="2380"/>
        <v/>
      </c>
      <c r="FV547" s="36" t="str">
        <f t="shared" si="2380"/>
        <v/>
      </c>
      <c r="FW547" s="36" t="str">
        <f t="shared" si="2380"/>
        <v/>
      </c>
      <c r="FX547" s="36" t="str">
        <f t="shared" si="2380"/>
        <v/>
      </c>
      <c r="FY547" s="52"/>
      <c r="GA547" s="369"/>
      <c r="GB547" s="17" t="s">
        <v>1</v>
      </c>
      <c r="GC547" s="36" t="str">
        <f t="shared" ref="GC547:GH547" si="2381">IF(COUNT(GC541:GC546)=0,"",AVERAGE(GC541:GC546))</f>
        <v/>
      </c>
      <c r="GD547" s="36" t="str">
        <f t="shared" si="2381"/>
        <v/>
      </c>
      <c r="GE547" s="36" t="str">
        <f t="shared" si="2381"/>
        <v/>
      </c>
      <c r="GF547" s="36" t="str">
        <f t="shared" si="2381"/>
        <v/>
      </c>
      <c r="GG547" s="36" t="str">
        <f t="shared" si="2381"/>
        <v/>
      </c>
      <c r="GH547" s="36" t="str">
        <f t="shared" si="2381"/>
        <v/>
      </c>
      <c r="GI547" s="52"/>
      <c r="GK547" s="369"/>
      <c r="GL547" s="17" t="s">
        <v>1</v>
      </c>
      <c r="GM547" s="36" t="str">
        <f t="shared" ref="GM547:GR547" si="2382">IF(COUNT(GM541:GM546)=0,"",AVERAGE(GM541:GM546))</f>
        <v/>
      </c>
      <c r="GN547" s="36" t="str">
        <f t="shared" si="2382"/>
        <v/>
      </c>
      <c r="GO547" s="36" t="str">
        <f t="shared" si="2382"/>
        <v/>
      </c>
      <c r="GP547" s="36" t="str">
        <f t="shared" si="2382"/>
        <v/>
      </c>
      <c r="GQ547" s="36" t="str">
        <f t="shared" si="2382"/>
        <v/>
      </c>
      <c r="GR547" s="36" t="str">
        <f t="shared" si="2382"/>
        <v/>
      </c>
      <c r="GS547" s="52"/>
      <c r="GU547" s="369"/>
      <c r="GV547" s="17" t="s">
        <v>1</v>
      </c>
      <c r="GW547" s="36" t="str">
        <f t="shared" ref="GW547:HB547" si="2383">IF(COUNT(GW541:GW546)=0,"",AVERAGE(GW541:GW546))</f>
        <v/>
      </c>
      <c r="GX547" s="36" t="str">
        <f t="shared" si="2383"/>
        <v/>
      </c>
      <c r="GY547" s="36" t="str">
        <f t="shared" si="2383"/>
        <v/>
      </c>
      <c r="GZ547" s="36" t="str">
        <f t="shared" si="2383"/>
        <v/>
      </c>
      <c r="HA547" s="36" t="str">
        <f t="shared" si="2383"/>
        <v/>
      </c>
      <c r="HB547" s="36" t="str">
        <f t="shared" si="2383"/>
        <v/>
      </c>
      <c r="HC547" s="52"/>
      <c r="HE547" s="369"/>
      <c r="HF547" s="17" t="s">
        <v>1</v>
      </c>
      <c r="HG547" s="36" t="str">
        <f t="shared" ref="HG547:HL547" si="2384">IF(COUNT(HG541:HG546)=0,"",AVERAGE(HG541:HG546))</f>
        <v/>
      </c>
      <c r="HH547" s="36" t="str">
        <f t="shared" si="2384"/>
        <v/>
      </c>
      <c r="HI547" s="36" t="str">
        <f t="shared" si="2384"/>
        <v/>
      </c>
      <c r="HJ547" s="36" t="str">
        <f t="shared" si="2384"/>
        <v/>
      </c>
      <c r="HK547" s="36" t="str">
        <f t="shared" si="2384"/>
        <v/>
      </c>
      <c r="HL547" s="36" t="str">
        <f t="shared" si="2384"/>
        <v/>
      </c>
      <c r="HM547" s="52"/>
      <c r="HO547" s="369"/>
      <c r="HP547" s="17" t="s">
        <v>1</v>
      </c>
      <c r="HQ547" s="36" t="str">
        <f t="shared" ref="HQ547:HV547" si="2385">IF(COUNT(HQ541:HQ546)=0,"",AVERAGE(HQ541:HQ546))</f>
        <v/>
      </c>
      <c r="HR547" s="36" t="str">
        <f t="shared" si="2385"/>
        <v/>
      </c>
      <c r="HS547" s="36" t="str">
        <f t="shared" si="2385"/>
        <v/>
      </c>
      <c r="HT547" s="36" t="str">
        <f t="shared" si="2385"/>
        <v/>
      </c>
      <c r="HU547" s="36" t="str">
        <f t="shared" si="2385"/>
        <v/>
      </c>
      <c r="HV547" s="36" t="str">
        <f t="shared" si="2385"/>
        <v/>
      </c>
      <c r="HW547" s="52"/>
      <c r="HY547" s="369"/>
      <c r="HZ547" s="17" t="s">
        <v>1</v>
      </c>
      <c r="IA547" s="36" t="str">
        <f t="shared" ref="IA547:IF547" si="2386">IF(COUNT(IA541:IA546)=0,"",AVERAGE(IA541:IA546))</f>
        <v/>
      </c>
      <c r="IB547" s="36" t="str">
        <f t="shared" si="2386"/>
        <v/>
      </c>
      <c r="IC547" s="36" t="str">
        <f t="shared" si="2386"/>
        <v/>
      </c>
      <c r="ID547" s="36" t="str">
        <f t="shared" si="2386"/>
        <v/>
      </c>
      <c r="IE547" s="36" t="str">
        <f t="shared" si="2386"/>
        <v/>
      </c>
      <c r="IF547" s="36" t="str">
        <f t="shared" si="2386"/>
        <v/>
      </c>
      <c r="IG547" s="52"/>
      <c r="II547" s="369"/>
      <c r="IJ547" s="17" t="s">
        <v>1</v>
      </c>
      <c r="IK547" s="36" t="str">
        <f t="shared" ref="IK547:IP547" si="2387">IF(COUNT(IK541:IK546)=0,"",AVERAGE(IK541:IK546))</f>
        <v/>
      </c>
      <c r="IL547" s="36" t="str">
        <f t="shared" si="2387"/>
        <v/>
      </c>
      <c r="IM547" s="36" t="str">
        <f t="shared" si="2387"/>
        <v/>
      </c>
      <c r="IN547" s="36" t="str">
        <f t="shared" si="2387"/>
        <v/>
      </c>
      <c r="IO547" s="36" t="str">
        <f t="shared" si="2387"/>
        <v/>
      </c>
      <c r="IP547" s="36" t="str">
        <f t="shared" si="2387"/>
        <v/>
      </c>
      <c r="IQ547" s="52"/>
      <c r="IS547" s="369"/>
      <c r="IT547" s="17" t="s">
        <v>1</v>
      </c>
      <c r="IU547" s="36" t="str">
        <f t="shared" ref="IU547:IZ547" si="2388">IF(COUNT(IU541:IU546)=0,"",AVERAGE(IU541:IU546))</f>
        <v/>
      </c>
      <c r="IV547" s="36" t="str">
        <f t="shared" si="2388"/>
        <v/>
      </c>
      <c r="IW547" s="36" t="str">
        <f t="shared" si="2388"/>
        <v/>
      </c>
      <c r="IX547" s="36" t="str">
        <f t="shared" si="2388"/>
        <v/>
      </c>
      <c r="IY547" s="36" t="str">
        <f t="shared" si="2388"/>
        <v/>
      </c>
      <c r="IZ547" s="36" t="str">
        <f t="shared" si="2388"/>
        <v/>
      </c>
      <c r="JA547" s="52"/>
    </row>
    <row r="548" spans="1:261" ht="25.5" customHeight="1" outlineLevel="2" x14ac:dyDescent="0.25">
      <c r="C548" s="102" t="s">
        <v>73</v>
      </c>
      <c r="D548" s="103" t="s">
        <v>378</v>
      </c>
      <c r="E548" s="419"/>
      <c r="F548" s="419"/>
      <c r="G548" s="419"/>
      <c r="H548" s="419"/>
      <c r="I548" s="419"/>
      <c r="J548" s="419"/>
      <c r="K548" s="52"/>
      <c r="M548" s="102" t="s">
        <v>73</v>
      </c>
      <c r="N548" s="103" t="s">
        <v>378</v>
      </c>
      <c r="O548" s="103"/>
      <c r="P548" s="103"/>
      <c r="Q548" s="103"/>
      <c r="R548" s="103"/>
      <c r="S548" s="103"/>
      <c r="T548" s="103"/>
      <c r="U548" s="52"/>
      <c r="W548" s="102" t="s">
        <v>73</v>
      </c>
      <c r="X548" s="103" t="s">
        <v>378</v>
      </c>
      <c r="Y548" s="103"/>
      <c r="Z548" s="103"/>
      <c r="AA548" s="103"/>
      <c r="AB548" s="103"/>
      <c r="AC548" s="103"/>
      <c r="AD548" s="103"/>
      <c r="AE548" s="52"/>
      <c r="AG548" s="102" t="s">
        <v>73</v>
      </c>
      <c r="AH548" s="103" t="s">
        <v>378</v>
      </c>
      <c r="AI548" s="103"/>
      <c r="AJ548" s="103"/>
      <c r="AK548" s="103"/>
      <c r="AL548" s="103"/>
      <c r="AM548" s="103"/>
      <c r="AN548" s="103"/>
      <c r="AO548" s="52"/>
      <c r="AQ548" s="102" t="s">
        <v>73</v>
      </c>
      <c r="AR548" s="103" t="s">
        <v>378</v>
      </c>
      <c r="AS548" s="103"/>
      <c r="AT548" s="103"/>
      <c r="AU548" s="103"/>
      <c r="AV548" s="103"/>
      <c r="AW548" s="103"/>
      <c r="AX548" s="103"/>
      <c r="AY548" s="52"/>
      <c r="BA548" s="102" t="s">
        <v>73</v>
      </c>
      <c r="BB548" s="103" t="s">
        <v>378</v>
      </c>
      <c r="BC548" s="36"/>
      <c r="BD548" s="36" t="str">
        <f>IF(COUNT(BD542:BD547)=0,"",AVERAGE(BD542:BD547))</f>
        <v/>
      </c>
      <c r="BE548" s="36" t="str">
        <f>IF(COUNT(BE542:BE547)=0,"",AVERAGE(BE542:BE547))</f>
        <v/>
      </c>
      <c r="BF548" s="36" t="str">
        <f>IF(COUNT(BF542:BF547)=0,"",AVERAGE(BF542:BF547))</f>
        <v/>
      </c>
      <c r="BG548" s="36" t="str">
        <f>IF(COUNT(BG542:BG547)=0,"",AVERAGE(BG542:BG547))</f>
        <v/>
      </c>
      <c r="BH548" s="36" t="str">
        <f>IF(COUNT(BH542:BH547)=0,"",AVERAGE(BH542:BH547))</f>
        <v/>
      </c>
      <c r="BI548" s="52"/>
      <c r="BK548" s="102" t="s">
        <v>73</v>
      </c>
      <c r="BL548" s="103" t="s">
        <v>378</v>
      </c>
      <c r="BM548" s="36"/>
      <c r="BN548" s="36" t="str">
        <f>IF(COUNT(BN542:BN547)=0,"",AVERAGE(BN542:BN547))</f>
        <v/>
      </c>
      <c r="BO548" s="36" t="str">
        <f>IF(COUNT(BO542:BO547)=0,"",AVERAGE(BO542:BO547))</f>
        <v/>
      </c>
      <c r="BP548" s="36" t="str">
        <f>IF(COUNT(BP542:BP547)=0,"",AVERAGE(BP542:BP547))</f>
        <v/>
      </c>
      <c r="BQ548" s="36" t="str">
        <f>IF(COUNT(BQ542:BQ547)=0,"",AVERAGE(BQ542:BQ547))</f>
        <v/>
      </c>
      <c r="BR548" s="36" t="str">
        <f>IF(COUNT(BR542:BR547)=0,"",AVERAGE(BR542:BR547))</f>
        <v/>
      </c>
      <c r="BS548" s="52"/>
      <c r="BU548" s="102" t="s">
        <v>73</v>
      </c>
      <c r="BV548" s="103" t="s">
        <v>378</v>
      </c>
      <c r="BW548" s="103"/>
      <c r="BX548" s="103"/>
      <c r="BY548" s="103"/>
      <c r="BZ548" s="103"/>
      <c r="CA548" s="103"/>
      <c r="CB548" s="103"/>
      <c r="CC548" s="52"/>
      <c r="CE548" s="102" t="s">
        <v>73</v>
      </c>
      <c r="CF548" s="103" t="s">
        <v>378</v>
      </c>
      <c r="CG548" s="103"/>
      <c r="CH548" s="103"/>
      <c r="CI548" s="103"/>
      <c r="CJ548" s="103"/>
      <c r="CK548" s="103"/>
      <c r="CL548" s="103"/>
      <c r="CM548" s="52"/>
      <c r="CO548" s="102" t="s">
        <v>73</v>
      </c>
      <c r="CP548" s="103" t="s">
        <v>378</v>
      </c>
      <c r="CQ548" s="103"/>
      <c r="CR548" s="103"/>
      <c r="CS548" s="103"/>
      <c r="CT548" s="103"/>
      <c r="CU548" s="103"/>
      <c r="CV548" s="103"/>
      <c r="CW548" s="52"/>
      <c r="CY548" s="102" t="s">
        <v>73</v>
      </c>
      <c r="CZ548" s="103" t="s">
        <v>378</v>
      </c>
      <c r="DA548" s="103"/>
      <c r="DB548" s="103"/>
      <c r="DC548" s="103"/>
      <c r="DD548" s="103"/>
      <c r="DE548" s="103"/>
      <c r="DF548" s="103"/>
      <c r="DG548" s="52"/>
      <c r="DI548" s="102" t="s">
        <v>73</v>
      </c>
      <c r="DJ548" s="103" t="s">
        <v>378</v>
      </c>
      <c r="DK548" s="103"/>
      <c r="DL548" s="103"/>
      <c r="DM548" s="103"/>
      <c r="DN548" s="103"/>
      <c r="DO548" s="103"/>
      <c r="DP548" s="103"/>
      <c r="DQ548" s="52"/>
      <c r="DS548" s="102" t="s">
        <v>73</v>
      </c>
      <c r="DT548" s="103" t="s">
        <v>378</v>
      </c>
      <c r="DU548" s="103"/>
      <c r="DV548" s="103"/>
      <c r="DW548" s="103"/>
      <c r="DX548" s="103"/>
      <c r="DY548" s="103"/>
      <c r="DZ548" s="103"/>
      <c r="EA548" s="52"/>
      <c r="EC548" s="102" t="s">
        <v>73</v>
      </c>
      <c r="ED548" s="103" t="s">
        <v>378</v>
      </c>
      <c r="EE548" s="103"/>
      <c r="EF548" s="103"/>
      <c r="EG548" s="103"/>
      <c r="EH548" s="103"/>
      <c r="EI548" s="103"/>
      <c r="EJ548" s="103"/>
      <c r="EK548" s="52"/>
      <c r="EL548" s="102" t="s">
        <v>73</v>
      </c>
      <c r="EM548" s="103" t="s">
        <v>378</v>
      </c>
      <c r="EN548" s="103"/>
      <c r="EO548" s="103"/>
      <c r="EP548" s="103"/>
      <c r="EQ548" s="103"/>
      <c r="ER548" s="103"/>
      <c r="ES548" s="103"/>
      <c r="ET548" s="52"/>
      <c r="EU548" s="52"/>
      <c r="EW548" s="370" t="s">
        <v>73</v>
      </c>
      <c r="EX548" s="103" t="s">
        <v>378</v>
      </c>
      <c r="EY548" s="103"/>
      <c r="EZ548" s="103"/>
      <c r="FA548" s="103"/>
      <c r="FB548" s="103"/>
      <c r="FC548" s="103"/>
      <c r="FD548" s="103"/>
      <c r="FE548" s="52"/>
      <c r="FG548" s="370" t="s">
        <v>73</v>
      </c>
      <c r="FH548" s="103" t="s">
        <v>378</v>
      </c>
      <c r="FI548" s="103"/>
      <c r="FJ548" s="103"/>
      <c r="FK548" s="103"/>
      <c r="FL548" s="103"/>
      <c r="FM548" s="103"/>
      <c r="FN548" s="103"/>
      <c r="FO548" s="52"/>
      <c r="FQ548" s="370" t="s">
        <v>73</v>
      </c>
      <c r="FR548" s="103" t="s">
        <v>378</v>
      </c>
      <c r="FS548" s="103"/>
      <c r="FT548" s="103"/>
      <c r="FU548" s="103"/>
      <c r="FV548" s="103"/>
      <c r="FW548" s="103"/>
      <c r="FX548" s="103"/>
      <c r="FY548" s="52"/>
      <c r="GA548" s="370" t="s">
        <v>73</v>
      </c>
      <c r="GB548" s="103" t="s">
        <v>378</v>
      </c>
      <c r="GC548" s="103"/>
      <c r="GD548" s="103"/>
      <c r="GE548" s="103"/>
      <c r="GF548" s="103"/>
      <c r="GG548" s="103"/>
      <c r="GH548" s="103"/>
      <c r="GI548" s="52"/>
      <c r="GK548" s="370" t="s">
        <v>73</v>
      </c>
      <c r="GL548" s="103" t="s">
        <v>378</v>
      </c>
      <c r="GM548" s="103"/>
      <c r="GN548" s="103"/>
      <c r="GO548" s="103"/>
      <c r="GP548" s="103"/>
      <c r="GQ548" s="103"/>
      <c r="GR548" s="103"/>
      <c r="GS548" s="52"/>
      <c r="GU548" s="370" t="s">
        <v>73</v>
      </c>
      <c r="GV548" s="103" t="s">
        <v>378</v>
      </c>
      <c r="GW548" s="103"/>
      <c r="GX548" s="103"/>
      <c r="GY548" s="103"/>
      <c r="GZ548" s="103"/>
      <c r="HA548" s="103"/>
      <c r="HB548" s="103"/>
      <c r="HC548" s="52"/>
      <c r="HE548" s="370" t="s">
        <v>73</v>
      </c>
      <c r="HF548" s="103" t="s">
        <v>378</v>
      </c>
      <c r="HG548" s="103"/>
      <c r="HH548" s="103"/>
      <c r="HI548" s="103"/>
      <c r="HJ548" s="103"/>
      <c r="HK548" s="103"/>
      <c r="HL548" s="103"/>
      <c r="HM548" s="52"/>
      <c r="HO548" s="370" t="s">
        <v>73</v>
      </c>
      <c r="HP548" s="103" t="s">
        <v>378</v>
      </c>
      <c r="HQ548" s="103"/>
      <c r="HR548" s="103"/>
      <c r="HS548" s="103"/>
      <c r="HT548" s="103"/>
      <c r="HU548" s="103"/>
      <c r="HV548" s="103"/>
      <c r="HW548" s="52"/>
      <c r="HY548" s="370" t="s">
        <v>73</v>
      </c>
      <c r="HZ548" s="103" t="s">
        <v>378</v>
      </c>
      <c r="IA548" s="103"/>
      <c r="IB548" s="103"/>
      <c r="IC548" s="103"/>
      <c r="ID548" s="103"/>
      <c r="IE548" s="103"/>
      <c r="IF548" s="103"/>
      <c r="IG548" s="52"/>
      <c r="II548" s="370" t="s">
        <v>73</v>
      </c>
      <c r="IJ548" s="103" t="s">
        <v>378</v>
      </c>
      <c r="IK548" s="103"/>
      <c r="IL548" s="103"/>
      <c r="IM548" s="103"/>
      <c r="IN548" s="103"/>
      <c r="IO548" s="103"/>
      <c r="IP548" s="103"/>
      <c r="IQ548" s="52"/>
      <c r="IS548" s="370" t="s">
        <v>73</v>
      </c>
      <c r="IT548" s="103" t="s">
        <v>378</v>
      </c>
      <c r="IU548" s="103"/>
      <c r="IV548" s="103"/>
      <c r="IW548" s="103"/>
      <c r="IX548" s="103"/>
      <c r="IY548" s="103"/>
      <c r="IZ548" s="103"/>
      <c r="JA548" s="52"/>
    </row>
    <row r="549" spans="1:261" ht="12.75" customHeight="1" outlineLevel="2" x14ac:dyDescent="0.25">
      <c r="C549" s="328"/>
      <c r="D549" s="41">
        <v>1</v>
      </c>
      <c r="E549" s="416">
        <f t="shared" ref="E549:E550" si="2389">AVERAGE(O549,Y549,AI549,AS549,BC549,BM549,BW549,CG549,CQ549,DA549,DK549,DU549,EE549,EO549,EY549,FI549,FS549,GC549,GM549,GW549,HG549,HQ549,IA549,IK549,IU549)</f>
        <v>8</v>
      </c>
      <c r="F549" s="416">
        <f t="shared" ref="F549:F550" si="2390">AVERAGE(P549,Z549,AJ549,AT549,BD549,BN549,BX549,CH549,CR549,DB549,DL549,DV549,EF549,EP549,EZ549,FJ549,FT549,GD549,GN549,GX549,HH549,HR549,IB549,IL549,IV549)</f>
        <v>7.333333333333333</v>
      </c>
      <c r="G549" s="416">
        <f t="shared" ref="G549:G550" si="2391">AVERAGE(Q549,AA549,AK549,AU549,BE549,BO549,BY549,CI549,CS549,DC549,DM549,DW549,EG549,EQ549,FA549,FK549,FU549,GE549,GO549,GY549,HI549,HS549,IC549,IM549,IW549)</f>
        <v>5</v>
      </c>
      <c r="H549" s="416">
        <f t="shared" ref="H549:H550" si="2392">AVERAGE(R549,AB549,AL549,AV549,BF549,BP549,BZ549,CJ549,CT549,DD549,DN549,DX549,EH549,ER549,FB549,FL549,FV549,GF549,GP549,GZ549,HJ549,HT549,ID549,IN549,IX549)</f>
        <v>6.5</v>
      </c>
      <c r="I549" s="416">
        <f t="shared" ref="I549:I550" si="2393">AVERAGE(S549,AC549,AM549,AW549,BG549,BQ549,CA549,CK549,CU549,DE549,DO549,DY549,EI549,ES549,FC549,FM549,FW549,GG549,GQ549,HA549,HK549,HU549,IE549,IO549,IY549)</f>
        <v>7.5</v>
      </c>
      <c r="J549" s="416">
        <f t="shared" ref="J549:J550" si="2394">AVERAGE(T549,AD549,AN549,AX549,BH549,BR549,CB549,CL549,CV549,DF549,DP549,DZ549,EJ549,ET549,FD549,FN549,FX549,GH549,GR549,HB549,HL549,HV549,IF549,IP549,IZ549)</f>
        <v>6</v>
      </c>
      <c r="K549" s="52"/>
      <c r="M549" s="328"/>
      <c r="N549" s="41">
        <v>1</v>
      </c>
      <c r="O549" s="6"/>
      <c r="P549" s="6"/>
      <c r="Q549" s="6"/>
      <c r="R549" s="6"/>
      <c r="S549" s="6"/>
      <c r="T549" s="6"/>
      <c r="U549" s="52"/>
      <c r="W549" s="328"/>
      <c r="X549" s="41">
        <v>1</v>
      </c>
      <c r="Y549" s="6"/>
      <c r="Z549" s="6"/>
      <c r="AA549" s="6"/>
      <c r="AB549" s="6"/>
      <c r="AC549" s="6"/>
      <c r="AD549" s="6"/>
      <c r="AE549" s="52"/>
      <c r="AG549" s="328"/>
      <c r="AH549" s="41">
        <v>1</v>
      </c>
      <c r="AI549" s="6"/>
      <c r="AJ549" s="6"/>
      <c r="AK549" s="6"/>
      <c r="AL549" s="6"/>
      <c r="AM549" s="6"/>
      <c r="AN549" s="6"/>
      <c r="AO549" s="52"/>
      <c r="AQ549" s="328"/>
      <c r="AR549" s="41">
        <v>1</v>
      </c>
      <c r="AS549" s="6"/>
      <c r="AT549" s="6"/>
      <c r="AU549" s="6"/>
      <c r="AV549" s="6"/>
      <c r="AW549" s="6"/>
      <c r="AX549" s="6"/>
      <c r="AY549" s="52"/>
      <c r="BA549" s="328"/>
      <c r="BB549" s="41">
        <v>1</v>
      </c>
      <c r="BC549" s="103"/>
      <c r="BD549" s="103"/>
      <c r="BE549" s="103"/>
      <c r="BF549" s="103"/>
      <c r="BG549" s="103"/>
      <c r="BH549" s="103"/>
      <c r="BI549" s="52"/>
      <c r="BK549" s="328"/>
      <c r="BL549" s="41">
        <v>1</v>
      </c>
      <c r="BM549" s="103"/>
      <c r="BN549" s="103"/>
      <c r="BO549" s="103"/>
      <c r="BP549" s="103"/>
      <c r="BQ549" s="103"/>
      <c r="BR549" s="103"/>
      <c r="BS549" s="52"/>
      <c r="BU549" s="328"/>
      <c r="BV549" s="41">
        <v>1</v>
      </c>
      <c r="BW549" s="6"/>
      <c r="BX549" s="6"/>
      <c r="BY549" s="6"/>
      <c r="BZ549" s="6"/>
      <c r="CA549" s="6"/>
      <c r="CB549" s="6"/>
      <c r="CC549" s="52"/>
      <c r="CE549" s="328"/>
      <c r="CF549" s="41">
        <v>1</v>
      </c>
      <c r="CG549" s="6"/>
      <c r="CH549" s="6"/>
      <c r="CI549" s="6"/>
      <c r="CJ549" s="6"/>
      <c r="CK549" s="6"/>
      <c r="CL549" s="6"/>
      <c r="CM549" s="52"/>
      <c r="CO549" s="328"/>
      <c r="CP549" s="41">
        <v>1</v>
      </c>
      <c r="CQ549" s="6">
        <v>5</v>
      </c>
      <c r="CR549" s="6">
        <v>8</v>
      </c>
      <c r="CS549" s="6">
        <v>5</v>
      </c>
      <c r="CT549" s="6">
        <v>8</v>
      </c>
      <c r="CU549" s="6">
        <v>9</v>
      </c>
      <c r="CV549" s="6">
        <v>6</v>
      </c>
      <c r="CW549" s="52"/>
      <c r="CY549" s="328"/>
      <c r="CZ549" s="41">
        <v>1</v>
      </c>
      <c r="DA549" s="6">
        <v>10</v>
      </c>
      <c r="DB549" s="6">
        <v>9</v>
      </c>
      <c r="DC549" s="6">
        <v>5</v>
      </c>
      <c r="DD549" s="6">
        <v>5</v>
      </c>
      <c r="DE549" s="6"/>
      <c r="DF549" s="6">
        <v>6</v>
      </c>
      <c r="DG549" s="52"/>
      <c r="DI549" s="328"/>
      <c r="DJ549" s="41">
        <v>1</v>
      </c>
      <c r="DK549" s="6"/>
      <c r="DL549" s="6"/>
      <c r="DM549" s="6"/>
      <c r="DN549" s="6"/>
      <c r="DO549" s="6"/>
      <c r="DP549" s="6"/>
      <c r="DQ549" s="52"/>
      <c r="DS549" s="328"/>
      <c r="DT549" s="41">
        <v>1</v>
      </c>
      <c r="DU549" s="6"/>
      <c r="DV549" s="6"/>
      <c r="DW549" s="6"/>
      <c r="DX549" s="6"/>
      <c r="DY549" s="6"/>
      <c r="DZ549" s="6"/>
      <c r="EA549" s="52"/>
      <c r="EC549" s="328"/>
      <c r="ED549" s="41">
        <v>1</v>
      </c>
      <c r="EE549" s="6"/>
      <c r="EF549" s="6"/>
      <c r="EG549" s="6"/>
      <c r="EH549" s="6"/>
      <c r="EI549" s="6"/>
      <c r="EJ549" s="6"/>
      <c r="EK549" s="52"/>
      <c r="EL549" s="328"/>
      <c r="EM549" s="41">
        <v>1</v>
      </c>
      <c r="EN549" s="6">
        <v>10</v>
      </c>
      <c r="EO549" s="6">
        <v>9</v>
      </c>
      <c r="EP549" s="6">
        <v>5</v>
      </c>
      <c r="EQ549" s="6">
        <v>5</v>
      </c>
      <c r="ER549" s="6"/>
      <c r="ES549" s="6">
        <v>6</v>
      </c>
      <c r="ET549" s="52"/>
      <c r="EU549" s="52"/>
      <c r="EW549" s="367"/>
      <c r="EX549" s="41">
        <v>1</v>
      </c>
      <c r="EY549" s="6"/>
      <c r="EZ549" s="6"/>
      <c r="FA549" s="6"/>
      <c r="FB549" s="6"/>
      <c r="FC549" s="6"/>
      <c r="FD549" s="6"/>
      <c r="FE549" s="52"/>
      <c r="FG549" s="367"/>
      <c r="FH549" s="41">
        <v>1</v>
      </c>
      <c r="FI549" s="6"/>
      <c r="FJ549" s="6"/>
      <c r="FK549" s="6"/>
      <c r="FL549" s="6"/>
      <c r="FM549" s="6"/>
      <c r="FN549" s="6"/>
      <c r="FO549" s="52"/>
      <c r="FQ549" s="367"/>
      <c r="FR549" s="41">
        <v>1</v>
      </c>
      <c r="FS549" s="6"/>
      <c r="FT549" s="6"/>
      <c r="FU549" s="6"/>
      <c r="FV549" s="6"/>
      <c r="FW549" s="6"/>
      <c r="FX549" s="6"/>
      <c r="FY549" s="52"/>
      <c r="GA549" s="367"/>
      <c r="GB549" s="41">
        <v>1</v>
      </c>
      <c r="GC549" s="6"/>
      <c r="GD549" s="6"/>
      <c r="GE549" s="6"/>
      <c r="GF549" s="6"/>
      <c r="GG549" s="6"/>
      <c r="GH549" s="6"/>
      <c r="GI549" s="52"/>
      <c r="GK549" s="367"/>
      <c r="GL549" s="41">
        <v>1</v>
      </c>
      <c r="GM549" s="6"/>
      <c r="GN549" s="6"/>
      <c r="GO549" s="6"/>
      <c r="GP549" s="6"/>
      <c r="GQ549" s="6"/>
      <c r="GR549" s="6"/>
      <c r="GS549" s="52"/>
      <c r="GU549" s="367"/>
      <c r="GV549" s="41">
        <v>1</v>
      </c>
      <c r="GW549" s="6"/>
      <c r="GX549" s="6"/>
      <c r="GY549" s="6"/>
      <c r="GZ549" s="6"/>
      <c r="HA549" s="6"/>
      <c r="HB549" s="6"/>
      <c r="HC549" s="52"/>
      <c r="HE549" s="367"/>
      <c r="HF549" s="41">
        <v>1</v>
      </c>
      <c r="HG549" s="6"/>
      <c r="HH549" s="6"/>
      <c r="HI549" s="6"/>
      <c r="HJ549" s="6"/>
      <c r="HK549" s="6"/>
      <c r="HL549" s="6"/>
      <c r="HM549" s="52"/>
      <c r="HO549" s="367"/>
      <c r="HP549" s="41">
        <v>1</v>
      </c>
      <c r="HQ549" s="6"/>
      <c r="HR549" s="6"/>
      <c r="HS549" s="6"/>
      <c r="HT549" s="6"/>
      <c r="HU549" s="6"/>
      <c r="HV549" s="6"/>
      <c r="HW549" s="52"/>
      <c r="HY549" s="367"/>
      <c r="HZ549" s="41">
        <v>1</v>
      </c>
      <c r="IA549" s="6"/>
      <c r="IB549" s="6"/>
      <c r="IC549" s="6"/>
      <c r="ID549" s="6"/>
      <c r="IE549" s="6"/>
      <c r="IF549" s="6"/>
      <c r="IG549" s="52"/>
      <c r="II549" s="367"/>
      <c r="IJ549" s="41">
        <v>1</v>
      </c>
      <c r="IK549" s="6"/>
      <c r="IL549" s="6"/>
      <c r="IM549" s="6"/>
      <c r="IN549" s="6"/>
      <c r="IO549" s="6"/>
      <c r="IP549" s="6"/>
      <c r="IQ549" s="52"/>
      <c r="IS549" s="367"/>
      <c r="IT549" s="41">
        <v>1</v>
      </c>
      <c r="IU549" s="6"/>
      <c r="IV549" s="6"/>
      <c r="IW549" s="6"/>
      <c r="IX549" s="6"/>
      <c r="IY549" s="6"/>
      <c r="IZ549" s="6"/>
      <c r="JA549" s="52"/>
    </row>
    <row r="550" spans="1:261" ht="12.75" customHeight="1" outlineLevel="2" x14ac:dyDescent="0.25">
      <c r="C550" s="328"/>
      <c r="D550" s="41">
        <v>2</v>
      </c>
      <c r="E550" s="416">
        <f t="shared" si="2389"/>
        <v>9.3333333333333339</v>
      </c>
      <c r="F550" s="416">
        <f t="shared" si="2390"/>
        <v>9.3333333333333339</v>
      </c>
      <c r="G550" s="416">
        <f t="shared" si="2391"/>
        <v>4.333333333333333</v>
      </c>
      <c r="H550" s="416">
        <f t="shared" si="2392"/>
        <v>0</v>
      </c>
      <c r="I550" s="416">
        <f t="shared" si="2393"/>
        <v>5</v>
      </c>
      <c r="J550" s="416">
        <f t="shared" si="2394"/>
        <v>2</v>
      </c>
      <c r="K550" s="52"/>
      <c r="M550" s="328"/>
      <c r="N550" s="41">
        <v>2</v>
      </c>
      <c r="O550" s="6"/>
      <c r="P550" s="6"/>
      <c r="Q550" s="6"/>
      <c r="R550" s="6"/>
      <c r="S550" s="6"/>
      <c r="T550" s="6"/>
      <c r="U550" s="52"/>
      <c r="W550" s="328"/>
      <c r="X550" s="41">
        <v>2</v>
      </c>
      <c r="Y550" s="6"/>
      <c r="Z550" s="6"/>
      <c r="AA550" s="6"/>
      <c r="AB550" s="6"/>
      <c r="AC550" s="6"/>
      <c r="AD550" s="6"/>
      <c r="AE550" s="52"/>
      <c r="AG550" s="328"/>
      <c r="AH550" s="41">
        <v>2</v>
      </c>
      <c r="AI550" s="6"/>
      <c r="AJ550" s="6"/>
      <c r="AK550" s="6"/>
      <c r="AL550" s="6"/>
      <c r="AM550" s="6"/>
      <c r="AN550" s="6"/>
      <c r="AO550" s="52"/>
      <c r="AQ550" s="328"/>
      <c r="AR550" s="41">
        <v>2</v>
      </c>
      <c r="AS550" s="6"/>
      <c r="AT550" s="6"/>
      <c r="AU550" s="6"/>
      <c r="AV550" s="6"/>
      <c r="AW550" s="6"/>
      <c r="AX550" s="6"/>
      <c r="AY550" s="52"/>
      <c r="BA550" s="328"/>
      <c r="BB550" s="41">
        <v>2</v>
      </c>
      <c r="BC550" s="6"/>
      <c r="BD550" s="6"/>
      <c r="BE550" s="6"/>
      <c r="BF550" s="6"/>
      <c r="BG550" s="6"/>
      <c r="BH550" s="6"/>
      <c r="BI550" s="52"/>
      <c r="BK550" s="328"/>
      <c r="BL550" s="41">
        <v>2</v>
      </c>
      <c r="BM550" s="6"/>
      <c r="BN550" s="6"/>
      <c r="BO550" s="6"/>
      <c r="BP550" s="6"/>
      <c r="BQ550" s="6"/>
      <c r="BR550" s="6"/>
      <c r="BS550" s="52"/>
      <c r="BU550" s="328"/>
      <c r="BV550" s="41">
        <v>2</v>
      </c>
      <c r="BW550" s="6"/>
      <c r="BX550" s="6"/>
      <c r="BY550" s="6"/>
      <c r="BZ550" s="6"/>
      <c r="CA550" s="6"/>
      <c r="CB550" s="6"/>
      <c r="CC550" s="52"/>
      <c r="CE550" s="328"/>
      <c r="CF550" s="41">
        <v>2</v>
      </c>
      <c r="CG550" s="6"/>
      <c r="CH550" s="6"/>
      <c r="CI550" s="6"/>
      <c r="CJ550" s="6"/>
      <c r="CK550" s="6"/>
      <c r="CL550" s="6"/>
      <c r="CM550" s="52"/>
      <c r="CO550" s="328"/>
      <c r="CP550" s="41">
        <v>2</v>
      </c>
      <c r="CQ550" s="412">
        <v>10</v>
      </c>
      <c r="CR550" s="412">
        <v>10</v>
      </c>
      <c r="CS550" s="6">
        <v>4</v>
      </c>
      <c r="CT550" s="409">
        <v>0</v>
      </c>
      <c r="CU550" s="412">
        <v>10</v>
      </c>
      <c r="CV550" s="6">
        <v>4</v>
      </c>
      <c r="CW550" s="52"/>
      <c r="CY550" s="328"/>
      <c r="CZ550" s="41">
        <v>2</v>
      </c>
      <c r="DA550" s="6">
        <v>9</v>
      </c>
      <c r="DB550" s="6">
        <v>9</v>
      </c>
      <c r="DC550" s="6">
        <v>9</v>
      </c>
      <c r="DD550" s="6">
        <v>0</v>
      </c>
      <c r="DE550" s="6"/>
      <c r="DF550" s="6">
        <v>0</v>
      </c>
      <c r="DG550" s="52"/>
      <c r="DI550" s="328"/>
      <c r="DJ550" s="41">
        <v>2</v>
      </c>
      <c r="DK550" s="6"/>
      <c r="DL550" s="6"/>
      <c r="DM550" s="6"/>
      <c r="DN550" s="6"/>
      <c r="DO550" s="6"/>
      <c r="DP550" s="6"/>
      <c r="DQ550" s="52"/>
      <c r="DS550" s="328"/>
      <c r="DT550" s="41">
        <v>2</v>
      </c>
      <c r="DU550" s="6"/>
      <c r="DV550" s="6"/>
      <c r="DW550" s="6"/>
      <c r="DX550" s="6"/>
      <c r="DY550" s="6"/>
      <c r="DZ550" s="6"/>
      <c r="EA550" s="52"/>
      <c r="EC550" s="328"/>
      <c r="ED550" s="41">
        <v>2</v>
      </c>
      <c r="EE550" s="6"/>
      <c r="EF550" s="6"/>
      <c r="EG550" s="6"/>
      <c r="EH550" s="6"/>
      <c r="EI550" s="6"/>
      <c r="EJ550" s="6"/>
      <c r="EK550" s="52"/>
      <c r="EL550" s="328"/>
      <c r="EM550" s="41">
        <v>2</v>
      </c>
      <c r="EN550" s="6">
        <v>9</v>
      </c>
      <c r="EO550" s="6">
        <v>9</v>
      </c>
      <c r="EP550" s="6">
        <v>9</v>
      </c>
      <c r="EQ550" s="6">
        <v>0</v>
      </c>
      <c r="ER550" s="6"/>
      <c r="ES550" s="6">
        <v>0</v>
      </c>
      <c r="ET550" s="52"/>
      <c r="EU550" s="52"/>
      <c r="EW550" s="367"/>
      <c r="EX550" s="41">
        <v>2</v>
      </c>
      <c r="EY550" s="6"/>
      <c r="EZ550" s="6"/>
      <c r="FA550" s="6"/>
      <c r="FB550" s="6"/>
      <c r="FC550" s="6"/>
      <c r="FD550" s="6"/>
      <c r="FE550" s="52"/>
      <c r="FG550" s="367"/>
      <c r="FH550" s="41">
        <v>2</v>
      </c>
      <c r="FI550" s="6"/>
      <c r="FJ550" s="6"/>
      <c r="FK550" s="6"/>
      <c r="FL550" s="6"/>
      <c r="FM550" s="6"/>
      <c r="FN550" s="6"/>
      <c r="FO550" s="52"/>
      <c r="FQ550" s="367"/>
      <c r="FR550" s="41">
        <v>2</v>
      </c>
      <c r="FS550" s="6"/>
      <c r="FT550" s="6"/>
      <c r="FU550" s="6"/>
      <c r="FV550" s="6"/>
      <c r="FW550" s="6"/>
      <c r="FX550" s="6"/>
      <c r="FY550" s="52"/>
      <c r="GA550" s="367"/>
      <c r="GB550" s="41">
        <v>2</v>
      </c>
      <c r="GC550" s="6"/>
      <c r="GD550" s="6"/>
      <c r="GE550" s="6"/>
      <c r="GF550" s="6"/>
      <c r="GG550" s="6"/>
      <c r="GH550" s="6"/>
      <c r="GI550" s="52"/>
      <c r="GK550" s="367"/>
      <c r="GL550" s="41">
        <v>2</v>
      </c>
      <c r="GM550" s="6"/>
      <c r="GN550" s="6"/>
      <c r="GO550" s="6"/>
      <c r="GP550" s="6"/>
      <c r="GQ550" s="6"/>
      <c r="GR550" s="6"/>
      <c r="GS550" s="52"/>
      <c r="GU550" s="367"/>
      <c r="GV550" s="41">
        <v>2</v>
      </c>
      <c r="GW550" s="6"/>
      <c r="GX550" s="6"/>
      <c r="GY550" s="6"/>
      <c r="GZ550" s="6"/>
      <c r="HA550" s="6"/>
      <c r="HB550" s="6"/>
      <c r="HC550" s="52"/>
      <c r="HE550" s="367"/>
      <c r="HF550" s="41">
        <v>2</v>
      </c>
      <c r="HG550" s="6"/>
      <c r="HH550" s="6"/>
      <c r="HI550" s="6"/>
      <c r="HJ550" s="6"/>
      <c r="HK550" s="6"/>
      <c r="HL550" s="6"/>
      <c r="HM550" s="52"/>
      <c r="HO550" s="367"/>
      <c r="HP550" s="41">
        <v>2</v>
      </c>
      <c r="HQ550" s="6"/>
      <c r="HR550" s="6"/>
      <c r="HS550" s="6"/>
      <c r="HT550" s="6"/>
      <c r="HU550" s="6"/>
      <c r="HV550" s="6"/>
      <c r="HW550" s="52"/>
      <c r="HY550" s="367"/>
      <c r="HZ550" s="41">
        <v>2</v>
      </c>
      <c r="IA550" s="6"/>
      <c r="IB550" s="6"/>
      <c r="IC550" s="6"/>
      <c r="ID550" s="6"/>
      <c r="IE550" s="6"/>
      <c r="IF550" s="6"/>
      <c r="IG550" s="52"/>
      <c r="II550" s="367"/>
      <c r="IJ550" s="41">
        <v>2</v>
      </c>
      <c r="IK550" s="6"/>
      <c r="IL550" s="6"/>
      <c r="IM550" s="6"/>
      <c r="IN550" s="6"/>
      <c r="IO550" s="6"/>
      <c r="IP550" s="6"/>
      <c r="IQ550" s="52"/>
      <c r="IS550" s="367"/>
      <c r="IT550" s="41">
        <v>2</v>
      </c>
      <c r="IU550" s="6"/>
      <c r="IV550" s="6"/>
      <c r="IW550" s="6"/>
      <c r="IX550" s="6"/>
      <c r="IY550" s="6"/>
      <c r="IZ550" s="6"/>
      <c r="JA550" s="52"/>
    </row>
    <row r="551" spans="1:261" ht="12.75" customHeight="1" outlineLevel="2" x14ac:dyDescent="0.25">
      <c r="A551" s="99" t="s">
        <v>122</v>
      </c>
      <c r="B551" s="100">
        <f>IF(A551="Must Have",RQTMustHave,(IF(A551="Important",RQTImportant,(IF(A551="Standard",RQTStandard,RQTNiceToHave)))))</f>
        <v>1</v>
      </c>
      <c r="C551" s="48"/>
      <c r="D551" s="17" t="s">
        <v>1</v>
      </c>
      <c r="E551" s="417">
        <f>AVERAGE(O551,Y551,AI551,AS551,BC551,BM551,BW551,CG551,CQ551,DA551,DK551,DU551,EE551,EO551,EY551,FI551,FS551,GC551,GM551,GW551,HG551,HQ551,IA551,IK551,IU551)</f>
        <v>8.6666666666666661</v>
      </c>
      <c r="F551" s="417">
        <f t="shared" ref="F551:J551" si="2395">AVERAGE(P551,Z551,AJ551,AT551,BD551,BN551,BX551,CH551,CR551,DB551,DL551,DV551,EF551,EP551,EZ551,FJ551,FT551,GD551,GN551,GX551,HH551,HR551,IB551,IL551,IV551)</f>
        <v>8.3333333333333339</v>
      </c>
      <c r="G551" s="417">
        <f t="shared" si="2395"/>
        <v>4.666666666666667</v>
      </c>
      <c r="H551" s="417">
        <f t="shared" si="2395"/>
        <v>3.25</v>
      </c>
      <c r="I551" s="417">
        <f t="shared" si="2395"/>
        <v>6.25</v>
      </c>
      <c r="J551" s="417">
        <f t="shared" si="2395"/>
        <v>4</v>
      </c>
      <c r="K551" s="52"/>
      <c r="M551" s="48"/>
      <c r="N551" s="17" t="s">
        <v>1</v>
      </c>
      <c r="O551" s="36" t="str">
        <f>IF(COUNT(O549:O550)=0,"",AVERAGE(O549:O550))</f>
        <v/>
      </c>
      <c r="P551" s="36" t="str">
        <f>IF(COUNT(P549:P550)=0,"",AVERAGE(P549:P550))</f>
        <v/>
      </c>
      <c r="Q551" s="36" t="str">
        <f>IF(COUNT(Q549:Q550)=0,"",AVERAGE(Q549:Q550))</f>
        <v/>
      </c>
      <c r="R551" s="36" t="str">
        <f>IF(COUNT(R549:R550)=0,"",AVERAGE(R549:R550))</f>
        <v/>
      </c>
      <c r="S551" s="36"/>
      <c r="T551" s="36" t="str">
        <f>IF(COUNT(T549:T550)=0,"",AVERAGE(T549:T550))</f>
        <v/>
      </c>
      <c r="U551" s="52"/>
      <c r="W551" s="48"/>
      <c r="X551" s="17" t="s">
        <v>1</v>
      </c>
      <c r="Y551" s="36" t="str">
        <f>IF(COUNT(Y549:Y550)=0,"",AVERAGE(Y549:Y550))</f>
        <v/>
      </c>
      <c r="Z551" s="36" t="str">
        <f>IF(COUNT(Z549:Z550)=0,"",AVERAGE(Z549:Z550))</f>
        <v/>
      </c>
      <c r="AA551" s="36" t="str">
        <f>IF(COUNT(AA549:AA550)=0,"",AVERAGE(AA549:AA550))</f>
        <v/>
      </c>
      <c r="AB551" s="36" t="str">
        <f>IF(COUNT(AB549:AB550)=0,"",AVERAGE(AB549:AB550))</f>
        <v/>
      </c>
      <c r="AC551" s="36"/>
      <c r="AD551" s="36" t="str">
        <f>IF(COUNT(AD549:AD550)=0,"",AVERAGE(AD549:AD550))</f>
        <v/>
      </c>
      <c r="AE551" s="52"/>
      <c r="AG551" s="48"/>
      <c r="AH551" s="17" t="s">
        <v>1</v>
      </c>
      <c r="AI551" s="36" t="str">
        <f>IF(COUNT(AI549:AI550)=0,"",AVERAGE(AI549:AI550))</f>
        <v/>
      </c>
      <c r="AJ551" s="36" t="str">
        <f>IF(COUNT(AJ549:AJ550)=0,"",AVERAGE(AJ549:AJ550))</f>
        <v/>
      </c>
      <c r="AK551" s="36" t="str">
        <f>IF(COUNT(AK549:AK550)=0,"",AVERAGE(AK549:AK550))</f>
        <v/>
      </c>
      <c r="AL551" s="36" t="str">
        <f>IF(COUNT(AL549:AL550)=0,"",AVERAGE(AL549:AL550))</f>
        <v/>
      </c>
      <c r="AM551" s="36"/>
      <c r="AN551" s="36" t="str">
        <f>IF(COUNT(AN549:AN550)=0,"",AVERAGE(AN549:AN550))</f>
        <v/>
      </c>
      <c r="AO551" s="52"/>
      <c r="AQ551" s="48"/>
      <c r="AR551" s="17" t="s">
        <v>1</v>
      </c>
      <c r="AS551" s="36"/>
      <c r="AT551" s="36" t="str">
        <f>IF(COUNT(AT549:AT550)=0,"",AVERAGE(AT549:AT550))</f>
        <v/>
      </c>
      <c r="AU551" s="36" t="str">
        <f>IF(COUNT(AU549:AU550)=0,"",AVERAGE(AU549:AU550))</f>
        <v/>
      </c>
      <c r="AV551" s="36" t="str">
        <f>IF(COUNT(AV549:AV550)=0,"",AVERAGE(AV549:AV550))</f>
        <v/>
      </c>
      <c r="AW551" s="36" t="str">
        <f>IF(COUNT(AW549:AW550)=0,"",AVERAGE(AW549:AW550))</f>
        <v/>
      </c>
      <c r="AX551" s="36" t="str">
        <f>IF(COUNT(AX549:AX550)=0,"",AVERAGE(AX549:AX550))</f>
        <v/>
      </c>
      <c r="AY551" s="52"/>
      <c r="BA551" s="48"/>
      <c r="BB551" s="17" t="s">
        <v>1</v>
      </c>
      <c r="BC551" s="6"/>
      <c r="BD551" s="6"/>
      <c r="BE551" s="6"/>
      <c r="BF551" s="6"/>
      <c r="BG551" s="6"/>
      <c r="BH551" s="6"/>
      <c r="BI551" s="52"/>
      <c r="BK551" s="48"/>
      <c r="BL551" s="17" t="s">
        <v>1</v>
      </c>
      <c r="BM551" s="6"/>
      <c r="BN551" s="6"/>
      <c r="BO551" s="6"/>
      <c r="BP551" s="6"/>
      <c r="BQ551" s="6"/>
      <c r="BR551" s="6"/>
      <c r="BS551" s="52"/>
      <c r="BU551" s="48"/>
      <c r="BV551" s="17" t="s">
        <v>1</v>
      </c>
      <c r="BW551" s="36" t="str">
        <f>IF(COUNT(BW549:BW550)=0,"",AVERAGE(BW549:BW550))</f>
        <v/>
      </c>
      <c r="BX551" s="36" t="str">
        <f>IF(COUNT(BX549:BX550)=0,"",AVERAGE(BX549:BX550))</f>
        <v/>
      </c>
      <c r="BY551" s="36" t="str">
        <f>IF(COUNT(BY549:BY550)=0,"",AVERAGE(BY549:BY550))</f>
        <v/>
      </c>
      <c r="BZ551" s="36" t="str">
        <f>IF(COUNT(BZ549:BZ550)=0,"",AVERAGE(BZ549:BZ550))</f>
        <v/>
      </c>
      <c r="CA551" s="36"/>
      <c r="CB551" s="36" t="str">
        <f>IF(COUNT(CB549:CB550)=0,"",AVERAGE(CB549:CB550))</f>
        <v/>
      </c>
      <c r="CC551" s="52"/>
      <c r="CE551" s="48"/>
      <c r="CF551" s="17" t="s">
        <v>1</v>
      </c>
      <c r="CG551" s="36" t="str">
        <f>IF(COUNT(CG549:CG550)=0,"",AVERAGE(CG549:CG550))</f>
        <v/>
      </c>
      <c r="CH551" s="36" t="str">
        <f>IF(COUNT(CH549:CH550)=0,"",AVERAGE(CH549:CH550))</f>
        <v/>
      </c>
      <c r="CI551" s="36" t="str">
        <f>IF(COUNT(CI549:CI550)=0,"",AVERAGE(CI549:CI550))</f>
        <v/>
      </c>
      <c r="CJ551" s="36" t="str">
        <f>IF(COUNT(CJ549:CJ550)=0,"",AVERAGE(CJ549:CJ550))</f>
        <v/>
      </c>
      <c r="CK551" s="36"/>
      <c r="CL551" s="36" t="str">
        <f>IF(COUNT(CL549:CL550)=0,"",AVERAGE(CL549:CL550))</f>
        <v/>
      </c>
      <c r="CM551" s="52"/>
      <c r="CO551" s="48"/>
      <c r="CP551" s="17" t="s">
        <v>1</v>
      </c>
      <c r="CQ551" s="36">
        <f t="shared" ref="CQ551:CV551" si="2396">IF(COUNT(CQ549:CQ550)=0,"",AVERAGE(CQ549:CQ550))</f>
        <v>7.5</v>
      </c>
      <c r="CR551" s="36">
        <f t="shared" si="2396"/>
        <v>9</v>
      </c>
      <c r="CS551" s="36">
        <f t="shared" si="2396"/>
        <v>4.5</v>
      </c>
      <c r="CT551" s="36">
        <f t="shared" si="2396"/>
        <v>4</v>
      </c>
      <c r="CU551" s="36">
        <f t="shared" si="2396"/>
        <v>9.5</v>
      </c>
      <c r="CV551" s="36">
        <f t="shared" si="2396"/>
        <v>5</v>
      </c>
      <c r="CW551" s="52"/>
      <c r="CY551" s="48"/>
      <c r="CZ551" s="17" t="s">
        <v>1</v>
      </c>
      <c r="DA551" s="36">
        <f>IF(COUNT(DA549:DA550)=0,"",AVERAGE(DA549:DA550))</f>
        <v>9.5</v>
      </c>
      <c r="DB551" s="36">
        <f>IF(COUNT(DB549:DB550)=0,"",AVERAGE(DB549:DB550))</f>
        <v>9</v>
      </c>
      <c r="DC551" s="36">
        <f>IF(COUNT(DC549:DC550)=0,"",AVERAGE(DC549:DC550))</f>
        <v>7</v>
      </c>
      <c r="DD551" s="36">
        <f>IF(COUNT(DD549:DD550)=0,"",AVERAGE(DD549:DD550))</f>
        <v>2.5</v>
      </c>
      <c r="DE551" s="36"/>
      <c r="DF551" s="36">
        <f>IF(COUNT(DF549:DF550)=0,"",AVERAGE(DF549:DF550))</f>
        <v>3</v>
      </c>
      <c r="DG551" s="52"/>
      <c r="DI551" s="48"/>
      <c r="DJ551" s="17" t="s">
        <v>1</v>
      </c>
      <c r="DK551" s="36" t="str">
        <f>IF(COUNT(DK549:DK550)=0,"",AVERAGE(DK549:DK550))</f>
        <v/>
      </c>
      <c r="DL551" s="36" t="str">
        <f>IF(COUNT(DL549:DL550)=0,"",AVERAGE(DL549:DL550))</f>
        <v/>
      </c>
      <c r="DM551" s="36" t="str">
        <f>IF(COUNT(DM549:DM550)=0,"",AVERAGE(DM549:DM550))</f>
        <v/>
      </c>
      <c r="DN551" s="36" t="str">
        <f>IF(COUNT(DN549:DN550)=0,"",AVERAGE(DN549:DN550))</f>
        <v/>
      </c>
      <c r="DO551" s="36"/>
      <c r="DP551" s="36" t="str">
        <f>IF(COUNT(DP549:DP550)=0,"",AVERAGE(DP549:DP550))</f>
        <v/>
      </c>
      <c r="DQ551" s="52"/>
      <c r="DS551" s="48"/>
      <c r="DT551" s="17" t="s">
        <v>1</v>
      </c>
      <c r="DU551" s="36" t="str">
        <f>IF(COUNT(DU549:DU550)=0,"",AVERAGE(DU549:DU550))</f>
        <v/>
      </c>
      <c r="DV551" s="36" t="str">
        <f>IF(COUNT(DV549:DV550)=0,"",AVERAGE(DV549:DV550))</f>
        <v/>
      </c>
      <c r="DW551" s="36" t="str">
        <f>IF(COUNT(DW549:DW550)=0,"",AVERAGE(DW549:DW550))</f>
        <v/>
      </c>
      <c r="DX551" s="36" t="str">
        <f>IF(COUNT(DX549:DX550)=0,"",AVERAGE(DX549:DX550))</f>
        <v/>
      </c>
      <c r="DY551" s="36"/>
      <c r="DZ551" s="36" t="str">
        <f>IF(COUNT(DZ549:DZ550)=0,"",AVERAGE(DZ549:DZ550))</f>
        <v/>
      </c>
      <c r="EA551" s="52"/>
      <c r="EC551" s="48"/>
      <c r="ED551" s="17" t="s">
        <v>1</v>
      </c>
      <c r="EE551" s="36" t="str">
        <f>IF(COUNT(EE549:EE550)=0,"",AVERAGE(EE549:EE550))</f>
        <v/>
      </c>
      <c r="EF551" s="36" t="str">
        <f>IF(COUNT(EF549:EF550)=0,"",AVERAGE(EF549:EF550))</f>
        <v/>
      </c>
      <c r="EG551" s="36" t="str">
        <f>IF(COUNT(EG549:EG550)=0,"",AVERAGE(EG549:EG550))</f>
        <v/>
      </c>
      <c r="EH551" s="36" t="str">
        <f>IF(COUNT(EH549:EH550)=0,"",AVERAGE(EH549:EH550))</f>
        <v/>
      </c>
      <c r="EI551" s="36"/>
      <c r="EJ551" s="36" t="str">
        <f>IF(COUNT(EJ549:EJ550)=0,"",AVERAGE(EJ549:EJ550))</f>
        <v/>
      </c>
      <c r="EK551" s="52"/>
      <c r="EL551" s="48"/>
      <c r="EM551" s="17" t="s">
        <v>1</v>
      </c>
      <c r="EN551" s="36">
        <f>IF(COUNT(EN549:EN550)=0,"",AVERAGE(EN549:EN550))</f>
        <v>9.5</v>
      </c>
      <c r="EO551" s="36">
        <f>IF(COUNT(EO549:EO550)=0,"",AVERAGE(EO549:EO550))</f>
        <v>9</v>
      </c>
      <c r="EP551" s="36">
        <f>IF(COUNT(EP549:EP550)=0,"",AVERAGE(EP549:EP550))</f>
        <v>7</v>
      </c>
      <c r="EQ551" s="36">
        <f>IF(COUNT(EQ549:EQ550)=0,"",AVERAGE(EQ549:EQ550))</f>
        <v>2.5</v>
      </c>
      <c r="ER551" s="36"/>
      <c r="ES551" s="36">
        <f>IF(COUNT(ES549:ES550)=0,"",AVERAGE(ES549:ES550))</f>
        <v>3</v>
      </c>
      <c r="ET551" s="52"/>
      <c r="EU551" s="52"/>
      <c r="EW551" s="369"/>
      <c r="EX551" s="17" t="s">
        <v>1</v>
      </c>
      <c r="EY551" s="36" t="str">
        <f t="shared" ref="EY551:FD551" si="2397">IF(COUNT(EY549:EY550)=0,"",AVERAGE(EY549:EY550))</f>
        <v/>
      </c>
      <c r="EZ551" s="36" t="str">
        <f t="shared" si="2397"/>
        <v/>
      </c>
      <c r="FA551" s="36" t="str">
        <f t="shared" si="2397"/>
        <v/>
      </c>
      <c r="FB551" s="36" t="str">
        <f t="shared" si="2397"/>
        <v/>
      </c>
      <c r="FC551" s="36" t="str">
        <f t="shared" si="2397"/>
        <v/>
      </c>
      <c r="FD551" s="36" t="str">
        <f t="shared" si="2397"/>
        <v/>
      </c>
      <c r="FE551" s="52"/>
      <c r="FG551" s="369"/>
      <c r="FH551" s="17" t="s">
        <v>1</v>
      </c>
      <c r="FI551" s="36" t="str">
        <f t="shared" ref="FI551:FN551" si="2398">IF(COUNT(FI549:FI550)=0,"",AVERAGE(FI549:FI550))</f>
        <v/>
      </c>
      <c r="FJ551" s="36" t="str">
        <f t="shared" si="2398"/>
        <v/>
      </c>
      <c r="FK551" s="36" t="str">
        <f t="shared" si="2398"/>
        <v/>
      </c>
      <c r="FL551" s="36" t="str">
        <f t="shared" si="2398"/>
        <v/>
      </c>
      <c r="FM551" s="36" t="str">
        <f t="shared" si="2398"/>
        <v/>
      </c>
      <c r="FN551" s="36" t="str">
        <f t="shared" si="2398"/>
        <v/>
      </c>
      <c r="FO551" s="52"/>
      <c r="FQ551" s="369"/>
      <c r="FR551" s="17" t="s">
        <v>1</v>
      </c>
      <c r="FS551" s="36" t="str">
        <f t="shared" ref="FS551:FX551" si="2399">IF(COUNT(FS549:FS550)=0,"",AVERAGE(FS549:FS550))</f>
        <v/>
      </c>
      <c r="FT551" s="36" t="str">
        <f t="shared" si="2399"/>
        <v/>
      </c>
      <c r="FU551" s="36" t="str">
        <f t="shared" si="2399"/>
        <v/>
      </c>
      <c r="FV551" s="36" t="str">
        <f t="shared" si="2399"/>
        <v/>
      </c>
      <c r="FW551" s="36" t="str">
        <f t="shared" si="2399"/>
        <v/>
      </c>
      <c r="FX551" s="36" t="str">
        <f t="shared" si="2399"/>
        <v/>
      </c>
      <c r="FY551" s="52"/>
      <c r="GA551" s="369"/>
      <c r="GB551" s="17" t="s">
        <v>1</v>
      </c>
      <c r="GC551" s="36" t="str">
        <f t="shared" ref="GC551:GH551" si="2400">IF(COUNT(GC549:GC550)=0,"",AVERAGE(GC549:GC550))</f>
        <v/>
      </c>
      <c r="GD551" s="36" t="str">
        <f t="shared" si="2400"/>
        <v/>
      </c>
      <c r="GE551" s="36" t="str">
        <f t="shared" si="2400"/>
        <v/>
      </c>
      <c r="GF551" s="36" t="str">
        <f t="shared" si="2400"/>
        <v/>
      </c>
      <c r="GG551" s="36" t="str">
        <f t="shared" si="2400"/>
        <v/>
      </c>
      <c r="GH551" s="36" t="str">
        <f t="shared" si="2400"/>
        <v/>
      </c>
      <c r="GI551" s="52"/>
      <c r="GK551" s="369"/>
      <c r="GL551" s="17" t="s">
        <v>1</v>
      </c>
      <c r="GM551" s="36" t="str">
        <f t="shared" ref="GM551:GR551" si="2401">IF(COUNT(GM549:GM550)=0,"",AVERAGE(GM549:GM550))</f>
        <v/>
      </c>
      <c r="GN551" s="36" t="str">
        <f t="shared" si="2401"/>
        <v/>
      </c>
      <c r="GO551" s="36" t="str">
        <f t="shared" si="2401"/>
        <v/>
      </c>
      <c r="GP551" s="36" t="str">
        <f t="shared" si="2401"/>
        <v/>
      </c>
      <c r="GQ551" s="36" t="str">
        <f t="shared" si="2401"/>
        <v/>
      </c>
      <c r="GR551" s="36" t="str">
        <f t="shared" si="2401"/>
        <v/>
      </c>
      <c r="GS551" s="52"/>
      <c r="GU551" s="369"/>
      <c r="GV551" s="17" t="s">
        <v>1</v>
      </c>
      <c r="GW551" s="36" t="str">
        <f t="shared" ref="GW551:HB551" si="2402">IF(COUNT(GW549:GW550)=0,"",AVERAGE(GW549:GW550))</f>
        <v/>
      </c>
      <c r="GX551" s="36" t="str">
        <f t="shared" si="2402"/>
        <v/>
      </c>
      <c r="GY551" s="36" t="str">
        <f t="shared" si="2402"/>
        <v/>
      </c>
      <c r="GZ551" s="36" t="str">
        <f t="shared" si="2402"/>
        <v/>
      </c>
      <c r="HA551" s="36" t="str">
        <f t="shared" si="2402"/>
        <v/>
      </c>
      <c r="HB551" s="36" t="str">
        <f t="shared" si="2402"/>
        <v/>
      </c>
      <c r="HC551" s="52"/>
      <c r="HE551" s="369"/>
      <c r="HF551" s="17" t="s">
        <v>1</v>
      </c>
      <c r="HG551" s="36" t="str">
        <f t="shared" ref="HG551:HL551" si="2403">IF(COUNT(HG549:HG550)=0,"",AVERAGE(HG549:HG550))</f>
        <v/>
      </c>
      <c r="HH551" s="36" t="str">
        <f t="shared" si="2403"/>
        <v/>
      </c>
      <c r="HI551" s="36" t="str">
        <f t="shared" si="2403"/>
        <v/>
      </c>
      <c r="HJ551" s="36" t="str">
        <f t="shared" si="2403"/>
        <v/>
      </c>
      <c r="HK551" s="36" t="str">
        <f t="shared" si="2403"/>
        <v/>
      </c>
      <c r="HL551" s="36" t="str">
        <f t="shared" si="2403"/>
        <v/>
      </c>
      <c r="HM551" s="52"/>
      <c r="HO551" s="369"/>
      <c r="HP551" s="17" t="s">
        <v>1</v>
      </c>
      <c r="HQ551" s="36" t="str">
        <f t="shared" ref="HQ551:HV551" si="2404">IF(COUNT(HQ549:HQ550)=0,"",AVERAGE(HQ549:HQ550))</f>
        <v/>
      </c>
      <c r="HR551" s="36" t="str">
        <f t="shared" si="2404"/>
        <v/>
      </c>
      <c r="HS551" s="36" t="str">
        <f t="shared" si="2404"/>
        <v/>
      </c>
      <c r="HT551" s="36" t="str">
        <f t="shared" si="2404"/>
        <v/>
      </c>
      <c r="HU551" s="36" t="str">
        <f t="shared" si="2404"/>
        <v/>
      </c>
      <c r="HV551" s="36" t="str">
        <f t="shared" si="2404"/>
        <v/>
      </c>
      <c r="HW551" s="52"/>
      <c r="HY551" s="369"/>
      <c r="HZ551" s="17" t="s">
        <v>1</v>
      </c>
      <c r="IA551" s="36" t="str">
        <f t="shared" ref="IA551:IF551" si="2405">IF(COUNT(IA549:IA550)=0,"",AVERAGE(IA549:IA550))</f>
        <v/>
      </c>
      <c r="IB551" s="36" t="str">
        <f t="shared" si="2405"/>
        <v/>
      </c>
      <c r="IC551" s="36" t="str">
        <f t="shared" si="2405"/>
        <v/>
      </c>
      <c r="ID551" s="36" t="str">
        <f t="shared" si="2405"/>
        <v/>
      </c>
      <c r="IE551" s="36" t="str">
        <f t="shared" si="2405"/>
        <v/>
      </c>
      <c r="IF551" s="36" t="str">
        <f t="shared" si="2405"/>
        <v/>
      </c>
      <c r="IG551" s="52"/>
      <c r="II551" s="369"/>
      <c r="IJ551" s="17" t="s">
        <v>1</v>
      </c>
      <c r="IK551" s="36" t="str">
        <f t="shared" ref="IK551:IP551" si="2406">IF(COUNT(IK549:IK550)=0,"",AVERAGE(IK549:IK550))</f>
        <v/>
      </c>
      <c r="IL551" s="36" t="str">
        <f t="shared" si="2406"/>
        <v/>
      </c>
      <c r="IM551" s="36" t="str">
        <f t="shared" si="2406"/>
        <v/>
      </c>
      <c r="IN551" s="36" t="str">
        <f t="shared" si="2406"/>
        <v/>
      </c>
      <c r="IO551" s="36" t="str">
        <f t="shared" si="2406"/>
        <v/>
      </c>
      <c r="IP551" s="36" t="str">
        <f t="shared" si="2406"/>
        <v/>
      </c>
      <c r="IQ551" s="52"/>
      <c r="IS551" s="369"/>
      <c r="IT551" s="17" t="s">
        <v>1</v>
      </c>
      <c r="IU551" s="36" t="str">
        <f t="shared" ref="IU551:IZ551" si="2407">IF(COUNT(IU549:IU550)=0,"",AVERAGE(IU549:IU550))</f>
        <v/>
      </c>
      <c r="IV551" s="36" t="str">
        <f t="shared" si="2407"/>
        <v/>
      </c>
      <c r="IW551" s="36" t="str">
        <f t="shared" si="2407"/>
        <v/>
      </c>
      <c r="IX551" s="36" t="str">
        <f t="shared" si="2407"/>
        <v/>
      </c>
      <c r="IY551" s="36" t="str">
        <f t="shared" si="2407"/>
        <v/>
      </c>
      <c r="IZ551" s="36" t="str">
        <f t="shared" si="2407"/>
        <v/>
      </c>
      <c r="JA551" s="52"/>
    </row>
    <row r="552" spans="1:261" ht="12.75" customHeight="1" outlineLevel="2" x14ac:dyDescent="0.25">
      <c r="C552" s="102" t="s">
        <v>74</v>
      </c>
      <c r="D552" s="103" t="s">
        <v>379</v>
      </c>
      <c r="E552" s="419"/>
      <c r="F552" s="419"/>
      <c r="G552" s="419"/>
      <c r="H552" s="419"/>
      <c r="I552" s="419"/>
      <c r="J552" s="419"/>
      <c r="K552" s="52"/>
      <c r="M552" s="102" t="s">
        <v>74</v>
      </c>
      <c r="N552" s="103" t="s">
        <v>379</v>
      </c>
      <c r="O552" s="103"/>
      <c r="P552" s="103"/>
      <c r="Q552" s="103"/>
      <c r="R552" s="103"/>
      <c r="S552" s="103"/>
      <c r="T552" s="103"/>
      <c r="U552" s="52"/>
      <c r="W552" s="102" t="s">
        <v>74</v>
      </c>
      <c r="X552" s="103" t="s">
        <v>379</v>
      </c>
      <c r="Y552" s="103"/>
      <c r="Z552" s="103"/>
      <c r="AA552" s="103"/>
      <c r="AB552" s="103"/>
      <c r="AC552" s="103"/>
      <c r="AD552" s="103"/>
      <c r="AE552" s="52"/>
      <c r="AG552" s="102" t="s">
        <v>74</v>
      </c>
      <c r="AH552" s="103" t="s">
        <v>379</v>
      </c>
      <c r="AI552" s="103"/>
      <c r="AJ552" s="103"/>
      <c r="AK552" s="103"/>
      <c r="AL552" s="103"/>
      <c r="AM552" s="103"/>
      <c r="AN552" s="103"/>
      <c r="AO552" s="52"/>
      <c r="AQ552" s="102" t="s">
        <v>74</v>
      </c>
      <c r="AR552" s="103" t="s">
        <v>379</v>
      </c>
      <c r="AS552" s="103"/>
      <c r="AT552" s="103"/>
      <c r="AU552" s="103"/>
      <c r="AV552" s="103"/>
      <c r="AW552" s="103"/>
      <c r="AX552" s="103"/>
      <c r="AY552" s="52"/>
      <c r="BA552" s="102" t="s">
        <v>74</v>
      </c>
      <c r="BB552" s="103" t="s">
        <v>379</v>
      </c>
      <c r="BC552" s="36"/>
      <c r="BD552" s="36" t="str">
        <f>IF(COUNT(BD550:BD551)=0,"",AVERAGE(BD550:BD551))</f>
        <v/>
      </c>
      <c r="BE552" s="36" t="str">
        <f>IF(COUNT(BE550:BE551)=0,"",AVERAGE(BE550:BE551))</f>
        <v/>
      </c>
      <c r="BF552" s="36" t="str">
        <f>IF(COUNT(BF550:BF551)=0,"",AVERAGE(BF550:BF551))</f>
        <v/>
      </c>
      <c r="BG552" s="36" t="str">
        <f>IF(COUNT(BG550:BG551)=0,"",AVERAGE(BG550:BG551))</f>
        <v/>
      </c>
      <c r="BH552" s="36" t="str">
        <f>IF(COUNT(BH550:BH551)=0,"",AVERAGE(BH550:BH551))</f>
        <v/>
      </c>
      <c r="BI552" s="52"/>
      <c r="BK552" s="102" t="s">
        <v>74</v>
      </c>
      <c r="BL552" s="103" t="s">
        <v>379</v>
      </c>
      <c r="BM552" s="36"/>
      <c r="BN552" s="36" t="str">
        <f>IF(COUNT(BN550:BN551)=0,"",AVERAGE(BN550:BN551))</f>
        <v/>
      </c>
      <c r="BO552" s="36" t="str">
        <f>IF(COUNT(BO550:BO551)=0,"",AVERAGE(BO550:BO551))</f>
        <v/>
      </c>
      <c r="BP552" s="36" t="str">
        <f>IF(COUNT(BP550:BP551)=0,"",AVERAGE(BP550:BP551))</f>
        <v/>
      </c>
      <c r="BQ552" s="36" t="str">
        <f>IF(COUNT(BQ550:BQ551)=0,"",AVERAGE(BQ550:BQ551))</f>
        <v/>
      </c>
      <c r="BR552" s="36" t="str">
        <f>IF(COUNT(BR550:BR551)=0,"",AVERAGE(BR550:BR551))</f>
        <v/>
      </c>
      <c r="BS552" s="52"/>
      <c r="BU552" s="102" t="s">
        <v>74</v>
      </c>
      <c r="BV552" s="103" t="s">
        <v>379</v>
      </c>
      <c r="BW552" s="103"/>
      <c r="BX552" s="103"/>
      <c r="BY552" s="103"/>
      <c r="BZ552" s="103"/>
      <c r="CA552" s="103"/>
      <c r="CB552" s="103"/>
      <c r="CC552" s="52"/>
      <c r="CE552" s="102" t="s">
        <v>74</v>
      </c>
      <c r="CF552" s="103" t="s">
        <v>379</v>
      </c>
      <c r="CG552" s="103"/>
      <c r="CH552" s="103"/>
      <c r="CI552" s="103"/>
      <c r="CJ552" s="103"/>
      <c r="CK552" s="103"/>
      <c r="CL552" s="103"/>
      <c r="CM552" s="52"/>
      <c r="CO552" s="102" t="s">
        <v>74</v>
      </c>
      <c r="CP552" s="103" t="s">
        <v>379</v>
      </c>
      <c r="CQ552" s="103"/>
      <c r="CR552" s="103"/>
      <c r="CS552" s="103"/>
      <c r="CT552" s="103"/>
      <c r="CU552" s="103"/>
      <c r="CV552" s="103"/>
      <c r="CW552" s="52"/>
      <c r="CY552" s="102" t="s">
        <v>74</v>
      </c>
      <c r="CZ552" s="103" t="s">
        <v>379</v>
      </c>
      <c r="DA552" s="103"/>
      <c r="DB552" s="103"/>
      <c r="DC552" s="103"/>
      <c r="DD552" s="103"/>
      <c r="DE552" s="103"/>
      <c r="DF552" s="103"/>
      <c r="DG552" s="52"/>
      <c r="DI552" s="102" t="s">
        <v>74</v>
      </c>
      <c r="DJ552" s="103" t="s">
        <v>379</v>
      </c>
      <c r="DK552" s="103"/>
      <c r="DL552" s="103"/>
      <c r="DM552" s="103"/>
      <c r="DN552" s="103"/>
      <c r="DO552" s="103"/>
      <c r="DP552" s="103"/>
      <c r="DQ552" s="52"/>
      <c r="DS552" s="102" t="s">
        <v>74</v>
      </c>
      <c r="DT552" s="103" t="s">
        <v>379</v>
      </c>
      <c r="DU552" s="103"/>
      <c r="DV552" s="103"/>
      <c r="DW552" s="103"/>
      <c r="DX552" s="103"/>
      <c r="DY552" s="103"/>
      <c r="DZ552" s="103"/>
      <c r="EA552" s="52"/>
      <c r="EC552" s="102" t="s">
        <v>74</v>
      </c>
      <c r="ED552" s="103" t="s">
        <v>379</v>
      </c>
      <c r="EE552" s="103"/>
      <c r="EF552" s="103"/>
      <c r="EG552" s="103"/>
      <c r="EH552" s="103"/>
      <c r="EI552" s="103"/>
      <c r="EJ552" s="103"/>
      <c r="EK552" s="52"/>
      <c r="EL552" s="102" t="s">
        <v>74</v>
      </c>
      <c r="EM552" s="103" t="s">
        <v>379</v>
      </c>
      <c r="EN552" s="103"/>
      <c r="EO552" s="103"/>
      <c r="EP552" s="103"/>
      <c r="EQ552" s="103"/>
      <c r="ER552" s="103"/>
      <c r="ES552" s="103"/>
      <c r="ET552" s="52"/>
      <c r="EU552" s="52"/>
      <c r="EW552" s="370" t="s">
        <v>74</v>
      </c>
      <c r="EX552" s="103" t="s">
        <v>379</v>
      </c>
      <c r="EY552" s="103"/>
      <c r="EZ552" s="103"/>
      <c r="FA552" s="103"/>
      <c r="FB552" s="103"/>
      <c r="FC552" s="103"/>
      <c r="FD552" s="103"/>
      <c r="FE552" s="52"/>
      <c r="FG552" s="370" t="s">
        <v>74</v>
      </c>
      <c r="FH552" s="103" t="s">
        <v>379</v>
      </c>
      <c r="FI552" s="103"/>
      <c r="FJ552" s="103"/>
      <c r="FK552" s="103"/>
      <c r="FL552" s="103"/>
      <c r="FM552" s="103"/>
      <c r="FN552" s="103"/>
      <c r="FO552" s="52"/>
      <c r="FQ552" s="370" t="s">
        <v>74</v>
      </c>
      <c r="FR552" s="103" t="s">
        <v>379</v>
      </c>
      <c r="FS552" s="103"/>
      <c r="FT552" s="103"/>
      <c r="FU552" s="103"/>
      <c r="FV552" s="103"/>
      <c r="FW552" s="103"/>
      <c r="FX552" s="103"/>
      <c r="FY552" s="52"/>
      <c r="GA552" s="370" t="s">
        <v>74</v>
      </c>
      <c r="GB552" s="103" t="s">
        <v>379</v>
      </c>
      <c r="GC552" s="103"/>
      <c r="GD552" s="103"/>
      <c r="GE552" s="103"/>
      <c r="GF552" s="103"/>
      <c r="GG552" s="103"/>
      <c r="GH552" s="103"/>
      <c r="GI552" s="52"/>
      <c r="GK552" s="370" t="s">
        <v>74</v>
      </c>
      <c r="GL552" s="103" t="s">
        <v>379</v>
      </c>
      <c r="GM552" s="103"/>
      <c r="GN552" s="103"/>
      <c r="GO552" s="103"/>
      <c r="GP552" s="103"/>
      <c r="GQ552" s="103"/>
      <c r="GR552" s="103"/>
      <c r="GS552" s="52"/>
      <c r="GU552" s="370" t="s">
        <v>74</v>
      </c>
      <c r="GV552" s="103" t="s">
        <v>379</v>
      </c>
      <c r="GW552" s="103"/>
      <c r="GX552" s="103"/>
      <c r="GY552" s="103"/>
      <c r="GZ552" s="103"/>
      <c r="HA552" s="103"/>
      <c r="HB552" s="103"/>
      <c r="HC552" s="52"/>
      <c r="HE552" s="370" t="s">
        <v>74</v>
      </c>
      <c r="HF552" s="103" t="s">
        <v>379</v>
      </c>
      <c r="HG552" s="103"/>
      <c r="HH552" s="103"/>
      <c r="HI552" s="103"/>
      <c r="HJ552" s="103"/>
      <c r="HK552" s="103"/>
      <c r="HL552" s="103"/>
      <c r="HM552" s="52"/>
      <c r="HO552" s="370" t="s">
        <v>74</v>
      </c>
      <c r="HP552" s="103" t="s">
        <v>379</v>
      </c>
      <c r="HQ552" s="103"/>
      <c r="HR552" s="103"/>
      <c r="HS552" s="103"/>
      <c r="HT552" s="103"/>
      <c r="HU552" s="103"/>
      <c r="HV552" s="103"/>
      <c r="HW552" s="52"/>
      <c r="HY552" s="370" t="s">
        <v>74</v>
      </c>
      <c r="HZ552" s="103" t="s">
        <v>379</v>
      </c>
      <c r="IA552" s="103"/>
      <c r="IB552" s="103"/>
      <c r="IC552" s="103"/>
      <c r="ID552" s="103"/>
      <c r="IE552" s="103"/>
      <c r="IF552" s="103"/>
      <c r="IG552" s="52"/>
      <c r="II552" s="370" t="s">
        <v>74</v>
      </c>
      <c r="IJ552" s="103" t="s">
        <v>379</v>
      </c>
      <c r="IK552" s="103"/>
      <c r="IL552" s="103"/>
      <c r="IM552" s="103"/>
      <c r="IN552" s="103"/>
      <c r="IO552" s="103"/>
      <c r="IP552" s="103"/>
      <c r="IQ552" s="52"/>
      <c r="IS552" s="370" t="s">
        <v>74</v>
      </c>
      <c r="IT552" s="103" t="s">
        <v>379</v>
      </c>
      <c r="IU552" s="103"/>
      <c r="IV552" s="103"/>
      <c r="IW552" s="103"/>
      <c r="IX552" s="103"/>
      <c r="IY552" s="103"/>
      <c r="IZ552" s="103"/>
      <c r="JA552" s="52"/>
    </row>
    <row r="553" spans="1:261" ht="12.75" customHeight="1" outlineLevel="2" x14ac:dyDescent="0.25">
      <c r="C553" s="328"/>
      <c r="D553" s="41">
        <v>1</v>
      </c>
      <c r="E553" s="416">
        <f t="shared" ref="E553" si="2408">AVERAGE(O553,Y553,AI553,AS553,BC553,BM553,BW553,CG553,CQ553,DA553,DK553,DU553,EE553,EO553,EY553,FI553,FS553,GC553,GM553,GW553,HG553,HQ553,IA553,IK553,IU553)</f>
        <v>8.6666666666666661</v>
      </c>
      <c r="F553" s="416">
        <f t="shared" ref="F553" si="2409">AVERAGE(P553,Z553,AJ553,AT553,BD553,BN553,BX553,CH553,CR553,DB553,DL553,DV553,EF553,EP553,EZ553,FJ553,FT553,GD553,GN553,GX553,HH553,HR553,IB553,IL553,IV553)</f>
        <v>7.666666666666667</v>
      </c>
      <c r="G553" s="416">
        <f t="shared" ref="G553" si="2410">AVERAGE(Q553,AA553,AK553,AU553,BE553,BO553,BY553,CI553,CS553,DC553,DM553,DW553,EG553,EQ553,FA553,FK553,FU553,GE553,GO553,GY553,HI553,HS553,IC553,IM553,IW553)</f>
        <v>5.666666666666667</v>
      </c>
      <c r="H553" s="416">
        <f t="shared" ref="H553" si="2411">AVERAGE(R553,AB553,AL553,AV553,BF553,BP553,BZ553,CJ553,CT553,DD553,DN553,DX553,EH553,ER553,FB553,FL553,FV553,GF553,GP553,GZ553,HJ553,HT553,ID553,IN553,IX553)</f>
        <v>5.5</v>
      </c>
      <c r="I553" s="416">
        <f t="shared" ref="I553" si="2412">AVERAGE(S553,AC553,AM553,AW553,BG553,BQ553,CA553,CK553,CU553,DE553,DO553,DY553,EI553,ES553,FC553,FM553,FW553,GG553,GQ553,HA553,HK553,HU553,IE553,IO553,IY553)</f>
        <v>4</v>
      </c>
      <c r="J553" s="416">
        <f t="shared" ref="J553" si="2413">AVERAGE(T553,AD553,AN553,AX553,BH553,BR553,CB553,CL553,CV553,DF553,DP553,DZ553,EJ553,ET553,FD553,FN553,FX553,GH553,GR553,HB553,HL553,HV553,IF553,IP553,IZ553)</f>
        <v>1.5</v>
      </c>
      <c r="K553" s="52"/>
      <c r="M553" s="328"/>
      <c r="N553" s="41">
        <v>1</v>
      </c>
      <c r="O553" s="6"/>
      <c r="P553" s="6"/>
      <c r="Q553" s="6"/>
      <c r="R553" s="6"/>
      <c r="S553" s="6"/>
      <c r="T553" s="6"/>
      <c r="U553" s="52"/>
      <c r="W553" s="328"/>
      <c r="X553" s="41">
        <v>1</v>
      </c>
      <c r="Y553" s="6"/>
      <c r="Z553" s="6"/>
      <c r="AA553" s="6"/>
      <c r="AB553" s="6"/>
      <c r="AC553" s="6"/>
      <c r="AD553" s="6"/>
      <c r="AE553" s="52"/>
      <c r="AG553" s="328"/>
      <c r="AH553" s="41">
        <v>1</v>
      </c>
      <c r="AI553" s="6"/>
      <c r="AJ553" s="6"/>
      <c r="AK553" s="6"/>
      <c r="AL553" s="6"/>
      <c r="AM553" s="6"/>
      <c r="AN553" s="6"/>
      <c r="AO553" s="52"/>
      <c r="AQ553" s="328"/>
      <c r="AR553" s="41">
        <v>1</v>
      </c>
      <c r="AS553" s="6"/>
      <c r="AT553" s="6"/>
      <c r="AU553" s="6"/>
      <c r="AV553" s="6"/>
      <c r="AW553" s="6"/>
      <c r="AX553" s="6"/>
      <c r="AY553" s="52"/>
      <c r="BA553" s="328"/>
      <c r="BB553" s="41">
        <v>1</v>
      </c>
      <c r="BC553" s="103"/>
      <c r="BD553" s="103"/>
      <c r="BE553" s="103"/>
      <c r="BF553" s="103"/>
      <c r="BG553" s="103"/>
      <c r="BH553" s="103"/>
      <c r="BI553" s="52"/>
      <c r="BK553" s="328"/>
      <c r="BL553" s="41">
        <v>1</v>
      </c>
      <c r="BM553" s="103"/>
      <c r="BN553" s="103"/>
      <c r="BO553" s="103"/>
      <c r="BP553" s="103"/>
      <c r="BQ553" s="103"/>
      <c r="BR553" s="103"/>
      <c r="BS553" s="52"/>
      <c r="BU553" s="328"/>
      <c r="BV553" s="41">
        <v>1</v>
      </c>
      <c r="BW553" s="6"/>
      <c r="BX553" s="6"/>
      <c r="BY553" s="6"/>
      <c r="BZ553" s="6"/>
      <c r="CA553" s="6"/>
      <c r="CB553" s="6"/>
      <c r="CC553" s="52"/>
      <c r="CE553" s="328"/>
      <c r="CF553" s="41">
        <v>1</v>
      </c>
      <c r="CG553" s="6"/>
      <c r="CH553" s="6"/>
      <c r="CI553" s="6"/>
      <c r="CJ553" s="6"/>
      <c r="CK553" s="6"/>
      <c r="CL553" s="6"/>
      <c r="CM553" s="52"/>
      <c r="CO553" s="328"/>
      <c r="CP553" s="41">
        <v>1</v>
      </c>
      <c r="CQ553" s="6">
        <v>8</v>
      </c>
      <c r="CR553" s="6">
        <v>9</v>
      </c>
      <c r="CS553" s="6">
        <v>5</v>
      </c>
      <c r="CT553" s="6">
        <v>5</v>
      </c>
      <c r="CU553" s="6">
        <v>8</v>
      </c>
      <c r="CV553" s="6">
        <v>3</v>
      </c>
      <c r="CW553" s="52"/>
      <c r="CY553" s="328"/>
      <c r="CZ553" s="41">
        <v>1</v>
      </c>
      <c r="DA553" s="6">
        <v>10</v>
      </c>
      <c r="DB553" s="6">
        <v>8</v>
      </c>
      <c r="DC553" s="6">
        <v>6</v>
      </c>
      <c r="DD553" s="6">
        <v>6</v>
      </c>
      <c r="DE553" s="6"/>
      <c r="DF553" s="6">
        <v>0</v>
      </c>
      <c r="DG553" s="52"/>
      <c r="DI553" s="328"/>
      <c r="DJ553" s="41">
        <v>1</v>
      </c>
      <c r="DK553" s="6"/>
      <c r="DL553" s="6"/>
      <c r="DM553" s="6"/>
      <c r="DN553" s="6"/>
      <c r="DO553" s="6"/>
      <c r="DP553" s="6"/>
      <c r="DQ553" s="52"/>
      <c r="DS553" s="328"/>
      <c r="DT553" s="41">
        <v>1</v>
      </c>
      <c r="DU553" s="6"/>
      <c r="DV553" s="6"/>
      <c r="DW553" s="6"/>
      <c r="DX553" s="6"/>
      <c r="DY553" s="6"/>
      <c r="DZ553" s="6"/>
      <c r="EA553" s="52"/>
      <c r="EC553" s="328"/>
      <c r="ED553" s="41">
        <v>1</v>
      </c>
      <c r="EE553" s="6"/>
      <c r="EF553" s="6"/>
      <c r="EG553" s="6"/>
      <c r="EH553" s="6"/>
      <c r="EI553" s="6"/>
      <c r="EJ553" s="6"/>
      <c r="EK553" s="52"/>
      <c r="EL553" s="328"/>
      <c r="EM553" s="41">
        <v>1</v>
      </c>
      <c r="EN553" s="6">
        <v>10</v>
      </c>
      <c r="EO553" s="6">
        <v>8</v>
      </c>
      <c r="EP553" s="6">
        <v>6</v>
      </c>
      <c r="EQ553" s="6">
        <v>6</v>
      </c>
      <c r="ER553" s="6"/>
      <c r="ES553" s="6">
        <v>0</v>
      </c>
      <c r="ET553" s="52"/>
      <c r="EU553" s="52"/>
      <c r="EW553" s="367"/>
      <c r="EX553" s="41">
        <v>1</v>
      </c>
      <c r="EY553" s="6"/>
      <c r="EZ553" s="6"/>
      <c r="FA553" s="6"/>
      <c r="FB553" s="6"/>
      <c r="FC553" s="6"/>
      <c r="FD553" s="6"/>
      <c r="FE553" s="52"/>
      <c r="FG553" s="367"/>
      <c r="FH553" s="41">
        <v>1</v>
      </c>
      <c r="FI553" s="6"/>
      <c r="FJ553" s="6"/>
      <c r="FK553" s="6"/>
      <c r="FL553" s="6"/>
      <c r="FM553" s="6"/>
      <c r="FN553" s="6"/>
      <c r="FO553" s="52"/>
      <c r="FQ553" s="367"/>
      <c r="FR553" s="41">
        <v>1</v>
      </c>
      <c r="FS553" s="6"/>
      <c r="FT553" s="6"/>
      <c r="FU553" s="6"/>
      <c r="FV553" s="6"/>
      <c r="FW553" s="6"/>
      <c r="FX553" s="6"/>
      <c r="FY553" s="52"/>
      <c r="GA553" s="367"/>
      <c r="GB553" s="41">
        <v>1</v>
      </c>
      <c r="GC553" s="6"/>
      <c r="GD553" s="6"/>
      <c r="GE553" s="6"/>
      <c r="GF553" s="6"/>
      <c r="GG553" s="6"/>
      <c r="GH553" s="6"/>
      <c r="GI553" s="52"/>
      <c r="GK553" s="367"/>
      <c r="GL553" s="41">
        <v>1</v>
      </c>
      <c r="GM553" s="6"/>
      <c r="GN553" s="6"/>
      <c r="GO553" s="6"/>
      <c r="GP553" s="6"/>
      <c r="GQ553" s="6"/>
      <c r="GR553" s="6"/>
      <c r="GS553" s="52"/>
      <c r="GU553" s="367"/>
      <c r="GV553" s="41">
        <v>1</v>
      </c>
      <c r="GW553" s="6"/>
      <c r="GX553" s="6"/>
      <c r="GY553" s="6"/>
      <c r="GZ553" s="6"/>
      <c r="HA553" s="6"/>
      <c r="HB553" s="6"/>
      <c r="HC553" s="52"/>
      <c r="HE553" s="367"/>
      <c r="HF553" s="41">
        <v>1</v>
      </c>
      <c r="HG553" s="6"/>
      <c r="HH553" s="6"/>
      <c r="HI553" s="6"/>
      <c r="HJ553" s="6"/>
      <c r="HK553" s="6"/>
      <c r="HL553" s="6"/>
      <c r="HM553" s="52"/>
      <c r="HO553" s="367"/>
      <c r="HP553" s="41">
        <v>1</v>
      </c>
      <c r="HQ553" s="6"/>
      <c r="HR553" s="6"/>
      <c r="HS553" s="6"/>
      <c r="HT553" s="6"/>
      <c r="HU553" s="6"/>
      <c r="HV553" s="6"/>
      <c r="HW553" s="52"/>
      <c r="HY553" s="367"/>
      <c r="HZ553" s="41">
        <v>1</v>
      </c>
      <c r="IA553" s="6"/>
      <c r="IB553" s="6"/>
      <c r="IC553" s="6"/>
      <c r="ID553" s="6"/>
      <c r="IE553" s="6"/>
      <c r="IF553" s="6"/>
      <c r="IG553" s="52"/>
      <c r="II553" s="367"/>
      <c r="IJ553" s="41">
        <v>1</v>
      </c>
      <c r="IK553" s="6"/>
      <c r="IL553" s="6"/>
      <c r="IM553" s="6"/>
      <c r="IN553" s="6"/>
      <c r="IO553" s="6"/>
      <c r="IP553" s="6"/>
      <c r="IQ553" s="52"/>
      <c r="IS553" s="367"/>
      <c r="IT553" s="41">
        <v>1</v>
      </c>
      <c r="IU553" s="6"/>
      <c r="IV553" s="6"/>
      <c r="IW553" s="6"/>
      <c r="IX553" s="6"/>
      <c r="IY553" s="6"/>
      <c r="IZ553" s="6"/>
      <c r="JA553" s="52"/>
    </row>
    <row r="554" spans="1:261" ht="12.75" customHeight="1" outlineLevel="2" x14ac:dyDescent="0.25">
      <c r="A554" s="99" t="s">
        <v>122</v>
      </c>
      <c r="B554" s="100">
        <f>IF(A554="Must Have",RQTMustHave,(IF(A554="Important",RQTImportant,(IF(A554="Standard",RQTStandard,RQTNiceToHave)))))</f>
        <v>1</v>
      </c>
      <c r="C554" s="48"/>
      <c r="D554" s="17" t="s">
        <v>1</v>
      </c>
      <c r="E554" s="417">
        <f>AVERAGE(O554,Y554,AI554,AS554,BC554,BM554,BW554,CG554,CQ554,DA554,DK554,DU554,EE554,EO554,EY554,FI554,FS554,GC554,GM554,GW554,HG554,HQ554,IA554,IK554,IU554)</f>
        <v>8.6666666666666661</v>
      </c>
      <c r="F554" s="417">
        <f t="shared" ref="F554:J554" si="2414">AVERAGE(P554,Z554,AJ554,AT554,BD554,BN554,BX554,CH554,CR554,DB554,DL554,DV554,EF554,EP554,EZ554,FJ554,FT554,GD554,GN554,GX554,HH554,HR554,IB554,IL554,IV554)</f>
        <v>7.666666666666667</v>
      </c>
      <c r="G554" s="417">
        <f t="shared" si="2414"/>
        <v>5.666666666666667</v>
      </c>
      <c r="H554" s="417">
        <f t="shared" si="2414"/>
        <v>5.5</v>
      </c>
      <c r="I554" s="417">
        <f t="shared" si="2414"/>
        <v>4</v>
      </c>
      <c r="J554" s="417">
        <f t="shared" si="2414"/>
        <v>1.5</v>
      </c>
      <c r="K554" s="52"/>
      <c r="M554" s="48"/>
      <c r="N554" s="17" t="s">
        <v>1</v>
      </c>
      <c r="O554" s="36" t="str">
        <f>IF(COUNT(O553:O553)=0,"",AVERAGE(O553:O553))</f>
        <v/>
      </c>
      <c r="P554" s="36" t="str">
        <f>IF(COUNT(P553:P553)=0,"",AVERAGE(P553:P553))</f>
        <v/>
      </c>
      <c r="Q554" s="36" t="str">
        <f>IF(COUNT(Q553:Q553)=0,"",AVERAGE(Q553:Q553))</f>
        <v/>
      </c>
      <c r="R554" s="36" t="str">
        <f>IF(COUNT(R553:R553)=0,"",AVERAGE(R553:R553))</f>
        <v/>
      </c>
      <c r="S554" s="36"/>
      <c r="T554" s="36" t="str">
        <f>IF(COUNT(T553:T553)=0,"",AVERAGE(T553:T553))</f>
        <v/>
      </c>
      <c r="U554" s="52"/>
      <c r="W554" s="48"/>
      <c r="X554" s="17" t="s">
        <v>1</v>
      </c>
      <c r="Y554" s="36" t="str">
        <f>IF(COUNT(Y553:Y553)=0,"",AVERAGE(Y553:Y553))</f>
        <v/>
      </c>
      <c r="Z554" s="36" t="str">
        <f>IF(COUNT(Z553:Z553)=0,"",AVERAGE(Z553:Z553))</f>
        <v/>
      </c>
      <c r="AA554" s="36" t="str">
        <f>IF(COUNT(AA553:AA553)=0,"",AVERAGE(AA553:AA553))</f>
        <v/>
      </c>
      <c r="AB554" s="36" t="str">
        <f>IF(COUNT(AB553:AB553)=0,"",AVERAGE(AB553:AB553))</f>
        <v/>
      </c>
      <c r="AC554" s="36"/>
      <c r="AD554" s="36" t="str">
        <f>IF(COUNT(AD553:AD553)=0,"",AVERAGE(AD553:AD553))</f>
        <v/>
      </c>
      <c r="AE554" s="52"/>
      <c r="AG554" s="48"/>
      <c r="AH554" s="17" t="s">
        <v>1</v>
      </c>
      <c r="AI554" s="36" t="str">
        <f>IF(COUNT(AI553:AI553)=0,"",AVERAGE(AI553:AI553))</f>
        <v/>
      </c>
      <c r="AJ554" s="36" t="str">
        <f>IF(COUNT(AJ553:AJ553)=0,"",AVERAGE(AJ553:AJ553))</f>
        <v/>
      </c>
      <c r="AK554" s="36" t="str">
        <f>IF(COUNT(AK553:AK553)=0,"",AVERAGE(AK553:AK553))</f>
        <v/>
      </c>
      <c r="AL554" s="36" t="str">
        <f>IF(COUNT(AL553:AL553)=0,"",AVERAGE(AL553:AL553))</f>
        <v/>
      </c>
      <c r="AM554" s="36"/>
      <c r="AN554" s="36" t="str">
        <f>IF(COUNT(AN553:AN553)=0,"",AVERAGE(AN553:AN553))</f>
        <v/>
      </c>
      <c r="AO554" s="52"/>
      <c r="AQ554" s="48"/>
      <c r="AR554" s="17" t="s">
        <v>1</v>
      </c>
      <c r="AS554" s="36"/>
      <c r="AT554" s="36" t="str">
        <f>IF(COUNT(AT553:AT553)=0,"",AVERAGE(AT553:AT553))</f>
        <v/>
      </c>
      <c r="AU554" s="36" t="str">
        <f>IF(COUNT(AU553:AU553)=0,"",AVERAGE(AU553:AU553))</f>
        <v/>
      </c>
      <c r="AV554" s="36" t="str">
        <f>IF(COUNT(AV553:AV553)=0,"",AVERAGE(AV553:AV553))</f>
        <v/>
      </c>
      <c r="AW554" s="36" t="str">
        <f>IF(COUNT(AW553:AW553)=0,"",AVERAGE(AW553:AW553))</f>
        <v/>
      </c>
      <c r="AX554" s="36" t="str">
        <f>IF(COUNT(AX553:AX553)=0,"",AVERAGE(AX553:AX553))</f>
        <v/>
      </c>
      <c r="AY554" s="52"/>
      <c r="BA554" s="48"/>
      <c r="BB554" s="17" t="s">
        <v>1</v>
      </c>
      <c r="BC554" s="6"/>
      <c r="BD554" s="6"/>
      <c r="BE554" s="6"/>
      <c r="BF554" s="6"/>
      <c r="BG554" s="6"/>
      <c r="BH554" s="6"/>
      <c r="BI554" s="52"/>
      <c r="BK554" s="48"/>
      <c r="BL554" s="17" t="s">
        <v>1</v>
      </c>
      <c r="BM554" s="6"/>
      <c r="BN554" s="6"/>
      <c r="BO554" s="6"/>
      <c r="BP554" s="6"/>
      <c r="BQ554" s="6"/>
      <c r="BR554" s="6"/>
      <c r="BS554" s="52"/>
      <c r="BU554" s="48"/>
      <c r="BV554" s="17" t="s">
        <v>1</v>
      </c>
      <c r="BW554" s="36" t="str">
        <f>IF(COUNT(BW553:BW553)=0,"",AVERAGE(BW553:BW553))</f>
        <v/>
      </c>
      <c r="BX554" s="36" t="str">
        <f>IF(COUNT(BX553:BX553)=0,"",AVERAGE(BX553:BX553))</f>
        <v/>
      </c>
      <c r="BY554" s="36" t="str">
        <f>IF(COUNT(BY553:BY553)=0,"",AVERAGE(BY553:BY553))</f>
        <v/>
      </c>
      <c r="BZ554" s="36" t="str">
        <f>IF(COUNT(BZ553:BZ553)=0,"",AVERAGE(BZ553:BZ553))</f>
        <v/>
      </c>
      <c r="CA554" s="36"/>
      <c r="CB554" s="36" t="str">
        <f>IF(COUNT(CB553:CB553)=0,"",AVERAGE(CB553:CB553))</f>
        <v/>
      </c>
      <c r="CC554" s="52"/>
      <c r="CE554" s="48"/>
      <c r="CF554" s="17" t="s">
        <v>1</v>
      </c>
      <c r="CG554" s="36" t="str">
        <f>IF(COUNT(CG553:CG553)=0,"",AVERAGE(CG553:CG553))</f>
        <v/>
      </c>
      <c r="CH554" s="36" t="str">
        <f>IF(COUNT(CH553:CH553)=0,"",AVERAGE(CH553:CH553))</f>
        <v/>
      </c>
      <c r="CI554" s="36" t="str">
        <f>IF(COUNT(CI553:CI553)=0,"",AVERAGE(CI553:CI553))</f>
        <v/>
      </c>
      <c r="CJ554" s="36" t="str">
        <f>IF(COUNT(CJ553:CJ553)=0,"",AVERAGE(CJ553:CJ553))</f>
        <v/>
      </c>
      <c r="CK554" s="36"/>
      <c r="CL554" s="36" t="str">
        <f>IF(COUNT(CL553:CL553)=0,"",AVERAGE(CL553:CL553))</f>
        <v/>
      </c>
      <c r="CM554" s="52"/>
      <c r="CO554" s="48"/>
      <c r="CP554" s="17" t="s">
        <v>1</v>
      </c>
      <c r="CQ554" s="36">
        <f t="shared" ref="CQ554:CV554" si="2415">IF(COUNT(CQ553:CQ553)=0,"",AVERAGE(CQ553:CQ553))</f>
        <v>8</v>
      </c>
      <c r="CR554" s="36">
        <f t="shared" si="2415"/>
        <v>9</v>
      </c>
      <c r="CS554" s="36">
        <f t="shared" si="2415"/>
        <v>5</v>
      </c>
      <c r="CT554" s="36">
        <f t="shared" si="2415"/>
        <v>5</v>
      </c>
      <c r="CU554" s="36">
        <f t="shared" si="2415"/>
        <v>8</v>
      </c>
      <c r="CV554" s="36">
        <f t="shared" si="2415"/>
        <v>3</v>
      </c>
      <c r="CW554" s="52"/>
      <c r="CY554" s="48"/>
      <c r="CZ554" s="17" t="s">
        <v>1</v>
      </c>
      <c r="DA554" s="36">
        <f>IF(COUNT(DA553:DA553)=0,"",AVERAGE(DA553:DA553))</f>
        <v>10</v>
      </c>
      <c r="DB554" s="36">
        <f>IF(COUNT(DB553:DB553)=0,"",AVERAGE(DB553:DB553))</f>
        <v>8</v>
      </c>
      <c r="DC554" s="36">
        <f>IF(COUNT(DC553:DC553)=0,"",AVERAGE(DC553:DC553))</f>
        <v>6</v>
      </c>
      <c r="DD554" s="36">
        <f>IF(COUNT(DD553:DD553)=0,"",AVERAGE(DD553:DD553))</f>
        <v>6</v>
      </c>
      <c r="DE554" s="36"/>
      <c r="DF554" s="36">
        <f>IF(COUNT(DF553:DF553)=0,"",AVERAGE(DF553:DF553))</f>
        <v>0</v>
      </c>
      <c r="DG554" s="52"/>
      <c r="DI554" s="48"/>
      <c r="DJ554" s="17" t="s">
        <v>1</v>
      </c>
      <c r="DK554" s="36" t="str">
        <f>IF(COUNT(DK553:DK553)=0,"",AVERAGE(DK553:DK553))</f>
        <v/>
      </c>
      <c r="DL554" s="36" t="str">
        <f>IF(COUNT(DL553:DL553)=0,"",AVERAGE(DL553:DL553))</f>
        <v/>
      </c>
      <c r="DM554" s="36" t="str">
        <f>IF(COUNT(DM553:DM553)=0,"",AVERAGE(DM553:DM553))</f>
        <v/>
      </c>
      <c r="DN554" s="36" t="str">
        <f>IF(COUNT(DN553:DN553)=0,"",AVERAGE(DN553:DN553))</f>
        <v/>
      </c>
      <c r="DO554" s="36"/>
      <c r="DP554" s="36" t="str">
        <f>IF(COUNT(DP553:DP553)=0,"",AVERAGE(DP553:DP553))</f>
        <v/>
      </c>
      <c r="DQ554" s="52"/>
      <c r="DS554" s="48"/>
      <c r="DT554" s="17" t="s">
        <v>1</v>
      </c>
      <c r="DU554" s="36" t="str">
        <f>IF(COUNT(DU553:DU553)=0,"",AVERAGE(DU553:DU553))</f>
        <v/>
      </c>
      <c r="DV554" s="36" t="str">
        <f>IF(COUNT(DV553:DV553)=0,"",AVERAGE(DV553:DV553))</f>
        <v/>
      </c>
      <c r="DW554" s="36" t="str">
        <f>IF(COUNT(DW553:DW553)=0,"",AVERAGE(DW553:DW553))</f>
        <v/>
      </c>
      <c r="DX554" s="36" t="str">
        <f>IF(COUNT(DX553:DX553)=0,"",AVERAGE(DX553:DX553))</f>
        <v/>
      </c>
      <c r="DY554" s="36"/>
      <c r="DZ554" s="36" t="str">
        <f>IF(COUNT(DZ553:DZ553)=0,"",AVERAGE(DZ553:DZ553))</f>
        <v/>
      </c>
      <c r="EA554" s="52"/>
      <c r="EC554" s="48"/>
      <c r="ED554" s="17" t="s">
        <v>1</v>
      </c>
      <c r="EE554" s="36" t="str">
        <f>IF(COUNT(EE553:EE553)=0,"",AVERAGE(EE553:EE553))</f>
        <v/>
      </c>
      <c r="EF554" s="36" t="str">
        <f>IF(COUNT(EF553:EF553)=0,"",AVERAGE(EF553:EF553))</f>
        <v/>
      </c>
      <c r="EG554" s="36" t="str">
        <f>IF(COUNT(EG553:EG553)=0,"",AVERAGE(EG553:EG553))</f>
        <v/>
      </c>
      <c r="EH554" s="36" t="str">
        <f>IF(COUNT(EH553:EH553)=0,"",AVERAGE(EH553:EH553))</f>
        <v/>
      </c>
      <c r="EI554" s="36"/>
      <c r="EJ554" s="36" t="str">
        <f>IF(COUNT(EJ553:EJ553)=0,"",AVERAGE(EJ553:EJ553))</f>
        <v/>
      </c>
      <c r="EK554" s="52"/>
      <c r="EL554" s="48"/>
      <c r="EM554" s="17" t="s">
        <v>1</v>
      </c>
      <c r="EN554" s="36">
        <f>IF(COUNT(EN553:EN553)=0,"",AVERAGE(EN553:EN553))</f>
        <v>10</v>
      </c>
      <c r="EO554" s="36">
        <f>IF(COUNT(EO553:EO553)=0,"",AVERAGE(EO553:EO553))</f>
        <v>8</v>
      </c>
      <c r="EP554" s="36">
        <f>IF(COUNT(EP553:EP553)=0,"",AVERAGE(EP553:EP553))</f>
        <v>6</v>
      </c>
      <c r="EQ554" s="36">
        <f>IF(COUNT(EQ553:EQ553)=0,"",AVERAGE(EQ553:EQ553))</f>
        <v>6</v>
      </c>
      <c r="ER554" s="36"/>
      <c r="ES554" s="36">
        <f>IF(COUNT(ES553:ES553)=0,"",AVERAGE(ES553:ES553))</f>
        <v>0</v>
      </c>
      <c r="ET554" s="52"/>
      <c r="EU554" s="52"/>
      <c r="EW554" s="369"/>
      <c r="EX554" s="17" t="s">
        <v>1</v>
      </c>
      <c r="EY554" s="36" t="str">
        <f t="shared" ref="EY554:FD554" si="2416">IF(COUNT(EY553:EY553)=0,"",AVERAGE(EY553:EY553))</f>
        <v/>
      </c>
      <c r="EZ554" s="36" t="str">
        <f t="shared" si="2416"/>
        <v/>
      </c>
      <c r="FA554" s="36" t="str">
        <f t="shared" si="2416"/>
        <v/>
      </c>
      <c r="FB554" s="36" t="str">
        <f t="shared" si="2416"/>
        <v/>
      </c>
      <c r="FC554" s="36" t="str">
        <f t="shared" si="2416"/>
        <v/>
      </c>
      <c r="FD554" s="36" t="str">
        <f t="shared" si="2416"/>
        <v/>
      </c>
      <c r="FE554" s="52"/>
      <c r="FG554" s="369"/>
      <c r="FH554" s="17" t="s">
        <v>1</v>
      </c>
      <c r="FI554" s="36" t="str">
        <f t="shared" ref="FI554:FN554" si="2417">IF(COUNT(FI553:FI553)=0,"",AVERAGE(FI553:FI553))</f>
        <v/>
      </c>
      <c r="FJ554" s="36" t="str">
        <f t="shared" si="2417"/>
        <v/>
      </c>
      <c r="FK554" s="36" t="str">
        <f t="shared" si="2417"/>
        <v/>
      </c>
      <c r="FL554" s="36" t="str">
        <f t="shared" si="2417"/>
        <v/>
      </c>
      <c r="FM554" s="36" t="str">
        <f t="shared" si="2417"/>
        <v/>
      </c>
      <c r="FN554" s="36" t="str">
        <f t="shared" si="2417"/>
        <v/>
      </c>
      <c r="FO554" s="52"/>
      <c r="FQ554" s="369"/>
      <c r="FR554" s="17" t="s">
        <v>1</v>
      </c>
      <c r="FS554" s="36" t="str">
        <f t="shared" ref="FS554:FX554" si="2418">IF(COUNT(FS553:FS553)=0,"",AVERAGE(FS553:FS553))</f>
        <v/>
      </c>
      <c r="FT554" s="36" t="str">
        <f t="shared" si="2418"/>
        <v/>
      </c>
      <c r="FU554" s="36" t="str">
        <f t="shared" si="2418"/>
        <v/>
      </c>
      <c r="FV554" s="36" t="str">
        <f t="shared" si="2418"/>
        <v/>
      </c>
      <c r="FW554" s="36" t="str">
        <f t="shared" si="2418"/>
        <v/>
      </c>
      <c r="FX554" s="36" t="str">
        <f t="shared" si="2418"/>
        <v/>
      </c>
      <c r="FY554" s="52"/>
      <c r="GA554" s="369"/>
      <c r="GB554" s="17" t="s">
        <v>1</v>
      </c>
      <c r="GC554" s="36" t="str">
        <f t="shared" ref="GC554:GH554" si="2419">IF(COUNT(GC553:GC553)=0,"",AVERAGE(GC553:GC553))</f>
        <v/>
      </c>
      <c r="GD554" s="36" t="str">
        <f t="shared" si="2419"/>
        <v/>
      </c>
      <c r="GE554" s="36" t="str">
        <f t="shared" si="2419"/>
        <v/>
      </c>
      <c r="GF554" s="36" t="str">
        <f t="shared" si="2419"/>
        <v/>
      </c>
      <c r="GG554" s="36" t="str">
        <f t="shared" si="2419"/>
        <v/>
      </c>
      <c r="GH554" s="36" t="str">
        <f t="shared" si="2419"/>
        <v/>
      </c>
      <c r="GI554" s="52"/>
      <c r="GK554" s="369"/>
      <c r="GL554" s="17" t="s">
        <v>1</v>
      </c>
      <c r="GM554" s="36" t="str">
        <f t="shared" ref="GM554:GR554" si="2420">IF(COUNT(GM553:GM553)=0,"",AVERAGE(GM553:GM553))</f>
        <v/>
      </c>
      <c r="GN554" s="36" t="str">
        <f t="shared" si="2420"/>
        <v/>
      </c>
      <c r="GO554" s="36" t="str">
        <f t="shared" si="2420"/>
        <v/>
      </c>
      <c r="GP554" s="36" t="str">
        <f t="shared" si="2420"/>
        <v/>
      </c>
      <c r="GQ554" s="36" t="str">
        <f t="shared" si="2420"/>
        <v/>
      </c>
      <c r="GR554" s="36" t="str">
        <f t="shared" si="2420"/>
        <v/>
      </c>
      <c r="GS554" s="52"/>
      <c r="GU554" s="369"/>
      <c r="GV554" s="17" t="s">
        <v>1</v>
      </c>
      <c r="GW554" s="36" t="str">
        <f t="shared" ref="GW554:HB554" si="2421">IF(COUNT(GW553:GW553)=0,"",AVERAGE(GW553:GW553))</f>
        <v/>
      </c>
      <c r="GX554" s="36" t="str">
        <f t="shared" si="2421"/>
        <v/>
      </c>
      <c r="GY554" s="36" t="str">
        <f t="shared" si="2421"/>
        <v/>
      </c>
      <c r="GZ554" s="36" t="str">
        <f t="shared" si="2421"/>
        <v/>
      </c>
      <c r="HA554" s="36" t="str">
        <f t="shared" si="2421"/>
        <v/>
      </c>
      <c r="HB554" s="36" t="str">
        <f t="shared" si="2421"/>
        <v/>
      </c>
      <c r="HC554" s="52"/>
      <c r="HE554" s="369"/>
      <c r="HF554" s="17" t="s">
        <v>1</v>
      </c>
      <c r="HG554" s="36" t="str">
        <f t="shared" ref="HG554:HL554" si="2422">IF(COUNT(HG553:HG553)=0,"",AVERAGE(HG553:HG553))</f>
        <v/>
      </c>
      <c r="HH554" s="36" t="str">
        <f t="shared" si="2422"/>
        <v/>
      </c>
      <c r="HI554" s="36" t="str">
        <f t="shared" si="2422"/>
        <v/>
      </c>
      <c r="HJ554" s="36" t="str">
        <f t="shared" si="2422"/>
        <v/>
      </c>
      <c r="HK554" s="36" t="str">
        <f t="shared" si="2422"/>
        <v/>
      </c>
      <c r="HL554" s="36" t="str">
        <f t="shared" si="2422"/>
        <v/>
      </c>
      <c r="HM554" s="52"/>
      <c r="HO554" s="369"/>
      <c r="HP554" s="17" t="s">
        <v>1</v>
      </c>
      <c r="HQ554" s="36" t="str">
        <f t="shared" ref="HQ554:HV554" si="2423">IF(COUNT(HQ553:HQ553)=0,"",AVERAGE(HQ553:HQ553))</f>
        <v/>
      </c>
      <c r="HR554" s="36" t="str">
        <f t="shared" si="2423"/>
        <v/>
      </c>
      <c r="HS554" s="36" t="str">
        <f t="shared" si="2423"/>
        <v/>
      </c>
      <c r="HT554" s="36" t="str">
        <f t="shared" si="2423"/>
        <v/>
      </c>
      <c r="HU554" s="36" t="str">
        <f t="shared" si="2423"/>
        <v/>
      </c>
      <c r="HV554" s="36" t="str">
        <f t="shared" si="2423"/>
        <v/>
      </c>
      <c r="HW554" s="52"/>
      <c r="HY554" s="369"/>
      <c r="HZ554" s="17" t="s">
        <v>1</v>
      </c>
      <c r="IA554" s="36" t="str">
        <f t="shared" ref="IA554:IF554" si="2424">IF(COUNT(IA553:IA553)=0,"",AVERAGE(IA553:IA553))</f>
        <v/>
      </c>
      <c r="IB554" s="36" t="str">
        <f t="shared" si="2424"/>
        <v/>
      </c>
      <c r="IC554" s="36" t="str">
        <f t="shared" si="2424"/>
        <v/>
      </c>
      <c r="ID554" s="36" t="str">
        <f t="shared" si="2424"/>
        <v/>
      </c>
      <c r="IE554" s="36" t="str">
        <f t="shared" si="2424"/>
        <v/>
      </c>
      <c r="IF554" s="36" t="str">
        <f t="shared" si="2424"/>
        <v/>
      </c>
      <c r="IG554" s="52"/>
      <c r="II554" s="369"/>
      <c r="IJ554" s="17" t="s">
        <v>1</v>
      </c>
      <c r="IK554" s="36" t="str">
        <f t="shared" ref="IK554:IP554" si="2425">IF(COUNT(IK553:IK553)=0,"",AVERAGE(IK553:IK553))</f>
        <v/>
      </c>
      <c r="IL554" s="36" t="str">
        <f t="shared" si="2425"/>
        <v/>
      </c>
      <c r="IM554" s="36" t="str">
        <f t="shared" si="2425"/>
        <v/>
      </c>
      <c r="IN554" s="36" t="str">
        <f t="shared" si="2425"/>
        <v/>
      </c>
      <c r="IO554" s="36" t="str">
        <f t="shared" si="2425"/>
        <v/>
      </c>
      <c r="IP554" s="36" t="str">
        <f t="shared" si="2425"/>
        <v/>
      </c>
      <c r="IQ554" s="52"/>
      <c r="IS554" s="369"/>
      <c r="IT554" s="17" t="s">
        <v>1</v>
      </c>
      <c r="IU554" s="36" t="str">
        <f t="shared" ref="IU554:IZ554" si="2426">IF(COUNT(IU553:IU553)=0,"",AVERAGE(IU553:IU553))</f>
        <v/>
      </c>
      <c r="IV554" s="36" t="str">
        <f t="shared" si="2426"/>
        <v/>
      </c>
      <c r="IW554" s="36" t="str">
        <f t="shared" si="2426"/>
        <v/>
      </c>
      <c r="IX554" s="36" t="str">
        <f t="shared" si="2426"/>
        <v/>
      </c>
      <c r="IY554" s="36" t="str">
        <f t="shared" si="2426"/>
        <v/>
      </c>
      <c r="IZ554" s="36" t="str">
        <f t="shared" si="2426"/>
        <v/>
      </c>
      <c r="JA554" s="52"/>
    </row>
    <row r="555" spans="1:261" ht="12.75" customHeight="1" outlineLevel="2" x14ac:dyDescent="0.25">
      <c r="C555" s="102" t="s">
        <v>75</v>
      </c>
      <c r="D555" s="103" t="s">
        <v>380</v>
      </c>
      <c r="E555" s="419"/>
      <c r="F555" s="419"/>
      <c r="G555" s="419"/>
      <c r="H555" s="419"/>
      <c r="I555" s="419"/>
      <c r="J555" s="419"/>
      <c r="K555" s="52"/>
      <c r="M555" s="102" t="s">
        <v>75</v>
      </c>
      <c r="N555" s="103" t="s">
        <v>380</v>
      </c>
      <c r="O555" s="103"/>
      <c r="P555" s="103"/>
      <c r="Q555" s="103"/>
      <c r="R555" s="103"/>
      <c r="S555" s="103"/>
      <c r="T555" s="103"/>
      <c r="U555" s="52"/>
      <c r="W555" s="102" t="s">
        <v>75</v>
      </c>
      <c r="X555" s="103" t="s">
        <v>380</v>
      </c>
      <c r="Y555" s="103"/>
      <c r="Z555" s="103"/>
      <c r="AA555" s="103"/>
      <c r="AB555" s="103"/>
      <c r="AC555" s="103"/>
      <c r="AD555" s="103"/>
      <c r="AE555" s="52"/>
      <c r="AG555" s="102" t="s">
        <v>75</v>
      </c>
      <c r="AH555" s="103" t="s">
        <v>380</v>
      </c>
      <c r="AI555" s="103"/>
      <c r="AJ555" s="103"/>
      <c r="AK555" s="103"/>
      <c r="AL555" s="103"/>
      <c r="AM555" s="103"/>
      <c r="AN555" s="103"/>
      <c r="AO555" s="52"/>
      <c r="AQ555" s="102" t="s">
        <v>75</v>
      </c>
      <c r="AR555" s="103" t="s">
        <v>380</v>
      </c>
      <c r="AS555" s="103"/>
      <c r="AT555" s="103"/>
      <c r="AU555" s="103"/>
      <c r="AV555" s="103"/>
      <c r="AW555" s="103"/>
      <c r="AX555" s="103"/>
      <c r="AY555" s="52"/>
      <c r="BA555" s="102" t="s">
        <v>75</v>
      </c>
      <c r="BB555" s="103" t="s">
        <v>380</v>
      </c>
      <c r="BC555" s="36"/>
      <c r="BD555" s="36" t="str">
        <f>IF(COUNT(BD554:BD554)=0,"",AVERAGE(BD554:BD554))</f>
        <v/>
      </c>
      <c r="BE555" s="36" t="str">
        <f>IF(COUNT(BE554:BE554)=0,"",AVERAGE(BE554:BE554))</f>
        <v/>
      </c>
      <c r="BF555" s="36" t="str">
        <f>IF(COUNT(BF554:BF554)=0,"",AVERAGE(BF554:BF554))</f>
        <v/>
      </c>
      <c r="BG555" s="36" t="str">
        <f>IF(COUNT(BG554:BG554)=0,"",AVERAGE(BG554:BG554))</f>
        <v/>
      </c>
      <c r="BH555" s="36" t="str">
        <f>IF(COUNT(BH554:BH554)=0,"",AVERAGE(BH554:BH554))</f>
        <v/>
      </c>
      <c r="BI555" s="52"/>
      <c r="BK555" s="102" t="s">
        <v>75</v>
      </c>
      <c r="BL555" s="103" t="s">
        <v>380</v>
      </c>
      <c r="BM555" s="36"/>
      <c r="BN555" s="36" t="str">
        <f>IF(COUNT(BN554:BN554)=0,"",AVERAGE(BN554:BN554))</f>
        <v/>
      </c>
      <c r="BO555" s="36" t="str">
        <f>IF(COUNT(BO554:BO554)=0,"",AVERAGE(BO554:BO554))</f>
        <v/>
      </c>
      <c r="BP555" s="36" t="str">
        <f>IF(COUNT(BP554:BP554)=0,"",AVERAGE(BP554:BP554))</f>
        <v/>
      </c>
      <c r="BQ555" s="36" t="str">
        <f>IF(COUNT(BQ554:BQ554)=0,"",AVERAGE(BQ554:BQ554))</f>
        <v/>
      </c>
      <c r="BR555" s="36" t="str">
        <f>IF(COUNT(BR554:BR554)=0,"",AVERAGE(BR554:BR554))</f>
        <v/>
      </c>
      <c r="BS555" s="52"/>
      <c r="BU555" s="102" t="s">
        <v>75</v>
      </c>
      <c r="BV555" s="103" t="s">
        <v>380</v>
      </c>
      <c r="BW555" s="103"/>
      <c r="BX555" s="103"/>
      <c r="BY555" s="103"/>
      <c r="BZ555" s="103"/>
      <c r="CA555" s="103"/>
      <c r="CB555" s="103"/>
      <c r="CC555" s="52"/>
      <c r="CE555" s="102" t="s">
        <v>75</v>
      </c>
      <c r="CF555" s="103" t="s">
        <v>380</v>
      </c>
      <c r="CG555" s="103"/>
      <c r="CH555" s="103"/>
      <c r="CI555" s="103"/>
      <c r="CJ555" s="103"/>
      <c r="CK555" s="103"/>
      <c r="CL555" s="103"/>
      <c r="CM555" s="52"/>
      <c r="CO555" s="102" t="s">
        <v>75</v>
      </c>
      <c r="CP555" s="103" t="s">
        <v>380</v>
      </c>
      <c r="CQ555" s="103"/>
      <c r="CR555" s="103"/>
      <c r="CS555" s="103"/>
      <c r="CT555" s="103"/>
      <c r="CU555" s="103"/>
      <c r="CV555" s="103"/>
      <c r="CW555" s="52"/>
      <c r="CY555" s="102" t="s">
        <v>75</v>
      </c>
      <c r="CZ555" s="103" t="s">
        <v>380</v>
      </c>
      <c r="DA555" s="103"/>
      <c r="DB555" s="103"/>
      <c r="DC555" s="103"/>
      <c r="DD555" s="103"/>
      <c r="DE555" s="103"/>
      <c r="DF555" s="103"/>
      <c r="DG555" s="52"/>
      <c r="DI555" s="102" t="s">
        <v>75</v>
      </c>
      <c r="DJ555" s="103" t="s">
        <v>380</v>
      </c>
      <c r="DK555" s="103"/>
      <c r="DL555" s="103"/>
      <c r="DM555" s="103"/>
      <c r="DN555" s="103"/>
      <c r="DO555" s="103"/>
      <c r="DP555" s="103"/>
      <c r="DQ555" s="52"/>
      <c r="DS555" s="102" t="s">
        <v>75</v>
      </c>
      <c r="DT555" s="103" t="s">
        <v>380</v>
      </c>
      <c r="DU555" s="103"/>
      <c r="DV555" s="103"/>
      <c r="DW555" s="103"/>
      <c r="DX555" s="103"/>
      <c r="DY555" s="103"/>
      <c r="DZ555" s="103"/>
      <c r="EA555" s="52"/>
      <c r="EC555" s="102" t="s">
        <v>75</v>
      </c>
      <c r="ED555" s="103" t="s">
        <v>380</v>
      </c>
      <c r="EE555" s="103"/>
      <c r="EF555" s="103"/>
      <c r="EG555" s="103"/>
      <c r="EH555" s="103"/>
      <c r="EI555" s="103"/>
      <c r="EJ555" s="103"/>
      <c r="EK555" s="52"/>
      <c r="EL555" s="102" t="s">
        <v>75</v>
      </c>
      <c r="EM555" s="103" t="s">
        <v>380</v>
      </c>
      <c r="EN555" s="103"/>
      <c r="EO555" s="103"/>
      <c r="EP555" s="103"/>
      <c r="EQ555" s="103"/>
      <c r="ER555" s="103"/>
      <c r="ES555" s="103"/>
      <c r="ET555" s="52"/>
      <c r="EU555" s="52"/>
      <c r="EW555" s="370" t="s">
        <v>75</v>
      </c>
      <c r="EX555" s="103" t="s">
        <v>380</v>
      </c>
      <c r="EY555" s="103"/>
      <c r="EZ555" s="103"/>
      <c r="FA555" s="103"/>
      <c r="FB555" s="103"/>
      <c r="FC555" s="103"/>
      <c r="FD555" s="103"/>
      <c r="FE555" s="52"/>
      <c r="FG555" s="370" t="s">
        <v>75</v>
      </c>
      <c r="FH555" s="103" t="s">
        <v>380</v>
      </c>
      <c r="FI555" s="103"/>
      <c r="FJ555" s="103"/>
      <c r="FK555" s="103"/>
      <c r="FL555" s="103"/>
      <c r="FM555" s="103"/>
      <c r="FN555" s="103"/>
      <c r="FO555" s="52"/>
      <c r="FQ555" s="370" t="s">
        <v>75</v>
      </c>
      <c r="FR555" s="103" t="s">
        <v>380</v>
      </c>
      <c r="FS555" s="103"/>
      <c r="FT555" s="103"/>
      <c r="FU555" s="103"/>
      <c r="FV555" s="103"/>
      <c r="FW555" s="103"/>
      <c r="FX555" s="103"/>
      <c r="FY555" s="52"/>
      <c r="GA555" s="370" t="s">
        <v>75</v>
      </c>
      <c r="GB555" s="103" t="s">
        <v>380</v>
      </c>
      <c r="GC555" s="103"/>
      <c r="GD555" s="103"/>
      <c r="GE555" s="103"/>
      <c r="GF555" s="103"/>
      <c r="GG555" s="103"/>
      <c r="GH555" s="103"/>
      <c r="GI555" s="52"/>
      <c r="GK555" s="370" t="s">
        <v>75</v>
      </c>
      <c r="GL555" s="103" t="s">
        <v>380</v>
      </c>
      <c r="GM555" s="103"/>
      <c r="GN555" s="103"/>
      <c r="GO555" s="103"/>
      <c r="GP555" s="103"/>
      <c r="GQ555" s="103"/>
      <c r="GR555" s="103"/>
      <c r="GS555" s="52"/>
      <c r="GU555" s="370" t="s">
        <v>75</v>
      </c>
      <c r="GV555" s="103" t="s">
        <v>380</v>
      </c>
      <c r="GW555" s="103"/>
      <c r="GX555" s="103"/>
      <c r="GY555" s="103"/>
      <c r="GZ555" s="103"/>
      <c r="HA555" s="103"/>
      <c r="HB555" s="103"/>
      <c r="HC555" s="52"/>
      <c r="HE555" s="370" t="s">
        <v>75</v>
      </c>
      <c r="HF555" s="103" t="s">
        <v>380</v>
      </c>
      <c r="HG555" s="103"/>
      <c r="HH555" s="103"/>
      <c r="HI555" s="103"/>
      <c r="HJ555" s="103"/>
      <c r="HK555" s="103"/>
      <c r="HL555" s="103"/>
      <c r="HM555" s="52"/>
      <c r="HO555" s="370" t="s">
        <v>75</v>
      </c>
      <c r="HP555" s="103" t="s">
        <v>380</v>
      </c>
      <c r="HQ555" s="103"/>
      <c r="HR555" s="103"/>
      <c r="HS555" s="103"/>
      <c r="HT555" s="103"/>
      <c r="HU555" s="103"/>
      <c r="HV555" s="103"/>
      <c r="HW555" s="52"/>
      <c r="HY555" s="370" t="s">
        <v>75</v>
      </c>
      <c r="HZ555" s="103" t="s">
        <v>380</v>
      </c>
      <c r="IA555" s="103"/>
      <c r="IB555" s="103"/>
      <c r="IC555" s="103"/>
      <c r="ID555" s="103"/>
      <c r="IE555" s="103"/>
      <c r="IF555" s="103"/>
      <c r="IG555" s="52"/>
      <c r="II555" s="370" t="s">
        <v>75</v>
      </c>
      <c r="IJ555" s="103" t="s">
        <v>380</v>
      </c>
      <c r="IK555" s="103"/>
      <c r="IL555" s="103"/>
      <c r="IM555" s="103"/>
      <c r="IN555" s="103"/>
      <c r="IO555" s="103"/>
      <c r="IP555" s="103"/>
      <c r="IQ555" s="52"/>
      <c r="IS555" s="370" t="s">
        <v>75</v>
      </c>
      <c r="IT555" s="103" t="s">
        <v>380</v>
      </c>
      <c r="IU555" s="103"/>
      <c r="IV555" s="103"/>
      <c r="IW555" s="103"/>
      <c r="IX555" s="103"/>
      <c r="IY555" s="103"/>
      <c r="IZ555" s="103"/>
      <c r="JA555" s="52"/>
    </row>
    <row r="556" spans="1:261" ht="12.75" customHeight="1" outlineLevel="2" x14ac:dyDescent="0.25">
      <c r="C556" s="328"/>
      <c r="D556" s="41">
        <v>1</v>
      </c>
      <c r="E556" s="416">
        <f t="shared" ref="E556:E557" si="2427">AVERAGE(O556,Y556,AI556,AS556,BC556,BM556,BW556,CG556,CQ556,DA556,DK556,DU556,EE556,EO556,EY556,FI556,FS556,GC556,GM556,GW556,HG556,HQ556,IA556,IK556,IU556)</f>
        <v>8.3333333333333339</v>
      </c>
      <c r="F556" s="416">
        <f t="shared" ref="F556:F557" si="2428">AVERAGE(P556,Z556,AJ556,AT556,BD556,BN556,BX556,CH556,CR556,DB556,DL556,DV556,EF556,EP556,EZ556,FJ556,FT556,GD556,GN556,GX556,HH556,HR556,IB556,IL556,IV556)</f>
        <v>8.3333333333333339</v>
      </c>
      <c r="G556" s="416">
        <f t="shared" ref="G556:G557" si="2429">AVERAGE(Q556,AA556,AK556,AU556,BE556,BO556,BY556,CI556,CS556,DC556,DM556,DW556,EG556,EQ556,FA556,FK556,FU556,GE556,GO556,GY556,HI556,HS556,IC556,IM556,IW556)</f>
        <v>6.333333333333333</v>
      </c>
      <c r="H556" s="416">
        <f t="shared" ref="H556:H557" si="2430">AVERAGE(R556,AB556,AL556,AV556,BF556,BP556,BZ556,CJ556,CT556,DD556,DN556,DX556,EH556,ER556,FB556,FL556,FV556,GF556,GP556,GZ556,HJ556,HT556,ID556,IN556,IX556)</f>
        <v>5</v>
      </c>
      <c r="I556" s="416">
        <f t="shared" ref="I556:I557" si="2431">AVERAGE(S556,AC556,AM556,AW556,BG556,BQ556,CA556,CK556,CU556,DE556,DO556,DY556,EI556,ES556,FC556,FM556,FW556,GG556,GQ556,HA556,HK556,HU556,IE556,IO556,IY556)</f>
        <v>2.5</v>
      </c>
      <c r="J556" s="416">
        <f t="shared" ref="J556:J557" si="2432">AVERAGE(T556,AD556,AN556,AX556,BH556,BR556,CB556,CL556,CV556,DF556,DP556,DZ556,EJ556,ET556,FD556,FN556,FX556,GH556,GR556,HB556,HL556,HV556,IF556,IP556,IZ556)</f>
        <v>0</v>
      </c>
      <c r="K556" s="52"/>
      <c r="M556" s="328"/>
      <c r="N556" s="41">
        <v>1</v>
      </c>
      <c r="O556" s="6"/>
      <c r="P556" s="6"/>
      <c r="Q556" s="6"/>
      <c r="R556" s="6"/>
      <c r="S556" s="6"/>
      <c r="T556" s="6"/>
      <c r="U556" s="52"/>
      <c r="W556" s="328"/>
      <c r="X556" s="41">
        <v>1</v>
      </c>
      <c r="Y556" s="6"/>
      <c r="Z556" s="6"/>
      <c r="AA556" s="6"/>
      <c r="AB556" s="6"/>
      <c r="AC556" s="6"/>
      <c r="AD556" s="6"/>
      <c r="AE556" s="52"/>
      <c r="AG556" s="328"/>
      <c r="AH556" s="41">
        <v>1</v>
      </c>
      <c r="AI556" s="6"/>
      <c r="AJ556" s="6"/>
      <c r="AK556" s="6"/>
      <c r="AL556" s="6"/>
      <c r="AM556" s="6"/>
      <c r="AN556" s="6"/>
      <c r="AO556" s="52"/>
      <c r="AQ556" s="328"/>
      <c r="AR556" s="41">
        <v>1</v>
      </c>
      <c r="AS556" s="6"/>
      <c r="AT556" s="6"/>
      <c r="AU556" s="6"/>
      <c r="AV556" s="6"/>
      <c r="AW556" s="6"/>
      <c r="AX556" s="6"/>
      <c r="AY556" s="52"/>
      <c r="BA556" s="328"/>
      <c r="BB556" s="41">
        <v>1</v>
      </c>
      <c r="BC556" s="103"/>
      <c r="BD556" s="103"/>
      <c r="BE556" s="103"/>
      <c r="BF556" s="103"/>
      <c r="BG556" s="103"/>
      <c r="BH556" s="103"/>
      <c r="BI556" s="52"/>
      <c r="BK556" s="328"/>
      <c r="BL556" s="41">
        <v>1</v>
      </c>
      <c r="BM556" s="103"/>
      <c r="BN556" s="103"/>
      <c r="BO556" s="103"/>
      <c r="BP556" s="103"/>
      <c r="BQ556" s="103"/>
      <c r="BR556" s="103"/>
      <c r="BS556" s="52"/>
      <c r="BU556" s="328"/>
      <c r="BV556" s="41">
        <v>1</v>
      </c>
      <c r="BW556" s="6"/>
      <c r="BX556" s="6"/>
      <c r="BY556" s="6"/>
      <c r="BZ556" s="6"/>
      <c r="CA556" s="6"/>
      <c r="CB556" s="6"/>
      <c r="CC556" s="52"/>
      <c r="CE556" s="328"/>
      <c r="CF556" s="41">
        <v>1</v>
      </c>
      <c r="CG556" s="6"/>
      <c r="CH556" s="6"/>
      <c r="CI556" s="6"/>
      <c r="CJ556" s="6"/>
      <c r="CK556" s="6"/>
      <c r="CL556" s="6"/>
      <c r="CM556" s="52"/>
      <c r="CO556" s="328"/>
      <c r="CP556" s="41">
        <v>1</v>
      </c>
      <c r="CQ556" s="6">
        <v>8</v>
      </c>
      <c r="CR556" s="411">
        <v>8</v>
      </c>
      <c r="CS556" s="412">
        <v>10</v>
      </c>
      <c r="CT556" s="6">
        <v>8</v>
      </c>
      <c r="CU556" s="6">
        <v>5</v>
      </c>
      <c r="CV556" s="409">
        <v>0</v>
      </c>
      <c r="CW556" s="52"/>
      <c r="CY556" s="328"/>
      <c r="CZ556" s="41">
        <v>1</v>
      </c>
      <c r="DA556" s="6">
        <v>7</v>
      </c>
      <c r="DB556" s="6">
        <v>10</v>
      </c>
      <c r="DC556" s="6">
        <v>7</v>
      </c>
      <c r="DD556" s="6">
        <v>2</v>
      </c>
      <c r="DE556" s="6"/>
      <c r="DF556" s="6">
        <v>0</v>
      </c>
      <c r="DG556" s="52"/>
      <c r="DI556" s="328"/>
      <c r="DJ556" s="41">
        <v>1</v>
      </c>
      <c r="DK556" s="6"/>
      <c r="DL556" s="6"/>
      <c r="DM556" s="6"/>
      <c r="DN556" s="6"/>
      <c r="DO556" s="6"/>
      <c r="DP556" s="6"/>
      <c r="DQ556" s="52"/>
      <c r="DS556" s="328"/>
      <c r="DT556" s="41">
        <v>1</v>
      </c>
      <c r="DU556" s="6"/>
      <c r="DV556" s="6"/>
      <c r="DW556" s="6"/>
      <c r="DX556" s="6"/>
      <c r="DY556" s="6"/>
      <c r="DZ556" s="6"/>
      <c r="EA556" s="52"/>
      <c r="EC556" s="328"/>
      <c r="ED556" s="41">
        <v>1</v>
      </c>
      <c r="EE556" s="6"/>
      <c r="EF556" s="6"/>
      <c r="EG556" s="6"/>
      <c r="EH556" s="6"/>
      <c r="EI556" s="6"/>
      <c r="EJ556" s="6"/>
      <c r="EK556" s="52"/>
      <c r="EL556" s="328"/>
      <c r="EM556" s="41">
        <v>1</v>
      </c>
      <c r="EN556" s="6">
        <v>7</v>
      </c>
      <c r="EO556" s="6">
        <v>10</v>
      </c>
      <c r="EP556" s="6">
        <v>7</v>
      </c>
      <c r="EQ556" s="6">
        <v>2</v>
      </c>
      <c r="ER556" s="6"/>
      <c r="ES556" s="6">
        <v>0</v>
      </c>
      <c r="ET556" s="52"/>
      <c r="EU556" s="52"/>
      <c r="EW556" s="367"/>
      <c r="EX556" s="41">
        <v>1</v>
      </c>
      <c r="EY556" s="6"/>
      <c r="EZ556" s="6"/>
      <c r="FA556" s="6"/>
      <c r="FB556" s="6"/>
      <c r="FC556" s="6"/>
      <c r="FD556" s="6"/>
      <c r="FE556" s="52"/>
      <c r="FG556" s="367"/>
      <c r="FH556" s="41">
        <v>1</v>
      </c>
      <c r="FI556" s="6"/>
      <c r="FJ556" s="6"/>
      <c r="FK556" s="6"/>
      <c r="FL556" s="6"/>
      <c r="FM556" s="6"/>
      <c r="FN556" s="6"/>
      <c r="FO556" s="52"/>
      <c r="FQ556" s="367"/>
      <c r="FR556" s="41">
        <v>1</v>
      </c>
      <c r="FS556" s="6"/>
      <c r="FT556" s="6"/>
      <c r="FU556" s="6"/>
      <c r="FV556" s="6"/>
      <c r="FW556" s="6"/>
      <c r="FX556" s="6"/>
      <c r="FY556" s="52"/>
      <c r="GA556" s="367"/>
      <c r="GB556" s="41">
        <v>1</v>
      </c>
      <c r="GC556" s="6"/>
      <c r="GD556" s="6"/>
      <c r="GE556" s="6"/>
      <c r="GF556" s="6"/>
      <c r="GG556" s="6"/>
      <c r="GH556" s="6"/>
      <c r="GI556" s="52"/>
      <c r="GK556" s="367"/>
      <c r="GL556" s="41">
        <v>1</v>
      </c>
      <c r="GM556" s="6"/>
      <c r="GN556" s="6"/>
      <c r="GO556" s="6"/>
      <c r="GP556" s="6"/>
      <c r="GQ556" s="6"/>
      <c r="GR556" s="6"/>
      <c r="GS556" s="52"/>
      <c r="GU556" s="367"/>
      <c r="GV556" s="41">
        <v>1</v>
      </c>
      <c r="GW556" s="6"/>
      <c r="GX556" s="6"/>
      <c r="GY556" s="6"/>
      <c r="GZ556" s="6"/>
      <c r="HA556" s="6"/>
      <c r="HB556" s="6"/>
      <c r="HC556" s="52"/>
      <c r="HE556" s="367"/>
      <c r="HF556" s="41">
        <v>1</v>
      </c>
      <c r="HG556" s="6"/>
      <c r="HH556" s="6"/>
      <c r="HI556" s="6"/>
      <c r="HJ556" s="6"/>
      <c r="HK556" s="6"/>
      <c r="HL556" s="6"/>
      <c r="HM556" s="52"/>
      <c r="HO556" s="367"/>
      <c r="HP556" s="41">
        <v>1</v>
      </c>
      <c r="HQ556" s="6"/>
      <c r="HR556" s="6"/>
      <c r="HS556" s="6"/>
      <c r="HT556" s="6"/>
      <c r="HU556" s="6"/>
      <c r="HV556" s="6"/>
      <c r="HW556" s="52"/>
      <c r="HY556" s="367"/>
      <c r="HZ556" s="41">
        <v>1</v>
      </c>
      <c r="IA556" s="6"/>
      <c r="IB556" s="6"/>
      <c r="IC556" s="6"/>
      <c r="ID556" s="6"/>
      <c r="IE556" s="6"/>
      <c r="IF556" s="6"/>
      <c r="IG556" s="52"/>
      <c r="II556" s="367"/>
      <c r="IJ556" s="41">
        <v>1</v>
      </c>
      <c r="IK556" s="6"/>
      <c r="IL556" s="6"/>
      <c r="IM556" s="6"/>
      <c r="IN556" s="6"/>
      <c r="IO556" s="6"/>
      <c r="IP556" s="6"/>
      <c r="IQ556" s="52"/>
      <c r="IS556" s="367"/>
      <c r="IT556" s="41">
        <v>1</v>
      </c>
      <c r="IU556" s="6"/>
      <c r="IV556" s="6"/>
      <c r="IW556" s="6"/>
      <c r="IX556" s="6"/>
      <c r="IY556" s="6"/>
      <c r="IZ556" s="6"/>
      <c r="JA556" s="52"/>
    </row>
    <row r="557" spans="1:261" ht="12.75" customHeight="1" outlineLevel="2" x14ac:dyDescent="0.25">
      <c r="C557" s="328"/>
      <c r="D557" s="41">
        <v>2</v>
      </c>
      <c r="E557" s="416">
        <f t="shared" si="2427"/>
        <v>8.3333333333333339</v>
      </c>
      <c r="F557" s="416">
        <f t="shared" si="2428"/>
        <v>4</v>
      </c>
      <c r="G557" s="416">
        <f t="shared" si="2429"/>
        <v>3</v>
      </c>
      <c r="H557" s="416">
        <f t="shared" si="2430"/>
        <v>5.5</v>
      </c>
      <c r="I557" s="416">
        <f t="shared" si="2431"/>
        <v>2.5</v>
      </c>
      <c r="J557" s="416">
        <f t="shared" si="2432"/>
        <v>1.5</v>
      </c>
      <c r="K557" s="52"/>
      <c r="M557" s="328"/>
      <c r="N557" s="41">
        <v>2</v>
      </c>
      <c r="O557" s="6"/>
      <c r="P557" s="6"/>
      <c r="Q557" s="6"/>
      <c r="R557" s="6"/>
      <c r="S557" s="6"/>
      <c r="T557" s="6"/>
      <c r="U557" s="52"/>
      <c r="W557" s="328"/>
      <c r="X557" s="41">
        <v>2</v>
      </c>
      <c r="Y557" s="6"/>
      <c r="Z557" s="6"/>
      <c r="AA557" s="6"/>
      <c r="AB557" s="6"/>
      <c r="AC557" s="6"/>
      <c r="AD557" s="6"/>
      <c r="AE557" s="52"/>
      <c r="AG557" s="328"/>
      <c r="AH557" s="41">
        <v>2</v>
      </c>
      <c r="AI557" s="6"/>
      <c r="AJ557" s="6"/>
      <c r="AK557" s="6"/>
      <c r="AL557" s="6"/>
      <c r="AM557" s="6"/>
      <c r="AN557" s="6"/>
      <c r="AO557" s="52"/>
      <c r="AQ557" s="328"/>
      <c r="AR557" s="41">
        <v>2</v>
      </c>
      <c r="AS557" s="6"/>
      <c r="AT557" s="6"/>
      <c r="AU557" s="6"/>
      <c r="AV557" s="6"/>
      <c r="AW557" s="6"/>
      <c r="AX557" s="6"/>
      <c r="AY557" s="52"/>
      <c r="BA557" s="328"/>
      <c r="BB557" s="41">
        <v>2</v>
      </c>
      <c r="BC557" s="6"/>
      <c r="BD557" s="6"/>
      <c r="BE557" s="6"/>
      <c r="BF557" s="6"/>
      <c r="BG557" s="6"/>
      <c r="BH557" s="6"/>
      <c r="BI557" s="52"/>
      <c r="BK557" s="328"/>
      <c r="BL557" s="41">
        <v>2</v>
      </c>
      <c r="BM557" s="6"/>
      <c r="BN557" s="6"/>
      <c r="BO557" s="6"/>
      <c r="BP557" s="6"/>
      <c r="BQ557" s="6"/>
      <c r="BR557" s="6"/>
      <c r="BS557" s="52"/>
      <c r="BU557" s="328"/>
      <c r="BV557" s="41">
        <v>2</v>
      </c>
      <c r="BW557" s="6"/>
      <c r="BX557" s="6"/>
      <c r="BY557" s="6"/>
      <c r="BZ557" s="6"/>
      <c r="CA557" s="6"/>
      <c r="CB557" s="6"/>
      <c r="CC557" s="52"/>
      <c r="CE557" s="328"/>
      <c r="CF557" s="41">
        <v>2</v>
      </c>
      <c r="CG557" s="6"/>
      <c r="CH557" s="6"/>
      <c r="CI557" s="6"/>
      <c r="CJ557" s="6"/>
      <c r="CK557" s="6"/>
      <c r="CL557" s="6"/>
      <c r="CM557" s="52"/>
      <c r="CO557" s="328"/>
      <c r="CP557" s="41">
        <v>2</v>
      </c>
      <c r="CQ557" s="6">
        <v>7</v>
      </c>
      <c r="CR557" s="409">
        <v>0</v>
      </c>
      <c r="CS557" s="409">
        <v>0</v>
      </c>
      <c r="CT557" s="6">
        <v>5</v>
      </c>
      <c r="CU557" s="6">
        <v>5</v>
      </c>
      <c r="CV557" s="6">
        <v>3</v>
      </c>
      <c r="CW557" s="52"/>
      <c r="CY557" s="328"/>
      <c r="CZ557" s="41">
        <v>2</v>
      </c>
      <c r="DA557" s="6">
        <v>9</v>
      </c>
      <c r="DB557" s="6">
        <v>9</v>
      </c>
      <c r="DC557" s="6">
        <v>3</v>
      </c>
      <c r="DD557" s="6">
        <v>6</v>
      </c>
      <c r="DE557" s="6"/>
      <c r="DF557" s="6">
        <v>0</v>
      </c>
      <c r="DG557" s="52"/>
      <c r="DI557" s="328"/>
      <c r="DJ557" s="41">
        <v>2</v>
      </c>
      <c r="DK557" s="6"/>
      <c r="DL557" s="6"/>
      <c r="DM557" s="6"/>
      <c r="DN557" s="6"/>
      <c r="DO557" s="6"/>
      <c r="DP557" s="6"/>
      <c r="DQ557" s="52"/>
      <c r="DS557" s="328"/>
      <c r="DT557" s="41">
        <v>2</v>
      </c>
      <c r="DU557" s="6"/>
      <c r="DV557" s="6"/>
      <c r="DW557" s="6"/>
      <c r="DX557" s="6"/>
      <c r="DY557" s="6"/>
      <c r="DZ557" s="6"/>
      <c r="EA557" s="52"/>
      <c r="EC557" s="328"/>
      <c r="ED557" s="41">
        <v>2</v>
      </c>
      <c r="EE557" s="6"/>
      <c r="EF557" s="6"/>
      <c r="EG557" s="6"/>
      <c r="EH557" s="6"/>
      <c r="EI557" s="6"/>
      <c r="EJ557" s="6"/>
      <c r="EK557" s="52"/>
      <c r="EL557" s="328"/>
      <c r="EM557" s="41">
        <v>2</v>
      </c>
      <c r="EN557" s="6">
        <v>9</v>
      </c>
      <c r="EO557" s="6">
        <v>9</v>
      </c>
      <c r="EP557" s="6">
        <v>3</v>
      </c>
      <c r="EQ557" s="6">
        <v>6</v>
      </c>
      <c r="ER557" s="6"/>
      <c r="ES557" s="6">
        <v>0</v>
      </c>
      <c r="ET557" s="52"/>
      <c r="EU557" s="52"/>
      <c r="EW557" s="367"/>
      <c r="EX557" s="41">
        <v>2</v>
      </c>
      <c r="EY557" s="6"/>
      <c r="EZ557" s="6"/>
      <c r="FA557" s="6"/>
      <c r="FB557" s="6"/>
      <c r="FC557" s="6"/>
      <c r="FD557" s="6"/>
      <c r="FE557" s="52"/>
      <c r="FG557" s="367"/>
      <c r="FH557" s="41">
        <v>2</v>
      </c>
      <c r="FI557" s="6"/>
      <c r="FJ557" s="6"/>
      <c r="FK557" s="6"/>
      <c r="FL557" s="6"/>
      <c r="FM557" s="6"/>
      <c r="FN557" s="6"/>
      <c r="FO557" s="52"/>
      <c r="FQ557" s="367"/>
      <c r="FR557" s="41">
        <v>2</v>
      </c>
      <c r="FS557" s="6"/>
      <c r="FT557" s="6"/>
      <c r="FU557" s="6"/>
      <c r="FV557" s="6"/>
      <c r="FW557" s="6"/>
      <c r="FX557" s="6"/>
      <c r="FY557" s="52"/>
      <c r="GA557" s="367"/>
      <c r="GB557" s="41">
        <v>2</v>
      </c>
      <c r="GC557" s="6"/>
      <c r="GD557" s="6"/>
      <c r="GE557" s="6"/>
      <c r="GF557" s="6"/>
      <c r="GG557" s="6"/>
      <c r="GH557" s="6"/>
      <c r="GI557" s="52"/>
      <c r="GK557" s="367"/>
      <c r="GL557" s="41">
        <v>2</v>
      </c>
      <c r="GM557" s="6"/>
      <c r="GN557" s="6"/>
      <c r="GO557" s="6"/>
      <c r="GP557" s="6"/>
      <c r="GQ557" s="6"/>
      <c r="GR557" s="6"/>
      <c r="GS557" s="52"/>
      <c r="GU557" s="367"/>
      <c r="GV557" s="41">
        <v>2</v>
      </c>
      <c r="GW557" s="6"/>
      <c r="GX557" s="6"/>
      <c r="GY557" s="6"/>
      <c r="GZ557" s="6"/>
      <c r="HA557" s="6"/>
      <c r="HB557" s="6"/>
      <c r="HC557" s="52"/>
      <c r="HE557" s="367"/>
      <c r="HF557" s="41">
        <v>2</v>
      </c>
      <c r="HG557" s="6"/>
      <c r="HH557" s="6"/>
      <c r="HI557" s="6"/>
      <c r="HJ557" s="6"/>
      <c r="HK557" s="6"/>
      <c r="HL557" s="6"/>
      <c r="HM557" s="52"/>
      <c r="HO557" s="367"/>
      <c r="HP557" s="41">
        <v>2</v>
      </c>
      <c r="HQ557" s="6"/>
      <c r="HR557" s="6"/>
      <c r="HS557" s="6"/>
      <c r="HT557" s="6"/>
      <c r="HU557" s="6"/>
      <c r="HV557" s="6"/>
      <c r="HW557" s="52"/>
      <c r="HY557" s="367"/>
      <c r="HZ557" s="41">
        <v>2</v>
      </c>
      <c r="IA557" s="6"/>
      <c r="IB557" s="6"/>
      <c r="IC557" s="6"/>
      <c r="ID557" s="6"/>
      <c r="IE557" s="6"/>
      <c r="IF557" s="6"/>
      <c r="IG557" s="52"/>
      <c r="II557" s="367"/>
      <c r="IJ557" s="41">
        <v>2</v>
      </c>
      <c r="IK557" s="6"/>
      <c r="IL557" s="6"/>
      <c r="IM557" s="6"/>
      <c r="IN557" s="6"/>
      <c r="IO557" s="6"/>
      <c r="IP557" s="6"/>
      <c r="IQ557" s="52"/>
      <c r="IS557" s="367"/>
      <c r="IT557" s="41">
        <v>2</v>
      </c>
      <c r="IU557" s="6"/>
      <c r="IV557" s="6"/>
      <c r="IW557" s="6"/>
      <c r="IX557" s="6"/>
      <c r="IY557" s="6"/>
      <c r="IZ557" s="6"/>
      <c r="JA557" s="52"/>
    </row>
    <row r="558" spans="1:261" ht="12.75" customHeight="1" outlineLevel="2" x14ac:dyDescent="0.25">
      <c r="A558" s="99" t="s">
        <v>122</v>
      </c>
      <c r="B558" s="100">
        <f>IF(A558="Must Have",RQTMustHave,(IF(A558="Important",RQTImportant,(IF(A558="Standard",RQTStandard,RQTNiceToHave)))))</f>
        <v>1</v>
      </c>
      <c r="C558" s="48"/>
      <c r="D558" s="17" t="s">
        <v>1</v>
      </c>
      <c r="E558" s="417">
        <f>AVERAGE(O558,Y558,AI558,AS558,BC558,BM558,BW558,CG558,CQ558,DA558,DK558,DU558,EE558,EO558,EY558,FI558,FS558,GC558,GM558,GW558,HG558,HQ558,IA558,IK558,IU558)</f>
        <v>8.3333333333333339</v>
      </c>
      <c r="F558" s="417">
        <f t="shared" ref="F558:J558" si="2433">AVERAGE(P558,Z558,AJ558,AT558,BD558,BN558,BX558,CH558,CR558,DB558,DL558,DV558,EF558,EP558,EZ558,FJ558,FT558,GD558,GN558,GX558,HH558,HR558,IB558,IL558,IV558)</f>
        <v>6.166666666666667</v>
      </c>
      <c r="G558" s="417">
        <f t="shared" si="2433"/>
        <v>4.666666666666667</v>
      </c>
      <c r="H558" s="417">
        <f t="shared" si="2433"/>
        <v>5.25</v>
      </c>
      <c r="I558" s="417">
        <f t="shared" si="2433"/>
        <v>2.5</v>
      </c>
      <c r="J558" s="417">
        <f t="shared" si="2433"/>
        <v>0.75</v>
      </c>
      <c r="K558" s="52"/>
      <c r="M558" s="48"/>
      <c r="N558" s="17" t="s">
        <v>1</v>
      </c>
      <c r="O558" s="36" t="str">
        <f>IF(COUNT(O556:O557)=0,"",AVERAGE(O556:O557))</f>
        <v/>
      </c>
      <c r="P558" s="36" t="str">
        <f>IF(COUNT(P556:P557)=0,"",AVERAGE(P556:P557))</f>
        <v/>
      </c>
      <c r="Q558" s="36" t="str">
        <f>IF(COUNT(Q556:Q557)=0,"",AVERAGE(Q556:Q557))</f>
        <v/>
      </c>
      <c r="R558" s="36" t="str">
        <f>IF(COUNT(R556:R557)=0,"",AVERAGE(R556:R557))</f>
        <v/>
      </c>
      <c r="S558" s="36"/>
      <c r="T558" s="36" t="str">
        <f>IF(COUNT(T556:T557)=0,"",AVERAGE(T556:T557))</f>
        <v/>
      </c>
      <c r="U558" s="52"/>
      <c r="W558" s="48"/>
      <c r="X558" s="17" t="s">
        <v>1</v>
      </c>
      <c r="Y558" s="36" t="str">
        <f>IF(COUNT(Y556:Y557)=0,"",AVERAGE(Y556:Y557))</f>
        <v/>
      </c>
      <c r="Z558" s="36" t="str">
        <f>IF(COUNT(Z556:Z557)=0,"",AVERAGE(Z556:Z557))</f>
        <v/>
      </c>
      <c r="AA558" s="36" t="str">
        <f>IF(COUNT(AA556:AA557)=0,"",AVERAGE(AA556:AA557))</f>
        <v/>
      </c>
      <c r="AB558" s="36" t="str">
        <f>IF(COUNT(AB556:AB557)=0,"",AVERAGE(AB556:AB557))</f>
        <v/>
      </c>
      <c r="AC558" s="36"/>
      <c r="AD558" s="36" t="str">
        <f>IF(COUNT(AD556:AD557)=0,"",AVERAGE(AD556:AD557))</f>
        <v/>
      </c>
      <c r="AE558" s="52"/>
      <c r="AG558" s="48"/>
      <c r="AH558" s="17" t="s">
        <v>1</v>
      </c>
      <c r="AI558" s="36" t="str">
        <f>IF(COUNT(AI556:AI557)=0,"",AVERAGE(AI556:AI557))</f>
        <v/>
      </c>
      <c r="AJ558" s="36" t="str">
        <f>IF(COUNT(AJ556:AJ557)=0,"",AVERAGE(AJ556:AJ557))</f>
        <v/>
      </c>
      <c r="AK558" s="36" t="str">
        <f>IF(COUNT(AK556:AK557)=0,"",AVERAGE(AK556:AK557))</f>
        <v/>
      </c>
      <c r="AL558" s="36" t="str">
        <f>IF(COUNT(AL556:AL557)=0,"",AVERAGE(AL556:AL557))</f>
        <v/>
      </c>
      <c r="AM558" s="36"/>
      <c r="AN558" s="36" t="str">
        <f>IF(COUNT(AN556:AN557)=0,"",AVERAGE(AN556:AN557))</f>
        <v/>
      </c>
      <c r="AO558" s="52"/>
      <c r="AQ558" s="48"/>
      <c r="AR558" s="17" t="s">
        <v>1</v>
      </c>
      <c r="AS558" s="36"/>
      <c r="AT558" s="36" t="str">
        <f>IF(COUNT(AT556:AT557)=0,"",AVERAGE(AT556:AT557))</f>
        <v/>
      </c>
      <c r="AU558" s="36" t="str">
        <f>IF(COUNT(AU556:AU557)=0,"",AVERAGE(AU556:AU557))</f>
        <v/>
      </c>
      <c r="AV558" s="36" t="str">
        <f>IF(COUNT(AV556:AV557)=0,"",AVERAGE(AV556:AV557))</f>
        <v/>
      </c>
      <c r="AW558" s="36" t="str">
        <f>IF(COUNT(AW556:AW557)=0,"",AVERAGE(AW556:AW557))</f>
        <v/>
      </c>
      <c r="AX558" s="36" t="str">
        <f>IF(COUNT(AX556:AX557)=0,"",AVERAGE(AX556:AX557))</f>
        <v/>
      </c>
      <c r="AY558" s="52"/>
      <c r="BA558" s="48"/>
      <c r="BB558" s="17" t="s">
        <v>1</v>
      </c>
      <c r="BC558" s="6"/>
      <c r="BD558" s="6"/>
      <c r="BE558" s="6"/>
      <c r="BF558" s="6"/>
      <c r="BG558" s="6"/>
      <c r="BH558" s="6"/>
      <c r="BI558" s="52"/>
      <c r="BK558" s="48"/>
      <c r="BL558" s="17" t="s">
        <v>1</v>
      </c>
      <c r="BM558" s="6"/>
      <c r="BN558" s="6"/>
      <c r="BO558" s="6"/>
      <c r="BP558" s="6"/>
      <c r="BQ558" s="6"/>
      <c r="BR558" s="6"/>
      <c r="BS558" s="52"/>
      <c r="BU558" s="48"/>
      <c r="BV558" s="17" t="s">
        <v>1</v>
      </c>
      <c r="BW558" s="36" t="str">
        <f>IF(COUNT(BW556:BW557)=0,"",AVERAGE(BW556:BW557))</f>
        <v/>
      </c>
      <c r="BX558" s="36" t="str">
        <f>IF(COUNT(BX556:BX557)=0,"",AVERAGE(BX556:BX557))</f>
        <v/>
      </c>
      <c r="BY558" s="36" t="str">
        <f>IF(COUNT(BY556:BY557)=0,"",AVERAGE(BY556:BY557))</f>
        <v/>
      </c>
      <c r="BZ558" s="36" t="str">
        <f>IF(COUNT(BZ556:BZ557)=0,"",AVERAGE(BZ556:BZ557))</f>
        <v/>
      </c>
      <c r="CA558" s="36"/>
      <c r="CB558" s="36" t="str">
        <f>IF(COUNT(CB556:CB557)=0,"",AVERAGE(CB556:CB557))</f>
        <v/>
      </c>
      <c r="CC558" s="52"/>
      <c r="CE558" s="48"/>
      <c r="CF558" s="17" t="s">
        <v>1</v>
      </c>
      <c r="CG558" s="36" t="str">
        <f>IF(COUNT(CG556:CG557)=0,"",AVERAGE(CG556:CG557))</f>
        <v/>
      </c>
      <c r="CH558" s="36" t="str">
        <f>IF(COUNT(CH556:CH557)=0,"",AVERAGE(CH556:CH557))</f>
        <v/>
      </c>
      <c r="CI558" s="36" t="str">
        <f>IF(COUNT(CI556:CI557)=0,"",AVERAGE(CI556:CI557))</f>
        <v/>
      </c>
      <c r="CJ558" s="36" t="str">
        <f>IF(COUNT(CJ556:CJ557)=0,"",AVERAGE(CJ556:CJ557))</f>
        <v/>
      </c>
      <c r="CK558" s="36"/>
      <c r="CL558" s="36" t="str">
        <f>IF(COUNT(CL556:CL557)=0,"",AVERAGE(CL556:CL557))</f>
        <v/>
      </c>
      <c r="CM558" s="52"/>
      <c r="CO558" s="48"/>
      <c r="CP558" s="17" t="s">
        <v>1</v>
      </c>
      <c r="CQ558" s="36">
        <f t="shared" ref="CQ558:CV558" si="2434">IF(COUNT(CQ556:CQ557)=0,"",AVERAGE(CQ556:CQ557))</f>
        <v>7.5</v>
      </c>
      <c r="CR558" s="36">
        <f t="shared" si="2434"/>
        <v>4</v>
      </c>
      <c r="CS558" s="36">
        <f t="shared" si="2434"/>
        <v>5</v>
      </c>
      <c r="CT558" s="36">
        <f t="shared" si="2434"/>
        <v>6.5</v>
      </c>
      <c r="CU558" s="36">
        <f t="shared" si="2434"/>
        <v>5</v>
      </c>
      <c r="CV558" s="36">
        <f t="shared" si="2434"/>
        <v>1.5</v>
      </c>
      <c r="CW558" s="52"/>
      <c r="CY558" s="48"/>
      <c r="CZ558" s="17" t="s">
        <v>1</v>
      </c>
      <c r="DA558" s="36">
        <f>IF(COUNT(DA556:DA557)=0,"",AVERAGE(DA556:DA557))</f>
        <v>8</v>
      </c>
      <c r="DB558" s="36">
        <f>IF(COUNT(DB556:DB557)=0,"",AVERAGE(DB556:DB557))</f>
        <v>9.5</v>
      </c>
      <c r="DC558" s="36">
        <f>IF(COUNT(DC556:DC557)=0,"",AVERAGE(DC556:DC557))</f>
        <v>5</v>
      </c>
      <c r="DD558" s="36">
        <f>IF(COUNT(DD556:DD557)=0,"",AVERAGE(DD556:DD557))</f>
        <v>4</v>
      </c>
      <c r="DE558" s="36"/>
      <c r="DF558" s="36">
        <f>IF(COUNT(DF556:DF557)=0,"",AVERAGE(DF556:DF557))</f>
        <v>0</v>
      </c>
      <c r="DG558" s="52"/>
      <c r="DI558" s="48"/>
      <c r="DJ558" s="17" t="s">
        <v>1</v>
      </c>
      <c r="DK558" s="36" t="str">
        <f>IF(COUNT(DK556:DK557)=0,"",AVERAGE(DK556:DK557))</f>
        <v/>
      </c>
      <c r="DL558" s="36" t="str">
        <f>IF(COUNT(DL556:DL557)=0,"",AVERAGE(DL556:DL557))</f>
        <v/>
      </c>
      <c r="DM558" s="36" t="str">
        <f>IF(COUNT(DM556:DM557)=0,"",AVERAGE(DM556:DM557))</f>
        <v/>
      </c>
      <c r="DN558" s="36" t="str">
        <f>IF(COUNT(DN556:DN557)=0,"",AVERAGE(DN556:DN557))</f>
        <v/>
      </c>
      <c r="DO558" s="36"/>
      <c r="DP558" s="36" t="str">
        <f>IF(COUNT(DP556:DP557)=0,"",AVERAGE(DP556:DP557))</f>
        <v/>
      </c>
      <c r="DQ558" s="52"/>
      <c r="DS558" s="48"/>
      <c r="DT558" s="17" t="s">
        <v>1</v>
      </c>
      <c r="DU558" s="36" t="str">
        <f>IF(COUNT(DU556:DU557)=0,"",AVERAGE(DU556:DU557))</f>
        <v/>
      </c>
      <c r="DV558" s="36" t="str">
        <f>IF(COUNT(DV556:DV557)=0,"",AVERAGE(DV556:DV557))</f>
        <v/>
      </c>
      <c r="DW558" s="36" t="str">
        <f>IF(COUNT(DW556:DW557)=0,"",AVERAGE(DW556:DW557))</f>
        <v/>
      </c>
      <c r="DX558" s="36" t="str">
        <f>IF(COUNT(DX556:DX557)=0,"",AVERAGE(DX556:DX557))</f>
        <v/>
      </c>
      <c r="DY558" s="36"/>
      <c r="DZ558" s="36" t="str">
        <f>IF(COUNT(DZ556:DZ557)=0,"",AVERAGE(DZ556:DZ557))</f>
        <v/>
      </c>
      <c r="EA558" s="52"/>
      <c r="EC558" s="48"/>
      <c r="ED558" s="17" t="s">
        <v>1</v>
      </c>
      <c r="EE558" s="36" t="str">
        <f>IF(COUNT(EE556:EE557)=0,"",AVERAGE(EE556:EE557))</f>
        <v/>
      </c>
      <c r="EF558" s="36" t="str">
        <f>IF(COUNT(EF556:EF557)=0,"",AVERAGE(EF556:EF557))</f>
        <v/>
      </c>
      <c r="EG558" s="36" t="str">
        <f>IF(COUNT(EG556:EG557)=0,"",AVERAGE(EG556:EG557))</f>
        <v/>
      </c>
      <c r="EH558" s="36" t="str">
        <f>IF(COUNT(EH556:EH557)=0,"",AVERAGE(EH556:EH557))</f>
        <v/>
      </c>
      <c r="EI558" s="36"/>
      <c r="EJ558" s="36" t="str">
        <f>IF(COUNT(EJ556:EJ557)=0,"",AVERAGE(EJ556:EJ557))</f>
        <v/>
      </c>
      <c r="EK558" s="52"/>
      <c r="EL558" s="48"/>
      <c r="EM558" s="17" t="s">
        <v>1</v>
      </c>
      <c r="EN558" s="36">
        <f>IF(COUNT(EN556:EN557)=0,"",AVERAGE(EN556:EN557))</f>
        <v>8</v>
      </c>
      <c r="EO558" s="36">
        <f>IF(COUNT(EO556:EO557)=0,"",AVERAGE(EO556:EO557))</f>
        <v>9.5</v>
      </c>
      <c r="EP558" s="36">
        <f>IF(COUNT(EP556:EP557)=0,"",AVERAGE(EP556:EP557))</f>
        <v>5</v>
      </c>
      <c r="EQ558" s="36">
        <f>IF(COUNT(EQ556:EQ557)=0,"",AVERAGE(EQ556:EQ557))</f>
        <v>4</v>
      </c>
      <c r="ER558" s="36"/>
      <c r="ES558" s="36">
        <f>IF(COUNT(ES556:ES557)=0,"",AVERAGE(ES556:ES557))</f>
        <v>0</v>
      </c>
      <c r="ET558" s="52"/>
      <c r="EU558" s="52"/>
      <c r="EW558" s="369"/>
      <c r="EX558" s="17" t="s">
        <v>1</v>
      </c>
      <c r="EY558" s="36" t="str">
        <f t="shared" ref="EY558:FD558" si="2435">IF(COUNT(EY556:EY557)=0,"",AVERAGE(EY556:EY557))</f>
        <v/>
      </c>
      <c r="EZ558" s="36" t="str">
        <f t="shared" si="2435"/>
        <v/>
      </c>
      <c r="FA558" s="36" t="str">
        <f t="shared" si="2435"/>
        <v/>
      </c>
      <c r="FB558" s="36" t="str">
        <f t="shared" si="2435"/>
        <v/>
      </c>
      <c r="FC558" s="36" t="str">
        <f t="shared" si="2435"/>
        <v/>
      </c>
      <c r="FD558" s="36" t="str">
        <f t="shared" si="2435"/>
        <v/>
      </c>
      <c r="FE558" s="52"/>
      <c r="FG558" s="369"/>
      <c r="FH558" s="17" t="s">
        <v>1</v>
      </c>
      <c r="FI558" s="36" t="str">
        <f t="shared" ref="FI558:FN558" si="2436">IF(COUNT(FI556:FI557)=0,"",AVERAGE(FI556:FI557))</f>
        <v/>
      </c>
      <c r="FJ558" s="36" t="str">
        <f t="shared" si="2436"/>
        <v/>
      </c>
      <c r="FK558" s="36" t="str">
        <f t="shared" si="2436"/>
        <v/>
      </c>
      <c r="FL558" s="36" t="str">
        <f t="shared" si="2436"/>
        <v/>
      </c>
      <c r="FM558" s="36" t="str">
        <f t="shared" si="2436"/>
        <v/>
      </c>
      <c r="FN558" s="36" t="str">
        <f t="shared" si="2436"/>
        <v/>
      </c>
      <c r="FO558" s="52"/>
      <c r="FQ558" s="369"/>
      <c r="FR558" s="17" t="s">
        <v>1</v>
      </c>
      <c r="FS558" s="36" t="str">
        <f t="shared" ref="FS558:FX558" si="2437">IF(COUNT(FS556:FS557)=0,"",AVERAGE(FS556:FS557))</f>
        <v/>
      </c>
      <c r="FT558" s="36" t="str">
        <f t="shared" si="2437"/>
        <v/>
      </c>
      <c r="FU558" s="36" t="str">
        <f t="shared" si="2437"/>
        <v/>
      </c>
      <c r="FV558" s="36" t="str">
        <f t="shared" si="2437"/>
        <v/>
      </c>
      <c r="FW558" s="36" t="str">
        <f t="shared" si="2437"/>
        <v/>
      </c>
      <c r="FX558" s="36" t="str">
        <f t="shared" si="2437"/>
        <v/>
      </c>
      <c r="FY558" s="52"/>
      <c r="GA558" s="369"/>
      <c r="GB558" s="17" t="s">
        <v>1</v>
      </c>
      <c r="GC558" s="36" t="str">
        <f t="shared" ref="GC558:GH558" si="2438">IF(COUNT(GC556:GC557)=0,"",AVERAGE(GC556:GC557))</f>
        <v/>
      </c>
      <c r="GD558" s="36" t="str">
        <f t="shared" si="2438"/>
        <v/>
      </c>
      <c r="GE558" s="36" t="str">
        <f t="shared" si="2438"/>
        <v/>
      </c>
      <c r="GF558" s="36" t="str">
        <f t="shared" si="2438"/>
        <v/>
      </c>
      <c r="GG558" s="36" t="str">
        <f t="shared" si="2438"/>
        <v/>
      </c>
      <c r="GH558" s="36" t="str">
        <f t="shared" si="2438"/>
        <v/>
      </c>
      <c r="GI558" s="52"/>
      <c r="GK558" s="369"/>
      <c r="GL558" s="17" t="s">
        <v>1</v>
      </c>
      <c r="GM558" s="36" t="str">
        <f t="shared" ref="GM558:GR558" si="2439">IF(COUNT(GM556:GM557)=0,"",AVERAGE(GM556:GM557))</f>
        <v/>
      </c>
      <c r="GN558" s="36" t="str">
        <f t="shared" si="2439"/>
        <v/>
      </c>
      <c r="GO558" s="36" t="str">
        <f t="shared" si="2439"/>
        <v/>
      </c>
      <c r="GP558" s="36" t="str">
        <f t="shared" si="2439"/>
        <v/>
      </c>
      <c r="GQ558" s="36" t="str">
        <f t="shared" si="2439"/>
        <v/>
      </c>
      <c r="GR558" s="36" t="str">
        <f t="shared" si="2439"/>
        <v/>
      </c>
      <c r="GS558" s="52"/>
      <c r="GU558" s="369"/>
      <c r="GV558" s="17" t="s">
        <v>1</v>
      </c>
      <c r="GW558" s="36" t="str">
        <f t="shared" ref="GW558:HB558" si="2440">IF(COUNT(GW556:GW557)=0,"",AVERAGE(GW556:GW557))</f>
        <v/>
      </c>
      <c r="GX558" s="36" t="str">
        <f t="shared" si="2440"/>
        <v/>
      </c>
      <c r="GY558" s="36" t="str">
        <f t="shared" si="2440"/>
        <v/>
      </c>
      <c r="GZ558" s="36" t="str">
        <f t="shared" si="2440"/>
        <v/>
      </c>
      <c r="HA558" s="36" t="str">
        <f t="shared" si="2440"/>
        <v/>
      </c>
      <c r="HB558" s="36" t="str">
        <f t="shared" si="2440"/>
        <v/>
      </c>
      <c r="HC558" s="52"/>
      <c r="HE558" s="369"/>
      <c r="HF558" s="17" t="s">
        <v>1</v>
      </c>
      <c r="HG558" s="36" t="str">
        <f t="shared" ref="HG558:HL558" si="2441">IF(COUNT(HG556:HG557)=0,"",AVERAGE(HG556:HG557))</f>
        <v/>
      </c>
      <c r="HH558" s="36" t="str">
        <f t="shared" si="2441"/>
        <v/>
      </c>
      <c r="HI558" s="36" t="str">
        <f t="shared" si="2441"/>
        <v/>
      </c>
      <c r="HJ558" s="36" t="str">
        <f t="shared" si="2441"/>
        <v/>
      </c>
      <c r="HK558" s="36" t="str">
        <f t="shared" si="2441"/>
        <v/>
      </c>
      <c r="HL558" s="36" t="str">
        <f t="shared" si="2441"/>
        <v/>
      </c>
      <c r="HM558" s="52"/>
      <c r="HO558" s="369"/>
      <c r="HP558" s="17" t="s">
        <v>1</v>
      </c>
      <c r="HQ558" s="36" t="str">
        <f t="shared" ref="HQ558:HV558" si="2442">IF(COUNT(HQ556:HQ557)=0,"",AVERAGE(HQ556:HQ557))</f>
        <v/>
      </c>
      <c r="HR558" s="36" t="str">
        <f t="shared" si="2442"/>
        <v/>
      </c>
      <c r="HS558" s="36" t="str">
        <f t="shared" si="2442"/>
        <v/>
      </c>
      <c r="HT558" s="36" t="str">
        <f t="shared" si="2442"/>
        <v/>
      </c>
      <c r="HU558" s="36" t="str">
        <f t="shared" si="2442"/>
        <v/>
      </c>
      <c r="HV558" s="36" t="str">
        <f t="shared" si="2442"/>
        <v/>
      </c>
      <c r="HW558" s="52"/>
      <c r="HY558" s="369"/>
      <c r="HZ558" s="17" t="s">
        <v>1</v>
      </c>
      <c r="IA558" s="36" t="str">
        <f t="shared" ref="IA558:IF558" si="2443">IF(COUNT(IA556:IA557)=0,"",AVERAGE(IA556:IA557))</f>
        <v/>
      </c>
      <c r="IB558" s="36" t="str">
        <f t="shared" si="2443"/>
        <v/>
      </c>
      <c r="IC558" s="36" t="str">
        <f t="shared" si="2443"/>
        <v/>
      </c>
      <c r="ID558" s="36" t="str">
        <f t="shared" si="2443"/>
        <v/>
      </c>
      <c r="IE558" s="36" t="str">
        <f t="shared" si="2443"/>
        <v/>
      </c>
      <c r="IF558" s="36" t="str">
        <f t="shared" si="2443"/>
        <v/>
      </c>
      <c r="IG558" s="52"/>
      <c r="II558" s="369"/>
      <c r="IJ558" s="17" t="s">
        <v>1</v>
      </c>
      <c r="IK558" s="36" t="str">
        <f t="shared" ref="IK558:IP558" si="2444">IF(COUNT(IK556:IK557)=0,"",AVERAGE(IK556:IK557))</f>
        <v/>
      </c>
      <c r="IL558" s="36" t="str">
        <f t="shared" si="2444"/>
        <v/>
      </c>
      <c r="IM558" s="36" t="str">
        <f t="shared" si="2444"/>
        <v/>
      </c>
      <c r="IN558" s="36" t="str">
        <f t="shared" si="2444"/>
        <v/>
      </c>
      <c r="IO558" s="36" t="str">
        <f t="shared" si="2444"/>
        <v/>
      </c>
      <c r="IP558" s="36" t="str">
        <f t="shared" si="2444"/>
        <v/>
      </c>
      <c r="IQ558" s="52"/>
      <c r="IS558" s="369"/>
      <c r="IT558" s="17" t="s">
        <v>1</v>
      </c>
      <c r="IU558" s="36" t="str">
        <f t="shared" ref="IU558:IZ558" si="2445">IF(COUNT(IU556:IU557)=0,"",AVERAGE(IU556:IU557))</f>
        <v/>
      </c>
      <c r="IV558" s="36" t="str">
        <f t="shared" si="2445"/>
        <v/>
      </c>
      <c r="IW558" s="36" t="str">
        <f t="shared" si="2445"/>
        <v/>
      </c>
      <c r="IX558" s="36" t="str">
        <f t="shared" si="2445"/>
        <v/>
      </c>
      <c r="IY558" s="36" t="str">
        <f t="shared" si="2445"/>
        <v/>
      </c>
      <c r="IZ558" s="36" t="str">
        <f t="shared" si="2445"/>
        <v/>
      </c>
      <c r="JA558" s="52"/>
    </row>
    <row r="559" spans="1:261" ht="12.75" customHeight="1" outlineLevel="2" x14ac:dyDescent="0.25">
      <c r="C559" s="102" t="s">
        <v>76</v>
      </c>
      <c r="D559" s="103" t="s">
        <v>381</v>
      </c>
      <c r="E559" s="419"/>
      <c r="F559" s="419"/>
      <c r="G559" s="419"/>
      <c r="H559" s="419"/>
      <c r="I559" s="419"/>
      <c r="J559" s="419"/>
      <c r="K559" s="52"/>
      <c r="M559" s="102" t="s">
        <v>76</v>
      </c>
      <c r="N559" s="103" t="s">
        <v>381</v>
      </c>
      <c r="O559" s="103"/>
      <c r="P559" s="103"/>
      <c r="Q559" s="103"/>
      <c r="R559" s="103"/>
      <c r="S559" s="103"/>
      <c r="T559" s="103"/>
      <c r="U559" s="52"/>
      <c r="W559" s="102" t="s">
        <v>76</v>
      </c>
      <c r="X559" s="103" t="s">
        <v>381</v>
      </c>
      <c r="Y559" s="103"/>
      <c r="Z559" s="103"/>
      <c r="AA559" s="103"/>
      <c r="AB559" s="103"/>
      <c r="AC559" s="103"/>
      <c r="AD559" s="103"/>
      <c r="AE559" s="52"/>
      <c r="AG559" s="102" t="s">
        <v>76</v>
      </c>
      <c r="AH559" s="103" t="s">
        <v>381</v>
      </c>
      <c r="AI559" s="103"/>
      <c r="AJ559" s="103"/>
      <c r="AK559" s="103"/>
      <c r="AL559" s="103"/>
      <c r="AM559" s="103"/>
      <c r="AN559" s="103"/>
      <c r="AO559" s="52"/>
      <c r="AQ559" s="102" t="s">
        <v>76</v>
      </c>
      <c r="AR559" s="103" t="s">
        <v>381</v>
      </c>
      <c r="AS559" s="103"/>
      <c r="AT559" s="103"/>
      <c r="AU559" s="103"/>
      <c r="AV559" s="103"/>
      <c r="AW559" s="103"/>
      <c r="AX559" s="103"/>
      <c r="AY559" s="52"/>
      <c r="BA559" s="102" t="s">
        <v>76</v>
      </c>
      <c r="BB559" s="103" t="s">
        <v>381</v>
      </c>
      <c r="BC559" s="36"/>
      <c r="BD559" s="36" t="str">
        <f>IF(COUNT(BD557:BD558)=0,"",AVERAGE(BD557:BD558))</f>
        <v/>
      </c>
      <c r="BE559" s="36" t="str">
        <f>IF(COUNT(BE557:BE558)=0,"",AVERAGE(BE557:BE558))</f>
        <v/>
      </c>
      <c r="BF559" s="36" t="str">
        <f>IF(COUNT(BF557:BF558)=0,"",AVERAGE(BF557:BF558))</f>
        <v/>
      </c>
      <c r="BG559" s="36" t="str">
        <f>IF(COUNT(BG557:BG558)=0,"",AVERAGE(BG557:BG558))</f>
        <v/>
      </c>
      <c r="BH559" s="36" t="str">
        <f>IF(COUNT(BH557:BH558)=0,"",AVERAGE(BH557:BH558))</f>
        <v/>
      </c>
      <c r="BI559" s="52"/>
      <c r="BK559" s="102" t="s">
        <v>76</v>
      </c>
      <c r="BL559" s="103" t="s">
        <v>381</v>
      </c>
      <c r="BM559" s="36"/>
      <c r="BN559" s="36" t="str">
        <f>IF(COUNT(BN557:BN558)=0,"",AVERAGE(BN557:BN558))</f>
        <v/>
      </c>
      <c r="BO559" s="36" t="str">
        <f>IF(COUNT(BO557:BO558)=0,"",AVERAGE(BO557:BO558))</f>
        <v/>
      </c>
      <c r="BP559" s="36" t="str">
        <f>IF(COUNT(BP557:BP558)=0,"",AVERAGE(BP557:BP558))</f>
        <v/>
      </c>
      <c r="BQ559" s="36" t="str">
        <f>IF(COUNT(BQ557:BQ558)=0,"",AVERAGE(BQ557:BQ558))</f>
        <v/>
      </c>
      <c r="BR559" s="36" t="str">
        <f>IF(COUNT(BR557:BR558)=0,"",AVERAGE(BR557:BR558))</f>
        <v/>
      </c>
      <c r="BS559" s="52"/>
      <c r="BU559" s="102" t="s">
        <v>76</v>
      </c>
      <c r="BV559" s="103" t="s">
        <v>381</v>
      </c>
      <c r="BW559" s="103"/>
      <c r="BX559" s="103"/>
      <c r="BY559" s="103"/>
      <c r="BZ559" s="103"/>
      <c r="CA559" s="103"/>
      <c r="CB559" s="103"/>
      <c r="CC559" s="52"/>
      <c r="CE559" s="102" t="s">
        <v>76</v>
      </c>
      <c r="CF559" s="103" t="s">
        <v>381</v>
      </c>
      <c r="CG559" s="103"/>
      <c r="CH559" s="103"/>
      <c r="CI559" s="103"/>
      <c r="CJ559" s="103"/>
      <c r="CK559" s="103"/>
      <c r="CL559" s="103"/>
      <c r="CM559" s="52"/>
      <c r="CO559" s="102" t="s">
        <v>76</v>
      </c>
      <c r="CP559" s="103" t="s">
        <v>381</v>
      </c>
      <c r="CQ559" s="103"/>
      <c r="CR559" s="103"/>
      <c r="CS559" s="103"/>
      <c r="CT559" s="103"/>
      <c r="CU559" s="103"/>
      <c r="CV559" s="103"/>
      <c r="CW559" s="52"/>
      <c r="CY559" s="102" t="s">
        <v>76</v>
      </c>
      <c r="CZ559" s="103" t="s">
        <v>381</v>
      </c>
      <c r="DA559" s="103"/>
      <c r="DB559" s="103"/>
      <c r="DC559" s="103"/>
      <c r="DD559" s="103"/>
      <c r="DE559" s="103"/>
      <c r="DF559" s="103"/>
      <c r="DG559" s="52"/>
      <c r="DI559" s="102" t="s">
        <v>76</v>
      </c>
      <c r="DJ559" s="103" t="s">
        <v>381</v>
      </c>
      <c r="DK559" s="103"/>
      <c r="DL559" s="103"/>
      <c r="DM559" s="103"/>
      <c r="DN559" s="103"/>
      <c r="DO559" s="103"/>
      <c r="DP559" s="103"/>
      <c r="DQ559" s="52"/>
      <c r="DS559" s="102" t="s">
        <v>76</v>
      </c>
      <c r="DT559" s="103" t="s">
        <v>381</v>
      </c>
      <c r="DU559" s="103"/>
      <c r="DV559" s="103"/>
      <c r="DW559" s="103"/>
      <c r="DX559" s="103"/>
      <c r="DY559" s="103"/>
      <c r="DZ559" s="103"/>
      <c r="EA559" s="52"/>
      <c r="EC559" s="102" t="s">
        <v>76</v>
      </c>
      <c r="ED559" s="103" t="s">
        <v>381</v>
      </c>
      <c r="EE559" s="103"/>
      <c r="EF559" s="103"/>
      <c r="EG559" s="103"/>
      <c r="EH559" s="103"/>
      <c r="EI559" s="103"/>
      <c r="EJ559" s="103"/>
      <c r="EK559" s="52"/>
      <c r="EL559" s="102" t="s">
        <v>76</v>
      </c>
      <c r="EM559" s="103" t="s">
        <v>381</v>
      </c>
      <c r="EN559" s="103"/>
      <c r="EO559" s="103"/>
      <c r="EP559" s="103"/>
      <c r="EQ559" s="103"/>
      <c r="ER559" s="103"/>
      <c r="ES559" s="103"/>
      <c r="ET559" s="52"/>
      <c r="EU559" s="52"/>
      <c r="EW559" s="370" t="s">
        <v>76</v>
      </c>
      <c r="EX559" s="103" t="s">
        <v>381</v>
      </c>
      <c r="EY559" s="103"/>
      <c r="EZ559" s="103"/>
      <c r="FA559" s="103"/>
      <c r="FB559" s="103"/>
      <c r="FC559" s="103"/>
      <c r="FD559" s="103"/>
      <c r="FE559" s="52"/>
      <c r="FG559" s="370" t="s">
        <v>76</v>
      </c>
      <c r="FH559" s="103" t="s">
        <v>381</v>
      </c>
      <c r="FI559" s="103"/>
      <c r="FJ559" s="103"/>
      <c r="FK559" s="103"/>
      <c r="FL559" s="103"/>
      <c r="FM559" s="103"/>
      <c r="FN559" s="103"/>
      <c r="FO559" s="52"/>
      <c r="FQ559" s="370" t="s">
        <v>76</v>
      </c>
      <c r="FR559" s="103" t="s">
        <v>381</v>
      </c>
      <c r="FS559" s="103"/>
      <c r="FT559" s="103"/>
      <c r="FU559" s="103"/>
      <c r="FV559" s="103"/>
      <c r="FW559" s="103"/>
      <c r="FX559" s="103"/>
      <c r="FY559" s="52"/>
      <c r="GA559" s="370" t="s">
        <v>76</v>
      </c>
      <c r="GB559" s="103" t="s">
        <v>381</v>
      </c>
      <c r="GC559" s="103"/>
      <c r="GD559" s="103"/>
      <c r="GE559" s="103"/>
      <c r="GF559" s="103"/>
      <c r="GG559" s="103"/>
      <c r="GH559" s="103"/>
      <c r="GI559" s="52"/>
      <c r="GK559" s="370" t="s">
        <v>76</v>
      </c>
      <c r="GL559" s="103" t="s">
        <v>381</v>
      </c>
      <c r="GM559" s="103"/>
      <c r="GN559" s="103"/>
      <c r="GO559" s="103"/>
      <c r="GP559" s="103"/>
      <c r="GQ559" s="103"/>
      <c r="GR559" s="103"/>
      <c r="GS559" s="52"/>
      <c r="GU559" s="370" t="s">
        <v>76</v>
      </c>
      <c r="GV559" s="103" t="s">
        <v>381</v>
      </c>
      <c r="GW559" s="103"/>
      <c r="GX559" s="103"/>
      <c r="GY559" s="103"/>
      <c r="GZ559" s="103"/>
      <c r="HA559" s="103"/>
      <c r="HB559" s="103"/>
      <c r="HC559" s="52"/>
      <c r="HE559" s="370" t="s">
        <v>76</v>
      </c>
      <c r="HF559" s="103" t="s">
        <v>381</v>
      </c>
      <c r="HG559" s="103"/>
      <c r="HH559" s="103"/>
      <c r="HI559" s="103"/>
      <c r="HJ559" s="103"/>
      <c r="HK559" s="103"/>
      <c r="HL559" s="103"/>
      <c r="HM559" s="52"/>
      <c r="HO559" s="370" t="s">
        <v>76</v>
      </c>
      <c r="HP559" s="103" t="s">
        <v>381</v>
      </c>
      <c r="HQ559" s="103"/>
      <c r="HR559" s="103"/>
      <c r="HS559" s="103"/>
      <c r="HT559" s="103"/>
      <c r="HU559" s="103"/>
      <c r="HV559" s="103"/>
      <c r="HW559" s="52"/>
      <c r="HY559" s="370" t="s">
        <v>76</v>
      </c>
      <c r="HZ559" s="103" t="s">
        <v>381</v>
      </c>
      <c r="IA559" s="103"/>
      <c r="IB559" s="103"/>
      <c r="IC559" s="103"/>
      <c r="ID559" s="103"/>
      <c r="IE559" s="103"/>
      <c r="IF559" s="103"/>
      <c r="IG559" s="52"/>
      <c r="II559" s="370" t="s">
        <v>76</v>
      </c>
      <c r="IJ559" s="103" t="s">
        <v>381</v>
      </c>
      <c r="IK559" s="103"/>
      <c r="IL559" s="103"/>
      <c r="IM559" s="103"/>
      <c r="IN559" s="103"/>
      <c r="IO559" s="103"/>
      <c r="IP559" s="103"/>
      <c r="IQ559" s="52"/>
      <c r="IS559" s="370" t="s">
        <v>76</v>
      </c>
      <c r="IT559" s="103" t="s">
        <v>381</v>
      </c>
      <c r="IU559" s="103"/>
      <c r="IV559" s="103"/>
      <c r="IW559" s="103"/>
      <c r="IX559" s="103"/>
      <c r="IY559" s="103"/>
      <c r="IZ559" s="103"/>
      <c r="JA559" s="52"/>
    </row>
    <row r="560" spans="1:261" ht="12.75" customHeight="1" outlineLevel="2" x14ac:dyDescent="0.25">
      <c r="C560" s="328"/>
      <c r="D560" s="41">
        <v>1</v>
      </c>
      <c r="E560" s="416">
        <f t="shared" ref="E560" si="2446">AVERAGE(O560,Y560,AI560,AS560,BC560,BM560,BW560,CG560,CQ560,DA560,DK560,DU560,EE560,EO560,EY560,FI560,FS560,GC560,GM560,GW560,HG560,HQ560,IA560,IK560,IU560)</f>
        <v>9</v>
      </c>
      <c r="F560" s="416">
        <f t="shared" ref="F560" si="2447">AVERAGE(P560,Z560,AJ560,AT560,BD560,BN560,BX560,CH560,CR560,DB560,DL560,DV560,EF560,EP560,EZ560,FJ560,FT560,GD560,GN560,GX560,HH560,HR560,IB560,IL560,IV560)</f>
        <v>6.666666666666667</v>
      </c>
      <c r="G560" s="416">
        <f t="shared" ref="G560" si="2448">AVERAGE(Q560,AA560,AK560,AU560,BE560,BO560,BY560,CI560,CS560,DC560,DM560,DW560,EG560,EQ560,FA560,FK560,FU560,GE560,GO560,GY560,HI560,HS560,IC560,IM560,IW560)</f>
        <v>4.333333333333333</v>
      </c>
      <c r="H560" s="416">
        <f t="shared" ref="H560" si="2449">AVERAGE(R560,AB560,AL560,AV560,BF560,BP560,BZ560,CJ560,CT560,DD560,DN560,DX560,EH560,ER560,FB560,FL560,FV560,GF560,GP560,GZ560,HJ560,HT560,ID560,IN560,IX560)</f>
        <v>9</v>
      </c>
      <c r="I560" s="416">
        <f t="shared" ref="I560" si="2450">AVERAGE(S560,AC560,AM560,AW560,BG560,BQ560,CA560,CK560,CU560,DE560,DO560,DY560,EI560,ES560,FC560,FM560,FW560,GG560,GQ560,HA560,HK560,HU560,IE560,IO560,IY560)</f>
        <v>7</v>
      </c>
      <c r="J560" s="416">
        <f t="shared" ref="J560" si="2451">AVERAGE(T560,AD560,AN560,AX560,BH560,BR560,CB560,CL560,CV560,DF560,DP560,DZ560,EJ560,ET560,FD560,FN560,FX560,GH560,GR560,HB560,HL560,HV560,IF560,IP560,IZ560)</f>
        <v>8</v>
      </c>
      <c r="K560" s="52"/>
      <c r="M560" s="328"/>
      <c r="N560" s="41">
        <v>1</v>
      </c>
      <c r="O560" s="6"/>
      <c r="P560" s="6"/>
      <c r="Q560" s="6"/>
      <c r="R560" s="6"/>
      <c r="S560" s="6"/>
      <c r="T560" s="6"/>
      <c r="U560" s="52"/>
      <c r="W560" s="328"/>
      <c r="X560" s="41">
        <v>1</v>
      </c>
      <c r="Y560" s="6"/>
      <c r="Z560" s="6"/>
      <c r="AA560" s="6"/>
      <c r="AB560" s="6"/>
      <c r="AC560" s="6"/>
      <c r="AD560" s="6"/>
      <c r="AE560" s="52"/>
      <c r="AG560" s="328"/>
      <c r="AH560" s="41">
        <v>1</v>
      </c>
      <c r="AI560" s="6"/>
      <c r="AJ560" s="6"/>
      <c r="AK560" s="6"/>
      <c r="AL560" s="6"/>
      <c r="AM560" s="6"/>
      <c r="AN560" s="6"/>
      <c r="AO560" s="52"/>
      <c r="AQ560" s="328"/>
      <c r="AR560" s="41">
        <v>1</v>
      </c>
      <c r="AS560" s="6"/>
      <c r="AT560" s="6"/>
      <c r="AU560" s="6"/>
      <c r="AV560" s="6"/>
      <c r="AW560" s="6"/>
      <c r="AX560" s="6"/>
      <c r="AY560" s="52"/>
      <c r="BA560" s="328"/>
      <c r="BB560" s="41">
        <v>1</v>
      </c>
      <c r="BC560" s="103"/>
      <c r="BD560" s="103"/>
      <c r="BE560" s="103"/>
      <c r="BF560" s="103"/>
      <c r="BG560" s="103"/>
      <c r="BH560" s="103"/>
      <c r="BI560" s="52"/>
      <c r="BK560" s="328"/>
      <c r="BL560" s="41">
        <v>1</v>
      </c>
      <c r="BM560" s="103"/>
      <c r="BN560" s="103"/>
      <c r="BO560" s="103"/>
      <c r="BP560" s="103"/>
      <c r="BQ560" s="103"/>
      <c r="BR560" s="103"/>
      <c r="BS560" s="52"/>
      <c r="BU560" s="328"/>
      <c r="BV560" s="41">
        <v>1</v>
      </c>
      <c r="BW560" s="6"/>
      <c r="BX560" s="6"/>
      <c r="BY560" s="6"/>
      <c r="BZ560" s="6"/>
      <c r="CA560" s="6"/>
      <c r="CB560" s="6"/>
      <c r="CC560" s="52"/>
      <c r="CE560" s="328"/>
      <c r="CF560" s="41">
        <v>1</v>
      </c>
      <c r="CG560" s="6"/>
      <c r="CH560" s="6"/>
      <c r="CI560" s="6"/>
      <c r="CJ560" s="6"/>
      <c r="CK560" s="6"/>
      <c r="CL560" s="6"/>
      <c r="CM560" s="52"/>
      <c r="CO560" s="328"/>
      <c r="CP560" s="41">
        <v>1</v>
      </c>
      <c r="CQ560" s="6">
        <v>7</v>
      </c>
      <c r="CR560" s="6">
        <v>8</v>
      </c>
      <c r="CS560" s="6">
        <v>1</v>
      </c>
      <c r="CT560" s="6">
        <v>8</v>
      </c>
      <c r="CU560" s="6">
        <v>6</v>
      </c>
      <c r="CV560" s="6">
        <v>8</v>
      </c>
      <c r="CW560" s="52"/>
      <c r="CY560" s="328"/>
      <c r="CZ560" s="41">
        <v>1</v>
      </c>
      <c r="DA560" s="6">
        <v>10</v>
      </c>
      <c r="DB560" s="6">
        <v>10</v>
      </c>
      <c r="DC560" s="6">
        <v>2</v>
      </c>
      <c r="DD560" s="6">
        <v>10</v>
      </c>
      <c r="DE560" s="6"/>
      <c r="DF560" s="6">
        <v>8</v>
      </c>
      <c r="DG560" s="52"/>
      <c r="DI560" s="328"/>
      <c r="DJ560" s="41">
        <v>1</v>
      </c>
      <c r="DK560" s="6"/>
      <c r="DL560" s="6"/>
      <c r="DM560" s="6"/>
      <c r="DN560" s="6"/>
      <c r="DO560" s="6"/>
      <c r="DP560" s="6"/>
      <c r="DQ560" s="52"/>
      <c r="DS560" s="328"/>
      <c r="DT560" s="41">
        <v>1</v>
      </c>
      <c r="DU560" s="6"/>
      <c r="DV560" s="6"/>
      <c r="DW560" s="6"/>
      <c r="DX560" s="6"/>
      <c r="DY560" s="6"/>
      <c r="DZ560" s="6"/>
      <c r="EA560" s="52"/>
      <c r="EC560" s="328"/>
      <c r="ED560" s="41">
        <v>1</v>
      </c>
      <c r="EE560" s="6"/>
      <c r="EF560" s="6"/>
      <c r="EG560" s="6"/>
      <c r="EH560" s="6"/>
      <c r="EI560" s="6"/>
      <c r="EJ560" s="6"/>
      <c r="EK560" s="52"/>
      <c r="EL560" s="328"/>
      <c r="EM560" s="41">
        <v>1</v>
      </c>
      <c r="EN560" s="6">
        <v>10</v>
      </c>
      <c r="EO560" s="6">
        <v>10</v>
      </c>
      <c r="EP560" s="6">
        <v>2</v>
      </c>
      <c r="EQ560" s="6">
        <v>10</v>
      </c>
      <c r="ER560" s="6"/>
      <c r="ES560" s="6">
        <v>8</v>
      </c>
      <c r="ET560" s="52"/>
      <c r="EU560" s="52"/>
      <c r="EW560" s="367"/>
      <c r="EX560" s="41">
        <v>1</v>
      </c>
      <c r="EY560" s="6"/>
      <c r="EZ560" s="6"/>
      <c r="FA560" s="6"/>
      <c r="FB560" s="6"/>
      <c r="FC560" s="6"/>
      <c r="FD560" s="6"/>
      <c r="FE560" s="52"/>
      <c r="FG560" s="367"/>
      <c r="FH560" s="41">
        <v>1</v>
      </c>
      <c r="FI560" s="6"/>
      <c r="FJ560" s="6"/>
      <c r="FK560" s="6"/>
      <c r="FL560" s="6"/>
      <c r="FM560" s="6"/>
      <c r="FN560" s="6"/>
      <c r="FO560" s="52"/>
      <c r="FQ560" s="367"/>
      <c r="FR560" s="41">
        <v>1</v>
      </c>
      <c r="FS560" s="6"/>
      <c r="FT560" s="6"/>
      <c r="FU560" s="6"/>
      <c r="FV560" s="6"/>
      <c r="FW560" s="6"/>
      <c r="FX560" s="6"/>
      <c r="FY560" s="52"/>
      <c r="GA560" s="367"/>
      <c r="GB560" s="41">
        <v>1</v>
      </c>
      <c r="GC560" s="6"/>
      <c r="GD560" s="6"/>
      <c r="GE560" s="6"/>
      <c r="GF560" s="6"/>
      <c r="GG560" s="6"/>
      <c r="GH560" s="6"/>
      <c r="GI560" s="52"/>
      <c r="GK560" s="367"/>
      <c r="GL560" s="41">
        <v>1</v>
      </c>
      <c r="GM560" s="6"/>
      <c r="GN560" s="6"/>
      <c r="GO560" s="6"/>
      <c r="GP560" s="6"/>
      <c r="GQ560" s="6"/>
      <c r="GR560" s="6"/>
      <c r="GS560" s="52"/>
      <c r="GU560" s="367"/>
      <c r="GV560" s="41">
        <v>1</v>
      </c>
      <c r="GW560" s="6"/>
      <c r="GX560" s="6"/>
      <c r="GY560" s="6"/>
      <c r="GZ560" s="6"/>
      <c r="HA560" s="6"/>
      <c r="HB560" s="6"/>
      <c r="HC560" s="52"/>
      <c r="HE560" s="367"/>
      <c r="HF560" s="41">
        <v>1</v>
      </c>
      <c r="HG560" s="6"/>
      <c r="HH560" s="6"/>
      <c r="HI560" s="6"/>
      <c r="HJ560" s="6"/>
      <c r="HK560" s="6"/>
      <c r="HL560" s="6"/>
      <c r="HM560" s="52"/>
      <c r="HO560" s="367"/>
      <c r="HP560" s="41">
        <v>1</v>
      </c>
      <c r="HQ560" s="6"/>
      <c r="HR560" s="6"/>
      <c r="HS560" s="6"/>
      <c r="HT560" s="6"/>
      <c r="HU560" s="6"/>
      <c r="HV560" s="6"/>
      <c r="HW560" s="52"/>
      <c r="HY560" s="367"/>
      <c r="HZ560" s="41">
        <v>1</v>
      </c>
      <c r="IA560" s="6"/>
      <c r="IB560" s="6"/>
      <c r="IC560" s="6"/>
      <c r="ID560" s="6"/>
      <c r="IE560" s="6"/>
      <c r="IF560" s="6"/>
      <c r="IG560" s="52"/>
      <c r="II560" s="367"/>
      <c r="IJ560" s="41">
        <v>1</v>
      </c>
      <c r="IK560" s="6"/>
      <c r="IL560" s="6"/>
      <c r="IM560" s="6"/>
      <c r="IN560" s="6"/>
      <c r="IO560" s="6"/>
      <c r="IP560" s="6"/>
      <c r="IQ560" s="52"/>
      <c r="IS560" s="367"/>
      <c r="IT560" s="41">
        <v>1</v>
      </c>
      <c r="IU560" s="6"/>
      <c r="IV560" s="6"/>
      <c r="IW560" s="6"/>
      <c r="IX560" s="6"/>
      <c r="IY560" s="6"/>
      <c r="IZ560" s="6"/>
      <c r="JA560" s="52"/>
    </row>
    <row r="561" spans="1:261" ht="12.75" customHeight="1" outlineLevel="2" x14ac:dyDescent="0.25">
      <c r="A561" s="99" t="s">
        <v>122</v>
      </c>
      <c r="B561" s="100">
        <f>IF(A561="Must Have",RQTMustHave,(IF(A561="Important",RQTImportant,(IF(A561="Standard",RQTStandard,RQTNiceToHave)))))</f>
        <v>1</v>
      </c>
      <c r="C561" s="48"/>
      <c r="D561" s="17" t="s">
        <v>1</v>
      </c>
      <c r="E561" s="417">
        <f>AVERAGE(O561,Y561,AI561,AS561,BC561,BM561,BW561,CG561,CQ561,DA561,DK561,DU561,EE561,EO561,EY561,FI561,FS561,GC561,GM561,GW561,HG561,HQ561,IA561,IK561,IU561)</f>
        <v>9</v>
      </c>
      <c r="F561" s="417">
        <f t="shared" ref="F561:J561" si="2452">AVERAGE(P561,Z561,AJ561,AT561,BD561,BN561,BX561,CH561,CR561,DB561,DL561,DV561,EF561,EP561,EZ561,FJ561,FT561,GD561,GN561,GX561,HH561,HR561,IB561,IL561,IV561)</f>
        <v>6.666666666666667</v>
      </c>
      <c r="G561" s="417">
        <f t="shared" si="2452"/>
        <v>4.333333333333333</v>
      </c>
      <c r="H561" s="417">
        <f t="shared" si="2452"/>
        <v>9</v>
      </c>
      <c r="I561" s="417">
        <f t="shared" si="2452"/>
        <v>7</v>
      </c>
      <c r="J561" s="417">
        <f t="shared" si="2452"/>
        <v>8</v>
      </c>
      <c r="K561" s="52"/>
      <c r="M561" s="48"/>
      <c r="N561" s="17" t="s">
        <v>1</v>
      </c>
      <c r="O561" s="36" t="str">
        <f>IF(COUNT(O560:O560)=0,"",AVERAGE(O560:O560))</f>
        <v/>
      </c>
      <c r="P561" s="36" t="str">
        <f>IF(COUNT(P560:P560)=0,"",AVERAGE(P560:P560))</f>
        <v/>
      </c>
      <c r="Q561" s="36" t="str">
        <f>IF(COUNT(Q560:Q560)=0,"",AVERAGE(Q560:Q560))</f>
        <v/>
      </c>
      <c r="R561" s="36" t="str">
        <f>IF(COUNT(R560:R560)=0,"",AVERAGE(R560:R560))</f>
        <v/>
      </c>
      <c r="S561" s="36"/>
      <c r="T561" s="36" t="str">
        <f>IF(COUNT(T560:T560)=0,"",AVERAGE(T560:T560))</f>
        <v/>
      </c>
      <c r="U561" s="52"/>
      <c r="W561" s="48"/>
      <c r="X561" s="17" t="s">
        <v>1</v>
      </c>
      <c r="Y561" s="36" t="str">
        <f>IF(COUNT(Y560:Y560)=0,"",AVERAGE(Y560:Y560))</f>
        <v/>
      </c>
      <c r="Z561" s="36" t="str">
        <f>IF(COUNT(Z560:Z560)=0,"",AVERAGE(Z560:Z560))</f>
        <v/>
      </c>
      <c r="AA561" s="36" t="str">
        <f>IF(COUNT(AA560:AA560)=0,"",AVERAGE(AA560:AA560))</f>
        <v/>
      </c>
      <c r="AB561" s="36" t="str">
        <f>IF(COUNT(AB560:AB560)=0,"",AVERAGE(AB560:AB560))</f>
        <v/>
      </c>
      <c r="AC561" s="36"/>
      <c r="AD561" s="36" t="str">
        <f>IF(COUNT(AD560:AD560)=0,"",AVERAGE(AD560:AD560))</f>
        <v/>
      </c>
      <c r="AE561" s="52"/>
      <c r="AG561" s="48"/>
      <c r="AH561" s="17" t="s">
        <v>1</v>
      </c>
      <c r="AI561" s="36" t="str">
        <f>IF(COUNT(AI560:AI560)=0,"",AVERAGE(AI560:AI560))</f>
        <v/>
      </c>
      <c r="AJ561" s="36" t="str">
        <f>IF(COUNT(AJ560:AJ560)=0,"",AVERAGE(AJ560:AJ560))</f>
        <v/>
      </c>
      <c r="AK561" s="36" t="str">
        <f>IF(COUNT(AK560:AK560)=0,"",AVERAGE(AK560:AK560))</f>
        <v/>
      </c>
      <c r="AL561" s="36" t="str">
        <f>IF(COUNT(AL560:AL560)=0,"",AVERAGE(AL560:AL560))</f>
        <v/>
      </c>
      <c r="AM561" s="36"/>
      <c r="AN561" s="36" t="str">
        <f>IF(COUNT(AN560:AN560)=0,"",AVERAGE(AN560:AN560))</f>
        <v/>
      </c>
      <c r="AO561" s="52"/>
      <c r="AQ561" s="48"/>
      <c r="AR561" s="17" t="s">
        <v>1</v>
      </c>
      <c r="AS561" s="36"/>
      <c r="AT561" s="36" t="str">
        <f>IF(COUNT(AT560:AT560)=0,"",AVERAGE(AT560:AT560))</f>
        <v/>
      </c>
      <c r="AU561" s="36" t="str">
        <f>IF(COUNT(AU560:AU560)=0,"",AVERAGE(AU560:AU560))</f>
        <v/>
      </c>
      <c r="AV561" s="36" t="str">
        <f>IF(COUNT(AV560:AV560)=0,"",AVERAGE(AV560:AV560))</f>
        <v/>
      </c>
      <c r="AW561" s="36" t="str">
        <f>IF(COUNT(AW560:AW560)=0,"",AVERAGE(AW560:AW560))</f>
        <v/>
      </c>
      <c r="AX561" s="36" t="str">
        <f>IF(COUNT(AX560:AX560)=0,"",AVERAGE(AX560:AX560))</f>
        <v/>
      </c>
      <c r="AY561" s="52"/>
      <c r="BA561" s="48"/>
      <c r="BB561" s="17" t="s">
        <v>1</v>
      </c>
      <c r="BC561" s="6"/>
      <c r="BD561" s="6"/>
      <c r="BE561" s="6"/>
      <c r="BF561" s="6"/>
      <c r="BG561" s="6"/>
      <c r="BH561" s="6"/>
      <c r="BI561" s="52"/>
      <c r="BK561" s="48"/>
      <c r="BL561" s="17" t="s">
        <v>1</v>
      </c>
      <c r="BM561" s="6"/>
      <c r="BN561" s="6"/>
      <c r="BO561" s="6"/>
      <c r="BP561" s="6"/>
      <c r="BQ561" s="6"/>
      <c r="BR561" s="6"/>
      <c r="BS561" s="52"/>
      <c r="BU561" s="48"/>
      <c r="BV561" s="17" t="s">
        <v>1</v>
      </c>
      <c r="BW561" s="36" t="str">
        <f>IF(COUNT(BW560:BW560)=0,"",AVERAGE(BW560:BW560))</f>
        <v/>
      </c>
      <c r="BX561" s="36" t="str">
        <f>IF(COUNT(BX560:BX560)=0,"",AVERAGE(BX560:BX560))</f>
        <v/>
      </c>
      <c r="BY561" s="36" t="str">
        <f>IF(COUNT(BY560:BY560)=0,"",AVERAGE(BY560:BY560))</f>
        <v/>
      </c>
      <c r="BZ561" s="36" t="str">
        <f>IF(COUNT(BZ560:BZ560)=0,"",AVERAGE(BZ560:BZ560))</f>
        <v/>
      </c>
      <c r="CA561" s="36"/>
      <c r="CB561" s="36" t="str">
        <f>IF(COUNT(CB560:CB560)=0,"",AVERAGE(CB560:CB560))</f>
        <v/>
      </c>
      <c r="CC561" s="52"/>
      <c r="CE561" s="48"/>
      <c r="CF561" s="17" t="s">
        <v>1</v>
      </c>
      <c r="CG561" s="36" t="str">
        <f>IF(COUNT(CG560:CG560)=0,"",AVERAGE(CG560:CG560))</f>
        <v/>
      </c>
      <c r="CH561" s="36" t="str">
        <f>IF(COUNT(CH560:CH560)=0,"",AVERAGE(CH560:CH560))</f>
        <v/>
      </c>
      <c r="CI561" s="36" t="str">
        <f>IF(COUNT(CI560:CI560)=0,"",AVERAGE(CI560:CI560))</f>
        <v/>
      </c>
      <c r="CJ561" s="36" t="str">
        <f>IF(COUNT(CJ560:CJ560)=0,"",AVERAGE(CJ560:CJ560))</f>
        <v/>
      </c>
      <c r="CK561" s="36"/>
      <c r="CL561" s="36" t="str">
        <f>IF(COUNT(CL560:CL560)=0,"",AVERAGE(CL560:CL560))</f>
        <v/>
      </c>
      <c r="CM561" s="52"/>
      <c r="CO561" s="48"/>
      <c r="CP561" s="17" t="s">
        <v>1</v>
      </c>
      <c r="CQ561" s="36">
        <f>IF(COUNT(CQ560:CQ560)=0,"",AVERAGE(CQ560:CQ560))</f>
        <v>7</v>
      </c>
      <c r="CR561" s="36">
        <f t="shared" ref="CR561:CV561" si="2453">IF(COUNT(CR560:CR560)=0,"",AVERAGE(CR560:CR560))</f>
        <v>8</v>
      </c>
      <c r="CS561" s="36">
        <f t="shared" si="2453"/>
        <v>1</v>
      </c>
      <c r="CT561" s="36">
        <f t="shared" si="2453"/>
        <v>8</v>
      </c>
      <c r="CU561" s="36">
        <f t="shared" si="2453"/>
        <v>6</v>
      </c>
      <c r="CV561" s="36">
        <f t="shared" si="2453"/>
        <v>8</v>
      </c>
      <c r="CW561" s="52"/>
      <c r="CY561" s="48"/>
      <c r="CZ561" s="17" t="s">
        <v>1</v>
      </c>
      <c r="DA561" s="36">
        <f>IF(COUNT(DA560:DA560)=0,"",AVERAGE(DA560:DA560))</f>
        <v>10</v>
      </c>
      <c r="DB561" s="36">
        <f>IF(COUNT(DB560:DB560)=0,"",AVERAGE(DB560:DB560))</f>
        <v>10</v>
      </c>
      <c r="DC561" s="36">
        <f>IF(COUNT(DC560:DC560)=0,"",AVERAGE(DC560:DC560))</f>
        <v>2</v>
      </c>
      <c r="DD561" s="36">
        <f>IF(COUNT(DD560:DD560)=0,"",AVERAGE(DD560:DD560))</f>
        <v>10</v>
      </c>
      <c r="DE561" s="36"/>
      <c r="DF561" s="36">
        <f>IF(COUNT(DF560:DF560)=0,"",AVERAGE(DF560:DF560))</f>
        <v>8</v>
      </c>
      <c r="DG561" s="52"/>
      <c r="DI561" s="48"/>
      <c r="DJ561" s="17" t="s">
        <v>1</v>
      </c>
      <c r="DK561" s="36" t="str">
        <f>IF(COUNT(DK560:DK560)=0,"",AVERAGE(DK560:DK560))</f>
        <v/>
      </c>
      <c r="DL561" s="36" t="str">
        <f>IF(COUNT(DL560:DL560)=0,"",AVERAGE(DL560:DL560))</f>
        <v/>
      </c>
      <c r="DM561" s="36" t="str">
        <f>IF(COUNT(DM560:DM560)=0,"",AVERAGE(DM560:DM560))</f>
        <v/>
      </c>
      <c r="DN561" s="36" t="str">
        <f>IF(COUNT(DN560:DN560)=0,"",AVERAGE(DN560:DN560))</f>
        <v/>
      </c>
      <c r="DO561" s="36"/>
      <c r="DP561" s="36" t="str">
        <f>IF(COUNT(DP560:DP560)=0,"",AVERAGE(DP560:DP560))</f>
        <v/>
      </c>
      <c r="DQ561" s="52"/>
      <c r="DS561" s="48"/>
      <c r="DT561" s="17" t="s">
        <v>1</v>
      </c>
      <c r="DU561" s="36" t="str">
        <f>IF(COUNT(DU560:DU560)=0,"",AVERAGE(DU560:DU560))</f>
        <v/>
      </c>
      <c r="DV561" s="36" t="str">
        <f>IF(COUNT(DV560:DV560)=0,"",AVERAGE(DV560:DV560))</f>
        <v/>
      </c>
      <c r="DW561" s="36" t="str">
        <f>IF(COUNT(DW560:DW560)=0,"",AVERAGE(DW560:DW560))</f>
        <v/>
      </c>
      <c r="DX561" s="36" t="str">
        <f>IF(COUNT(DX560:DX560)=0,"",AVERAGE(DX560:DX560))</f>
        <v/>
      </c>
      <c r="DY561" s="36"/>
      <c r="DZ561" s="36" t="str">
        <f>IF(COUNT(DZ560:DZ560)=0,"",AVERAGE(DZ560:DZ560))</f>
        <v/>
      </c>
      <c r="EA561" s="52"/>
      <c r="EC561" s="48"/>
      <c r="ED561" s="17" t="s">
        <v>1</v>
      </c>
      <c r="EE561" s="36" t="str">
        <f>IF(COUNT(EE560:EE560)=0,"",AVERAGE(EE560:EE560))</f>
        <v/>
      </c>
      <c r="EF561" s="36" t="str">
        <f>IF(COUNT(EF560:EF560)=0,"",AVERAGE(EF560:EF560))</f>
        <v/>
      </c>
      <c r="EG561" s="36" t="str">
        <f>IF(COUNT(EG560:EG560)=0,"",AVERAGE(EG560:EG560))</f>
        <v/>
      </c>
      <c r="EH561" s="36" t="str">
        <f>IF(COUNT(EH560:EH560)=0,"",AVERAGE(EH560:EH560))</f>
        <v/>
      </c>
      <c r="EI561" s="36"/>
      <c r="EJ561" s="36" t="str">
        <f>IF(COUNT(EJ560:EJ560)=0,"",AVERAGE(EJ560:EJ560))</f>
        <v/>
      </c>
      <c r="EK561" s="52"/>
      <c r="EL561" s="48"/>
      <c r="EM561" s="17" t="s">
        <v>1</v>
      </c>
      <c r="EN561" s="36">
        <f>IF(COUNT(EN560:EN560)=0,"",AVERAGE(EN560:EN560))</f>
        <v>10</v>
      </c>
      <c r="EO561" s="36">
        <f>IF(COUNT(EO560:EO560)=0,"",AVERAGE(EO560:EO560))</f>
        <v>10</v>
      </c>
      <c r="EP561" s="36">
        <f>IF(COUNT(EP560:EP560)=0,"",AVERAGE(EP560:EP560))</f>
        <v>2</v>
      </c>
      <c r="EQ561" s="36">
        <f>IF(COUNT(EQ560:EQ560)=0,"",AVERAGE(EQ560:EQ560))</f>
        <v>10</v>
      </c>
      <c r="ER561" s="36"/>
      <c r="ES561" s="36">
        <f>IF(COUNT(ES560:ES560)=0,"",AVERAGE(ES560:ES560))</f>
        <v>8</v>
      </c>
      <c r="ET561" s="52"/>
      <c r="EU561" s="52"/>
      <c r="EW561" s="369"/>
      <c r="EX561" s="17" t="s">
        <v>1</v>
      </c>
      <c r="EY561" s="36" t="str">
        <f t="shared" ref="EY561:FD561" si="2454">IF(COUNT(EY560:EY560)=0,"",AVERAGE(EY560:EY560))</f>
        <v/>
      </c>
      <c r="EZ561" s="36" t="str">
        <f t="shared" si="2454"/>
        <v/>
      </c>
      <c r="FA561" s="36" t="str">
        <f t="shared" si="2454"/>
        <v/>
      </c>
      <c r="FB561" s="36" t="str">
        <f t="shared" si="2454"/>
        <v/>
      </c>
      <c r="FC561" s="36" t="str">
        <f t="shared" si="2454"/>
        <v/>
      </c>
      <c r="FD561" s="36" t="str">
        <f t="shared" si="2454"/>
        <v/>
      </c>
      <c r="FE561" s="52"/>
      <c r="FG561" s="369"/>
      <c r="FH561" s="17" t="s">
        <v>1</v>
      </c>
      <c r="FI561" s="36" t="str">
        <f t="shared" ref="FI561:FN561" si="2455">IF(COUNT(FI560:FI560)=0,"",AVERAGE(FI560:FI560))</f>
        <v/>
      </c>
      <c r="FJ561" s="36" t="str">
        <f t="shared" si="2455"/>
        <v/>
      </c>
      <c r="FK561" s="36" t="str">
        <f t="shared" si="2455"/>
        <v/>
      </c>
      <c r="FL561" s="36" t="str">
        <f t="shared" si="2455"/>
        <v/>
      </c>
      <c r="FM561" s="36" t="str">
        <f t="shared" si="2455"/>
        <v/>
      </c>
      <c r="FN561" s="36" t="str">
        <f t="shared" si="2455"/>
        <v/>
      </c>
      <c r="FO561" s="52"/>
      <c r="FQ561" s="369"/>
      <c r="FR561" s="17" t="s">
        <v>1</v>
      </c>
      <c r="FS561" s="36" t="str">
        <f t="shared" ref="FS561:FX561" si="2456">IF(COUNT(FS560:FS560)=0,"",AVERAGE(FS560:FS560))</f>
        <v/>
      </c>
      <c r="FT561" s="36" t="str">
        <f t="shared" si="2456"/>
        <v/>
      </c>
      <c r="FU561" s="36" t="str">
        <f t="shared" si="2456"/>
        <v/>
      </c>
      <c r="FV561" s="36" t="str">
        <f t="shared" si="2456"/>
        <v/>
      </c>
      <c r="FW561" s="36" t="str">
        <f t="shared" si="2456"/>
        <v/>
      </c>
      <c r="FX561" s="36" t="str">
        <f t="shared" si="2456"/>
        <v/>
      </c>
      <c r="FY561" s="52"/>
      <c r="GA561" s="369"/>
      <c r="GB561" s="17" t="s">
        <v>1</v>
      </c>
      <c r="GC561" s="36" t="str">
        <f t="shared" ref="GC561:GH561" si="2457">IF(COUNT(GC560:GC560)=0,"",AVERAGE(GC560:GC560))</f>
        <v/>
      </c>
      <c r="GD561" s="36" t="str">
        <f t="shared" si="2457"/>
        <v/>
      </c>
      <c r="GE561" s="36" t="str">
        <f t="shared" si="2457"/>
        <v/>
      </c>
      <c r="GF561" s="36" t="str">
        <f t="shared" si="2457"/>
        <v/>
      </c>
      <c r="GG561" s="36" t="str">
        <f t="shared" si="2457"/>
        <v/>
      </c>
      <c r="GH561" s="36" t="str">
        <f t="shared" si="2457"/>
        <v/>
      </c>
      <c r="GI561" s="52"/>
      <c r="GK561" s="369"/>
      <c r="GL561" s="17" t="s">
        <v>1</v>
      </c>
      <c r="GM561" s="36" t="str">
        <f t="shared" ref="GM561:GR561" si="2458">IF(COUNT(GM560:GM560)=0,"",AVERAGE(GM560:GM560))</f>
        <v/>
      </c>
      <c r="GN561" s="36" t="str">
        <f t="shared" si="2458"/>
        <v/>
      </c>
      <c r="GO561" s="36" t="str">
        <f t="shared" si="2458"/>
        <v/>
      </c>
      <c r="GP561" s="36" t="str">
        <f t="shared" si="2458"/>
        <v/>
      </c>
      <c r="GQ561" s="36" t="str">
        <f t="shared" si="2458"/>
        <v/>
      </c>
      <c r="GR561" s="36" t="str">
        <f t="shared" si="2458"/>
        <v/>
      </c>
      <c r="GS561" s="52"/>
      <c r="GU561" s="369"/>
      <c r="GV561" s="17" t="s">
        <v>1</v>
      </c>
      <c r="GW561" s="36" t="str">
        <f t="shared" ref="GW561:HB561" si="2459">IF(COUNT(GW560:GW560)=0,"",AVERAGE(GW560:GW560))</f>
        <v/>
      </c>
      <c r="GX561" s="36" t="str">
        <f t="shared" si="2459"/>
        <v/>
      </c>
      <c r="GY561" s="36" t="str">
        <f t="shared" si="2459"/>
        <v/>
      </c>
      <c r="GZ561" s="36" t="str">
        <f t="shared" si="2459"/>
        <v/>
      </c>
      <c r="HA561" s="36" t="str">
        <f t="shared" si="2459"/>
        <v/>
      </c>
      <c r="HB561" s="36" t="str">
        <f t="shared" si="2459"/>
        <v/>
      </c>
      <c r="HC561" s="52"/>
      <c r="HE561" s="369"/>
      <c r="HF561" s="17" t="s">
        <v>1</v>
      </c>
      <c r="HG561" s="36" t="str">
        <f t="shared" ref="HG561:HL561" si="2460">IF(COUNT(HG560:HG560)=0,"",AVERAGE(HG560:HG560))</f>
        <v/>
      </c>
      <c r="HH561" s="36" t="str">
        <f t="shared" si="2460"/>
        <v/>
      </c>
      <c r="HI561" s="36" t="str">
        <f t="shared" si="2460"/>
        <v/>
      </c>
      <c r="HJ561" s="36" t="str">
        <f t="shared" si="2460"/>
        <v/>
      </c>
      <c r="HK561" s="36" t="str">
        <f t="shared" si="2460"/>
        <v/>
      </c>
      <c r="HL561" s="36" t="str">
        <f t="shared" si="2460"/>
        <v/>
      </c>
      <c r="HM561" s="52"/>
      <c r="HO561" s="369"/>
      <c r="HP561" s="17" t="s">
        <v>1</v>
      </c>
      <c r="HQ561" s="36" t="str">
        <f t="shared" ref="HQ561:HV561" si="2461">IF(COUNT(HQ560:HQ560)=0,"",AVERAGE(HQ560:HQ560))</f>
        <v/>
      </c>
      <c r="HR561" s="36" t="str">
        <f t="shared" si="2461"/>
        <v/>
      </c>
      <c r="HS561" s="36" t="str">
        <f t="shared" si="2461"/>
        <v/>
      </c>
      <c r="HT561" s="36" t="str">
        <f t="shared" si="2461"/>
        <v/>
      </c>
      <c r="HU561" s="36" t="str">
        <f t="shared" si="2461"/>
        <v/>
      </c>
      <c r="HV561" s="36" t="str">
        <f t="shared" si="2461"/>
        <v/>
      </c>
      <c r="HW561" s="52"/>
      <c r="HY561" s="369"/>
      <c r="HZ561" s="17" t="s">
        <v>1</v>
      </c>
      <c r="IA561" s="36" t="str">
        <f t="shared" ref="IA561:IF561" si="2462">IF(COUNT(IA560:IA560)=0,"",AVERAGE(IA560:IA560))</f>
        <v/>
      </c>
      <c r="IB561" s="36" t="str">
        <f t="shared" si="2462"/>
        <v/>
      </c>
      <c r="IC561" s="36" t="str">
        <f t="shared" si="2462"/>
        <v/>
      </c>
      <c r="ID561" s="36" t="str">
        <f t="shared" si="2462"/>
        <v/>
      </c>
      <c r="IE561" s="36" t="str">
        <f t="shared" si="2462"/>
        <v/>
      </c>
      <c r="IF561" s="36" t="str">
        <f t="shared" si="2462"/>
        <v/>
      </c>
      <c r="IG561" s="52"/>
      <c r="II561" s="369"/>
      <c r="IJ561" s="17" t="s">
        <v>1</v>
      </c>
      <c r="IK561" s="36" t="str">
        <f t="shared" ref="IK561:IP561" si="2463">IF(COUNT(IK560:IK560)=0,"",AVERAGE(IK560:IK560))</f>
        <v/>
      </c>
      <c r="IL561" s="36" t="str">
        <f t="shared" si="2463"/>
        <v/>
      </c>
      <c r="IM561" s="36" t="str">
        <f t="shared" si="2463"/>
        <v/>
      </c>
      <c r="IN561" s="36" t="str">
        <f t="shared" si="2463"/>
        <v/>
      </c>
      <c r="IO561" s="36" t="str">
        <f t="shared" si="2463"/>
        <v/>
      </c>
      <c r="IP561" s="36" t="str">
        <f t="shared" si="2463"/>
        <v/>
      </c>
      <c r="IQ561" s="52"/>
      <c r="IS561" s="369"/>
      <c r="IT561" s="17" t="s">
        <v>1</v>
      </c>
      <c r="IU561" s="36" t="str">
        <f t="shared" ref="IU561:IZ561" si="2464">IF(COUNT(IU560:IU560)=0,"",AVERAGE(IU560:IU560))</f>
        <v/>
      </c>
      <c r="IV561" s="36" t="str">
        <f t="shared" si="2464"/>
        <v/>
      </c>
      <c r="IW561" s="36" t="str">
        <f t="shared" si="2464"/>
        <v/>
      </c>
      <c r="IX561" s="36" t="str">
        <f t="shared" si="2464"/>
        <v/>
      </c>
      <c r="IY561" s="36" t="str">
        <f t="shared" si="2464"/>
        <v/>
      </c>
      <c r="IZ561" s="36" t="str">
        <f t="shared" si="2464"/>
        <v/>
      </c>
      <c r="JA561" s="52"/>
    </row>
    <row r="562" spans="1:261" ht="13.8" outlineLevel="1" x14ac:dyDescent="0.25">
      <c r="A562" s="97"/>
      <c r="B562" s="98">
        <f>SUM(B563:B569)*10</f>
        <v>10</v>
      </c>
      <c r="C562" s="37">
        <v>8.1999999999999993</v>
      </c>
      <c r="D562" s="38" t="s">
        <v>382</v>
      </c>
      <c r="E562" s="428">
        <f>($B$569*E569)/$B$562</f>
        <v>0.9</v>
      </c>
      <c r="F562" s="428">
        <f t="shared" ref="F562:J562" si="2465">($B$569*F569)/$B$562</f>
        <v>0.81666666666666665</v>
      </c>
      <c r="G562" s="428">
        <f t="shared" si="2465"/>
        <v>0.82499999999999996</v>
      </c>
      <c r="H562" s="428">
        <f t="shared" si="2465"/>
        <v>0.6875</v>
      </c>
      <c r="I562" s="428">
        <f t="shared" si="2465"/>
        <v>0.46250000000000002</v>
      </c>
      <c r="J562" s="428">
        <f t="shared" si="2465"/>
        <v>0</v>
      </c>
      <c r="K562" s="52"/>
      <c r="M562" s="37">
        <v>8.1999999999999993</v>
      </c>
      <c r="N562" s="38" t="s">
        <v>382</v>
      </c>
      <c r="O562" s="38"/>
      <c r="P562" s="38"/>
      <c r="Q562" s="38"/>
      <c r="R562" s="38"/>
      <c r="S562" s="38"/>
      <c r="T562" s="38"/>
      <c r="U562" s="52"/>
      <c r="W562" s="37">
        <v>8.1999999999999993</v>
      </c>
      <c r="X562" s="38" t="s">
        <v>382</v>
      </c>
      <c r="Y562" s="38"/>
      <c r="Z562" s="38"/>
      <c r="AA562" s="38"/>
      <c r="AB562" s="38"/>
      <c r="AC562" s="38"/>
      <c r="AD562" s="38"/>
      <c r="AE562" s="52"/>
      <c r="AG562" s="37">
        <v>8.1999999999999993</v>
      </c>
      <c r="AH562" s="38" t="s">
        <v>382</v>
      </c>
      <c r="AI562" s="38"/>
      <c r="AJ562" s="38"/>
      <c r="AK562" s="38"/>
      <c r="AL562" s="38"/>
      <c r="AM562" s="38"/>
      <c r="AN562" s="38"/>
      <c r="AO562" s="52"/>
      <c r="AQ562" s="37">
        <v>8.1999999999999993</v>
      </c>
      <c r="AR562" s="38" t="s">
        <v>382</v>
      </c>
      <c r="AS562" s="38"/>
      <c r="AT562" s="38"/>
      <c r="AU562" s="38"/>
      <c r="AV562" s="38"/>
      <c r="AW562" s="38"/>
      <c r="AX562" s="38"/>
      <c r="AY562" s="52"/>
      <c r="BA562" s="37">
        <v>8.1999999999999993</v>
      </c>
      <c r="BB562" s="38" t="s">
        <v>382</v>
      </c>
      <c r="BC562" s="36"/>
      <c r="BD562" s="36" t="str">
        <f>IF(COUNT(BD561:BD561)=0,"",AVERAGE(BD561:BD561))</f>
        <v/>
      </c>
      <c r="BE562" s="36" t="str">
        <f>IF(COUNT(BE561:BE561)=0,"",AVERAGE(BE561:BE561))</f>
        <v/>
      </c>
      <c r="BF562" s="36" t="str">
        <f>IF(COUNT(BF561:BF561)=0,"",AVERAGE(BF561:BF561))</f>
        <v/>
      </c>
      <c r="BG562" s="36" t="str">
        <f>IF(COUNT(BG561:BG561)=0,"",AVERAGE(BG561:BG561))</f>
        <v/>
      </c>
      <c r="BH562" s="36" t="str">
        <f>IF(COUNT(BH561:BH561)=0,"",AVERAGE(BH561:BH561))</f>
        <v/>
      </c>
      <c r="BI562" s="52"/>
      <c r="BK562" s="37">
        <v>8.1999999999999993</v>
      </c>
      <c r="BL562" s="38" t="s">
        <v>382</v>
      </c>
      <c r="BM562" s="36"/>
      <c r="BN562" s="36" t="str">
        <f>IF(COUNT(BN561:BN561)=0,"",AVERAGE(BN561:BN561))</f>
        <v/>
      </c>
      <c r="BO562" s="36" t="str">
        <f>IF(COUNT(BO561:BO561)=0,"",AVERAGE(BO561:BO561))</f>
        <v/>
      </c>
      <c r="BP562" s="36" t="str">
        <f>IF(COUNT(BP561:BP561)=0,"",AVERAGE(BP561:BP561))</f>
        <v/>
      </c>
      <c r="BQ562" s="36" t="str">
        <f>IF(COUNT(BQ561:BQ561)=0,"",AVERAGE(BQ561:BQ561))</f>
        <v/>
      </c>
      <c r="BR562" s="36" t="str">
        <f>IF(COUNT(BR561:BR561)=0,"",AVERAGE(BR561:BR561))</f>
        <v/>
      </c>
      <c r="BS562" s="52"/>
      <c r="BU562" s="37">
        <v>8.1999999999999993</v>
      </c>
      <c r="BV562" s="38" t="s">
        <v>382</v>
      </c>
      <c r="BW562" s="38"/>
      <c r="BX562" s="38"/>
      <c r="BY562" s="38"/>
      <c r="BZ562" s="38"/>
      <c r="CA562" s="38"/>
      <c r="CB562" s="38"/>
      <c r="CC562" s="52"/>
      <c r="CE562" s="37">
        <v>8.1999999999999993</v>
      </c>
      <c r="CF562" s="38" t="s">
        <v>382</v>
      </c>
      <c r="CG562" s="38"/>
      <c r="CH562" s="38"/>
      <c r="CI562" s="38"/>
      <c r="CJ562" s="38"/>
      <c r="CK562" s="38"/>
      <c r="CL562" s="38"/>
      <c r="CM562" s="52"/>
      <c r="CO562" s="37">
        <v>8.1999999999999993</v>
      </c>
      <c r="CP562" s="38" t="s">
        <v>382</v>
      </c>
      <c r="CQ562" s="38"/>
      <c r="CR562" s="38"/>
      <c r="CS562" s="38"/>
      <c r="CT562" s="38"/>
      <c r="CU562" s="38"/>
      <c r="CV562" s="38"/>
      <c r="CW562" s="52"/>
      <c r="CY562" s="37">
        <v>8.1999999999999993</v>
      </c>
      <c r="CZ562" s="38" t="s">
        <v>382</v>
      </c>
      <c r="DA562" s="38"/>
      <c r="DB562" s="38"/>
      <c r="DC562" s="38"/>
      <c r="DD562" s="38"/>
      <c r="DE562" s="38"/>
      <c r="DF562" s="38"/>
      <c r="DG562" s="52"/>
      <c r="DI562" s="37">
        <v>8.1999999999999993</v>
      </c>
      <c r="DJ562" s="38" t="s">
        <v>382</v>
      </c>
      <c r="DK562" s="38"/>
      <c r="DL562" s="38"/>
      <c r="DM562" s="38"/>
      <c r="DN562" s="38"/>
      <c r="DO562" s="38"/>
      <c r="DP562" s="38"/>
      <c r="DQ562" s="52"/>
      <c r="DS562" s="37">
        <v>8.1999999999999993</v>
      </c>
      <c r="DT562" s="38" t="s">
        <v>382</v>
      </c>
      <c r="DU562" s="38"/>
      <c r="DV562" s="38"/>
      <c r="DW562" s="38"/>
      <c r="DX562" s="38"/>
      <c r="DY562" s="38"/>
      <c r="DZ562" s="38"/>
      <c r="EA562" s="52"/>
      <c r="EC562" s="37">
        <v>8.1999999999999993</v>
      </c>
      <c r="ED562" s="38" t="s">
        <v>382</v>
      </c>
      <c r="EE562" s="38"/>
      <c r="EF562" s="38"/>
      <c r="EG562" s="38"/>
      <c r="EH562" s="38"/>
      <c r="EI562" s="38"/>
      <c r="EJ562" s="38"/>
      <c r="EK562" s="52"/>
      <c r="EL562" s="37">
        <v>8.1999999999999993</v>
      </c>
      <c r="EM562" s="38" t="s">
        <v>382</v>
      </c>
      <c r="EN562" s="38"/>
      <c r="EO562" s="38"/>
      <c r="EP562" s="38"/>
      <c r="EQ562" s="38"/>
      <c r="ER562" s="38"/>
      <c r="ES562" s="38"/>
      <c r="ET562" s="52"/>
      <c r="EU562" s="52"/>
      <c r="EW562" s="364">
        <v>8.1999999999999993</v>
      </c>
      <c r="EX562" s="38" t="s">
        <v>382</v>
      </c>
      <c r="EY562" s="38"/>
      <c r="EZ562" s="38"/>
      <c r="FA562" s="38"/>
      <c r="FB562" s="38"/>
      <c r="FC562" s="38"/>
      <c r="FD562" s="38"/>
      <c r="FE562" s="52"/>
      <c r="FG562" s="364">
        <v>8.1999999999999993</v>
      </c>
      <c r="FH562" s="38" t="s">
        <v>382</v>
      </c>
      <c r="FI562" s="38"/>
      <c r="FJ562" s="38"/>
      <c r="FK562" s="38"/>
      <c r="FL562" s="38"/>
      <c r="FM562" s="38"/>
      <c r="FN562" s="38"/>
      <c r="FO562" s="52"/>
      <c r="FQ562" s="364">
        <v>8.1999999999999993</v>
      </c>
      <c r="FR562" s="38" t="s">
        <v>382</v>
      </c>
      <c r="FS562" s="38"/>
      <c r="FT562" s="38"/>
      <c r="FU562" s="38"/>
      <c r="FV562" s="38"/>
      <c r="FW562" s="38"/>
      <c r="FX562" s="38"/>
      <c r="FY562" s="52"/>
      <c r="GA562" s="364">
        <v>8.1999999999999993</v>
      </c>
      <c r="GB562" s="38" t="s">
        <v>382</v>
      </c>
      <c r="GC562" s="38"/>
      <c r="GD562" s="38"/>
      <c r="GE562" s="38"/>
      <c r="GF562" s="38"/>
      <c r="GG562" s="38"/>
      <c r="GH562" s="38"/>
      <c r="GI562" s="52"/>
      <c r="GK562" s="364">
        <v>8.1999999999999993</v>
      </c>
      <c r="GL562" s="38" t="s">
        <v>382</v>
      </c>
      <c r="GM562" s="38"/>
      <c r="GN562" s="38"/>
      <c r="GO562" s="38"/>
      <c r="GP562" s="38"/>
      <c r="GQ562" s="38"/>
      <c r="GR562" s="38"/>
      <c r="GS562" s="52"/>
      <c r="GU562" s="364">
        <v>8.1999999999999993</v>
      </c>
      <c r="GV562" s="38" t="s">
        <v>382</v>
      </c>
      <c r="GW562" s="38"/>
      <c r="GX562" s="38"/>
      <c r="GY562" s="38"/>
      <c r="GZ562" s="38"/>
      <c r="HA562" s="38"/>
      <c r="HB562" s="38"/>
      <c r="HC562" s="52"/>
      <c r="HE562" s="364">
        <v>8.1999999999999993</v>
      </c>
      <c r="HF562" s="38" t="s">
        <v>382</v>
      </c>
      <c r="HG562" s="38"/>
      <c r="HH562" s="38"/>
      <c r="HI562" s="38"/>
      <c r="HJ562" s="38"/>
      <c r="HK562" s="38"/>
      <c r="HL562" s="38"/>
      <c r="HM562" s="52"/>
      <c r="HO562" s="364">
        <v>8.1999999999999993</v>
      </c>
      <c r="HP562" s="38" t="s">
        <v>382</v>
      </c>
      <c r="HQ562" s="38"/>
      <c r="HR562" s="38"/>
      <c r="HS562" s="38"/>
      <c r="HT562" s="38"/>
      <c r="HU562" s="38"/>
      <c r="HV562" s="38"/>
      <c r="HW562" s="52"/>
      <c r="HY562" s="364">
        <v>8.1999999999999993</v>
      </c>
      <c r="HZ562" s="38" t="s">
        <v>382</v>
      </c>
      <c r="IA562" s="38"/>
      <c r="IB562" s="38"/>
      <c r="IC562" s="38"/>
      <c r="ID562" s="38"/>
      <c r="IE562" s="38"/>
      <c r="IF562" s="38"/>
      <c r="IG562" s="52"/>
      <c r="II562" s="364">
        <v>8.1999999999999993</v>
      </c>
      <c r="IJ562" s="38" t="s">
        <v>382</v>
      </c>
      <c r="IK562" s="38"/>
      <c r="IL562" s="38"/>
      <c r="IM562" s="38"/>
      <c r="IN562" s="38"/>
      <c r="IO562" s="38"/>
      <c r="IP562" s="38"/>
      <c r="IQ562" s="52"/>
      <c r="IS562" s="364">
        <v>8.1999999999999993</v>
      </c>
      <c r="IT562" s="38" t="s">
        <v>382</v>
      </c>
      <c r="IU562" s="38"/>
      <c r="IV562" s="38"/>
      <c r="IW562" s="38"/>
      <c r="IX562" s="38"/>
      <c r="IY562" s="38"/>
      <c r="IZ562" s="38"/>
      <c r="JA562" s="52"/>
    </row>
    <row r="563" spans="1:261" ht="12.75" customHeight="1" outlineLevel="2" x14ac:dyDescent="0.25">
      <c r="C563" s="49"/>
      <c r="D563" s="50" t="s">
        <v>17</v>
      </c>
      <c r="E563" s="418"/>
      <c r="F563" s="418"/>
      <c r="G563" s="418"/>
      <c r="H563" s="418"/>
      <c r="I563" s="418"/>
      <c r="J563" s="418"/>
      <c r="K563" s="52"/>
      <c r="M563" s="49"/>
      <c r="N563" s="50" t="s">
        <v>17</v>
      </c>
      <c r="O563" s="9"/>
      <c r="P563" s="9"/>
      <c r="Q563" s="9"/>
      <c r="R563" s="9"/>
      <c r="S563" s="9"/>
      <c r="T563" s="9"/>
      <c r="U563" s="52"/>
      <c r="W563" s="49"/>
      <c r="X563" s="50" t="s">
        <v>17</v>
      </c>
      <c r="Y563" s="9"/>
      <c r="Z563" s="9"/>
      <c r="AA563" s="9"/>
      <c r="AB563" s="9"/>
      <c r="AC563" s="9"/>
      <c r="AD563" s="9"/>
      <c r="AE563" s="52"/>
      <c r="AG563" s="49"/>
      <c r="AH563" s="50" t="s">
        <v>17</v>
      </c>
      <c r="AI563" s="9"/>
      <c r="AJ563" s="9"/>
      <c r="AK563" s="9"/>
      <c r="AL563" s="9"/>
      <c r="AM563" s="9"/>
      <c r="AN563" s="9"/>
      <c r="AO563" s="52"/>
      <c r="AQ563" s="49"/>
      <c r="AR563" s="50" t="s">
        <v>17</v>
      </c>
      <c r="AS563" s="9"/>
      <c r="AT563" s="9"/>
      <c r="AU563" s="9"/>
      <c r="AV563" s="9"/>
      <c r="AW563" s="9"/>
      <c r="AX563" s="9"/>
      <c r="AY563" s="52"/>
      <c r="BA563" s="49"/>
      <c r="BB563" s="50" t="s">
        <v>17</v>
      </c>
      <c r="BC563" s="38"/>
      <c r="BD563" s="38"/>
      <c r="BE563" s="38"/>
      <c r="BF563" s="38"/>
      <c r="BG563" s="38"/>
      <c r="BH563" s="38"/>
      <c r="BI563" s="52"/>
      <c r="BK563" s="49"/>
      <c r="BL563" s="50" t="s">
        <v>17</v>
      </c>
      <c r="BM563" s="38"/>
      <c r="BN563" s="38"/>
      <c r="BO563" s="38"/>
      <c r="BP563" s="38"/>
      <c r="BQ563" s="38"/>
      <c r="BR563" s="38"/>
      <c r="BS563" s="52"/>
      <c r="BU563" s="49"/>
      <c r="BV563" s="50" t="s">
        <v>17</v>
      </c>
      <c r="BW563" s="9"/>
      <c r="BX563" s="9"/>
      <c r="BY563" s="9"/>
      <c r="BZ563" s="9"/>
      <c r="CA563" s="9"/>
      <c r="CB563" s="9"/>
      <c r="CC563" s="52"/>
      <c r="CE563" s="49"/>
      <c r="CF563" s="50" t="s">
        <v>17</v>
      </c>
      <c r="CG563" s="9"/>
      <c r="CH563" s="9"/>
      <c r="CI563" s="9"/>
      <c r="CJ563" s="9"/>
      <c r="CK563" s="9"/>
      <c r="CL563" s="9"/>
      <c r="CM563" s="52"/>
      <c r="CO563" s="49"/>
      <c r="CP563" s="50" t="s">
        <v>17</v>
      </c>
      <c r="CQ563" s="9"/>
      <c r="CR563" s="9"/>
      <c r="CS563" s="9"/>
      <c r="CT563" s="9"/>
      <c r="CU563" s="9"/>
      <c r="CV563" s="9"/>
      <c r="CW563" s="52"/>
      <c r="CY563" s="49"/>
      <c r="CZ563" s="50" t="s">
        <v>17</v>
      </c>
      <c r="DA563" s="9"/>
      <c r="DB563" s="9"/>
      <c r="DC563" s="9"/>
      <c r="DD563" s="9"/>
      <c r="DE563" s="9"/>
      <c r="DF563" s="9"/>
      <c r="DG563" s="52"/>
      <c r="DI563" s="49"/>
      <c r="DJ563" s="50" t="s">
        <v>17</v>
      </c>
      <c r="DK563" s="9"/>
      <c r="DL563" s="9"/>
      <c r="DM563" s="9"/>
      <c r="DN563" s="9"/>
      <c r="DO563" s="9"/>
      <c r="DP563" s="9"/>
      <c r="DQ563" s="52"/>
      <c r="DS563" s="49"/>
      <c r="DT563" s="50" t="s">
        <v>17</v>
      </c>
      <c r="DU563" s="9"/>
      <c r="DV563" s="9"/>
      <c r="DW563" s="9"/>
      <c r="DX563" s="9"/>
      <c r="DY563" s="9"/>
      <c r="DZ563" s="9"/>
      <c r="EA563" s="52"/>
      <c r="EC563" s="49"/>
      <c r="ED563" s="50" t="s">
        <v>17</v>
      </c>
      <c r="EE563" s="9"/>
      <c r="EF563" s="9"/>
      <c r="EG563" s="9"/>
      <c r="EH563" s="9"/>
      <c r="EI563" s="9"/>
      <c r="EJ563" s="9"/>
      <c r="EK563" s="52"/>
      <c r="EL563" s="49"/>
      <c r="EM563" s="50" t="s">
        <v>17</v>
      </c>
      <c r="EN563" s="9"/>
      <c r="EO563" s="9"/>
      <c r="EP563" s="9"/>
      <c r="EQ563" s="9"/>
      <c r="ER563" s="9"/>
      <c r="ES563" s="9"/>
      <c r="ET563" s="52"/>
      <c r="EU563" s="52"/>
      <c r="EW563" s="365"/>
      <c r="EX563" s="50" t="s">
        <v>17</v>
      </c>
      <c r="EY563" s="9"/>
      <c r="EZ563" s="9"/>
      <c r="FA563" s="9"/>
      <c r="FB563" s="9"/>
      <c r="FC563" s="9"/>
      <c r="FD563" s="9"/>
      <c r="FE563" s="52"/>
      <c r="FG563" s="365"/>
      <c r="FH563" s="50" t="s">
        <v>17</v>
      </c>
      <c r="FI563" s="9"/>
      <c r="FJ563" s="9"/>
      <c r="FK563" s="9"/>
      <c r="FL563" s="9"/>
      <c r="FM563" s="9"/>
      <c r="FN563" s="9"/>
      <c r="FO563" s="52"/>
      <c r="FQ563" s="365"/>
      <c r="FR563" s="50" t="s">
        <v>17</v>
      </c>
      <c r="FS563" s="9"/>
      <c r="FT563" s="9"/>
      <c r="FU563" s="9"/>
      <c r="FV563" s="9"/>
      <c r="FW563" s="9"/>
      <c r="FX563" s="9"/>
      <c r="FY563" s="52"/>
      <c r="GA563" s="365"/>
      <c r="GB563" s="50" t="s">
        <v>17</v>
      </c>
      <c r="GC563" s="9"/>
      <c r="GD563" s="9"/>
      <c r="GE563" s="9"/>
      <c r="GF563" s="9"/>
      <c r="GG563" s="9"/>
      <c r="GH563" s="9"/>
      <c r="GI563" s="52"/>
      <c r="GK563" s="365"/>
      <c r="GL563" s="50" t="s">
        <v>17</v>
      </c>
      <c r="GM563" s="9"/>
      <c r="GN563" s="9"/>
      <c r="GO563" s="9"/>
      <c r="GP563" s="9"/>
      <c r="GQ563" s="9"/>
      <c r="GR563" s="9"/>
      <c r="GS563" s="52"/>
      <c r="GU563" s="365"/>
      <c r="GV563" s="50" t="s">
        <v>17</v>
      </c>
      <c r="GW563" s="9"/>
      <c r="GX563" s="9"/>
      <c r="GY563" s="9"/>
      <c r="GZ563" s="9"/>
      <c r="HA563" s="9"/>
      <c r="HB563" s="9"/>
      <c r="HC563" s="52"/>
      <c r="HE563" s="365"/>
      <c r="HF563" s="50" t="s">
        <v>17</v>
      </c>
      <c r="HG563" s="9"/>
      <c r="HH563" s="9"/>
      <c r="HI563" s="9"/>
      <c r="HJ563" s="9"/>
      <c r="HK563" s="9"/>
      <c r="HL563" s="9"/>
      <c r="HM563" s="52"/>
      <c r="HO563" s="365"/>
      <c r="HP563" s="50" t="s">
        <v>17</v>
      </c>
      <c r="HQ563" s="9"/>
      <c r="HR563" s="9"/>
      <c r="HS563" s="9"/>
      <c r="HT563" s="9"/>
      <c r="HU563" s="9"/>
      <c r="HV563" s="9"/>
      <c r="HW563" s="52"/>
      <c r="HY563" s="365"/>
      <c r="HZ563" s="50" t="s">
        <v>17</v>
      </c>
      <c r="IA563" s="9"/>
      <c r="IB563" s="9"/>
      <c r="IC563" s="9"/>
      <c r="ID563" s="9"/>
      <c r="IE563" s="9"/>
      <c r="IF563" s="9"/>
      <c r="IG563" s="52"/>
      <c r="II563" s="365"/>
      <c r="IJ563" s="50" t="s">
        <v>17</v>
      </c>
      <c r="IK563" s="9"/>
      <c r="IL563" s="9"/>
      <c r="IM563" s="9"/>
      <c r="IN563" s="9"/>
      <c r="IO563" s="9"/>
      <c r="IP563" s="9"/>
      <c r="IQ563" s="52"/>
      <c r="IS563" s="365"/>
      <c r="IT563" s="50" t="s">
        <v>17</v>
      </c>
      <c r="IU563" s="9"/>
      <c r="IV563" s="9"/>
      <c r="IW563" s="9"/>
      <c r="IX563" s="9"/>
      <c r="IY563" s="9"/>
      <c r="IZ563" s="9"/>
      <c r="JA563" s="52"/>
    </row>
    <row r="564" spans="1:261" ht="12.75" customHeight="1" outlineLevel="2" x14ac:dyDescent="0.25">
      <c r="C564" s="102" t="s">
        <v>77</v>
      </c>
      <c r="D564" s="103" t="s">
        <v>383</v>
      </c>
      <c r="E564" s="419"/>
      <c r="F564" s="419"/>
      <c r="G564" s="419"/>
      <c r="H564" s="419"/>
      <c r="I564" s="419"/>
      <c r="J564" s="419"/>
      <c r="K564" s="52"/>
      <c r="M564" s="102" t="s">
        <v>77</v>
      </c>
      <c r="N564" s="103" t="s">
        <v>383</v>
      </c>
      <c r="O564" s="103"/>
      <c r="P564" s="103"/>
      <c r="Q564" s="103"/>
      <c r="R564" s="103"/>
      <c r="S564" s="103"/>
      <c r="T564" s="103"/>
      <c r="U564" s="52"/>
      <c r="W564" s="102" t="s">
        <v>77</v>
      </c>
      <c r="X564" s="103" t="s">
        <v>383</v>
      </c>
      <c r="Y564" s="103"/>
      <c r="Z564" s="103"/>
      <c r="AA564" s="103"/>
      <c r="AB564" s="103"/>
      <c r="AC564" s="103"/>
      <c r="AD564" s="103"/>
      <c r="AE564" s="52"/>
      <c r="AG564" s="102" t="s">
        <v>77</v>
      </c>
      <c r="AH564" s="103" t="s">
        <v>383</v>
      </c>
      <c r="AI564" s="103"/>
      <c r="AJ564" s="103"/>
      <c r="AK564" s="103"/>
      <c r="AL564" s="103"/>
      <c r="AM564" s="103"/>
      <c r="AN564" s="103"/>
      <c r="AO564" s="52"/>
      <c r="AQ564" s="102" t="s">
        <v>77</v>
      </c>
      <c r="AR564" s="103" t="s">
        <v>383</v>
      </c>
      <c r="AS564" s="103"/>
      <c r="AT564" s="103"/>
      <c r="AU564" s="103"/>
      <c r="AV564" s="103"/>
      <c r="AW564" s="103"/>
      <c r="AX564" s="103"/>
      <c r="AY564" s="52"/>
      <c r="BA564" s="102" t="s">
        <v>77</v>
      </c>
      <c r="BB564" s="103" t="s">
        <v>383</v>
      </c>
      <c r="BC564" s="9"/>
      <c r="BD564" s="9"/>
      <c r="BE564" s="9"/>
      <c r="BF564" s="9"/>
      <c r="BG564" s="9"/>
      <c r="BH564" s="9"/>
      <c r="BI564" s="52"/>
      <c r="BK564" s="102" t="s">
        <v>77</v>
      </c>
      <c r="BL564" s="103" t="s">
        <v>383</v>
      </c>
      <c r="BM564" s="9"/>
      <c r="BN564" s="9"/>
      <c r="BO564" s="9"/>
      <c r="BP564" s="9"/>
      <c r="BQ564" s="9"/>
      <c r="BR564" s="9"/>
      <c r="BS564" s="52"/>
      <c r="BU564" s="102" t="s">
        <v>77</v>
      </c>
      <c r="BV564" s="103" t="s">
        <v>383</v>
      </c>
      <c r="BW564" s="103"/>
      <c r="BX564" s="103"/>
      <c r="BY564" s="103"/>
      <c r="BZ564" s="103"/>
      <c r="CA564" s="103"/>
      <c r="CB564" s="103"/>
      <c r="CC564" s="52"/>
      <c r="CE564" s="102" t="s">
        <v>77</v>
      </c>
      <c r="CF564" s="103" t="s">
        <v>383</v>
      </c>
      <c r="CG564" s="103"/>
      <c r="CH564" s="103"/>
      <c r="CI564" s="103"/>
      <c r="CJ564" s="103"/>
      <c r="CK564" s="103"/>
      <c r="CL564" s="103"/>
      <c r="CM564" s="52"/>
      <c r="CO564" s="102" t="s">
        <v>77</v>
      </c>
      <c r="CP564" s="103" t="s">
        <v>383</v>
      </c>
      <c r="CQ564" s="103"/>
      <c r="CR564" s="103"/>
      <c r="CS564" s="103"/>
      <c r="CT564" s="103"/>
      <c r="CU564" s="103"/>
      <c r="CV564" s="103"/>
      <c r="CW564" s="52"/>
      <c r="CY564" s="102" t="s">
        <v>77</v>
      </c>
      <c r="CZ564" s="103" t="s">
        <v>383</v>
      </c>
      <c r="DA564" s="103"/>
      <c r="DB564" s="103"/>
      <c r="DC564" s="103"/>
      <c r="DD564" s="103"/>
      <c r="DE564" s="103"/>
      <c r="DF564" s="103"/>
      <c r="DG564" s="52"/>
      <c r="DI564" s="102" t="s">
        <v>77</v>
      </c>
      <c r="DJ564" s="103" t="s">
        <v>383</v>
      </c>
      <c r="DK564" s="103"/>
      <c r="DL564" s="103"/>
      <c r="DM564" s="103"/>
      <c r="DN564" s="103"/>
      <c r="DO564" s="103"/>
      <c r="DP564" s="103"/>
      <c r="DQ564" s="52"/>
      <c r="DS564" s="102" t="s">
        <v>77</v>
      </c>
      <c r="DT564" s="103" t="s">
        <v>383</v>
      </c>
      <c r="DU564" s="103"/>
      <c r="DV564" s="103"/>
      <c r="DW564" s="103"/>
      <c r="DX564" s="103"/>
      <c r="DY564" s="103"/>
      <c r="DZ564" s="103"/>
      <c r="EA564" s="52"/>
      <c r="EC564" s="102" t="s">
        <v>77</v>
      </c>
      <c r="ED564" s="103" t="s">
        <v>383</v>
      </c>
      <c r="EE564" s="103"/>
      <c r="EF564" s="103"/>
      <c r="EG564" s="103"/>
      <c r="EH564" s="103"/>
      <c r="EI564" s="103"/>
      <c r="EJ564" s="103"/>
      <c r="EK564" s="52"/>
      <c r="EL564" s="102" t="s">
        <v>77</v>
      </c>
      <c r="EM564" s="103" t="s">
        <v>383</v>
      </c>
      <c r="EN564" s="103"/>
      <c r="EO564" s="103"/>
      <c r="EP564" s="103"/>
      <c r="EQ564" s="103"/>
      <c r="ER564" s="103"/>
      <c r="ES564" s="103"/>
      <c r="ET564" s="52"/>
      <c r="EU564" s="52"/>
      <c r="EW564" s="370" t="s">
        <v>77</v>
      </c>
      <c r="EX564" s="103" t="s">
        <v>383</v>
      </c>
      <c r="EY564" s="103"/>
      <c r="EZ564" s="103"/>
      <c r="FA564" s="103"/>
      <c r="FB564" s="103"/>
      <c r="FC564" s="103"/>
      <c r="FD564" s="103"/>
      <c r="FE564" s="52"/>
      <c r="FG564" s="370" t="s">
        <v>77</v>
      </c>
      <c r="FH564" s="103" t="s">
        <v>383</v>
      </c>
      <c r="FI564" s="103"/>
      <c r="FJ564" s="103"/>
      <c r="FK564" s="103"/>
      <c r="FL564" s="103"/>
      <c r="FM564" s="103"/>
      <c r="FN564" s="103"/>
      <c r="FO564" s="52"/>
      <c r="FQ564" s="370" t="s">
        <v>77</v>
      </c>
      <c r="FR564" s="103" t="s">
        <v>383</v>
      </c>
      <c r="FS564" s="103"/>
      <c r="FT564" s="103"/>
      <c r="FU564" s="103"/>
      <c r="FV564" s="103"/>
      <c r="FW564" s="103"/>
      <c r="FX564" s="103"/>
      <c r="FY564" s="52"/>
      <c r="GA564" s="370" t="s">
        <v>77</v>
      </c>
      <c r="GB564" s="103" t="s">
        <v>383</v>
      </c>
      <c r="GC564" s="103"/>
      <c r="GD564" s="103"/>
      <c r="GE564" s="103"/>
      <c r="GF564" s="103"/>
      <c r="GG564" s="103"/>
      <c r="GH564" s="103"/>
      <c r="GI564" s="52"/>
      <c r="GK564" s="370" t="s">
        <v>77</v>
      </c>
      <c r="GL564" s="103" t="s">
        <v>383</v>
      </c>
      <c r="GM564" s="103"/>
      <c r="GN564" s="103"/>
      <c r="GO564" s="103"/>
      <c r="GP564" s="103"/>
      <c r="GQ564" s="103"/>
      <c r="GR564" s="103"/>
      <c r="GS564" s="52"/>
      <c r="GU564" s="370" t="s">
        <v>77</v>
      </c>
      <c r="GV564" s="103" t="s">
        <v>383</v>
      </c>
      <c r="GW564" s="103"/>
      <c r="GX564" s="103"/>
      <c r="GY564" s="103"/>
      <c r="GZ564" s="103"/>
      <c r="HA564" s="103"/>
      <c r="HB564" s="103"/>
      <c r="HC564" s="52"/>
      <c r="HE564" s="370" t="s">
        <v>77</v>
      </c>
      <c r="HF564" s="103" t="s">
        <v>383</v>
      </c>
      <c r="HG564" s="103"/>
      <c r="HH564" s="103"/>
      <c r="HI564" s="103"/>
      <c r="HJ564" s="103"/>
      <c r="HK564" s="103"/>
      <c r="HL564" s="103"/>
      <c r="HM564" s="52"/>
      <c r="HO564" s="370" t="s">
        <v>77</v>
      </c>
      <c r="HP564" s="103" t="s">
        <v>383</v>
      </c>
      <c r="HQ564" s="103"/>
      <c r="HR564" s="103"/>
      <c r="HS564" s="103"/>
      <c r="HT564" s="103"/>
      <c r="HU564" s="103"/>
      <c r="HV564" s="103"/>
      <c r="HW564" s="52"/>
      <c r="HY564" s="370" t="s">
        <v>77</v>
      </c>
      <c r="HZ564" s="103" t="s">
        <v>383</v>
      </c>
      <c r="IA564" s="103"/>
      <c r="IB564" s="103"/>
      <c r="IC564" s="103"/>
      <c r="ID564" s="103"/>
      <c r="IE564" s="103"/>
      <c r="IF564" s="103"/>
      <c r="IG564" s="52"/>
      <c r="II564" s="370" t="s">
        <v>77</v>
      </c>
      <c r="IJ564" s="103" t="s">
        <v>383</v>
      </c>
      <c r="IK564" s="103"/>
      <c r="IL564" s="103"/>
      <c r="IM564" s="103"/>
      <c r="IN564" s="103"/>
      <c r="IO564" s="103"/>
      <c r="IP564" s="103"/>
      <c r="IQ564" s="52"/>
      <c r="IS564" s="370" t="s">
        <v>77</v>
      </c>
      <c r="IT564" s="103" t="s">
        <v>383</v>
      </c>
      <c r="IU564" s="103"/>
      <c r="IV564" s="103"/>
      <c r="IW564" s="103"/>
      <c r="IX564" s="103"/>
      <c r="IY564" s="103"/>
      <c r="IZ564" s="103"/>
      <c r="JA564" s="52"/>
    </row>
    <row r="565" spans="1:261" ht="12.75" customHeight="1" outlineLevel="2" x14ac:dyDescent="0.25">
      <c r="C565" s="328"/>
      <c r="D565" s="41">
        <v>1</v>
      </c>
      <c r="E565" s="416">
        <f t="shared" ref="E565" si="2466">AVERAGE(O565,Y565,AI565,AS565,BC565,BM565,BW565,CG565,CQ565,DA565,DK565,DU565,EE565,EO565,EY565,FI565,FS565,GC565,GM565,GW565,HG565,HQ565,IA565,IK565,IU565)</f>
        <v>9.6666666666666661</v>
      </c>
      <c r="F565" s="416">
        <f t="shared" ref="F565" si="2467">AVERAGE(P565,Z565,AJ565,AT565,BD565,BN565,BX565,CH565,CR565,DB565,DL565,DV565,EF565,EP565,EZ565,FJ565,FT565,GD565,GN565,GX565,HH565,HR565,IB565,IL565,IV565)</f>
        <v>9.6666666666666661</v>
      </c>
      <c r="G565" s="416">
        <f t="shared" ref="G565" si="2468">AVERAGE(Q565,AA565,AK565,AU565,BE565,BO565,BY565,CI565,CS565,DC565,DM565,DW565,EG565,EQ565,FA565,FK565,FU565,GE565,GO565,GY565,HI565,HS565,IC565,IM565,IW565)</f>
        <v>9.6666666666666661</v>
      </c>
      <c r="H565" s="416">
        <f t="shared" ref="H565" si="2469">AVERAGE(R565,AB565,AL565,AV565,BF565,BP565,BZ565,CJ565,CT565,DD565,DN565,DX565,EH565,ER565,FB565,FL565,FV565,GF565,GP565,GZ565,HJ565,HT565,ID565,IN565,IX565)</f>
        <v>7.5</v>
      </c>
      <c r="I565" s="416">
        <f t="shared" ref="I565" si="2470">AVERAGE(S565,AC565,AM565,AW565,BG565,BQ565,CA565,CK565,CU565,DE565,DO565,DY565,EI565,ES565,FC565,FM565,FW565,GG565,GQ565,HA565,HK565,HU565,IE565,IO565,IY565)</f>
        <v>4.5</v>
      </c>
      <c r="J565" s="416">
        <f t="shared" ref="J565" si="2471">AVERAGE(T565,AD565,AN565,AX565,BH565,BR565,CB565,CL565,CV565,DF565,DP565,DZ565,EJ565,ET565,FD565,FN565,FX565,GH565,GR565,HB565,HL565,HV565,IF565,IP565,IZ565)</f>
        <v>0</v>
      </c>
      <c r="K565" s="52"/>
      <c r="M565" s="328"/>
      <c r="N565" s="41">
        <v>1</v>
      </c>
      <c r="O565" s="6"/>
      <c r="P565" s="6"/>
      <c r="Q565" s="6"/>
      <c r="R565" s="6"/>
      <c r="S565" s="6"/>
      <c r="T565" s="6"/>
      <c r="U565" s="52"/>
      <c r="W565" s="328"/>
      <c r="X565" s="41">
        <v>1</v>
      </c>
      <c r="Y565" s="6"/>
      <c r="Z565" s="6"/>
      <c r="AA565" s="6"/>
      <c r="AB565" s="6"/>
      <c r="AC565" s="6"/>
      <c r="AD565" s="6"/>
      <c r="AE565" s="52"/>
      <c r="AG565" s="328"/>
      <c r="AH565" s="41">
        <v>1</v>
      </c>
      <c r="AI565" s="6"/>
      <c r="AJ565" s="6"/>
      <c r="AK565" s="6"/>
      <c r="AL565" s="6"/>
      <c r="AM565" s="6"/>
      <c r="AN565" s="6"/>
      <c r="AO565" s="52"/>
      <c r="AQ565" s="328"/>
      <c r="AR565" s="41">
        <v>1</v>
      </c>
      <c r="AS565" s="6"/>
      <c r="AT565" s="6"/>
      <c r="AU565" s="6"/>
      <c r="AV565" s="6"/>
      <c r="AW565" s="6"/>
      <c r="AX565" s="6"/>
      <c r="AY565" s="52"/>
      <c r="BA565" s="328"/>
      <c r="BB565" s="41">
        <v>1</v>
      </c>
      <c r="BC565" s="103"/>
      <c r="BD565" s="103"/>
      <c r="BE565" s="103"/>
      <c r="BF565" s="103"/>
      <c r="BG565" s="103"/>
      <c r="BH565" s="103"/>
      <c r="BI565" s="52"/>
      <c r="BK565" s="328"/>
      <c r="BL565" s="41">
        <v>1</v>
      </c>
      <c r="BM565" s="103"/>
      <c r="BN565" s="103"/>
      <c r="BO565" s="103"/>
      <c r="BP565" s="103"/>
      <c r="BQ565" s="103"/>
      <c r="BR565" s="103"/>
      <c r="BS565" s="52"/>
      <c r="BU565" s="328"/>
      <c r="BV565" s="41">
        <v>1</v>
      </c>
      <c r="BW565" s="6"/>
      <c r="BX565" s="6"/>
      <c r="BY565" s="6"/>
      <c r="BZ565" s="6"/>
      <c r="CA565" s="6"/>
      <c r="CB565" s="6"/>
      <c r="CC565" s="52"/>
      <c r="CE565" s="328"/>
      <c r="CF565" s="41">
        <v>1</v>
      </c>
      <c r="CG565" s="6"/>
      <c r="CH565" s="6"/>
      <c r="CI565" s="6"/>
      <c r="CJ565" s="6"/>
      <c r="CK565" s="6"/>
      <c r="CL565" s="6"/>
      <c r="CM565" s="52"/>
      <c r="CO565" s="328"/>
      <c r="CP565" s="41">
        <v>1</v>
      </c>
      <c r="CQ565" s="6">
        <v>9</v>
      </c>
      <c r="CR565" s="6">
        <v>9</v>
      </c>
      <c r="CS565" s="6">
        <v>9</v>
      </c>
      <c r="CT565" s="6">
        <v>5</v>
      </c>
      <c r="CU565" s="6">
        <v>9</v>
      </c>
      <c r="CV565" s="409">
        <v>0</v>
      </c>
      <c r="CW565" s="52"/>
      <c r="CY565" s="328"/>
      <c r="CZ565" s="41">
        <v>1</v>
      </c>
      <c r="DA565" s="6">
        <v>10</v>
      </c>
      <c r="DB565" s="6">
        <v>10</v>
      </c>
      <c r="DC565" s="6">
        <v>10</v>
      </c>
      <c r="DD565" s="6">
        <v>10</v>
      </c>
      <c r="DE565" s="6"/>
      <c r="DF565" s="6">
        <v>0</v>
      </c>
      <c r="DG565" s="52"/>
      <c r="DI565" s="328"/>
      <c r="DJ565" s="41">
        <v>1</v>
      </c>
      <c r="DK565" s="6"/>
      <c r="DL565" s="6"/>
      <c r="DM565" s="6"/>
      <c r="DN565" s="6"/>
      <c r="DO565" s="6"/>
      <c r="DP565" s="6"/>
      <c r="DQ565" s="52"/>
      <c r="DS565" s="328"/>
      <c r="DT565" s="41">
        <v>1</v>
      </c>
      <c r="DU565" s="6"/>
      <c r="DV565" s="6"/>
      <c r="DW565" s="6"/>
      <c r="DX565" s="6"/>
      <c r="DY565" s="6"/>
      <c r="DZ565" s="6"/>
      <c r="EA565" s="52"/>
      <c r="EC565" s="328"/>
      <c r="ED565" s="41">
        <v>1</v>
      </c>
      <c r="EE565" s="6"/>
      <c r="EF565" s="6"/>
      <c r="EG565" s="6"/>
      <c r="EH565" s="6"/>
      <c r="EI565" s="6"/>
      <c r="EJ565" s="6"/>
      <c r="EK565" s="52"/>
      <c r="EL565" s="328"/>
      <c r="EM565" s="41">
        <v>1</v>
      </c>
      <c r="EN565" s="6">
        <v>10</v>
      </c>
      <c r="EO565" s="6">
        <v>10</v>
      </c>
      <c r="EP565" s="6">
        <v>10</v>
      </c>
      <c r="EQ565" s="6">
        <v>10</v>
      </c>
      <c r="ER565" s="6"/>
      <c r="ES565" s="6">
        <v>0</v>
      </c>
      <c r="ET565" s="52"/>
      <c r="EU565" s="52"/>
      <c r="EW565" s="367"/>
      <c r="EX565" s="41">
        <v>1</v>
      </c>
      <c r="EY565" s="6"/>
      <c r="EZ565" s="6"/>
      <c r="FA565" s="6"/>
      <c r="FB565" s="6"/>
      <c r="FC565" s="6"/>
      <c r="FD565" s="6"/>
      <c r="FE565" s="52"/>
      <c r="FG565" s="367"/>
      <c r="FH565" s="41">
        <v>1</v>
      </c>
      <c r="FI565" s="6"/>
      <c r="FJ565" s="6"/>
      <c r="FK565" s="6"/>
      <c r="FL565" s="6"/>
      <c r="FM565" s="6"/>
      <c r="FN565" s="6"/>
      <c r="FO565" s="52"/>
      <c r="FQ565" s="367"/>
      <c r="FR565" s="41">
        <v>1</v>
      </c>
      <c r="FS565" s="6"/>
      <c r="FT565" s="6"/>
      <c r="FU565" s="6"/>
      <c r="FV565" s="6"/>
      <c r="FW565" s="6"/>
      <c r="FX565" s="6"/>
      <c r="FY565" s="52"/>
      <c r="GA565" s="367"/>
      <c r="GB565" s="41">
        <v>1</v>
      </c>
      <c r="GC565" s="6"/>
      <c r="GD565" s="6"/>
      <c r="GE565" s="6"/>
      <c r="GF565" s="6"/>
      <c r="GG565" s="6"/>
      <c r="GH565" s="6"/>
      <c r="GI565" s="52"/>
      <c r="GK565" s="367"/>
      <c r="GL565" s="41">
        <v>1</v>
      </c>
      <c r="GM565" s="6"/>
      <c r="GN565" s="6"/>
      <c r="GO565" s="6"/>
      <c r="GP565" s="6"/>
      <c r="GQ565" s="6"/>
      <c r="GR565" s="6"/>
      <c r="GS565" s="52"/>
      <c r="GU565" s="367"/>
      <c r="GV565" s="41">
        <v>1</v>
      </c>
      <c r="GW565" s="6"/>
      <c r="GX565" s="6"/>
      <c r="GY565" s="6"/>
      <c r="GZ565" s="6"/>
      <c r="HA565" s="6"/>
      <c r="HB565" s="6"/>
      <c r="HC565" s="52"/>
      <c r="HE565" s="367"/>
      <c r="HF565" s="41">
        <v>1</v>
      </c>
      <c r="HG565" s="6"/>
      <c r="HH565" s="6"/>
      <c r="HI565" s="6"/>
      <c r="HJ565" s="6"/>
      <c r="HK565" s="6"/>
      <c r="HL565" s="6"/>
      <c r="HM565" s="52"/>
      <c r="HO565" s="367"/>
      <c r="HP565" s="41">
        <v>1</v>
      </c>
      <c r="HQ565" s="6"/>
      <c r="HR565" s="6"/>
      <c r="HS565" s="6"/>
      <c r="HT565" s="6"/>
      <c r="HU565" s="6"/>
      <c r="HV565" s="6"/>
      <c r="HW565" s="52"/>
      <c r="HY565" s="367"/>
      <c r="HZ565" s="41">
        <v>1</v>
      </c>
      <c r="IA565" s="6"/>
      <c r="IB565" s="6"/>
      <c r="IC565" s="6"/>
      <c r="ID565" s="6"/>
      <c r="IE565" s="6"/>
      <c r="IF565" s="6"/>
      <c r="IG565" s="52"/>
      <c r="II565" s="367"/>
      <c r="IJ565" s="41">
        <v>1</v>
      </c>
      <c r="IK565" s="6"/>
      <c r="IL565" s="6"/>
      <c r="IM565" s="6"/>
      <c r="IN565" s="6"/>
      <c r="IO565" s="6"/>
      <c r="IP565" s="6"/>
      <c r="IQ565" s="52"/>
      <c r="IS565" s="367"/>
      <c r="IT565" s="41">
        <v>1</v>
      </c>
      <c r="IU565" s="6"/>
      <c r="IV565" s="6"/>
      <c r="IW565" s="6"/>
      <c r="IX565" s="6"/>
      <c r="IY565" s="6"/>
      <c r="IZ565" s="6"/>
      <c r="JA565" s="52"/>
    </row>
    <row r="566" spans="1:261" ht="12.75" customHeight="1" outlineLevel="2" x14ac:dyDescent="0.25">
      <c r="C566" s="328"/>
      <c r="D566" s="41">
        <v>2</v>
      </c>
      <c r="E566" s="416">
        <f t="shared" ref="E566:E568" si="2472">AVERAGE(O566,Y566,AI566,AS566,BC566,BM566,BW566,CG566,CQ566,DA566,DK566,DU566,EE566,EO566,EY566,FI566,FS566,GC566,GM566,GW566,HG566,HQ566,IA566,IK566,IU566)</f>
        <v>9.6666666666666661</v>
      </c>
      <c r="F566" s="416">
        <f t="shared" ref="F566:F568" si="2473">AVERAGE(P566,Z566,AJ566,AT566,BD566,BN566,BX566,CH566,CR566,DB566,DL566,DV566,EF566,EP566,EZ566,FJ566,FT566,GD566,GN566,GX566,HH566,HR566,IB566,IL566,IV566)</f>
        <v>9.6666666666666661</v>
      </c>
      <c r="G566" s="416">
        <f t="shared" ref="G566:G568" si="2474">AVERAGE(Q566,AA566,AK566,AU566,BE566,BO566,BY566,CI566,CS566,DC566,DM566,DW566,EG566,EQ566,FA566,FK566,FU566,GE566,GO566,GY566,HI566,HS566,IC566,IM566,IW566)</f>
        <v>9.6666666666666661</v>
      </c>
      <c r="H566" s="416">
        <f t="shared" ref="H566:H568" si="2475">AVERAGE(R566,AB566,AL566,AV566,BF566,BP566,BZ566,CJ566,CT566,DD566,DN566,DX566,EH566,ER566,FB566,FL566,FV566,GF566,GP566,GZ566,HJ566,HT566,ID566,IN566,IX566)</f>
        <v>7.5</v>
      </c>
      <c r="I566" s="416">
        <f t="shared" ref="I566:I568" si="2476">AVERAGE(S566,AC566,AM566,AW566,BG566,BQ566,CA566,CK566,CU566,DE566,DO566,DY566,EI566,ES566,FC566,FM566,FW566,GG566,GQ566,HA566,HK566,HU566,IE566,IO566,IY566)</f>
        <v>4.5</v>
      </c>
      <c r="J566" s="416">
        <f t="shared" ref="J566:J568" si="2477">AVERAGE(T566,AD566,AN566,AX566,BH566,BR566,CB566,CL566,CV566,DF566,DP566,DZ566,EJ566,ET566,FD566,FN566,FX566,GH566,GR566,HB566,HL566,HV566,IF566,IP566,IZ566)</f>
        <v>0</v>
      </c>
      <c r="K566" s="52"/>
      <c r="M566" s="328"/>
      <c r="N566" s="41">
        <v>2</v>
      </c>
      <c r="O566" s="6"/>
      <c r="P566" s="6"/>
      <c r="Q566" s="6"/>
      <c r="R566" s="6"/>
      <c r="S566" s="6"/>
      <c r="T566" s="6"/>
      <c r="U566" s="52"/>
      <c r="W566" s="328"/>
      <c r="X566" s="41">
        <v>2</v>
      </c>
      <c r="Y566" s="6"/>
      <c r="Z566" s="6"/>
      <c r="AA566" s="6"/>
      <c r="AB566" s="6"/>
      <c r="AC566" s="6"/>
      <c r="AD566" s="6"/>
      <c r="AE566" s="52"/>
      <c r="AG566" s="328"/>
      <c r="AH566" s="41">
        <v>2</v>
      </c>
      <c r="AI566" s="6"/>
      <c r="AJ566" s="6"/>
      <c r="AK566" s="6"/>
      <c r="AL566" s="6"/>
      <c r="AM566" s="6"/>
      <c r="AN566" s="6"/>
      <c r="AO566" s="52"/>
      <c r="AQ566" s="328"/>
      <c r="AR566" s="41">
        <v>2</v>
      </c>
      <c r="AS566" s="6"/>
      <c r="AT566" s="6"/>
      <c r="AU566" s="6"/>
      <c r="AV566" s="6"/>
      <c r="AW566" s="6"/>
      <c r="AX566" s="6"/>
      <c r="AY566" s="52"/>
      <c r="BA566" s="328"/>
      <c r="BB566" s="41">
        <v>2</v>
      </c>
      <c r="BC566" s="6"/>
      <c r="BD566" s="6"/>
      <c r="BE566" s="6"/>
      <c r="BF566" s="6"/>
      <c r="BG566" s="6"/>
      <c r="BH566" s="6"/>
      <c r="BI566" s="52"/>
      <c r="BK566" s="328"/>
      <c r="BL566" s="41">
        <v>2</v>
      </c>
      <c r="BM566" s="6"/>
      <c r="BN566" s="6"/>
      <c r="BO566" s="6"/>
      <c r="BP566" s="6"/>
      <c r="BQ566" s="6"/>
      <c r="BR566" s="6"/>
      <c r="BS566" s="52"/>
      <c r="BU566" s="328"/>
      <c r="BV566" s="41">
        <v>2</v>
      </c>
      <c r="BW566" s="6"/>
      <c r="BX566" s="6"/>
      <c r="BY566" s="6"/>
      <c r="BZ566" s="6"/>
      <c r="CA566" s="6"/>
      <c r="CB566" s="6"/>
      <c r="CC566" s="52"/>
      <c r="CE566" s="328"/>
      <c r="CF566" s="41">
        <v>2</v>
      </c>
      <c r="CG566" s="6"/>
      <c r="CH566" s="6"/>
      <c r="CI566" s="6"/>
      <c r="CJ566" s="6"/>
      <c r="CK566" s="6"/>
      <c r="CL566" s="6"/>
      <c r="CM566" s="52"/>
      <c r="CO566" s="328"/>
      <c r="CP566" s="41">
        <v>2</v>
      </c>
      <c r="CQ566" s="6">
        <v>9</v>
      </c>
      <c r="CR566" s="6">
        <v>9</v>
      </c>
      <c r="CS566" s="6">
        <v>9</v>
      </c>
      <c r="CT566" s="6">
        <v>5</v>
      </c>
      <c r="CU566" s="6">
        <v>9</v>
      </c>
      <c r="CV566" s="409">
        <v>0</v>
      </c>
      <c r="CW566" s="52"/>
      <c r="CY566" s="328"/>
      <c r="CZ566" s="41">
        <v>2</v>
      </c>
      <c r="DA566" s="6">
        <v>10</v>
      </c>
      <c r="DB566" s="6">
        <v>10</v>
      </c>
      <c r="DC566" s="6">
        <v>10</v>
      </c>
      <c r="DD566" s="6">
        <v>10</v>
      </c>
      <c r="DE566" s="6"/>
      <c r="DF566" s="6">
        <v>0</v>
      </c>
      <c r="DG566" s="52"/>
      <c r="DI566" s="328"/>
      <c r="DJ566" s="41">
        <v>2</v>
      </c>
      <c r="DK566" s="6"/>
      <c r="DL566" s="6"/>
      <c r="DM566" s="6"/>
      <c r="DN566" s="6"/>
      <c r="DO566" s="6"/>
      <c r="DP566" s="6"/>
      <c r="DQ566" s="52"/>
      <c r="DS566" s="328"/>
      <c r="DT566" s="41">
        <v>2</v>
      </c>
      <c r="DU566" s="6"/>
      <c r="DV566" s="6"/>
      <c r="DW566" s="6"/>
      <c r="DX566" s="6"/>
      <c r="DY566" s="6"/>
      <c r="DZ566" s="6"/>
      <c r="EA566" s="52"/>
      <c r="EC566" s="328"/>
      <c r="ED566" s="41">
        <v>2</v>
      </c>
      <c r="EE566" s="6"/>
      <c r="EF566" s="6"/>
      <c r="EG566" s="6"/>
      <c r="EH566" s="6"/>
      <c r="EI566" s="6"/>
      <c r="EJ566" s="6"/>
      <c r="EK566" s="52"/>
      <c r="EL566" s="328"/>
      <c r="EM566" s="41">
        <v>2</v>
      </c>
      <c r="EN566" s="6">
        <v>10</v>
      </c>
      <c r="EO566" s="6">
        <v>10</v>
      </c>
      <c r="EP566" s="6">
        <v>10</v>
      </c>
      <c r="EQ566" s="6">
        <v>10</v>
      </c>
      <c r="ER566" s="6"/>
      <c r="ES566" s="6">
        <v>0</v>
      </c>
      <c r="ET566" s="52"/>
      <c r="EU566" s="52"/>
      <c r="EW566" s="367"/>
      <c r="EX566" s="41">
        <v>2</v>
      </c>
      <c r="EY566" s="6"/>
      <c r="EZ566" s="6"/>
      <c r="FA566" s="6"/>
      <c r="FB566" s="6"/>
      <c r="FC566" s="6"/>
      <c r="FD566" s="6"/>
      <c r="FE566" s="52"/>
      <c r="FG566" s="367"/>
      <c r="FH566" s="41">
        <v>2</v>
      </c>
      <c r="FI566" s="6"/>
      <c r="FJ566" s="6"/>
      <c r="FK566" s="6"/>
      <c r="FL566" s="6"/>
      <c r="FM566" s="6"/>
      <c r="FN566" s="6"/>
      <c r="FO566" s="52"/>
      <c r="FQ566" s="367"/>
      <c r="FR566" s="41">
        <v>2</v>
      </c>
      <c r="FS566" s="6"/>
      <c r="FT566" s="6"/>
      <c r="FU566" s="6"/>
      <c r="FV566" s="6"/>
      <c r="FW566" s="6"/>
      <c r="FX566" s="6"/>
      <c r="FY566" s="52"/>
      <c r="GA566" s="367"/>
      <c r="GB566" s="41">
        <v>2</v>
      </c>
      <c r="GC566" s="6"/>
      <c r="GD566" s="6"/>
      <c r="GE566" s="6"/>
      <c r="GF566" s="6"/>
      <c r="GG566" s="6"/>
      <c r="GH566" s="6"/>
      <c r="GI566" s="52"/>
      <c r="GK566" s="367"/>
      <c r="GL566" s="41">
        <v>2</v>
      </c>
      <c r="GM566" s="6"/>
      <c r="GN566" s="6"/>
      <c r="GO566" s="6"/>
      <c r="GP566" s="6"/>
      <c r="GQ566" s="6"/>
      <c r="GR566" s="6"/>
      <c r="GS566" s="52"/>
      <c r="GU566" s="367"/>
      <c r="GV566" s="41">
        <v>2</v>
      </c>
      <c r="GW566" s="6"/>
      <c r="GX566" s="6"/>
      <c r="GY566" s="6"/>
      <c r="GZ566" s="6"/>
      <c r="HA566" s="6"/>
      <c r="HB566" s="6"/>
      <c r="HC566" s="52"/>
      <c r="HE566" s="367"/>
      <c r="HF566" s="41">
        <v>2</v>
      </c>
      <c r="HG566" s="6"/>
      <c r="HH566" s="6"/>
      <c r="HI566" s="6"/>
      <c r="HJ566" s="6"/>
      <c r="HK566" s="6"/>
      <c r="HL566" s="6"/>
      <c r="HM566" s="52"/>
      <c r="HO566" s="367"/>
      <c r="HP566" s="41">
        <v>2</v>
      </c>
      <c r="HQ566" s="6"/>
      <c r="HR566" s="6"/>
      <c r="HS566" s="6"/>
      <c r="HT566" s="6"/>
      <c r="HU566" s="6"/>
      <c r="HV566" s="6"/>
      <c r="HW566" s="52"/>
      <c r="HY566" s="367"/>
      <c r="HZ566" s="41">
        <v>2</v>
      </c>
      <c r="IA566" s="6"/>
      <c r="IB566" s="6"/>
      <c r="IC566" s="6"/>
      <c r="ID566" s="6"/>
      <c r="IE566" s="6"/>
      <c r="IF566" s="6"/>
      <c r="IG566" s="52"/>
      <c r="II566" s="367"/>
      <c r="IJ566" s="41">
        <v>2</v>
      </c>
      <c r="IK566" s="6"/>
      <c r="IL566" s="6"/>
      <c r="IM566" s="6"/>
      <c r="IN566" s="6"/>
      <c r="IO566" s="6"/>
      <c r="IP566" s="6"/>
      <c r="IQ566" s="52"/>
      <c r="IS566" s="367"/>
      <c r="IT566" s="41">
        <v>2</v>
      </c>
      <c r="IU566" s="6"/>
      <c r="IV566" s="6"/>
      <c r="IW566" s="6"/>
      <c r="IX566" s="6"/>
      <c r="IY566" s="6"/>
      <c r="IZ566" s="6"/>
      <c r="JA566" s="52"/>
    </row>
    <row r="567" spans="1:261" ht="12.75" customHeight="1" outlineLevel="2" x14ac:dyDescent="0.25">
      <c r="C567" s="328"/>
      <c r="D567" s="41">
        <v>3</v>
      </c>
      <c r="E567" s="416">
        <f t="shared" si="2472"/>
        <v>7.666666666666667</v>
      </c>
      <c r="F567" s="416">
        <f t="shared" si="2473"/>
        <v>4.666666666666667</v>
      </c>
      <c r="G567" s="416">
        <f t="shared" si="2474"/>
        <v>6</v>
      </c>
      <c r="H567" s="416">
        <f t="shared" si="2475"/>
        <v>7</v>
      </c>
      <c r="I567" s="416">
        <f t="shared" si="2476"/>
        <v>5</v>
      </c>
      <c r="J567" s="416">
        <f t="shared" si="2477"/>
        <v>0</v>
      </c>
      <c r="K567" s="52"/>
      <c r="M567" s="328"/>
      <c r="N567" s="41">
        <v>3</v>
      </c>
      <c r="O567" s="6"/>
      <c r="P567" s="6"/>
      <c r="Q567" s="6"/>
      <c r="R567" s="6"/>
      <c r="S567" s="6"/>
      <c r="T567" s="6"/>
      <c r="U567" s="52"/>
      <c r="W567" s="328"/>
      <c r="X567" s="41">
        <v>3</v>
      </c>
      <c r="Y567" s="6"/>
      <c r="Z567" s="6"/>
      <c r="AA567" s="6"/>
      <c r="AB567" s="6"/>
      <c r="AC567" s="6"/>
      <c r="AD567" s="6"/>
      <c r="AE567" s="52"/>
      <c r="AG567" s="328"/>
      <c r="AH567" s="41">
        <v>3</v>
      </c>
      <c r="AI567" s="6"/>
      <c r="AJ567" s="6"/>
      <c r="AK567" s="6"/>
      <c r="AL567" s="6"/>
      <c r="AM567" s="6"/>
      <c r="AN567" s="6"/>
      <c r="AO567" s="52"/>
      <c r="AQ567" s="328"/>
      <c r="AR567" s="41">
        <v>3</v>
      </c>
      <c r="AS567" s="6"/>
      <c r="AT567" s="6"/>
      <c r="AU567" s="6"/>
      <c r="AV567" s="6"/>
      <c r="AW567" s="6"/>
      <c r="AX567" s="6"/>
      <c r="AY567" s="52"/>
      <c r="BA567" s="328"/>
      <c r="BB567" s="41">
        <v>3</v>
      </c>
      <c r="BC567" s="6"/>
      <c r="BD567" s="6"/>
      <c r="BE567" s="6"/>
      <c r="BF567" s="6"/>
      <c r="BG567" s="6"/>
      <c r="BH567" s="6"/>
      <c r="BI567" s="52"/>
      <c r="BK567" s="328"/>
      <c r="BL567" s="41">
        <v>3</v>
      </c>
      <c r="BM567" s="6"/>
      <c r="BN567" s="6"/>
      <c r="BO567" s="6"/>
      <c r="BP567" s="6"/>
      <c r="BQ567" s="6"/>
      <c r="BR567" s="6"/>
      <c r="BS567" s="52"/>
      <c r="BU567" s="328"/>
      <c r="BV567" s="41">
        <v>3</v>
      </c>
      <c r="BW567" s="6"/>
      <c r="BX567" s="6"/>
      <c r="BY567" s="6"/>
      <c r="BZ567" s="6"/>
      <c r="CA567" s="6"/>
      <c r="CB567" s="6"/>
      <c r="CC567" s="52"/>
      <c r="CE567" s="328"/>
      <c r="CF567" s="41">
        <v>3</v>
      </c>
      <c r="CG567" s="6"/>
      <c r="CH567" s="6"/>
      <c r="CI567" s="6"/>
      <c r="CJ567" s="6"/>
      <c r="CK567" s="6"/>
      <c r="CL567" s="6"/>
      <c r="CM567" s="52"/>
      <c r="CO567" s="328"/>
      <c r="CP567" s="41">
        <v>3</v>
      </c>
      <c r="CQ567" s="411">
        <v>5</v>
      </c>
      <c r="CR567" s="411">
        <v>5</v>
      </c>
      <c r="CS567" s="411">
        <v>9</v>
      </c>
      <c r="CT567" s="6">
        <v>5</v>
      </c>
      <c r="CU567" s="412">
        <v>10</v>
      </c>
      <c r="CV567" s="409">
        <v>0</v>
      </c>
      <c r="CW567" s="413"/>
      <c r="CY567" s="328"/>
      <c r="CZ567" s="41">
        <v>3</v>
      </c>
      <c r="DA567" s="6">
        <v>9</v>
      </c>
      <c r="DB567" s="6">
        <v>9</v>
      </c>
      <c r="DC567" s="6">
        <v>0</v>
      </c>
      <c r="DD567" s="6">
        <v>9</v>
      </c>
      <c r="DE567" s="6"/>
      <c r="DF567" s="6">
        <v>0</v>
      </c>
      <c r="DG567" s="52"/>
      <c r="DI567" s="328"/>
      <c r="DJ567" s="41">
        <v>3</v>
      </c>
      <c r="DK567" s="6"/>
      <c r="DL567" s="6"/>
      <c r="DM567" s="6"/>
      <c r="DN567" s="6"/>
      <c r="DO567" s="6"/>
      <c r="DP567" s="6"/>
      <c r="DQ567" s="52"/>
      <c r="DS567" s="328"/>
      <c r="DT567" s="41">
        <v>3</v>
      </c>
      <c r="DU567" s="6"/>
      <c r="DV567" s="6"/>
      <c r="DW567" s="6"/>
      <c r="DX567" s="6"/>
      <c r="DY567" s="6"/>
      <c r="DZ567" s="6"/>
      <c r="EA567" s="52"/>
      <c r="EC567" s="328"/>
      <c r="ED567" s="41">
        <v>3</v>
      </c>
      <c r="EE567" s="6"/>
      <c r="EF567" s="6"/>
      <c r="EG567" s="6"/>
      <c r="EH567" s="6"/>
      <c r="EI567" s="6"/>
      <c r="EJ567" s="6"/>
      <c r="EK567" s="52"/>
      <c r="EL567" s="328"/>
      <c r="EM567" s="41">
        <v>3</v>
      </c>
      <c r="EN567" s="6">
        <v>9</v>
      </c>
      <c r="EO567" s="6">
        <v>9</v>
      </c>
      <c r="EP567" s="6">
        <v>0</v>
      </c>
      <c r="EQ567" s="6">
        <v>9</v>
      </c>
      <c r="ER567" s="6"/>
      <c r="ES567" s="6">
        <v>0</v>
      </c>
      <c r="ET567" s="52"/>
      <c r="EU567" s="52"/>
      <c r="EW567" s="367"/>
      <c r="EX567" s="41">
        <v>3</v>
      </c>
      <c r="EY567" s="6"/>
      <c r="EZ567" s="6"/>
      <c r="FA567" s="6"/>
      <c r="FB567" s="6"/>
      <c r="FC567" s="6"/>
      <c r="FD567" s="6"/>
      <c r="FE567" s="52"/>
      <c r="FG567" s="367"/>
      <c r="FH567" s="41">
        <v>3</v>
      </c>
      <c r="FI567" s="6"/>
      <c r="FJ567" s="6"/>
      <c r="FK567" s="6"/>
      <c r="FL567" s="6"/>
      <c r="FM567" s="6"/>
      <c r="FN567" s="6"/>
      <c r="FO567" s="52"/>
      <c r="FQ567" s="367"/>
      <c r="FR567" s="41">
        <v>3</v>
      </c>
      <c r="FS567" s="6"/>
      <c r="FT567" s="6"/>
      <c r="FU567" s="6"/>
      <c r="FV567" s="6"/>
      <c r="FW567" s="6"/>
      <c r="FX567" s="6"/>
      <c r="FY567" s="52"/>
      <c r="GA567" s="367"/>
      <c r="GB567" s="41">
        <v>3</v>
      </c>
      <c r="GC567" s="6"/>
      <c r="GD567" s="6"/>
      <c r="GE567" s="6"/>
      <c r="GF567" s="6"/>
      <c r="GG567" s="6"/>
      <c r="GH567" s="6"/>
      <c r="GI567" s="52"/>
      <c r="GK567" s="367"/>
      <c r="GL567" s="41">
        <v>3</v>
      </c>
      <c r="GM567" s="6"/>
      <c r="GN567" s="6"/>
      <c r="GO567" s="6"/>
      <c r="GP567" s="6"/>
      <c r="GQ567" s="6"/>
      <c r="GR567" s="6"/>
      <c r="GS567" s="52"/>
      <c r="GU567" s="367"/>
      <c r="GV567" s="41">
        <v>3</v>
      </c>
      <c r="GW567" s="6"/>
      <c r="GX567" s="6"/>
      <c r="GY567" s="6"/>
      <c r="GZ567" s="6"/>
      <c r="HA567" s="6"/>
      <c r="HB567" s="6"/>
      <c r="HC567" s="52"/>
      <c r="HE567" s="367"/>
      <c r="HF567" s="41">
        <v>3</v>
      </c>
      <c r="HG567" s="6"/>
      <c r="HH567" s="6"/>
      <c r="HI567" s="6"/>
      <c r="HJ567" s="6"/>
      <c r="HK567" s="6"/>
      <c r="HL567" s="6"/>
      <c r="HM567" s="52"/>
      <c r="HO567" s="367"/>
      <c r="HP567" s="41">
        <v>3</v>
      </c>
      <c r="HQ567" s="6"/>
      <c r="HR567" s="6"/>
      <c r="HS567" s="6"/>
      <c r="HT567" s="6"/>
      <c r="HU567" s="6"/>
      <c r="HV567" s="6"/>
      <c r="HW567" s="52"/>
      <c r="HY567" s="367"/>
      <c r="HZ567" s="41">
        <v>3</v>
      </c>
      <c r="IA567" s="6"/>
      <c r="IB567" s="6"/>
      <c r="IC567" s="6"/>
      <c r="ID567" s="6"/>
      <c r="IE567" s="6"/>
      <c r="IF567" s="6"/>
      <c r="IG567" s="52"/>
      <c r="II567" s="367"/>
      <c r="IJ567" s="41">
        <v>3</v>
      </c>
      <c r="IK567" s="6"/>
      <c r="IL567" s="6"/>
      <c r="IM567" s="6"/>
      <c r="IN567" s="6"/>
      <c r="IO567" s="6"/>
      <c r="IP567" s="6"/>
      <c r="IQ567" s="52"/>
      <c r="IS567" s="367"/>
      <c r="IT567" s="41">
        <v>3</v>
      </c>
      <c r="IU567" s="6"/>
      <c r="IV567" s="6"/>
      <c r="IW567" s="6"/>
      <c r="IX567" s="6"/>
      <c r="IY567" s="6"/>
      <c r="IZ567" s="6"/>
      <c r="JA567" s="52"/>
    </row>
    <row r="568" spans="1:261" ht="12.75" customHeight="1" outlineLevel="2" x14ac:dyDescent="0.25">
      <c r="C568" s="328"/>
      <c r="D568" s="41">
        <v>4</v>
      </c>
      <c r="E568" s="416">
        <f t="shared" si="2472"/>
        <v>9</v>
      </c>
      <c r="F568" s="416">
        <f t="shared" si="2473"/>
        <v>8.6666666666666661</v>
      </c>
      <c r="G568" s="416">
        <f t="shared" si="2474"/>
        <v>7.666666666666667</v>
      </c>
      <c r="H568" s="416">
        <f t="shared" si="2475"/>
        <v>5.5</v>
      </c>
      <c r="I568" s="416">
        <f t="shared" si="2476"/>
        <v>4.5</v>
      </c>
      <c r="J568" s="416">
        <f t="shared" si="2477"/>
        <v>0</v>
      </c>
      <c r="K568" s="52"/>
      <c r="M568" s="328"/>
      <c r="N568" s="41">
        <v>4</v>
      </c>
      <c r="O568" s="6"/>
      <c r="P568" s="6"/>
      <c r="Q568" s="6"/>
      <c r="R568" s="6"/>
      <c r="S568" s="6"/>
      <c r="T568" s="6"/>
      <c r="U568" s="52"/>
      <c r="W568" s="328"/>
      <c r="X568" s="41">
        <v>4</v>
      </c>
      <c r="Y568" s="6"/>
      <c r="Z568" s="6"/>
      <c r="AA568" s="6"/>
      <c r="AB568" s="6"/>
      <c r="AC568" s="6"/>
      <c r="AD568" s="6"/>
      <c r="AE568" s="52"/>
      <c r="AG568" s="328"/>
      <c r="AH568" s="41">
        <v>4</v>
      </c>
      <c r="AI568" s="6"/>
      <c r="AJ568" s="6"/>
      <c r="AK568" s="6"/>
      <c r="AL568" s="6"/>
      <c r="AM568" s="6"/>
      <c r="AN568" s="6"/>
      <c r="AO568" s="52"/>
      <c r="AQ568" s="328"/>
      <c r="AR568" s="41">
        <v>4</v>
      </c>
      <c r="AS568" s="6"/>
      <c r="AT568" s="6"/>
      <c r="AU568" s="6"/>
      <c r="AV568" s="6"/>
      <c r="AW568" s="6"/>
      <c r="AX568" s="6"/>
      <c r="AY568" s="52"/>
      <c r="BA568" s="328"/>
      <c r="BB568" s="41">
        <v>4</v>
      </c>
      <c r="BC568" s="6"/>
      <c r="BD568" s="6"/>
      <c r="BE568" s="6"/>
      <c r="BF568" s="6"/>
      <c r="BG568" s="6"/>
      <c r="BH568" s="6"/>
      <c r="BI568" s="52"/>
      <c r="BK568" s="328"/>
      <c r="BL568" s="41">
        <v>4</v>
      </c>
      <c r="BM568" s="6"/>
      <c r="BN568" s="6"/>
      <c r="BO568" s="6"/>
      <c r="BP568" s="6"/>
      <c r="BQ568" s="6"/>
      <c r="BR568" s="6"/>
      <c r="BS568" s="52"/>
      <c r="BU568" s="328"/>
      <c r="BV568" s="41">
        <v>4</v>
      </c>
      <c r="BW568" s="6"/>
      <c r="BX568" s="6"/>
      <c r="BY568" s="6"/>
      <c r="BZ568" s="6"/>
      <c r="CA568" s="6"/>
      <c r="CB568" s="6"/>
      <c r="CC568" s="52"/>
      <c r="CE568" s="328"/>
      <c r="CF568" s="41">
        <v>4</v>
      </c>
      <c r="CG568" s="6"/>
      <c r="CH568" s="6"/>
      <c r="CI568" s="6"/>
      <c r="CJ568" s="6"/>
      <c r="CK568" s="6"/>
      <c r="CL568" s="6"/>
      <c r="CM568" s="52"/>
      <c r="CO568" s="328"/>
      <c r="CP568" s="41">
        <v>4</v>
      </c>
      <c r="CQ568" s="6">
        <v>9</v>
      </c>
      <c r="CR568" s="6">
        <v>9</v>
      </c>
      <c r="CS568" s="6">
        <v>9</v>
      </c>
      <c r="CT568" s="6">
        <v>5</v>
      </c>
      <c r="CU568" s="6">
        <v>9</v>
      </c>
      <c r="CV568" s="409">
        <v>0</v>
      </c>
      <c r="CW568" s="52"/>
      <c r="CY568" s="328"/>
      <c r="CZ568" s="41">
        <v>4</v>
      </c>
      <c r="DA568" s="6">
        <v>9</v>
      </c>
      <c r="DB568" s="6">
        <v>9</v>
      </c>
      <c r="DC568" s="6">
        <v>8</v>
      </c>
      <c r="DD568" s="6">
        <v>6</v>
      </c>
      <c r="DE568" s="6"/>
      <c r="DF568" s="6">
        <v>0</v>
      </c>
      <c r="DG568" s="52"/>
      <c r="DI568" s="328"/>
      <c r="DJ568" s="41">
        <v>4</v>
      </c>
      <c r="DK568" s="6"/>
      <c r="DL568" s="6"/>
      <c r="DM568" s="6"/>
      <c r="DN568" s="6"/>
      <c r="DO568" s="6"/>
      <c r="DP568" s="6"/>
      <c r="DQ568" s="52"/>
      <c r="DS568" s="328"/>
      <c r="DT568" s="41">
        <v>4</v>
      </c>
      <c r="DU568" s="6"/>
      <c r="DV568" s="6"/>
      <c r="DW568" s="6"/>
      <c r="DX568" s="6"/>
      <c r="DY568" s="6"/>
      <c r="DZ568" s="6"/>
      <c r="EA568" s="52"/>
      <c r="EC568" s="328"/>
      <c r="ED568" s="41">
        <v>4</v>
      </c>
      <c r="EE568" s="6"/>
      <c r="EF568" s="6"/>
      <c r="EG568" s="6"/>
      <c r="EH568" s="6"/>
      <c r="EI568" s="6"/>
      <c r="EJ568" s="6"/>
      <c r="EK568" s="52"/>
      <c r="EL568" s="328"/>
      <c r="EM568" s="41">
        <v>4</v>
      </c>
      <c r="EN568" s="6">
        <v>9</v>
      </c>
      <c r="EO568" s="6">
        <v>9</v>
      </c>
      <c r="EP568" s="6">
        <v>8</v>
      </c>
      <c r="EQ568" s="6">
        <v>6</v>
      </c>
      <c r="ER568" s="6"/>
      <c r="ES568" s="6">
        <v>0</v>
      </c>
      <c r="ET568" s="52"/>
      <c r="EU568" s="52"/>
      <c r="EW568" s="367"/>
      <c r="EX568" s="41">
        <v>4</v>
      </c>
      <c r="EY568" s="6"/>
      <c r="EZ568" s="6"/>
      <c r="FA568" s="6"/>
      <c r="FB568" s="6"/>
      <c r="FC568" s="6"/>
      <c r="FD568" s="6"/>
      <c r="FE568" s="52"/>
      <c r="FG568" s="367"/>
      <c r="FH568" s="41">
        <v>4</v>
      </c>
      <c r="FI568" s="6"/>
      <c r="FJ568" s="6"/>
      <c r="FK568" s="6"/>
      <c r="FL568" s="6"/>
      <c r="FM568" s="6"/>
      <c r="FN568" s="6"/>
      <c r="FO568" s="52"/>
      <c r="FQ568" s="367"/>
      <c r="FR568" s="41">
        <v>4</v>
      </c>
      <c r="FS568" s="6"/>
      <c r="FT568" s="6"/>
      <c r="FU568" s="6"/>
      <c r="FV568" s="6"/>
      <c r="FW568" s="6"/>
      <c r="FX568" s="6"/>
      <c r="FY568" s="52"/>
      <c r="GA568" s="367"/>
      <c r="GB568" s="41">
        <v>4</v>
      </c>
      <c r="GC568" s="6"/>
      <c r="GD568" s="6"/>
      <c r="GE568" s="6"/>
      <c r="GF568" s="6"/>
      <c r="GG568" s="6"/>
      <c r="GH568" s="6"/>
      <c r="GI568" s="52"/>
      <c r="GK568" s="367"/>
      <c r="GL568" s="41">
        <v>4</v>
      </c>
      <c r="GM568" s="6"/>
      <c r="GN568" s="6"/>
      <c r="GO568" s="6"/>
      <c r="GP568" s="6"/>
      <c r="GQ568" s="6"/>
      <c r="GR568" s="6"/>
      <c r="GS568" s="52"/>
      <c r="GU568" s="367"/>
      <c r="GV568" s="41">
        <v>4</v>
      </c>
      <c r="GW568" s="6"/>
      <c r="GX568" s="6"/>
      <c r="GY568" s="6"/>
      <c r="GZ568" s="6"/>
      <c r="HA568" s="6"/>
      <c r="HB568" s="6"/>
      <c r="HC568" s="52"/>
      <c r="HE568" s="367"/>
      <c r="HF568" s="41">
        <v>4</v>
      </c>
      <c r="HG568" s="6"/>
      <c r="HH568" s="6"/>
      <c r="HI568" s="6"/>
      <c r="HJ568" s="6"/>
      <c r="HK568" s="6"/>
      <c r="HL568" s="6"/>
      <c r="HM568" s="52"/>
      <c r="HO568" s="367"/>
      <c r="HP568" s="41">
        <v>4</v>
      </c>
      <c r="HQ568" s="6"/>
      <c r="HR568" s="6"/>
      <c r="HS568" s="6"/>
      <c r="HT568" s="6"/>
      <c r="HU568" s="6"/>
      <c r="HV568" s="6"/>
      <c r="HW568" s="52"/>
      <c r="HY568" s="367"/>
      <c r="HZ568" s="41">
        <v>4</v>
      </c>
      <c r="IA568" s="6"/>
      <c r="IB568" s="6"/>
      <c r="IC568" s="6"/>
      <c r="ID568" s="6"/>
      <c r="IE568" s="6"/>
      <c r="IF568" s="6"/>
      <c r="IG568" s="52"/>
      <c r="II568" s="367"/>
      <c r="IJ568" s="41">
        <v>4</v>
      </c>
      <c r="IK568" s="6"/>
      <c r="IL568" s="6"/>
      <c r="IM568" s="6"/>
      <c r="IN568" s="6"/>
      <c r="IO568" s="6"/>
      <c r="IP568" s="6"/>
      <c r="IQ568" s="52"/>
      <c r="IS568" s="367"/>
      <c r="IT568" s="41">
        <v>4</v>
      </c>
      <c r="IU568" s="6"/>
      <c r="IV568" s="6"/>
      <c r="IW568" s="6"/>
      <c r="IX568" s="6"/>
      <c r="IY568" s="6"/>
      <c r="IZ568" s="6"/>
      <c r="JA568" s="52"/>
    </row>
    <row r="569" spans="1:261" ht="12.75" customHeight="1" outlineLevel="2" x14ac:dyDescent="0.25">
      <c r="A569" s="99" t="s">
        <v>122</v>
      </c>
      <c r="B569" s="100">
        <f>IF(A569="Must Have",RQTMustHave,(IF(A569="Important",RQTImportant,(IF(A569="Standard",RQTStandard,RQTNiceToHave)))))</f>
        <v>1</v>
      </c>
      <c r="C569" s="48"/>
      <c r="D569" s="17" t="s">
        <v>1</v>
      </c>
      <c r="E569" s="417">
        <f>AVERAGE(O569,Y569,AI569,AS569,BC569,BM569,BW569,CG569,CQ569,DA569,DK569,DU569,EE569,EO569,EY569,FI569,FS569,GC569,GM569,GW569,HG569,HQ569,IA569,IK569,IU569)</f>
        <v>9</v>
      </c>
      <c r="F569" s="417">
        <f t="shared" ref="F569:J569" si="2478">AVERAGE(P569,Z569,AJ569,AT569,BD569,BN569,BX569,CH569,CR569,DB569,DL569,DV569,EF569,EP569,EZ569,FJ569,FT569,GD569,GN569,GX569,HH569,HR569,IB569,IL569,IV569)</f>
        <v>8.1666666666666661</v>
      </c>
      <c r="G569" s="417">
        <f t="shared" si="2478"/>
        <v>8.25</v>
      </c>
      <c r="H569" s="417">
        <f t="shared" si="2478"/>
        <v>6.875</v>
      </c>
      <c r="I569" s="417">
        <f t="shared" si="2478"/>
        <v>4.625</v>
      </c>
      <c r="J569" s="417">
        <f t="shared" si="2478"/>
        <v>0</v>
      </c>
      <c r="K569" s="52"/>
      <c r="M569" s="48"/>
      <c r="N569" s="17" t="s">
        <v>1</v>
      </c>
      <c r="O569" s="36" t="str">
        <f>IF(COUNT(O565:O568)=0,"",AVERAGE(O565:O568))</f>
        <v/>
      </c>
      <c r="P569" s="36" t="str">
        <f>IF(COUNT(P565:P568)=0,"",AVERAGE(P565:P568))</f>
        <v/>
      </c>
      <c r="Q569" s="36" t="str">
        <f>IF(COUNT(Q565:Q568)=0,"",AVERAGE(Q565:Q568))</f>
        <v/>
      </c>
      <c r="R569" s="36" t="str">
        <f>IF(COUNT(R565:R568)=0,"",AVERAGE(R565:R568))</f>
        <v/>
      </c>
      <c r="S569" s="36"/>
      <c r="T569" s="36" t="str">
        <f>IF(COUNT(T565:T568)=0,"",AVERAGE(T565:T568))</f>
        <v/>
      </c>
      <c r="U569" s="52"/>
      <c r="W569" s="48"/>
      <c r="X569" s="17" t="s">
        <v>1</v>
      </c>
      <c r="Y569" s="36" t="str">
        <f>IF(COUNT(Y565:Y568)=0,"",AVERAGE(Y565:Y568))</f>
        <v/>
      </c>
      <c r="Z569" s="36" t="str">
        <f>IF(COUNT(Z565:Z568)=0,"",AVERAGE(Z565:Z568))</f>
        <v/>
      </c>
      <c r="AA569" s="36" t="str">
        <f>IF(COUNT(AA565:AA568)=0,"",AVERAGE(AA565:AA568))</f>
        <v/>
      </c>
      <c r="AB569" s="36" t="str">
        <f>IF(COUNT(AB565:AB568)=0,"",AVERAGE(AB565:AB568))</f>
        <v/>
      </c>
      <c r="AC569" s="36"/>
      <c r="AD569" s="36" t="str">
        <f>IF(COUNT(AD565:AD568)=0,"",AVERAGE(AD565:AD568))</f>
        <v/>
      </c>
      <c r="AE569" s="52"/>
      <c r="AG569" s="48"/>
      <c r="AH569" s="17" t="s">
        <v>1</v>
      </c>
      <c r="AI569" s="36" t="str">
        <f>IF(COUNT(AI565:AI568)=0,"",AVERAGE(AI565:AI568))</f>
        <v/>
      </c>
      <c r="AJ569" s="36" t="str">
        <f>IF(COUNT(AJ565:AJ568)=0,"",AVERAGE(AJ565:AJ568))</f>
        <v/>
      </c>
      <c r="AK569" s="36" t="str">
        <f>IF(COUNT(AK565:AK568)=0,"",AVERAGE(AK565:AK568))</f>
        <v/>
      </c>
      <c r="AL569" s="36" t="str">
        <f>IF(COUNT(AL565:AL568)=0,"",AVERAGE(AL565:AL568))</f>
        <v/>
      </c>
      <c r="AM569" s="36"/>
      <c r="AN569" s="36" t="str">
        <f>IF(COUNT(AN565:AN568)=0,"",AVERAGE(AN565:AN568))</f>
        <v/>
      </c>
      <c r="AO569" s="52"/>
      <c r="AQ569" s="48"/>
      <c r="AR569" s="17" t="s">
        <v>1</v>
      </c>
      <c r="AS569" s="36"/>
      <c r="AT569" s="36" t="str">
        <f>IF(COUNT(AT565:AT568)=0,"",AVERAGE(AT565:AT568))</f>
        <v/>
      </c>
      <c r="AU569" s="36" t="str">
        <f>IF(COUNT(AU565:AU568)=0,"",AVERAGE(AU565:AU568))</f>
        <v/>
      </c>
      <c r="AV569" s="36" t="str">
        <f>IF(COUNT(AV565:AV568)=0,"",AVERAGE(AV565:AV568))</f>
        <v/>
      </c>
      <c r="AW569" s="36" t="str">
        <f>IF(COUNT(AW565:AW568)=0,"",AVERAGE(AW565:AW568))</f>
        <v/>
      </c>
      <c r="AX569" s="36" t="str">
        <f>IF(COUNT(AX565:AX568)=0,"",AVERAGE(AX565:AX568))</f>
        <v/>
      </c>
      <c r="AY569" s="52"/>
      <c r="BA569" s="48"/>
      <c r="BB569" s="17" t="s">
        <v>1</v>
      </c>
      <c r="BC569" s="6"/>
      <c r="BD569" s="6"/>
      <c r="BE569" s="6"/>
      <c r="BF569" s="6"/>
      <c r="BG569" s="6"/>
      <c r="BH569" s="6"/>
      <c r="BI569" s="52"/>
      <c r="BK569" s="48"/>
      <c r="BL569" s="17" t="s">
        <v>1</v>
      </c>
      <c r="BM569" s="6"/>
      <c r="BN569" s="6"/>
      <c r="BO569" s="6"/>
      <c r="BP569" s="6"/>
      <c r="BQ569" s="6"/>
      <c r="BR569" s="6"/>
      <c r="BS569" s="52"/>
      <c r="BU569" s="48"/>
      <c r="BV569" s="17" t="s">
        <v>1</v>
      </c>
      <c r="BW569" s="36" t="str">
        <f>IF(COUNT(BW565:BW568)=0,"",AVERAGE(BW565:BW568))</f>
        <v/>
      </c>
      <c r="BX569" s="36" t="str">
        <f>IF(COUNT(BX565:BX568)=0,"",AVERAGE(BX565:BX568))</f>
        <v/>
      </c>
      <c r="BY569" s="36" t="str">
        <f>IF(COUNT(BY565:BY568)=0,"",AVERAGE(BY565:BY568))</f>
        <v/>
      </c>
      <c r="BZ569" s="36" t="str">
        <f>IF(COUNT(BZ565:BZ568)=0,"",AVERAGE(BZ565:BZ568))</f>
        <v/>
      </c>
      <c r="CA569" s="36"/>
      <c r="CB569" s="36" t="str">
        <f>IF(COUNT(CB565:CB568)=0,"",AVERAGE(CB565:CB568))</f>
        <v/>
      </c>
      <c r="CC569" s="52"/>
      <c r="CE569" s="48"/>
      <c r="CF569" s="17" t="s">
        <v>1</v>
      </c>
      <c r="CG569" s="36" t="str">
        <f>IF(COUNT(CG565:CG568)=0,"",AVERAGE(CG565:CG568))</f>
        <v/>
      </c>
      <c r="CH569" s="36" t="str">
        <f>IF(COUNT(CH565:CH568)=0,"",AVERAGE(CH565:CH568))</f>
        <v/>
      </c>
      <c r="CI569" s="36" t="str">
        <f>IF(COUNT(CI565:CI568)=0,"",AVERAGE(CI565:CI568))</f>
        <v/>
      </c>
      <c r="CJ569" s="36" t="str">
        <f>IF(COUNT(CJ565:CJ568)=0,"",AVERAGE(CJ565:CJ568))</f>
        <v/>
      </c>
      <c r="CK569" s="36"/>
      <c r="CL569" s="36" t="str">
        <f>IF(COUNT(CL565:CL568)=0,"",AVERAGE(CL565:CL568))</f>
        <v/>
      </c>
      <c r="CM569" s="52"/>
      <c r="CO569" s="48"/>
      <c r="CP569" s="17" t="s">
        <v>1</v>
      </c>
      <c r="CQ569" s="36">
        <f t="shared" ref="CQ569:CV569" si="2479">IF(COUNT(CQ565:CQ568)=0,"",AVERAGE(CQ565:CQ568))</f>
        <v>8</v>
      </c>
      <c r="CR569" s="36">
        <f t="shared" si="2479"/>
        <v>8</v>
      </c>
      <c r="CS569" s="36">
        <f t="shared" si="2479"/>
        <v>9</v>
      </c>
      <c r="CT569" s="36">
        <f t="shared" si="2479"/>
        <v>5</v>
      </c>
      <c r="CU569" s="36">
        <f t="shared" si="2479"/>
        <v>9.25</v>
      </c>
      <c r="CV569" s="36">
        <f t="shared" si="2479"/>
        <v>0</v>
      </c>
      <c r="CW569" s="52"/>
      <c r="CY569" s="48"/>
      <c r="CZ569" s="17" t="s">
        <v>1</v>
      </c>
      <c r="DA569" s="36">
        <f>IF(COUNT(DA565:DA568)=0,"",AVERAGE(DA565:DA568))</f>
        <v>9.5</v>
      </c>
      <c r="DB569" s="36">
        <f>IF(COUNT(DB565:DB568)=0,"",AVERAGE(DB565:DB568))</f>
        <v>9.5</v>
      </c>
      <c r="DC569" s="36">
        <f>IF(COUNT(DC565:DC568)=0,"",AVERAGE(DC565:DC568))</f>
        <v>7</v>
      </c>
      <c r="DD569" s="36">
        <f>IF(COUNT(DD565:DD568)=0,"",AVERAGE(DD565:DD568))</f>
        <v>8.75</v>
      </c>
      <c r="DE569" s="36"/>
      <c r="DF569" s="36">
        <f>IF(COUNT(DF565:DF568)=0,"",AVERAGE(DF565:DF568))</f>
        <v>0</v>
      </c>
      <c r="DG569" s="52"/>
      <c r="DI569" s="48"/>
      <c r="DJ569" s="17" t="s">
        <v>1</v>
      </c>
      <c r="DK569" s="36" t="str">
        <f>IF(COUNT(DK565:DK568)=0,"",AVERAGE(DK565:DK568))</f>
        <v/>
      </c>
      <c r="DL569" s="36" t="str">
        <f>IF(COUNT(DL565:DL568)=0,"",AVERAGE(DL565:DL568))</f>
        <v/>
      </c>
      <c r="DM569" s="36" t="str">
        <f>IF(COUNT(DM565:DM568)=0,"",AVERAGE(DM565:DM568))</f>
        <v/>
      </c>
      <c r="DN569" s="36" t="str">
        <f>IF(COUNT(DN565:DN568)=0,"",AVERAGE(DN565:DN568))</f>
        <v/>
      </c>
      <c r="DO569" s="36"/>
      <c r="DP569" s="36" t="str">
        <f>IF(COUNT(DP565:DP568)=0,"",AVERAGE(DP565:DP568))</f>
        <v/>
      </c>
      <c r="DQ569" s="52"/>
      <c r="DS569" s="48"/>
      <c r="DT569" s="17" t="s">
        <v>1</v>
      </c>
      <c r="DU569" s="36" t="str">
        <f>IF(COUNT(DU565:DU568)=0,"",AVERAGE(DU565:DU568))</f>
        <v/>
      </c>
      <c r="DV569" s="36" t="str">
        <f>IF(COUNT(DV565:DV568)=0,"",AVERAGE(DV565:DV568))</f>
        <v/>
      </c>
      <c r="DW569" s="36" t="str">
        <f>IF(COUNT(DW565:DW568)=0,"",AVERAGE(DW565:DW568))</f>
        <v/>
      </c>
      <c r="DX569" s="36" t="str">
        <f>IF(COUNT(DX565:DX568)=0,"",AVERAGE(DX565:DX568))</f>
        <v/>
      </c>
      <c r="DY569" s="36"/>
      <c r="DZ569" s="36" t="str">
        <f>IF(COUNT(DZ565:DZ568)=0,"",AVERAGE(DZ565:DZ568))</f>
        <v/>
      </c>
      <c r="EA569" s="52"/>
      <c r="EC569" s="48"/>
      <c r="ED569" s="17" t="s">
        <v>1</v>
      </c>
      <c r="EE569" s="36" t="str">
        <f>IF(COUNT(EE565:EE568)=0,"",AVERAGE(EE565:EE568))</f>
        <v/>
      </c>
      <c r="EF569" s="36" t="str">
        <f>IF(COUNT(EF565:EF568)=0,"",AVERAGE(EF565:EF568))</f>
        <v/>
      </c>
      <c r="EG569" s="36" t="str">
        <f>IF(COUNT(EG565:EG568)=0,"",AVERAGE(EG565:EG568))</f>
        <v/>
      </c>
      <c r="EH569" s="36" t="str">
        <f>IF(COUNT(EH565:EH568)=0,"",AVERAGE(EH565:EH568))</f>
        <v/>
      </c>
      <c r="EI569" s="36"/>
      <c r="EJ569" s="36" t="str">
        <f>IF(COUNT(EJ565:EJ568)=0,"",AVERAGE(EJ565:EJ568))</f>
        <v/>
      </c>
      <c r="EK569" s="52"/>
      <c r="EL569" s="48"/>
      <c r="EM569" s="17" t="s">
        <v>1</v>
      </c>
      <c r="EN569" s="36">
        <f>IF(COUNT(EN565:EN568)=0,"",AVERAGE(EN565:EN568))</f>
        <v>9.5</v>
      </c>
      <c r="EO569" s="36">
        <f>IF(COUNT(EO565:EO568)=0,"",AVERAGE(EO565:EO568))</f>
        <v>9.5</v>
      </c>
      <c r="EP569" s="36">
        <f>IF(COUNT(EP565:EP568)=0,"",AVERAGE(EP565:EP568))</f>
        <v>7</v>
      </c>
      <c r="EQ569" s="36">
        <f>IF(COUNT(EQ565:EQ568)=0,"",AVERAGE(EQ565:EQ568))</f>
        <v>8.75</v>
      </c>
      <c r="ER569" s="36"/>
      <c r="ES569" s="36">
        <f>IF(COUNT(ES565:ES568)=0,"",AVERAGE(ES565:ES568))</f>
        <v>0</v>
      </c>
      <c r="ET569" s="52"/>
      <c r="EU569" s="52"/>
      <c r="EW569" s="369"/>
      <c r="EX569" s="17" t="s">
        <v>1</v>
      </c>
      <c r="EY569" s="36" t="str">
        <f t="shared" ref="EY569:FD569" si="2480">IF(COUNT(EY565:EY568)=0,"",AVERAGE(EY565:EY568))</f>
        <v/>
      </c>
      <c r="EZ569" s="36" t="str">
        <f t="shared" si="2480"/>
        <v/>
      </c>
      <c r="FA569" s="36" t="str">
        <f t="shared" si="2480"/>
        <v/>
      </c>
      <c r="FB569" s="36" t="str">
        <f t="shared" si="2480"/>
        <v/>
      </c>
      <c r="FC569" s="36" t="str">
        <f t="shared" si="2480"/>
        <v/>
      </c>
      <c r="FD569" s="36" t="str">
        <f t="shared" si="2480"/>
        <v/>
      </c>
      <c r="FE569" s="52"/>
      <c r="FG569" s="369"/>
      <c r="FH569" s="17" t="s">
        <v>1</v>
      </c>
      <c r="FI569" s="36" t="str">
        <f t="shared" ref="FI569:FN569" si="2481">IF(COUNT(FI565:FI568)=0,"",AVERAGE(FI565:FI568))</f>
        <v/>
      </c>
      <c r="FJ569" s="36" t="str">
        <f t="shared" si="2481"/>
        <v/>
      </c>
      <c r="FK569" s="36" t="str">
        <f t="shared" si="2481"/>
        <v/>
      </c>
      <c r="FL569" s="36" t="str">
        <f t="shared" si="2481"/>
        <v/>
      </c>
      <c r="FM569" s="36" t="str">
        <f t="shared" si="2481"/>
        <v/>
      </c>
      <c r="FN569" s="36" t="str">
        <f t="shared" si="2481"/>
        <v/>
      </c>
      <c r="FO569" s="52"/>
      <c r="FQ569" s="369"/>
      <c r="FR569" s="17" t="s">
        <v>1</v>
      </c>
      <c r="FS569" s="36" t="str">
        <f t="shared" ref="FS569:FX569" si="2482">IF(COUNT(FS565:FS568)=0,"",AVERAGE(FS565:FS568))</f>
        <v/>
      </c>
      <c r="FT569" s="36" t="str">
        <f t="shared" si="2482"/>
        <v/>
      </c>
      <c r="FU569" s="36" t="str">
        <f t="shared" si="2482"/>
        <v/>
      </c>
      <c r="FV569" s="36" t="str">
        <f t="shared" si="2482"/>
        <v/>
      </c>
      <c r="FW569" s="36" t="str">
        <f t="shared" si="2482"/>
        <v/>
      </c>
      <c r="FX569" s="36" t="str">
        <f t="shared" si="2482"/>
        <v/>
      </c>
      <c r="FY569" s="52"/>
      <c r="GA569" s="369"/>
      <c r="GB569" s="17" t="s">
        <v>1</v>
      </c>
      <c r="GC569" s="36" t="str">
        <f t="shared" ref="GC569:GH569" si="2483">IF(COUNT(GC565:GC568)=0,"",AVERAGE(GC565:GC568))</f>
        <v/>
      </c>
      <c r="GD569" s="36" t="str">
        <f t="shared" si="2483"/>
        <v/>
      </c>
      <c r="GE569" s="36" t="str">
        <f t="shared" si="2483"/>
        <v/>
      </c>
      <c r="GF569" s="36" t="str">
        <f t="shared" si="2483"/>
        <v/>
      </c>
      <c r="GG569" s="36" t="str">
        <f t="shared" si="2483"/>
        <v/>
      </c>
      <c r="GH569" s="36" t="str">
        <f t="shared" si="2483"/>
        <v/>
      </c>
      <c r="GI569" s="52"/>
      <c r="GK569" s="369"/>
      <c r="GL569" s="17" t="s">
        <v>1</v>
      </c>
      <c r="GM569" s="36" t="str">
        <f t="shared" ref="GM569:GR569" si="2484">IF(COUNT(GM565:GM568)=0,"",AVERAGE(GM565:GM568))</f>
        <v/>
      </c>
      <c r="GN569" s="36" t="str">
        <f t="shared" si="2484"/>
        <v/>
      </c>
      <c r="GO569" s="36" t="str">
        <f t="shared" si="2484"/>
        <v/>
      </c>
      <c r="GP569" s="36" t="str">
        <f t="shared" si="2484"/>
        <v/>
      </c>
      <c r="GQ569" s="36" t="str">
        <f t="shared" si="2484"/>
        <v/>
      </c>
      <c r="GR569" s="36" t="str">
        <f t="shared" si="2484"/>
        <v/>
      </c>
      <c r="GS569" s="52"/>
      <c r="GU569" s="369"/>
      <c r="GV569" s="17" t="s">
        <v>1</v>
      </c>
      <c r="GW569" s="36" t="str">
        <f t="shared" ref="GW569:HB569" si="2485">IF(COUNT(GW565:GW568)=0,"",AVERAGE(GW565:GW568))</f>
        <v/>
      </c>
      <c r="GX569" s="36" t="str">
        <f t="shared" si="2485"/>
        <v/>
      </c>
      <c r="GY569" s="36" t="str">
        <f t="shared" si="2485"/>
        <v/>
      </c>
      <c r="GZ569" s="36" t="str">
        <f t="shared" si="2485"/>
        <v/>
      </c>
      <c r="HA569" s="36" t="str">
        <f t="shared" si="2485"/>
        <v/>
      </c>
      <c r="HB569" s="36" t="str">
        <f t="shared" si="2485"/>
        <v/>
      </c>
      <c r="HC569" s="52"/>
      <c r="HE569" s="369"/>
      <c r="HF569" s="17" t="s">
        <v>1</v>
      </c>
      <c r="HG569" s="36" t="str">
        <f t="shared" ref="HG569:HL569" si="2486">IF(COUNT(HG565:HG568)=0,"",AVERAGE(HG565:HG568))</f>
        <v/>
      </c>
      <c r="HH569" s="36" t="str">
        <f t="shared" si="2486"/>
        <v/>
      </c>
      <c r="HI569" s="36" t="str">
        <f t="shared" si="2486"/>
        <v/>
      </c>
      <c r="HJ569" s="36" t="str">
        <f t="shared" si="2486"/>
        <v/>
      </c>
      <c r="HK569" s="36" t="str">
        <f t="shared" si="2486"/>
        <v/>
      </c>
      <c r="HL569" s="36" t="str">
        <f t="shared" si="2486"/>
        <v/>
      </c>
      <c r="HM569" s="52"/>
      <c r="HO569" s="369"/>
      <c r="HP569" s="17" t="s">
        <v>1</v>
      </c>
      <c r="HQ569" s="36" t="str">
        <f t="shared" ref="HQ569:HV569" si="2487">IF(COUNT(HQ565:HQ568)=0,"",AVERAGE(HQ565:HQ568))</f>
        <v/>
      </c>
      <c r="HR569" s="36" t="str">
        <f t="shared" si="2487"/>
        <v/>
      </c>
      <c r="HS569" s="36" t="str">
        <f t="shared" si="2487"/>
        <v/>
      </c>
      <c r="HT569" s="36" t="str">
        <f t="shared" si="2487"/>
        <v/>
      </c>
      <c r="HU569" s="36" t="str">
        <f t="shared" si="2487"/>
        <v/>
      </c>
      <c r="HV569" s="36" t="str">
        <f t="shared" si="2487"/>
        <v/>
      </c>
      <c r="HW569" s="52"/>
      <c r="HY569" s="369"/>
      <c r="HZ569" s="17" t="s">
        <v>1</v>
      </c>
      <c r="IA569" s="36" t="str">
        <f t="shared" ref="IA569:IF569" si="2488">IF(COUNT(IA565:IA568)=0,"",AVERAGE(IA565:IA568))</f>
        <v/>
      </c>
      <c r="IB569" s="36" t="str">
        <f t="shared" si="2488"/>
        <v/>
      </c>
      <c r="IC569" s="36" t="str">
        <f t="shared" si="2488"/>
        <v/>
      </c>
      <c r="ID569" s="36" t="str">
        <f t="shared" si="2488"/>
        <v/>
      </c>
      <c r="IE569" s="36" t="str">
        <f t="shared" si="2488"/>
        <v/>
      </c>
      <c r="IF569" s="36" t="str">
        <f t="shared" si="2488"/>
        <v/>
      </c>
      <c r="IG569" s="52"/>
      <c r="II569" s="369"/>
      <c r="IJ569" s="17" t="s">
        <v>1</v>
      </c>
      <c r="IK569" s="36" t="str">
        <f t="shared" ref="IK569:IP569" si="2489">IF(COUNT(IK565:IK568)=0,"",AVERAGE(IK565:IK568))</f>
        <v/>
      </c>
      <c r="IL569" s="36" t="str">
        <f t="shared" si="2489"/>
        <v/>
      </c>
      <c r="IM569" s="36" t="str">
        <f t="shared" si="2489"/>
        <v/>
      </c>
      <c r="IN569" s="36" t="str">
        <f t="shared" si="2489"/>
        <v/>
      </c>
      <c r="IO569" s="36" t="str">
        <f t="shared" si="2489"/>
        <v/>
      </c>
      <c r="IP569" s="36" t="str">
        <f t="shared" si="2489"/>
        <v/>
      </c>
      <c r="IQ569" s="52"/>
      <c r="IS569" s="369"/>
      <c r="IT569" s="17" t="s">
        <v>1</v>
      </c>
      <c r="IU569" s="36" t="str">
        <f t="shared" ref="IU569:IZ569" si="2490">IF(COUNT(IU565:IU568)=0,"",AVERAGE(IU565:IU568))</f>
        <v/>
      </c>
      <c r="IV569" s="36" t="str">
        <f t="shared" si="2490"/>
        <v/>
      </c>
      <c r="IW569" s="36" t="str">
        <f t="shared" si="2490"/>
        <v/>
      </c>
      <c r="IX569" s="36" t="str">
        <f t="shared" si="2490"/>
        <v/>
      </c>
      <c r="IY569" s="36" t="str">
        <f t="shared" si="2490"/>
        <v/>
      </c>
      <c r="IZ569" s="36" t="str">
        <f t="shared" si="2490"/>
        <v/>
      </c>
      <c r="JA569" s="52"/>
    </row>
    <row r="570" spans="1:261" ht="13.8" outlineLevel="1" x14ac:dyDescent="0.25">
      <c r="A570" s="97"/>
      <c r="B570" s="98">
        <f>SUM(B571:B579)*10</f>
        <v>20</v>
      </c>
      <c r="C570" s="37">
        <v>8.3000000000000007</v>
      </c>
      <c r="D570" s="38" t="s">
        <v>384</v>
      </c>
      <c r="E570" s="428">
        <f>(($B$576*E576)+($B$579*E579))/$B$570</f>
        <v>0.6611111111111112</v>
      </c>
      <c r="F570" s="428">
        <f t="shared" ref="F570:J570" si="2491">(($B$576*F576)+($B$579*F579))/$B$570</f>
        <v>0.66666666666666663</v>
      </c>
      <c r="G570" s="428">
        <f t="shared" si="2491"/>
        <v>0.46666666666666662</v>
      </c>
      <c r="H570" s="428">
        <f t="shared" si="2491"/>
        <v>0.64166666666666672</v>
      </c>
      <c r="I570" s="428">
        <f t="shared" si="2491"/>
        <v>0.45</v>
      </c>
      <c r="J570" s="428">
        <f t="shared" si="2491"/>
        <v>0.2</v>
      </c>
      <c r="K570" s="52"/>
      <c r="M570" s="37">
        <v>8.3000000000000007</v>
      </c>
      <c r="N570" s="38" t="s">
        <v>384</v>
      </c>
      <c r="O570" s="38"/>
      <c r="P570" s="38"/>
      <c r="Q570" s="38"/>
      <c r="R570" s="38"/>
      <c r="S570" s="38"/>
      <c r="T570" s="38"/>
      <c r="U570" s="52"/>
      <c r="W570" s="37">
        <v>8.3000000000000007</v>
      </c>
      <c r="X570" s="38" t="s">
        <v>384</v>
      </c>
      <c r="Y570" s="38"/>
      <c r="Z570" s="38"/>
      <c r="AA570" s="38"/>
      <c r="AB570" s="38"/>
      <c r="AC570" s="38"/>
      <c r="AD570" s="38"/>
      <c r="AE570" s="52"/>
      <c r="AG570" s="37">
        <v>8.3000000000000007</v>
      </c>
      <c r="AH570" s="38" t="s">
        <v>384</v>
      </c>
      <c r="AI570" s="38"/>
      <c r="AJ570" s="38"/>
      <c r="AK570" s="38"/>
      <c r="AL570" s="38"/>
      <c r="AM570" s="38"/>
      <c r="AN570" s="38"/>
      <c r="AO570" s="52"/>
      <c r="AQ570" s="37">
        <v>8.3000000000000007</v>
      </c>
      <c r="AR570" s="38" t="s">
        <v>384</v>
      </c>
      <c r="AS570" s="38"/>
      <c r="AT570" s="38"/>
      <c r="AU570" s="38"/>
      <c r="AV570" s="38"/>
      <c r="AW570" s="38"/>
      <c r="AX570" s="38"/>
      <c r="AY570" s="52"/>
      <c r="BA570" s="37">
        <v>8.3000000000000007</v>
      </c>
      <c r="BB570" s="38" t="s">
        <v>384</v>
      </c>
      <c r="BC570" s="36"/>
      <c r="BD570" s="36" t="str">
        <f>IF(COUNT(BD566:BD569)=0,"",AVERAGE(BD566:BD569))</f>
        <v/>
      </c>
      <c r="BE570" s="36" t="str">
        <f>IF(COUNT(BE566:BE569)=0,"",AVERAGE(BE566:BE569))</f>
        <v/>
      </c>
      <c r="BF570" s="36" t="str">
        <f>IF(COUNT(BF566:BF569)=0,"",AVERAGE(BF566:BF569))</f>
        <v/>
      </c>
      <c r="BG570" s="36" t="str">
        <f>IF(COUNT(BG566:BG569)=0,"",AVERAGE(BG566:BG569))</f>
        <v/>
      </c>
      <c r="BH570" s="36" t="str">
        <f>IF(COUNT(BH566:BH569)=0,"",AVERAGE(BH566:BH569))</f>
        <v/>
      </c>
      <c r="BI570" s="52"/>
      <c r="BK570" s="37">
        <v>8.3000000000000007</v>
      </c>
      <c r="BL570" s="38" t="s">
        <v>384</v>
      </c>
      <c r="BM570" s="36"/>
      <c r="BN570" s="36" t="str">
        <f>IF(COUNT(BN566:BN569)=0,"",AVERAGE(BN566:BN569))</f>
        <v/>
      </c>
      <c r="BO570" s="36" t="str">
        <f>IF(COUNT(BO566:BO569)=0,"",AVERAGE(BO566:BO569))</f>
        <v/>
      </c>
      <c r="BP570" s="36" t="str">
        <f>IF(COUNT(BP566:BP569)=0,"",AVERAGE(BP566:BP569))</f>
        <v/>
      </c>
      <c r="BQ570" s="36" t="str">
        <f>IF(COUNT(BQ566:BQ569)=0,"",AVERAGE(BQ566:BQ569))</f>
        <v/>
      </c>
      <c r="BR570" s="36" t="str">
        <f>IF(COUNT(BR566:BR569)=0,"",AVERAGE(BR566:BR569))</f>
        <v/>
      </c>
      <c r="BS570" s="52"/>
      <c r="BU570" s="37">
        <v>8.3000000000000007</v>
      </c>
      <c r="BV570" s="38" t="s">
        <v>384</v>
      </c>
      <c r="BW570" s="38"/>
      <c r="BX570" s="38"/>
      <c r="BY570" s="38"/>
      <c r="BZ570" s="38"/>
      <c r="CA570" s="38"/>
      <c r="CB570" s="38"/>
      <c r="CC570" s="52"/>
      <c r="CE570" s="37">
        <v>8.3000000000000007</v>
      </c>
      <c r="CF570" s="38" t="s">
        <v>384</v>
      </c>
      <c r="CG570" s="38"/>
      <c r="CH570" s="38"/>
      <c r="CI570" s="38"/>
      <c r="CJ570" s="38"/>
      <c r="CK570" s="38"/>
      <c r="CL570" s="38"/>
      <c r="CM570" s="52"/>
      <c r="CO570" s="37">
        <v>8.3000000000000007</v>
      </c>
      <c r="CP570" s="38" t="s">
        <v>384</v>
      </c>
      <c r="CQ570" s="38"/>
      <c r="CR570" s="38"/>
      <c r="CS570" s="38"/>
      <c r="CT570" s="38"/>
      <c r="CU570" s="38"/>
      <c r="CV570" s="38"/>
      <c r="CW570" s="52"/>
      <c r="CY570" s="37">
        <v>8.3000000000000007</v>
      </c>
      <c r="CZ570" s="38" t="s">
        <v>384</v>
      </c>
      <c r="DA570" s="38"/>
      <c r="DB570" s="38"/>
      <c r="DC570" s="38"/>
      <c r="DD570" s="38"/>
      <c r="DE570" s="38"/>
      <c r="DF570" s="38"/>
      <c r="DG570" s="52"/>
      <c r="DI570" s="37">
        <v>8.3000000000000007</v>
      </c>
      <c r="DJ570" s="38" t="s">
        <v>384</v>
      </c>
      <c r="DK570" s="38"/>
      <c r="DL570" s="38"/>
      <c r="DM570" s="38"/>
      <c r="DN570" s="38"/>
      <c r="DO570" s="38"/>
      <c r="DP570" s="38"/>
      <c r="DQ570" s="52"/>
      <c r="DS570" s="37">
        <v>8.3000000000000007</v>
      </c>
      <c r="DT570" s="38" t="s">
        <v>384</v>
      </c>
      <c r="DU570" s="38"/>
      <c r="DV570" s="38"/>
      <c r="DW570" s="38"/>
      <c r="DX570" s="38"/>
      <c r="DY570" s="38"/>
      <c r="DZ570" s="38"/>
      <c r="EA570" s="52"/>
      <c r="EC570" s="37">
        <v>8.3000000000000007</v>
      </c>
      <c r="ED570" s="38" t="s">
        <v>384</v>
      </c>
      <c r="EE570" s="38"/>
      <c r="EF570" s="38"/>
      <c r="EG570" s="38"/>
      <c r="EH570" s="38"/>
      <c r="EI570" s="38"/>
      <c r="EJ570" s="38"/>
      <c r="EK570" s="52"/>
      <c r="EL570" s="37">
        <v>8.3000000000000007</v>
      </c>
      <c r="EM570" s="38" t="s">
        <v>384</v>
      </c>
      <c r="EN570" s="38"/>
      <c r="EO570" s="38"/>
      <c r="EP570" s="38"/>
      <c r="EQ570" s="38"/>
      <c r="ER570" s="38"/>
      <c r="ES570" s="38"/>
      <c r="ET570" s="52"/>
      <c r="EU570" s="52"/>
      <c r="EW570" s="364">
        <v>8.3000000000000007</v>
      </c>
      <c r="EX570" s="38" t="s">
        <v>384</v>
      </c>
      <c r="EY570" s="38"/>
      <c r="EZ570" s="38"/>
      <c r="FA570" s="38"/>
      <c r="FB570" s="38"/>
      <c r="FC570" s="38"/>
      <c r="FD570" s="38"/>
      <c r="FE570" s="52"/>
      <c r="FG570" s="364">
        <v>8.3000000000000007</v>
      </c>
      <c r="FH570" s="38" t="s">
        <v>384</v>
      </c>
      <c r="FI570" s="38"/>
      <c r="FJ570" s="38"/>
      <c r="FK570" s="38"/>
      <c r="FL570" s="38"/>
      <c r="FM570" s="38"/>
      <c r="FN570" s="38"/>
      <c r="FO570" s="52"/>
      <c r="FQ570" s="364">
        <v>8.3000000000000007</v>
      </c>
      <c r="FR570" s="38" t="s">
        <v>384</v>
      </c>
      <c r="FS570" s="38"/>
      <c r="FT570" s="38"/>
      <c r="FU570" s="38"/>
      <c r="FV570" s="38"/>
      <c r="FW570" s="38"/>
      <c r="FX570" s="38"/>
      <c r="FY570" s="52"/>
      <c r="GA570" s="364">
        <v>8.3000000000000007</v>
      </c>
      <c r="GB570" s="38" t="s">
        <v>384</v>
      </c>
      <c r="GC570" s="38"/>
      <c r="GD570" s="38"/>
      <c r="GE570" s="38"/>
      <c r="GF570" s="38"/>
      <c r="GG570" s="38"/>
      <c r="GH570" s="38"/>
      <c r="GI570" s="52"/>
      <c r="GK570" s="364">
        <v>8.3000000000000007</v>
      </c>
      <c r="GL570" s="38" t="s">
        <v>384</v>
      </c>
      <c r="GM570" s="38"/>
      <c r="GN570" s="38"/>
      <c r="GO570" s="38"/>
      <c r="GP570" s="38"/>
      <c r="GQ570" s="38"/>
      <c r="GR570" s="38"/>
      <c r="GS570" s="52"/>
      <c r="GU570" s="364">
        <v>8.3000000000000007</v>
      </c>
      <c r="GV570" s="38" t="s">
        <v>384</v>
      </c>
      <c r="GW570" s="38"/>
      <c r="GX570" s="38"/>
      <c r="GY570" s="38"/>
      <c r="GZ570" s="38"/>
      <c r="HA570" s="38"/>
      <c r="HB570" s="38"/>
      <c r="HC570" s="52"/>
      <c r="HE570" s="364">
        <v>8.3000000000000007</v>
      </c>
      <c r="HF570" s="38" t="s">
        <v>384</v>
      </c>
      <c r="HG570" s="38"/>
      <c r="HH570" s="38"/>
      <c r="HI570" s="38"/>
      <c r="HJ570" s="38"/>
      <c r="HK570" s="38"/>
      <c r="HL570" s="38"/>
      <c r="HM570" s="52"/>
      <c r="HO570" s="364">
        <v>8.3000000000000007</v>
      </c>
      <c r="HP570" s="38" t="s">
        <v>384</v>
      </c>
      <c r="HQ570" s="38"/>
      <c r="HR570" s="38"/>
      <c r="HS570" s="38"/>
      <c r="HT570" s="38"/>
      <c r="HU570" s="38"/>
      <c r="HV570" s="38"/>
      <c r="HW570" s="52"/>
      <c r="HY570" s="364">
        <v>8.3000000000000007</v>
      </c>
      <c r="HZ570" s="38" t="s">
        <v>384</v>
      </c>
      <c r="IA570" s="38"/>
      <c r="IB570" s="38"/>
      <c r="IC570" s="38"/>
      <c r="ID570" s="38"/>
      <c r="IE570" s="38"/>
      <c r="IF570" s="38"/>
      <c r="IG570" s="52"/>
      <c r="II570" s="364">
        <v>8.3000000000000007</v>
      </c>
      <c r="IJ570" s="38" t="s">
        <v>384</v>
      </c>
      <c r="IK570" s="38"/>
      <c r="IL570" s="38"/>
      <c r="IM570" s="38"/>
      <c r="IN570" s="38"/>
      <c r="IO570" s="38"/>
      <c r="IP570" s="38"/>
      <c r="IQ570" s="52"/>
      <c r="IS570" s="364">
        <v>8.3000000000000007</v>
      </c>
      <c r="IT570" s="38" t="s">
        <v>384</v>
      </c>
      <c r="IU570" s="38"/>
      <c r="IV570" s="38"/>
      <c r="IW570" s="38"/>
      <c r="IX570" s="38"/>
      <c r="IY570" s="38"/>
      <c r="IZ570" s="38"/>
      <c r="JA570" s="52"/>
    </row>
    <row r="571" spans="1:261" outlineLevel="2" x14ac:dyDescent="0.25">
      <c r="C571" s="49"/>
      <c r="D571" s="50" t="s">
        <v>17</v>
      </c>
      <c r="E571" s="9"/>
      <c r="F571" s="9"/>
      <c r="G571" s="9"/>
      <c r="H571" s="9"/>
      <c r="I571" s="9"/>
      <c r="J571" s="9"/>
      <c r="K571" s="52"/>
      <c r="M571" s="49"/>
      <c r="N571" s="50" t="s">
        <v>17</v>
      </c>
      <c r="O571" s="9"/>
      <c r="P571" s="9"/>
      <c r="Q571" s="9"/>
      <c r="R571" s="9"/>
      <c r="S571" s="9"/>
      <c r="T571" s="9"/>
      <c r="U571" s="52"/>
      <c r="W571" s="49"/>
      <c r="X571" s="50" t="s">
        <v>17</v>
      </c>
      <c r="Y571" s="9"/>
      <c r="Z571" s="9"/>
      <c r="AA571" s="9"/>
      <c r="AB571" s="9"/>
      <c r="AC571" s="9"/>
      <c r="AD571" s="9"/>
      <c r="AE571" s="52"/>
      <c r="AG571" s="49"/>
      <c r="AH571" s="50" t="s">
        <v>17</v>
      </c>
      <c r="AI571" s="9"/>
      <c r="AJ571" s="9"/>
      <c r="AK571" s="9"/>
      <c r="AL571" s="9"/>
      <c r="AM571" s="9"/>
      <c r="AN571" s="9"/>
      <c r="AO571" s="52"/>
      <c r="AQ571" s="49"/>
      <c r="AR571" s="50" t="s">
        <v>17</v>
      </c>
      <c r="AS571" s="9"/>
      <c r="AT571" s="9"/>
      <c r="AU571" s="9"/>
      <c r="AV571" s="9"/>
      <c r="AW571" s="9"/>
      <c r="AX571" s="9"/>
      <c r="AY571" s="52"/>
      <c r="BA571" s="49"/>
      <c r="BB571" s="50" t="s">
        <v>17</v>
      </c>
      <c r="BC571" s="38"/>
      <c r="BD571" s="38"/>
      <c r="BE571" s="38"/>
      <c r="BF571" s="38"/>
      <c r="BG571" s="38"/>
      <c r="BH571" s="38"/>
      <c r="BI571" s="52"/>
      <c r="BK571" s="49"/>
      <c r="BL571" s="50" t="s">
        <v>17</v>
      </c>
      <c r="BM571" s="38"/>
      <c r="BN571" s="38"/>
      <c r="BO571" s="38"/>
      <c r="BP571" s="38"/>
      <c r="BQ571" s="38"/>
      <c r="BR571" s="38"/>
      <c r="BS571" s="52"/>
      <c r="BU571" s="49"/>
      <c r="BV571" s="50" t="s">
        <v>17</v>
      </c>
      <c r="BW571" s="9"/>
      <c r="BX571" s="9"/>
      <c r="BY571" s="9"/>
      <c r="BZ571" s="9"/>
      <c r="CA571" s="9"/>
      <c r="CB571" s="9"/>
      <c r="CC571" s="52"/>
      <c r="CE571" s="49"/>
      <c r="CF571" s="50" t="s">
        <v>17</v>
      </c>
      <c r="CG571" s="9"/>
      <c r="CH571" s="9"/>
      <c r="CI571" s="9"/>
      <c r="CJ571" s="9"/>
      <c r="CK571" s="9"/>
      <c r="CL571" s="9"/>
      <c r="CM571" s="52"/>
      <c r="CO571" s="49"/>
      <c r="CP571" s="50" t="s">
        <v>17</v>
      </c>
      <c r="CQ571" s="9"/>
      <c r="CR571" s="9"/>
      <c r="CS571" s="9"/>
      <c r="CT571" s="9"/>
      <c r="CU571" s="9"/>
      <c r="CV571" s="9"/>
      <c r="CW571" s="52"/>
      <c r="CY571" s="49"/>
      <c r="CZ571" s="50" t="s">
        <v>17</v>
      </c>
      <c r="DA571" s="9"/>
      <c r="DB571" s="9"/>
      <c r="DC571" s="9"/>
      <c r="DD571" s="9"/>
      <c r="DE571" s="9"/>
      <c r="DF571" s="9"/>
      <c r="DG571" s="52"/>
      <c r="DI571" s="49"/>
      <c r="DJ571" s="50" t="s">
        <v>17</v>
      </c>
      <c r="DK571" s="9"/>
      <c r="DL571" s="9"/>
      <c r="DM571" s="9"/>
      <c r="DN571" s="9"/>
      <c r="DO571" s="9"/>
      <c r="DP571" s="9"/>
      <c r="DQ571" s="52"/>
      <c r="DS571" s="49"/>
      <c r="DT571" s="50" t="s">
        <v>17</v>
      </c>
      <c r="DU571" s="9"/>
      <c r="DV571" s="9"/>
      <c r="DW571" s="9"/>
      <c r="DX571" s="9"/>
      <c r="DY571" s="9"/>
      <c r="DZ571" s="9"/>
      <c r="EA571" s="52"/>
      <c r="EC571" s="49"/>
      <c r="ED571" s="50" t="s">
        <v>17</v>
      </c>
      <c r="EE571" s="9"/>
      <c r="EF571" s="9"/>
      <c r="EG571" s="9"/>
      <c r="EH571" s="9"/>
      <c r="EI571" s="9"/>
      <c r="EJ571" s="9"/>
      <c r="EK571" s="52"/>
      <c r="EL571" s="49"/>
      <c r="EM571" s="50" t="s">
        <v>17</v>
      </c>
      <c r="EN571" s="9"/>
      <c r="EO571" s="9"/>
      <c r="EP571" s="9"/>
      <c r="EQ571" s="9"/>
      <c r="ER571" s="9"/>
      <c r="ES571" s="9"/>
      <c r="ET571" s="52"/>
      <c r="EU571" s="52"/>
      <c r="EW571" s="365"/>
      <c r="EX571" s="50" t="s">
        <v>17</v>
      </c>
      <c r="EY571" s="9"/>
      <c r="EZ571" s="9"/>
      <c r="FA571" s="9"/>
      <c r="FB571" s="9"/>
      <c r="FC571" s="9"/>
      <c r="FD571" s="9"/>
      <c r="FE571" s="52"/>
      <c r="FG571" s="365"/>
      <c r="FH571" s="50" t="s">
        <v>17</v>
      </c>
      <c r="FI571" s="9"/>
      <c r="FJ571" s="9"/>
      <c r="FK571" s="9"/>
      <c r="FL571" s="9"/>
      <c r="FM571" s="9"/>
      <c r="FN571" s="9"/>
      <c r="FO571" s="52"/>
      <c r="FQ571" s="365"/>
      <c r="FR571" s="50" t="s">
        <v>17</v>
      </c>
      <c r="FS571" s="9"/>
      <c r="FT571" s="9"/>
      <c r="FU571" s="9"/>
      <c r="FV571" s="9"/>
      <c r="FW571" s="9"/>
      <c r="FX571" s="9"/>
      <c r="FY571" s="52"/>
      <c r="GA571" s="365"/>
      <c r="GB571" s="50" t="s">
        <v>17</v>
      </c>
      <c r="GC571" s="9"/>
      <c r="GD571" s="9"/>
      <c r="GE571" s="9"/>
      <c r="GF571" s="9"/>
      <c r="GG571" s="9"/>
      <c r="GH571" s="9"/>
      <c r="GI571" s="52"/>
      <c r="GK571" s="365"/>
      <c r="GL571" s="50" t="s">
        <v>17</v>
      </c>
      <c r="GM571" s="9"/>
      <c r="GN571" s="9"/>
      <c r="GO571" s="9"/>
      <c r="GP571" s="9"/>
      <c r="GQ571" s="9"/>
      <c r="GR571" s="9"/>
      <c r="GS571" s="52"/>
      <c r="GU571" s="365"/>
      <c r="GV571" s="50" t="s">
        <v>17</v>
      </c>
      <c r="GW571" s="9"/>
      <c r="GX571" s="9"/>
      <c r="GY571" s="9"/>
      <c r="GZ571" s="9"/>
      <c r="HA571" s="9"/>
      <c r="HB571" s="9"/>
      <c r="HC571" s="52"/>
      <c r="HE571" s="365"/>
      <c r="HF571" s="50" t="s">
        <v>17</v>
      </c>
      <c r="HG571" s="9"/>
      <c r="HH571" s="9"/>
      <c r="HI571" s="9"/>
      <c r="HJ571" s="9"/>
      <c r="HK571" s="9"/>
      <c r="HL571" s="9"/>
      <c r="HM571" s="52"/>
      <c r="HO571" s="365"/>
      <c r="HP571" s="50" t="s">
        <v>17</v>
      </c>
      <c r="HQ571" s="9"/>
      <c r="HR571" s="9"/>
      <c r="HS571" s="9"/>
      <c r="HT571" s="9"/>
      <c r="HU571" s="9"/>
      <c r="HV571" s="9"/>
      <c r="HW571" s="52"/>
      <c r="HY571" s="365"/>
      <c r="HZ571" s="50" t="s">
        <v>17</v>
      </c>
      <c r="IA571" s="9"/>
      <c r="IB571" s="9"/>
      <c r="IC571" s="9"/>
      <c r="ID571" s="9"/>
      <c r="IE571" s="9"/>
      <c r="IF571" s="9"/>
      <c r="IG571" s="52"/>
      <c r="II571" s="365"/>
      <c r="IJ571" s="50" t="s">
        <v>17</v>
      </c>
      <c r="IK571" s="9"/>
      <c r="IL571" s="9"/>
      <c r="IM571" s="9"/>
      <c r="IN571" s="9"/>
      <c r="IO571" s="9"/>
      <c r="IP571" s="9"/>
      <c r="IQ571" s="52"/>
      <c r="IS571" s="365"/>
      <c r="IT571" s="50" t="s">
        <v>17</v>
      </c>
      <c r="IU571" s="9"/>
      <c r="IV571" s="9"/>
      <c r="IW571" s="9"/>
      <c r="IX571" s="9"/>
      <c r="IY571" s="9"/>
      <c r="IZ571" s="9"/>
      <c r="JA571" s="52"/>
    </row>
    <row r="572" spans="1:261" outlineLevel="2" x14ac:dyDescent="0.25">
      <c r="C572" s="102" t="s">
        <v>78</v>
      </c>
      <c r="D572" s="103" t="s">
        <v>385</v>
      </c>
      <c r="E572" s="103"/>
      <c r="F572" s="103"/>
      <c r="G572" s="103"/>
      <c r="H572" s="103"/>
      <c r="I572" s="103"/>
      <c r="J572" s="103"/>
      <c r="K572" s="52"/>
      <c r="M572" s="102" t="s">
        <v>78</v>
      </c>
      <c r="N572" s="103" t="s">
        <v>385</v>
      </c>
      <c r="O572" s="103"/>
      <c r="P572" s="103"/>
      <c r="Q572" s="103"/>
      <c r="R572" s="103"/>
      <c r="S572" s="103"/>
      <c r="T572" s="103"/>
      <c r="U572" s="52"/>
      <c r="W572" s="102" t="s">
        <v>78</v>
      </c>
      <c r="X572" s="103" t="s">
        <v>385</v>
      </c>
      <c r="Y572" s="103"/>
      <c r="Z572" s="103"/>
      <c r="AA572" s="103"/>
      <c r="AB572" s="103"/>
      <c r="AC572" s="103"/>
      <c r="AD572" s="103"/>
      <c r="AE572" s="52"/>
      <c r="AG572" s="102" t="s">
        <v>78</v>
      </c>
      <c r="AH572" s="103" t="s">
        <v>385</v>
      </c>
      <c r="AI572" s="103"/>
      <c r="AJ572" s="103"/>
      <c r="AK572" s="103"/>
      <c r="AL572" s="103"/>
      <c r="AM572" s="103"/>
      <c r="AN572" s="103"/>
      <c r="AO572" s="52"/>
      <c r="AQ572" s="102" t="s">
        <v>78</v>
      </c>
      <c r="AR572" s="103" t="s">
        <v>385</v>
      </c>
      <c r="AS572" s="103"/>
      <c r="AT572" s="103"/>
      <c r="AU572" s="103"/>
      <c r="AV572" s="103"/>
      <c r="AW572" s="103"/>
      <c r="AX572" s="103"/>
      <c r="AY572" s="52"/>
      <c r="BA572" s="102" t="s">
        <v>78</v>
      </c>
      <c r="BB572" s="103" t="s">
        <v>385</v>
      </c>
      <c r="BC572" s="9"/>
      <c r="BD572" s="9"/>
      <c r="BE572" s="9"/>
      <c r="BF572" s="9"/>
      <c r="BG572" s="9"/>
      <c r="BH572" s="9"/>
      <c r="BI572" s="52"/>
      <c r="BK572" s="102" t="s">
        <v>78</v>
      </c>
      <c r="BL572" s="103" t="s">
        <v>385</v>
      </c>
      <c r="BM572" s="9"/>
      <c r="BN572" s="9"/>
      <c r="BO572" s="9"/>
      <c r="BP572" s="9"/>
      <c r="BQ572" s="9"/>
      <c r="BR572" s="9"/>
      <c r="BS572" s="52"/>
      <c r="BU572" s="102" t="s">
        <v>78</v>
      </c>
      <c r="BV572" s="103" t="s">
        <v>385</v>
      </c>
      <c r="BW572" s="103"/>
      <c r="BX572" s="103"/>
      <c r="BY572" s="103"/>
      <c r="BZ572" s="103"/>
      <c r="CA572" s="103"/>
      <c r="CB572" s="103"/>
      <c r="CC572" s="52"/>
      <c r="CE572" s="102" t="s">
        <v>78</v>
      </c>
      <c r="CF572" s="103" t="s">
        <v>385</v>
      </c>
      <c r="CG572" s="103"/>
      <c r="CH572" s="103"/>
      <c r="CI572" s="103"/>
      <c r="CJ572" s="103"/>
      <c r="CK572" s="103"/>
      <c r="CL572" s="103"/>
      <c r="CM572" s="52"/>
      <c r="CO572" s="102" t="s">
        <v>78</v>
      </c>
      <c r="CP572" s="103" t="s">
        <v>385</v>
      </c>
      <c r="CQ572" s="103"/>
      <c r="CR572" s="103"/>
      <c r="CS572" s="103"/>
      <c r="CT572" s="103"/>
      <c r="CU572" s="103"/>
      <c r="CV572" s="103"/>
      <c r="CW572" s="52"/>
      <c r="CY572" s="102" t="s">
        <v>78</v>
      </c>
      <c r="CZ572" s="103" t="s">
        <v>385</v>
      </c>
      <c r="DA572" s="103"/>
      <c r="DB572" s="103"/>
      <c r="DC572" s="103"/>
      <c r="DD572" s="103"/>
      <c r="DE572" s="103"/>
      <c r="DF572" s="103"/>
      <c r="DG572" s="52"/>
      <c r="DI572" s="102" t="s">
        <v>78</v>
      </c>
      <c r="DJ572" s="103" t="s">
        <v>385</v>
      </c>
      <c r="DK572" s="103"/>
      <c r="DL572" s="103"/>
      <c r="DM572" s="103"/>
      <c r="DN572" s="103"/>
      <c r="DO572" s="103"/>
      <c r="DP572" s="103"/>
      <c r="DQ572" s="52"/>
      <c r="DS572" s="102" t="s">
        <v>78</v>
      </c>
      <c r="DT572" s="103" t="s">
        <v>385</v>
      </c>
      <c r="DU572" s="103"/>
      <c r="DV572" s="103"/>
      <c r="DW572" s="103"/>
      <c r="DX572" s="103"/>
      <c r="DY572" s="103"/>
      <c r="DZ572" s="103"/>
      <c r="EA572" s="52"/>
      <c r="EC572" s="102" t="s">
        <v>78</v>
      </c>
      <c r="ED572" s="103" t="s">
        <v>385</v>
      </c>
      <c r="EE572" s="103"/>
      <c r="EF572" s="103"/>
      <c r="EG572" s="103"/>
      <c r="EH572" s="103"/>
      <c r="EI572" s="103"/>
      <c r="EJ572" s="103"/>
      <c r="EK572" s="52"/>
      <c r="EL572" s="102" t="s">
        <v>78</v>
      </c>
      <c r="EM572" s="103" t="s">
        <v>385</v>
      </c>
      <c r="EN572" s="103"/>
      <c r="EO572" s="103"/>
      <c r="EP572" s="103"/>
      <c r="EQ572" s="103"/>
      <c r="ER572" s="103"/>
      <c r="ES572" s="103"/>
      <c r="ET572" s="52"/>
      <c r="EU572" s="52"/>
      <c r="EW572" s="370" t="s">
        <v>78</v>
      </c>
      <c r="EX572" s="103" t="s">
        <v>385</v>
      </c>
      <c r="EY572" s="103"/>
      <c r="EZ572" s="103"/>
      <c r="FA572" s="103"/>
      <c r="FB572" s="103"/>
      <c r="FC572" s="103"/>
      <c r="FD572" s="103"/>
      <c r="FE572" s="52"/>
      <c r="FG572" s="370" t="s">
        <v>78</v>
      </c>
      <c r="FH572" s="103" t="s">
        <v>385</v>
      </c>
      <c r="FI572" s="103"/>
      <c r="FJ572" s="103"/>
      <c r="FK572" s="103"/>
      <c r="FL572" s="103"/>
      <c r="FM572" s="103"/>
      <c r="FN572" s="103"/>
      <c r="FO572" s="52"/>
      <c r="FQ572" s="370" t="s">
        <v>78</v>
      </c>
      <c r="FR572" s="103" t="s">
        <v>385</v>
      </c>
      <c r="FS572" s="103"/>
      <c r="FT572" s="103"/>
      <c r="FU572" s="103"/>
      <c r="FV572" s="103"/>
      <c r="FW572" s="103"/>
      <c r="FX572" s="103"/>
      <c r="FY572" s="52"/>
      <c r="GA572" s="370" t="s">
        <v>78</v>
      </c>
      <c r="GB572" s="103" t="s">
        <v>385</v>
      </c>
      <c r="GC572" s="103"/>
      <c r="GD572" s="103"/>
      <c r="GE572" s="103"/>
      <c r="GF572" s="103"/>
      <c r="GG572" s="103"/>
      <c r="GH572" s="103"/>
      <c r="GI572" s="52"/>
      <c r="GK572" s="370" t="s">
        <v>78</v>
      </c>
      <c r="GL572" s="103" t="s">
        <v>385</v>
      </c>
      <c r="GM572" s="103"/>
      <c r="GN572" s="103"/>
      <c r="GO572" s="103"/>
      <c r="GP572" s="103"/>
      <c r="GQ572" s="103"/>
      <c r="GR572" s="103"/>
      <c r="GS572" s="52"/>
      <c r="GU572" s="370" t="s">
        <v>78</v>
      </c>
      <c r="GV572" s="103" t="s">
        <v>385</v>
      </c>
      <c r="GW572" s="103"/>
      <c r="GX572" s="103"/>
      <c r="GY572" s="103"/>
      <c r="GZ572" s="103"/>
      <c r="HA572" s="103"/>
      <c r="HB572" s="103"/>
      <c r="HC572" s="52"/>
      <c r="HE572" s="370" t="s">
        <v>78</v>
      </c>
      <c r="HF572" s="103" t="s">
        <v>385</v>
      </c>
      <c r="HG572" s="103"/>
      <c r="HH572" s="103"/>
      <c r="HI572" s="103"/>
      <c r="HJ572" s="103"/>
      <c r="HK572" s="103"/>
      <c r="HL572" s="103"/>
      <c r="HM572" s="52"/>
      <c r="HO572" s="370" t="s">
        <v>78</v>
      </c>
      <c r="HP572" s="103" t="s">
        <v>385</v>
      </c>
      <c r="HQ572" s="103"/>
      <c r="HR572" s="103"/>
      <c r="HS572" s="103"/>
      <c r="HT572" s="103"/>
      <c r="HU572" s="103"/>
      <c r="HV572" s="103"/>
      <c r="HW572" s="52"/>
      <c r="HY572" s="370" t="s">
        <v>78</v>
      </c>
      <c r="HZ572" s="103" t="s">
        <v>385</v>
      </c>
      <c r="IA572" s="103"/>
      <c r="IB572" s="103"/>
      <c r="IC572" s="103"/>
      <c r="ID572" s="103"/>
      <c r="IE572" s="103"/>
      <c r="IF572" s="103"/>
      <c r="IG572" s="52"/>
      <c r="II572" s="370" t="s">
        <v>78</v>
      </c>
      <c r="IJ572" s="103" t="s">
        <v>385</v>
      </c>
      <c r="IK572" s="103"/>
      <c r="IL572" s="103"/>
      <c r="IM572" s="103"/>
      <c r="IN572" s="103"/>
      <c r="IO572" s="103"/>
      <c r="IP572" s="103"/>
      <c r="IQ572" s="52"/>
      <c r="IS572" s="370" t="s">
        <v>78</v>
      </c>
      <c r="IT572" s="103" t="s">
        <v>385</v>
      </c>
      <c r="IU572" s="103"/>
      <c r="IV572" s="103"/>
      <c r="IW572" s="103"/>
      <c r="IX572" s="103"/>
      <c r="IY572" s="103"/>
      <c r="IZ572" s="103"/>
      <c r="JA572" s="52"/>
    </row>
    <row r="573" spans="1:261" outlineLevel="2" x14ac:dyDescent="0.25">
      <c r="C573" s="328"/>
      <c r="D573" s="41">
        <v>1</v>
      </c>
      <c r="E573" s="416">
        <f t="shared" ref="E573" si="2492">AVERAGE(O573,Y573,AI573,AS573,BC573,BM573,BW573,CG573,CQ573,DA573,DK573,DU573,EE573,EO573,EY573,FI573,FS573,GC573,GM573,GW573,HG573,HQ573,IA573,IK573,IU573)</f>
        <v>6</v>
      </c>
      <c r="F573" s="416">
        <f t="shared" ref="F573" si="2493">AVERAGE(P573,Z573,AJ573,AT573,BD573,BN573,BX573,CH573,CR573,DB573,DL573,DV573,EF573,EP573,EZ573,FJ573,FT573,GD573,GN573,GX573,HH573,HR573,IB573,IL573,IV573)</f>
        <v>6.333333333333333</v>
      </c>
      <c r="G573" s="416">
        <f t="shared" ref="G573" si="2494">AVERAGE(Q573,AA573,AK573,AU573,BE573,BO573,BY573,CI573,CS573,DC573,DM573,DW573,EG573,EQ573,FA573,FK573,FU573,GE573,GO573,GY573,HI573,HS573,IC573,IM573,IW573)</f>
        <v>3.6666666666666665</v>
      </c>
      <c r="H573" s="416">
        <f t="shared" ref="H573" si="2495">AVERAGE(R573,AB573,AL573,AV573,BF573,BP573,BZ573,CJ573,CT573,DD573,DN573,DX573,EH573,ER573,FB573,FL573,FV573,GF573,GP573,GZ573,HJ573,HT573,ID573,IN573,IX573)</f>
        <v>4.5</v>
      </c>
      <c r="I573" s="416">
        <f t="shared" ref="I573" si="2496">AVERAGE(S573,AC573,AM573,AW573,BG573,BQ573,CA573,CK573,CU573,DE573,DO573,DY573,EI573,ES573,FC573,FM573,FW573,GG573,GQ573,HA573,HK573,HU573,IE573,IO573,IY573)</f>
        <v>4</v>
      </c>
      <c r="J573" s="416">
        <f t="shared" ref="J573" si="2497">AVERAGE(T573,AD573,AN573,AX573,BH573,BR573,CB573,CL573,CV573,DF573,DP573,DZ573,EJ573,ET573,FD573,FN573,FX573,GH573,GR573,HB573,HL573,HV573,IF573,IP573,IZ573)</f>
        <v>0</v>
      </c>
      <c r="K573" s="52"/>
      <c r="M573" s="328"/>
      <c r="N573" s="41">
        <v>1</v>
      </c>
      <c r="O573" s="6"/>
      <c r="P573" s="6"/>
      <c r="Q573" s="6"/>
      <c r="R573" s="6"/>
      <c r="S573" s="6"/>
      <c r="T573" s="6"/>
      <c r="U573" s="52"/>
      <c r="W573" s="328"/>
      <c r="X573" s="41">
        <v>1</v>
      </c>
      <c r="Y573" s="6"/>
      <c r="Z573" s="6"/>
      <c r="AA573" s="6"/>
      <c r="AB573" s="6"/>
      <c r="AC573" s="6"/>
      <c r="AD573" s="6"/>
      <c r="AE573" s="52"/>
      <c r="AG573" s="328"/>
      <c r="AH573" s="41">
        <v>1</v>
      </c>
      <c r="AI573" s="6"/>
      <c r="AJ573" s="6"/>
      <c r="AK573" s="6"/>
      <c r="AL573" s="6"/>
      <c r="AM573" s="6"/>
      <c r="AN573" s="6"/>
      <c r="AO573" s="52"/>
      <c r="AQ573" s="328"/>
      <c r="AR573" s="41">
        <v>1</v>
      </c>
      <c r="AS573" s="6"/>
      <c r="AT573" s="6"/>
      <c r="AU573" s="6"/>
      <c r="AV573" s="6"/>
      <c r="AW573" s="6"/>
      <c r="AX573" s="6"/>
      <c r="AY573" s="52"/>
      <c r="BA573" s="328"/>
      <c r="BB573" s="41">
        <v>1</v>
      </c>
      <c r="BC573" s="103"/>
      <c r="BD573" s="103"/>
      <c r="BE573" s="103"/>
      <c r="BF573" s="103"/>
      <c r="BG573" s="103"/>
      <c r="BH573" s="103"/>
      <c r="BI573" s="52"/>
      <c r="BK573" s="328"/>
      <c r="BL573" s="41">
        <v>1</v>
      </c>
      <c r="BM573" s="103"/>
      <c r="BN573" s="103"/>
      <c r="BO573" s="103"/>
      <c r="BP573" s="103"/>
      <c r="BQ573" s="103"/>
      <c r="BR573" s="103"/>
      <c r="BS573" s="52"/>
      <c r="BU573" s="328"/>
      <c r="BV573" s="41">
        <v>1</v>
      </c>
      <c r="BW573" s="6"/>
      <c r="BX573" s="6"/>
      <c r="BY573" s="6"/>
      <c r="BZ573" s="6"/>
      <c r="CA573" s="6"/>
      <c r="CB573" s="6"/>
      <c r="CC573" s="52"/>
      <c r="CE573" s="328"/>
      <c r="CF573" s="41">
        <v>1</v>
      </c>
      <c r="CG573" s="6"/>
      <c r="CH573" s="6"/>
      <c r="CI573" s="6"/>
      <c r="CJ573" s="6"/>
      <c r="CK573" s="6"/>
      <c r="CL573" s="6"/>
      <c r="CM573" s="52"/>
      <c r="CO573" s="328"/>
      <c r="CP573" s="41">
        <v>1</v>
      </c>
      <c r="CQ573" s="6">
        <v>5</v>
      </c>
      <c r="CR573" s="6">
        <v>8</v>
      </c>
      <c r="CS573" s="6">
        <v>3</v>
      </c>
      <c r="CT573" s="6">
        <v>5</v>
      </c>
      <c r="CU573" s="6">
        <v>8</v>
      </c>
      <c r="CV573" s="409">
        <v>0</v>
      </c>
      <c r="CW573" s="52"/>
      <c r="CY573" s="328"/>
      <c r="CZ573" s="41">
        <v>1</v>
      </c>
      <c r="DA573" s="6">
        <v>6</v>
      </c>
      <c r="DB573" s="6">
        <v>7</v>
      </c>
      <c r="DC573" s="6">
        <v>4</v>
      </c>
      <c r="DD573" s="6">
        <v>4</v>
      </c>
      <c r="DE573" s="6"/>
      <c r="DF573" s="6">
        <v>0</v>
      </c>
      <c r="DG573" s="52"/>
      <c r="DI573" s="328"/>
      <c r="DJ573" s="41">
        <v>1</v>
      </c>
      <c r="DK573" s="6"/>
      <c r="DL573" s="6"/>
      <c r="DM573" s="6"/>
      <c r="DN573" s="6"/>
      <c r="DO573" s="6"/>
      <c r="DP573" s="6"/>
      <c r="DQ573" s="52"/>
      <c r="DS573" s="328"/>
      <c r="DT573" s="41">
        <v>1</v>
      </c>
      <c r="DU573" s="6"/>
      <c r="DV573" s="6"/>
      <c r="DW573" s="6"/>
      <c r="DX573" s="6"/>
      <c r="DY573" s="6"/>
      <c r="DZ573" s="6"/>
      <c r="EA573" s="52"/>
      <c r="EC573" s="328"/>
      <c r="ED573" s="41">
        <v>1</v>
      </c>
      <c r="EE573" s="6"/>
      <c r="EF573" s="6"/>
      <c r="EG573" s="6"/>
      <c r="EH573" s="6"/>
      <c r="EI573" s="6"/>
      <c r="EJ573" s="6"/>
      <c r="EK573" s="52"/>
      <c r="EL573" s="328"/>
      <c r="EM573" s="41">
        <v>1</v>
      </c>
      <c r="EN573" s="6">
        <v>6</v>
      </c>
      <c r="EO573" s="6">
        <v>7</v>
      </c>
      <c r="EP573" s="6">
        <v>4</v>
      </c>
      <c r="EQ573" s="6">
        <v>4</v>
      </c>
      <c r="ER573" s="6"/>
      <c r="ES573" s="6">
        <v>0</v>
      </c>
      <c r="ET573" s="52"/>
      <c r="EU573" s="52"/>
      <c r="EW573" s="367"/>
      <c r="EX573" s="41">
        <v>1</v>
      </c>
      <c r="EY573" s="6"/>
      <c r="EZ573" s="6"/>
      <c r="FA573" s="6"/>
      <c r="FB573" s="6"/>
      <c r="FC573" s="6"/>
      <c r="FD573" s="6"/>
      <c r="FE573" s="52"/>
      <c r="FG573" s="367"/>
      <c r="FH573" s="41">
        <v>1</v>
      </c>
      <c r="FI573" s="6"/>
      <c r="FJ573" s="6"/>
      <c r="FK573" s="6"/>
      <c r="FL573" s="6"/>
      <c r="FM573" s="6"/>
      <c r="FN573" s="6"/>
      <c r="FO573" s="52"/>
      <c r="FQ573" s="367"/>
      <c r="FR573" s="41">
        <v>1</v>
      </c>
      <c r="FS573" s="6"/>
      <c r="FT573" s="6"/>
      <c r="FU573" s="6"/>
      <c r="FV573" s="6"/>
      <c r="FW573" s="6"/>
      <c r="FX573" s="6"/>
      <c r="FY573" s="52"/>
      <c r="GA573" s="367"/>
      <c r="GB573" s="41">
        <v>1</v>
      </c>
      <c r="GC573" s="6"/>
      <c r="GD573" s="6"/>
      <c r="GE573" s="6"/>
      <c r="GF573" s="6"/>
      <c r="GG573" s="6"/>
      <c r="GH573" s="6"/>
      <c r="GI573" s="52"/>
      <c r="GK573" s="367"/>
      <c r="GL573" s="41">
        <v>1</v>
      </c>
      <c r="GM573" s="6"/>
      <c r="GN573" s="6"/>
      <c r="GO573" s="6"/>
      <c r="GP573" s="6"/>
      <c r="GQ573" s="6"/>
      <c r="GR573" s="6"/>
      <c r="GS573" s="52"/>
      <c r="GU573" s="367"/>
      <c r="GV573" s="41">
        <v>1</v>
      </c>
      <c r="GW573" s="6"/>
      <c r="GX573" s="6"/>
      <c r="GY573" s="6"/>
      <c r="GZ573" s="6"/>
      <c r="HA573" s="6"/>
      <c r="HB573" s="6"/>
      <c r="HC573" s="52"/>
      <c r="HE573" s="367"/>
      <c r="HF573" s="41">
        <v>1</v>
      </c>
      <c r="HG573" s="6"/>
      <c r="HH573" s="6"/>
      <c r="HI573" s="6"/>
      <c r="HJ573" s="6"/>
      <c r="HK573" s="6"/>
      <c r="HL573" s="6"/>
      <c r="HM573" s="52"/>
      <c r="HO573" s="367"/>
      <c r="HP573" s="41">
        <v>1</v>
      </c>
      <c r="HQ573" s="6"/>
      <c r="HR573" s="6"/>
      <c r="HS573" s="6"/>
      <c r="HT573" s="6"/>
      <c r="HU573" s="6"/>
      <c r="HV573" s="6"/>
      <c r="HW573" s="52"/>
      <c r="HY573" s="367"/>
      <c r="HZ573" s="41">
        <v>1</v>
      </c>
      <c r="IA573" s="6"/>
      <c r="IB573" s="6"/>
      <c r="IC573" s="6"/>
      <c r="ID573" s="6"/>
      <c r="IE573" s="6"/>
      <c r="IF573" s="6"/>
      <c r="IG573" s="52"/>
      <c r="II573" s="367"/>
      <c r="IJ573" s="41">
        <v>1</v>
      </c>
      <c r="IK573" s="6"/>
      <c r="IL573" s="6"/>
      <c r="IM573" s="6"/>
      <c r="IN573" s="6"/>
      <c r="IO573" s="6"/>
      <c r="IP573" s="6"/>
      <c r="IQ573" s="52"/>
      <c r="IS573" s="367"/>
      <c r="IT573" s="41">
        <v>1</v>
      </c>
      <c r="IU573" s="6"/>
      <c r="IV573" s="6"/>
      <c r="IW573" s="6"/>
      <c r="IX573" s="6"/>
      <c r="IY573" s="6"/>
      <c r="IZ573" s="6"/>
      <c r="JA573" s="52"/>
    </row>
    <row r="574" spans="1:261" outlineLevel="2" x14ac:dyDescent="0.25">
      <c r="C574" s="328"/>
      <c r="D574" s="41" t="s">
        <v>29</v>
      </c>
      <c r="E574" s="416">
        <f t="shared" ref="E574:E575" si="2498">AVERAGE(O574,Y574,AI574,AS574,BC574,BM574,BW574,CG574,CQ574,DA574,DK574,DU574,EE574,EO574,EY574,FI574,FS574,GC574,GM574,GW574,HG574,HQ574,IA574,IK574,IU574)</f>
        <v>4.333333333333333</v>
      </c>
      <c r="F574" s="416">
        <f t="shared" ref="F574:F575" si="2499">AVERAGE(P574,Z574,AJ574,AT574,BD574,BN574,BX574,CH574,CR574,DB574,DL574,DV574,EF574,EP574,EZ574,FJ574,FT574,GD574,GN574,GX574,HH574,HR574,IB574,IL574,IV574)</f>
        <v>6.333333333333333</v>
      </c>
      <c r="G574" s="416">
        <f t="shared" ref="G574:G575" si="2500">AVERAGE(Q574,AA574,AK574,AU574,BE574,BO574,BY574,CI574,CS574,DC574,DM574,DW574,EG574,EQ574,FA574,FK574,FU574,GE574,GO574,GY574,HI574,HS574,IC574,IM574,IW574)</f>
        <v>3.6666666666666665</v>
      </c>
      <c r="H574" s="416">
        <f t="shared" ref="H574:H575" si="2501">AVERAGE(R574,AB574,AL574,AV574,BF574,BP574,BZ574,CJ574,CT574,DD574,DN574,DX574,EH574,ER574,FB574,FL574,FV574,GF574,GP574,GZ574,HJ574,HT574,ID574,IN574,IX574)</f>
        <v>4</v>
      </c>
      <c r="I574" s="416">
        <f t="shared" ref="I574:I575" si="2502">AVERAGE(S574,AC574,AM574,AW574,BG574,BQ574,CA574,CK574,CU574,DE574,DO574,DY574,EI574,ES574,FC574,FM574,FW574,GG574,GQ574,HA574,HK574,HU574,IE574,IO574,IY574)</f>
        <v>4</v>
      </c>
      <c r="J574" s="416">
        <f t="shared" ref="J574:J575" si="2503">AVERAGE(T574,AD574,AN574,AX574,BH574,BR574,CB574,CL574,CV574,DF574,DP574,DZ574,EJ574,ET574,FD574,FN574,FX574,GH574,GR574,HB574,HL574,HV574,IF574,IP574,IZ574)</f>
        <v>0</v>
      </c>
      <c r="K574" s="52"/>
      <c r="M574" s="328"/>
      <c r="N574" s="41" t="s">
        <v>29</v>
      </c>
      <c r="O574" s="6"/>
      <c r="P574" s="6"/>
      <c r="Q574" s="6"/>
      <c r="R574" s="6"/>
      <c r="S574" s="6"/>
      <c r="T574" s="6"/>
      <c r="U574" s="52"/>
      <c r="W574" s="328"/>
      <c r="X574" s="41" t="s">
        <v>29</v>
      </c>
      <c r="Y574" s="6"/>
      <c r="Z574" s="6"/>
      <c r="AA574" s="6"/>
      <c r="AB574" s="6"/>
      <c r="AC574" s="6"/>
      <c r="AD574" s="6"/>
      <c r="AE574" s="52"/>
      <c r="AG574" s="328"/>
      <c r="AH574" s="41" t="s">
        <v>29</v>
      </c>
      <c r="AI574" s="6"/>
      <c r="AJ574" s="6"/>
      <c r="AK574" s="6"/>
      <c r="AL574" s="6"/>
      <c r="AM574" s="6"/>
      <c r="AN574" s="6"/>
      <c r="AO574" s="52"/>
      <c r="AQ574" s="328"/>
      <c r="AR574" s="41" t="s">
        <v>29</v>
      </c>
      <c r="AS574" s="6"/>
      <c r="AT574" s="6"/>
      <c r="AU574" s="6"/>
      <c r="AV574" s="6"/>
      <c r="AW574" s="6"/>
      <c r="AX574" s="6"/>
      <c r="AY574" s="52"/>
      <c r="BA574" s="328"/>
      <c r="BB574" s="41" t="s">
        <v>29</v>
      </c>
      <c r="BC574" s="6"/>
      <c r="BD574" s="6"/>
      <c r="BE574" s="6"/>
      <c r="BF574" s="6"/>
      <c r="BG574" s="6"/>
      <c r="BH574" s="6"/>
      <c r="BI574" s="52"/>
      <c r="BK574" s="328"/>
      <c r="BL574" s="41" t="s">
        <v>29</v>
      </c>
      <c r="BM574" s="6"/>
      <c r="BN574" s="6"/>
      <c r="BO574" s="6"/>
      <c r="BP574" s="6"/>
      <c r="BQ574" s="6"/>
      <c r="BR574" s="6"/>
      <c r="BS574" s="52"/>
      <c r="BU574" s="328"/>
      <c r="BV574" s="41" t="s">
        <v>29</v>
      </c>
      <c r="BW574" s="6"/>
      <c r="BX574" s="6"/>
      <c r="BY574" s="6"/>
      <c r="BZ574" s="6"/>
      <c r="CA574" s="6"/>
      <c r="CB574" s="6"/>
      <c r="CC574" s="52"/>
      <c r="CE574" s="328"/>
      <c r="CF574" s="41" t="s">
        <v>29</v>
      </c>
      <c r="CG574" s="6"/>
      <c r="CH574" s="6"/>
      <c r="CI574" s="6"/>
      <c r="CJ574" s="6"/>
      <c r="CK574" s="6"/>
      <c r="CL574" s="6"/>
      <c r="CM574" s="52"/>
      <c r="CO574" s="328"/>
      <c r="CP574" s="41" t="s">
        <v>29</v>
      </c>
      <c r="CQ574" s="6">
        <v>0</v>
      </c>
      <c r="CR574" s="6">
        <v>8</v>
      </c>
      <c r="CS574" s="6">
        <v>3</v>
      </c>
      <c r="CT574" s="6">
        <v>4</v>
      </c>
      <c r="CU574" s="6">
        <v>8</v>
      </c>
      <c r="CV574" s="409">
        <v>0</v>
      </c>
      <c r="CW574" s="52"/>
      <c r="CY574" s="328"/>
      <c r="CZ574" s="41" t="s">
        <v>29</v>
      </c>
      <c r="DA574" s="6">
        <v>6</v>
      </c>
      <c r="DB574" s="6">
        <v>7</v>
      </c>
      <c r="DC574" s="6">
        <v>4</v>
      </c>
      <c r="DD574" s="6">
        <v>4</v>
      </c>
      <c r="DE574" s="6"/>
      <c r="DF574" s="6">
        <v>0</v>
      </c>
      <c r="DG574" s="52"/>
      <c r="DI574" s="328"/>
      <c r="DJ574" s="41" t="s">
        <v>29</v>
      </c>
      <c r="DK574" s="6"/>
      <c r="DL574" s="6"/>
      <c r="DM574" s="6"/>
      <c r="DN574" s="6"/>
      <c r="DO574" s="6"/>
      <c r="DP574" s="6"/>
      <c r="DQ574" s="52"/>
      <c r="DS574" s="328"/>
      <c r="DT574" s="41" t="s">
        <v>29</v>
      </c>
      <c r="DU574" s="6"/>
      <c r="DV574" s="6"/>
      <c r="DW574" s="6"/>
      <c r="DX574" s="6"/>
      <c r="DY574" s="6"/>
      <c r="DZ574" s="6"/>
      <c r="EA574" s="52"/>
      <c r="EC574" s="328"/>
      <c r="ED574" s="41" t="s">
        <v>29</v>
      </c>
      <c r="EE574" s="6"/>
      <c r="EF574" s="6"/>
      <c r="EG574" s="6"/>
      <c r="EH574" s="6"/>
      <c r="EI574" s="6"/>
      <c r="EJ574" s="6"/>
      <c r="EK574" s="52"/>
      <c r="EL574" s="328"/>
      <c r="EM574" s="41" t="s">
        <v>29</v>
      </c>
      <c r="EN574" s="6">
        <v>6</v>
      </c>
      <c r="EO574" s="6">
        <v>7</v>
      </c>
      <c r="EP574" s="6">
        <v>4</v>
      </c>
      <c r="EQ574" s="6">
        <v>4</v>
      </c>
      <c r="ER574" s="6"/>
      <c r="ES574" s="6">
        <v>0</v>
      </c>
      <c r="ET574" s="52"/>
      <c r="EU574" s="52"/>
      <c r="EW574" s="367"/>
      <c r="EX574" s="41" t="s">
        <v>29</v>
      </c>
      <c r="EY574" s="6"/>
      <c r="EZ574" s="6"/>
      <c r="FA574" s="6"/>
      <c r="FB574" s="6"/>
      <c r="FC574" s="6"/>
      <c r="FD574" s="6"/>
      <c r="FE574" s="52"/>
      <c r="FG574" s="367"/>
      <c r="FH574" s="41" t="s">
        <v>29</v>
      </c>
      <c r="FI574" s="6"/>
      <c r="FJ574" s="6"/>
      <c r="FK574" s="6"/>
      <c r="FL574" s="6"/>
      <c r="FM574" s="6"/>
      <c r="FN574" s="6"/>
      <c r="FO574" s="52"/>
      <c r="FQ574" s="367"/>
      <c r="FR574" s="41" t="s">
        <v>29</v>
      </c>
      <c r="FS574" s="6"/>
      <c r="FT574" s="6"/>
      <c r="FU574" s="6"/>
      <c r="FV574" s="6"/>
      <c r="FW574" s="6"/>
      <c r="FX574" s="6"/>
      <c r="FY574" s="52"/>
      <c r="GA574" s="367"/>
      <c r="GB574" s="41" t="s">
        <v>29</v>
      </c>
      <c r="GC574" s="6"/>
      <c r="GD574" s="6"/>
      <c r="GE574" s="6"/>
      <c r="GF574" s="6"/>
      <c r="GG574" s="6"/>
      <c r="GH574" s="6"/>
      <c r="GI574" s="52"/>
      <c r="GK574" s="367"/>
      <c r="GL574" s="41" t="s">
        <v>29</v>
      </c>
      <c r="GM574" s="6"/>
      <c r="GN574" s="6"/>
      <c r="GO574" s="6"/>
      <c r="GP574" s="6"/>
      <c r="GQ574" s="6"/>
      <c r="GR574" s="6"/>
      <c r="GS574" s="52"/>
      <c r="GU574" s="367"/>
      <c r="GV574" s="41" t="s">
        <v>29</v>
      </c>
      <c r="GW574" s="6"/>
      <c r="GX574" s="6"/>
      <c r="GY574" s="6"/>
      <c r="GZ574" s="6"/>
      <c r="HA574" s="6"/>
      <c r="HB574" s="6"/>
      <c r="HC574" s="52"/>
      <c r="HE574" s="367"/>
      <c r="HF574" s="41" t="s">
        <v>29</v>
      </c>
      <c r="HG574" s="6"/>
      <c r="HH574" s="6"/>
      <c r="HI574" s="6"/>
      <c r="HJ574" s="6"/>
      <c r="HK574" s="6"/>
      <c r="HL574" s="6"/>
      <c r="HM574" s="52"/>
      <c r="HO574" s="367"/>
      <c r="HP574" s="41" t="s">
        <v>29</v>
      </c>
      <c r="HQ574" s="6"/>
      <c r="HR574" s="6"/>
      <c r="HS574" s="6"/>
      <c r="HT574" s="6"/>
      <c r="HU574" s="6"/>
      <c r="HV574" s="6"/>
      <c r="HW574" s="52"/>
      <c r="HY574" s="367"/>
      <c r="HZ574" s="41" t="s">
        <v>29</v>
      </c>
      <c r="IA574" s="6"/>
      <c r="IB574" s="6"/>
      <c r="IC574" s="6"/>
      <c r="ID574" s="6"/>
      <c r="IE574" s="6"/>
      <c r="IF574" s="6"/>
      <c r="IG574" s="52"/>
      <c r="II574" s="367"/>
      <c r="IJ574" s="41" t="s">
        <v>29</v>
      </c>
      <c r="IK574" s="6"/>
      <c r="IL574" s="6"/>
      <c r="IM574" s="6"/>
      <c r="IN574" s="6"/>
      <c r="IO574" s="6"/>
      <c r="IP574" s="6"/>
      <c r="IQ574" s="52"/>
      <c r="IS574" s="367"/>
      <c r="IT574" s="41" t="s">
        <v>29</v>
      </c>
      <c r="IU574" s="6"/>
      <c r="IV574" s="6"/>
      <c r="IW574" s="6"/>
      <c r="IX574" s="6"/>
      <c r="IY574" s="6"/>
      <c r="IZ574" s="6"/>
      <c r="JA574" s="52"/>
    </row>
    <row r="575" spans="1:261" outlineLevel="2" x14ac:dyDescent="0.25">
      <c r="C575" s="328"/>
      <c r="D575" s="41" t="s">
        <v>30</v>
      </c>
      <c r="E575" s="416">
        <f t="shared" si="2498"/>
        <v>4.333333333333333</v>
      </c>
      <c r="F575" s="416">
        <f t="shared" si="2499"/>
        <v>6.333333333333333</v>
      </c>
      <c r="G575" s="416">
        <f t="shared" si="2500"/>
        <v>5.666666666666667</v>
      </c>
      <c r="H575" s="416">
        <f t="shared" si="2501"/>
        <v>6</v>
      </c>
      <c r="I575" s="416">
        <f t="shared" si="2502"/>
        <v>4</v>
      </c>
      <c r="J575" s="416">
        <f t="shared" si="2503"/>
        <v>0</v>
      </c>
      <c r="K575" s="52"/>
      <c r="M575" s="328"/>
      <c r="N575" s="41" t="s">
        <v>30</v>
      </c>
      <c r="O575" s="6"/>
      <c r="P575" s="6"/>
      <c r="Q575" s="6"/>
      <c r="R575" s="6"/>
      <c r="S575" s="6"/>
      <c r="T575" s="6"/>
      <c r="U575" s="52"/>
      <c r="W575" s="328"/>
      <c r="X575" s="41" t="s">
        <v>30</v>
      </c>
      <c r="Y575" s="6"/>
      <c r="Z575" s="6"/>
      <c r="AA575" s="6"/>
      <c r="AB575" s="6"/>
      <c r="AC575" s="6"/>
      <c r="AD575" s="6"/>
      <c r="AE575" s="52"/>
      <c r="AG575" s="328"/>
      <c r="AH575" s="41" t="s">
        <v>30</v>
      </c>
      <c r="AI575" s="6"/>
      <c r="AJ575" s="6"/>
      <c r="AK575" s="6"/>
      <c r="AL575" s="6"/>
      <c r="AM575" s="6"/>
      <c r="AN575" s="6"/>
      <c r="AO575" s="52"/>
      <c r="AQ575" s="328"/>
      <c r="AR575" s="41" t="s">
        <v>30</v>
      </c>
      <c r="AS575" s="6"/>
      <c r="AT575" s="6"/>
      <c r="AU575" s="6"/>
      <c r="AV575" s="6"/>
      <c r="AW575" s="6"/>
      <c r="AX575" s="6"/>
      <c r="AY575" s="52"/>
      <c r="BA575" s="328"/>
      <c r="BB575" s="41" t="s">
        <v>30</v>
      </c>
      <c r="BC575" s="6"/>
      <c r="BD575" s="6"/>
      <c r="BE575" s="6"/>
      <c r="BF575" s="6"/>
      <c r="BG575" s="6"/>
      <c r="BH575" s="6"/>
      <c r="BI575" s="52"/>
      <c r="BK575" s="328"/>
      <c r="BL575" s="41" t="s">
        <v>30</v>
      </c>
      <c r="BM575" s="6"/>
      <c r="BN575" s="6"/>
      <c r="BO575" s="6"/>
      <c r="BP575" s="6"/>
      <c r="BQ575" s="6"/>
      <c r="BR575" s="6"/>
      <c r="BS575" s="52"/>
      <c r="BU575" s="328"/>
      <c r="BV575" s="41" t="s">
        <v>30</v>
      </c>
      <c r="BW575" s="6"/>
      <c r="BX575" s="6"/>
      <c r="BY575" s="6"/>
      <c r="BZ575" s="6"/>
      <c r="CA575" s="6"/>
      <c r="CB575" s="6"/>
      <c r="CC575" s="52"/>
      <c r="CE575" s="328"/>
      <c r="CF575" s="41" t="s">
        <v>30</v>
      </c>
      <c r="CG575" s="6"/>
      <c r="CH575" s="6"/>
      <c r="CI575" s="6"/>
      <c r="CJ575" s="6"/>
      <c r="CK575" s="6"/>
      <c r="CL575" s="6"/>
      <c r="CM575" s="52"/>
      <c r="CO575" s="328"/>
      <c r="CP575" s="41" t="s">
        <v>30</v>
      </c>
      <c r="CQ575" s="6">
        <v>0</v>
      </c>
      <c r="CR575" s="6">
        <v>8</v>
      </c>
      <c r="CS575" s="6">
        <v>9</v>
      </c>
      <c r="CT575" s="6">
        <v>8</v>
      </c>
      <c r="CU575" s="6">
        <v>8</v>
      </c>
      <c r="CV575" s="409">
        <v>0</v>
      </c>
      <c r="CW575" s="52"/>
      <c r="CY575" s="328"/>
      <c r="CZ575" s="41" t="s">
        <v>30</v>
      </c>
      <c r="DA575" s="6">
        <v>6</v>
      </c>
      <c r="DB575" s="6">
        <v>7</v>
      </c>
      <c r="DC575" s="6">
        <v>4</v>
      </c>
      <c r="DD575" s="6">
        <v>4</v>
      </c>
      <c r="DE575" s="6"/>
      <c r="DF575" s="6">
        <v>0</v>
      </c>
      <c r="DG575" s="52"/>
      <c r="DI575" s="328"/>
      <c r="DJ575" s="41" t="s">
        <v>30</v>
      </c>
      <c r="DK575" s="6"/>
      <c r="DL575" s="6"/>
      <c r="DM575" s="6"/>
      <c r="DN575" s="6"/>
      <c r="DO575" s="6"/>
      <c r="DP575" s="6"/>
      <c r="DQ575" s="52"/>
      <c r="DS575" s="328"/>
      <c r="DT575" s="41" t="s">
        <v>30</v>
      </c>
      <c r="DU575" s="6"/>
      <c r="DV575" s="6"/>
      <c r="DW575" s="6"/>
      <c r="DX575" s="6"/>
      <c r="DY575" s="6"/>
      <c r="DZ575" s="6"/>
      <c r="EA575" s="52"/>
      <c r="EC575" s="328"/>
      <c r="ED575" s="41" t="s">
        <v>30</v>
      </c>
      <c r="EE575" s="6"/>
      <c r="EF575" s="6"/>
      <c r="EG575" s="6"/>
      <c r="EH575" s="6"/>
      <c r="EI575" s="6"/>
      <c r="EJ575" s="6"/>
      <c r="EK575" s="52"/>
      <c r="EL575" s="328"/>
      <c r="EM575" s="41" t="s">
        <v>30</v>
      </c>
      <c r="EN575" s="6">
        <v>6</v>
      </c>
      <c r="EO575" s="6">
        <v>7</v>
      </c>
      <c r="EP575" s="6">
        <v>4</v>
      </c>
      <c r="EQ575" s="6">
        <v>4</v>
      </c>
      <c r="ER575" s="6"/>
      <c r="ES575" s="6">
        <v>0</v>
      </c>
      <c r="ET575" s="52"/>
      <c r="EU575" s="52"/>
      <c r="EW575" s="367"/>
      <c r="EX575" s="41" t="s">
        <v>30</v>
      </c>
      <c r="EY575" s="6"/>
      <c r="EZ575" s="6"/>
      <c r="FA575" s="6"/>
      <c r="FB575" s="6"/>
      <c r="FC575" s="6"/>
      <c r="FD575" s="6"/>
      <c r="FE575" s="52"/>
      <c r="FG575" s="367"/>
      <c r="FH575" s="41" t="s">
        <v>30</v>
      </c>
      <c r="FI575" s="6"/>
      <c r="FJ575" s="6"/>
      <c r="FK575" s="6"/>
      <c r="FL575" s="6"/>
      <c r="FM575" s="6"/>
      <c r="FN575" s="6"/>
      <c r="FO575" s="52"/>
      <c r="FQ575" s="367"/>
      <c r="FR575" s="41" t="s">
        <v>30</v>
      </c>
      <c r="FS575" s="6"/>
      <c r="FT575" s="6"/>
      <c r="FU575" s="6"/>
      <c r="FV575" s="6"/>
      <c r="FW575" s="6"/>
      <c r="FX575" s="6"/>
      <c r="FY575" s="52"/>
      <c r="GA575" s="367"/>
      <c r="GB575" s="41" t="s">
        <v>30</v>
      </c>
      <c r="GC575" s="6"/>
      <c r="GD575" s="6"/>
      <c r="GE575" s="6"/>
      <c r="GF575" s="6"/>
      <c r="GG575" s="6"/>
      <c r="GH575" s="6"/>
      <c r="GI575" s="52"/>
      <c r="GK575" s="367"/>
      <c r="GL575" s="41" t="s">
        <v>30</v>
      </c>
      <c r="GM575" s="6"/>
      <c r="GN575" s="6"/>
      <c r="GO575" s="6"/>
      <c r="GP575" s="6"/>
      <c r="GQ575" s="6"/>
      <c r="GR575" s="6"/>
      <c r="GS575" s="52"/>
      <c r="GU575" s="367"/>
      <c r="GV575" s="41" t="s">
        <v>30</v>
      </c>
      <c r="GW575" s="6"/>
      <c r="GX575" s="6"/>
      <c r="GY575" s="6"/>
      <c r="GZ575" s="6"/>
      <c r="HA575" s="6"/>
      <c r="HB575" s="6"/>
      <c r="HC575" s="52"/>
      <c r="HE575" s="367"/>
      <c r="HF575" s="41" t="s">
        <v>30</v>
      </c>
      <c r="HG575" s="6"/>
      <c r="HH575" s="6"/>
      <c r="HI575" s="6"/>
      <c r="HJ575" s="6"/>
      <c r="HK575" s="6"/>
      <c r="HL575" s="6"/>
      <c r="HM575" s="52"/>
      <c r="HO575" s="367"/>
      <c r="HP575" s="41" t="s">
        <v>30</v>
      </c>
      <c r="HQ575" s="6"/>
      <c r="HR575" s="6"/>
      <c r="HS575" s="6"/>
      <c r="HT575" s="6"/>
      <c r="HU575" s="6"/>
      <c r="HV575" s="6"/>
      <c r="HW575" s="52"/>
      <c r="HY575" s="367"/>
      <c r="HZ575" s="41" t="s">
        <v>30</v>
      </c>
      <c r="IA575" s="6"/>
      <c r="IB575" s="6"/>
      <c r="IC575" s="6"/>
      <c r="ID575" s="6"/>
      <c r="IE575" s="6"/>
      <c r="IF575" s="6"/>
      <c r="IG575" s="52"/>
      <c r="II575" s="367"/>
      <c r="IJ575" s="41" t="s">
        <v>30</v>
      </c>
      <c r="IK575" s="6"/>
      <c r="IL575" s="6"/>
      <c r="IM575" s="6"/>
      <c r="IN575" s="6"/>
      <c r="IO575" s="6"/>
      <c r="IP575" s="6"/>
      <c r="IQ575" s="52"/>
      <c r="IS575" s="367"/>
      <c r="IT575" s="41" t="s">
        <v>30</v>
      </c>
      <c r="IU575" s="6"/>
      <c r="IV575" s="6"/>
      <c r="IW575" s="6"/>
      <c r="IX575" s="6"/>
      <c r="IY575" s="6"/>
      <c r="IZ575" s="6"/>
      <c r="JA575" s="52"/>
    </row>
    <row r="576" spans="1:261" ht="13.8" outlineLevel="2" x14ac:dyDescent="0.25">
      <c r="A576" s="99" t="s">
        <v>122</v>
      </c>
      <c r="B576" s="100">
        <f>IF(A576="Must Have",RQTMustHave,(IF(A576="Important",RQTImportant,(IF(A576="Standard",RQTStandard,RQTNiceToHave)))))</f>
        <v>1</v>
      </c>
      <c r="C576" s="48"/>
      <c r="D576" s="17" t="s">
        <v>1</v>
      </c>
      <c r="E576" s="36">
        <f>AVERAGE(O576,Y576,AI576,AS576,BC576,BM576,BW576,CG576,CQ576,DA576,DK576,DU576,EE576,EO576,EY576,FI576,FS576,GC576,GM576,GW576,HG576,HQ576,IA576,IK576,IU576)</f>
        <v>4.8888888888888893</v>
      </c>
      <c r="F576" s="36">
        <f t="shared" ref="F576:J576" si="2504">AVERAGE(P576,Z576,AJ576,AT576,BD576,BN576,BX576,CH576,CR576,DB576,DL576,DV576,EF576,EP576,EZ576,FJ576,FT576,GD576,GN576,GX576,HH576,HR576,IB576,IL576,IV576)</f>
        <v>6.333333333333333</v>
      </c>
      <c r="G576" s="36">
        <f t="shared" si="2504"/>
        <v>4.333333333333333</v>
      </c>
      <c r="H576" s="36">
        <f t="shared" si="2504"/>
        <v>4.8333333333333339</v>
      </c>
      <c r="I576" s="36">
        <f t="shared" si="2504"/>
        <v>4</v>
      </c>
      <c r="J576" s="36">
        <f t="shared" si="2504"/>
        <v>0</v>
      </c>
      <c r="K576" s="52"/>
      <c r="M576" s="48"/>
      <c r="N576" s="17" t="s">
        <v>1</v>
      </c>
      <c r="O576" s="36" t="str">
        <f>IF(COUNT(O573:O575)=0,"",AVERAGE(O573:O575))</f>
        <v/>
      </c>
      <c r="P576" s="36" t="str">
        <f>IF(COUNT(P573:P575)=0,"",AVERAGE(P573:P575))</f>
        <v/>
      </c>
      <c r="Q576" s="36" t="str">
        <f>IF(COUNT(Q573:Q575)=0,"",AVERAGE(Q573:Q575))</f>
        <v/>
      </c>
      <c r="R576" s="36" t="str">
        <f>IF(COUNT(R573:R575)=0,"",AVERAGE(R573:R575))</f>
        <v/>
      </c>
      <c r="S576" s="36"/>
      <c r="T576" s="36" t="str">
        <f>IF(COUNT(T573:T575)=0,"",AVERAGE(T573:T575))</f>
        <v/>
      </c>
      <c r="U576" s="52"/>
      <c r="W576" s="48"/>
      <c r="X576" s="17" t="s">
        <v>1</v>
      </c>
      <c r="Y576" s="36" t="str">
        <f>IF(COUNT(Y573:Y575)=0,"",AVERAGE(Y573:Y575))</f>
        <v/>
      </c>
      <c r="Z576" s="36" t="str">
        <f>IF(COUNT(Z573:Z575)=0,"",AVERAGE(Z573:Z575))</f>
        <v/>
      </c>
      <c r="AA576" s="36" t="str">
        <f>IF(COUNT(AA573:AA575)=0,"",AVERAGE(AA573:AA575))</f>
        <v/>
      </c>
      <c r="AB576" s="36" t="str">
        <f>IF(COUNT(AB573:AB575)=0,"",AVERAGE(AB573:AB575))</f>
        <v/>
      </c>
      <c r="AC576" s="36"/>
      <c r="AD576" s="36" t="str">
        <f>IF(COUNT(AD573:AD575)=0,"",AVERAGE(AD573:AD575))</f>
        <v/>
      </c>
      <c r="AE576" s="52"/>
      <c r="AG576" s="48"/>
      <c r="AH576" s="17" t="s">
        <v>1</v>
      </c>
      <c r="AI576" s="36" t="str">
        <f>IF(COUNT(AI573:AI575)=0,"",AVERAGE(AI573:AI575))</f>
        <v/>
      </c>
      <c r="AJ576" s="36" t="str">
        <f>IF(COUNT(AJ573:AJ575)=0,"",AVERAGE(AJ573:AJ575))</f>
        <v/>
      </c>
      <c r="AK576" s="36" t="str">
        <f>IF(COUNT(AK573:AK575)=0,"",AVERAGE(AK573:AK575))</f>
        <v/>
      </c>
      <c r="AL576" s="36" t="str">
        <f>IF(COUNT(AL573:AL575)=0,"",AVERAGE(AL573:AL575))</f>
        <v/>
      </c>
      <c r="AM576" s="36"/>
      <c r="AN576" s="36" t="str">
        <f>IF(COUNT(AN573:AN575)=0,"",AVERAGE(AN573:AN575))</f>
        <v/>
      </c>
      <c r="AO576" s="52"/>
      <c r="AQ576" s="48"/>
      <c r="AR576" s="17" t="s">
        <v>1</v>
      </c>
      <c r="AS576" s="36"/>
      <c r="AT576" s="36" t="str">
        <f>IF(COUNT(AT573:AT575)=0,"",AVERAGE(AT573:AT575))</f>
        <v/>
      </c>
      <c r="AU576" s="36" t="str">
        <f>IF(COUNT(AU573:AU575)=0,"",AVERAGE(AU573:AU575))</f>
        <v/>
      </c>
      <c r="AV576" s="36" t="str">
        <f>IF(COUNT(AV573:AV575)=0,"",AVERAGE(AV573:AV575))</f>
        <v/>
      </c>
      <c r="AW576" s="36" t="str">
        <f>IF(COUNT(AW573:AW575)=0,"",AVERAGE(AW573:AW575))</f>
        <v/>
      </c>
      <c r="AX576" s="36" t="str">
        <f>IF(COUNT(AX573:AX575)=0,"",AVERAGE(AX573:AX575))</f>
        <v/>
      </c>
      <c r="AY576" s="52"/>
      <c r="BA576" s="48"/>
      <c r="BB576" s="17" t="s">
        <v>1</v>
      </c>
      <c r="BC576" s="6"/>
      <c r="BD576" s="6"/>
      <c r="BE576" s="6"/>
      <c r="BF576" s="6"/>
      <c r="BG576" s="6"/>
      <c r="BH576" s="6"/>
      <c r="BI576" s="52"/>
      <c r="BK576" s="48"/>
      <c r="BL576" s="17" t="s">
        <v>1</v>
      </c>
      <c r="BM576" s="6"/>
      <c r="BN576" s="6"/>
      <c r="BO576" s="6"/>
      <c r="BP576" s="6"/>
      <c r="BQ576" s="6"/>
      <c r="BR576" s="6"/>
      <c r="BS576" s="52"/>
      <c r="BU576" s="48"/>
      <c r="BV576" s="17" t="s">
        <v>1</v>
      </c>
      <c r="BW576" s="36" t="str">
        <f>IF(COUNT(BW573:BW575)=0,"",AVERAGE(BW573:BW575))</f>
        <v/>
      </c>
      <c r="BX576" s="36" t="str">
        <f>IF(COUNT(BX573:BX575)=0,"",AVERAGE(BX573:BX575))</f>
        <v/>
      </c>
      <c r="BY576" s="36" t="str">
        <f>IF(COUNT(BY573:BY575)=0,"",AVERAGE(BY573:BY575))</f>
        <v/>
      </c>
      <c r="BZ576" s="36" t="str">
        <f>IF(COUNT(BZ573:BZ575)=0,"",AVERAGE(BZ573:BZ575))</f>
        <v/>
      </c>
      <c r="CA576" s="36"/>
      <c r="CB576" s="36" t="str">
        <f>IF(COUNT(CB573:CB575)=0,"",AVERAGE(CB573:CB575))</f>
        <v/>
      </c>
      <c r="CC576" s="52"/>
      <c r="CE576" s="48"/>
      <c r="CF576" s="17" t="s">
        <v>1</v>
      </c>
      <c r="CG576" s="36" t="str">
        <f>IF(COUNT(CG573:CG575)=0,"",AVERAGE(CG573:CG575))</f>
        <v/>
      </c>
      <c r="CH576" s="36" t="str">
        <f>IF(COUNT(CH573:CH575)=0,"",AVERAGE(CH573:CH575))</f>
        <v/>
      </c>
      <c r="CI576" s="36" t="str">
        <f>IF(COUNT(CI573:CI575)=0,"",AVERAGE(CI573:CI575))</f>
        <v/>
      </c>
      <c r="CJ576" s="36" t="str">
        <f>IF(COUNT(CJ573:CJ575)=0,"",AVERAGE(CJ573:CJ575))</f>
        <v/>
      </c>
      <c r="CK576" s="36"/>
      <c r="CL576" s="36" t="str">
        <f>IF(COUNT(CL573:CL575)=0,"",AVERAGE(CL573:CL575))</f>
        <v/>
      </c>
      <c r="CM576" s="52"/>
      <c r="CO576" s="48"/>
      <c r="CP576" s="17" t="s">
        <v>1</v>
      </c>
      <c r="CQ576" s="36">
        <f t="shared" ref="CQ576:CV576" si="2505">IF(COUNT(CQ573:CQ575)=0,"",AVERAGE(CQ573:CQ575))</f>
        <v>1.6666666666666667</v>
      </c>
      <c r="CR576" s="36">
        <f t="shared" si="2505"/>
        <v>8</v>
      </c>
      <c r="CS576" s="36">
        <f t="shared" si="2505"/>
        <v>5</v>
      </c>
      <c r="CT576" s="36">
        <f t="shared" si="2505"/>
        <v>5.666666666666667</v>
      </c>
      <c r="CU576" s="36">
        <f t="shared" si="2505"/>
        <v>8</v>
      </c>
      <c r="CV576" s="36">
        <f t="shared" si="2505"/>
        <v>0</v>
      </c>
      <c r="CW576" s="52"/>
      <c r="CY576" s="48"/>
      <c r="CZ576" s="17" t="s">
        <v>1</v>
      </c>
      <c r="DA576" s="36">
        <f>IF(COUNT(DA573:DA575)=0,"",AVERAGE(DA573:DA575))</f>
        <v>6</v>
      </c>
      <c r="DB576" s="36">
        <f>IF(COUNT(DB573:DB575)=0,"",AVERAGE(DB573:DB575))</f>
        <v>7</v>
      </c>
      <c r="DC576" s="36">
        <f>IF(COUNT(DC573:DC575)=0,"",AVERAGE(DC573:DC575))</f>
        <v>4</v>
      </c>
      <c r="DD576" s="36">
        <f>IF(COUNT(DD573:DD575)=0,"",AVERAGE(DD573:DD575))</f>
        <v>4</v>
      </c>
      <c r="DE576" s="36"/>
      <c r="DF576" s="36">
        <f>IF(COUNT(DF573:DF575)=0,"",AVERAGE(DF573:DF575))</f>
        <v>0</v>
      </c>
      <c r="DG576" s="52"/>
      <c r="DI576" s="48"/>
      <c r="DJ576" s="17" t="s">
        <v>1</v>
      </c>
      <c r="DK576" s="36" t="str">
        <f>IF(COUNT(DK573:DK575)=0,"",AVERAGE(DK573:DK575))</f>
        <v/>
      </c>
      <c r="DL576" s="36" t="str">
        <f>IF(COUNT(DL573:DL575)=0,"",AVERAGE(DL573:DL575))</f>
        <v/>
      </c>
      <c r="DM576" s="36" t="str">
        <f>IF(COUNT(DM573:DM575)=0,"",AVERAGE(DM573:DM575))</f>
        <v/>
      </c>
      <c r="DN576" s="36" t="str">
        <f>IF(COUNT(DN573:DN575)=0,"",AVERAGE(DN573:DN575))</f>
        <v/>
      </c>
      <c r="DO576" s="36"/>
      <c r="DP576" s="36" t="str">
        <f>IF(COUNT(DP573:DP575)=0,"",AVERAGE(DP573:DP575))</f>
        <v/>
      </c>
      <c r="DQ576" s="52"/>
      <c r="DS576" s="48"/>
      <c r="DT576" s="17" t="s">
        <v>1</v>
      </c>
      <c r="DU576" s="36" t="str">
        <f>IF(COUNT(DU573:DU575)=0,"",AVERAGE(DU573:DU575))</f>
        <v/>
      </c>
      <c r="DV576" s="36" t="str">
        <f>IF(COUNT(DV573:DV575)=0,"",AVERAGE(DV573:DV575))</f>
        <v/>
      </c>
      <c r="DW576" s="36" t="str">
        <f>IF(COUNT(DW573:DW575)=0,"",AVERAGE(DW573:DW575))</f>
        <v/>
      </c>
      <c r="DX576" s="36" t="str">
        <f>IF(COUNT(DX573:DX575)=0,"",AVERAGE(DX573:DX575))</f>
        <v/>
      </c>
      <c r="DY576" s="36"/>
      <c r="DZ576" s="36" t="str">
        <f>IF(COUNT(DZ573:DZ575)=0,"",AVERAGE(DZ573:DZ575))</f>
        <v/>
      </c>
      <c r="EA576" s="52"/>
      <c r="EC576" s="48"/>
      <c r="ED576" s="17" t="s">
        <v>1</v>
      </c>
      <c r="EE576" s="36" t="str">
        <f>IF(COUNT(EE573:EE575)=0,"",AVERAGE(EE573:EE575))</f>
        <v/>
      </c>
      <c r="EF576" s="36" t="str">
        <f>IF(COUNT(EF573:EF575)=0,"",AVERAGE(EF573:EF575))</f>
        <v/>
      </c>
      <c r="EG576" s="36" t="str">
        <f>IF(COUNT(EG573:EG575)=0,"",AVERAGE(EG573:EG575))</f>
        <v/>
      </c>
      <c r="EH576" s="36" t="str">
        <f>IF(COUNT(EH573:EH575)=0,"",AVERAGE(EH573:EH575))</f>
        <v/>
      </c>
      <c r="EI576" s="36"/>
      <c r="EJ576" s="36" t="str">
        <f>IF(COUNT(EJ573:EJ575)=0,"",AVERAGE(EJ573:EJ575))</f>
        <v/>
      </c>
      <c r="EK576" s="52"/>
      <c r="EL576" s="48"/>
      <c r="EM576" s="17" t="s">
        <v>1</v>
      </c>
      <c r="EN576" s="36">
        <f>IF(COUNT(EN573:EN575)=0,"",AVERAGE(EN573:EN575))</f>
        <v>6</v>
      </c>
      <c r="EO576" s="36">
        <f>IF(COUNT(EO573:EO575)=0,"",AVERAGE(EO573:EO575))</f>
        <v>7</v>
      </c>
      <c r="EP576" s="36">
        <f>IF(COUNT(EP573:EP575)=0,"",AVERAGE(EP573:EP575))</f>
        <v>4</v>
      </c>
      <c r="EQ576" s="36">
        <f>IF(COUNT(EQ573:EQ575)=0,"",AVERAGE(EQ573:EQ575))</f>
        <v>4</v>
      </c>
      <c r="ER576" s="36"/>
      <c r="ES576" s="36">
        <f>IF(COUNT(ES573:ES575)=0,"",AVERAGE(ES573:ES575))</f>
        <v>0</v>
      </c>
      <c r="ET576" s="52"/>
      <c r="EU576" s="52"/>
      <c r="EW576" s="369"/>
      <c r="EX576" s="17" t="s">
        <v>1</v>
      </c>
      <c r="EY576" s="36" t="str">
        <f t="shared" ref="EY576:FD576" si="2506">IF(COUNT(EY573:EY575)=0,"",AVERAGE(EY573:EY575))</f>
        <v/>
      </c>
      <c r="EZ576" s="36" t="str">
        <f t="shared" si="2506"/>
        <v/>
      </c>
      <c r="FA576" s="36" t="str">
        <f t="shared" si="2506"/>
        <v/>
      </c>
      <c r="FB576" s="36" t="str">
        <f t="shared" si="2506"/>
        <v/>
      </c>
      <c r="FC576" s="36" t="str">
        <f t="shared" si="2506"/>
        <v/>
      </c>
      <c r="FD576" s="36" t="str">
        <f t="shared" si="2506"/>
        <v/>
      </c>
      <c r="FE576" s="52"/>
      <c r="FG576" s="369"/>
      <c r="FH576" s="17" t="s">
        <v>1</v>
      </c>
      <c r="FI576" s="36" t="str">
        <f t="shared" ref="FI576:FN576" si="2507">IF(COUNT(FI573:FI575)=0,"",AVERAGE(FI573:FI575))</f>
        <v/>
      </c>
      <c r="FJ576" s="36" t="str">
        <f t="shared" si="2507"/>
        <v/>
      </c>
      <c r="FK576" s="36" t="str">
        <f t="shared" si="2507"/>
        <v/>
      </c>
      <c r="FL576" s="36" t="str">
        <f t="shared" si="2507"/>
        <v/>
      </c>
      <c r="FM576" s="36" t="str">
        <f t="shared" si="2507"/>
        <v/>
      </c>
      <c r="FN576" s="36" t="str">
        <f t="shared" si="2507"/>
        <v/>
      </c>
      <c r="FO576" s="52"/>
      <c r="FQ576" s="369"/>
      <c r="FR576" s="17" t="s">
        <v>1</v>
      </c>
      <c r="FS576" s="36" t="str">
        <f t="shared" ref="FS576:FX576" si="2508">IF(COUNT(FS573:FS575)=0,"",AVERAGE(FS573:FS575))</f>
        <v/>
      </c>
      <c r="FT576" s="36" t="str">
        <f t="shared" si="2508"/>
        <v/>
      </c>
      <c r="FU576" s="36" t="str">
        <f t="shared" si="2508"/>
        <v/>
      </c>
      <c r="FV576" s="36" t="str">
        <f t="shared" si="2508"/>
        <v/>
      </c>
      <c r="FW576" s="36" t="str">
        <f t="shared" si="2508"/>
        <v/>
      </c>
      <c r="FX576" s="36" t="str">
        <f t="shared" si="2508"/>
        <v/>
      </c>
      <c r="FY576" s="52"/>
      <c r="GA576" s="369"/>
      <c r="GB576" s="17" t="s">
        <v>1</v>
      </c>
      <c r="GC576" s="36" t="str">
        <f t="shared" ref="GC576:GH576" si="2509">IF(COUNT(GC573:GC575)=0,"",AVERAGE(GC573:GC575))</f>
        <v/>
      </c>
      <c r="GD576" s="36" t="str">
        <f t="shared" si="2509"/>
        <v/>
      </c>
      <c r="GE576" s="36" t="str">
        <f t="shared" si="2509"/>
        <v/>
      </c>
      <c r="GF576" s="36" t="str">
        <f t="shared" si="2509"/>
        <v/>
      </c>
      <c r="GG576" s="36" t="str">
        <f t="shared" si="2509"/>
        <v/>
      </c>
      <c r="GH576" s="36" t="str">
        <f t="shared" si="2509"/>
        <v/>
      </c>
      <c r="GI576" s="52"/>
      <c r="GK576" s="369"/>
      <c r="GL576" s="17" t="s">
        <v>1</v>
      </c>
      <c r="GM576" s="36" t="str">
        <f t="shared" ref="GM576:GR576" si="2510">IF(COUNT(GM573:GM575)=0,"",AVERAGE(GM573:GM575))</f>
        <v/>
      </c>
      <c r="GN576" s="36" t="str">
        <f t="shared" si="2510"/>
        <v/>
      </c>
      <c r="GO576" s="36" t="str">
        <f t="shared" si="2510"/>
        <v/>
      </c>
      <c r="GP576" s="36" t="str">
        <f t="shared" si="2510"/>
        <v/>
      </c>
      <c r="GQ576" s="36" t="str">
        <f t="shared" si="2510"/>
        <v/>
      </c>
      <c r="GR576" s="36" t="str">
        <f t="shared" si="2510"/>
        <v/>
      </c>
      <c r="GS576" s="52"/>
      <c r="GU576" s="369"/>
      <c r="GV576" s="17" t="s">
        <v>1</v>
      </c>
      <c r="GW576" s="36" t="str">
        <f t="shared" ref="GW576:HB576" si="2511">IF(COUNT(GW573:GW575)=0,"",AVERAGE(GW573:GW575))</f>
        <v/>
      </c>
      <c r="GX576" s="36" t="str">
        <f t="shared" si="2511"/>
        <v/>
      </c>
      <c r="GY576" s="36" t="str">
        <f t="shared" si="2511"/>
        <v/>
      </c>
      <c r="GZ576" s="36" t="str">
        <f t="shared" si="2511"/>
        <v/>
      </c>
      <c r="HA576" s="36" t="str">
        <f t="shared" si="2511"/>
        <v/>
      </c>
      <c r="HB576" s="36" t="str">
        <f t="shared" si="2511"/>
        <v/>
      </c>
      <c r="HC576" s="52"/>
      <c r="HE576" s="369"/>
      <c r="HF576" s="17" t="s">
        <v>1</v>
      </c>
      <c r="HG576" s="36" t="str">
        <f t="shared" ref="HG576:HL576" si="2512">IF(COUNT(HG573:HG575)=0,"",AVERAGE(HG573:HG575))</f>
        <v/>
      </c>
      <c r="HH576" s="36" t="str">
        <f t="shared" si="2512"/>
        <v/>
      </c>
      <c r="HI576" s="36" t="str">
        <f t="shared" si="2512"/>
        <v/>
      </c>
      <c r="HJ576" s="36" t="str">
        <f t="shared" si="2512"/>
        <v/>
      </c>
      <c r="HK576" s="36" t="str">
        <f t="shared" si="2512"/>
        <v/>
      </c>
      <c r="HL576" s="36" t="str">
        <f t="shared" si="2512"/>
        <v/>
      </c>
      <c r="HM576" s="52"/>
      <c r="HO576" s="369"/>
      <c r="HP576" s="17" t="s">
        <v>1</v>
      </c>
      <c r="HQ576" s="36" t="str">
        <f t="shared" ref="HQ576:HV576" si="2513">IF(COUNT(HQ573:HQ575)=0,"",AVERAGE(HQ573:HQ575))</f>
        <v/>
      </c>
      <c r="HR576" s="36" t="str">
        <f t="shared" si="2513"/>
        <v/>
      </c>
      <c r="HS576" s="36" t="str">
        <f t="shared" si="2513"/>
        <v/>
      </c>
      <c r="HT576" s="36" t="str">
        <f t="shared" si="2513"/>
        <v/>
      </c>
      <c r="HU576" s="36" t="str">
        <f t="shared" si="2513"/>
        <v/>
      </c>
      <c r="HV576" s="36" t="str">
        <f t="shared" si="2513"/>
        <v/>
      </c>
      <c r="HW576" s="52"/>
      <c r="HY576" s="369"/>
      <c r="HZ576" s="17" t="s">
        <v>1</v>
      </c>
      <c r="IA576" s="36" t="str">
        <f t="shared" ref="IA576:IF576" si="2514">IF(COUNT(IA573:IA575)=0,"",AVERAGE(IA573:IA575))</f>
        <v/>
      </c>
      <c r="IB576" s="36" t="str">
        <f t="shared" si="2514"/>
        <v/>
      </c>
      <c r="IC576" s="36" t="str">
        <f t="shared" si="2514"/>
        <v/>
      </c>
      <c r="ID576" s="36" t="str">
        <f t="shared" si="2514"/>
        <v/>
      </c>
      <c r="IE576" s="36" t="str">
        <f t="shared" si="2514"/>
        <v/>
      </c>
      <c r="IF576" s="36" t="str">
        <f t="shared" si="2514"/>
        <v/>
      </c>
      <c r="IG576" s="52"/>
      <c r="II576" s="369"/>
      <c r="IJ576" s="17" t="s">
        <v>1</v>
      </c>
      <c r="IK576" s="36" t="str">
        <f t="shared" ref="IK576:IP576" si="2515">IF(COUNT(IK573:IK575)=0,"",AVERAGE(IK573:IK575))</f>
        <v/>
      </c>
      <c r="IL576" s="36" t="str">
        <f t="shared" si="2515"/>
        <v/>
      </c>
      <c r="IM576" s="36" t="str">
        <f t="shared" si="2515"/>
        <v/>
      </c>
      <c r="IN576" s="36" t="str">
        <f t="shared" si="2515"/>
        <v/>
      </c>
      <c r="IO576" s="36" t="str">
        <f t="shared" si="2515"/>
        <v/>
      </c>
      <c r="IP576" s="36" t="str">
        <f t="shared" si="2515"/>
        <v/>
      </c>
      <c r="IQ576" s="52"/>
      <c r="IS576" s="369"/>
      <c r="IT576" s="17" t="s">
        <v>1</v>
      </c>
      <c r="IU576" s="36" t="str">
        <f t="shared" ref="IU576:IZ576" si="2516">IF(COUNT(IU573:IU575)=0,"",AVERAGE(IU573:IU575))</f>
        <v/>
      </c>
      <c r="IV576" s="36" t="str">
        <f t="shared" si="2516"/>
        <v/>
      </c>
      <c r="IW576" s="36" t="str">
        <f t="shared" si="2516"/>
        <v/>
      </c>
      <c r="IX576" s="36" t="str">
        <f t="shared" si="2516"/>
        <v/>
      </c>
      <c r="IY576" s="36" t="str">
        <f t="shared" si="2516"/>
        <v/>
      </c>
      <c r="IZ576" s="36" t="str">
        <f t="shared" si="2516"/>
        <v/>
      </c>
      <c r="JA576" s="52"/>
    </row>
    <row r="577" spans="1:261" ht="26.4" outlineLevel="2" x14ac:dyDescent="0.25">
      <c r="C577" s="102" t="s">
        <v>79</v>
      </c>
      <c r="D577" s="103" t="s">
        <v>386</v>
      </c>
      <c r="E577" s="103"/>
      <c r="F577" s="103"/>
      <c r="G577" s="103"/>
      <c r="H577" s="103"/>
      <c r="I577" s="103"/>
      <c r="J577" s="103"/>
      <c r="K577" s="52"/>
      <c r="M577" s="102" t="s">
        <v>79</v>
      </c>
      <c r="N577" s="103" t="s">
        <v>386</v>
      </c>
      <c r="O577" s="103"/>
      <c r="P577" s="103"/>
      <c r="Q577" s="103"/>
      <c r="R577" s="103"/>
      <c r="S577" s="103"/>
      <c r="T577" s="103"/>
      <c r="U577" s="52"/>
      <c r="W577" s="102" t="s">
        <v>79</v>
      </c>
      <c r="X577" s="103" t="s">
        <v>386</v>
      </c>
      <c r="Y577" s="103"/>
      <c r="Z577" s="103"/>
      <c r="AA577" s="103"/>
      <c r="AB577" s="103"/>
      <c r="AC577" s="103"/>
      <c r="AD577" s="103"/>
      <c r="AE577" s="52"/>
      <c r="AG577" s="102" t="s">
        <v>79</v>
      </c>
      <c r="AH577" s="103" t="s">
        <v>386</v>
      </c>
      <c r="AI577" s="103"/>
      <c r="AJ577" s="103"/>
      <c r="AK577" s="103"/>
      <c r="AL577" s="103"/>
      <c r="AM577" s="103"/>
      <c r="AN577" s="103"/>
      <c r="AO577" s="52"/>
      <c r="AQ577" s="102" t="s">
        <v>79</v>
      </c>
      <c r="AR577" s="103" t="s">
        <v>386</v>
      </c>
      <c r="AS577" s="103"/>
      <c r="AT577" s="103"/>
      <c r="AU577" s="103"/>
      <c r="AV577" s="103"/>
      <c r="AW577" s="103"/>
      <c r="AX577" s="103"/>
      <c r="AY577" s="52"/>
      <c r="BA577" s="102" t="s">
        <v>79</v>
      </c>
      <c r="BB577" s="103" t="s">
        <v>386</v>
      </c>
      <c r="BC577" s="36"/>
      <c r="BD577" s="36" t="str">
        <f>IF(COUNT(BD574:BD576)=0,"",AVERAGE(BD574:BD576))</f>
        <v/>
      </c>
      <c r="BE577" s="36" t="str">
        <f>IF(COUNT(BE574:BE576)=0,"",AVERAGE(BE574:BE576))</f>
        <v/>
      </c>
      <c r="BF577" s="36" t="str">
        <f>IF(COUNT(BF574:BF576)=0,"",AVERAGE(BF574:BF576))</f>
        <v/>
      </c>
      <c r="BG577" s="36" t="str">
        <f>IF(COUNT(BG574:BG576)=0,"",AVERAGE(BG574:BG576))</f>
        <v/>
      </c>
      <c r="BH577" s="36" t="str">
        <f>IF(COUNT(BH574:BH576)=0,"",AVERAGE(BH574:BH576))</f>
        <v/>
      </c>
      <c r="BI577" s="52"/>
      <c r="BK577" s="102" t="s">
        <v>79</v>
      </c>
      <c r="BL577" s="103" t="s">
        <v>386</v>
      </c>
      <c r="BM577" s="36"/>
      <c r="BN577" s="36" t="str">
        <f>IF(COUNT(BN574:BN576)=0,"",AVERAGE(BN574:BN576))</f>
        <v/>
      </c>
      <c r="BO577" s="36" t="str">
        <f>IF(COUNT(BO574:BO576)=0,"",AVERAGE(BO574:BO576))</f>
        <v/>
      </c>
      <c r="BP577" s="36" t="str">
        <f>IF(COUNT(BP574:BP576)=0,"",AVERAGE(BP574:BP576))</f>
        <v/>
      </c>
      <c r="BQ577" s="36" t="str">
        <f>IF(COUNT(BQ574:BQ576)=0,"",AVERAGE(BQ574:BQ576))</f>
        <v/>
      </c>
      <c r="BR577" s="36" t="str">
        <f>IF(COUNT(BR574:BR576)=0,"",AVERAGE(BR574:BR576))</f>
        <v/>
      </c>
      <c r="BS577" s="52"/>
      <c r="BU577" s="102" t="s">
        <v>79</v>
      </c>
      <c r="BV577" s="103" t="s">
        <v>386</v>
      </c>
      <c r="BW577" s="103"/>
      <c r="BX577" s="103"/>
      <c r="BY577" s="103"/>
      <c r="BZ577" s="103"/>
      <c r="CA577" s="103"/>
      <c r="CB577" s="103"/>
      <c r="CC577" s="52"/>
      <c r="CE577" s="102" t="s">
        <v>79</v>
      </c>
      <c r="CF577" s="103" t="s">
        <v>386</v>
      </c>
      <c r="CG577" s="103"/>
      <c r="CH577" s="103"/>
      <c r="CI577" s="103"/>
      <c r="CJ577" s="103"/>
      <c r="CK577" s="103"/>
      <c r="CL577" s="103"/>
      <c r="CM577" s="52"/>
      <c r="CO577" s="102" t="s">
        <v>79</v>
      </c>
      <c r="CP577" s="103" t="s">
        <v>386</v>
      </c>
      <c r="CQ577" s="103"/>
      <c r="CR577" s="103"/>
      <c r="CS577" s="103"/>
      <c r="CT577" s="103"/>
      <c r="CU577" s="103"/>
      <c r="CV577" s="103"/>
      <c r="CW577" s="52"/>
      <c r="CY577" s="102" t="s">
        <v>79</v>
      </c>
      <c r="CZ577" s="103" t="s">
        <v>386</v>
      </c>
      <c r="DA577" s="103"/>
      <c r="DB577" s="103"/>
      <c r="DC577" s="103"/>
      <c r="DD577" s="103"/>
      <c r="DE577" s="103"/>
      <c r="DF577" s="103"/>
      <c r="DG577" s="52"/>
      <c r="DI577" s="102" t="s">
        <v>79</v>
      </c>
      <c r="DJ577" s="103" t="s">
        <v>386</v>
      </c>
      <c r="DK577" s="103"/>
      <c r="DL577" s="103"/>
      <c r="DM577" s="103"/>
      <c r="DN577" s="103"/>
      <c r="DO577" s="103"/>
      <c r="DP577" s="103"/>
      <c r="DQ577" s="52"/>
      <c r="DS577" s="102" t="s">
        <v>79</v>
      </c>
      <c r="DT577" s="103" t="s">
        <v>386</v>
      </c>
      <c r="DU577" s="103"/>
      <c r="DV577" s="103"/>
      <c r="DW577" s="103"/>
      <c r="DX577" s="103"/>
      <c r="DY577" s="103"/>
      <c r="DZ577" s="103"/>
      <c r="EA577" s="52"/>
      <c r="EC577" s="102" t="s">
        <v>79</v>
      </c>
      <c r="ED577" s="103" t="s">
        <v>386</v>
      </c>
      <c r="EE577" s="103"/>
      <c r="EF577" s="103"/>
      <c r="EG577" s="103"/>
      <c r="EH577" s="103"/>
      <c r="EI577" s="103"/>
      <c r="EJ577" s="103"/>
      <c r="EK577" s="52"/>
      <c r="EL577" s="102" t="s">
        <v>79</v>
      </c>
      <c r="EM577" s="103" t="s">
        <v>386</v>
      </c>
      <c r="EN577" s="103"/>
      <c r="EO577" s="103"/>
      <c r="EP577" s="103"/>
      <c r="EQ577" s="103"/>
      <c r="ER577" s="103"/>
      <c r="ES577" s="103"/>
      <c r="ET577" s="52"/>
      <c r="EU577" s="52"/>
      <c r="EW577" s="370" t="s">
        <v>79</v>
      </c>
      <c r="EX577" s="103" t="s">
        <v>386</v>
      </c>
      <c r="EY577" s="103"/>
      <c r="EZ577" s="103"/>
      <c r="FA577" s="103"/>
      <c r="FB577" s="103"/>
      <c r="FC577" s="103"/>
      <c r="FD577" s="103"/>
      <c r="FE577" s="52"/>
      <c r="FG577" s="370" t="s">
        <v>79</v>
      </c>
      <c r="FH577" s="103" t="s">
        <v>386</v>
      </c>
      <c r="FI577" s="103"/>
      <c r="FJ577" s="103"/>
      <c r="FK577" s="103"/>
      <c r="FL577" s="103"/>
      <c r="FM577" s="103"/>
      <c r="FN577" s="103"/>
      <c r="FO577" s="52"/>
      <c r="FQ577" s="370" t="s">
        <v>79</v>
      </c>
      <c r="FR577" s="103" t="s">
        <v>386</v>
      </c>
      <c r="FS577" s="103"/>
      <c r="FT577" s="103"/>
      <c r="FU577" s="103"/>
      <c r="FV577" s="103"/>
      <c r="FW577" s="103"/>
      <c r="FX577" s="103"/>
      <c r="FY577" s="52"/>
      <c r="GA577" s="370" t="s">
        <v>79</v>
      </c>
      <c r="GB577" s="103" t="s">
        <v>386</v>
      </c>
      <c r="GC577" s="103"/>
      <c r="GD577" s="103"/>
      <c r="GE577" s="103"/>
      <c r="GF577" s="103"/>
      <c r="GG577" s="103"/>
      <c r="GH577" s="103"/>
      <c r="GI577" s="52"/>
      <c r="GK577" s="370" t="s">
        <v>79</v>
      </c>
      <c r="GL577" s="103" t="s">
        <v>386</v>
      </c>
      <c r="GM577" s="103"/>
      <c r="GN577" s="103"/>
      <c r="GO577" s="103"/>
      <c r="GP577" s="103"/>
      <c r="GQ577" s="103"/>
      <c r="GR577" s="103"/>
      <c r="GS577" s="52"/>
      <c r="GU577" s="370" t="s">
        <v>79</v>
      </c>
      <c r="GV577" s="103" t="s">
        <v>386</v>
      </c>
      <c r="GW577" s="103"/>
      <c r="GX577" s="103"/>
      <c r="GY577" s="103"/>
      <c r="GZ577" s="103"/>
      <c r="HA577" s="103"/>
      <c r="HB577" s="103"/>
      <c r="HC577" s="52"/>
      <c r="HE577" s="370" t="s">
        <v>79</v>
      </c>
      <c r="HF577" s="103" t="s">
        <v>386</v>
      </c>
      <c r="HG577" s="103"/>
      <c r="HH577" s="103"/>
      <c r="HI577" s="103"/>
      <c r="HJ577" s="103"/>
      <c r="HK577" s="103"/>
      <c r="HL577" s="103"/>
      <c r="HM577" s="52"/>
      <c r="HO577" s="370" t="s">
        <v>79</v>
      </c>
      <c r="HP577" s="103" t="s">
        <v>386</v>
      </c>
      <c r="HQ577" s="103"/>
      <c r="HR577" s="103"/>
      <c r="HS577" s="103"/>
      <c r="HT577" s="103"/>
      <c r="HU577" s="103"/>
      <c r="HV577" s="103"/>
      <c r="HW577" s="52"/>
      <c r="HY577" s="370" t="s">
        <v>79</v>
      </c>
      <c r="HZ577" s="103" t="s">
        <v>386</v>
      </c>
      <c r="IA577" s="103"/>
      <c r="IB577" s="103"/>
      <c r="IC577" s="103"/>
      <c r="ID577" s="103"/>
      <c r="IE577" s="103"/>
      <c r="IF577" s="103"/>
      <c r="IG577" s="52"/>
      <c r="II577" s="370" t="s">
        <v>79</v>
      </c>
      <c r="IJ577" s="103" t="s">
        <v>386</v>
      </c>
      <c r="IK577" s="103"/>
      <c r="IL577" s="103"/>
      <c r="IM577" s="103"/>
      <c r="IN577" s="103"/>
      <c r="IO577" s="103"/>
      <c r="IP577" s="103"/>
      <c r="IQ577" s="52"/>
      <c r="IS577" s="370" t="s">
        <v>79</v>
      </c>
      <c r="IT577" s="103" t="s">
        <v>386</v>
      </c>
      <c r="IU577" s="103"/>
      <c r="IV577" s="103"/>
      <c r="IW577" s="103"/>
      <c r="IX577" s="103"/>
      <c r="IY577" s="103"/>
      <c r="IZ577" s="103"/>
      <c r="JA577" s="52"/>
    </row>
    <row r="578" spans="1:261" outlineLevel="2" x14ac:dyDescent="0.25">
      <c r="C578" s="328"/>
      <c r="D578" s="41">
        <v>1</v>
      </c>
      <c r="E578" s="416">
        <f t="shared" ref="E578" si="2517">AVERAGE(O578,Y578,AI578,AS578,BC578,BM578,BW578,CG578,CQ578,DA578,DK578,DU578,EE578,EO578,EY578,FI578,FS578,GC578,GM578,GW578,HG578,HQ578,IA578,IK578,IU578)</f>
        <v>8.3333333333333339</v>
      </c>
      <c r="F578" s="416">
        <f t="shared" ref="F578" si="2518">AVERAGE(P578,Z578,AJ578,AT578,BD578,BN578,BX578,CH578,CR578,DB578,DL578,DV578,EF578,EP578,EZ578,FJ578,FT578,GD578,GN578,GX578,HH578,HR578,IB578,IL578,IV578)</f>
        <v>7</v>
      </c>
      <c r="G578" s="416">
        <f t="shared" ref="G578" si="2519">AVERAGE(Q578,AA578,AK578,AU578,BE578,BO578,BY578,CI578,CS578,DC578,DM578,DW578,EG578,EQ578,FA578,FK578,FU578,GE578,GO578,GY578,HI578,HS578,IC578,IM578,IW578)</f>
        <v>5</v>
      </c>
      <c r="H578" s="416">
        <f t="shared" ref="H578" si="2520">AVERAGE(R578,AB578,AL578,AV578,BF578,BP578,BZ578,CJ578,CT578,DD578,DN578,DX578,EH578,ER578,FB578,FL578,FV578,GF578,GP578,GZ578,HJ578,HT578,ID578,IN578,IX578)</f>
        <v>8</v>
      </c>
      <c r="I578" s="416">
        <f t="shared" ref="I578" si="2521">AVERAGE(S578,AC578,AM578,AW578,BG578,BQ578,CA578,CK578,CU578,DE578,DO578,DY578,EI578,ES578,FC578,FM578,FW578,GG578,GQ578,HA578,HK578,HU578,IE578,IO578,IY578)</f>
        <v>5</v>
      </c>
      <c r="J578" s="416">
        <f t="shared" ref="J578" si="2522">AVERAGE(T578,AD578,AN578,AX578,BH578,BR578,CB578,CL578,CV578,DF578,DP578,DZ578,EJ578,ET578,FD578,FN578,FX578,GH578,GR578,HB578,HL578,HV578,IF578,IP578,IZ578)</f>
        <v>4</v>
      </c>
      <c r="K578" s="52"/>
      <c r="M578" s="328"/>
      <c r="N578" s="41">
        <v>1</v>
      </c>
      <c r="O578" s="6"/>
      <c r="P578" s="6"/>
      <c r="Q578" s="6"/>
      <c r="R578" s="6"/>
      <c r="S578" s="6"/>
      <c r="T578" s="6"/>
      <c r="U578" s="52"/>
      <c r="W578" s="328"/>
      <c r="X578" s="41">
        <v>1</v>
      </c>
      <c r="Y578" s="6"/>
      <c r="Z578" s="6"/>
      <c r="AA578" s="6"/>
      <c r="AB578" s="6"/>
      <c r="AC578" s="6"/>
      <c r="AD578" s="6"/>
      <c r="AE578" s="52"/>
      <c r="AG578" s="328"/>
      <c r="AH578" s="41">
        <v>1</v>
      </c>
      <c r="AI578" s="6"/>
      <c r="AJ578" s="6"/>
      <c r="AK578" s="6"/>
      <c r="AL578" s="6"/>
      <c r="AM578" s="6"/>
      <c r="AN578" s="6"/>
      <c r="AO578" s="52"/>
      <c r="AQ578" s="328"/>
      <c r="AR578" s="41">
        <v>1</v>
      </c>
      <c r="AS578" s="6"/>
      <c r="AT578" s="6"/>
      <c r="AU578" s="6"/>
      <c r="AV578" s="6"/>
      <c r="AW578" s="6"/>
      <c r="AX578" s="6"/>
      <c r="AY578" s="52"/>
      <c r="BA578" s="328"/>
      <c r="BB578" s="41">
        <v>1</v>
      </c>
      <c r="BC578" s="103"/>
      <c r="BD578" s="103"/>
      <c r="BE578" s="103"/>
      <c r="BF578" s="103"/>
      <c r="BG578" s="103"/>
      <c r="BH578" s="103"/>
      <c r="BI578" s="52"/>
      <c r="BK578" s="328"/>
      <c r="BL578" s="41">
        <v>1</v>
      </c>
      <c r="BM578" s="103"/>
      <c r="BN578" s="103"/>
      <c r="BO578" s="103"/>
      <c r="BP578" s="103"/>
      <c r="BQ578" s="103"/>
      <c r="BR578" s="103"/>
      <c r="BS578" s="52"/>
      <c r="BU578" s="328"/>
      <c r="BV578" s="41">
        <v>1</v>
      </c>
      <c r="BW578" s="6"/>
      <c r="BX578" s="6"/>
      <c r="BY578" s="6"/>
      <c r="BZ578" s="6"/>
      <c r="CA578" s="6"/>
      <c r="CB578" s="6"/>
      <c r="CC578" s="52"/>
      <c r="CE578" s="328"/>
      <c r="CF578" s="41">
        <v>1</v>
      </c>
      <c r="CG578" s="6"/>
      <c r="CH578" s="6"/>
      <c r="CI578" s="6"/>
      <c r="CJ578" s="6"/>
      <c r="CK578" s="6"/>
      <c r="CL578" s="6"/>
      <c r="CM578" s="52"/>
      <c r="CO578" s="328"/>
      <c r="CP578" s="41">
        <v>1</v>
      </c>
      <c r="CQ578" s="6">
        <v>7</v>
      </c>
      <c r="CR578" s="6">
        <v>7</v>
      </c>
      <c r="CS578" s="6">
        <v>2</v>
      </c>
      <c r="CT578" s="6">
        <v>8</v>
      </c>
      <c r="CU578" s="6">
        <v>7</v>
      </c>
      <c r="CV578" s="6">
        <v>5</v>
      </c>
      <c r="CW578" s="52"/>
      <c r="CY578" s="328"/>
      <c r="CZ578" s="41">
        <v>1</v>
      </c>
      <c r="DA578" s="6">
        <v>9</v>
      </c>
      <c r="DB578" s="6">
        <v>9</v>
      </c>
      <c r="DC578" s="6">
        <v>5</v>
      </c>
      <c r="DD578" s="6">
        <v>8</v>
      </c>
      <c r="DE578" s="6"/>
      <c r="DF578" s="6">
        <v>3</v>
      </c>
      <c r="DG578" s="52"/>
      <c r="DI578" s="328"/>
      <c r="DJ578" s="41">
        <v>1</v>
      </c>
      <c r="DK578" s="6"/>
      <c r="DL578" s="6"/>
      <c r="DM578" s="6"/>
      <c r="DN578" s="6"/>
      <c r="DO578" s="6"/>
      <c r="DP578" s="6"/>
      <c r="DQ578" s="52"/>
      <c r="DS578" s="328"/>
      <c r="DT578" s="41">
        <v>1</v>
      </c>
      <c r="DU578" s="6"/>
      <c r="DV578" s="6"/>
      <c r="DW578" s="6"/>
      <c r="DX578" s="6"/>
      <c r="DY578" s="6"/>
      <c r="DZ578" s="6"/>
      <c r="EA578" s="52"/>
      <c r="EC578" s="328"/>
      <c r="ED578" s="41">
        <v>1</v>
      </c>
      <c r="EE578" s="6"/>
      <c r="EF578" s="6"/>
      <c r="EG578" s="6"/>
      <c r="EH578" s="6"/>
      <c r="EI578" s="6"/>
      <c r="EJ578" s="6"/>
      <c r="EK578" s="52"/>
      <c r="EL578" s="328"/>
      <c r="EM578" s="41">
        <v>1</v>
      </c>
      <c r="EN578" s="6">
        <v>9</v>
      </c>
      <c r="EO578" s="6">
        <v>9</v>
      </c>
      <c r="EP578" s="6">
        <v>5</v>
      </c>
      <c r="EQ578" s="6">
        <v>8</v>
      </c>
      <c r="ER578" s="6"/>
      <c r="ES578" s="6">
        <v>3</v>
      </c>
      <c r="ET578" s="52"/>
      <c r="EU578" s="52"/>
      <c r="EW578" s="367"/>
      <c r="EX578" s="41">
        <v>1</v>
      </c>
      <c r="EY578" s="6"/>
      <c r="EZ578" s="6"/>
      <c r="FA578" s="6"/>
      <c r="FB578" s="6"/>
      <c r="FC578" s="6"/>
      <c r="FD578" s="6"/>
      <c r="FE578" s="52"/>
      <c r="FG578" s="367"/>
      <c r="FH578" s="41">
        <v>1</v>
      </c>
      <c r="FI578" s="6"/>
      <c r="FJ578" s="6"/>
      <c r="FK578" s="6"/>
      <c r="FL578" s="6"/>
      <c r="FM578" s="6"/>
      <c r="FN578" s="6"/>
      <c r="FO578" s="52"/>
      <c r="FQ578" s="367"/>
      <c r="FR578" s="41">
        <v>1</v>
      </c>
      <c r="FS578" s="6"/>
      <c r="FT578" s="6"/>
      <c r="FU578" s="6"/>
      <c r="FV578" s="6"/>
      <c r="FW578" s="6"/>
      <c r="FX578" s="6"/>
      <c r="FY578" s="52"/>
      <c r="GA578" s="367"/>
      <c r="GB578" s="41">
        <v>1</v>
      </c>
      <c r="GC578" s="6"/>
      <c r="GD578" s="6"/>
      <c r="GE578" s="6"/>
      <c r="GF578" s="6"/>
      <c r="GG578" s="6"/>
      <c r="GH578" s="6"/>
      <c r="GI578" s="52"/>
      <c r="GK578" s="367"/>
      <c r="GL578" s="41">
        <v>1</v>
      </c>
      <c r="GM578" s="6"/>
      <c r="GN578" s="6"/>
      <c r="GO578" s="6"/>
      <c r="GP578" s="6"/>
      <c r="GQ578" s="6"/>
      <c r="GR578" s="6"/>
      <c r="GS578" s="52"/>
      <c r="GU578" s="367"/>
      <c r="GV578" s="41">
        <v>1</v>
      </c>
      <c r="GW578" s="6"/>
      <c r="GX578" s="6"/>
      <c r="GY578" s="6"/>
      <c r="GZ578" s="6"/>
      <c r="HA578" s="6"/>
      <c r="HB578" s="6"/>
      <c r="HC578" s="52"/>
      <c r="HE578" s="367"/>
      <c r="HF578" s="41">
        <v>1</v>
      </c>
      <c r="HG578" s="6"/>
      <c r="HH578" s="6"/>
      <c r="HI578" s="6"/>
      <c r="HJ578" s="6"/>
      <c r="HK578" s="6"/>
      <c r="HL578" s="6"/>
      <c r="HM578" s="52"/>
      <c r="HO578" s="367"/>
      <c r="HP578" s="41">
        <v>1</v>
      </c>
      <c r="HQ578" s="6"/>
      <c r="HR578" s="6"/>
      <c r="HS578" s="6"/>
      <c r="HT578" s="6"/>
      <c r="HU578" s="6"/>
      <c r="HV578" s="6"/>
      <c r="HW578" s="52"/>
      <c r="HY578" s="367"/>
      <c r="HZ578" s="41">
        <v>1</v>
      </c>
      <c r="IA578" s="6"/>
      <c r="IB578" s="6"/>
      <c r="IC578" s="6"/>
      <c r="ID578" s="6"/>
      <c r="IE578" s="6"/>
      <c r="IF578" s="6"/>
      <c r="IG578" s="52"/>
      <c r="II578" s="367"/>
      <c r="IJ578" s="41">
        <v>1</v>
      </c>
      <c r="IK578" s="6"/>
      <c r="IL578" s="6"/>
      <c r="IM578" s="6"/>
      <c r="IN578" s="6"/>
      <c r="IO578" s="6"/>
      <c r="IP578" s="6"/>
      <c r="IQ578" s="52"/>
      <c r="IS578" s="367"/>
      <c r="IT578" s="41">
        <v>1</v>
      </c>
      <c r="IU578" s="6"/>
      <c r="IV578" s="6"/>
      <c r="IW578" s="6"/>
      <c r="IX578" s="6"/>
      <c r="IY578" s="6"/>
      <c r="IZ578" s="6"/>
      <c r="JA578" s="52"/>
    </row>
    <row r="579" spans="1:261" ht="13.8" outlineLevel="2" x14ac:dyDescent="0.25">
      <c r="A579" s="99" t="s">
        <v>122</v>
      </c>
      <c r="B579" s="100">
        <f>IF(A579="Must Have",RQTMustHave,(IF(A579="Important",RQTImportant,(IF(A579="Standard",RQTStandard,RQTNiceToHave)))))</f>
        <v>1</v>
      </c>
      <c r="C579" s="48"/>
      <c r="D579" s="17" t="s">
        <v>1</v>
      </c>
      <c r="E579" s="36">
        <f>AVERAGE(O579,Y579,AI579,AS579,BC579,BM579,BW579,CG579,CQ579,DA579,DK579,DU579,EE579,EO579,EY579,FI579,FS579,GC579,GM579,GW579,HG579,HQ579,IA579,IK579,IU579)</f>
        <v>8.3333333333333339</v>
      </c>
      <c r="F579" s="36">
        <f t="shared" ref="F579:J579" si="2523">AVERAGE(P579,Z579,AJ579,AT579,BD579,BN579,BX579,CH579,CR579,DB579,DL579,DV579,EF579,EP579,EZ579,FJ579,FT579,GD579,GN579,GX579,HH579,HR579,IB579,IL579,IV579)</f>
        <v>7</v>
      </c>
      <c r="G579" s="36">
        <f t="shared" si="2523"/>
        <v>5</v>
      </c>
      <c r="H579" s="36">
        <f t="shared" si="2523"/>
        <v>8</v>
      </c>
      <c r="I579" s="36">
        <f t="shared" si="2523"/>
        <v>5</v>
      </c>
      <c r="J579" s="36">
        <f t="shared" si="2523"/>
        <v>4</v>
      </c>
      <c r="K579" s="52"/>
      <c r="M579" s="48"/>
      <c r="N579" s="17" t="s">
        <v>1</v>
      </c>
      <c r="O579" s="36" t="str">
        <f>IF(COUNT(O578:O578)=0,"",AVERAGE(O578:O578))</f>
        <v/>
      </c>
      <c r="P579" s="36" t="str">
        <f>IF(COUNT(P578:P578)=0,"",AVERAGE(P578:P578))</f>
        <v/>
      </c>
      <c r="Q579" s="36" t="str">
        <f>IF(COUNT(Q578:Q578)=0,"",AVERAGE(Q578:Q578))</f>
        <v/>
      </c>
      <c r="R579" s="36" t="str">
        <f>IF(COUNT(R578:R578)=0,"",AVERAGE(R578:R578))</f>
        <v/>
      </c>
      <c r="S579" s="36"/>
      <c r="T579" s="36" t="str">
        <f>IF(COUNT(T578:T578)=0,"",AVERAGE(T578:T578))</f>
        <v/>
      </c>
      <c r="U579" s="52"/>
      <c r="W579" s="48"/>
      <c r="X579" s="17" t="s">
        <v>1</v>
      </c>
      <c r="Y579" s="36" t="str">
        <f>IF(COUNT(Y578:Y578)=0,"",AVERAGE(Y578:Y578))</f>
        <v/>
      </c>
      <c r="Z579" s="36" t="str">
        <f>IF(COUNT(Z578:Z578)=0,"",AVERAGE(Z578:Z578))</f>
        <v/>
      </c>
      <c r="AA579" s="36" t="str">
        <f>IF(COUNT(AA578:AA578)=0,"",AVERAGE(AA578:AA578))</f>
        <v/>
      </c>
      <c r="AB579" s="36" t="str">
        <f>IF(COUNT(AB578:AB578)=0,"",AVERAGE(AB578:AB578))</f>
        <v/>
      </c>
      <c r="AC579" s="36"/>
      <c r="AD579" s="36" t="str">
        <f>IF(COUNT(AD578:AD578)=0,"",AVERAGE(AD578:AD578))</f>
        <v/>
      </c>
      <c r="AE579" s="52"/>
      <c r="AG579" s="48"/>
      <c r="AH579" s="17" t="s">
        <v>1</v>
      </c>
      <c r="AI579" s="36" t="str">
        <f>IF(COUNT(AI578:AI578)=0,"",AVERAGE(AI578:AI578))</f>
        <v/>
      </c>
      <c r="AJ579" s="36" t="str">
        <f>IF(COUNT(AJ578:AJ578)=0,"",AVERAGE(AJ578:AJ578))</f>
        <v/>
      </c>
      <c r="AK579" s="36" t="str">
        <f>IF(COUNT(AK578:AK578)=0,"",AVERAGE(AK578:AK578))</f>
        <v/>
      </c>
      <c r="AL579" s="36" t="str">
        <f>IF(COUNT(AL578:AL578)=0,"",AVERAGE(AL578:AL578))</f>
        <v/>
      </c>
      <c r="AM579" s="36"/>
      <c r="AN579" s="36" t="str">
        <f>IF(COUNT(AN578:AN578)=0,"",AVERAGE(AN578:AN578))</f>
        <v/>
      </c>
      <c r="AO579" s="52"/>
      <c r="AQ579" s="48"/>
      <c r="AR579" s="17" t="s">
        <v>1</v>
      </c>
      <c r="AS579" s="36"/>
      <c r="AT579" s="36" t="str">
        <f>IF(COUNT(AT578:AT578)=0,"",AVERAGE(AT578:AT578))</f>
        <v/>
      </c>
      <c r="AU579" s="36" t="str">
        <f>IF(COUNT(AU578:AU578)=0,"",AVERAGE(AU578:AU578))</f>
        <v/>
      </c>
      <c r="AV579" s="36" t="str">
        <f>IF(COUNT(AV578:AV578)=0,"",AVERAGE(AV578:AV578))</f>
        <v/>
      </c>
      <c r="AW579" s="36" t="str">
        <f>IF(COUNT(AW578:AW578)=0,"",AVERAGE(AW578:AW578))</f>
        <v/>
      </c>
      <c r="AX579" s="36" t="str">
        <f>IF(COUNT(AX578:AX578)=0,"",AVERAGE(AX578:AX578))</f>
        <v/>
      </c>
      <c r="AY579" s="52"/>
      <c r="BA579" s="48"/>
      <c r="BB579" s="17" t="s">
        <v>1</v>
      </c>
      <c r="BC579" s="6"/>
      <c r="BD579" s="6"/>
      <c r="BE579" s="6"/>
      <c r="BF579" s="6"/>
      <c r="BG579" s="6"/>
      <c r="BH579" s="6"/>
      <c r="BI579" s="52"/>
      <c r="BK579" s="48"/>
      <c r="BL579" s="17" t="s">
        <v>1</v>
      </c>
      <c r="BM579" s="6"/>
      <c r="BN579" s="6"/>
      <c r="BO579" s="6"/>
      <c r="BP579" s="6"/>
      <c r="BQ579" s="6"/>
      <c r="BR579" s="6"/>
      <c r="BS579" s="52"/>
      <c r="BU579" s="48"/>
      <c r="BV579" s="17" t="s">
        <v>1</v>
      </c>
      <c r="BW579" s="36" t="str">
        <f>IF(COUNT(BW578:BW578)=0,"",AVERAGE(BW578:BW578))</f>
        <v/>
      </c>
      <c r="BX579" s="36" t="str">
        <f>IF(COUNT(BX578:BX578)=0,"",AVERAGE(BX578:BX578))</f>
        <v/>
      </c>
      <c r="BY579" s="36" t="str">
        <f>IF(COUNT(BY578:BY578)=0,"",AVERAGE(BY578:BY578))</f>
        <v/>
      </c>
      <c r="BZ579" s="36" t="str">
        <f>IF(COUNT(BZ578:BZ578)=0,"",AVERAGE(BZ578:BZ578))</f>
        <v/>
      </c>
      <c r="CA579" s="36"/>
      <c r="CB579" s="36" t="str">
        <f>IF(COUNT(CB578:CB578)=0,"",AVERAGE(CB578:CB578))</f>
        <v/>
      </c>
      <c r="CC579" s="52"/>
      <c r="CE579" s="48"/>
      <c r="CF579" s="17" t="s">
        <v>1</v>
      </c>
      <c r="CG579" s="36" t="str">
        <f>IF(COUNT(CG578:CG578)=0,"",AVERAGE(CG578:CG578))</f>
        <v/>
      </c>
      <c r="CH579" s="36" t="str">
        <f>IF(COUNT(CH578:CH578)=0,"",AVERAGE(CH578:CH578))</f>
        <v/>
      </c>
      <c r="CI579" s="36" t="str">
        <f>IF(COUNT(CI578:CI578)=0,"",AVERAGE(CI578:CI578))</f>
        <v/>
      </c>
      <c r="CJ579" s="36" t="str">
        <f>IF(COUNT(CJ578:CJ578)=0,"",AVERAGE(CJ578:CJ578))</f>
        <v/>
      </c>
      <c r="CK579" s="36"/>
      <c r="CL579" s="36" t="str">
        <f>IF(COUNT(CL578:CL578)=0,"",AVERAGE(CL578:CL578))</f>
        <v/>
      </c>
      <c r="CM579" s="52"/>
      <c r="CO579" s="48"/>
      <c r="CP579" s="17" t="s">
        <v>1</v>
      </c>
      <c r="CQ579" s="36">
        <f t="shared" ref="CQ579:CV579" si="2524">IF(COUNT(CQ578:CQ578)=0,"",AVERAGE(CQ578:CQ578))</f>
        <v>7</v>
      </c>
      <c r="CR579" s="36">
        <f t="shared" si="2524"/>
        <v>7</v>
      </c>
      <c r="CS579" s="36">
        <f t="shared" si="2524"/>
        <v>2</v>
      </c>
      <c r="CT579" s="36">
        <f t="shared" si="2524"/>
        <v>8</v>
      </c>
      <c r="CU579" s="36">
        <f t="shared" si="2524"/>
        <v>7</v>
      </c>
      <c r="CV579" s="36">
        <f t="shared" si="2524"/>
        <v>5</v>
      </c>
      <c r="CW579" s="52"/>
      <c r="CY579" s="48"/>
      <c r="CZ579" s="17" t="s">
        <v>1</v>
      </c>
      <c r="DA579" s="36">
        <f>IF(COUNT(DA578:DA578)=0,"",AVERAGE(DA578:DA578))</f>
        <v>9</v>
      </c>
      <c r="DB579" s="36">
        <f>IF(COUNT(DB578:DB578)=0,"",AVERAGE(DB578:DB578))</f>
        <v>9</v>
      </c>
      <c r="DC579" s="36">
        <f>IF(COUNT(DC578:DC578)=0,"",AVERAGE(DC578:DC578))</f>
        <v>5</v>
      </c>
      <c r="DD579" s="36">
        <f>IF(COUNT(DD578:DD578)=0,"",AVERAGE(DD578:DD578))</f>
        <v>8</v>
      </c>
      <c r="DE579" s="36"/>
      <c r="DF579" s="36">
        <f>IF(COUNT(DF578:DF578)=0,"",AVERAGE(DF578:DF578))</f>
        <v>3</v>
      </c>
      <c r="DG579" s="52"/>
      <c r="DI579" s="48"/>
      <c r="DJ579" s="17" t="s">
        <v>1</v>
      </c>
      <c r="DK579" s="36" t="str">
        <f>IF(COUNT(DK578:DK578)=0,"",AVERAGE(DK578:DK578))</f>
        <v/>
      </c>
      <c r="DL579" s="36" t="str">
        <f>IF(COUNT(DL578:DL578)=0,"",AVERAGE(DL578:DL578))</f>
        <v/>
      </c>
      <c r="DM579" s="36" t="str">
        <f>IF(COUNT(DM578:DM578)=0,"",AVERAGE(DM578:DM578))</f>
        <v/>
      </c>
      <c r="DN579" s="36" t="str">
        <f>IF(COUNT(DN578:DN578)=0,"",AVERAGE(DN578:DN578))</f>
        <v/>
      </c>
      <c r="DO579" s="36"/>
      <c r="DP579" s="36" t="str">
        <f>IF(COUNT(DP578:DP578)=0,"",AVERAGE(DP578:DP578))</f>
        <v/>
      </c>
      <c r="DQ579" s="52"/>
      <c r="DS579" s="48"/>
      <c r="DT579" s="17" t="s">
        <v>1</v>
      </c>
      <c r="DU579" s="36" t="str">
        <f>IF(COUNT(DU578:DU578)=0,"",AVERAGE(DU578:DU578))</f>
        <v/>
      </c>
      <c r="DV579" s="36" t="str">
        <f>IF(COUNT(DV578:DV578)=0,"",AVERAGE(DV578:DV578))</f>
        <v/>
      </c>
      <c r="DW579" s="36" t="str">
        <f>IF(COUNT(DW578:DW578)=0,"",AVERAGE(DW578:DW578))</f>
        <v/>
      </c>
      <c r="DX579" s="36" t="str">
        <f>IF(COUNT(DX578:DX578)=0,"",AVERAGE(DX578:DX578))</f>
        <v/>
      </c>
      <c r="DY579" s="36"/>
      <c r="DZ579" s="36" t="str">
        <f>IF(COUNT(DZ578:DZ578)=0,"",AVERAGE(DZ578:DZ578))</f>
        <v/>
      </c>
      <c r="EA579" s="52"/>
      <c r="EC579" s="48"/>
      <c r="ED579" s="17" t="s">
        <v>1</v>
      </c>
      <c r="EE579" s="36" t="str">
        <f>IF(COUNT(EE578:EE578)=0,"",AVERAGE(EE578:EE578))</f>
        <v/>
      </c>
      <c r="EF579" s="36" t="str">
        <f>IF(COUNT(EF578:EF578)=0,"",AVERAGE(EF578:EF578))</f>
        <v/>
      </c>
      <c r="EG579" s="36" t="str">
        <f>IF(COUNT(EG578:EG578)=0,"",AVERAGE(EG578:EG578))</f>
        <v/>
      </c>
      <c r="EH579" s="36" t="str">
        <f>IF(COUNT(EH578:EH578)=0,"",AVERAGE(EH578:EH578))</f>
        <v/>
      </c>
      <c r="EI579" s="36"/>
      <c r="EJ579" s="36" t="str">
        <f>IF(COUNT(EJ578:EJ578)=0,"",AVERAGE(EJ578:EJ578))</f>
        <v/>
      </c>
      <c r="EK579" s="52"/>
      <c r="EL579" s="48"/>
      <c r="EM579" s="17" t="s">
        <v>1</v>
      </c>
      <c r="EN579" s="36">
        <f>IF(COUNT(EN578:EN578)=0,"",AVERAGE(EN578:EN578))</f>
        <v>9</v>
      </c>
      <c r="EO579" s="36">
        <f>IF(COUNT(EO578:EO578)=0,"",AVERAGE(EO578:EO578))</f>
        <v>9</v>
      </c>
      <c r="EP579" s="36">
        <f>IF(COUNT(EP578:EP578)=0,"",AVERAGE(EP578:EP578))</f>
        <v>5</v>
      </c>
      <c r="EQ579" s="36">
        <f>IF(COUNT(EQ578:EQ578)=0,"",AVERAGE(EQ578:EQ578))</f>
        <v>8</v>
      </c>
      <c r="ER579" s="36"/>
      <c r="ES579" s="36">
        <f>IF(COUNT(ES578:ES578)=0,"",AVERAGE(ES578:ES578))</f>
        <v>3</v>
      </c>
      <c r="ET579" s="52"/>
      <c r="EU579" s="52"/>
      <c r="EW579" s="369"/>
      <c r="EX579" s="17" t="s">
        <v>1</v>
      </c>
      <c r="EY579" s="36" t="str">
        <f t="shared" ref="EY579:FD579" si="2525">IF(COUNT(EY578:EY578)=0,"",AVERAGE(EY578:EY578))</f>
        <v/>
      </c>
      <c r="EZ579" s="36" t="str">
        <f t="shared" si="2525"/>
        <v/>
      </c>
      <c r="FA579" s="36" t="str">
        <f t="shared" si="2525"/>
        <v/>
      </c>
      <c r="FB579" s="36" t="str">
        <f t="shared" si="2525"/>
        <v/>
      </c>
      <c r="FC579" s="36" t="str">
        <f t="shared" si="2525"/>
        <v/>
      </c>
      <c r="FD579" s="36" t="str">
        <f t="shared" si="2525"/>
        <v/>
      </c>
      <c r="FE579" s="52"/>
      <c r="FG579" s="369"/>
      <c r="FH579" s="17" t="s">
        <v>1</v>
      </c>
      <c r="FI579" s="36" t="str">
        <f t="shared" ref="FI579:FN579" si="2526">IF(COUNT(FI578:FI578)=0,"",AVERAGE(FI578:FI578))</f>
        <v/>
      </c>
      <c r="FJ579" s="36" t="str">
        <f t="shared" si="2526"/>
        <v/>
      </c>
      <c r="FK579" s="36" t="str">
        <f t="shared" si="2526"/>
        <v/>
      </c>
      <c r="FL579" s="36" t="str">
        <f t="shared" si="2526"/>
        <v/>
      </c>
      <c r="FM579" s="36" t="str">
        <f t="shared" si="2526"/>
        <v/>
      </c>
      <c r="FN579" s="36" t="str">
        <f t="shared" si="2526"/>
        <v/>
      </c>
      <c r="FO579" s="52"/>
      <c r="FQ579" s="369"/>
      <c r="FR579" s="17" t="s">
        <v>1</v>
      </c>
      <c r="FS579" s="36" t="str">
        <f t="shared" ref="FS579:FX579" si="2527">IF(COUNT(FS578:FS578)=0,"",AVERAGE(FS578:FS578))</f>
        <v/>
      </c>
      <c r="FT579" s="36" t="str">
        <f t="shared" si="2527"/>
        <v/>
      </c>
      <c r="FU579" s="36" t="str">
        <f t="shared" si="2527"/>
        <v/>
      </c>
      <c r="FV579" s="36" t="str">
        <f t="shared" si="2527"/>
        <v/>
      </c>
      <c r="FW579" s="36" t="str">
        <f t="shared" si="2527"/>
        <v/>
      </c>
      <c r="FX579" s="36" t="str">
        <f t="shared" si="2527"/>
        <v/>
      </c>
      <c r="FY579" s="52"/>
      <c r="GA579" s="369"/>
      <c r="GB579" s="17" t="s">
        <v>1</v>
      </c>
      <c r="GC579" s="36" t="str">
        <f t="shared" ref="GC579:GH579" si="2528">IF(COUNT(GC578:GC578)=0,"",AVERAGE(GC578:GC578))</f>
        <v/>
      </c>
      <c r="GD579" s="36" t="str">
        <f t="shared" si="2528"/>
        <v/>
      </c>
      <c r="GE579" s="36" t="str">
        <f t="shared" si="2528"/>
        <v/>
      </c>
      <c r="GF579" s="36" t="str">
        <f t="shared" si="2528"/>
        <v/>
      </c>
      <c r="GG579" s="36" t="str">
        <f t="shared" si="2528"/>
        <v/>
      </c>
      <c r="GH579" s="36" t="str">
        <f t="shared" si="2528"/>
        <v/>
      </c>
      <c r="GI579" s="52"/>
      <c r="GK579" s="369"/>
      <c r="GL579" s="17" t="s">
        <v>1</v>
      </c>
      <c r="GM579" s="36" t="str">
        <f t="shared" ref="GM579:GR579" si="2529">IF(COUNT(GM578:GM578)=0,"",AVERAGE(GM578:GM578))</f>
        <v/>
      </c>
      <c r="GN579" s="36" t="str">
        <f t="shared" si="2529"/>
        <v/>
      </c>
      <c r="GO579" s="36" t="str">
        <f t="shared" si="2529"/>
        <v/>
      </c>
      <c r="GP579" s="36" t="str">
        <f t="shared" si="2529"/>
        <v/>
      </c>
      <c r="GQ579" s="36" t="str">
        <f t="shared" si="2529"/>
        <v/>
      </c>
      <c r="GR579" s="36" t="str">
        <f t="shared" si="2529"/>
        <v/>
      </c>
      <c r="GS579" s="52"/>
      <c r="GU579" s="369"/>
      <c r="GV579" s="17" t="s">
        <v>1</v>
      </c>
      <c r="GW579" s="36" t="str">
        <f t="shared" ref="GW579:HB579" si="2530">IF(COUNT(GW578:GW578)=0,"",AVERAGE(GW578:GW578))</f>
        <v/>
      </c>
      <c r="GX579" s="36" t="str">
        <f t="shared" si="2530"/>
        <v/>
      </c>
      <c r="GY579" s="36" t="str">
        <f t="shared" si="2530"/>
        <v/>
      </c>
      <c r="GZ579" s="36" t="str">
        <f t="shared" si="2530"/>
        <v/>
      </c>
      <c r="HA579" s="36" t="str">
        <f t="shared" si="2530"/>
        <v/>
      </c>
      <c r="HB579" s="36" t="str">
        <f t="shared" si="2530"/>
        <v/>
      </c>
      <c r="HC579" s="52"/>
      <c r="HE579" s="369"/>
      <c r="HF579" s="17" t="s">
        <v>1</v>
      </c>
      <c r="HG579" s="36" t="str">
        <f t="shared" ref="HG579:HL579" si="2531">IF(COUNT(HG578:HG578)=0,"",AVERAGE(HG578:HG578))</f>
        <v/>
      </c>
      <c r="HH579" s="36" t="str">
        <f t="shared" si="2531"/>
        <v/>
      </c>
      <c r="HI579" s="36" t="str">
        <f t="shared" si="2531"/>
        <v/>
      </c>
      <c r="HJ579" s="36" t="str">
        <f t="shared" si="2531"/>
        <v/>
      </c>
      <c r="HK579" s="36" t="str">
        <f t="shared" si="2531"/>
        <v/>
      </c>
      <c r="HL579" s="36" t="str">
        <f t="shared" si="2531"/>
        <v/>
      </c>
      <c r="HM579" s="52"/>
      <c r="HO579" s="369"/>
      <c r="HP579" s="17" t="s">
        <v>1</v>
      </c>
      <c r="HQ579" s="36" t="str">
        <f t="shared" ref="HQ579:HV579" si="2532">IF(COUNT(HQ578:HQ578)=0,"",AVERAGE(HQ578:HQ578))</f>
        <v/>
      </c>
      <c r="HR579" s="36" t="str">
        <f t="shared" si="2532"/>
        <v/>
      </c>
      <c r="HS579" s="36" t="str">
        <f t="shared" si="2532"/>
        <v/>
      </c>
      <c r="HT579" s="36" t="str">
        <f t="shared" si="2532"/>
        <v/>
      </c>
      <c r="HU579" s="36" t="str">
        <f t="shared" si="2532"/>
        <v/>
      </c>
      <c r="HV579" s="36" t="str">
        <f t="shared" si="2532"/>
        <v/>
      </c>
      <c r="HW579" s="52"/>
      <c r="HY579" s="369"/>
      <c r="HZ579" s="17" t="s">
        <v>1</v>
      </c>
      <c r="IA579" s="36" t="str">
        <f t="shared" ref="IA579:IF579" si="2533">IF(COUNT(IA578:IA578)=0,"",AVERAGE(IA578:IA578))</f>
        <v/>
      </c>
      <c r="IB579" s="36" t="str">
        <f t="shared" si="2533"/>
        <v/>
      </c>
      <c r="IC579" s="36" t="str">
        <f t="shared" si="2533"/>
        <v/>
      </c>
      <c r="ID579" s="36" t="str">
        <f t="shared" si="2533"/>
        <v/>
      </c>
      <c r="IE579" s="36" t="str">
        <f t="shared" si="2533"/>
        <v/>
      </c>
      <c r="IF579" s="36" t="str">
        <f t="shared" si="2533"/>
        <v/>
      </c>
      <c r="IG579" s="52"/>
      <c r="II579" s="369"/>
      <c r="IJ579" s="17" t="s">
        <v>1</v>
      </c>
      <c r="IK579" s="36" t="str">
        <f t="shared" ref="IK579:IP579" si="2534">IF(COUNT(IK578:IK578)=0,"",AVERAGE(IK578:IK578))</f>
        <v/>
      </c>
      <c r="IL579" s="36" t="str">
        <f t="shared" si="2534"/>
        <v/>
      </c>
      <c r="IM579" s="36" t="str">
        <f t="shared" si="2534"/>
        <v/>
      </c>
      <c r="IN579" s="36" t="str">
        <f t="shared" si="2534"/>
        <v/>
      </c>
      <c r="IO579" s="36" t="str">
        <f t="shared" si="2534"/>
        <v/>
      </c>
      <c r="IP579" s="36" t="str">
        <f t="shared" si="2534"/>
        <v/>
      </c>
      <c r="IQ579" s="52"/>
      <c r="IS579" s="369"/>
      <c r="IT579" s="17" t="s">
        <v>1</v>
      </c>
      <c r="IU579" s="36" t="str">
        <f t="shared" ref="IU579:IZ579" si="2535">IF(COUNT(IU578:IU578)=0,"",AVERAGE(IU578:IU578))</f>
        <v/>
      </c>
      <c r="IV579" s="36" t="str">
        <f t="shared" si="2535"/>
        <v/>
      </c>
      <c r="IW579" s="36" t="str">
        <f t="shared" si="2535"/>
        <v/>
      </c>
      <c r="IX579" s="36" t="str">
        <f t="shared" si="2535"/>
        <v/>
      </c>
      <c r="IY579" s="36" t="str">
        <f t="shared" si="2535"/>
        <v/>
      </c>
      <c r="IZ579" s="36" t="str">
        <f t="shared" si="2535"/>
        <v/>
      </c>
      <c r="JA579" s="52"/>
    </row>
    <row r="580" spans="1:261" x14ac:dyDescent="0.25">
      <c r="BC580" s="36"/>
      <c r="BD580" s="36" t="str">
        <f>IF(COUNT(BD579:BD579)=0,"",AVERAGE(BD579:BD579))</f>
        <v/>
      </c>
      <c r="BE580" s="36" t="str">
        <f>IF(COUNT(BE579:BE579)=0,"",AVERAGE(BE579:BE579))</f>
        <v/>
      </c>
      <c r="BF580" s="36" t="str">
        <f>IF(COUNT(BF579:BF579)=0,"",AVERAGE(BF579:BF579))</f>
        <v/>
      </c>
      <c r="BG580" s="36" t="str">
        <f>IF(COUNT(BG579:BG579)=0,"",AVERAGE(BG579:BG579))</f>
        <v/>
      </c>
      <c r="BH580" s="36" t="str">
        <f>IF(COUNT(BH579:BH579)=0,"",AVERAGE(BH579:BH579))</f>
        <v/>
      </c>
      <c r="BM580" s="36"/>
      <c r="BN580" s="36" t="str">
        <f>IF(COUNT(BN579:BN579)=0,"",AVERAGE(BN579:BN579))</f>
        <v/>
      </c>
      <c r="BO580" s="36" t="str">
        <f>IF(COUNT(BO579:BO579)=0,"",AVERAGE(BO579:BO579))</f>
        <v/>
      </c>
      <c r="BP580" s="36" t="str">
        <f>IF(COUNT(BP579:BP579)=0,"",AVERAGE(BP579:BP579))</f>
        <v/>
      </c>
      <c r="BQ580" s="36" t="str">
        <f>IF(COUNT(BQ579:BQ579)=0,"",AVERAGE(BQ579:BQ579))</f>
        <v/>
      </c>
      <c r="BR580" s="36" t="str">
        <f>IF(COUNT(BR579:BR579)=0,"",AVERAGE(BR579:BR579))</f>
        <v/>
      </c>
      <c r="EU580" s="52"/>
    </row>
  </sheetData>
  <mergeCells count="25">
    <mergeCell ref="CF3:CI3"/>
    <mergeCell ref="BB3:BE3"/>
    <mergeCell ref="BL3:BO3"/>
    <mergeCell ref="BV3:BY3"/>
    <mergeCell ref="N3:Q3"/>
    <mergeCell ref="X3:AA3"/>
    <mergeCell ref="AH3:AK3"/>
    <mergeCell ref="AR3:AU3"/>
    <mergeCell ref="ED3:EG3"/>
    <mergeCell ref="FH3:FK3"/>
    <mergeCell ref="CP3:CS3"/>
    <mergeCell ref="CZ3:DC3"/>
    <mergeCell ref="DJ3:DM3"/>
    <mergeCell ref="DT3:DW3"/>
    <mergeCell ref="EM3:EP3"/>
    <mergeCell ref="FR3:FU3"/>
    <mergeCell ref="GB3:GE3"/>
    <mergeCell ref="GL3:GO3"/>
    <mergeCell ref="GV3:GY3"/>
    <mergeCell ref="EX3:FA3"/>
    <mergeCell ref="HF3:HI3"/>
    <mergeCell ref="HP3:HS3"/>
    <mergeCell ref="HZ3:IC3"/>
    <mergeCell ref="IJ3:IM3"/>
    <mergeCell ref="IT3:IW3"/>
  </mergeCells>
  <conditionalFormatting sqref="E196:J199">
    <cfRule type="cellIs" dxfId="459" priority="290" operator="lessThan">
      <formula>4</formula>
    </cfRule>
  </conditionalFormatting>
  <conditionalFormatting sqref="E188:J188">
    <cfRule type="cellIs" dxfId="458" priority="283" operator="lessThan">
      <formula>4</formula>
    </cfRule>
  </conditionalFormatting>
  <conditionalFormatting sqref="E185:J185">
    <cfRule type="cellIs" dxfId="457" priority="282" operator="lessThan">
      <formula>4</formula>
    </cfRule>
  </conditionalFormatting>
  <conditionalFormatting sqref="E178:J178">
    <cfRule type="cellIs" dxfId="456" priority="281" operator="lessThan">
      <formula>4</formula>
    </cfRule>
  </conditionalFormatting>
  <conditionalFormatting sqref="E179:J179">
    <cfRule type="cellIs" dxfId="455" priority="280" operator="lessThan">
      <formula>4</formula>
    </cfRule>
  </conditionalFormatting>
  <conditionalFormatting sqref="E180:J180">
    <cfRule type="cellIs" dxfId="454" priority="279" operator="lessThan">
      <formula>4</formula>
    </cfRule>
  </conditionalFormatting>
  <conditionalFormatting sqref="E171:J171">
    <cfRule type="cellIs" dxfId="453" priority="278" operator="lessThan">
      <formula>4</formula>
    </cfRule>
  </conditionalFormatting>
  <conditionalFormatting sqref="E172:J172">
    <cfRule type="cellIs" dxfId="452" priority="277" operator="lessThan">
      <formula>4</formula>
    </cfRule>
  </conditionalFormatting>
  <conditionalFormatting sqref="E166:J166">
    <cfRule type="cellIs" dxfId="451" priority="276" operator="lessThan">
      <formula>4</formula>
    </cfRule>
  </conditionalFormatting>
  <conditionalFormatting sqref="E167:J167">
    <cfRule type="cellIs" dxfId="450" priority="275" operator="lessThan">
      <formula>4</formula>
    </cfRule>
  </conditionalFormatting>
  <conditionalFormatting sqref="E168:J168">
    <cfRule type="cellIs" dxfId="449" priority="274" operator="lessThan">
      <formula>4</formula>
    </cfRule>
  </conditionalFormatting>
  <conditionalFormatting sqref="E154:J163">
    <cfRule type="cellIs" dxfId="448" priority="273" operator="lessThan">
      <formula>4</formula>
    </cfRule>
  </conditionalFormatting>
  <conditionalFormatting sqref="E149:J149">
    <cfRule type="cellIs" dxfId="447" priority="272" operator="lessThan">
      <formula>4</formula>
    </cfRule>
  </conditionalFormatting>
  <conditionalFormatting sqref="E150:J150">
    <cfRule type="cellIs" dxfId="446" priority="271" operator="lessThan">
      <formula>4</formula>
    </cfRule>
  </conditionalFormatting>
  <conditionalFormatting sqref="E142:J146">
    <cfRule type="cellIs" dxfId="445" priority="270" operator="lessThan">
      <formula>4</formula>
    </cfRule>
  </conditionalFormatting>
  <conditionalFormatting sqref="E139:J139">
    <cfRule type="cellIs" dxfId="444" priority="269" operator="lessThan">
      <formula>4</formula>
    </cfRule>
  </conditionalFormatting>
  <conditionalFormatting sqref="E135:J136">
    <cfRule type="cellIs" dxfId="443" priority="268" operator="lessThan">
      <formula>4</formula>
    </cfRule>
  </conditionalFormatting>
  <conditionalFormatting sqref="E132:J132">
    <cfRule type="cellIs" dxfId="442" priority="267" operator="lessThan">
      <formula>4</formula>
    </cfRule>
  </conditionalFormatting>
  <conditionalFormatting sqref="E129:J129">
    <cfRule type="cellIs" dxfId="441" priority="266" operator="lessThan">
      <formula>4</formula>
    </cfRule>
  </conditionalFormatting>
  <conditionalFormatting sqref="E126:J126">
    <cfRule type="cellIs" dxfId="440" priority="265" operator="lessThan">
      <formula>4</formula>
    </cfRule>
  </conditionalFormatting>
  <conditionalFormatting sqref="E121:J121">
    <cfRule type="cellIs" dxfId="439" priority="264" operator="lessThan">
      <formula>4</formula>
    </cfRule>
  </conditionalFormatting>
  <conditionalFormatting sqref="E118:J118">
    <cfRule type="cellIs" dxfId="438" priority="263" operator="lessThan">
      <formula>4</formula>
    </cfRule>
  </conditionalFormatting>
  <conditionalFormatting sqref="E114:J115">
    <cfRule type="cellIs" dxfId="437" priority="262" operator="lessThan">
      <formula>4</formula>
    </cfRule>
  </conditionalFormatting>
  <conditionalFormatting sqref="E107:J111">
    <cfRule type="cellIs" dxfId="436" priority="261" operator="lessThan">
      <formula>4</formula>
    </cfRule>
  </conditionalFormatting>
  <conditionalFormatting sqref="E97:J97">
    <cfRule type="cellIs" dxfId="435" priority="260" operator="lessThan">
      <formula>4</formula>
    </cfRule>
  </conditionalFormatting>
  <conditionalFormatting sqref="E96:J96">
    <cfRule type="cellIs" dxfId="434" priority="259" operator="lessThan">
      <formula>4</formula>
    </cfRule>
  </conditionalFormatting>
  <conditionalFormatting sqref="E85:J93">
    <cfRule type="cellIs" dxfId="433" priority="258" operator="lessThan">
      <formula>4</formula>
    </cfRule>
  </conditionalFormatting>
  <conditionalFormatting sqref="E77:J82">
    <cfRule type="cellIs" dxfId="432" priority="257" operator="lessThan">
      <formula>4</formula>
    </cfRule>
  </conditionalFormatting>
  <conditionalFormatting sqref="E69:J70">
    <cfRule type="cellIs" dxfId="431" priority="256" operator="lessThan">
      <formula>4</formula>
    </cfRule>
  </conditionalFormatting>
  <conditionalFormatting sqref="E65:J66">
    <cfRule type="cellIs" dxfId="430" priority="255" operator="lessThan">
      <formula>4</formula>
    </cfRule>
  </conditionalFormatting>
  <conditionalFormatting sqref="E54:J60">
    <cfRule type="cellIs" dxfId="429" priority="254" operator="lessThan">
      <formula>4</formula>
    </cfRule>
  </conditionalFormatting>
  <conditionalFormatting sqref="E48:J51">
    <cfRule type="cellIs" dxfId="428" priority="253" operator="lessThan">
      <formula>4</formula>
    </cfRule>
  </conditionalFormatting>
  <conditionalFormatting sqref="E39:J43">
    <cfRule type="cellIs" dxfId="427" priority="252" operator="lessThan">
      <formula>4</formula>
    </cfRule>
  </conditionalFormatting>
  <conditionalFormatting sqref="E29:J36">
    <cfRule type="cellIs" dxfId="426" priority="251" operator="lessThan">
      <formula>4</formula>
    </cfRule>
  </conditionalFormatting>
  <conditionalFormatting sqref="E22:J26">
    <cfRule type="cellIs" dxfId="425" priority="250" operator="lessThan">
      <formula>4</formula>
    </cfRule>
  </conditionalFormatting>
  <conditionalFormatting sqref="E11:J19">
    <cfRule type="cellIs" dxfId="424" priority="249" operator="lessThan">
      <formula>4</formula>
    </cfRule>
  </conditionalFormatting>
  <conditionalFormatting sqref="E202:J202">
    <cfRule type="cellIs" dxfId="423" priority="248" operator="lessThan">
      <formula>4</formula>
    </cfRule>
  </conditionalFormatting>
  <conditionalFormatting sqref="E205:J205">
    <cfRule type="cellIs" dxfId="422" priority="247" operator="lessThan">
      <formula>4</formula>
    </cfRule>
  </conditionalFormatting>
  <conditionalFormatting sqref="E206:J206">
    <cfRule type="cellIs" dxfId="421" priority="246" operator="lessThan">
      <formula>4</formula>
    </cfRule>
  </conditionalFormatting>
  <conditionalFormatting sqref="E209:J209">
    <cfRule type="cellIs" dxfId="420" priority="245" operator="lessThan">
      <formula>4</formula>
    </cfRule>
  </conditionalFormatting>
  <conditionalFormatting sqref="E210:J210">
    <cfRule type="cellIs" dxfId="419" priority="244" operator="lessThan">
      <formula>4</formula>
    </cfRule>
  </conditionalFormatting>
  <conditionalFormatting sqref="E213:J213">
    <cfRule type="cellIs" dxfId="418" priority="243" operator="lessThan">
      <formula>4</formula>
    </cfRule>
  </conditionalFormatting>
  <conditionalFormatting sqref="E216:J216">
    <cfRule type="cellIs" dxfId="417" priority="242" operator="lessThan">
      <formula>4</formula>
    </cfRule>
  </conditionalFormatting>
  <conditionalFormatting sqref="E217:J217">
    <cfRule type="cellIs" dxfId="416" priority="241" operator="lessThan">
      <formula>4</formula>
    </cfRule>
  </conditionalFormatting>
  <conditionalFormatting sqref="E220:J220">
    <cfRule type="cellIs" dxfId="415" priority="240" operator="lessThan">
      <formula>4</formula>
    </cfRule>
  </conditionalFormatting>
  <conditionalFormatting sqref="E221:J221">
    <cfRule type="cellIs" dxfId="414" priority="239" operator="lessThan">
      <formula>4</formula>
    </cfRule>
  </conditionalFormatting>
  <conditionalFormatting sqref="E222:J222">
    <cfRule type="cellIs" dxfId="413" priority="238" operator="lessThan">
      <formula>4</formula>
    </cfRule>
  </conditionalFormatting>
  <conditionalFormatting sqref="E223:J223">
    <cfRule type="cellIs" dxfId="412" priority="237" operator="lessThan">
      <formula>4</formula>
    </cfRule>
  </conditionalFormatting>
  <conditionalFormatting sqref="E226:J226">
    <cfRule type="cellIs" dxfId="411" priority="236" operator="lessThan">
      <formula>4</formula>
    </cfRule>
  </conditionalFormatting>
  <conditionalFormatting sqref="E227:J227">
    <cfRule type="cellIs" dxfId="410" priority="235" operator="lessThan">
      <formula>4</formula>
    </cfRule>
  </conditionalFormatting>
  <conditionalFormatting sqref="E228:J228">
    <cfRule type="cellIs" dxfId="409" priority="234" operator="lessThan">
      <formula>4</formula>
    </cfRule>
  </conditionalFormatting>
  <conditionalFormatting sqref="E229:J229">
    <cfRule type="cellIs" dxfId="408" priority="233" operator="lessThan">
      <formula>4</formula>
    </cfRule>
  </conditionalFormatting>
  <conditionalFormatting sqref="E237:J237">
    <cfRule type="cellIs" dxfId="407" priority="232" operator="lessThan">
      <formula>4</formula>
    </cfRule>
  </conditionalFormatting>
  <conditionalFormatting sqref="E238:J238">
    <cfRule type="cellIs" dxfId="406" priority="231" operator="lessThan">
      <formula>4</formula>
    </cfRule>
  </conditionalFormatting>
  <conditionalFormatting sqref="E241:J241">
    <cfRule type="cellIs" dxfId="405" priority="230" operator="lessThan">
      <formula>4</formula>
    </cfRule>
  </conditionalFormatting>
  <conditionalFormatting sqref="E242:J242">
    <cfRule type="cellIs" dxfId="404" priority="229" operator="lessThan">
      <formula>4</formula>
    </cfRule>
  </conditionalFormatting>
  <conditionalFormatting sqref="E245:J245">
    <cfRule type="cellIs" dxfId="403" priority="228" operator="lessThan">
      <formula>4</formula>
    </cfRule>
  </conditionalFormatting>
  <conditionalFormatting sqref="E248:J248">
    <cfRule type="cellIs" dxfId="402" priority="227" operator="lessThan">
      <formula>4</formula>
    </cfRule>
  </conditionalFormatting>
  <conditionalFormatting sqref="E249:J249">
    <cfRule type="cellIs" dxfId="401" priority="226" operator="lessThan">
      <formula>4</formula>
    </cfRule>
  </conditionalFormatting>
  <conditionalFormatting sqref="E252:J252">
    <cfRule type="cellIs" dxfId="400" priority="225" operator="lessThan">
      <formula>4</formula>
    </cfRule>
  </conditionalFormatting>
  <conditionalFormatting sqref="E255:J255">
    <cfRule type="cellIs" dxfId="399" priority="224" operator="lessThan">
      <formula>4</formula>
    </cfRule>
  </conditionalFormatting>
  <conditionalFormatting sqref="E256:J256">
    <cfRule type="cellIs" dxfId="398" priority="223" operator="lessThan">
      <formula>4</formula>
    </cfRule>
  </conditionalFormatting>
  <conditionalFormatting sqref="E257:J257">
    <cfRule type="cellIs" dxfId="397" priority="222" operator="lessThan">
      <formula>4</formula>
    </cfRule>
  </conditionalFormatting>
  <conditionalFormatting sqref="E262:J262">
    <cfRule type="cellIs" dxfId="396" priority="221" operator="lessThan">
      <formula>4</formula>
    </cfRule>
  </conditionalFormatting>
  <conditionalFormatting sqref="E263:J263">
    <cfRule type="cellIs" dxfId="395" priority="220" operator="lessThan">
      <formula>4</formula>
    </cfRule>
  </conditionalFormatting>
  <conditionalFormatting sqref="E264:J264">
    <cfRule type="cellIs" dxfId="394" priority="219" operator="lessThan">
      <formula>4</formula>
    </cfRule>
  </conditionalFormatting>
  <conditionalFormatting sqref="E274:J274">
    <cfRule type="cellIs" dxfId="393" priority="218" operator="lessThan">
      <formula>4</formula>
    </cfRule>
  </conditionalFormatting>
  <conditionalFormatting sqref="E275:J275">
    <cfRule type="cellIs" dxfId="392" priority="217" operator="lessThan">
      <formula>4</formula>
    </cfRule>
  </conditionalFormatting>
  <conditionalFormatting sqref="E276:J276">
    <cfRule type="cellIs" dxfId="391" priority="216" operator="lessThan">
      <formula>4</formula>
    </cfRule>
  </conditionalFormatting>
  <conditionalFormatting sqref="E267:J267">
    <cfRule type="cellIs" dxfId="390" priority="215" operator="lessThan">
      <formula>4</formula>
    </cfRule>
  </conditionalFormatting>
  <conditionalFormatting sqref="E270:J270">
    <cfRule type="cellIs" dxfId="389" priority="214" operator="lessThan">
      <formula>4</formula>
    </cfRule>
  </conditionalFormatting>
  <conditionalFormatting sqref="E271:J271">
    <cfRule type="cellIs" dxfId="388" priority="213" operator="lessThan">
      <formula>4</formula>
    </cfRule>
  </conditionalFormatting>
  <conditionalFormatting sqref="E277:J277">
    <cfRule type="cellIs" dxfId="387" priority="212" operator="lessThan">
      <formula>4</formula>
    </cfRule>
  </conditionalFormatting>
  <conditionalFormatting sqref="E278:J278">
    <cfRule type="cellIs" dxfId="386" priority="211" operator="lessThan">
      <formula>4</formula>
    </cfRule>
  </conditionalFormatting>
  <conditionalFormatting sqref="E279:J279">
    <cfRule type="cellIs" dxfId="385" priority="210" operator="lessThan">
      <formula>4</formula>
    </cfRule>
  </conditionalFormatting>
  <conditionalFormatting sqref="E280:J280">
    <cfRule type="cellIs" dxfId="384" priority="209" operator="lessThan">
      <formula>4</formula>
    </cfRule>
  </conditionalFormatting>
  <conditionalFormatting sqref="E281:J281">
    <cfRule type="cellIs" dxfId="383" priority="208" operator="lessThan">
      <formula>4</formula>
    </cfRule>
  </conditionalFormatting>
  <conditionalFormatting sqref="E282:J282">
    <cfRule type="cellIs" dxfId="382" priority="207" operator="lessThan">
      <formula>4</formula>
    </cfRule>
  </conditionalFormatting>
  <conditionalFormatting sqref="E285:J285">
    <cfRule type="cellIs" dxfId="381" priority="206" operator="lessThan">
      <formula>4</formula>
    </cfRule>
  </conditionalFormatting>
  <conditionalFormatting sqref="E286:J286">
    <cfRule type="cellIs" dxfId="380" priority="205" operator="lessThan">
      <formula>4</formula>
    </cfRule>
  </conditionalFormatting>
  <conditionalFormatting sqref="E287:J287">
    <cfRule type="cellIs" dxfId="379" priority="204" operator="lessThan">
      <formula>4</formula>
    </cfRule>
  </conditionalFormatting>
  <conditionalFormatting sqref="E290:J297">
    <cfRule type="cellIs" dxfId="378" priority="203" operator="lessThan">
      <formula>4</formula>
    </cfRule>
  </conditionalFormatting>
  <conditionalFormatting sqref="E302:J302">
    <cfRule type="cellIs" dxfId="377" priority="202" operator="lessThan">
      <formula>4</formula>
    </cfRule>
  </conditionalFormatting>
  <conditionalFormatting sqref="E303:J303">
    <cfRule type="cellIs" dxfId="376" priority="201" operator="lessThan">
      <formula>4</formula>
    </cfRule>
  </conditionalFormatting>
  <conditionalFormatting sqref="E306:J306">
    <cfRule type="cellIs" dxfId="375" priority="200" operator="lessThan">
      <formula>4</formula>
    </cfRule>
  </conditionalFormatting>
  <conditionalFormatting sqref="E309:J309">
    <cfRule type="cellIs" dxfId="374" priority="199" operator="lessThan">
      <formula>4</formula>
    </cfRule>
  </conditionalFormatting>
  <conditionalFormatting sqref="E310:J310">
    <cfRule type="cellIs" dxfId="373" priority="198" operator="lessThan">
      <formula>4</formula>
    </cfRule>
  </conditionalFormatting>
  <conditionalFormatting sqref="E311:J311">
    <cfRule type="cellIs" dxfId="372" priority="197" operator="lessThan">
      <formula>4</formula>
    </cfRule>
  </conditionalFormatting>
  <conditionalFormatting sqref="E312:J312">
    <cfRule type="cellIs" dxfId="371" priority="196" operator="lessThan">
      <formula>4</formula>
    </cfRule>
  </conditionalFormatting>
  <conditionalFormatting sqref="E315:J315">
    <cfRule type="cellIs" dxfId="370" priority="195" operator="lessThan">
      <formula>4</formula>
    </cfRule>
  </conditionalFormatting>
  <conditionalFormatting sqref="E316:J316">
    <cfRule type="cellIs" dxfId="369" priority="194" operator="lessThan">
      <formula>4</formula>
    </cfRule>
  </conditionalFormatting>
  <conditionalFormatting sqref="E319:J319">
    <cfRule type="cellIs" dxfId="368" priority="193" operator="lessThan">
      <formula>4</formula>
    </cfRule>
  </conditionalFormatting>
  <conditionalFormatting sqref="E320:J320">
    <cfRule type="cellIs" dxfId="367" priority="192" operator="lessThan">
      <formula>4</formula>
    </cfRule>
  </conditionalFormatting>
  <conditionalFormatting sqref="E323:J323">
    <cfRule type="cellIs" dxfId="366" priority="191" operator="lessThan">
      <formula>4</formula>
    </cfRule>
  </conditionalFormatting>
  <conditionalFormatting sqref="E326:J326">
    <cfRule type="cellIs" dxfId="365" priority="190" operator="lessThan">
      <formula>4</formula>
    </cfRule>
  </conditionalFormatting>
  <conditionalFormatting sqref="E331:J331">
    <cfRule type="cellIs" dxfId="364" priority="189" operator="lessThan">
      <formula>4</formula>
    </cfRule>
  </conditionalFormatting>
  <conditionalFormatting sqref="E332:J332">
    <cfRule type="cellIs" dxfId="363" priority="188" operator="lessThan">
      <formula>4</formula>
    </cfRule>
  </conditionalFormatting>
  <conditionalFormatting sqref="E333:J333">
    <cfRule type="cellIs" dxfId="362" priority="187" operator="lessThan">
      <formula>4</formula>
    </cfRule>
  </conditionalFormatting>
  <conditionalFormatting sqref="E334:J334">
    <cfRule type="cellIs" dxfId="361" priority="186" operator="lessThan">
      <formula>4</formula>
    </cfRule>
  </conditionalFormatting>
  <conditionalFormatting sqref="E337:J337">
    <cfRule type="cellIs" dxfId="360" priority="185" operator="lessThan">
      <formula>4</formula>
    </cfRule>
  </conditionalFormatting>
  <conditionalFormatting sqref="E340:J345">
    <cfRule type="cellIs" dxfId="359" priority="184" operator="lessThan">
      <formula>4</formula>
    </cfRule>
  </conditionalFormatting>
  <conditionalFormatting sqref="E348:J348">
    <cfRule type="cellIs" dxfId="358" priority="183" operator="lessThan">
      <formula>4</formula>
    </cfRule>
  </conditionalFormatting>
  <conditionalFormatting sqref="E349:J349">
    <cfRule type="cellIs" dxfId="357" priority="182" operator="lessThan">
      <formula>4</formula>
    </cfRule>
  </conditionalFormatting>
  <conditionalFormatting sqref="E350:J350">
    <cfRule type="cellIs" dxfId="356" priority="181" operator="lessThan">
      <formula>4</formula>
    </cfRule>
  </conditionalFormatting>
  <conditionalFormatting sqref="E353:J353">
    <cfRule type="cellIs" dxfId="355" priority="180" operator="lessThan">
      <formula>4</formula>
    </cfRule>
  </conditionalFormatting>
  <conditionalFormatting sqref="E354:J354">
    <cfRule type="cellIs" dxfId="354" priority="179" operator="lessThan">
      <formula>4</formula>
    </cfRule>
  </conditionalFormatting>
  <conditionalFormatting sqref="E355:J355">
    <cfRule type="cellIs" dxfId="353" priority="178" operator="lessThan">
      <formula>4</formula>
    </cfRule>
  </conditionalFormatting>
  <conditionalFormatting sqref="E360:J360">
    <cfRule type="cellIs" dxfId="352" priority="177" operator="lessThan">
      <formula>4</formula>
    </cfRule>
  </conditionalFormatting>
  <conditionalFormatting sqref="E361:J361">
    <cfRule type="cellIs" dxfId="351" priority="176" operator="lessThan">
      <formula>4</formula>
    </cfRule>
  </conditionalFormatting>
  <conditionalFormatting sqref="E362:J362">
    <cfRule type="cellIs" dxfId="350" priority="175" operator="lessThan">
      <formula>4</formula>
    </cfRule>
  </conditionalFormatting>
  <conditionalFormatting sqref="E365:J365">
    <cfRule type="cellIs" dxfId="349" priority="174" operator="lessThan">
      <formula>4</formula>
    </cfRule>
  </conditionalFormatting>
  <conditionalFormatting sqref="E366:J366">
    <cfRule type="cellIs" dxfId="348" priority="173" operator="lessThan">
      <formula>4</formula>
    </cfRule>
  </conditionalFormatting>
  <conditionalFormatting sqref="E369:J369">
    <cfRule type="cellIs" dxfId="347" priority="172" operator="lessThan">
      <formula>4</formula>
    </cfRule>
  </conditionalFormatting>
  <conditionalFormatting sqref="E372:J372">
    <cfRule type="cellIs" dxfId="346" priority="171" operator="lessThan">
      <formula>4</formula>
    </cfRule>
  </conditionalFormatting>
  <conditionalFormatting sqref="E377:J377">
    <cfRule type="cellIs" dxfId="345" priority="170" operator="lessThan">
      <formula>4</formula>
    </cfRule>
  </conditionalFormatting>
  <conditionalFormatting sqref="E380:J380">
    <cfRule type="cellIs" dxfId="344" priority="169" operator="lessThan">
      <formula>4</formula>
    </cfRule>
  </conditionalFormatting>
  <conditionalFormatting sqref="E386:J386">
    <cfRule type="cellIs" dxfId="343" priority="168" operator="lessThan">
      <formula>4</formula>
    </cfRule>
  </conditionalFormatting>
  <conditionalFormatting sqref="E387:J387">
    <cfRule type="cellIs" dxfId="342" priority="167" operator="lessThan">
      <formula>4</formula>
    </cfRule>
  </conditionalFormatting>
  <conditionalFormatting sqref="E390:J390">
    <cfRule type="cellIs" dxfId="341" priority="166" operator="lessThan">
      <formula>4</formula>
    </cfRule>
  </conditionalFormatting>
  <conditionalFormatting sqref="E391:J391">
    <cfRule type="cellIs" dxfId="340" priority="165" operator="lessThan">
      <formula>4</formula>
    </cfRule>
  </conditionalFormatting>
  <conditionalFormatting sqref="E394:J394 E397:J397">
    <cfRule type="cellIs" dxfId="339" priority="164" operator="lessThan">
      <formula>4</formula>
    </cfRule>
  </conditionalFormatting>
  <conditionalFormatting sqref="E395:J395 E398:J398">
    <cfRule type="cellIs" dxfId="338" priority="163" operator="lessThan">
      <formula>4</formula>
    </cfRule>
  </conditionalFormatting>
  <conditionalFormatting sqref="E396:J396">
    <cfRule type="cellIs" dxfId="337" priority="162" operator="lessThan">
      <formula>4</formula>
    </cfRule>
  </conditionalFormatting>
  <conditionalFormatting sqref="E401:J401">
    <cfRule type="cellIs" dxfId="336" priority="161" operator="lessThan">
      <formula>4</formula>
    </cfRule>
  </conditionalFormatting>
  <conditionalFormatting sqref="E402:J402">
    <cfRule type="cellIs" dxfId="335" priority="160" operator="lessThan">
      <formula>4</formula>
    </cfRule>
  </conditionalFormatting>
  <conditionalFormatting sqref="E405:J405 E407:J407">
    <cfRule type="cellIs" dxfId="334" priority="159" operator="lessThan">
      <formula>4</formula>
    </cfRule>
  </conditionalFormatting>
  <conditionalFormatting sqref="E406:J406 E408:J408">
    <cfRule type="cellIs" dxfId="333" priority="158" operator="lessThan">
      <formula>4</formula>
    </cfRule>
  </conditionalFormatting>
  <conditionalFormatting sqref="E411:J411 E413:J413 E415:J415">
    <cfRule type="cellIs" dxfId="332" priority="157" operator="lessThan">
      <formula>4</formula>
    </cfRule>
  </conditionalFormatting>
  <conditionalFormatting sqref="E412:J412 E414:J414">
    <cfRule type="cellIs" dxfId="331" priority="156" operator="lessThan">
      <formula>4</formula>
    </cfRule>
  </conditionalFormatting>
  <conditionalFormatting sqref="E418:J418 E420:J420 E422:J423 E425:J425 E427:J429">
    <cfRule type="cellIs" dxfId="330" priority="155" operator="lessThan">
      <formula>4</formula>
    </cfRule>
  </conditionalFormatting>
  <conditionalFormatting sqref="E419:J419 E421:J421 E424:J424 E426:J426">
    <cfRule type="cellIs" dxfId="329" priority="154" operator="lessThan">
      <formula>4</formula>
    </cfRule>
  </conditionalFormatting>
  <conditionalFormatting sqref="E434:J434">
    <cfRule type="cellIs" dxfId="328" priority="153" operator="lessThan">
      <formula>4</formula>
    </cfRule>
  </conditionalFormatting>
  <conditionalFormatting sqref="E437:J437">
    <cfRule type="cellIs" dxfId="327" priority="152" operator="lessThan">
      <formula>4</formula>
    </cfRule>
  </conditionalFormatting>
  <conditionalFormatting sqref="E440:J440">
    <cfRule type="cellIs" dxfId="326" priority="151" operator="lessThan">
      <formula>4</formula>
    </cfRule>
  </conditionalFormatting>
  <conditionalFormatting sqref="E441:J441">
    <cfRule type="cellIs" dxfId="325" priority="150" operator="lessThan">
      <formula>4</formula>
    </cfRule>
  </conditionalFormatting>
  <conditionalFormatting sqref="E444:J448">
    <cfRule type="cellIs" dxfId="324" priority="149" operator="lessThan">
      <formula>4</formula>
    </cfRule>
  </conditionalFormatting>
  <conditionalFormatting sqref="E454:J456">
    <cfRule type="cellIs" dxfId="323" priority="148" operator="lessThan">
      <formula>4</formula>
    </cfRule>
  </conditionalFormatting>
  <conditionalFormatting sqref="E460:J465">
    <cfRule type="cellIs" dxfId="322" priority="147" operator="lessThan">
      <formula>4</formula>
    </cfRule>
  </conditionalFormatting>
  <conditionalFormatting sqref="E468:J475">
    <cfRule type="cellIs" dxfId="321" priority="146" operator="lessThan">
      <formula>4</formula>
    </cfRule>
  </conditionalFormatting>
  <conditionalFormatting sqref="E478:J482">
    <cfRule type="cellIs" dxfId="320" priority="145" operator="lessThan">
      <formula>4</formula>
    </cfRule>
  </conditionalFormatting>
  <conditionalFormatting sqref="E485:J485">
    <cfRule type="cellIs" dxfId="319" priority="144" operator="lessThan">
      <formula>4</formula>
    </cfRule>
  </conditionalFormatting>
  <conditionalFormatting sqref="E488:J488">
    <cfRule type="cellIs" dxfId="318" priority="143" operator="lessThan">
      <formula>4</formula>
    </cfRule>
  </conditionalFormatting>
  <conditionalFormatting sqref="E491:J491">
    <cfRule type="cellIs" dxfId="317" priority="142" operator="lessThan">
      <formula>4</formula>
    </cfRule>
  </conditionalFormatting>
  <conditionalFormatting sqref="E492:J492">
    <cfRule type="cellIs" dxfId="316" priority="141" operator="lessThan">
      <formula>4</formula>
    </cfRule>
  </conditionalFormatting>
  <conditionalFormatting sqref="E493:J493">
    <cfRule type="cellIs" dxfId="315" priority="140" operator="lessThan">
      <formula>4</formula>
    </cfRule>
  </conditionalFormatting>
  <conditionalFormatting sqref="E494:J494">
    <cfRule type="cellIs" dxfId="314" priority="139" operator="lessThan">
      <formula>4</formula>
    </cfRule>
  </conditionalFormatting>
  <conditionalFormatting sqref="E499:J499">
    <cfRule type="cellIs" dxfId="313" priority="138" operator="lessThan">
      <formula>4</formula>
    </cfRule>
  </conditionalFormatting>
  <conditionalFormatting sqref="E500:J500">
    <cfRule type="cellIs" dxfId="312" priority="137" operator="lessThan">
      <formula>4</formula>
    </cfRule>
  </conditionalFormatting>
  <conditionalFormatting sqref="E503:J503">
    <cfRule type="cellIs" dxfId="311" priority="136" operator="lessThan">
      <formula>4</formula>
    </cfRule>
  </conditionalFormatting>
  <conditionalFormatting sqref="E504:J504">
    <cfRule type="cellIs" dxfId="310" priority="135" operator="lessThan">
      <formula>4</formula>
    </cfRule>
  </conditionalFormatting>
  <conditionalFormatting sqref="E507:J507">
    <cfRule type="cellIs" dxfId="309" priority="134" operator="lessThan">
      <formula>4</formula>
    </cfRule>
  </conditionalFormatting>
  <conditionalFormatting sqref="E508:J508">
    <cfRule type="cellIs" dxfId="308" priority="133" operator="lessThan">
      <formula>4</formula>
    </cfRule>
  </conditionalFormatting>
  <conditionalFormatting sqref="E513:J513">
    <cfRule type="cellIs" dxfId="307" priority="132" operator="lessThan">
      <formula>4</formula>
    </cfRule>
  </conditionalFormatting>
  <conditionalFormatting sqref="E514:J514">
    <cfRule type="cellIs" dxfId="306" priority="131" operator="lessThan">
      <formula>4</formula>
    </cfRule>
  </conditionalFormatting>
  <conditionalFormatting sqref="E517:J517">
    <cfRule type="cellIs" dxfId="305" priority="130" operator="lessThan">
      <formula>4</formula>
    </cfRule>
  </conditionalFormatting>
  <conditionalFormatting sqref="E518:J518">
    <cfRule type="cellIs" dxfId="304" priority="129" operator="lessThan">
      <formula>4</formula>
    </cfRule>
  </conditionalFormatting>
  <conditionalFormatting sqref="E519:J519">
    <cfRule type="cellIs" dxfId="303" priority="128" operator="lessThan">
      <formula>4</formula>
    </cfRule>
  </conditionalFormatting>
  <conditionalFormatting sqref="E524:J524">
    <cfRule type="cellIs" dxfId="302" priority="127" operator="lessThan">
      <formula>4</formula>
    </cfRule>
  </conditionalFormatting>
  <conditionalFormatting sqref="E525:J525">
    <cfRule type="cellIs" dxfId="301" priority="126" operator="lessThan">
      <formula>4</formula>
    </cfRule>
  </conditionalFormatting>
  <conditionalFormatting sqref="E526:J526">
    <cfRule type="cellIs" dxfId="300" priority="125" operator="lessThan">
      <formula>4</formula>
    </cfRule>
  </conditionalFormatting>
  <conditionalFormatting sqref="E527:J527">
    <cfRule type="cellIs" dxfId="299" priority="124" operator="lessThan">
      <formula>4</formula>
    </cfRule>
  </conditionalFormatting>
  <conditionalFormatting sqref="E530:J530">
    <cfRule type="cellIs" dxfId="298" priority="123" operator="lessThan">
      <formula>4</formula>
    </cfRule>
  </conditionalFormatting>
  <conditionalFormatting sqref="E531:J531">
    <cfRule type="cellIs" dxfId="297" priority="122" operator="lessThan">
      <formula>4</formula>
    </cfRule>
  </conditionalFormatting>
  <conditionalFormatting sqref="E537:J537">
    <cfRule type="cellIs" dxfId="296" priority="121" operator="lessThan">
      <formula>4</formula>
    </cfRule>
  </conditionalFormatting>
  <conditionalFormatting sqref="E538:J538">
    <cfRule type="cellIs" dxfId="295" priority="120" operator="lessThan">
      <formula>4</formula>
    </cfRule>
  </conditionalFormatting>
  <conditionalFormatting sqref="E541:J546">
    <cfRule type="cellIs" dxfId="294" priority="119" operator="lessThan">
      <formula>4</formula>
    </cfRule>
  </conditionalFormatting>
  <conditionalFormatting sqref="E549:J549">
    <cfRule type="cellIs" dxfId="293" priority="118" operator="lessThan">
      <formula>4</formula>
    </cfRule>
  </conditionalFormatting>
  <conditionalFormatting sqref="E550:J550">
    <cfRule type="cellIs" dxfId="292" priority="117" operator="lessThan">
      <formula>4</formula>
    </cfRule>
  </conditionalFormatting>
  <conditionalFormatting sqref="E553:J553">
    <cfRule type="cellIs" dxfId="291" priority="116" operator="lessThan">
      <formula>4</formula>
    </cfRule>
  </conditionalFormatting>
  <conditionalFormatting sqref="E556:J556">
    <cfRule type="cellIs" dxfId="290" priority="115" operator="lessThan">
      <formula>4</formula>
    </cfRule>
  </conditionalFormatting>
  <conditionalFormatting sqref="E557:J557">
    <cfRule type="cellIs" dxfId="289" priority="114" operator="lessThan">
      <formula>4</formula>
    </cfRule>
  </conditionalFormatting>
  <conditionalFormatting sqref="E560:J560">
    <cfRule type="cellIs" dxfId="288" priority="113" operator="lessThan">
      <formula>4</formula>
    </cfRule>
  </conditionalFormatting>
  <conditionalFormatting sqref="E565:J568">
    <cfRule type="cellIs" dxfId="287" priority="112" operator="lessThan">
      <formula>4</formula>
    </cfRule>
  </conditionalFormatting>
  <conditionalFormatting sqref="E573:J575">
    <cfRule type="cellIs" dxfId="286" priority="111" operator="lessThan">
      <formula>4</formula>
    </cfRule>
  </conditionalFormatting>
  <conditionalFormatting sqref="E578:J578">
    <cfRule type="cellIs" dxfId="285" priority="110" operator="lessThan">
      <formula>4</formula>
    </cfRule>
  </conditionalFormatting>
  <conditionalFormatting sqref="E8:J8">
    <cfRule type="aboveAverage" dxfId="284" priority="108" aboveAverage="0"/>
    <cfRule type="aboveAverage" dxfId="283" priority="109"/>
  </conditionalFormatting>
  <conditionalFormatting sqref="E28:J28">
    <cfRule type="aboveAverage" dxfId="282" priority="106" aboveAverage="0"/>
    <cfRule type="aboveAverage" dxfId="281" priority="107"/>
  </conditionalFormatting>
  <conditionalFormatting sqref="E38:J38">
    <cfRule type="aboveAverage" dxfId="280" priority="104" aboveAverage="0"/>
    <cfRule type="aboveAverage" dxfId="279" priority="105"/>
  </conditionalFormatting>
  <conditionalFormatting sqref="E45:J45">
    <cfRule type="aboveAverage" dxfId="278" priority="102" aboveAverage="0"/>
    <cfRule type="aboveAverage" dxfId="277" priority="103"/>
  </conditionalFormatting>
  <conditionalFormatting sqref="E62:J62">
    <cfRule type="aboveAverage" dxfId="276" priority="100" aboveAverage="0"/>
    <cfRule type="aboveAverage" dxfId="275" priority="101"/>
  </conditionalFormatting>
  <conditionalFormatting sqref="E74:J74">
    <cfRule type="aboveAverage" dxfId="274" priority="98" aboveAverage="0"/>
    <cfRule type="aboveAverage" dxfId="273" priority="99"/>
  </conditionalFormatting>
  <conditionalFormatting sqref="E95:J95">
    <cfRule type="aboveAverage" dxfId="272" priority="96" aboveAverage="0"/>
    <cfRule type="aboveAverage" dxfId="271" priority="97"/>
  </conditionalFormatting>
  <conditionalFormatting sqref="E106:J106">
    <cfRule type="aboveAverage" dxfId="270" priority="94" aboveAverage="0"/>
    <cfRule type="aboveAverage" dxfId="269" priority="95"/>
  </conditionalFormatting>
  <conditionalFormatting sqref="E113:J113">
    <cfRule type="aboveAverage" dxfId="268" priority="92" aboveAverage="0"/>
    <cfRule type="aboveAverage" dxfId="267" priority="93"/>
  </conditionalFormatting>
  <conditionalFormatting sqref="E117:J117">
    <cfRule type="aboveAverage" dxfId="266" priority="90" aboveAverage="0"/>
    <cfRule type="aboveAverage" dxfId="265" priority="91"/>
  </conditionalFormatting>
  <conditionalFormatting sqref="E120:J120">
    <cfRule type="aboveAverage" dxfId="264" priority="88" aboveAverage="0"/>
    <cfRule type="aboveAverage" dxfId="263" priority="89"/>
  </conditionalFormatting>
  <conditionalFormatting sqref="E123:J123">
    <cfRule type="aboveAverage" dxfId="262" priority="86" aboveAverage="0"/>
    <cfRule type="aboveAverage" dxfId="261" priority="87"/>
  </conditionalFormatting>
  <conditionalFormatting sqref="E131:J131">
    <cfRule type="aboveAverage" dxfId="260" priority="84" aboveAverage="0"/>
    <cfRule type="aboveAverage" dxfId="259" priority="85"/>
  </conditionalFormatting>
  <conditionalFormatting sqref="E134:J134">
    <cfRule type="aboveAverage" dxfId="258" priority="82" aboveAverage="0"/>
    <cfRule type="aboveAverage" dxfId="257" priority="83"/>
  </conditionalFormatting>
  <conditionalFormatting sqref="E138:J138">
    <cfRule type="aboveAverage" dxfId="256" priority="80" aboveAverage="0"/>
    <cfRule type="aboveAverage" dxfId="255" priority="81"/>
  </conditionalFormatting>
  <conditionalFormatting sqref="E141:J141">
    <cfRule type="aboveAverage" dxfId="254" priority="78" aboveAverage="0"/>
    <cfRule type="aboveAverage" dxfId="253" priority="79"/>
  </conditionalFormatting>
  <conditionalFormatting sqref="E148:J148">
    <cfRule type="aboveAverage" dxfId="252" priority="76" aboveAverage="0"/>
    <cfRule type="aboveAverage" dxfId="251" priority="77"/>
  </conditionalFormatting>
  <conditionalFormatting sqref="E153:J153">
    <cfRule type="aboveAverage" dxfId="250" priority="74" aboveAverage="0"/>
    <cfRule type="aboveAverage" dxfId="249" priority="75"/>
  </conditionalFormatting>
  <conditionalFormatting sqref="E165:J165">
    <cfRule type="aboveAverage" dxfId="248" priority="72" aboveAverage="0"/>
    <cfRule type="aboveAverage" dxfId="247" priority="73"/>
  </conditionalFormatting>
  <conditionalFormatting sqref="E170:J170">
    <cfRule type="aboveAverage" dxfId="246" priority="70" aboveAverage="0"/>
    <cfRule type="aboveAverage" dxfId="245" priority="71"/>
  </conditionalFormatting>
  <conditionalFormatting sqref="E177:J177">
    <cfRule type="aboveAverage" dxfId="244" priority="66" aboveAverage="0"/>
    <cfRule type="aboveAverage" dxfId="243" priority="67"/>
  </conditionalFormatting>
  <conditionalFormatting sqref="E182:J182">
    <cfRule type="aboveAverage" dxfId="242" priority="64" aboveAverage="0"/>
    <cfRule type="aboveAverage" dxfId="241" priority="65"/>
  </conditionalFormatting>
  <conditionalFormatting sqref="E191:J191">
    <cfRule type="aboveAverage" dxfId="240" priority="62" aboveAverage="0"/>
    <cfRule type="aboveAverage" dxfId="239" priority="63"/>
  </conditionalFormatting>
  <conditionalFormatting sqref="E215:J215">
    <cfRule type="aboveAverage" dxfId="238" priority="60" aboveAverage="0"/>
    <cfRule type="aboveAverage" dxfId="237" priority="61"/>
  </conditionalFormatting>
  <conditionalFormatting sqref="E219:J219">
    <cfRule type="aboveAverage" dxfId="236" priority="58" aboveAverage="0"/>
    <cfRule type="aboveAverage" dxfId="235" priority="59"/>
  </conditionalFormatting>
  <conditionalFormatting sqref="E225:J225">
    <cfRule type="aboveAverage" dxfId="234" priority="56" aboveAverage="0"/>
    <cfRule type="aboveAverage" dxfId="233" priority="57"/>
  </conditionalFormatting>
  <conditionalFormatting sqref="E232:J232">
    <cfRule type="aboveAverage" dxfId="232" priority="54" aboveAverage="0"/>
    <cfRule type="aboveAverage" dxfId="231" priority="55"/>
  </conditionalFormatting>
  <conditionalFormatting sqref="E259:J259">
    <cfRule type="aboveAverage" dxfId="230" priority="52" aboveAverage="0"/>
    <cfRule type="aboveAverage" dxfId="229" priority="53"/>
  </conditionalFormatting>
  <conditionalFormatting sqref="E299:J299">
    <cfRule type="aboveAverage" dxfId="228" priority="50" aboveAverage="0"/>
    <cfRule type="aboveAverage" dxfId="227" priority="51"/>
  </conditionalFormatting>
  <conditionalFormatting sqref="E328:J328">
    <cfRule type="aboveAverage" dxfId="226" priority="48" aboveAverage="0"/>
    <cfRule type="aboveAverage" dxfId="225" priority="49"/>
  </conditionalFormatting>
  <conditionalFormatting sqref="E357:J357">
    <cfRule type="aboveAverage" dxfId="224" priority="46" aboveAverage="0"/>
    <cfRule type="aboveAverage" dxfId="223" priority="47"/>
  </conditionalFormatting>
  <conditionalFormatting sqref="E371:J371">
    <cfRule type="aboveAverage" dxfId="222" priority="44" aboveAverage="0"/>
    <cfRule type="aboveAverage" dxfId="221" priority="45"/>
  </conditionalFormatting>
  <conditionalFormatting sqref="E374:J374">
    <cfRule type="aboveAverage" dxfId="220" priority="42" aboveAverage="0"/>
    <cfRule type="aboveAverage" dxfId="219" priority="43"/>
  </conditionalFormatting>
  <conditionalFormatting sqref="E385:J385">
    <cfRule type="aboveAverage" dxfId="218" priority="40" aboveAverage="0"/>
    <cfRule type="aboveAverage" dxfId="217" priority="41"/>
  </conditionalFormatting>
  <conditionalFormatting sqref="E389:J389">
    <cfRule type="aboveAverage" dxfId="216" priority="38" aboveAverage="0"/>
    <cfRule type="aboveAverage" dxfId="215" priority="39"/>
  </conditionalFormatting>
  <conditionalFormatting sqref="E393:J393">
    <cfRule type="aboveAverage" dxfId="214" priority="36" aboveAverage="0"/>
    <cfRule type="aboveAverage" dxfId="213" priority="37"/>
  </conditionalFormatting>
  <conditionalFormatting sqref="E400:J400">
    <cfRule type="aboveAverage" dxfId="212" priority="34" aboveAverage="0"/>
    <cfRule type="aboveAverage" dxfId="211" priority="35"/>
  </conditionalFormatting>
  <conditionalFormatting sqref="E404:J404">
    <cfRule type="aboveAverage" dxfId="210" priority="32" aboveAverage="0"/>
    <cfRule type="aboveAverage" dxfId="209" priority="33"/>
  </conditionalFormatting>
  <conditionalFormatting sqref="E410:J410">
    <cfRule type="aboveAverage" dxfId="208" priority="30" aboveAverage="0"/>
    <cfRule type="aboveAverage" dxfId="207" priority="31"/>
  </conditionalFormatting>
  <conditionalFormatting sqref="E417:J417">
    <cfRule type="aboveAverage" dxfId="206" priority="28" aboveAverage="0"/>
    <cfRule type="aboveAverage" dxfId="205" priority="29"/>
  </conditionalFormatting>
  <conditionalFormatting sqref="E431:J431">
    <cfRule type="aboveAverage" dxfId="204" priority="26" aboveAverage="0"/>
    <cfRule type="aboveAverage" dxfId="203" priority="27"/>
  </conditionalFormatting>
  <conditionalFormatting sqref="E439:J439">
    <cfRule type="aboveAverage" dxfId="202" priority="24" aboveAverage="0"/>
    <cfRule type="aboveAverage" dxfId="201" priority="25"/>
  </conditionalFormatting>
  <conditionalFormatting sqref="E443:J443">
    <cfRule type="aboveAverage" dxfId="200" priority="22" aboveAverage="0"/>
    <cfRule type="aboveAverage" dxfId="199" priority="23"/>
  </conditionalFormatting>
  <conditionalFormatting sqref="E453:J453">
    <cfRule type="aboveAverage" dxfId="198" priority="20" aboveAverage="0"/>
    <cfRule type="aboveAverage" dxfId="197" priority="21"/>
  </conditionalFormatting>
  <conditionalFormatting sqref="E458:J458">
    <cfRule type="aboveAverage" dxfId="196" priority="18" aboveAverage="0"/>
    <cfRule type="aboveAverage" dxfId="195" priority="19"/>
  </conditionalFormatting>
  <conditionalFormatting sqref="E496:J496">
    <cfRule type="aboveAverage" dxfId="194" priority="16" aboveAverage="0"/>
    <cfRule type="aboveAverage" dxfId="193" priority="17"/>
  </conditionalFormatting>
  <conditionalFormatting sqref="E506:J506">
    <cfRule type="aboveAverage" dxfId="192" priority="14" aboveAverage="0"/>
    <cfRule type="aboveAverage" dxfId="191" priority="15"/>
  </conditionalFormatting>
  <conditionalFormatting sqref="E510:J510">
    <cfRule type="aboveAverage" dxfId="190" priority="12" aboveAverage="0"/>
    <cfRule type="aboveAverage" dxfId="189" priority="13"/>
  </conditionalFormatting>
  <conditionalFormatting sqref="E521:J521">
    <cfRule type="aboveAverage" dxfId="188" priority="10" aboveAverage="0"/>
    <cfRule type="aboveAverage" dxfId="187" priority="11"/>
  </conditionalFormatting>
  <conditionalFormatting sqref="E534:J534">
    <cfRule type="aboveAverage" dxfId="186" priority="8" aboveAverage="0"/>
    <cfRule type="aboveAverage" dxfId="185" priority="9"/>
  </conditionalFormatting>
  <conditionalFormatting sqref="E562:J562">
    <cfRule type="aboveAverage" dxfId="184" priority="6" aboveAverage="0"/>
    <cfRule type="aboveAverage" dxfId="183" priority="7"/>
  </conditionalFormatting>
  <conditionalFormatting sqref="E570:J570">
    <cfRule type="aboveAverage" dxfId="182" priority="4" aboveAverage="0"/>
    <cfRule type="aboveAverage" dxfId="181" priority="5"/>
  </conditionalFormatting>
  <conditionalFormatting sqref="E175:J175">
    <cfRule type="cellIs" dxfId="180" priority="3" operator="lessThan">
      <formula>4</formula>
    </cfRule>
  </conditionalFormatting>
  <conditionalFormatting sqref="E174:J174">
    <cfRule type="aboveAverage" dxfId="179" priority="1" aboveAverage="0"/>
    <cfRule type="aboveAverage" dxfId="178" priority="2"/>
  </conditionalFormatting>
  <dataValidations count="1">
    <dataValidation type="list" allowBlank="1" showInputMessage="1" showErrorMessage="1" sqref="A20 A27 A37 A44 A52 A61 A67 A71 A83 A94 A98 A112 A119 A122 A127 A130 A133 A137 A140 A147 A151 A164 A169 A173 A176 A181 A186 A189 A200 A203 A207 A211 A214 A218 A224 A230 A239 A243 A246 A250 A253 A258 A265 A268 A272 A283 A288 A298 A304 A307 A313 A317 A321 A324 A327 A335 A338 A346 A351 A356 A363 A367 A370 A373 A378 A381 A388 A392 A399 A403 A409 A416 A430 A435 A438 A442 A449 A457 A466 A476 A483 A486 A489 A495 A501 A505 A509 A515 A520 A528 A532 A539 A547 A551 A554 A558 A561 A569 A576 A579 A116">
      <formula1>$E$1:$E$4</formula1>
    </dataValidation>
  </dataValidations>
  <printOptions horizontalCentered="1"/>
  <pageMargins left="0.23622047244094491" right="0.23622047244094491" top="0.39370078740157483" bottom="0.39370078740157483" header="0.11811023622047245" footer="0.11811023622047245"/>
  <pageSetup paperSize="9" scale="10" fitToHeight="0" orientation="landscape" horizontalDpi="4800" verticalDpi="1200" r:id="rId1"/>
  <headerFooter>
    <oddFooter>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JA68"/>
  <sheetViews>
    <sheetView topLeftCell="D6" zoomScale="90" zoomScaleNormal="90" workbookViewId="0">
      <pane ySplit="852" activePane="bottomLeft"/>
      <selection activeCell="Y6" sqref="Y1:AD1048576"/>
      <selection pane="bottomLeft" activeCell="D1" sqref="D1"/>
    </sheetView>
  </sheetViews>
  <sheetFormatPr defaultRowHeight="13.2" outlineLevelRow="1" x14ac:dyDescent="0.25"/>
  <cols>
    <col min="1" max="1" width="4.5546875" bestFit="1" customWidth="1"/>
    <col min="2" max="2" width="3" bestFit="1" customWidth="1"/>
    <col min="3" max="3" width="5.109375" style="59" bestFit="1" customWidth="1"/>
    <col min="4" max="4" width="43.6640625" bestFit="1" customWidth="1"/>
    <col min="5" max="10" width="13.6640625" customWidth="1"/>
    <col min="11" max="11" width="30.44140625" customWidth="1"/>
    <col min="13" max="13" width="5.109375" bestFit="1" customWidth="1"/>
    <col min="14" max="14" width="35.33203125" bestFit="1" customWidth="1"/>
    <col min="15" max="20" width="13.88671875" customWidth="1"/>
    <col min="21" max="21" width="8.109375" bestFit="1" customWidth="1"/>
    <col min="23" max="23" width="5.109375" bestFit="1" customWidth="1"/>
    <col min="24" max="24" width="35.33203125" bestFit="1" customWidth="1"/>
    <col min="25" max="30" width="7.33203125" customWidth="1"/>
    <col min="31" max="31" width="8.109375" bestFit="1" customWidth="1"/>
    <col min="33" max="33" width="5.109375" bestFit="1" customWidth="1"/>
    <col min="34" max="34" width="35.33203125" bestFit="1" customWidth="1"/>
    <col min="35" max="35" width="23.88671875" bestFit="1" customWidth="1"/>
    <col min="36" max="36" width="8.33203125" bestFit="1" customWidth="1"/>
    <col min="37" max="37" width="7.6640625" bestFit="1" customWidth="1"/>
    <col min="39" max="39" width="4.88671875" bestFit="1" customWidth="1"/>
    <col min="40" max="40" width="5.6640625" customWidth="1"/>
    <col min="41" max="41" width="8.109375" bestFit="1" customWidth="1"/>
    <col min="43" max="43" width="5.109375" bestFit="1" customWidth="1"/>
    <col min="44" max="44" width="35.33203125" bestFit="1" customWidth="1"/>
    <col min="45" max="45" width="23.88671875" bestFit="1" customWidth="1"/>
    <col min="46" max="46" width="8.33203125" bestFit="1" customWidth="1"/>
    <col min="47" max="47" width="7.6640625" bestFit="1" customWidth="1"/>
    <col min="49" max="49" width="4.88671875" bestFit="1" customWidth="1"/>
    <col min="50" max="50" width="5.6640625" customWidth="1"/>
    <col min="51" max="51" width="8.109375" bestFit="1" customWidth="1"/>
    <col min="53" max="53" width="5.109375" bestFit="1" customWidth="1"/>
    <col min="54" max="54" width="35.33203125" bestFit="1" customWidth="1"/>
    <col min="55" max="55" width="23.88671875" bestFit="1" customWidth="1"/>
    <col min="56" max="56" width="8.33203125" bestFit="1" customWidth="1"/>
    <col min="57" max="57" width="7.6640625" bestFit="1" customWidth="1"/>
    <col min="59" max="59" width="4.88671875" bestFit="1" customWidth="1"/>
    <col min="60" max="60" width="5.6640625" customWidth="1"/>
    <col min="61" max="61" width="8.109375" bestFit="1" customWidth="1"/>
    <col min="63" max="63" width="5.109375" bestFit="1" customWidth="1"/>
    <col min="64" max="64" width="35.33203125" bestFit="1" customWidth="1"/>
    <col min="65" max="65" width="23.88671875" bestFit="1" customWidth="1"/>
    <col min="66" max="66" width="8.33203125" bestFit="1" customWidth="1"/>
    <col min="67" max="67" width="7.6640625" bestFit="1" customWidth="1"/>
    <col min="69" max="69" width="4.88671875" bestFit="1" customWidth="1"/>
    <col min="70" max="70" width="5.6640625" customWidth="1"/>
    <col min="71" max="71" width="8.109375" bestFit="1" customWidth="1"/>
    <col min="73" max="73" width="5.109375" bestFit="1" customWidth="1"/>
    <col min="74" max="74" width="35.33203125" bestFit="1" customWidth="1"/>
    <col min="75" max="75" width="23.88671875" bestFit="1" customWidth="1"/>
    <col min="76" max="76" width="8.33203125" bestFit="1" customWidth="1"/>
    <col min="77" max="77" width="7.6640625" bestFit="1" customWidth="1"/>
    <col min="79" max="79" width="4.88671875" bestFit="1" customWidth="1"/>
    <col min="80" max="80" width="5.6640625" customWidth="1"/>
    <col min="81" max="81" width="8.109375" bestFit="1" customWidth="1"/>
    <col min="83" max="83" width="5.109375" bestFit="1" customWidth="1"/>
    <col min="84" max="84" width="35.33203125" bestFit="1" customWidth="1"/>
    <col min="85" max="85" width="23.88671875" bestFit="1" customWidth="1"/>
    <col min="86" max="86" width="8.33203125" bestFit="1" customWidth="1"/>
    <col min="87" max="87" width="7.6640625" bestFit="1" customWidth="1"/>
    <col min="89" max="89" width="4.88671875" bestFit="1" customWidth="1"/>
    <col min="90" max="90" width="5.6640625" customWidth="1"/>
    <col min="91" max="91" width="8.109375" bestFit="1" customWidth="1"/>
    <col min="93" max="93" width="5.109375" bestFit="1" customWidth="1"/>
    <col min="94" max="94" width="35.33203125" bestFit="1" customWidth="1"/>
    <col min="95" max="95" width="23.88671875" bestFit="1" customWidth="1"/>
    <col min="96" max="96" width="8.33203125" bestFit="1" customWidth="1"/>
    <col min="97" max="97" width="7.6640625" bestFit="1" customWidth="1"/>
    <col min="99" max="99" width="4.88671875" bestFit="1" customWidth="1"/>
    <col min="100" max="100" width="5.6640625" customWidth="1"/>
    <col min="101" max="101" width="8.109375" bestFit="1" customWidth="1"/>
    <col min="103" max="103" width="5.109375" bestFit="1" customWidth="1"/>
    <col min="104" max="104" width="35.33203125" bestFit="1" customWidth="1"/>
    <col min="105" max="105" width="23.88671875" bestFit="1" customWidth="1"/>
    <col min="106" max="106" width="8.33203125" bestFit="1" customWidth="1"/>
    <col min="107" max="107" width="7.6640625" bestFit="1" customWidth="1"/>
    <col min="109" max="109" width="4.88671875" bestFit="1" customWidth="1"/>
    <col min="110" max="110" width="5.6640625" customWidth="1"/>
    <col min="111" max="111" width="8.109375" bestFit="1" customWidth="1"/>
    <col min="113" max="113" width="5.109375" bestFit="1" customWidth="1"/>
    <col min="114" max="114" width="35.33203125" bestFit="1" customWidth="1"/>
    <col min="115" max="115" width="23.88671875" bestFit="1" customWidth="1"/>
    <col min="116" max="116" width="8.33203125" bestFit="1" customWidth="1"/>
    <col min="117" max="117" width="7.6640625" bestFit="1" customWidth="1"/>
    <col min="119" max="119" width="4.88671875" bestFit="1" customWidth="1"/>
    <col min="120" max="120" width="5.6640625" customWidth="1"/>
    <col min="121" max="121" width="8.109375" bestFit="1" customWidth="1"/>
    <col min="123" max="123" width="5.109375" bestFit="1" customWidth="1"/>
    <col min="124" max="124" width="35.33203125" bestFit="1" customWidth="1"/>
    <col min="125" max="125" width="23.88671875" bestFit="1" customWidth="1"/>
    <col min="126" max="126" width="8.33203125" bestFit="1" customWidth="1"/>
    <col min="127" max="127" width="7.6640625" bestFit="1" customWidth="1"/>
    <col min="129" max="129" width="4.88671875" bestFit="1" customWidth="1"/>
    <col min="130" max="130" width="5.6640625" customWidth="1"/>
    <col min="131" max="131" width="8.109375" bestFit="1" customWidth="1"/>
    <col min="133" max="133" width="5.109375" bestFit="1" customWidth="1"/>
    <col min="134" max="134" width="35.33203125" bestFit="1" customWidth="1"/>
    <col min="135" max="135" width="23.88671875" bestFit="1" customWidth="1"/>
    <col min="136" max="136" width="8.33203125" bestFit="1" customWidth="1"/>
    <col min="137" max="137" width="7.6640625" bestFit="1" customWidth="1"/>
    <col min="139" max="139" width="4.88671875" bestFit="1" customWidth="1"/>
    <col min="140" max="140" width="5.6640625" customWidth="1"/>
    <col min="141" max="141" width="8.109375" bestFit="1" customWidth="1"/>
    <col min="143" max="143" width="5.109375" bestFit="1" customWidth="1"/>
    <col min="144" max="144" width="35.33203125" bestFit="1" customWidth="1"/>
    <col min="145" max="145" width="23.88671875" bestFit="1" customWidth="1"/>
    <col min="146" max="146" width="8.33203125" bestFit="1" customWidth="1"/>
    <col min="147" max="147" width="7.6640625" bestFit="1" customWidth="1"/>
    <col min="149" max="149" width="4.88671875" bestFit="1" customWidth="1"/>
    <col min="150" max="150" width="5.6640625" customWidth="1"/>
    <col min="151" max="151" width="8.109375" bestFit="1" customWidth="1"/>
    <col min="153" max="153" width="5.109375" bestFit="1" customWidth="1"/>
    <col min="154" max="154" width="35.33203125" bestFit="1" customWidth="1"/>
    <col min="155" max="155" width="23.88671875" bestFit="1" customWidth="1"/>
    <col min="156" max="156" width="8.33203125" bestFit="1" customWidth="1"/>
    <col min="157" max="157" width="7.6640625" bestFit="1" customWidth="1"/>
    <col min="159" max="159" width="4.88671875" bestFit="1" customWidth="1"/>
    <col min="160" max="160" width="5.6640625" customWidth="1"/>
    <col min="161" max="161" width="8.109375" bestFit="1" customWidth="1"/>
    <col min="163" max="163" width="5.109375" bestFit="1" customWidth="1"/>
    <col min="164" max="164" width="35.33203125" bestFit="1" customWidth="1"/>
    <col min="165" max="165" width="23.88671875" bestFit="1" customWidth="1"/>
    <col min="166" max="166" width="8.33203125" bestFit="1" customWidth="1"/>
    <col min="167" max="167" width="7.6640625" bestFit="1" customWidth="1"/>
    <col min="169" max="169" width="4.88671875" bestFit="1" customWidth="1"/>
    <col min="170" max="170" width="5.6640625" customWidth="1"/>
    <col min="171" max="171" width="8.109375" bestFit="1" customWidth="1"/>
    <col min="173" max="173" width="5.109375" bestFit="1" customWidth="1"/>
    <col min="174" max="174" width="35.33203125" bestFit="1" customWidth="1"/>
    <col min="175" max="175" width="23.88671875" bestFit="1" customWidth="1"/>
    <col min="176" max="176" width="8.33203125" bestFit="1" customWidth="1"/>
    <col min="177" max="177" width="7.6640625" bestFit="1" customWidth="1"/>
    <col min="179" max="179" width="4.88671875" bestFit="1" customWidth="1"/>
    <col min="180" max="180" width="5.6640625" customWidth="1"/>
    <col min="181" max="181" width="8.109375" bestFit="1" customWidth="1"/>
    <col min="183" max="183" width="5.109375" bestFit="1" customWidth="1"/>
    <col min="184" max="184" width="35.33203125" bestFit="1" customWidth="1"/>
    <col min="185" max="185" width="23.88671875" bestFit="1" customWidth="1"/>
    <col min="186" max="186" width="8.33203125" bestFit="1" customWidth="1"/>
    <col min="187" max="187" width="7.6640625" bestFit="1" customWidth="1"/>
    <col min="189" max="189" width="4.88671875" bestFit="1" customWidth="1"/>
    <col min="190" max="190" width="5.6640625" customWidth="1"/>
    <col min="191" max="191" width="8.109375" bestFit="1" customWidth="1"/>
    <col min="193" max="193" width="5.109375" bestFit="1" customWidth="1"/>
    <col min="194" max="194" width="35.33203125" bestFit="1" customWidth="1"/>
    <col min="195" max="195" width="23.88671875" bestFit="1" customWidth="1"/>
    <col min="196" max="196" width="8.33203125" bestFit="1" customWidth="1"/>
    <col min="197" max="197" width="7.6640625" bestFit="1" customWidth="1"/>
    <col min="199" max="199" width="4.88671875" bestFit="1" customWidth="1"/>
    <col min="200" max="200" width="5.6640625" customWidth="1"/>
    <col min="201" max="201" width="8.109375" bestFit="1" customWidth="1"/>
    <col min="203" max="203" width="5.109375" bestFit="1" customWidth="1"/>
    <col min="204" max="204" width="35.33203125" bestFit="1" customWidth="1"/>
    <col min="205" max="205" width="23.88671875" bestFit="1" customWidth="1"/>
    <col min="206" max="206" width="8.33203125" bestFit="1" customWidth="1"/>
    <col min="207" max="207" width="7.6640625" bestFit="1" customWidth="1"/>
    <col min="209" max="209" width="4.88671875" bestFit="1" customWidth="1"/>
    <col min="210" max="210" width="5.6640625" customWidth="1"/>
    <col min="211" max="211" width="8.109375" bestFit="1" customWidth="1"/>
    <col min="213" max="213" width="5.109375" bestFit="1" customWidth="1"/>
    <col min="214" max="214" width="35.33203125" bestFit="1" customWidth="1"/>
    <col min="215" max="215" width="23.88671875" bestFit="1" customWidth="1"/>
    <col min="216" max="216" width="8.33203125" bestFit="1" customWidth="1"/>
    <col min="217" max="217" width="7.6640625" bestFit="1" customWidth="1"/>
    <col min="219" max="219" width="4.88671875" bestFit="1" customWidth="1"/>
    <col min="220" max="220" width="5.6640625" customWidth="1"/>
    <col min="221" max="221" width="8.109375" bestFit="1" customWidth="1"/>
    <col min="223" max="223" width="5.109375" bestFit="1" customWidth="1"/>
    <col min="224" max="224" width="35.33203125" bestFit="1" customWidth="1"/>
    <col min="225" max="225" width="23.88671875" bestFit="1" customWidth="1"/>
    <col min="226" max="226" width="8.33203125" bestFit="1" customWidth="1"/>
    <col min="227" max="227" width="7.6640625" bestFit="1" customWidth="1"/>
    <col min="229" max="229" width="4.88671875" bestFit="1" customWidth="1"/>
    <col min="230" max="230" width="5.6640625" customWidth="1"/>
    <col min="231" max="231" width="8.109375" bestFit="1" customWidth="1"/>
    <col min="233" max="233" width="5.109375" bestFit="1" customWidth="1"/>
    <col min="234" max="234" width="35.33203125" bestFit="1" customWidth="1"/>
    <col min="235" max="235" width="23.88671875" bestFit="1" customWidth="1"/>
    <col min="236" max="236" width="8.33203125" bestFit="1" customWidth="1"/>
    <col min="237" max="237" width="7.6640625" bestFit="1" customWidth="1"/>
    <col min="239" max="239" width="4.88671875" bestFit="1" customWidth="1"/>
    <col min="240" max="240" width="5.6640625" customWidth="1"/>
    <col min="241" max="241" width="8.109375" bestFit="1" customWidth="1"/>
    <col min="243" max="243" width="5.109375" bestFit="1" customWidth="1"/>
    <col min="244" max="244" width="35.33203125" bestFit="1" customWidth="1"/>
    <col min="245" max="245" width="23.88671875" bestFit="1" customWidth="1"/>
    <col min="246" max="246" width="8.33203125" bestFit="1" customWidth="1"/>
    <col min="247" max="247" width="7.6640625" bestFit="1" customWidth="1"/>
    <col min="249" max="249" width="4.88671875" bestFit="1" customWidth="1"/>
    <col min="250" max="250" width="5.6640625" customWidth="1"/>
    <col min="251" max="251" width="8.109375" bestFit="1" customWidth="1"/>
    <col min="253" max="253" width="5.109375" bestFit="1" customWidth="1"/>
    <col min="254" max="254" width="35.33203125" bestFit="1" customWidth="1"/>
    <col min="255" max="255" width="23.88671875" bestFit="1" customWidth="1"/>
    <col min="256" max="256" width="8.33203125" bestFit="1" customWidth="1"/>
    <col min="257" max="257" width="7.6640625" bestFit="1" customWidth="1"/>
    <col min="259" max="259" width="4.88671875" bestFit="1" customWidth="1"/>
    <col min="260" max="260" width="5.6640625" customWidth="1"/>
    <col min="261" max="261" width="11.33203125" customWidth="1"/>
  </cols>
  <sheetData>
    <row r="1" spans="1:261" s="10" customFormat="1" ht="42" x14ac:dyDescent="0.4">
      <c r="E1" s="88" t="s">
        <v>129</v>
      </c>
      <c r="F1" s="89">
        <v>100</v>
      </c>
      <c r="G1" s="90">
        <f>F1/MAX($F$1:$F$3)</f>
        <v>1</v>
      </c>
      <c r="H1" s="331"/>
      <c r="I1" s="331"/>
      <c r="J1" s="331"/>
      <c r="L1" s="23"/>
      <c r="M1" s="70"/>
      <c r="N1" s="70" t="s">
        <v>19</v>
      </c>
      <c r="O1" s="25" t="s">
        <v>552</v>
      </c>
      <c r="P1" s="25"/>
      <c r="Q1" s="25"/>
      <c r="R1" s="25"/>
      <c r="S1" s="25"/>
      <c r="T1" s="25"/>
      <c r="U1" s="26"/>
      <c r="W1" s="70"/>
      <c r="X1" s="70" t="s">
        <v>19</v>
      </c>
      <c r="Y1" s="25" t="s">
        <v>553</v>
      </c>
      <c r="Z1" s="25"/>
      <c r="AA1" s="25"/>
      <c r="AB1" s="25"/>
      <c r="AC1" s="25"/>
      <c r="AD1" s="25"/>
      <c r="AE1" s="26"/>
      <c r="AG1" s="70"/>
      <c r="AH1" s="70" t="s">
        <v>19</v>
      </c>
      <c r="AI1" s="25" t="s">
        <v>0</v>
      </c>
      <c r="AJ1" s="25"/>
      <c r="AK1" s="25"/>
      <c r="AL1" s="25"/>
      <c r="AM1" s="25"/>
      <c r="AN1" s="25"/>
      <c r="AO1" s="26"/>
      <c r="AQ1" s="70"/>
      <c r="AR1" s="70" t="s">
        <v>19</v>
      </c>
      <c r="AS1" s="25" t="s">
        <v>0</v>
      </c>
      <c r="AT1" s="25"/>
      <c r="AU1" s="25"/>
      <c r="AV1" s="25"/>
      <c r="AW1" s="25"/>
      <c r="AX1" s="25"/>
      <c r="AY1" s="26"/>
      <c r="BA1" s="70"/>
      <c r="BB1" s="70" t="s">
        <v>19</v>
      </c>
      <c r="BC1" s="25" t="s">
        <v>0</v>
      </c>
      <c r="BD1" s="25"/>
      <c r="BE1" s="25"/>
      <c r="BF1" s="25"/>
      <c r="BG1" s="25"/>
      <c r="BH1" s="25"/>
      <c r="BI1" s="26"/>
      <c r="BK1" s="70"/>
      <c r="BL1" s="70" t="s">
        <v>19</v>
      </c>
      <c r="BM1" s="25" t="s">
        <v>0</v>
      </c>
      <c r="BN1" s="25"/>
      <c r="BO1" s="25"/>
      <c r="BP1" s="25"/>
      <c r="BQ1" s="25"/>
      <c r="BR1" s="25"/>
      <c r="BS1" s="26"/>
      <c r="BU1" s="70"/>
      <c r="BV1" s="70" t="s">
        <v>19</v>
      </c>
      <c r="BW1" s="25" t="s">
        <v>0</v>
      </c>
      <c r="BX1" s="25"/>
      <c r="BY1" s="25"/>
      <c r="BZ1" s="25"/>
      <c r="CA1" s="25"/>
      <c r="CB1" s="25"/>
      <c r="CC1" s="26"/>
      <c r="CE1" s="70"/>
      <c r="CF1" s="70" t="s">
        <v>19</v>
      </c>
      <c r="CG1" s="25" t="s">
        <v>0</v>
      </c>
      <c r="CH1" s="25"/>
      <c r="CI1" s="25"/>
      <c r="CJ1" s="25"/>
      <c r="CK1" s="25"/>
      <c r="CL1" s="25"/>
      <c r="CM1" s="26"/>
      <c r="CO1" s="70"/>
      <c r="CP1" s="70" t="s">
        <v>19</v>
      </c>
      <c r="CQ1" s="25" t="s">
        <v>0</v>
      </c>
      <c r="CR1" s="25"/>
      <c r="CS1" s="25"/>
      <c r="CT1" s="25"/>
      <c r="CU1" s="25"/>
      <c r="CV1" s="25"/>
      <c r="CW1" s="26"/>
      <c r="CY1" s="70"/>
      <c r="CZ1" s="70" t="s">
        <v>19</v>
      </c>
      <c r="DA1" s="25" t="s">
        <v>0</v>
      </c>
      <c r="DB1" s="25"/>
      <c r="DC1" s="25"/>
      <c r="DD1" s="25"/>
      <c r="DE1" s="25"/>
      <c r="DF1" s="25"/>
      <c r="DG1" s="26"/>
      <c r="DI1" s="70"/>
      <c r="DJ1" s="70" t="s">
        <v>19</v>
      </c>
      <c r="DK1" s="25" t="s">
        <v>0</v>
      </c>
      <c r="DL1" s="25"/>
      <c r="DM1" s="25"/>
      <c r="DN1" s="25"/>
      <c r="DO1" s="25"/>
      <c r="DP1" s="25"/>
      <c r="DQ1" s="26"/>
      <c r="DS1" s="70"/>
      <c r="DT1" s="70" t="s">
        <v>19</v>
      </c>
      <c r="DU1" s="25" t="s">
        <v>0</v>
      </c>
      <c r="DV1" s="25"/>
      <c r="DW1" s="25"/>
      <c r="DX1" s="25"/>
      <c r="DY1" s="25"/>
      <c r="DZ1" s="25"/>
      <c r="EA1" s="26"/>
      <c r="EC1" s="70"/>
      <c r="ED1" s="70" t="s">
        <v>19</v>
      </c>
      <c r="EE1" s="25" t="s">
        <v>0</v>
      </c>
      <c r="EF1" s="25"/>
      <c r="EG1" s="25"/>
      <c r="EH1" s="25"/>
      <c r="EI1" s="25"/>
      <c r="EJ1" s="25"/>
      <c r="EK1" s="26"/>
      <c r="EM1" s="70"/>
      <c r="EN1" s="70" t="s">
        <v>19</v>
      </c>
      <c r="EO1" s="25" t="s">
        <v>0</v>
      </c>
      <c r="EP1" s="25"/>
      <c r="EQ1" s="25"/>
      <c r="ER1" s="25"/>
      <c r="ES1" s="25"/>
      <c r="ET1" s="25"/>
      <c r="EU1" s="26"/>
      <c r="EW1" s="70"/>
      <c r="EX1" s="70" t="s">
        <v>19</v>
      </c>
      <c r="EY1" s="25" t="s">
        <v>0</v>
      </c>
      <c r="EZ1" s="25"/>
      <c r="FA1" s="25"/>
      <c r="FB1" s="25"/>
      <c r="FC1" s="25"/>
      <c r="FD1" s="25"/>
      <c r="FE1" s="26"/>
      <c r="FG1" s="70"/>
      <c r="FH1" s="70" t="s">
        <v>19</v>
      </c>
      <c r="FI1" s="25" t="s">
        <v>0</v>
      </c>
      <c r="FJ1" s="25"/>
      <c r="FK1" s="25"/>
      <c r="FL1" s="25"/>
      <c r="FM1" s="25"/>
      <c r="FN1" s="25"/>
      <c r="FO1" s="26"/>
      <c r="FQ1" s="70"/>
      <c r="FR1" s="70" t="s">
        <v>19</v>
      </c>
      <c r="FS1" s="25" t="s">
        <v>0</v>
      </c>
      <c r="FT1" s="25"/>
      <c r="FU1" s="25"/>
      <c r="FV1" s="25"/>
      <c r="FW1" s="25"/>
      <c r="FX1" s="25"/>
      <c r="FY1" s="26"/>
      <c r="GA1" s="70"/>
      <c r="GB1" s="70" t="s">
        <v>19</v>
      </c>
      <c r="GC1" s="25" t="s">
        <v>0</v>
      </c>
      <c r="GD1" s="25"/>
      <c r="GE1" s="25"/>
      <c r="GF1" s="25"/>
      <c r="GG1" s="25"/>
      <c r="GH1" s="25"/>
      <c r="GI1" s="26"/>
      <c r="GK1" s="70"/>
      <c r="GL1" s="70" t="s">
        <v>19</v>
      </c>
      <c r="GM1" s="25" t="s">
        <v>0</v>
      </c>
      <c r="GN1" s="25"/>
      <c r="GO1" s="25"/>
      <c r="GP1" s="25"/>
      <c r="GQ1" s="25"/>
      <c r="GR1" s="25"/>
      <c r="GS1" s="26"/>
      <c r="GU1" s="70"/>
      <c r="GV1" s="70" t="s">
        <v>19</v>
      </c>
      <c r="GW1" s="25" t="s">
        <v>0</v>
      </c>
      <c r="GX1" s="25"/>
      <c r="GY1" s="25"/>
      <c r="GZ1" s="25"/>
      <c r="HA1" s="25"/>
      <c r="HB1" s="25"/>
      <c r="HC1" s="26"/>
      <c r="HE1" s="70"/>
      <c r="HF1" s="70" t="s">
        <v>19</v>
      </c>
      <c r="HG1" s="25" t="s">
        <v>0</v>
      </c>
      <c r="HH1" s="25"/>
      <c r="HI1" s="25"/>
      <c r="HJ1" s="25"/>
      <c r="HK1" s="25"/>
      <c r="HL1" s="25"/>
      <c r="HM1" s="26"/>
      <c r="HO1" s="70"/>
      <c r="HP1" s="70" t="s">
        <v>19</v>
      </c>
      <c r="HQ1" s="25" t="s">
        <v>0</v>
      </c>
      <c r="HR1" s="25"/>
      <c r="HS1" s="25"/>
      <c r="HT1" s="25"/>
      <c r="HU1" s="25"/>
      <c r="HV1" s="25"/>
      <c r="HW1" s="26"/>
      <c r="HY1" s="70"/>
      <c r="HZ1" s="70" t="s">
        <v>19</v>
      </c>
      <c r="IA1" s="25" t="s">
        <v>0</v>
      </c>
      <c r="IB1" s="25"/>
      <c r="IC1" s="25"/>
      <c r="ID1" s="25"/>
      <c r="IE1" s="25"/>
      <c r="IF1" s="25"/>
      <c r="IG1" s="26"/>
      <c r="II1" s="70"/>
      <c r="IJ1" s="70" t="s">
        <v>19</v>
      </c>
      <c r="IK1" s="25" t="s">
        <v>0</v>
      </c>
      <c r="IL1" s="25"/>
      <c r="IM1" s="25"/>
      <c r="IN1" s="25"/>
      <c r="IO1" s="25"/>
      <c r="IP1" s="25"/>
      <c r="IQ1" s="26"/>
      <c r="IS1" s="70"/>
      <c r="IT1" s="70" t="s">
        <v>19</v>
      </c>
      <c r="IU1" s="25" t="s">
        <v>0</v>
      </c>
      <c r="IV1" s="25"/>
      <c r="IW1" s="25"/>
      <c r="IX1" s="25"/>
      <c r="IY1" s="25"/>
      <c r="IZ1" s="25"/>
      <c r="JA1" s="26"/>
    </row>
    <row r="2" spans="1:261" s="10" customFormat="1" ht="15.6" x14ac:dyDescent="0.3">
      <c r="E2" s="91" t="s">
        <v>130</v>
      </c>
      <c r="F2" s="92">
        <v>60</v>
      </c>
      <c r="G2" s="93">
        <f>F2/MAX($F$1:$F$3)</f>
        <v>0.6</v>
      </c>
      <c r="H2" s="331"/>
      <c r="I2" s="331"/>
      <c r="J2" s="331"/>
      <c r="L2" s="23"/>
      <c r="M2" s="54"/>
      <c r="N2" s="18"/>
      <c r="O2" s="19"/>
      <c r="P2" s="19"/>
      <c r="Q2" s="19"/>
      <c r="R2" s="19"/>
      <c r="S2" s="19"/>
      <c r="T2" s="19"/>
      <c r="U2" s="27"/>
      <c r="W2" s="54"/>
      <c r="X2" s="18"/>
      <c r="Y2" s="19"/>
      <c r="Z2" s="19"/>
      <c r="AA2" s="19"/>
      <c r="AB2" s="19"/>
      <c r="AC2" s="19"/>
      <c r="AD2" s="19"/>
      <c r="AE2" s="27"/>
      <c r="AG2" s="54"/>
      <c r="AH2" s="18"/>
      <c r="AI2" s="19"/>
      <c r="AJ2" s="19"/>
      <c r="AK2" s="19"/>
      <c r="AL2" s="19"/>
      <c r="AM2" s="19"/>
      <c r="AN2" s="19"/>
      <c r="AO2" s="27"/>
      <c r="AQ2" s="54"/>
      <c r="AR2" s="18"/>
      <c r="AS2" s="19"/>
      <c r="AT2" s="19"/>
      <c r="AU2" s="19"/>
      <c r="AV2" s="19"/>
      <c r="AW2" s="19"/>
      <c r="AX2" s="19"/>
      <c r="AY2" s="27"/>
      <c r="BA2" s="54"/>
      <c r="BB2" s="18"/>
      <c r="BC2" s="19"/>
      <c r="BD2" s="19"/>
      <c r="BE2" s="19"/>
      <c r="BF2" s="19"/>
      <c r="BG2" s="19"/>
      <c r="BH2" s="19"/>
      <c r="BI2" s="27"/>
      <c r="BK2" s="54"/>
      <c r="BL2" s="18"/>
      <c r="BM2" s="19"/>
      <c r="BN2" s="19"/>
      <c r="BO2" s="19"/>
      <c r="BP2" s="19"/>
      <c r="BQ2" s="19"/>
      <c r="BR2" s="19"/>
      <c r="BS2" s="27"/>
      <c r="BU2" s="54"/>
      <c r="BV2" s="18"/>
      <c r="BW2" s="19"/>
      <c r="BX2" s="19"/>
      <c r="BY2" s="19"/>
      <c r="BZ2" s="19"/>
      <c r="CA2" s="19"/>
      <c r="CB2" s="19"/>
      <c r="CC2" s="27"/>
      <c r="CE2" s="54"/>
      <c r="CF2" s="18"/>
      <c r="CG2" s="19"/>
      <c r="CH2" s="19"/>
      <c r="CI2" s="19"/>
      <c r="CJ2" s="19"/>
      <c r="CK2" s="19"/>
      <c r="CL2" s="19"/>
      <c r="CM2" s="27"/>
      <c r="CO2" s="54"/>
      <c r="CP2" s="18"/>
      <c r="CQ2" s="19"/>
      <c r="CR2" s="19"/>
      <c r="CS2" s="19"/>
      <c r="CT2" s="19"/>
      <c r="CU2" s="19"/>
      <c r="CV2" s="19"/>
      <c r="CW2" s="27"/>
      <c r="CY2" s="54"/>
      <c r="CZ2" s="18"/>
      <c r="DA2" s="19"/>
      <c r="DB2" s="19"/>
      <c r="DC2" s="19"/>
      <c r="DD2" s="19"/>
      <c r="DE2" s="19"/>
      <c r="DF2" s="19"/>
      <c r="DG2" s="27"/>
      <c r="DI2" s="54"/>
      <c r="DJ2" s="18"/>
      <c r="DK2" s="19"/>
      <c r="DL2" s="19"/>
      <c r="DM2" s="19"/>
      <c r="DN2" s="19"/>
      <c r="DO2" s="19"/>
      <c r="DP2" s="19"/>
      <c r="DQ2" s="27"/>
      <c r="DS2" s="54"/>
      <c r="DT2" s="18"/>
      <c r="DU2" s="19"/>
      <c r="DV2" s="19"/>
      <c r="DW2" s="19"/>
      <c r="DX2" s="19"/>
      <c r="DY2" s="19"/>
      <c r="DZ2" s="19"/>
      <c r="EA2" s="27"/>
      <c r="EC2" s="54"/>
      <c r="ED2" s="18"/>
      <c r="EE2" s="19"/>
      <c r="EF2" s="19"/>
      <c r="EG2" s="19"/>
      <c r="EH2" s="19"/>
      <c r="EI2" s="19"/>
      <c r="EJ2" s="19"/>
      <c r="EK2" s="27"/>
      <c r="EM2" s="54"/>
      <c r="EN2" s="18"/>
      <c r="EO2" s="19"/>
      <c r="EP2" s="19"/>
      <c r="EQ2" s="19"/>
      <c r="ER2" s="19"/>
      <c r="ES2" s="19"/>
      <c r="ET2" s="19"/>
      <c r="EU2" s="27"/>
      <c r="EW2" s="54"/>
      <c r="EX2" s="18"/>
      <c r="EY2" s="19"/>
      <c r="EZ2" s="19"/>
      <c r="FA2" s="19"/>
      <c r="FB2" s="19"/>
      <c r="FC2" s="19"/>
      <c r="FD2" s="19"/>
      <c r="FE2" s="27"/>
      <c r="FG2" s="54"/>
      <c r="FH2" s="18"/>
      <c r="FI2" s="19"/>
      <c r="FJ2" s="19"/>
      <c r="FK2" s="19"/>
      <c r="FL2" s="19"/>
      <c r="FM2" s="19"/>
      <c r="FN2" s="19"/>
      <c r="FO2" s="27"/>
      <c r="FQ2" s="54"/>
      <c r="FR2" s="18"/>
      <c r="FS2" s="19"/>
      <c r="FT2" s="19"/>
      <c r="FU2" s="19"/>
      <c r="FV2" s="19"/>
      <c r="FW2" s="19"/>
      <c r="FX2" s="19"/>
      <c r="FY2" s="27"/>
      <c r="GA2" s="54"/>
      <c r="GB2" s="18"/>
      <c r="GC2" s="19"/>
      <c r="GD2" s="19"/>
      <c r="GE2" s="19"/>
      <c r="GF2" s="19"/>
      <c r="GG2" s="19"/>
      <c r="GH2" s="19"/>
      <c r="GI2" s="27"/>
      <c r="GK2" s="54"/>
      <c r="GL2" s="18"/>
      <c r="GM2" s="19"/>
      <c r="GN2" s="19"/>
      <c r="GO2" s="19"/>
      <c r="GP2" s="19"/>
      <c r="GQ2" s="19"/>
      <c r="GR2" s="19"/>
      <c r="GS2" s="27"/>
      <c r="GU2" s="54"/>
      <c r="GV2" s="18"/>
      <c r="GW2" s="19"/>
      <c r="GX2" s="19"/>
      <c r="GY2" s="19"/>
      <c r="GZ2" s="19"/>
      <c r="HA2" s="19"/>
      <c r="HB2" s="19"/>
      <c r="HC2" s="27"/>
      <c r="HE2" s="54"/>
      <c r="HF2" s="18"/>
      <c r="HG2" s="19"/>
      <c r="HH2" s="19"/>
      <c r="HI2" s="19"/>
      <c r="HJ2" s="19"/>
      <c r="HK2" s="19"/>
      <c r="HL2" s="19"/>
      <c r="HM2" s="27"/>
      <c r="HO2" s="54"/>
      <c r="HP2" s="18"/>
      <c r="HQ2" s="19"/>
      <c r="HR2" s="19"/>
      <c r="HS2" s="19"/>
      <c r="HT2" s="19"/>
      <c r="HU2" s="19"/>
      <c r="HV2" s="19"/>
      <c r="HW2" s="27"/>
      <c r="HY2" s="54"/>
      <c r="HZ2" s="18"/>
      <c r="IA2" s="19"/>
      <c r="IB2" s="19"/>
      <c r="IC2" s="19"/>
      <c r="ID2" s="19"/>
      <c r="IE2" s="19"/>
      <c r="IF2" s="19"/>
      <c r="IG2" s="27"/>
      <c r="II2" s="54"/>
      <c r="IJ2" s="18"/>
      <c r="IK2" s="19"/>
      <c r="IL2" s="19"/>
      <c r="IM2" s="19"/>
      <c r="IN2" s="19"/>
      <c r="IO2" s="19"/>
      <c r="IP2" s="19"/>
      <c r="IQ2" s="27"/>
      <c r="IS2" s="54"/>
      <c r="IT2" s="18"/>
      <c r="IU2" s="19"/>
      <c r="IV2" s="19"/>
      <c r="IW2" s="19"/>
      <c r="IX2" s="19"/>
      <c r="IY2" s="19"/>
      <c r="IZ2" s="19"/>
      <c r="JA2" s="27"/>
    </row>
    <row r="3" spans="1:261" s="10" customFormat="1" ht="16.2" thickBot="1" x14ac:dyDescent="0.35">
      <c r="E3" s="94" t="s">
        <v>131</v>
      </c>
      <c r="F3" s="95">
        <v>10</v>
      </c>
      <c r="G3" s="96">
        <f>F3/MAX($F$1:$F$3)</f>
        <v>0.1</v>
      </c>
      <c r="H3" s="331"/>
      <c r="I3" s="331"/>
      <c r="J3" s="331"/>
      <c r="L3" s="23"/>
      <c r="M3" s="54"/>
      <c r="N3" s="471" t="s">
        <v>32</v>
      </c>
      <c r="O3" s="470"/>
      <c r="P3" s="470"/>
      <c r="Q3" s="470"/>
      <c r="R3" s="201"/>
      <c r="S3" s="201"/>
      <c r="T3" s="375"/>
      <c r="U3" s="27"/>
      <c r="W3" s="54"/>
      <c r="X3" s="471" t="s">
        <v>32</v>
      </c>
      <c r="Y3" s="470"/>
      <c r="Z3" s="470"/>
      <c r="AA3" s="470"/>
      <c r="AB3" s="201"/>
      <c r="AC3" s="201"/>
      <c r="AD3" s="375"/>
      <c r="AE3" s="27"/>
      <c r="AG3" s="54"/>
      <c r="AH3" s="471" t="s">
        <v>32</v>
      </c>
      <c r="AI3" s="470"/>
      <c r="AJ3" s="470"/>
      <c r="AK3" s="470"/>
      <c r="AL3" s="201"/>
      <c r="AM3" s="201"/>
      <c r="AN3" s="375"/>
      <c r="AO3" s="27"/>
      <c r="AQ3" s="54"/>
      <c r="AR3" s="471" t="s">
        <v>32</v>
      </c>
      <c r="AS3" s="470"/>
      <c r="AT3" s="470"/>
      <c r="AU3" s="470"/>
      <c r="AV3" s="201"/>
      <c r="AW3" s="201"/>
      <c r="AX3" s="375"/>
      <c r="AY3" s="27"/>
      <c r="BA3" s="54"/>
      <c r="BB3" s="471" t="s">
        <v>32</v>
      </c>
      <c r="BC3" s="470"/>
      <c r="BD3" s="470"/>
      <c r="BE3" s="470"/>
      <c r="BF3" s="201"/>
      <c r="BG3" s="201"/>
      <c r="BH3" s="375"/>
      <c r="BI3" s="27"/>
      <c r="BK3" s="54"/>
      <c r="BL3" s="471" t="s">
        <v>32</v>
      </c>
      <c r="BM3" s="470"/>
      <c r="BN3" s="470"/>
      <c r="BO3" s="470"/>
      <c r="BP3" s="201"/>
      <c r="BQ3" s="201"/>
      <c r="BR3" s="375"/>
      <c r="BS3" s="27"/>
      <c r="BU3" s="54"/>
      <c r="BV3" s="471" t="s">
        <v>32</v>
      </c>
      <c r="BW3" s="470"/>
      <c r="BX3" s="470"/>
      <c r="BY3" s="470"/>
      <c r="BZ3" s="201"/>
      <c r="CA3" s="201"/>
      <c r="CB3" s="375"/>
      <c r="CC3" s="27"/>
      <c r="CE3" s="54"/>
      <c r="CF3" s="471" t="s">
        <v>32</v>
      </c>
      <c r="CG3" s="470"/>
      <c r="CH3" s="470"/>
      <c r="CI3" s="470"/>
      <c r="CJ3" s="201"/>
      <c r="CK3" s="201"/>
      <c r="CL3" s="375"/>
      <c r="CM3" s="27"/>
      <c r="CO3" s="54"/>
      <c r="CP3" s="471" t="s">
        <v>32</v>
      </c>
      <c r="CQ3" s="470"/>
      <c r="CR3" s="470"/>
      <c r="CS3" s="470"/>
      <c r="CT3" s="201"/>
      <c r="CU3" s="201"/>
      <c r="CV3" s="375"/>
      <c r="CW3" s="27"/>
      <c r="CY3" s="54"/>
      <c r="CZ3" s="471" t="s">
        <v>32</v>
      </c>
      <c r="DA3" s="470"/>
      <c r="DB3" s="470"/>
      <c r="DC3" s="470"/>
      <c r="DD3" s="201"/>
      <c r="DE3" s="201"/>
      <c r="DF3" s="375"/>
      <c r="DG3" s="27"/>
      <c r="DI3" s="54"/>
      <c r="DJ3" s="471" t="s">
        <v>32</v>
      </c>
      <c r="DK3" s="470"/>
      <c r="DL3" s="470"/>
      <c r="DM3" s="470"/>
      <c r="DN3" s="201"/>
      <c r="DO3" s="201"/>
      <c r="DP3" s="375"/>
      <c r="DQ3" s="27"/>
      <c r="DS3" s="54"/>
      <c r="DT3" s="471" t="s">
        <v>32</v>
      </c>
      <c r="DU3" s="470"/>
      <c r="DV3" s="470"/>
      <c r="DW3" s="470"/>
      <c r="DX3" s="201"/>
      <c r="DY3" s="201"/>
      <c r="DZ3" s="375"/>
      <c r="EA3" s="27"/>
      <c r="EC3" s="54"/>
      <c r="ED3" s="471" t="s">
        <v>32</v>
      </c>
      <c r="EE3" s="470"/>
      <c r="EF3" s="470"/>
      <c r="EG3" s="470"/>
      <c r="EH3" s="201"/>
      <c r="EI3" s="201"/>
      <c r="EJ3" s="375"/>
      <c r="EK3" s="27"/>
      <c r="EM3" s="54"/>
      <c r="EN3" s="471" t="s">
        <v>32</v>
      </c>
      <c r="EO3" s="470"/>
      <c r="EP3" s="470"/>
      <c r="EQ3" s="470"/>
      <c r="ER3" s="201"/>
      <c r="ES3" s="201"/>
      <c r="ET3" s="375"/>
      <c r="EU3" s="27"/>
      <c r="EW3" s="54"/>
      <c r="EX3" s="471" t="s">
        <v>32</v>
      </c>
      <c r="EY3" s="470"/>
      <c r="EZ3" s="470"/>
      <c r="FA3" s="470"/>
      <c r="FB3" s="201"/>
      <c r="FC3" s="201"/>
      <c r="FD3" s="375"/>
      <c r="FE3" s="27"/>
      <c r="FG3" s="54"/>
      <c r="FH3" s="471" t="s">
        <v>32</v>
      </c>
      <c r="FI3" s="470"/>
      <c r="FJ3" s="470"/>
      <c r="FK3" s="470"/>
      <c r="FL3" s="201"/>
      <c r="FM3" s="201"/>
      <c r="FN3" s="375"/>
      <c r="FO3" s="27"/>
      <c r="FQ3" s="54"/>
      <c r="FR3" s="471" t="s">
        <v>32</v>
      </c>
      <c r="FS3" s="470"/>
      <c r="FT3" s="470"/>
      <c r="FU3" s="470"/>
      <c r="FV3" s="201"/>
      <c r="FW3" s="201"/>
      <c r="FX3" s="375"/>
      <c r="FY3" s="27"/>
      <c r="GA3" s="54"/>
      <c r="GB3" s="471" t="s">
        <v>32</v>
      </c>
      <c r="GC3" s="470"/>
      <c r="GD3" s="470"/>
      <c r="GE3" s="470"/>
      <c r="GF3" s="201"/>
      <c r="GG3" s="201"/>
      <c r="GH3" s="375"/>
      <c r="GI3" s="27"/>
      <c r="GK3" s="54"/>
      <c r="GL3" s="471" t="s">
        <v>32</v>
      </c>
      <c r="GM3" s="470"/>
      <c r="GN3" s="470"/>
      <c r="GO3" s="470"/>
      <c r="GP3" s="201"/>
      <c r="GQ3" s="201"/>
      <c r="GR3" s="375"/>
      <c r="GS3" s="27"/>
      <c r="GU3" s="54"/>
      <c r="GV3" s="471" t="s">
        <v>32</v>
      </c>
      <c r="GW3" s="470"/>
      <c r="GX3" s="470"/>
      <c r="GY3" s="470"/>
      <c r="GZ3" s="201"/>
      <c r="HA3" s="201"/>
      <c r="HB3" s="375"/>
      <c r="HC3" s="27"/>
      <c r="HE3" s="54"/>
      <c r="HF3" s="471" t="s">
        <v>32</v>
      </c>
      <c r="HG3" s="470"/>
      <c r="HH3" s="470"/>
      <c r="HI3" s="470"/>
      <c r="HJ3" s="201"/>
      <c r="HK3" s="201"/>
      <c r="HL3" s="375"/>
      <c r="HM3" s="27"/>
      <c r="HO3" s="54"/>
      <c r="HP3" s="471" t="s">
        <v>32</v>
      </c>
      <c r="HQ3" s="470"/>
      <c r="HR3" s="470"/>
      <c r="HS3" s="470"/>
      <c r="HT3" s="201"/>
      <c r="HU3" s="201"/>
      <c r="HV3" s="375"/>
      <c r="HW3" s="27"/>
      <c r="HY3" s="54"/>
      <c r="HZ3" s="471" t="s">
        <v>32</v>
      </c>
      <c r="IA3" s="470"/>
      <c r="IB3" s="470"/>
      <c r="IC3" s="470"/>
      <c r="ID3" s="201"/>
      <c r="IE3" s="201"/>
      <c r="IF3" s="375"/>
      <c r="IG3" s="27"/>
      <c r="II3" s="54"/>
      <c r="IJ3" s="471" t="s">
        <v>32</v>
      </c>
      <c r="IK3" s="470"/>
      <c r="IL3" s="470"/>
      <c r="IM3" s="470"/>
      <c r="IN3" s="201"/>
      <c r="IO3" s="201"/>
      <c r="IP3" s="375"/>
      <c r="IQ3" s="27"/>
      <c r="IS3" s="54"/>
      <c r="IT3" s="471" t="s">
        <v>32</v>
      </c>
      <c r="IU3" s="470"/>
      <c r="IV3" s="470"/>
      <c r="IW3" s="470"/>
      <c r="IX3" s="201"/>
      <c r="IY3" s="201"/>
      <c r="IZ3" s="375"/>
      <c r="JA3" s="27"/>
    </row>
    <row r="4" spans="1:261" s="1" customFormat="1" ht="16.2" thickBot="1" x14ac:dyDescent="0.35">
      <c r="C4" s="10"/>
      <c r="D4" s="10"/>
      <c r="E4" s="85" t="s">
        <v>126</v>
      </c>
      <c r="F4" s="86" t="s">
        <v>127</v>
      </c>
      <c r="G4" s="87" t="s">
        <v>128</v>
      </c>
      <c r="H4" s="326"/>
      <c r="I4" s="326"/>
      <c r="J4" s="326"/>
      <c r="K4" s="10"/>
      <c r="L4" s="22"/>
      <c r="M4" s="55"/>
      <c r="N4" s="20"/>
      <c r="O4" s="21"/>
      <c r="P4" s="21"/>
      <c r="Q4" s="21"/>
      <c r="R4" s="21"/>
      <c r="S4" s="21"/>
      <c r="T4" s="21"/>
      <c r="U4" s="28"/>
      <c r="W4" s="55"/>
      <c r="X4" s="20"/>
      <c r="Y4" s="21"/>
      <c r="Z4" s="21"/>
      <c r="AA4" s="21"/>
      <c r="AB4" s="21"/>
      <c r="AC4" s="21"/>
      <c r="AD4" s="21"/>
      <c r="AE4" s="28"/>
      <c r="AG4" s="55"/>
      <c r="AH4" s="20"/>
      <c r="AI4" s="21"/>
      <c r="AJ4" s="21"/>
      <c r="AK4" s="21"/>
      <c r="AL4" s="21"/>
      <c r="AM4" s="21"/>
      <c r="AN4" s="21"/>
      <c r="AO4" s="28"/>
      <c r="AQ4" s="55"/>
      <c r="AR4" s="20"/>
      <c r="AS4" s="21"/>
      <c r="AT4" s="21"/>
      <c r="AU4" s="21"/>
      <c r="AV4" s="21"/>
      <c r="AW4" s="21"/>
      <c r="AX4" s="21"/>
      <c r="AY4" s="28"/>
      <c r="BA4" s="55"/>
      <c r="BB4" s="20"/>
      <c r="BC4" s="21"/>
      <c r="BD4" s="21"/>
      <c r="BE4" s="21"/>
      <c r="BF4" s="21"/>
      <c r="BG4" s="21"/>
      <c r="BH4" s="21"/>
      <c r="BI4" s="28"/>
      <c r="BK4" s="55"/>
      <c r="BL4" s="20"/>
      <c r="BM4" s="21"/>
      <c r="BN4" s="21"/>
      <c r="BO4" s="21"/>
      <c r="BP4" s="21"/>
      <c r="BQ4" s="21"/>
      <c r="BR4" s="21"/>
      <c r="BS4" s="28"/>
      <c r="BU4" s="55"/>
      <c r="BV4" s="20"/>
      <c r="BW4" s="21"/>
      <c r="BX4" s="21"/>
      <c r="BY4" s="21"/>
      <c r="BZ4" s="21"/>
      <c r="CA4" s="21"/>
      <c r="CB4" s="21"/>
      <c r="CC4" s="28"/>
      <c r="CE4" s="55"/>
      <c r="CF4" s="20"/>
      <c r="CG4" s="21"/>
      <c r="CH4" s="21"/>
      <c r="CI4" s="21"/>
      <c r="CJ4" s="21"/>
      <c r="CK4" s="21"/>
      <c r="CL4" s="21"/>
      <c r="CM4" s="28"/>
      <c r="CO4" s="55"/>
      <c r="CP4" s="20"/>
      <c r="CQ4" s="21"/>
      <c r="CR4" s="21"/>
      <c r="CS4" s="21"/>
      <c r="CT4" s="21"/>
      <c r="CU4" s="21"/>
      <c r="CV4" s="21"/>
      <c r="CW4" s="28"/>
      <c r="CY4" s="55"/>
      <c r="CZ4" s="20"/>
      <c r="DA4" s="21"/>
      <c r="DB4" s="21"/>
      <c r="DC4" s="21"/>
      <c r="DD4" s="21"/>
      <c r="DE4" s="21"/>
      <c r="DF4" s="21"/>
      <c r="DG4" s="28"/>
      <c r="DI4" s="55"/>
      <c r="DJ4" s="20"/>
      <c r="DK4" s="21"/>
      <c r="DL4" s="21"/>
      <c r="DM4" s="21"/>
      <c r="DN4" s="21"/>
      <c r="DO4" s="21"/>
      <c r="DP4" s="21"/>
      <c r="DQ4" s="28"/>
      <c r="DS4" s="55"/>
      <c r="DT4" s="20"/>
      <c r="DU4" s="21"/>
      <c r="DV4" s="21"/>
      <c r="DW4" s="21"/>
      <c r="DX4" s="21"/>
      <c r="DY4" s="21"/>
      <c r="DZ4" s="21"/>
      <c r="EA4" s="28"/>
      <c r="EC4" s="55"/>
      <c r="ED4" s="20"/>
      <c r="EE4" s="21"/>
      <c r="EF4" s="21"/>
      <c r="EG4" s="21"/>
      <c r="EH4" s="21"/>
      <c r="EI4" s="21"/>
      <c r="EJ4" s="21"/>
      <c r="EK4" s="28"/>
      <c r="EM4" s="55"/>
      <c r="EN4" s="20"/>
      <c r="EO4" s="21"/>
      <c r="EP4" s="21"/>
      <c r="EQ4" s="21"/>
      <c r="ER4" s="21"/>
      <c r="ES4" s="21"/>
      <c r="ET4" s="21"/>
      <c r="EU4" s="28"/>
      <c r="EW4" s="55"/>
      <c r="EX4" s="20"/>
      <c r="EY4" s="21"/>
      <c r="EZ4" s="21"/>
      <c r="FA4" s="21"/>
      <c r="FB4" s="21"/>
      <c r="FC4" s="21"/>
      <c r="FD4" s="21"/>
      <c r="FE4" s="28"/>
      <c r="FG4" s="55"/>
      <c r="FH4" s="20"/>
      <c r="FI4" s="21"/>
      <c r="FJ4" s="21"/>
      <c r="FK4" s="21"/>
      <c r="FL4" s="21"/>
      <c r="FM4" s="21"/>
      <c r="FN4" s="21"/>
      <c r="FO4" s="28"/>
      <c r="FQ4" s="55"/>
      <c r="FR4" s="20"/>
      <c r="FS4" s="21"/>
      <c r="FT4" s="21"/>
      <c r="FU4" s="21"/>
      <c r="FV4" s="21"/>
      <c r="FW4" s="21"/>
      <c r="FX4" s="21"/>
      <c r="FY4" s="28"/>
      <c r="GA4" s="55"/>
      <c r="GB4" s="20"/>
      <c r="GC4" s="21"/>
      <c r="GD4" s="21"/>
      <c r="GE4" s="21"/>
      <c r="GF4" s="21"/>
      <c r="GG4" s="21"/>
      <c r="GH4" s="21"/>
      <c r="GI4" s="28"/>
      <c r="GK4" s="55"/>
      <c r="GL4" s="20"/>
      <c r="GM4" s="21"/>
      <c r="GN4" s="21"/>
      <c r="GO4" s="21"/>
      <c r="GP4" s="21"/>
      <c r="GQ4" s="21"/>
      <c r="GR4" s="21"/>
      <c r="GS4" s="28"/>
      <c r="GU4" s="55"/>
      <c r="GV4" s="20"/>
      <c r="GW4" s="21"/>
      <c r="GX4" s="21"/>
      <c r="GY4" s="21"/>
      <c r="GZ4" s="21"/>
      <c r="HA4" s="21"/>
      <c r="HB4" s="21"/>
      <c r="HC4" s="28"/>
      <c r="HE4" s="55"/>
      <c r="HF4" s="20"/>
      <c r="HG4" s="21"/>
      <c r="HH4" s="21"/>
      <c r="HI4" s="21"/>
      <c r="HJ4" s="21"/>
      <c r="HK4" s="21"/>
      <c r="HL4" s="21"/>
      <c r="HM4" s="28"/>
      <c r="HO4" s="55"/>
      <c r="HP4" s="20"/>
      <c r="HQ4" s="21"/>
      <c r="HR4" s="21"/>
      <c r="HS4" s="21"/>
      <c r="HT4" s="21"/>
      <c r="HU4" s="21"/>
      <c r="HV4" s="21"/>
      <c r="HW4" s="28"/>
      <c r="HY4" s="55"/>
      <c r="HZ4" s="20"/>
      <c r="IA4" s="21"/>
      <c r="IB4" s="21"/>
      <c r="IC4" s="21"/>
      <c r="ID4" s="21"/>
      <c r="IE4" s="21"/>
      <c r="IF4" s="21"/>
      <c r="IG4" s="28"/>
      <c r="II4" s="55"/>
      <c r="IJ4" s="20"/>
      <c r="IK4" s="21"/>
      <c r="IL4" s="21"/>
      <c r="IM4" s="21"/>
      <c r="IN4" s="21"/>
      <c r="IO4" s="21"/>
      <c r="IP4" s="21"/>
      <c r="IQ4" s="28"/>
      <c r="IS4" s="55"/>
      <c r="IT4" s="20"/>
      <c r="IU4" s="21"/>
      <c r="IV4" s="21"/>
      <c r="IW4" s="21"/>
      <c r="IX4" s="21"/>
      <c r="IY4" s="21"/>
      <c r="IZ4" s="21"/>
      <c r="JA4" s="28"/>
    </row>
    <row r="5" spans="1:261" s="1" customFormat="1" ht="13.8" x14ac:dyDescent="0.25">
      <c r="C5" s="10"/>
      <c r="D5" s="10"/>
      <c r="E5" s="10"/>
      <c r="F5" s="10"/>
      <c r="G5" s="10"/>
      <c r="H5" s="10"/>
      <c r="I5" s="10"/>
      <c r="J5" s="10"/>
      <c r="K5" s="10"/>
      <c r="L5" s="22"/>
      <c r="M5" s="29"/>
      <c r="N5" s="11"/>
      <c r="O5" s="2"/>
      <c r="P5" s="2"/>
      <c r="Q5" s="2"/>
      <c r="R5" s="2"/>
      <c r="S5" s="2"/>
      <c r="T5" s="2"/>
      <c r="W5" s="29"/>
      <c r="X5" s="11"/>
      <c r="Y5" s="2"/>
      <c r="Z5" s="2"/>
      <c r="AA5" s="2"/>
      <c r="AB5" s="2"/>
      <c r="AC5" s="2"/>
      <c r="AD5" s="2"/>
      <c r="AG5" s="29"/>
      <c r="AH5" s="11"/>
      <c r="AI5" s="2"/>
      <c r="AJ5" s="2"/>
      <c r="AK5" s="2"/>
      <c r="AL5" s="2"/>
      <c r="AM5" s="2"/>
      <c r="AN5" s="2"/>
      <c r="AQ5" s="29"/>
      <c r="AR5" s="11"/>
      <c r="AS5" s="2"/>
      <c r="AT5" s="2"/>
      <c r="AU5" s="2"/>
      <c r="AV5" s="2"/>
      <c r="AW5" s="2"/>
      <c r="AX5" s="2"/>
      <c r="BA5" s="29"/>
      <c r="BB5" s="11"/>
      <c r="BC5" s="2"/>
      <c r="BD5" s="2"/>
      <c r="BE5" s="2"/>
      <c r="BF5" s="2"/>
      <c r="BG5" s="2"/>
      <c r="BH5" s="2"/>
      <c r="BK5" s="29"/>
      <c r="BL5" s="11"/>
      <c r="BM5" s="2"/>
      <c r="BN5" s="2"/>
      <c r="BO5" s="2"/>
      <c r="BP5" s="2"/>
      <c r="BQ5" s="2"/>
      <c r="BR5" s="2"/>
      <c r="BU5" s="29"/>
      <c r="BV5" s="11"/>
      <c r="BW5" s="2"/>
      <c r="BX5" s="2"/>
      <c r="BY5" s="2"/>
      <c r="BZ5" s="2"/>
      <c r="CA5" s="2"/>
      <c r="CB5" s="2"/>
      <c r="CE5" s="29"/>
      <c r="CF5" s="11"/>
      <c r="CG5" s="2"/>
      <c r="CH5" s="2"/>
      <c r="CI5" s="2"/>
      <c r="CJ5" s="2"/>
      <c r="CK5" s="2"/>
      <c r="CL5" s="2"/>
      <c r="CO5" s="29"/>
      <c r="CP5" s="11"/>
      <c r="CQ5" s="2"/>
      <c r="CR5" s="2"/>
      <c r="CS5" s="2"/>
      <c r="CT5" s="2"/>
      <c r="CU5" s="2"/>
      <c r="CV5" s="2"/>
      <c r="CY5" s="29"/>
      <c r="CZ5" s="11"/>
      <c r="DA5" s="2"/>
      <c r="DB5" s="2"/>
      <c r="DC5" s="2"/>
      <c r="DD5" s="2"/>
      <c r="DE5" s="2"/>
      <c r="DF5" s="2"/>
      <c r="DI5" s="29"/>
      <c r="DJ5" s="11"/>
      <c r="DK5" s="2"/>
      <c r="DL5" s="2"/>
      <c r="DM5" s="2"/>
      <c r="DN5" s="2"/>
      <c r="DO5" s="2"/>
      <c r="DP5" s="2"/>
      <c r="DS5" s="29"/>
      <c r="DT5" s="11"/>
      <c r="DU5" s="2"/>
      <c r="DV5" s="2"/>
      <c r="DW5" s="2"/>
      <c r="DX5" s="2"/>
      <c r="DY5" s="2"/>
      <c r="DZ5" s="2"/>
      <c r="EC5" s="29"/>
      <c r="ED5" s="11"/>
      <c r="EE5" s="2"/>
      <c r="EF5" s="2"/>
      <c r="EG5" s="2"/>
      <c r="EH5" s="2"/>
      <c r="EI5" s="2"/>
      <c r="EJ5" s="2"/>
      <c r="EM5" s="29"/>
      <c r="EN5" s="11"/>
      <c r="EO5" s="2"/>
      <c r="EP5" s="2"/>
      <c r="EQ5" s="2"/>
      <c r="ER5" s="2"/>
      <c r="ES5" s="2"/>
      <c r="ET5" s="2"/>
      <c r="EW5" s="29"/>
      <c r="EX5" s="11"/>
      <c r="EY5" s="2"/>
      <c r="EZ5" s="2"/>
      <c r="FA5" s="2"/>
      <c r="FB5" s="2"/>
      <c r="FC5" s="2"/>
      <c r="FD5" s="2"/>
      <c r="FG5" s="29"/>
      <c r="FH5" s="11"/>
      <c r="FI5" s="2"/>
      <c r="FJ5" s="2"/>
      <c r="FK5" s="2"/>
      <c r="FL5" s="2"/>
      <c r="FM5" s="2"/>
      <c r="FN5" s="2"/>
      <c r="FQ5" s="29"/>
      <c r="FR5" s="11"/>
      <c r="FS5" s="2"/>
      <c r="FT5" s="2"/>
      <c r="FU5" s="2"/>
      <c r="FV5" s="2"/>
      <c r="FW5" s="2"/>
      <c r="FX5" s="2"/>
      <c r="GA5" s="29"/>
      <c r="GB5" s="11"/>
      <c r="GC5" s="2"/>
      <c r="GD5" s="2"/>
      <c r="GE5" s="2"/>
      <c r="GF5" s="2"/>
      <c r="GG5" s="2"/>
      <c r="GH5" s="2"/>
      <c r="GK5" s="29"/>
      <c r="GL5" s="11"/>
      <c r="GM5" s="2"/>
      <c r="GN5" s="2"/>
      <c r="GO5" s="2"/>
      <c r="GP5" s="2"/>
      <c r="GQ5" s="2"/>
      <c r="GR5" s="2"/>
      <c r="GU5" s="29"/>
      <c r="GV5" s="11"/>
      <c r="GW5" s="2"/>
      <c r="GX5" s="2"/>
      <c r="GY5" s="2"/>
      <c r="GZ5" s="2"/>
      <c r="HA5" s="2"/>
      <c r="HB5" s="2"/>
      <c r="HE5" s="29"/>
      <c r="HF5" s="11"/>
      <c r="HG5" s="2"/>
      <c r="HH5" s="2"/>
      <c r="HI5" s="2"/>
      <c r="HJ5" s="2"/>
      <c r="HK5" s="2"/>
      <c r="HL5" s="2"/>
      <c r="HO5" s="29"/>
      <c r="HP5" s="11"/>
      <c r="HQ5" s="2"/>
      <c r="HR5" s="2"/>
      <c r="HS5" s="2"/>
      <c r="HT5" s="2"/>
      <c r="HU5" s="2"/>
      <c r="HV5" s="2"/>
      <c r="HY5" s="29"/>
      <c r="HZ5" s="11"/>
      <c r="IA5" s="2"/>
      <c r="IB5" s="2"/>
      <c r="IC5" s="2"/>
      <c r="ID5" s="2"/>
      <c r="IE5" s="2"/>
      <c r="IF5" s="2"/>
      <c r="II5" s="29"/>
      <c r="IJ5" s="11"/>
      <c r="IK5" s="2"/>
      <c r="IL5" s="2"/>
      <c r="IM5" s="2"/>
      <c r="IN5" s="2"/>
      <c r="IO5" s="2"/>
      <c r="IP5" s="2"/>
      <c r="IS5" s="29"/>
      <c r="IT5" s="11"/>
      <c r="IU5" s="2"/>
      <c r="IV5" s="2"/>
      <c r="IW5" s="2"/>
      <c r="IX5" s="2"/>
      <c r="IY5" s="2"/>
      <c r="IZ5" s="2"/>
    </row>
    <row r="6" spans="1:261" s="1" customFormat="1" ht="69" x14ac:dyDescent="0.25">
      <c r="C6" s="29"/>
      <c r="D6" s="11"/>
      <c r="E6" s="71" t="str">
        <f>System01</f>
        <v>Infor - Syteline ERP</v>
      </c>
      <c r="F6" s="71" t="str">
        <f>System02</f>
        <v>eBECS - Microsoft Dynamics AX</v>
      </c>
      <c r="G6" s="71" t="str">
        <f>System03</f>
        <v>Glantus - QAD</v>
      </c>
      <c r="H6" s="71" t="str">
        <f>System04</f>
        <v>Emerge IT - Priority ERP</v>
      </c>
      <c r="I6" s="71" t="str">
        <f>System05</f>
        <v>IQMS - EnterpriseIQ</v>
      </c>
      <c r="J6" s="71" t="str">
        <f>System06</f>
        <v>itelligence - SAP</v>
      </c>
      <c r="K6" s="72" t="s">
        <v>13</v>
      </c>
      <c r="L6" s="22"/>
      <c r="M6" s="29"/>
      <c r="N6" s="11"/>
      <c r="O6" s="71" t="str">
        <f>System01</f>
        <v>Infor - Syteline ERP</v>
      </c>
      <c r="P6" s="71" t="str">
        <f>System02</f>
        <v>eBECS - Microsoft Dynamics AX</v>
      </c>
      <c r="Q6" s="71" t="str">
        <f>System03</f>
        <v>Glantus - QAD</v>
      </c>
      <c r="R6" s="71" t="str">
        <f>System04</f>
        <v>Emerge IT - Priority ERP</v>
      </c>
      <c r="S6" s="71" t="str">
        <f>System05</f>
        <v>IQMS - EnterpriseIQ</v>
      </c>
      <c r="T6" s="71" t="str">
        <f>System06</f>
        <v>itelligence - SAP</v>
      </c>
      <c r="U6" s="72" t="s">
        <v>13</v>
      </c>
      <c r="W6" s="29"/>
      <c r="X6" s="11"/>
      <c r="Y6" s="71" t="str">
        <f>System01</f>
        <v>Infor - Syteline ERP</v>
      </c>
      <c r="Z6" s="71" t="str">
        <f>System02</f>
        <v>eBECS - Microsoft Dynamics AX</v>
      </c>
      <c r="AA6" s="71" t="str">
        <f>System03</f>
        <v>Glantus - QAD</v>
      </c>
      <c r="AB6" s="71" t="str">
        <f>System04</f>
        <v>Emerge IT - Priority ERP</v>
      </c>
      <c r="AC6" s="71" t="str">
        <f>System05</f>
        <v>IQMS - EnterpriseIQ</v>
      </c>
      <c r="AD6" s="71" t="str">
        <f>System06</f>
        <v>itelligence - SAP</v>
      </c>
      <c r="AE6" s="72" t="s">
        <v>13</v>
      </c>
      <c r="AG6" s="29"/>
      <c r="AH6" s="11"/>
      <c r="AI6" s="71" t="str">
        <f>System01</f>
        <v>Infor - Syteline ERP</v>
      </c>
      <c r="AJ6" s="71" t="str">
        <f>System02</f>
        <v>eBECS - Microsoft Dynamics AX</v>
      </c>
      <c r="AK6" s="71" t="str">
        <f>System03</f>
        <v>Glantus - QAD</v>
      </c>
      <c r="AL6" s="71" t="str">
        <f>System04</f>
        <v>Emerge IT - Priority ERP</v>
      </c>
      <c r="AM6" s="71" t="str">
        <f>System05</f>
        <v>IQMS - EnterpriseIQ</v>
      </c>
      <c r="AN6" s="71" t="str">
        <f>System06</f>
        <v>itelligence - SAP</v>
      </c>
      <c r="AO6" s="72" t="s">
        <v>13</v>
      </c>
      <c r="AQ6" s="29"/>
      <c r="AR6" s="11"/>
      <c r="AS6" s="71" t="str">
        <f>System01</f>
        <v>Infor - Syteline ERP</v>
      </c>
      <c r="AT6" s="71" t="str">
        <f>System02</f>
        <v>eBECS - Microsoft Dynamics AX</v>
      </c>
      <c r="AU6" s="71" t="str">
        <f>System03</f>
        <v>Glantus - QAD</v>
      </c>
      <c r="AV6" s="71" t="str">
        <f>System04</f>
        <v>Emerge IT - Priority ERP</v>
      </c>
      <c r="AW6" s="71" t="str">
        <f>System05</f>
        <v>IQMS - EnterpriseIQ</v>
      </c>
      <c r="AX6" s="71" t="str">
        <f>System06</f>
        <v>itelligence - SAP</v>
      </c>
      <c r="AY6" s="72" t="s">
        <v>13</v>
      </c>
      <c r="BA6" s="29"/>
      <c r="BB6" s="11"/>
      <c r="BC6" s="71" t="str">
        <f>System01</f>
        <v>Infor - Syteline ERP</v>
      </c>
      <c r="BD6" s="71" t="str">
        <f>System02</f>
        <v>eBECS - Microsoft Dynamics AX</v>
      </c>
      <c r="BE6" s="71" t="str">
        <f>System03</f>
        <v>Glantus - QAD</v>
      </c>
      <c r="BF6" s="71" t="str">
        <f>System04</f>
        <v>Emerge IT - Priority ERP</v>
      </c>
      <c r="BG6" s="71" t="str">
        <f>System05</f>
        <v>IQMS - EnterpriseIQ</v>
      </c>
      <c r="BH6" s="71" t="str">
        <f>System06</f>
        <v>itelligence - SAP</v>
      </c>
      <c r="BI6" s="72" t="s">
        <v>13</v>
      </c>
      <c r="BK6" s="29"/>
      <c r="BL6" s="11"/>
      <c r="BM6" s="71" t="str">
        <f>System01</f>
        <v>Infor - Syteline ERP</v>
      </c>
      <c r="BN6" s="71" t="str">
        <f>System02</f>
        <v>eBECS - Microsoft Dynamics AX</v>
      </c>
      <c r="BO6" s="71" t="str">
        <f>System03</f>
        <v>Glantus - QAD</v>
      </c>
      <c r="BP6" s="71" t="str">
        <f>System04</f>
        <v>Emerge IT - Priority ERP</v>
      </c>
      <c r="BQ6" s="71" t="str">
        <f>System05</f>
        <v>IQMS - EnterpriseIQ</v>
      </c>
      <c r="BR6" s="71" t="str">
        <f>System06</f>
        <v>itelligence - SAP</v>
      </c>
      <c r="BS6" s="72" t="s">
        <v>13</v>
      </c>
      <c r="BU6" s="29"/>
      <c r="BV6" s="11"/>
      <c r="BW6" s="71" t="str">
        <f>System01</f>
        <v>Infor - Syteline ERP</v>
      </c>
      <c r="BX6" s="71" t="str">
        <f>System02</f>
        <v>eBECS - Microsoft Dynamics AX</v>
      </c>
      <c r="BY6" s="71" t="str">
        <f>System03</f>
        <v>Glantus - QAD</v>
      </c>
      <c r="BZ6" s="71" t="str">
        <f>System04</f>
        <v>Emerge IT - Priority ERP</v>
      </c>
      <c r="CA6" s="71" t="str">
        <f>System05</f>
        <v>IQMS - EnterpriseIQ</v>
      </c>
      <c r="CB6" s="71" t="str">
        <f>System06</f>
        <v>itelligence - SAP</v>
      </c>
      <c r="CC6" s="72" t="s">
        <v>13</v>
      </c>
      <c r="CE6" s="29"/>
      <c r="CF6" s="11"/>
      <c r="CG6" s="71" t="str">
        <f>System01</f>
        <v>Infor - Syteline ERP</v>
      </c>
      <c r="CH6" s="71" t="str">
        <f>System02</f>
        <v>eBECS - Microsoft Dynamics AX</v>
      </c>
      <c r="CI6" s="71" t="str">
        <f>System03</f>
        <v>Glantus - QAD</v>
      </c>
      <c r="CJ6" s="71" t="str">
        <f>System04</f>
        <v>Emerge IT - Priority ERP</v>
      </c>
      <c r="CK6" s="71" t="str">
        <f>System05</f>
        <v>IQMS - EnterpriseIQ</v>
      </c>
      <c r="CL6" s="71" t="str">
        <f>System06</f>
        <v>itelligence - SAP</v>
      </c>
      <c r="CM6" s="72" t="s">
        <v>13</v>
      </c>
      <c r="CO6" s="29"/>
      <c r="CP6" s="11"/>
      <c r="CQ6" s="71" t="str">
        <f>System01</f>
        <v>Infor - Syteline ERP</v>
      </c>
      <c r="CR6" s="71" t="str">
        <f>System02</f>
        <v>eBECS - Microsoft Dynamics AX</v>
      </c>
      <c r="CS6" s="71" t="str">
        <f>System03</f>
        <v>Glantus - QAD</v>
      </c>
      <c r="CT6" s="71" t="str">
        <f>System04</f>
        <v>Emerge IT - Priority ERP</v>
      </c>
      <c r="CU6" s="71" t="str">
        <f>System05</f>
        <v>IQMS - EnterpriseIQ</v>
      </c>
      <c r="CV6" s="71" t="str">
        <f>System06</f>
        <v>itelligence - SAP</v>
      </c>
      <c r="CW6" s="72" t="s">
        <v>13</v>
      </c>
      <c r="CY6" s="29"/>
      <c r="CZ6" s="11"/>
      <c r="DA6" s="71" t="str">
        <f>System01</f>
        <v>Infor - Syteline ERP</v>
      </c>
      <c r="DB6" s="71" t="str">
        <f>System02</f>
        <v>eBECS - Microsoft Dynamics AX</v>
      </c>
      <c r="DC6" s="71" t="str">
        <f>System03</f>
        <v>Glantus - QAD</v>
      </c>
      <c r="DD6" s="71" t="str">
        <f>System04</f>
        <v>Emerge IT - Priority ERP</v>
      </c>
      <c r="DE6" s="71" t="str">
        <f>System05</f>
        <v>IQMS - EnterpriseIQ</v>
      </c>
      <c r="DF6" s="71" t="str">
        <f>System06</f>
        <v>itelligence - SAP</v>
      </c>
      <c r="DG6" s="72" t="s">
        <v>13</v>
      </c>
      <c r="DI6" s="29"/>
      <c r="DJ6" s="11"/>
      <c r="DK6" s="71" t="str">
        <f>System01</f>
        <v>Infor - Syteline ERP</v>
      </c>
      <c r="DL6" s="71" t="str">
        <f>System02</f>
        <v>eBECS - Microsoft Dynamics AX</v>
      </c>
      <c r="DM6" s="71" t="str">
        <f>System03</f>
        <v>Glantus - QAD</v>
      </c>
      <c r="DN6" s="71" t="str">
        <f>System04</f>
        <v>Emerge IT - Priority ERP</v>
      </c>
      <c r="DO6" s="71" t="str">
        <f>System05</f>
        <v>IQMS - EnterpriseIQ</v>
      </c>
      <c r="DP6" s="71" t="str">
        <f>System06</f>
        <v>itelligence - SAP</v>
      </c>
      <c r="DQ6" s="72" t="s">
        <v>13</v>
      </c>
      <c r="DS6" s="29"/>
      <c r="DT6" s="11"/>
      <c r="DU6" s="71" t="str">
        <f>System01</f>
        <v>Infor - Syteline ERP</v>
      </c>
      <c r="DV6" s="71" t="str">
        <f>System02</f>
        <v>eBECS - Microsoft Dynamics AX</v>
      </c>
      <c r="DW6" s="71" t="str">
        <f>System03</f>
        <v>Glantus - QAD</v>
      </c>
      <c r="DX6" s="71" t="str">
        <f>System04</f>
        <v>Emerge IT - Priority ERP</v>
      </c>
      <c r="DY6" s="71" t="str">
        <f>System05</f>
        <v>IQMS - EnterpriseIQ</v>
      </c>
      <c r="DZ6" s="71" t="str">
        <f>System06</f>
        <v>itelligence - SAP</v>
      </c>
      <c r="EA6" s="72" t="s">
        <v>13</v>
      </c>
      <c r="EC6" s="29"/>
      <c r="ED6" s="11"/>
      <c r="EE6" s="71" t="str">
        <f>System01</f>
        <v>Infor - Syteline ERP</v>
      </c>
      <c r="EF6" s="71" t="str">
        <f>System02</f>
        <v>eBECS - Microsoft Dynamics AX</v>
      </c>
      <c r="EG6" s="71" t="str">
        <f>System03</f>
        <v>Glantus - QAD</v>
      </c>
      <c r="EH6" s="71" t="str">
        <f>System04</f>
        <v>Emerge IT - Priority ERP</v>
      </c>
      <c r="EI6" s="71" t="str">
        <f>System05</f>
        <v>IQMS - EnterpriseIQ</v>
      </c>
      <c r="EJ6" s="71" t="str">
        <f>System06</f>
        <v>itelligence - SAP</v>
      </c>
      <c r="EK6" s="72" t="s">
        <v>13</v>
      </c>
      <c r="EM6" s="29"/>
      <c r="EN6" s="11"/>
      <c r="EO6" s="71" t="str">
        <f>System01</f>
        <v>Infor - Syteline ERP</v>
      </c>
      <c r="EP6" s="71" t="str">
        <f>System02</f>
        <v>eBECS - Microsoft Dynamics AX</v>
      </c>
      <c r="EQ6" s="71" t="str">
        <f>System03</f>
        <v>Glantus - QAD</v>
      </c>
      <c r="ER6" s="71" t="str">
        <f>System04</f>
        <v>Emerge IT - Priority ERP</v>
      </c>
      <c r="ES6" s="71" t="str">
        <f>System05</f>
        <v>IQMS - EnterpriseIQ</v>
      </c>
      <c r="ET6" s="71" t="str">
        <f>System06</f>
        <v>itelligence - SAP</v>
      </c>
      <c r="EU6" s="72" t="s">
        <v>13</v>
      </c>
      <c r="EW6" s="29"/>
      <c r="EX6" s="11"/>
      <c r="EY6" s="71" t="str">
        <f>System01</f>
        <v>Infor - Syteline ERP</v>
      </c>
      <c r="EZ6" s="71" t="str">
        <f>System02</f>
        <v>eBECS - Microsoft Dynamics AX</v>
      </c>
      <c r="FA6" s="71" t="str">
        <f>System03</f>
        <v>Glantus - QAD</v>
      </c>
      <c r="FB6" s="71" t="str">
        <f>System04</f>
        <v>Emerge IT - Priority ERP</v>
      </c>
      <c r="FC6" s="71" t="str">
        <f>System05</f>
        <v>IQMS - EnterpriseIQ</v>
      </c>
      <c r="FD6" s="71" t="str">
        <f>System06</f>
        <v>itelligence - SAP</v>
      </c>
      <c r="FE6" s="72" t="s">
        <v>13</v>
      </c>
      <c r="FG6" s="29"/>
      <c r="FH6" s="11"/>
      <c r="FI6" s="71" t="str">
        <f>System01</f>
        <v>Infor - Syteline ERP</v>
      </c>
      <c r="FJ6" s="71" t="str">
        <f>System02</f>
        <v>eBECS - Microsoft Dynamics AX</v>
      </c>
      <c r="FK6" s="71" t="str">
        <f>System03</f>
        <v>Glantus - QAD</v>
      </c>
      <c r="FL6" s="71" t="str">
        <f>System04</f>
        <v>Emerge IT - Priority ERP</v>
      </c>
      <c r="FM6" s="71" t="str">
        <f>System05</f>
        <v>IQMS - EnterpriseIQ</v>
      </c>
      <c r="FN6" s="71" t="str">
        <f>System06</f>
        <v>itelligence - SAP</v>
      </c>
      <c r="FO6" s="72" t="s">
        <v>13</v>
      </c>
      <c r="FQ6" s="29"/>
      <c r="FR6" s="11"/>
      <c r="FS6" s="71" t="str">
        <f>System01</f>
        <v>Infor - Syteline ERP</v>
      </c>
      <c r="FT6" s="71" t="str">
        <f>System02</f>
        <v>eBECS - Microsoft Dynamics AX</v>
      </c>
      <c r="FU6" s="71" t="str">
        <f>System03</f>
        <v>Glantus - QAD</v>
      </c>
      <c r="FV6" s="71" t="str">
        <f>System04</f>
        <v>Emerge IT - Priority ERP</v>
      </c>
      <c r="FW6" s="71" t="str">
        <f>System05</f>
        <v>IQMS - EnterpriseIQ</v>
      </c>
      <c r="FX6" s="71" t="str">
        <f>System06</f>
        <v>itelligence - SAP</v>
      </c>
      <c r="FY6" s="72" t="s">
        <v>13</v>
      </c>
      <c r="GA6" s="29"/>
      <c r="GB6" s="11"/>
      <c r="GC6" s="71" t="str">
        <f>System01</f>
        <v>Infor - Syteline ERP</v>
      </c>
      <c r="GD6" s="71" t="str">
        <f>System02</f>
        <v>eBECS - Microsoft Dynamics AX</v>
      </c>
      <c r="GE6" s="71" t="str">
        <f>System03</f>
        <v>Glantus - QAD</v>
      </c>
      <c r="GF6" s="71" t="str">
        <f>System04</f>
        <v>Emerge IT - Priority ERP</v>
      </c>
      <c r="GG6" s="71" t="str">
        <f>System05</f>
        <v>IQMS - EnterpriseIQ</v>
      </c>
      <c r="GH6" s="71" t="str">
        <f>System06</f>
        <v>itelligence - SAP</v>
      </c>
      <c r="GI6" s="72" t="s">
        <v>13</v>
      </c>
      <c r="GK6" s="29"/>
      <c r="GL6" s="11"/>
      <c r="GM6" s="71" t="str">
        <f>System01</f>
        <v>Infor - Syteline ERP</v>
      </c>
      <c r="GN6" s="71" t="str">
        <f>System02</f>
        <v>eBECS - Microsoft Dynamics AX</v>
      </c>
      <c r="GO6" s="71" t="str">
        <f>System03</f>
        <v>Glantus - QAD</v>
      </c>
      <c r="GP6" s="71" t="str">
        <f>System04</f>
        <v>Emerge IT - Priority ERP</v>
      </c>
      <c r="GQ6" s="71" t="str">
        <f>System05</f>
        <v>IQMS - EnterpriseIQ</v>
      </c>
      <c r="GR6" s="71" t="str">
        <f>System06</f>
        <v>itelligence - SAP</v>
      </c>
      <c r="GS6" s="72" t="s">
        <v>13</v>
      </c>
      <c r="GU6" s="29"/>
      <c r="GV6" s="11"/>
      <c r="GW6" s="71" t="str">
        <f>System01</f>
        <v>Infor - Syteline ERP</v>
      </c>
      <c r="GX6" s="71" t="str">
        <f>System02</f>
        <v>eBECS - Microsoft Dynamics AX</v>
      </c>
      <c r="GY6" s="71" t="str">
        <f>System03</f>
        <v>Glantus - QAD</v>
      </c>
      <c r="GZ6" s="71" t="str">
        <f>System04</f>
        <v>Emerge IT - Priority ERP</v>
      </c>
      <c r="HA6" s="71" t="str">
        <f>System05</f>
        <v>IQMS - EnterpriseIQ</v>
      </c>
      <c r="HB6" s="71" t="str">
        <f>System06</f>
        <v>itelligence - SAP</v>
      </c>
      <c r="HC6" s="72" t="s">
        <v>13</v>
      </c>
      <c r="HE6" s="29"/>
      <c r="HF6" s="11"/>
      <c r="HG6" s="71" t="str">
        <f>System01</f>
        <v>Infor - Syteline ERP</v>
      </c>
      <c r="HH6" s="71" t="str">
        <f>System02</f>
        <v>eBECS - Microsoft Dynamics AX</v>
      </c>
      <c r="HI6" s="71" t="str">
        <f>System03</f>
        <v>Glantus - QAD</v>
      </c>
      <c r="HJ6" s="71" t="str">
        <f>System04</f>
        <v>Emerge IT - Priority ERP</v>
      </c>
      <c r="HK6" s="71" t="str">
        <f>System05</f>
        <v>IQMS - EnterpriseIQ</v>
      </c>
      <c r="HL6" s="71" t="str">
        <f>System06</f>
        <v>itelligence - SAP</v>
      </c>
      <c r="HM6" s="72" t="s">
        <v>13</v>
      </c>
      <c r="HO6" s="29"/>
      <c r="HP6" s="11"/>
      <c r="HQ6" s="71" t="str">
        <f>System01</f>
        <v>Infor - Syteline ERP</v>
      </c>
      <c r="HR6" s="71" t="str">
        <f>System02</f>
        <v>eBECS - Microsoft Dynamics AX</v>
      </c>
      <c r="HS6" s="71" t="str">
        <f>System03</f>
        <v>Glantus - QAD</v>
      </c>
      <c r="HT6" s="71" t="str">
        <f>System04</f>
        <v>Emerge IT - Priority ERP</v>
      </c>
      <c r="HU6" s="71" t="str">
        <f>System05</f>
        <v>IQMS - EnterpriseIQ</v>
      </c>
      <c r="HV6" s="71" t="str">
        <f>System06</f>
        <v>itelligence - SAP</v>
      </c>
      <c r="HW6" s="72" t="s">
        <v>13</v>
      </c>
      <c r="HY6" s="29"/>
      <c r="HZ6" s="11"/>
      <c r="IA6" s="71" t="str">
        <f>System01</f>
        <v>Infor - Syteline ERP</v>
      </c>
      <c r="IB6" s="71" t="str">
        <f>System02</f>
        <v>eBECS - Microsoft Dynamics AX</v>
      </c>
      <c r="IC6" s="71" t="str">
        <f>System03</f>
        <v>Glantus - QAD</v>
      </c>
      <c r="ID6" s="71" t="str">
        <f>System04</f>
        <v>Emerge IT - Priority ERP</v>
      </c>
      <c r="IE6" s="71" t="str">
        <f>System05</f>
        <v>IQMS - EnterpriseIQ</v>
      </c>
      <c r="IF6" s="71" t="str">
        <f>System06</f>
        <v>itelligence - SAP</v>
      </c>
      <c r="IG6" s="72" t="s">
        <v>13</v>
      </c>
      <c r="II6" s="29"/>
      <c r="IJ6" s="11"/>
      <c r="IK6" s="71" t="str">
        <f>System01</f>
        <v>Infor - Syteline ERP</v>
      </c>
      <c r="IL6" s="71" t="str">
        <f>System02</f>
        <v>eBECS - Microsoft Dynamics AX</v>
      </c>
      <c r="IM6" s="71" t="str">
        <f>System03</f>
        <v>Glantus - QAD</v>
      </c>
      <c r="IN6" s="71" t="str">
        <f>System04</f>
        <v>Emerge IT - Priority ERP</v>
      </c>
      <c r="IO6" s="71" t="str">
        <f>System05</f>
        <v>IQMS - EnterpriseIQ</v>
      </c>
      <c r="IP6" s="71" t="str">
        <f>System06</f>
        <v>itelligence - SAP</v>
      </c>
      <c r="IQ6" s="72" t="s">
        <v>13</v>
      </c>
      <c r="IS6" s="29"/>
      <c r="IT6" s="11"/>
      <c r="IU6" s="71" t="str">
        <f>System01</f>
        <v>Infor - Syteline ERP</v>
      </c>
      <c r="IV6" s="71" t="str">
        <f>System02</f>
        <v>eBECS - Microsoft Dynamics AX</v>
      </c>
      <c r="IW6" s="71" t="str">
        <f>System03</f>
        <v>Glantus - QAD</v>
      </c>
      <c r="IX6" s="71" t="str">
        <f>System04</f>
        <v>Emerge IT - Priority ERP</v>
      </c>
      <c r="IY6" s="71" t="str">
        <f>System05</f>
        <v>IQMS - EnterpriseIQ</v>
      </c>
      <c r="IZ6" s="71" t="str">
        <f>System06</f>
        <v>itelligence - SAP</v>
      </c>
      <c r="JA6" s="72" t="s">
        <v>13</v>
      </c>
    </row>
    <row r="7" spans="1:261" s="1" customFormat="1" ht="42" x14ac:dyDescent="0.4">
      <c r="C7" s="70"/>
      <c r="D7" s="70" t="s">
        <v>31</v>
      </c>
      <c r="E7" s="2"/>
      <c r="F7" s="2"/>
      <c r="G7" s="2"/>
      <c r="H7" s="2"/>
      <c r="I7" s="2"/>
      <c r="J7" s="2"/>
      <c r="L7" s="22"/>
      <c r="M7" s="70"/>
      <c r="N7" s="70" t="s">
        <v>31</v>
      </c>
      <c r="O7" s="2"/>
      <c r="P7" s="2"/>
      <c r="Q7" s="2"/>
      <c r="R7" s="2"/>
      <c r="S7" s="2"/>
      <c r="T7" s="2"/>
      <c r="W7" s="70"/>
      <c r="X7" s="70" t="s">
        <v>31</v>
      </c>
      <c r="Y7" s="2"/>
      <c r="Z7" s="2"/>
      <c r="AA7" s="2"/>
      <c r="AB7" s="2"/>
      <c r="AC7" s="2"/>
      <c r="AD7" s="2"/>
      <c r="AG7" s="70"/>
      <c r="AH7" s="70" t="s">
        <v>31</v>
      </c>
      <c r="AI7" s="2"/>
      <c r="AJ7" s="2"/>
      <c r="AK7" s="2"/>
      <c r="AL7" s="2"/>
      <c r="AM7" s="2"/>
      <c r="AN7" s="2"/>
      <c r="AQ7" s="70"/>
      <c r="AR7" s="70" t="s">
        <v>31</v>
      </c>
      <c r="AS7" s="2"/>
      <c r="AT7" s="2"/>
      <c r="AU7" s="2"/>
      <c r="AV7" s="2"/>
      <c r="AW7" s="2"/>
      <c r="AX7" s="2"/>
      <c r="BA7" s="70"/>
      <c r="BB7" s="70" t="s">
        <v>31</v>
      </c>
      <c r="BC7" s="2"/>
      <c r="BD7" s="2"/>
      <c r="BE7" s="2"/>
      <c r="BF7" s="2"/>
      <c r="BG7" s="2"/>
      <c r="BH7" s="2"/>
      <c r="BK7" s="70"/>
      <c r="BL7" s="70" t="s">
        <v>31</v>
      </c>
      <c r="BM7" s="2"/>
      <c r="BN7" s="2"/>
      <c r="BO7" s="2"/>
      <c r="BP7" s="2"/>
      <c r="BQ7" s="2"/>
      <c r="BR7" s="2"/>
      <c r="BU7" s="70"/>
      <c r="BV7" s="70" t="s">
        <v>31</v>
      </c>
      <c r="BW7" s="2"/>
      <c r="BX7" s="2"/>
      <c r="BY7" s="2"/>
      <c r="BZ7" s="2"/>
      <c r="CA7" s="2"/>
      <c r="CB7" s="2"/>
      <c r="CE7" s="70"/>
      <c r="CF7" s="70" t="s">
        <v>31</v>
      </c>
      <c r="CG7" s="2"/>
      <c r="CH7" s="2"/>
      <c r="CI7" s="2"/>
      <c r="CJ7" s="2"/>
      <c r="CK7" s="2"/>
      <c r="CL7" s="2"/>
      <c r="CO7" s="70"/>
      <c r="CP7" s="70" t="s">
        <v>31</v>
      </c>
      <c r="CQ7" s="2"/>
      <c r="CR7" s="2"/>
      <c r="CS7" s="2"/>
      <c r="CT7" s="2"/>
      <c r="CU7" s="2"/>
      <c r="CV7" s="2"/>
      <c r="CY7" s="70"/>
      <c r="CZ7" s="70" t="s">
        <v>31</v>
      </c>
      <c r="DA7" s="2"/>
      <c r="DB7" s="2"/>
      <c r="DC7" s="2"/>
      <c r="DD7" s="2"/>
      <c r="DE7" s="2"/>
      <c r="DF7" s="2"/>
      <c r="DI7" s="70"/>
      <c r="DJ7" s="70" t="s">
        <v>31</v>
      </c>
      <c r="DK7" s="2"/>
      <c r="DL7" s="2"/>
      <c r="DM7" s="2"/>
      <c r="DN7" s="2"/>
      <c r="DO7" s="2"/>
      <c r="DP7" s="2"/>
      <c r="DS7" s="70"/>
      <c r="DT7" s="70" t="s">
        <v>31</v>
      </c>
      <c r="DU7" s="2"/>
      <c r="DV7" s="2"/>
      <c r="DW7" s="2"/>
      <c r="DX7" s="2"/>
      <c r="DY7" s="2"/>
      <c r="DZ7" s="2"/>
      <c r="EC7" s="70"/>
      <c r="ED7" s="70" t="s">
        <v>31</v>
      </c>
      <c r="EE7" s="2"/>
      <c r="EF7" s="2"/>
      <c r="EG7" s="2"/>
      <c r="EH7" s="2"/>
      <c r="EI7" s="2"/>
      <c r="EJ7" s="2"/>
      <c r="EM7" s="70"/>
      <c r="EN7" s="70" t="s">
        <v>31</v>
      </c>
      <c r="EO7" s="2"/>
      <c r="EP7" s="2"/>
      <c r="EQ7" s="2"/>
      <c r="ER7" s="2"/>
      <c r="ES7" s="2"/>
      <c r="ET7" s="2"/>
      <c r="EW7" s="70"/>
      <c r="EX7" s="70" t="s">
        <v>31</v>
      </c>
      <c r="EY7" s="2"/>
      <c r="EZ7" s="2"/>
      <c r="FA7" s="2"/>
      <c r="FB7" s="2"/>
      <c r="FC7" s="2"/>
      <c r="FD7" s="2"/>
      <c r="FG7" s="70"/>
      <c r="FH7" s="70" t="s">
        <v>31</v>
      </c>
      <c r="FI7" s="2"/>
      <c r="FJ7" s="2"/>
      <c r="FK7" s="2"/>
      <c r="FL7" s="2"/>
      <c r="FM7" s="2"/>
      <c r="FN7" s="2"/>
      <c r="FQ7" s="70"/>
      <c r="FR7" s="70" t="s">
        <v>31</v>
      </c>
      <c r="FS7" s="2"/>
      <c r="FT7" s="2"/>
      <c r="FU7" s="2"/>
      <c r="FV7" s="2"/>
      <c r="FW7" s="2"/>
      <c r="FX7" s="2"/>
      <c r="GA7" s="70"/>
      <c r="GB7" s="70" t="s">
        <v>31</v>
      </c>
      <c r="GC7" s="2"/>
      <c r="GD7" s="2"/>
      <c r="GE7" s="2"/>
      <c r="GF7" s="2"/>
      <c r="GG7" s="2"/>
      <c r="GH7" s="2"/>
      <c r="GK7" s="70"/>
      <c r="GL7" s="70" t="s">
        <v>31</v>
      </c>
      <c r="GM7" s="2"/>
      <c r="GN7" s="2"/>
      <c r="GO7" s="2"/>
      <c r="GP7" s="2"/>
      <c r="GQ7" s="2"/>
      <c r="GR7" s="2"/>
      <c r="GU7" s="70"/>
      <c r="GV7" s="70" t="s">
        <v>31</v>
      </c>
      <c r="GW7" s="2"/>
      <c r="GX7" s="2"/>
      <c r="GY7" s="2"/>
      <c r="GZ7" s="2"/>
      <c r="HA7" s="2"/>
      <c r="HB7" s="2"/>
      <c r="HE7" s="70"/>
      <c r="HF7" s="70" t="s">
        <v>31</v>
      </c>
      <c r="HG7" s="2"/>
      <c r="HH7" s="2"/>
      <c r="HI7" s="2"/>
      <c r="HJ7" s="2"/>
      <c r="HK7" s="2"/>
      <c r="HL7" s="2"/>
      <c r="HO7" s="70"/>
      <c r="HP7" s="70" t="s">
        <v>31</v>
      </c>
      <c r="HQ7" s="2"/>
      <c r="HR7" s="2"/>
      <c r="HS7" s="2"/>
      <c r="HT7" s="2"/>
      <c r="HU7" s="2"/>
      <c r="HV7" s="2"/>
      <c r="HY7" s="70"/>
      <c r="HZ7" s="70" t="s">
        <v>31</v>
      </c>
      <c r="IA7" s="2"/>
      <c r="IB7" s="2"/>
      <c r="IC7" s="2"/>
      <c r="ID7" s="2"/>
      <c r="IE7" s="2"/>
      <c r="IF7" s="2"/>
      <c r="II7" s="70"/>
      <c r="IJ7" s="70" t="s">
        <v>31</v>
      </c>
      <c r="IK7" s="2"/>
      <c r="IL7" s="2"/>
      <c r="IM7" s="2"/>
      <c r="IN7" s="2"/>
      <c r="IO7" s="2"/>
      <c r="IP7" s="2"/>
      <c r="IS7" s="70"/>
      <c r="IT7" s="70" t="s">
        <v>31</v>
      </c>
      <c r="IU7" s="2"/>
      <c r="IV7" s="2"/>
      <c r="IW7" s="2"/>
      <c r="IX7" s="2"/>
      <c r="IY7" s="2"/>
      <c r="IZ7" s="2"/>
    </row>
    <row r="8" spans="1:261" s="7" customFormat="1" ht="13.8" x14ac:dyDescent="0.25">
      <c r="A8" s="204"/>
      <c r="B8" s="205">
        <f>SUM(B10:B11)*10</f>
        <v>10</v>
      </c>
      <c r="C8" s="57">
        <v>5</v>
      </c>
      <c r="D8" s="30" t="s">
        <v>25</v>
      </c>
      <c r="E8" s="422">
        <f>AVERAGE(E9,E40,E57,E34)</f>
        <v>0.79166666666666663</v>
      </c>
      <c r="F8" s="422">
        <f t="shared" ref="F8:J8" si="0">AVERAGE(F9,F40,F57,F34)</f>
        <v>0.77500000000000002</v>
      </c>
      <c r="G8" s="422">
        <f t="shared" si="0"/>
        <v>0.62291666666666667</v>
      </c>
      <c r="H8" s="422">
        <f t="shared" si="0"/>
        <v>0.5395833333333333</v>
      </c>
      <c r="I8" s="422">
        <f t="shared" si="0"/>
        <v>0.5083333333333333</v>
      </c>
      <c r="J8" s="422">
        <f t="shared" si="0"/>
        <v>0.6875</v>
      </c>
      <c r="K8" s="1"/>
      <c r="L8" s="22"/>
      <c r="M8" s="57">
        <v>5</v>
      </c>
      <c r="N8" s="30" t="s">
        <v>25</v>
      </c>
      <c r="O8" s="3"/>
      <c r="P8" s="3"/>
      <c r="Q8" s="3"/>
      <c r="R8" s="3"/>
      <c r="S8" s="3"/>
      <c r="T8" s="3"/>
      <c r="U8" s="1"/>
      <c r="W8" s="57">
        <v>5</v>
      </c>
      <c r="X8" s="30" t="s">
        <v>25</v>
      </c>
      <c r="Y8" s="3"/>
      <c r="Z8" s="3"/>
      <c r="AA8" s="3"/>
      <c r="AB8" s="3"/>
      <c r="AC8" s="3"/>
      <c r="AD8" s="3"/>
      <c r="AE8" s="1"/>
      <c r="AG8" s="57">
        <v>5</v>
      </c>
      <c r="AH8" s="30" t="s">
        <v>25</v>
      </c>
      <c r="AI8" s="3"/>
      <c r="AJ8" s="3"/>
      <c r="AK8" s="3"/>
      <c r="AL8" s="3"/>
      <c r="AM8" s="3"/>
      <c r="AN8" s="3"/>
      <c r="AO8" s="1"/>
      <c r="AQ8" s="57">
        <v>5</v>
      </c>
      <c r="AR8" s="30" t="s">
        <v>25</v>
      </c>
      <c r="AS8" s="3"/>
      <c r="AT8" s="3"/>
      <c r="AU8" s="3"/>
      <c r="AV8" s="3"/>
      <c r="AW8" s="3"/>
      <c r="AX8" s="3"/>
      <c r="AY8" s="1"/>
      <c r="BA8" s="57">
        <v>5</v>
      </c>
      <c r="BB8" s="30" t="s">
        <v>25</v>
      </c>
      <c r="BC8" s="3"/>
      <c r="BD8" s="3"/>
      <c r="BE8" s="3"/>
      <c r="BF8" s="3"/>
      <c r="BG8" s="3"/>
      <c r="BH8" s="3"/>
      <c r="BI8" s="1"/>
      <c r="BK8" s="57">
        <v>5</v>
      </c>
      <c r="BL8" s="30" t="s">
        <v>25</v>
      </c>
      <c r="BM8" s="3"/>
      <c r="BN8" s="3"/>
      <c r="BO8" s="3"/>
      <c r="BP8" s="3"/>
      <c r="BQ8" s="3"/>
      <c r="BR8" s="3"/>
      <c r="BS8" s="1"/>
      <c r="BU8" s="57">
        <v>5</v>
      </c>
      <c r="BV8" s="30" t="s">
        <v>25</v>
      </c>
      <c r="BW8" s="3"/>
      <c r="BX8" s="3"/>
      <c r="BY8" s="3"/>
      <c r="BZ8" s="3"/>
      <c r="CA8" s="3"/>
      <c r="CB8" s="3"/>
      <c r="CC8" s="1"/>
      <c r="CE8" s="57">
        <v>5</v>
      </c>
      <c r="CF8" s="30" t="s">
        <v>25</v>
      </c>
      <c r="CG8" s="3"/>
      <c r="CH8" s="3"/>
      <c r="CI8" s="3"/>
      <c r="CJ8" s="3"/>
      <c r="CK8" s="3"/>
      <c r="CL8" s="3"/>
      <c r="CM8" s="1"/>
      <c r="CO8" s="57">
        <v>5</v>
      </c>
      <c r="CP8" s="30" t="s">
        <v>25</v>
      </c>
      <c r="CQ8" s="3"/>
      <c r="CR8" s="3"/>
      <c r="CS8" s="3"/>
      <c r="CT8" s="3"/>
      <c r="CU8" s="3"/>
      <c r="CV8" s="3"/>
      <c r="CW8" s="1"/>
      <c r="CY8" s="57">
        <v>5</v>
      </c>
      <c r="CZ8" s="30" t="s">
        <v>25</v>
      </c>
      <c r="DA8" s="3"/>
      <c r="DB8" s="3"/>
      <c r="DC8" s="3"/>
      <c r="DD8" s="3"/>
      <c r="DE8" s="3"/>
      <c r="DF8" s="3"/>
      <c r="DG8" s="1"/>
      <c r="DI8" s="57">
        <v>5</v>
      </c>
      <c r="DJ8" s="30" t="s">
        <v>25</v>
      </c>
      <c r="DK8" s="3"/>
      <c r="DL8" s="3"/>
      <c r="DM8" s="3"/>
      <c r="DN8" s="3"/>
      <c r="DO8" s="3"/>
      <c r="DP8" s="3"/>
      <c r="DQ8" s="1"/>
      <c r="DS8" s="57">
        <v>5</v>
      </c>
      <c r="DT8" s="30" t="s">
        <v>25</v>
      </c>
      <c r="DU8" s="3"/>
      <c r="DV8" s="3"/>
      <c r="DW8" s="3"/>
      <c r="DX8" s="3"/>
      <c r="DY8" s="3"/>
      <c r="DZ8" s="3"/>
      <c r="EA8" s="1"/>
      <c r="EC8" s="57">
        <v>5</v>
      </c>
      <c r="ED8" s="30" t="s">
        <v>25</v>
      </c>
      <c r="EE8" s="3"/>
      <c r="EF8" s="3"/>
      <c r="EG8" s="3"/>
      <c r="EH8" s="3"/>
      <c r="EI8" s="3"/>
      <c r="EJ8" s="3"/>
      <c r="EK8" s="1"/>
      <c r="EM8" s="57">
        <v>5</v>
      </c>
      <c r="EN8" s="30" t="s">
        <v>25</v>
      </c>
      <c r="EO8" s="3"/>
      <c r="EP8" s="3"/>
      <c r="EQ8" s="3"/>
      <c r="ER8" s="3"/>
      <c r="ES8" s="3"/>
      <c r="ET8" s="3"/>
      <c r="EU8" s="1"/>
      <c r="EW8" s="57">
        <v>5</v>
      </c>
      <c r="EX8" s="30" t="s">
        <v>25</v>
      </c>
      <c r="EY8" s="3"/>
      <c r="EZ8" s="3"/>
      <c r="FA8" s="3"/>
      <c r="FB8" s="3"/>
      <c r="FC8" s="3"/>
      <c r="FD8" s="3"/>
      <c r="FE8" s="1"/>
      <c r="FG8" s="57">
        <v>5</v>
      </c>
      <c r="FH8" s="30" t="s">
        <v>25</v>
      </c>
      <c r="FI8" s="3"/>
      <c r="FJ8" s="3"/>
      <c r="FK8" s="3"/>
      <c r="FL8" s="3"/>
      <c r="FM8" s="3"/>
      <c r="FN8" s="3"/>
      <c r="FO8" s="1"/>
      <c r="FQ8" s="57">
        <v>5</v>
      </c>
      <c r="FR8" s="30" t="s">
        <v>25</v>
      </c>
      <c r="FS8" s="3"/>
      <c r="FT8" s="3"/>
      <c r="FU8" s="3"/>
      <c r="FV8" s="3"/>
      <c r="FW8" s="3"/>
      <c r="FX8" s="3"/>
      <c r="FY8" s="1"/>
      <c r="GA8" s="57">
        <v>5</v>
      </c>
      <c r="GB8" s="30" t="s">
        <v>25</v>
      </c>
      <c r="GC8" s="3"/>
      <c r="GD8" s="3"/>
      <c r="GE8" s="3"/>
      <c r="GF8" s="3"/>
      <c r="GG8" s="3"/>
      <c r="GH8" s="3"/>
      <c r="GI8" s="1"/>
      <c r="GK8" s="57">
        <v>5</v>
      </c>
      <c r="GL8" s="30" t="s">
        <v>25</v>
      </c>
      <c r="GM8" s="3"/>
      <c r="GN8" s="3"/>
      <c r="GO8" s="3"/>
      <c r="GP8" s="3"/>
      <c r="GQ8" s="3"/>
      <c r="GR8" s="3"/>
      <c r="GS8" s="1"/>
      <c r="GU8" s="57">
        <v>5</v>
      </c>
      <c r="GV8" s="30" t="s">
        <v>25</v>
      </c>
      <c r="GW8" s="3"/>
      <c r="GX8" s="3"/>
      <c r="GY8" s="3"/>
      <c r="GZ8" s="3"/>
      <c r="HA8" s="3"/>
      <c r="HB8" s="3"/>
      <c r="HC8" s="1"/>
      <c r="HE8" s="57">
        <v>5</v>
      </c>
      <c r="HF8" s="30" t="s">
        <v>25</v>
      </c>
      <c r="HG8" s="3"/>
      <c r="HH8" s="3"/>
      <c r="HI8" s="3"/>
      <c r="HJ8" s="3"/>
      <c r="HK8" s="3"/>
      <c r="HL8" s="3"/>
      <c r="HM8" s="1"/>
      <c r="HO8" s="57">
        <v>5</v>
      </c>
      <c r="HP8" s="30" t="s">
        <v>25</v>
      </c>
      <c r="HQ8" s="3"/>
      <c r="HR8" s="3"/>
      <c r="HS8" s="3"/>
      <c r="HT8" s="3"/>
      <c r="HU8" s="3"/>
      <c r="HV8" s="3"/>
      <c r="HW8" s="1"/>
      <c r="HY8" s="57">
        <v>5</v>
      </c>
      <c r="HZ8" s="30" t="s">
        <v>25</v>
      </c>
      <c r="IA8" s="3"/>
      <c r="IB8" s="3"/>
      <c r="IC8" s="3"/>
      <c r="ID8" s="3"/>
      <c r="IE8" s="3"/>
      <c r="IF8" s="3"/>
      <c r="IG8" s="1"/>
      <c r="II8" s="57">
        <v>5</v>
      </c>
      <c r="IJ8" s="30" t="s">
        <v>25</v>
      </c>
      <c r="IK8" s="3"/>
      <c r="IL8" s="3"/>
      <c r="IM8" s="3"/>
      <c r="IN8" s="3"/>
      <c r="IO8" s="3"/>
      <c r="IP8" s="3"/>
      <c r="IQ8" s="1"/>
      <c r="IS8" s="57">
        <v>5</v>
      </c>
      <c r="IT8" s="30" t="s">
        <v>25</v>
      </c>
      <c r="IU8" s="3"/>
      <c r="IV8" s="3"/>
      <c r="IW8" s="3"/>
      <c r="IX8" s="3"/>
      <c r="IY8" s="3"/>
      <c r="IZ8" s="3"/>
      <c r="JA8" s="1"/>
    </row>
    <row r="9" spans="1:261" s="7" customFormat="1" x14ac:dyDescent="0.25">
      <c r="C9" s="56">
        <v>5.0999999999999996</v>
      </c>
      <c r="D9" s="15" t="s">
        <v>22</v>
      </c>
      <c r="E9" s="4">
        <f>E$11*$B$11/$B$8</f>
        <v>0.8</v>
      </c>
      <c r="F9" s="4">
        <f t="shared" ref="F9:J9" si="1">F$11*$B$11/$B$8</f>
        <v>0.7</v>
      </c>
      <c r="G9" s="4">
        <f t="shared" si="1"/>
        <v>0.6</v>
      </c>
      <c r="H9" s="4">
        <f t="shared" si="1"/>
        <v>0.7</v>
      </c>
      <c r="I9" s="4">
        <f t="shared" si="1"/>
        <v>0.7</v>
      </c>
      <c r="J9" s="4">
        <f t="shared" si="1"/>
        <v>0.7</v>
      </c>
      <c r="K9" s="1"/>
      <c r="L9" s="24"/>
      <c r="M9" s="56">
        <v>5.0999999999999996</v>
      </c>
      <c r="N9" s="15" t="s">
        <v>22</v>
      </c>
      <c r="O9" s="4"/>
      <c r="P9" s="4"/>
      <c r="Q9" s="4"/>
      <c r="R9" s="4"/>
      <c r="S9" s="4"/>
      <c r="T9" s="4"/>
      <c r="U9" s="1"/>
      <c r="W9" s="56">
        <v>5.0999999999999996</v>
      </c>
      <c r="X9" s="15" t="s">
        <v>22</v>
      </c>
      <c r="Y9" s="4"/>
      <c r="Z9" s="4"/>
      <c r="AA9" s="4"/>
      <c r="AB9" s="4"/>
      <c r="AC9" s="4"/>
      <c r="AD9" s="4"/>
      <c r="AE9" s="1"/>
      <c r="AG9" s="56">
        <v>5.0999999999999996</v>
      </c>
      <c r="AH9" s="15" t="s">
        <v>22</v>
      </c>
      <c r="AI9" s="4"/>
      <c r="AJ9" s="4"/>
      <c r="AK9" s="4"/>
      <c r="AL9" s="4"/>
      <c r="AM9" s="4"/>
      <c r="AN9" s="4"/>
      <c r="AO9" s="1"/>
      <c r="AQ9" s="56">
        <v>5.0999999999999996</v>
      </c>
      <c r="AR9" s="15" t="s">
        <v>22</v>
      </c>
      <c r="AS9" s="4"/>
      <c r="AT9" s="4"/>
      <c r="AU9" s="4"/>
      <c r="AV9" s="4"/>
      <c r="AW9" s="4"/>
      <c r="AX9" s="4"/>
      <c r="AY9" s="1"/>
      <c r="BA9" s="56">
        <v>5.0999999999999996</v>
      </c>
      <c r="BB9" s="15" t="s">
        <v>22</v>
      </c>
      <c r="BC9" s="4"/>
      <c r="BD9" s="4"/>
      <c r="BE9" s="4"/>
      <c r="BF9" s="4"/>
      <c r="BG9" s="4"/>
      <c r="BH9" s="4"/>
      <c r="BI9" s="1"/>
      <c r="BK9" s="56">
        <v>5.0999999999999996</v>
      </c>
      <c r="BL9" s="15" t="s">
        <v>22</v>
      </c>
      <c r="BM9" s="4"/>
      <c r="BN9" s="4"/>
      <c r="BO9" s="4"/>
      <c r="BP9" s="4"/>
      <c r="BQ9" s="4"/>
      <c r="BR9" s="4"/>
      <c r="BS9" s="1"/>
      <c r="BU9" s="56">
        <v>5.0999999999999996</v>
      </c>
      <c r="BV9" s="15" t="s">
        <v>22</v>
      </c>
      <c r="BW9" s="4"/>
      <c r="BX9" s="4"/>
      <c r="BY9" s="4"/>
      <c r="BZ9" s="4"/>
      <c r="CA9" s="4"/>
      <c r="CB9" s="4"/>
      <c r="CC9" s="1"/>
      <c r="CE9" s="56">
        <v>5.0999999999999996</v>
      </c>
      <c r="CF9" s="15" t="s">
        <v>22</v>
      </c>
      <c r="CG9" s="4"/>
      <c r="CH9" s="4"/>
      <c r="CI9" s="4"/>
      <c r="CJ9" s="4"/>
      <c r="CK9" s="4"/>
      <c r="CL9" s="4"/>
      <c r="CM9" s="1"/>
      <c r="CO9" s="56">
        <v>5.0999999999999996</v>
      </c>
      <c r="CP9" s="15" t="s">
        <v>22</v>
      </c>
      <c r="CQ9" s="4"/>
      <c r="CR9" s="4"/>
      <c r="CS9" s="4"/>
      <c r="CT9" s="4"/>
      <c r="CU9" s="4"/>
      <c r="CV9" s="4"/>
      <c r="CW9" s="1"/>
      <c r="CY9" s="56">
        <v>5.0999999999999996</v>
      </c>
      <c r="CZ9" s="15" t="s">
        <v>22</v>
      </c>
      <c r="DA9" s="4"/>
      <c r="DB9" s="4"/>
      <c r="DC9" s="4"/>
      <c r="DD9" s="4"/>
      <c r="DE9" s="4"/>
      <c r="DF9" s="4"/>
      <c r="DG9" s="1"/>
      <c r="DI9" s="56">
        <v>5.0999999999999996</v>
      </c>
      <c r="DJ9" s="15" t="s">
        <v>22</v>
      </c>
      <c r="DK9" s="4"/>
      <c r="DL9" s="4"/>
      <c r="DM9" s="4"/>
      <c r="DN9" s="4"/>
      <c r="DO9" s="4"/>
      <c r="DP9" s="4"/>
      <c r="DQ9" s="1"/>
      <c r="DS9" s="56">
        <v>5.0999999999999996</v>
      </c>
      <c r="DT9" s="15" t="s">
        <v>22</v>
      </c>
      <c r="DU9" s="4"/>
      <c r="DV9" s="4"/>
      <c r="DW9" s="4"/>
      <c r="DX9" s="4"/>
      <c r="DY9" s="4"/>
      <c r="DZ9" s="4"/>
      <c r="EA9" s="1"/>
      <c r="EC9" s="56">
        <v>5.0999999999999996</v>
      </c>
      <c r="ED9" s="15" t="s">
        <v>22</v>
      </c>
      <c r="EE9" s="4"/>
      <c r="EF9" s="4"/>
      <c r="EG9" s="4"/>
      <c r="EH9" s="4"/>
      <c r="EI9" s="4"/>
      <c r="EJ9" s="4"/>
      <c r="EK9" s="1"/>
      <c r="EM9" s="56">
        <v>5.0999999999999996</v>
      </c>
      <c r="EN9" s="15" t="s">
        <v>22</v>
      </c>
      <c r="EO9" s="4"/>
      <c r="EP9" s="4"/>
      <c r="EQ9" s="4"/>
      <c r="ER9" s="4"/>
      <c r="ES9" s="4"/>
      <c r="ET9" s="4"/>
      <c r="EU9" s="1"/>
      <c r="EW9" s="56">
        <v>5.0999999999999996</v>
      </c>
      <c r="EX9" s="15" t="s">
        <v>22</v>
      </c>
      <c r="EY9" s="4"/>
      <c r="EZ9" s="4"/>
      <c r="FA9" s="4"/>
      <c r="FB9" s="4"/>
      <c r="FC9" s="4"/>
      <c r="FD9" s="4"/>
      <c r="FE9" s="1"/>
      <c r="FG9" s="56">
        <v>5.0999999999999996</v>
      </c>
      <c r="FH9" s="15" t="s">
        <v>22</v>
      </c>
      <c r="FI9" s="4"/>
      <c r="FJ9" s="4"/>
      <c r="FK9" s="4"/>
      <c r="FL9" s="4"/>
      <c r="FM9" s="4"/>
      <c r="FN9" s="4"/>
      <c r="FO9" s="1"/>
      <c r="FQ9" s="56">
        <v>5.0999999999999996</v>
      </c>
      <c r="FR9" s="15" t="s">
        <v>22</v>
      </c>
      <c r="FS9" s="4"/>
      <c r="FT9" s="4"/>
      <c r="FU9" s="4"/>
      <c r="FV9" s="4"/>
      <c r="FW9" s="4"/>
      <c r="FX9" s="4"/>
      <c r="FY9" s="1"/>
      <c r="GA9" s="56">
        <v>5.0999999999999996</v>
      </c>
      <c r="GB9" s="15" t="s">
        <v>22</v>
      </c>
      <c r="GC9" s="4"/>
      <c r="GD9" s="4"/>
      <c r="GE9" s="4"/>
      <c r="GF9" s="4"/>
      <c r="GG9" s="4"/>
      <c r="GH9" s="4"/>
      <c r="GI9" s="1"/>
      <c r="GK9" s="56">
        <v>5.0999999999999996</v>
      </c>
      <c r="GL9" s="15" t="s">
        <v>22</v>
      </c>
      <c r="GM9" s="4"/>
      <c r="GN9" s="4"/>
      <c r="GO9" s="4"/>
      <c r="GP9" s="4"/>
      <c r="GQ9" s="4"/>
      <c r="GR9" s="4"/>
      <c r="GS9" s="1"/>
      <c r="GU9" s="56">
        <v>5.0999999999999996</v>
      </c>
      <c r="GV9" s="15" t="s">
        <v>22</v>
      </c>
      <c r="GW9" s="4"/>
      <c r="GX9" s="4"/>
      <c r="GY9" s="4"/>
      <c r="GZ9" s="4"/>
      <c r="HA9" s="4"/>
      <c r="HB9" s="4"/>
      <c r="HC9" s="1"/>
      <c r="HE9" s="56">
        <v>5.0999999999999996</v>
      </c>
      <c r="HF9" s="15" t="s">
        <v>22</v>
      </c>
      <c r="HG9" s="4"/>
      <c r="HH9" s="4"/>
      <c r="HI9" s="4"/>
      <c r="HJ9" s="4"/>
      <c r="HK9" s="4"/>
      <c r="HL9" s="4"/>
      <c r="HM9" s="1"/>
      <c r="HO9" s="56">
        <v>5.0999999999999996</v>
      </c>
      <c r="HP9" s="15" t="s">
        <v>22</v>
      </c>
      <c r="HQ9" s="4"/>
      <c r="HR9" s="4"/>
      <c r="HS9" s="4"/>
      <c r="HT9" s="4"/>
      <c r="HU9" s="4"/>
      <c r="HV9" s="4"/>
      <c r="HW9" s="1"/>
      <c r="HY9" s="56">
        <v>5.0999999999999996</v>
      </c>
      <c r="HZ9" s="15" t="s">
        <v>22</v>
      </c>
      <c r="IA9" s="4"/>
      <c r="IB9" s="4"/>
      <c r="IC9" s="4"/>
      <c r="ID9" s="4"/>
      <c r="IE9" s="4"/>
      <c r="IF9" s="4"/>
      <c r="IG9" s="1"/>
      <c r="II9" s="56">
        <v>5.0999999999999996</v>
      </c>
      <c r="IJ9" s="15" t="s">
        <v>22</v>
      </c>
      <c r="IK9" s="4"/>
      <c r="IL9" s="4"/>
      <c r="IM9" s="4"/>
      <c r="IN9" s="4"/>
      <c r="IO9" s="4"/>
      <c r="IP9" s="4"/>
      <c r="IQ9" s="1"/>
      <c r="IS9" s="56">
        <v>5.0999999999999996</v>
      </c>
      <c r="IT9" s="15" t="s">
        <v>22</v>
      </c>
      <c r="IU9" s="4"/>
      <c r="IV9" s="4"/>
      <c r="IW9" s="4"/>
      <c r="IX9" s="4"/>
      <c r="IY9" s="4"/>
      <c r="IZ9" s="4"/>
      <c r="JA9" s="1"/>
    </row>
    <row r="10" spans="1:261" outlineLevel="1" x14ac:dyDescent="0.25">
      <c r="C10" s="61"/>
      <c r="D10" s="13" t="s">
        <v>16</v>
      </c>
      <c r="E10" s="6"/>
      <c r="F10" s="6"/>
      <c r="G10" s="6"/>
      <c r="H10" s="6"/>
      <c r="I10" s="6"/>
      <c r="J10" s="6"/>
      <c r="K10" s="60"/>
      <c r="M10" s="61"/>
      <c r="N10" s="13" t="s">
        <v>16</v>
      </c>
      <c r="O10" s="6">
        <v>8</v>
      </c>
      <c r="P10" s="6">
        <v>7</v>
      </c>
      <c r="Q10" s="6">
        <v>6</v>
      </c>
      <c r="R10" s="6">
        <v>7</v>
      </c>
      <c r="S10" s="6">
        <v>7</v>
      </c>
      <c r="T10" s="6">
        <v>7</v>
      </c>
      <c r="U10" s="60"/>
      <c r="W10" s="61"/>
      <c r="X10" s="13" t="s">
        <v>16</v>
      </c>
      <c r="Y10" s="6"/>
      <c r="Z10" s="6"/>
      <c r="AA10" s="6"/>
      <c r="AB10" s="6"/>
      <c r="AC10" s="6"/>
      <c r="AD10" s="6"/>
      <c r="AE10" s="60"/>
      <c r="AG10" s="61"/>
      <c r="AH10" s="13" t="s">
        <v>16</v>
      </c>
      <c r="AI10" s="6"/>
      <c r="AJ10" s="6"/>
      <c r="AK10" s="6"/>
      <c r="AL10" s="6"/>
      <c r="AM10" s="6"/>
      <c r="AN10" s="6"/>
      <c r="AO10" s="60"/>
      <c r="AQ10" s="61"/>
      <c r="AR10" s="13" t="s">
        <v>16</v>
      </c>
      <c r="AS10" s="6"/>
      <c r="AT10" s="6"/>
      <c r="AU10" s="6"/>
      <c r="AV10" s="6"/>
      <c r="AW10" s="6"/>
      <c r="AX10" s="6"/>
      <c r="AY10" s="60"/>
      <c r="BA10" s="61"/>
      <c r="BB10" s="13" t="s">
        <v>16</v>
      </c>
      <c r="BC10" s="6"/>
      <c r="BD10" s="6"/>
      <c r="BE10" s="6"/>
      <c r="BF10" s="6"/>
      <c r="BG10" s="6"/>
      <c r="BH10" s="6"/>
      <c r="BI10" s="60"/>
      <c r="BK10" s="61"/>
      <c r="BL10" s="13" t="s">
        <v>16</v>
      </c>
      <c r="BM10" s="6"/>
      <c r="BN10" s="6"/>
      <c r="BO10" s="6"/>
      <c r="BP10" s="6"/>
      <c r="BQ10" s="6"/>
      <c r="BR10" s="6"/>
      <c r="BS10" s="60"/>
      <c r="BU10" s="61"/>
      <c r="BV10" s="13" t="s">
        <v>16</v>
      </c>
      <c r="BW10" s="6"/>
      <c r="BX10" s="6"/>
      <c r="BY10" s="6"/>
      <c r="BZ10" s="6"/>
      <c r="CA10" s="6"/>
      <c r="CB10" s="6"/>
      <c r="CC10" s="60"/>
      <c r="CE10" s="61"/>
      <c r="CF10" s="13" t="s">
        <v>16</v>
      </c>
      <c r="CG10" s="6"/>
      <c r="CH10" s="6"/>
      <c r="CI10" s="6"/>
      <c r="CJ10" s="6"/>
      <c r="CK10" s="6"/>
      <c r="CL10" s="6"/>
      <c r="CM10" s="60"/>
      <c r="CO10" s="61"/>
      <c r="CP10" s="13" t="s">
        <v>16</v>
      </c>
      <c r="CQ10" s="6"/>
      <c r="CR10" s="6"/>
      <c r="CS10" s="6"/>
      <c r="CT10" s="6"/>
      <c r="CU10" s="6"/>
      <c r="CV10" s="6"/>
      <c r="CW10" s="60"/>
      <c r="CY10" s="61"/>
      <c r="CZ10" s="13" t="s">
        <v>16</v>
      </c>
      <c r="DA10" s="6"/>
      <c r="DB10" s="6"/>
      <c r="DC10" s="6"/>
      <c r="DD10" s="6"/>
      <c r="DE10" s="6"/>
      <c r="DF10" s="6"/>
      <c r="DG10" s="60"/>
      <c r="DI10" s="61"/>
      <c r="DJ10" s="13" t="s">
        <v>16</v>
      </c>
      <c r="DK10" s="6"/>
      <c r="DL10" s="6"/>
      <c r="DM10" s="6"/>
      <c r="DN10" s="6"/>
      <c r="DO10" s="6"/>
      <c r="DP10" s="6"/>
      <c r="DQ10" s="60"/>
      <c r="DS10" s="61"/>
      <c r="DT10" s="13" t="s">
        <v>16</v>
      </c>
      <c r="DU10" s="6"/>
      <c r="DV10" s="6"/>
      <c r="DW10" s="6"/>
      <c r="DX10" s="6"/>
      <c r="DY10" s="6"/>
      <c r="DZ10" s="6"/>
      <c r="EA10" s="60"/>
      <c r="EC10" s="61"/>
      <c r="ED10" s="13" t="s">
        <v>16</v>
      </c>
      <c r="EE10" s="6"/>
      <c r="EF10" s="6"/>
      <c r="EG10" s="6"/>
      <c r="EH10" s="6"/>
      <c r="EI10" s="6"/>
      <c r="EJ10" s="6"/>
      <c r="EK10" s="60"/>
      <c r="EM10" s="61"/>
      <c r="EN10" s="13" t="s">
        <v>16</v>
      </c>
      <c r="EO10" s="6"/>
      <c r="EP10" s="6"/>
      <c r="EQ10" s="6"/>
      <c r="ER10" s="6"/>
      <c r="ES10" s="6"/>
      <c r="ET10" s="6"/>
      <c r="EU10" s="60"/>
      <c r="EW10" s="61"/>
      <c r="EX10" s="13" t="s">
        <v>16</v>
      </c>
      <c r="EY10" s="6"/>
      <c r="EZ10" s="6"/>
      <c r="FA10" s="6"/>
      <c r="FB10" s="6"/>
      <c r="FC10" s="6"/>
      <c r="FD10" s="6"/>
      <c r="FE10" s="60"/>
      <c r="FG10" s="61"/>
      <c r="FH10" s="13" t="s">
        <v>16</v>
      </c>
      <c r="FI10" s="6"/>
      <c r="FJ10" s="6"/>
      <c r="FK10" s="6"/>
      <c r="FL10" s="6"/>
      <c r="FM10" s="6"/>
      <c r="FN10" s="6"/>
      <c r="FO10" s="60"/>
      <c r="FQ10" s="61"/>
      <c r="FR10" s="13" t="s">
        <v>16</v>
      </c>
      <c r="FS10" s="6"/>
      <c r="FT10" s="6"/>
      <c r="FU10" s="6"/>
      <c r="FV10" s="6"/>
      <c r="FW10" s="6"/>
      <c r="FX10" s="6"/>
      <c r="FY10" s="60"/>
      <c r="GA10" s="61"/>
      <c r="GB10" s="13" t="s">
        <v>16</v>
      </c>
      <c r="GC10" s="6"/>
      <c r="GD10" s="6"/>
      <c r="GE10" s="6"/>
      <c r="GF10" s="6"/>
      <c r="GG10" s="6"/>
      <c r="GH10" s="6"/>
      <c r="GI10" s="60"/>
      <c r="GK10" s="61"/>
      <c r="GL10" s="13" t="s">
        <v>16</v>
      </c>
      <c r="GM10" s="6"/>
      <c r="GN10" s="6"/>
      <c r="GO10" s="6"/>
      <c r="GP10" s="6"/>
      <c r="GQ10" s="6"/>
      <c r="GR10" s="6"/>
      <c r="GS10" s="60"/>
      <c r="GU10" s="61"/>
      <c r="GV10" s="13" t="s">
        <v>16</v>
      </c>
      <c r="GW10" s="6"/>
      <c r="GX10" s="6"/>
      <c r="GY10" s="6"/>
      <c r="GZ10" s="6"/>
      <c r="HA10" s="6"/>
      <c r="HB10" s="6"/>
      <c r="HC10" s="60"/>
      <c r="HE10" s="61"/>
      <c r="HF10" s="13" t="s">
        <v>16</v>
      </c>
      <c r="HG10" s="6"/>
      <c r="HH10" s="6"/>
      <c r="HI10" s="6"/>
      <c r="HJ10" s="6"/>
      <c r="HK10" s="6"/>
      <c r="HL10" s="6"/>
      <c r="HM10" s="60"/>
      <c r="HO10" s="61"/>
      <c r="HP10" s="13" t="s">
        <v>16</v>
      </c>
      <c r="HQ10" s="6"/>
      <c r="HR10" s="6"/>
      <c r="HS10" s="6"/>
      <c r="HT10" s="6"/>
      <c r="HU10" s="6"/>
      <c r="HV10" s="6"/>
      <c r="HW10" s="60"/>
      <c r="HY10" s="61"/>
      <c r="HZ10" s="13" t="s">
        <v>16</v>
      </c>
      <c r="IA10" s="6"/>
      <c r="IB10" s="6"/>
      <c r="IC10" s="6"/>
      <c r="ID10" s="6"/>
      <c r="IE10" s="6"/>
      <c r="IF10" s="6"/>
      <c r="IG10" s="60"/>
      <c r="II10" s="61"/>
      <c r="IJ10" s="13" t="s">
        <v>16</v>
      </c>
      <c r="IK10" s="6"/>
      <c r="IL10" s="6"/>
      <c r="IM10" s="6"/>
      <c r="IN10" s="6"/>
      <c r="IO10" s="6"/>
      <c r="IP10" s="6"/>
      <c r="IQ10" s="60"/>
      <c r="IS10" s="61"/>
      <c r="IT10" s="13" t="s">
        <v>16</v>
      </c>
      <c r="IU10" s="6"/>
      <c r="IV10" s="6"/>
      <c r="IW10" s="6"/>
      <c r="IX10" s="6"/>
      <c r="IY10" s="6"/>
      <c r="IZ10" s="6"/>
      <c r="JA10" s="60"/>
    </row>
    <row r="11" spans="1:261" ht="13.8" outlineLevel="1" x14ac:dyDescent="0.25">
      <c r="A11" s="99" t="s">
        <v>129</v>
      </c>
      <c r="B11" s="100">
        <f>IF(A11="High",ITTHigh,(IF(A11="Medium",ITTMed,(IF(A11="Low",ITTLow,0)))))</f>
        <v>1</v>
      </c>
      <c r="C11" s="62"/>
      <c r="D11" s="63" t="s">
        <v>1</v>
      </c>
      <c r="E11" s="64">
        <f>IFERROR(AVERAGE(O11,Y11,AI11,AS11,BC11,BM11,BW11,CG11,CQ11,DA11,DK11,DU11,EE11,EO11,EY11,FI11,FS11,GC11,GM11,GW11,HG11,HQ11,IA11,IK11,IU11),0)</f>
        <v>8</v>
      </c>
      <c r="F11" s="64">
        <f t="shared" ref="F11:J11" si="2">IFERROR(AVERAGE(P11,Z11,AJ11,AT11,BD11,BN11,BX11,CH11,CR11,DB11,DL11,DV11,EF11,EP11,EZ11,FJ11,FT11,GD11,GN11,GX11,HH11,HR11,IB11,IL11,IV11),0)</f>
        <v>7</v>
      </c>
      <c r="G11" s="64">
        <f t="shared" si="2"/>
        <v>6</v>
      </c>
      <c r="H11" s="64">
        <f t="shared" si="2"/>
        <v>7</v>
      </c>
      <c r="I11" s="64">
        <f t="shared" si="2"/>
        <v>7</v>
      </c>
      <c r="J11" s="64">
        <f t="shared" si="2"/>
        <v>7</v>
      </c>
      <c r="M11" s="62"/>
      <c r="N11" s="63" t="s">
        <v>1</v>
      </c>
      <c r="O11" s="64">
        <f>IF(COUNT(O10:O10)=0,"",AVERAGE(O10:O10))</f>
        <v>8</v>
      </c>
      <c r="P11" s="64">
        <f t="shared" ref="P11:S11" si="3">IF(COUNT(P10:P10)=0,"",AVERAGE(P10:P10))</f>
        <v>7</v>
      </c>
      <c r="Q11" s="64">
        <f t="shared" si="3"/>
        <v>6</v>
      </c>
      <c r="R11" s="64">
        <f t="shared" si="3"/>
        <v>7</v>
      </c>
      <c r="S11" s="64">
        <f t="shared" si="3"/>
        <v>7</v>
      </c>
      <c r="T11" s="64">
        <f t="shared" ref="T11" si="4">IF(COUNT(T10:T10)=0,"",AVERAGE(T10:T10))</f>
        <v>7</v>
      </c>
      <c r="W11" s="62"/>
      <c r="X11" s="63" t="s">
        <v>1</v>
      </c>
      <c r="Y11" s="64" t="str">
        <f>IF(COUNT(Y10:Y10)=0,"",AVERAGE(Y10:Y10))</f>
        <v/>
      </c>
      <c r="Z11" s="64" t="str">
        <f t="shared" ref="Z11" si="5">IF(COUNT(Z10:Z10)=0,"",AVERAGE(Z10:Z10))</f>
        <v/>
      </c>
      <c r="AA11" s="64" t="str">
        <f t="shared" ref="AA11" si="6">IF(COUNT(AA10:AA10)=0,"",AVERAGE(AA10:AA10))</f>
        <v/>
      </c>
      <c r="AB11" s="64" t="str">
        <f t="shared" ref="AB11" si="7">IF(COUNT(AB10:AB10)=0,"",AVERAGE(AB10:AB10))</f>
        <v/>
      </c>
      <c r="AC11" s="64" t="str">
        <f t="shared" ref="AC11:AD11" si="8">IF(COUNT(AC10:AC10)=0,"",AVERAGE(AC10:AC10))</f>
        <v/>
      </c>
      <c r="AD11" s="64" t="str">
        <f t="shared" si="8"/>
        <v/>
      </c>
      <c r="AG11" s="62"/>
      <c r="AH11" s="63" t="s">
        <v>1</v>
      </c>
      <c r="AI11" s="64" t="str">
        <f>IF(COUNT(AI10:AI10)=0,"",AVERAGE(AI10:AI10))</f>
        <v/>
      </c>
      <c r="AJ11" s="64" t="str">
        <f t="shared" ref="AJ11" si="9">IF(COUNT(AJ10:AJ10)=0,"",AVERAGE(AJ10:AJ10))</f>
        <v/>
      </c>
      <c r="AK11" s="64" t="str">
        <f t="shared" ref="AK11" si="10">IF(COUNT(AK10:AK10)=0,"",AVERAGE(AK10:AK10))</f>
        <v/>
      </c>
      <c r="AL11" s="64" t="str">
        <f t="shared" ref="AL11" si="11">IF(COUNT(AL10:AL10)=0,"",AVERAGE(AL10:AL10))</f>
        <v/>
      </c>
      <c r="AM11" s="64" t="str">
        <f t="shared" ref="AM11:AN11" si="12">IF(COUNT(AM10:AM10)=0,"",AVERAGE(AM10:AM10))</f>
        <v/>
      </c>
      <c r="AN11" s="64" t="str">
        <f t="shared" si="12"/>
        <v/>
      </c>
      <c r="AQ11" s="62"/>
      <c r="AR11" s="63" t="s">
        <v>1</v>
      </c>
      <c r="AS11" s="64" t="str">
        <f>IF(COUNT(AS10:AS10)=0,"",AVERAGE(AS10:AS10))</f>
        <v/>
      </c>
      <c r="AT11" s="64" t="str">
        <f t="shared" ref="AT11" si="13">IF(COUNT(AT10:AT10)=0,"",AVERAGE(AT10:AT10))</f>
        <v/>
      </c>
      <c r="AU11" s="64" t="str">
        <f t="shared" ref="AU11" si="14">IF(COUNT(AU10:AU10)=0,"",AVERAGE(AU10:AU10))</f>
        <v/>
      </c>
      <c r="AV11" s="64" t="str">
        <f t="shared" ref="AV11" si="15">IF(COUNT(AV10:AV10)=0,"",AVERAGE(AV10:AV10))</f>
        <v/>
      </c>
      <c r="AW11" s="64" t="str">
        <f t="shared" ref="AW11:AX11" si="16">IF(COUNT(AW10:AW10)=0,"",AVERAGE(AW10:AW10))</f>
        <v/>
      </c>
      <c r="AX11" s="64" t="str">
        <f t="shared" si="16"/>
        <v/>
      </c>
      <c r="BA11" s="62"/>
      <c r="BB11" s="63" t="s">
        <v>1</v>
      </c>
      <c r="BC11" s="64" t="str">
        <f>IF(COUNT(BC10:BC10)=0,"",AVERAGE(BC10:BC10))</f>
        <v/>
      </c>
      <c r="BD11" s="64" t="str">
        <f t="shared" ref="BD11" si="17">IF(COUNT(BD10:BD10)=0,"",AVERAGE(BD10:BD10))</f>
        <v/>
      </c>
      <c r="BE11" s="64" t="str">
        <f t="shared" ref="BE11" si="18">IF(COUNT(BE10:BE10)=0,"",AVERAGE(BE10:BE10))</f>
        <v/>
      </c>
      <c r="BF11" s="64" t="str">
        <f t="shared" ref="BF11" si="19">IF(COUNT(BF10:BF10)=0,"",AVERAGE(BF10:BF10))</f>
        <v/>
      </c>
      <c r="BG11" s="64" t="str">
        <f t="shared" ref="BG11:BH11" si="20">IF(COUNT(BG10:BG10)=0,"",AVERAGE(BG10:BG10))</f>
        <v/>
      </c>
      <c r="BH11" s="64" t="str">
        <f t="shared" si="20"/>
        <v/>
      </c>
      <c r="BK11" s="62"/>
      <c r="BL11" s="63" t="s">
        <v>1</v>
      </c>
      <c r="BM11" s="64" t="str">
        <f>IF(COUNT(BM10:BM10)=0,"",AVERAGE(BM10:BM10))</f>
        <v/>
      </c>
      <c r="BN11" s="64" t="str">
        <f t="shared" ref="BN11" si="21">IF(COUNT(BN10:BN10)=0,"",AVERAGE(BN10:BN10))</f>
        <v/>
      </c>
      <c r="BO11" s="64" t="str">
        <f t="shared" ref="BO11" si="22">IF(COUNT(BO10:BO10)=0,"",AVERAGE(BO10:BO10))</f>
        <v/>
      </c>
      <c r="BP11" s="64" t="str">
        <f t="shared" ref="BP11" si="23">IF(COUNT(BP10:BP10)=0,"",AVERAGE(BP10:BP10))</f>
        <v/>
      </c>
      <c r="BQ11" s="64" t="str">
        <f t="shared" ref="BQ11:BR11" si="24">IF(COUNT(BQ10:BQ10)=0,"",AVERAGE(BQ10:BQ10))</f>
        <v/>
      </c>
      <c r="BR11" s="64" t="str">
        <f t="shared" si="24"/>
        <v/>
      </c>
      <c r="BU11" s="62"/>
      <c r="BV11" s="63" t="s">
        <v>1</v>
      </c>
      <c r="BW11" s="64" t="str">
        <f>IF(COUNT(BW10:BW10)=0,"",AVERAGE(BW10:BW10))</f>
        <v/>
      </c>
      <c r="BX11" s="64" t="str">
        <f t="shared" ref="BX11" si="25">IF(COUNT(BX10:BX10)=0,"",AVERAGE(BX10:BX10))</f>
        <v/>
      </c>
      <c r="BY11" s="64" t="str">
        <f t="shared" ref="BY11" si="26">IF(COUNT(BY10:BY10)=0,"",AVERAGE(BY10:BY10))</f>
        <v/>
      </c>
      <c r="BZ11" s="64" t="str">
        <f t="shared" ref="BZ11" si="27">IF(COUNT(BZ10:BZ10)=0,"",AVERAGE(BZ10:BZ10))</f>
        <v/>
      </c>
      <c r="CA11" s="64" t="str">
        <f t="shared" ref="CA11:CB11" si="28">IF(COUNT(CA10:CA10)=0,"",AVERAGE(CA10:CA10))</f>
        <v/>
      </c>
      <c r="CB11" s="64" t="str">
        <f t="shared" si="28"/>
        <v/>
      </c>
      <c r="CE11" s="62"/>
      <c r="CF11" s="63" t="s">
        <v>1</v>
      </c>
      <c r="CG11" s="64" t="str">
        <f>IF(COUNT(CG10:CG10)=0,"",AVERAGE(CG10:CG10))</f>
        <v/>
      </c>
      <c r="CH11" s="64" t="str">
        <f t="shared" ref="CH11" si="29">IF(COUNT(CH10:CH10)=0,"",AVERAGE(CH10:CH10))</f>
        <v/>
      </c>
      <c r="CI11" s="64" t="str">
        <f t="shared" ref="CI11" si="30">IF(COUNT(CI10:CI10)=0,"",AVERAGE(CI10:CI10))</f>
        <v/>
      </c>
      <c r="CJ11" s="64" t="str">
        <f t="shared" ref="CJ11" si="31">IF(COUNT(CJ10:CJ10)=0,"",AVERAGE(CJ10:CJ10))</f>
        <v/>
      </c>
      <c r="CK11" s="64" t="str">
        <f t="shared" ref="CK11:CL11" si="32">IF(COUNT(CK10:CK10)=0,"",AVERAGE(CK10:CK10))</f>
        <v/>
      </c>
      <c r="CL11" s="64" t="str">
        <f t="shared" si="32"/>
        <v/>
      </c>
      <c r="CO11" s="62"/>
      <c r="CP11" s="63" t="s">
        <v>1</v>
      </c>
      <c r="CQ11" s="64" t="str">
        <f>IF(COUNT(CQ10:CQ10)=0,"",AVERAGE(CQ10:CQ10))</f>
        <v/>
      </c>
      <c r="CR11" s="64" t="str">
        <f t="shared" ref="CR11" si="33">IF(COUNT(CR10:CR10)=0,"",AVERAGE(CR10:CR10))</f>
        <v/>
      </c>
      <c r="CS11" s="64" t="str">
        <f t="shared" ref="CS11" si="34">IF(COUNT(CS10:CS10)=0,"",AVERAGE(CS10:CS10))</f>
        <v/>
      </c>
      <c r="CT11" s="64" t="str">
        <f t="shared" ref="CT11" si="35">IF(COUNT(CT10:CT10)=0,"",AVERAGE(CT10:CT10))</f>
        <v/>
      </c>
      <c r="CU11" s="64" t="str">
        <f t="shared" ref="CU11:CV11" si="36">IF(COUNT(CU10:CU10)=0,"",AVERAGE(CU10:CU10))</f>
        <v/>
      </c>
      <c r="CV11" s="64" t="str">
        <f t="shared" si="36"/>
        <v/>
      </c>
      <c r="CY11" s="62"/>
      <c r="CZ11" s="63" t="s">
        <v>1</v>
      </c>
      <c r="DA11" s="64" t="str">
        <f>IF(COUNT(DA10:DA10)=0,"",AVERAGE(DA10:DA10))</f>
        <v/>
      </c>
      <c r="DB11" s="64" t="str">
        <f t="shared" ref="DB11" si="37">IF(COUNT(DB10:DB10)=0,"",AVERAGE(DB10:DB10))</f>
        <v/>
      </c>
      <c r="DC11" s="64" t="str">
        <f t="shared" ref="DC11" si="38">IF(COUNT(DC10:DC10)=0,"",AVERAGE(DC10:DC10))</f>
        <v/>
      </c>
      <c r="DD11" s="64" t="str">
        <f t="shared" ref="DD11" si="39">IF(COUNT(DD10:DD10)=0,"",AVERAGE(DD10:DD10))</f>
        <v/>
      </c>
      <c r="DE11" s="64" t="str">
        <f t="shared" ref="DE11:DF11" si="40">IF(COUNT(DE10:DE10)=0,"",AVERAGE(DE10:DE10))</f>
        <v/>
      </c>
      <c r="DF11" s="64" t="str">
        <f t="shared" si="40"/>
        <v/>
      </c>
      <c r="DI11" s="62"/>
      <c r="DJ11" s="63" t="s">
        <v>1</v>
      </c>
      <c r="DK11" s="64" t="str">
        <f>IF(COUNT(DK10:DK10)=0,"",AVERAGE(DK10:DK10))</f>
        <v/>
      </c>
      <c r="DL11" s="64" t="str">
        <f t="shared" ref="DL11" si="41">IF(COUNT(DL10:DL10)=0,"",AVERAGE(DL10:DL10))</f>
        <v/>
      </c>
      <c r="DM11" s="64" t="str">
        <f t="shared" ref="DM11" si="42">IF(COUNT(DM10:DM10)=0,"",AVERAGE(DM10:DM10))</f>
        <v/>
      </c>
      <c r="DN11" s="64" t="str">
        <f t="shared" ref="DN11" si="43">IF(COUNT(DN10:DN10)=0,"",AVERAGE(DN10:DN10))</f>
        <v/>
      </c>
      <c r="DO11" s="64" t="str">
        <f t="shared" ref="DO11:DP11" si="44">IF(COUNT(DO10:DO10)=0,"",AVERAGE(DO10:DO10))</f>
        <v/>
      </c>
      <c r="DP11" s="64" t="str">
        <f t="shared" si="44"/>
        <v/>
      </c>
      <c r="DS11" s="62"/>
      <c r="DT11" s="63" t="s">
        <v>1</v>
      </c>
      <c r="DU11" s="64" t="str">
        <f>IF(COUNT(DU10:DU10)=0,"",AVERAGE(DU10:DU10))</f>
        <v/>
      </c>
      <c r="DV11" s="64" t="str">
        <f t="shared" ref="DV11" si="45">IF(COUNT(DV10:DV10)=0,"",AVERAGE(DV10:DV10))</f>
        <v/>
      </c>
      <c r="DW11" s="64" t="str">
        <f t="shared" ref="DW11" si="46">IF(COUNT(DW10:DW10)=0,"",AVERAGE(DW10:DW10))</f>
        <v/>
      </c>
      <c r="DX11" s="64" t="str">
        <f t="shared" ref="DX11" si="47">IF(COUNT(DX10:DX10)=0,"",AVERAGE(DX10:DX10))</f>
        <v/>
      </c>
      <c r="DY11" s="64" t="str">
        <f t="shared" ref="DY11:DZ11" si="48">IF(COUNT(DY10:DY10)=0,"",AVERAGE(DY10:DY10))</f>
        <v/>
      </c>
      <c r="DZ11" s="64" t="str">
        <f t="shared" si="48"/>
        <v/>
      </c>
      <c r="EC11" s="62"/>
      <c r="ED11" s="63" t="s">
        <v>1</v>
      </c>
      <c r="EE11" s="64" t="str">
        <f>IF(COUNT(EE10:EE10)=0,"",AVERAGE(EE10:EE10))</f>
        <v/>
      </c>
      <c r="EF11" s="64" t="str">
        <f t="shared" ref="EF11" si="49">IF(COUNT(EF10:EF10)=0,"",AVERAGE(EF10:EF10))</f>
        <v/>
      </c>
      <c r="EG11" s="64" t="str">
        <f t="shared" ref="EG11" si="50">IF(COUNT(EG10:EG10)=0,"",AVERAGE(EG10:EG10))</f>
        <v/>
      </c>
      <c r="EH11" s="64" t="str">
        <f t="shared" ref="EH11" si="51">IF(COUNT(EH10:EH10)=0,"",AVERAGE(EH10:EH10))</f>
        <v/>
      </c>
      <c r="EI11" s="64" t="str">
        <f t="shared" ref="EI11:EJ11" si="52">IF(COUNT(EI10:EI10)=0,"",AVERAGE(EI10:EI10))</f>
        <v/>
      </c>
      <c r="EJ11" s="64" t="str">
        <f t="shared" si="52"/>
        <v/>
      </c>
      <c r="EM11" s="62"/>
      <c r="EN11" s="63" t="s">
        <v>1</v>
      </c>
      <c r="EO11" s="64" t="str">
        <f>IF(COUNT(EO10:EO10)=0,"",AVERAGE(EO10:EO10))</f>
        <v/>
      </c>
      <c r="EP11" s="64" t="str">
        <f t="shared" ref="EP11" si="53">IF(COUNT(EP10:EP10)=0,"",AVERAGE(EP10:EP10))</f>
        <v/>
      </c>
      <c r="EQ11" s="64" t="str">
        <f t="shared" ref="EQ11" si="54">IF(COUNT(EQ10:EQ10)=0,"",AVERAGE(EQ10:EQ10))</f>
        <v/>
      </c>
      <c r="ER11" s="64" t="str">
        <f t="shared" ref="ER11" si="55">IF(COUNT(ER10:ER10)=0,"",AVERAGE(ER10:ER10))</f>
        <v/>
      </c>
      <c r="ES11" s="64" t="str">
        <f t="shared" ref="ES11:ET11" si="56">IF(COUNT(ES10:ES10)=0,"",AVERAGE(ES10:ES10))</f>
        <v/>
      </c>
      <c r="ET11" s="64" t="str">
        <f t="shared" si="56"/>
        <v/>
      </c>
      <c r="EW11" s="62"/>
      <c r="EX11" s="63" t="s">
        <v>1</v>
      </c>
      <c r="EY11" s="64" t="str">
        <f>IF(COUNT(EY10:EY10)=0,"",AVERAGE(EY10:EY10))</f>
        <v/>
      </c>
      <c r="EZ11" s="64" t="str">
        <f t="shared" ref="EZ11" si="57">IF(COUNT(EZ10:EZ10)=0,"",AVERAGE(EZ10:EZ10))</f>
        <v/>
      </c>
      <c r="FA11" s="64" t="str">
        <f t="shared" ref="FA11" si="58">IF(COUNT(FA10:FA10)=0,"",AVERAGE(FA10:FA10))</f>
        <v/>
      </c>
      <c r="FB11" s="64" t="str">
        <f t="shared" ref="FB11" si="59">IF(COUNT(FB10:FB10)=0,"",AVERAGE(FB10:FB10))</f>
        <v/>
      </c>
      <c r="FC11" s="64" t="str">
        <f t="shared" ref="FC11:FD11" si="60">IF(COUNT(FC10:FC10)=0,"",AVERAGE(FC10:FC10))</f>
        <v/>
      </c>
      <c r="FD11" s="64" t="str">
        <f t="shared" si="60"/>
        <v/>
      </c>
      <c r="FG11" s="62"/>
      <c r="FH11" s="63" t="s">
        <v>1</v>
      </c>
      <c r="FI11" s="64" t="str">
        <f>IF(COUNT(FI10:FI10)=0,"",AVERAGE(FI10:FI10))</f>
        <v/>
      </c>
      <c r="FJ11" s="64" t="str">
        <f t="shared" ref="FJ11" si="61">IF(COUNT(FJ10:FJ10)=0,"",AVERAGE(FJ10:FJ10))</f>
        <v/>
      </c>
      <c r="FK11" s="64" t="str">
        <f t="shared" ref="FK11" si="62">IF(COUNT(FK10:FK10)=0,"",AVERAGE(FK10:FK10))</f>
        <v/>
      </c>
      <c r="FL11" s="64" t="str">
        <f t="shared" ref="FL11" si="63">IF(COUNT(FL10:FL10)=0,"",AVERAGE(FL10:FL10))</f>
        <v/>
      </c>
      <c r="FM11" s="64" t="str">
        <f t="shared" ref="FM11:FN11" si="64">IF(COUNT(FM10:FM10)=0,"",AVERAGE(FM10:FM10))</f>
        <v/>
      </c>
      <c r="FN11" s="64" t="str">
        <f t="shared" si="64"/>
        <v/>
      </c>
      <c r="FQ11" s="62"/>
      <c r="FR11" s="63" t="s">
        <v>1</v>
      </c>
      <c r="FS11" s="64" t="str">
        <f>IF(COUNT(FS10:FS10)=0,"",AVERAGE(FS10:FS10))</f>
        <v/>
      </c>
      <c r="FT11" s="64" t="str">
        <f t="shared" ref="FT11" si="65">IF(COUNT(FT10:FT10)=0,"",AVERAGE(FT10:FT10))</f>
        <v/>
      </c>
      <c r="FU11" s="64" t="str">
        <f t="shared" ref="FU11" si="66">IF(COUNT(FU10:FU10)=0,"",AVERAGE(FU10:FU10))</f>
        <v/>
      </c>
      <c r="FV11" s="64" t="str">
        <f t="shared" ref="FV11" si="67">IF(COUNT(FV10:FV10)=0,"",AVERAGE(FV10:FV10))</f>
        <v/>
      </c>
      <c r="FW11" s="64" t="str">
        <f t="shared" ref="FW11:FX11" si="68">IF(COUNT(FW10:FW10)=0,"",AVERAGE(FW10:FW10))</f>
        <v/>
      </c>
      <c r="FX11" s="64" t="str">
        <f t="shared" si="68"/>
        <v/>
      </c>
      <c r="GA11" s="62"/>
      <c r="GB11" s="63" t="s">
        <v>1</v>
      </c>
      <c r="GC11" s="64" t="str">
        <f>IF(COUNT(GC10:GC10)=0,"",AVERAGE(GC10:GC10))</f>
        <v/>
      </c>
      <c r="GD11" s="64" t="str">
        <f t="shared" ref="GD11" si="69">IF(COUNT(GD10:GD10)=0,"",AVERAGE(GD10:GD10))</f>
        <v/>
      </c>
      <c r="GE11" s="64" t="str">
        <f t="shared" ref="GE11" si="70">IF(COUNT(GE10:GE10)=0,"",AVERAGE(GE10:GE10))</f>
        <v/>
      </c>
      <c r="GF11" s="64" t="str">
        <f t="shared" ref="GF11" si="71">IF(COUNT(GF10:GF10)=0,"",AVERAGE(GF10:GF10))</f>
        <v/>
      </c>
      <c r="GG11" s="64" t="str">
        <f t="shared" ref="GG11:GH11" si="72">IF(COUNT(GG10:GG10)=0,"",AVERAGE(GG10:GG10))</f>
        <v/>
      </c>
      <c r="GH11" s="64" t="str">
        <f t="shared" si="72"/>
        <v/>
      </c>
      <c r="GK11" s="62"/>
      <c r="GL11" s="63" t="s">
        <v>1</v>
      </c>
      <c r="GM11" s="64" t="str">
        <f>IF(COUNT(GM10:GM10)=0,"",AVERAGE(GM10:GM10))</f>
        <v/>
      </c>
      <c r="GN11" s="64" t="str">
        <f t="shared" ref="GN11" si="73">IF(COUNT(GN10:GN10)=0,"",AVERAGE(GN10:GN10))</f>
        <v/>
      </c>
      <c r="GO11" s="64" t="str">
        <f t="shared" ref="GO11" si="74">IF(COUNT(GO10:GO10)=0,"",AVERAGE(GO10:GO10))</f>
        <v/>
      </c>
      <c r="GP11" s="64" t="str">
        <f t="shared" ref="GP11" si="75">IF(COUNT(GP10:GP10)=0,"",AVERAGE(GP10:GP10))</f>
        <v/>
      </c>
      <c r="GQ11" s="64" t="str">
        <f t="shared" ref="GQ11:GR11" si="76">IF(COUNT(GQ10:GQ10)=0,"",AVERAGE(GQ10:GQ10))</f>
        <v/>
      </c>
      <c r="GR11" s="64" t="str">
        <f t="shared" si="76"/>
        <v/>
      </c>
      <c r="GU11" s="62"/>
      <c r="GV11" s="63" t="s">
        <v>1</v>
      </c>
      <c r="GW11" s="64" t="str">
        <f>IF(COUNT(GW10:GW10)=0,"",AVERAGE(GW10:GW10))</f>
        <v/>
      </c>
      <c r="GX11" s="64" t="str">
        <f t="shared" ref="GX11" si="77">IF(COUNT(GX10:GX10)=0,"",AVERAGE(GX10:GX10))</f>
        <v/>
      </c>
      <c r="GY11" s="64" t="str">
        <f t="shared" ref="GY11" si="78">IF(COUNT(GY10:GY10)=0,"",AVERAGE(GY10:GY10))</f>
        <v/>
      </c>
      <c r="GZ11" s="64" t="str">
        <f t="shared" ref="GZ11" si="79">IF(COUNT(GZ10:GZ10)=0,"",AVERAGE(GZ10:GZ10))</f>
        <v/>
      </c>
      <c r="HA11" s="64" t="str">
        <f t="shared" ref="HA11:HB11" si="80">IF(COUNT(HA10:HA10)=0,"",AVERAGE(HA10:HA10))</f>
        <v/>
      </c>
      <c r="HB11" s="64" t="str">
        <f t="shared" si="80"/>
        <v/>
      </c>
      <c r="HE11" s="62"/>
      <c r="HF11" s="63" t="s">
        <v>1</v>
      </c>
      <c r="HG11" s="64" t="str">
        <f>IF(COUNT(HG10:HG10)=0,"",AVERAGE(HG10:HG10))</f>
        <v/>
      </c>
      <c r="HH11" s="64" t="str">
        <f t="shared" ref="HH11" si="81">IF(COUNT(HH10:HH10)=0,"",AVERAGE(HH10:HH10))</f>
        <v/>
      </c>
      <c r="HI11" s="64" t="str">
        <f t="shared" ref="HI11" si="82">IF(COUNT(HI10:HI10)=0,"",AVERAGE(HI10:HI10))</f>
        <v/>
      </c>
      <c r="HJ11" s="64" t="str">
        <f t="shared" ref="HJ11" si="83">IF(COUNT(HJ10:HJ10)=0,"",AVERAGE(HJ10:HJ10))</f>
        <v/>
      </c>
      <c r="HK11" s="64" t="str">
        <f t="shared" ref="HK11:HL11" si="84">IF(COUNT(HK10:HK10)=0,"",AVERAGE(HK10:HK10))</f>
        <v/>
      </c>
      <c r="HL11" s="64" t="str">
        <f t="shared" si="84"/>
        <v/>
      </c>
      <c r="HO11" s="62"/>
      <c r="HP11" s="63" t="s">
        <v>1</v>
      </c>
      <c r="HQ11" s="64" t="str">
        <f>IF(COUNT(HQ10:HQ10)=0,"",AVERAGE(HQ10:HQ10))</f>
        <v/>
      </c>
      <c r="HR11" s="64" t="str">
        <f t="shared" ref="HR11" si="85">IF(COUNT(HR10:HR10)=0,"",AVERAGE(HR10:HR10))</f>
        <v/>
      </c>
      <c r="HS11" s="64" t="str">
        <f t="shared" ref="HS11" si="86">IF(COUNT(HS10:HS10)=0,"",AVERAGE(HS10:HS10))</f>
        <v/>
      </c>
      <c r="HT11" s="64" t="str">
        <f t="shared" ref="HT11" si="87">IF(COUNT(HT10:HT10)=0,"",AVERAGE(HT10:HT10))</f>
        <v/>
      </c>
      <c r="HU11" s="64" t="str">
        <f t="shared" ref="HU11:HV11" si="88">IF(COUNT(HU10:HU10)=0,"",AVERAGE(HU10:HU10))</f>
        <v/>
      </c>
      <c r="HV11" s="64" t="str">
        <f t="shared" si="88"/>
        <v/>
      </c>
      <c r="HY11" s="62"/>
      <c r="HZ11" s="63" t="s">
        <v>1</v>
      </c>
      <c r="IA11" s="64" t="str">
        <f>IF(COUNT(IA10:IA10)=0,"",AVERAGE(IA10:IA10))</f>
        <v/>
      </c>
      <c r="IB11" s="64" t="str">
        <f t="shared" ref="IB11" si="89">IF(COUNT(IB10:IB10)=0,"",AVERAGE(IB10:IB10))</f>
        <v/>
      </c>
      <c r="IC11" s="64" t="str">
        <f t="shared" ref="IC11" si="90">IF(COUNT(IC10:IC10)=0,"",AVERAGE(IC10:IC10))</f>
        <v/>
      </c>
      <c r="ID11" s="64" t="str">
        <f t="shared" ref="ID11" si="91">IF(COUNT(ID10:ID10)=0,"",AVERAGE(ID10:ID10))</f>
        <v/>
      </c>
      <c r="IE11" s="64" t="str">
        <f t="shared" ref="IE11:IF11" si="92">IF(COUNT(IE10:IE10)=0,"",AVERAGE(IE10:IE10))</f>
        <v/>
      </c>
      <c r="IF11" s="64" t="str">
        <f t="shared" si="92"/>
        <v/>
      </c>
      <c r="II11" s="62"/>
      <c r="IJ11" s="63" t="s">
        <v>1</v>
      </c>
      <c r="IK11" s="64" t="str">
        <f>IF(COUNT(IK10:IK10)=0,"",AVERAGE(IK10:IK10))</f>
        <v/>
      </c>
      <c r="IL11" s="64" t="str">
        <f t="shared" ref="IL11" si="93">IF(COUNT(IL10:IL10)=0,"",AVERAGE(IL10:IL10))</f>
        <v/>
      </c>
      <c r="IM11" s="64" t="str">
        <f t="shared" ref="IM11" si="94">IF(COUNT(IM10:IM10)=0,"",AVERAGE(IM10:IM10))</f>
        <v/>
      </c>
      <c r="IN11" s="64" t="str">
        <f t="shared" ref="IN11" si="95">IF(COUNT(IN10:IN10)=0,"",AVERAGE(IN10:IN10))</f>
        <v/>
      </c>
      <c r="IO11" s="64" t="str">
        <f t="shared" ref="IO11:IP11" si="96">IF(COUNT(IO10:IO10)=0,"",AVERAGE(IO10:IO10))</f>
        <v/>
      </c>
      <c r="IP11" s="64" t="str">
        <f t="shared" si="96"/>
        <v/>
      </c>
      <c r="IS11" s="62"/>
      <c r="IT11" s="63" t="s">
        <v>1</v>
      </c>
      <c r="IU11" s="64" t="str">
        <f>IF(COUNT(IU10:IU10)=0,"",AVERAGE(IU10:IU10))</f>
        <v/>
      </c>
      <c r="IV11" s="64" t="str">
        <f t="shared" ref="IV11" si="97">IF(COUNT(IV10:IV10)=0,"",AVERAGE(IV10:IV10))</f>
        <v/>
      </c>
      <c r="IW11" s="64" t="str">
        <f t="shared" ref="IW11" si="98">IF(COUNT(IW10:IW10)=0,"",AVERAGE(IW10:IW10))</f>
        <v/>
      </c>
      <c r="IX11" s="64" t="str">
        <f t="shared" ref="IX11" si="99">IF(COUNT(IX10:IX10)=0,"",AVERAGE(IX10:IX10))</f>
        <v/>
      </c>
      <c r="IY11" s="64" t="str">
        <f t="shared" ref="IY11:IZ11" si="100">IF(COUNT(IY10:IY10)=0,"",AVERAGE(IY10:IY10))</f>
        <v/>
      </c>
      <c r="IZ11" s="64" t="str">
        <f t="shared" si="100"/>
        <v/>
      </c>
    </row>
    <row r="12" spans="1:261" x14ac:dyDescent="0.25">
      <c r="C12" s="56">
        <v>5.2</v>
      </c>
      <c r="D12" s="15" t="s">
        <v>387</v>
      </c>
      <c r="E12" s="4"/>
      <c r="F12" s="4"/>
      <c r="G12" s="4"/>
      <c r="H12" s="4"/>
      <c r="I12" s="4"/>
      <c r="J12" s="4"/>
      <c r="M12" s="56">
        <v>5.2</v>
      </c>
      <c r="N12" s="15" t="s">
        <v>387</v>
      </c>
      <c r="O12" s="4"/>
      <c r="P12" s="4"/>
      <c r="Q12" s="4"/>
      <c r="R12" s="4"/>
      <c r="S12" s="4"/>
      <c r="T12" s="4"/>
      <c r="W12" s="56">
        <v>5.2</v>
      </c>
      <c r="X12" s="15" t="s">
        <v>387</v>
      </c>
      <c r="Y12" s="4"/>
      <c r="Z12" s="4"/>
      <c r="AA12" s="4"/>
      <c r="AB12" s="4"/>
      <c r="AC12" s="4"/>
      <c r="AD12" s="4"/>
      <c r="AG12" s="56">
        <v>5.2</v>
      </c>
      <c r="AH12" s="15" t="s">
        <v>387</v>
      </c>
      <c r="AI12" s="4"/>
      <c r="AJ12" s="4"/>
      <c r="AK12" s="4"/>
      <c r="AL12" s="4"/>
      <c r="AM12" s="4"/>
      <c r="AN12" s="4"/>
      <c r="AQ12" s="56">
        <v>5.2</v>
      </c>
      <c r="AR12" s="15" t="s">
        <v>387</v>
      </c>
      <c r="AS12" s="4"/>
      <c r="AT12" s="4"/>
      <c r="AU12" s="4"/>
      <c r="AV12" s="4"/>
      <c r="AW12" s="4"/>
      <c r="AX12" s="4"/>
      <c r="BA12" s="56">
        <v>5.2</v>
      </c>
      <c r="BB12" s="15" t="s">
        <v>387</v>
      </c>
      <c r="BC12" s="4"/>
      <c r="BD12" s="4"/>
      <c r="BE12" s="4"/>
      <c r="BF12" s="4"/>
      <c r="BG12" s="4"/>
      <c r="BH12" s="4"/>
      <c r="BK12" s="56">
        <v>5.2</v>
      </c>
      <c r="BL12" s="15" t="s">
        <v>387</v>
      </c>
      <c r="BM12" s="4"/>
      <c r="BN12" s="4"/>
      <c r="BO12" s="4"/>
      <c r="BP12" s="4"/>
      <c r="BQ12" s="4"/>
      <c r="BR12" s="4"/>
      <c r="BU12" s="56">
        <v>5.2</v>
      </c>
      <c r="BV12" s="15" t="s">
        <v>387</v>
      </c>
      <c r="BW12" s="4"/>
      <c r="BX12" s="4"/>
      <c r="BY12" s="4"/>
      <c r="BZ12" s="4"/>
      <c r="CA12" s="4"/>
      <c r="CB12" s="4"/>
      <c r="CE12" s="56">
        <v>5.2</v>
      </c>
      <c r="CF12" s="15" t="s">
        <v>387</v>
      </c>
      <c r="CG12" s="4"/>
      <c r="CH12" s="4"/>
      <c r="CI12" s="4"/>
      <c r="CJ12" s="4"/>
      <c r="CK12" s="4"/>
      <c r="CL12" s="4"/>
      <c r="CO12" s="56">
        <v>5.2</v>
      </c>
      <c r="CP12" s="15" t="s">
        <v>387</v>
      </c>
      <c r="CQ12" s="4"/>
      <c r="CR12" s="4"/>
      <c r="CS12" s="4"/>
      <c r="CT12" s="4"/>
      <c r="CU12" s="4"/>
      <c r="CV12" s="4"/>
      <c r="CY12" s="56">
        <v>5.2</v>
      </c>
      <c r="CZ12" s="15" t="s">
        <v>387</v>
      </c>
      <c r="DA12" s="4"/>
      <c r="DB12" s="4"/>
      <c r="DC12" s="4"/>
      <c r="DD12" s="4"/>
      <c r="DE12" s="4"/>
      <c r="DF12" s="4"/>
      <c r="DI12" s="56">
        <v>5.2</v>
      </c>
      <c r="DJ12" s="15" t="s">
        <v>387</v>
      </c>
      <c r="DK12" s="4"/>
      <c r="DL12" s="4"/>
      <c r="DM12" s="4"/>
      <c r="DN12" s="4"/>
      <c r="DO12" s="4"/>
      <c r="DP12" s="4"/>
      <c r="DS12" s="56">
        <v>5.2</v>
      </c>
      <c r="DT12" s="15" t="s">
        <v>387</v>
      </c>
      <c r="DU12" s="4"/>
      <c r="DV12" s="4"/>
      <c r="DW12" s="4"/>
      <c r="DX12" s="4"/>
      <c r="DY12" s="4"/>
      <c r="DZ12" s="4"/>
      <c r="EC12" s="56">
        <v>5.2</v>
      </c>
      <c r="ED12" s="15" t="s">
        <v>387</v>
      </c>
      <c r="EE12" s="4"/>
      <c r="EF12" s="4"/>
      <c r="EG12" s="4"/>
      <c r="EH12" s="4"/>
      <c r="EI12" s="4"/>
      <c r="EJ12" s="4"/>
      <c r="EM12" s="56">
        <v>5.2</v>
      </c>
      <c r="EN12" s="15" t="s">
        <v>387</v>
      </c>
      <c r="EO12" s="4"/>
      <c r="EP12" s="4"/>
      <c r="EQ12" s="4"/>
      <c r="ER12" s="4"/>
      <c r="ES12" s="4"/>
      <c r="ET12" s="4"/>
      <c r="EW12" s="56">
        <v>5.2</v>
      </c>
      <c r="EX12" s="15" t="s">
        <v>387</v>
      </c>
      <c r="EY12" s="4"/>
      <c r="EZ12" s="4"/>
      <c r="FA12" s="4"/>
      <c r="FB12" s="4"/>
      <c r="FC12" s="4"/>
      <c r="FD12" s="4"/>
      <c r="FG12" s="56">
        <v>5.2</v>
      </c>
      <c r="FH12" s="15" t="s">
        <v>387</v>
      </c>
      <c r="FI12" s="4"/>
      <c r="FJ12" s="4"/>
      <c r="FK12" s="4"/>
      <c r="FL12" s="4"/>
      <c r="FM12" s="4"/>
      <c r="FN12" s="4"/>
      <c r="FQ12" s="56">
        <v>5.2</v>
      </c>
      <c r="FR12" s="15" t="s">
        <v>387</v>
      </c>
      <c r="FS12" s="4"/>
      <c r="FT12" s="4"/>
      <c r="FU12" s="4"/>
      <c r="FV12" s="4"/>
      <c r="FW12" s="4"/>
      <c r="FX12" s="4"/>
      <c r="GA12" s="56">
        <v>5.2</v>
      </c>
      <c r="GB12" s="15" t="s">
        <v>387</v>
      </c>
      <c r="GC12" s="4"/>
      <c r="GD12" s="4"/>
      <c r="GE12" s="4"/>
      <c r="GF12" s="4"/>
      <c r="GG12" s="4"/>
      <c r="GH12" s="4"/>
      <c r="GK12" s="56">
        <v>5.2</v>
      </c>
      <c r="GL12" s="15" t="s">
        <v>387</v>
      </c>
      <c r="GM12" s="4"/>
      <c r="GN12" s="4"/>
      <c r="GO12" s="4"/>
      <c r="GP12" s="4"/>
      <c r="GQ12" s="4"/>
      <c r="GR12" s="4"/>
      <c r="GU12" s="56">
        <v>5.2</v>
      </c>
      <c r="GV12" s="15" t="s">
        <v>387</v>
      </c>
      <c r="GW12" s="4"/>
      <c r="GX12" s="4"/>
      <c r="GY12" s="4"/>
      <c r="GZ12" s="4"/>
      <c r="HA12" s="4"/>
      <c r="HB12" s="4"/>
      <c r="HE12" s="56">
        <v>5.2</v>
      </c>
      <c r="HF12" s="15" t="s">
        <v>387</v>
      </c>
      <c r="HG12" s="4"/>
      <c r="HH12" s="4"/>
      <c r="HI12" s="4"/>
      <c r="HJ12" s="4"/>
      <c r="HK12" s="4"/>
      <c r="HL12" s="4"/>
      <c r="HO12" s="56">
        <v>5.2</v>
      </c>
      <c r="HP12" s="15" t="s">
        <v>387</v>
      </c>
      <c r="HQ12" s="4"/>
      <c r="HR12" s="4"/>
      <c r="HS12" s="4"/>
      <c r="HT12" s="4"/>
      <c r="HU12" s="4"/>
      <c r="HV12" s="4"/>
      <c r="HY12" s="56">
        <v>5.2</v>
      </c>
      <c r="HZ12" s="15" t="s">
        <v>387</v>
      </c>
      <c r="IA12" s="4"/>
      <c r="IB12" s="4"/>
      <c r="IC12" s="4"/>
      <c r="ID12" s="4"/>
      <c r="IE12" s="4"/>
      <c r="IF12" s="4"/>
      <c r="II12" s="56">
        <v>5.2</v>
      </c>
      <c r="IJ12" s="15" t="s">
        <v>387</v>
      </c>
      <c r="IK12" s="4"/>
      <c r="IL12" s="4"/>
      <c r="IM12" s="4"/>
      <c r="IN12" s="4"/>
      <c r="IO12" s="4"/>
      <c r="IP12" s="4"/>
      <c r="IS12" s="56">
        <v>5.2</v>
      </c>
      <c r="IT12" s="15" t="s">
        <v>387</v>
      </c>
      <c r="IU12" s="4"/>
      <c r="IV12" s="4"/>
      <c r="IW12" s="4"/>
      <c r="IX12" s="4"/>
      <c r="IY12" s="4"/>
      <c r="IZ12" s="4"/>
    </row>
    <row r="13" spans="1:261" outlineLevel="1" x14ac:dyDescent="0.25">
      <c r="C13" s="58" t="s">
        <v>288</v>
      </c>
      <c r="D13" s="16" t="s">
        <v>21</v>
      </c>
      <c r="E13" s="5"/>
      <c r="F13" s="5"/>
      <c r="G13" s="5"/>
      <c r="H13" s="5"/>
      <c r="I13" s="5"/>
      <c r="J13" s="5"/>
      <c r="M13" s="58" t="s">
        <v>288</v>
      </c>
      <c r="N13" s="16" t="s">
        <v>21</v>
      </c>
      <c r="O13" s="5"/>
      <c r="P13" s="5"/>
      <c r="Q13" s="5"/>
      <c r="R13" s="5"/>
      <c r="S13" s="5"/>
      <c r="T13" s="5"/>
      <c r="W13" s="58" t="s">
        <v>288</v>
      </c>
      <c r="X13" s="16" t="s">
        <v>21</v>
      </c>
      <c r="Y13" s="5"/>
      <c r="Z13" s="5"/>
      <c r="AA13" s="5"/>
      <c r="AB13" s="5"/>
      <c r="AC13" s="5"/>
      <c r="AD13" s="5"/>
      <c r="AG13" s="58" t="s">
        <v>288</v>
      </c>
      <c r="AH13" s="16" t="s">
        <v>21</v>
      </c>
      <c r="AI13" s="5"/>
      <c r="AJ13" s="5"/>
      <c r="AK13" s="5"/>
      <c r="AL13" s="5"/>
      <c r="AM13" s="5"/>
      <c r="AN13" s="5"/>
      <c r="AQ13" s="58" t="s">
        <v>288</v>
      </c>
      <c r="AR13" s="16" t="s">
        <v>21</v>
      </c>
      <c r="AS13" s="5"/>
      <c r="AT13" s="5"/>
      <c r="AU13" s="5"/>
      <c r="AV13" s="5"/>
      <c r="AW13" s="5"/>
      <c r="AX13" s="5"/>
      <c r="BA13" s="58" t="s">
        <v>288</v>
      </c>
      <c r="BB13" s="16" t="s">
        <v>21</v>
      </c>
      <c r="BC13" s="5"/>
      <c r="BD13" s="5"/>
      <c r="BE13" s="5"/>
      <c r="BF13" s="5"/>
      <c r="BG13" s="5"/>
      <c r="BH13" s="5"/>
      <c r="BK13" s="58" t="s">
        <v>288</v>
      </c>
      <c r="BL13" s="16" t="s">
        <v>21</v>
      </c>
      <c r="BM13" s="5"/>
      <c r="BN13" s="5"/>
      <c r="BO13" s="5"/>
      <c r="BP13" s="5"/>
      <c r="BQ13" s="5"/>
      <c r="BR13" s="5"/>
      <c r="BU13" s="58" t="s">
        <v>288</v>
      </c>
      <c r="BV13" s="16" t="s">
        <v>21</v>
      </c>
      <c r="BW13" s="5"/>
      <c r="BX13" s="5"/>
      <c r="BY13" s="5"/>
      <c r="BZ13" s="5"/>
      <c r="CA13" s="5"/>
      <c r="CB13" s="5"/>
      <c r="CE13" s="58" t="s">
        <v>288</v>
      </c>
      <c r="CF13" s="16" t="s">
        <v>21</v>
      </c>
      <c r="CG13" s="5"/>
      <c r="CH13" s="5"/>
      <c r="CI13" s="5"/>
      <c r="CJ13" s="5"/>
      <c r="CK13" s="5"/>
      <c r="CL13" s="5"/>
      <c r="CO13" s="58" t="s">
        <v>288</v>
      </c>
      <c r="CP13" s="16" t="s">
        <v>21</v>
      </c>
      <c r="CQ13" s="5"/>
      <c r="CR13" s="5"/>
      <c r="CS13" s="5"/>
      <c r="CT13" s="5"/>
      <c r="CU13" s="5"/>
      <c r="CV13" s="5"/>
      <c r="CY13" s="58" t="s">
        <v>288</v>
      </c>
      <c r="CZ13" s="16" t="s">
        <v>21</v>
      </c>
      <c r="DA13" s="5"/>
      <c r="DB13" s="5"/>
      <c r="DC13" s="5"/>
      <c r="DD13" s="5"/>
      <c r="DE13" s="5"/>
      <c r="DF13" s="5"/>
      <c r="DI13" s="58" t="s">
        <v>288</v>
      </c>
      <c r="DJ13" s="16" t="s">
        <v>21</v>
      </c>
      <c r="DK13" s="5"/>
      <c r="DL13" s="5"/>
      <c r="DM13" s="5"/>
      <c r="DN13" s="5"/>
      <c r="DO13" s="5"/>
      <c r="DP13" s="5"/>
      <c r="DS13" s="58" t="s">
        <v>288</v>
      </c>
      <c r="DT13" s="16" t="s">
        <v>21</v>
      </c>
      <c r="DU13" s="5"/>
      <c r="DV13" s="5"/>
      <c r="DW13" s="5"/>
      <c r="DX13" s="5"/>
      <c r="DY13" s="5"/>
      <c r="DZ13" s="5"/>
      <c r="EC13" s="58" t="s">
        <v>288</v>
      </c>
      <c r="ED13" s="16" t="s">
        <v>21</v>
      </c>
      <c r="EE13" s="5"/>
      <c r="EF13" s="5"/>
      <c r="EG13" s="5"/>
      <c r="EH13" s="5"/>
      <c r="EI13" s="5"/>
      <c r="EJ13" s="5"/>
      <c r="EM13" s="58" t="s">
        <v>288</v>
      </c>
      <c r="EN13" s="16" t="s">
        <v>21</v>
      </c>
      <c r="EO13" s="5"/>
      <c r="EP13" s="5"/>
      <c r="EQ13" s="5"/>
      <c r="ER13" s="5"/>
      <c r="ES13" s="5"/>
      <c r="ET13" s="5"/>
      <c r="EW13" s="58" t="s">
        <v>288</v>
      </c>
      <c r="EX13" s="16" t="s">
        <v>21</v>
      </c>
      <c r="EY13" s="5"/>
      <c r="EZ13" s="5"/>
      <c r="FA13" s="5"/>
      <c r="FB13" s="5"/>
      <c r="FC13" s="5"/>
      <c r="FD13" s="5"/>
      <c r="FG13" s="58" t="s">
        <v>288</v>
      </c>
      <c r="FH13" s="16" t="s">
        <v>21</v>
      </c>
      <c r="FI13" s="5"/>
      <c r="FJ13" s="5"/>
      <c r="FK13" s="5"/>
      <c r="FL13" s="5"/>
      <c r="FM13" s="5"/>
      <c r="FN13" s="5"/>
      <c r="FQ13" s="58" t="s">
        <v>288</v>
      </c>
      <c r="FR13" s="16" t="s">
        <v>21</v>
      </c>
      <c r="FS13" s="5"/>
      <c r="FT13" s="5"/>
      <c r="FU13" s="5"/>
      <c r="FV13" s="5"/>
      <c r="FW13" s="5"/>
      <c r="FX13" s="5"/>
      <c r="GA13" s="58" t="s">
        <v>288</v>
      </c>
      <c r="GB13" s="16" t="s">
        <v>21</v>
      </c>
      <c r="GC13" s="5"/>
      <c r="GD13" s="5"/>
      <c r="GE13" s="5"/>
      <c r="GF13" s="5"/>
      <c r="GG13" s="5"/>
      <c r="GH13" s="5"/>
      <c r="GK13" s="58" t="s">
        <v>288</v>
      </c>
      <c r="GL13" s="16" t="s">
        <v>21</v>
      </c>
      <c r="GM13" s="5"/>
      <c r="GN13" s="5"/>
      <c r="GO13" s="5"/>
      <c r="GP13" s="5"/>
      <c r="GQ13" s="5"/>
      <c r="GR13" s="5"/>
      <c r="GU13" s="58" t="s">
        <v>288</v>
      </c>
      <c r="GV13" s="16" t="s">
        <v>21</v>
      </c>
      <c r="GW13" s="5"/>
      <c r="GX13" s="5"/>
      <c r="GY13" s="5"/>
      <c r="GZ13" s="5"/>
      <c r="HA13" s="5"/>
      <c r="HB13" s="5"/>
      <c r="HE13" s="58" t="s">
        <v>288</v>
      </c>
      <c r="HF13" s="16" t="s">
        <v>21</v>
      </c>
      <c r="HG13" s="5"/>
      <c r="HH13" s="5"/>
      <c r="HI13" s="5"/>
      <c r="HJ13" s="5"/>
      <c r="HK13" s="5"/>
      <c r="HL13" s="5"/>
      <c r="HO13" s="58" t="s">
        <v>288</v>
      </c>
      <c r="HP13" s="16" t="s">
        <v>21</v>
      </c>
      <c r="HQ13" s="5"/>
      <c r="HR13" s="5"/>
      <c r="HS13" s="5"/>
      <c r="HT13" s="5"/>
      <c r="HU13" s="5"/>
      <c r="HV13" s="5"/>
      <c r="HY13" s="58" t="s">
        <v>288</v>
      </c>
      <c r="HZ13" s="16" t="s">
        <v>21</v>
      </c>
      <c r="IA13" s="5"/>
      <c r="IB13" s="5"/>
      <c r="IC13" s="5"/>
      <c r="ID13" s="5"/>
      <c r="IE13" s="5"/>
      <c r="IF13" s="5"/>
      <c r="II13" s="58" t="s">
        <v>288</v>
      </c>
      <c r="IJ13" s="16" t="s">
        <v>21</v>
      </c>
      <c r="IK13" s="5"/>
      <c r="IL13" s="5"/>
      <c r="IM13" s="5"/>
      <c r="IN13" s="5"/>
      <c r="IO13" s="5"/>
      <c r="IP13" s="5"/>
      <c r="IS13" s="58" t="s">
        <v>288</v>
      </c>
      <c r="IT13" s="16" t="s">
        <v>21</v>
      </c>
      <c r="IU13" s="5"/>
      <c r="IV13" s="5"/>
      <c r="IW13" s="5"/>
      <c r="IX13" s="5"/>
      <c r="IY13" s="5"/>
      <c r="IZ13" s="5"/>
    </row>
    <row r="14" spans="1:261" outlineLevel="1" x14ac:dyDescent="0.25">
      <c r="C14" s="65"/>
      <c r="D14" s="66" t="s">
        <v>17</v>
      </c>
      <c r="E14" s="9"/>
      <c r="F14" s="9"/>
      <c r="G14" s="9"/>
      <c r="H14" s="9"/>
      <c r="I14" s="9"/>
      <c r="J14" s="9"/>
      <c r="M14" s="65"/>
      <c r="N14" s="66" t="s">
        <v>17</v>
      </c>
      <c r="O14" s="9"/>
      <c r="P14" s="9"/>
      <c r="Q14" s="9"/>
      <c r="R14" s="9"/>
      <c r="S14" s="9"/>
      <c r="T14" s="9"/>
      <c r="W14" s="65"/>
      <c r="X14" s="66" t="s">
        <v>17</v>
      </c>
      <c r="Y14" s="9"/>
      <c r="Z14" s="9"/>
      <c r="AA14" s="9"/>
      <c r="AB14" s="9"/>
      <c r="AC14" s="9"/>
      <c r="AD14" s="9"/>
      <c r="AG14" s="65"/>
      <c r="AH14" s="66" t="s">
        <v>17</v>
      </c>
      <c r="AI14" s="9"/>
      <c r="AJ14" s="9"/>
      <c r="AK14" s="9"/>
      <c r="AL14" s="9"/>
      <c r="AM14" s="9"/>
      <c r="AN14" s="9"/>
      <c r="AQ14" s="65"/>
      <c r="AR14" s="66" t="s">
        <v>17</v>
      </c>
      <c r="AS14" s="9"/>
      <c r="AT14" s="9"/>
      <c r="AU14" s="9"/>
      <c r="AV14" s="9"/>
      <c r="AW14" s="9"/>
      <c r="AX14" s="9"/>
      <c r="BA14" s="65"/>
      <c r="BB14" s="66" t="s">
        <v>17</v>
      </c>
      <c r="BC14" s="9"/>
      <c r="BD14" s="9"/>
      <c r="BE14" s="9"/>
      <c r="BF14" s="9"/>
      <c r="BG14" s="9"/>
      <c r="BH14" s="9"/>
      <c r="BK14" s="65"/>
      <c r="BL14" s="66" t="s">
        <v>17</v>
      </c>
      <c r="BM14" s="9"/>
      <c r="BN14" s="9"/>
      <c r="BO14" s="9"/>
      <c r="BP14" s="9"/>
      <c r="BQ14" s="9"/>
      <c r="BR14" s="9"/>
      <c r="BU14" s="65"/>
      <c r="BV14" s="66" t="s">
        <v>17</v>
      </c>
      <c r="BW14" s="9"/>
      <c r="BX14" s="9"/>
      <c r="BY14" s="9"/>
      <c r="BZ14" s="9"/>
      <c r="CA14" s="9"/>
      <c r="CB14" s="9"/>
      <c r="CE14" s="65"/>
      <c r="CF14" s="66" t="s">
        <v>17</v>
      </c>
      <c r="CG14" s="9"/>
      <c r="CH14" s="9"/>
      <c r="CI14" s="9"/>
      <c r="CJ14" s="9"/>
      <c r="CK14" s="9"/>
      <c r="CL14" s="9"/>
      <c r="CO14" s="65"/>
      <c r="CP14" s="66" t="s">
        <v>17</v>
      </c>
      <c r="CQ14" s="9"/>
      <c r="CR14" s="9"/>
      <c r="CS14" s="9"/>
      <c r="CT14" s="9"/>
      <c r="CU14" s="9"/>
      <c r="CV14" s="9"/>
      <c r="CY14" s="65"/>
      <c r="CZ14" s="66" t="s">
        <v>17</v>
      </c>
      <c r="DA14" s="9"/>
      <c r="DB14" s="9"/>
      <c r="DC14" s="9"/>
      <c r="DD14" s="9"/>
      <c r="DE14" s="9"/>
      <c r="DF14" s="9"/>
      <c r="DI14" s="65"/>
      <c r="DJ14" s="66" t="s">
        <v>17</v>
      </c>
      <c r="DK14" s="9"/>
      <c r="DL14" s="9"/>
      <c r="DM14" s="9"/>
      <c r="DN14" s="9"/>
      <c r="DO14" s="9"/>
      <c r="DP14" s="9"/>
      <c r="DS14" s="65"/>
      <c r="DT14" s="66" t="s">
        <v>17</v>
      </c>
      <c r="DU14" s="9"/>
      <c r="DV14" s="9"/>
      <c r="DW14" s="9"/>
      <c r="DX14" s="9"/>
      <c r="DY14" s="9"/>
      <c r="DZ14" s="9"/>
      <c r="EC14" s="65"/>
      <c r="ED14" s="66" t="s">
        <v>17</v>
      </c>
      <c r="EE14" s="9"/>
      <c r="EF14" s="9"/>
      <c r="EG14" s="9"/>
      <c r="EH14" s="9"/>
      <c r="EI14" s="9"/>
      <c r="EJ14" s="9"/>
      <c r="EM14" s="65"/>
      <c r="EN14" s="66" t="s">
        <v>17</v>
      </c>
      <c r="EO14" s="9"/>
      <c r="EP14" s="9"/>
      <c r="EQ14" s="9"/>
      <c r="ER14" s="9"/>
      <c r="ES14" s="9"/>
      <c r="ET14" s="9"/>
      <c r="EW14" s="65"/>
      <c r="EX14" s="66" t="s">
        <v>17</v>
      </c>
      <c r="EY14" s="9"/>
      <c r="EZ14" s="9"/>
      <c r="FA14" s="9"/>
      <c r="FB14" s="9"/>
      <c r="FC14" s="9"/>
      <c r="FD14" s="9"/>
      <c r="FG14" s="65"/>
      <c r="FH14" s="66" t="s">
        <v>17</v>
      </c>
      <c r="FI14" s="9"/>
      <c r="FJ14" s="9"/>
      <c r="FK14" s="9"/>
      <c r="FL14" s="9"/>
      <c r="FM14" s="9"/>
      <c r="FN14" s="9"/>
      <c r="FQ14" s="65"/>
      <c r="FR14" s="66" t="s">
        <v>17</v>
      </c>
      <c r="FS14" s="9"/>
      <c r="FT14" s="9"/>
      <c r="FU14" s="9"/>
      <c r="FV14" s="9"/>
      <c r="FW14" s="9"/>
      <c r="FX14" s="9"/>
      <c r="GA14" s="65"/>
      <c r="GB14" s="66" t="s">
        <v>17</v>
      </c>
      <c r="GC14" s="9"/>
      <c r="GD14" s="9"/>
      <c r="GE14" s="9"/>
      <c r="GF14" s="9"/>
      <c r="GG14" s="9"/>
      <c r="GH14" s="9"/>
      <c r="GK14" s="65"/>
      <c r="GL14" s="66" t="s">
        <v>17</v>
      </c>
      <c r="GM14" s="9"/>
      <c r="GN14" s="9"/>
      <c r="GO14" s="9"/>
      <c r="GP14" s="9"/>
      <c r="GQ14" s="9"/>
      <c r="GR14" s="9"/>
      <c r="GU14" s="65"/>
      <c r="GV14" s="66" t="s">
        <v>17</v>
      </c>
      <c r="GW14" s="9"/>
      <c r="GX14" s="9"/>
      <c r="GY14" s="9"/>
      <c r="GZ14" s="9"/>
      <c r="HA14" s="9"/>
      <c r="HB14" s="9"/>
      <c r="HE14" s="65"/>
      <c r="HF14" s="66" t="s">
        <v>17</v>
      </c>
      <c r="HG14" s="9"/>
      <c r="HH14" s="9"/>
      <c r="HI14" s="9"/>
      <c r="HJ14" s="9"/>
      <c r="HK14" s="9"/>
      <c r="HL14" s="9"/>
      <c r="HO14" s="65"/>
      <c r="HP14" s="66" t="s">
        <v>17</v>
      </c>
      <c r="HQ14" s="9"/>
      <c r="HR14" s="9"/>
      <c r="HS14" s="9"/>
      <c r="HT14" s="9"/>
      <c r="HU14" s="9"/>
      <c r="HV14" s="9"/>
      <c r="HY14" s="65"/>
      <c r="HZ14" s="66" t="s">
        <v>17</v>
      </c>
      <c r="IA14" s="9"/>
      <c r="IB14" s="9"/>
      <c r="IC14" s="9"/>
      <c r="ID14" s="9"/>
      <c r="IE14" s="9"/>
      <c r="IF14" s="9"/>
      <c r="II14" s="65"/>
      <c r="IJ14" s="66" t="s">
        <v>17</v>
      </c>
      <c r="IK14" s="9"/>
      <c r="IL14" s="9"/>
      <c r="IM14" s="9"/>
      <c r="IN14" s="9"/>
      <c r="IO14" s="9"/>
      <c r="IP14" s="9"/>
      <c r="IS14" s="65"/>
      <c r="IT14" s="66" t="s">
        <v>17</v>
      </c>
      <c r="IU14" s="9"/>
      <c r="IV14" s="9"/>
      <c r="IW14" s="9"/>
      <c r="IX14" s="9"/>
      <c r="IY14" s="9"/>
      <c r="IZ14" s="9"/>
    </row>
    <row r="15" spans="1:261" outlineLevel="1" x14ac:dyDescent="0.25">
      <c r="C15" s="58" t="s">
        <v>289</v>
      </c>
      <c r="D15" s="16" t="s">
        <v>388</v>
      </c>
      <c r="E15" s="5"/>
      <c r="F15" s="5"/>
      <c r="G15" s="5"/>
      <c r="H15" s="5"/>
      <c r="I15" s="5"/>
      <c r="J15" s="5"/>
      <c r="M15" s="58" t="s">
        <v>289</v>
      </c>
      <c r="N15" s="16" t="s">
        <v>388</v>
      </c>
      <c r="O15" s="5"/>
      <c r="P15" s="5"/>
      <c r="Q15" s="5"/>
      <c r="R15" s="5"/>
      <c r="S15" s="5"/>
      <c r="T15" s="5"/>
      <c r="W15" s="58" t="s">
        <v>289</v>
      </c>
      <c r="X15" s="16" t="s">
        <v>388</v>
      </c>
      <c r="Y15" s="5"/>
      <c r="Z15" s="5"/>
      <c r="AA15" s="5"/>
      <c r="AB15" s="5"/>
      <c r="AC15" s="5"/>
      <c r="AD15" s="5"/>
      <c r="AG15" s="58" t="s">
        <v>289</v>
      </c>
      <c r="AH15" s="16" t="s">
        <v>388</v>
      </c>
      <c r="AI15" s="5"/>
      <c r="AJ15" s="5"/>
      <c r="AK15" s="5"/>
      <c r="AL15" s="5"/>
      <c r="AM15" s="5"/>
      <c r="AN15" s="5"/>
      <c r="AQ15" s="58" t="s">
        <v>289</v>
      </c>
      <c r="AR15" s="16" t="s">
        <v>388</v>
      </c>
      <c r="AS15" s="5"/>
      <c r="AT15" s="5"/>
      <c r="AU15" s="5"/>
      <c r="AV15" s="5"/>
      <c r="AW15" s="5"/>
      <c r="AX15" s="5"/>
      <c r="BA15" s="58" t="s">
        <v>289</v>
      </c>
      <c r="BB15" s="16" t="s">
        <v>388</v>
      </c>
      <c r="BC15" s="5"/>
      <c r="BD15" s="5"/>
      <c r="BE15" s="5"/>
      <c r="BF15" s="5"/>
      <c r="BG15" s="5"/>
      <c r="BH15" s="5"/>
      <c r="BK15" s="58" t="s">
        <v>289</v>
      </c>
      <c r="BL15" s="16" t="s">
        <v>388</v>
      </c>
      <c r="BM15" s="5"/>
      <c r="BN15" s="5"/>
      <c r="BO15" s="5"/>
      <c r="BP15" s="5"/>
      <c r="BQ15" s="5"/>
      <c r="BR15" s="5"/>
      <c r="BU15" s="58" t="s">
        <v>289</v>
      </c>
      <c r="BV15" s="16" t="s">
        <v>388</v>
      </c>
      <c r="BW15" s="5"/>
      <c r="BX15" s="5"/>
      <c r="BY15" s="5"/>
      <c r="BZ15" s="5"/>
      <c r="CA15" s="5"/>
      <c r="CB15" s="5"/>
      <c r="CE15" s="58" t="s">
        <v>289</v>
      </c>
      <c r="CF15" s="16" t="s">
        <v>388</v>
      </c>
      <c r="CG15" s="5"/>
      <c r="CH15" s="5"/>
      <c r="CI15" s="5"/>
      <c r="CJ15" s="5"/>
      <c r="CK15" s="5"/>
      <c r="CL15" s="5"/>
      <c r="CO15" s="58" t="s">
        <v>289</v>
      </c>
      <c r="CP15" s="16" t="s">
        <v>388</v>
      </c>
      <c r="CQ15" s="5"/>
      <c r="CR15" s="5"/>
      <c r="CS15" s="5"/>
      <c r="CT15" s="5"/>
      <c r="CU15" s="5"/>
      <c r="CV15" s="5"/>
      <c r="CY15" s="58" t="s">
        <v>289</v>
      </c>
      <c r="CZ15" s="16" t="s">
        <v>388</v>
      </c>
      <c r="DA15" s="5"/>
      <c r="DB15" s="5"/>
      <c r="DC15" s="5"/>
      <c r="DD15" s="5"/>
      <c r="DE15" s="5"/>
      <c r="DF15" s="5"/>
      <c r="DI15" s="58" t="s">
        <v>289</v>
      </c>
      <c r="DJ15" s="16" t="s">
        <v>388</v>
      </c>
      <c r="DK15" s="5"/>
      <c r="DL15" s="5"/>
      <c r="DM15" s="5"/>
      <c r="DN15" s="5"/>
      <c r="DO15" s="5"/>
      <c r="DP15" s="5"/>
      <c r="DS15" s="58" t="s">
        <v>289</v>
      </c>
      <c r="DT15" s="16" t="s">
        <v>388</v>
      </c>
      <c r="DU15" s="5"/>
      <c r="DV15" s="5"/>
      <c r="DW15" s="5"/>
      <c r="DX15" s="5"/>
      <c r="DY15" s="5"/>
      <c r="DZ15" s="5"/>
      <c r="EC15" s="58" t="s">
        <v>289</v>
      </c>
      <c r="ED15" s="16" t="s">
        <v>388</v>
      </c>
      <c r="EE15" s="5"/>
      <c r="EF15" s="5"/>
      <c r="EG15" s="5"/>
      <c r="EH15" s="5"/>
      <c r="EI15" s="5"/>
      <c r="EJ15" s="5"/>
      <c r="EM15" s="58" t="s">
        <v>289</v>
      </c>
      <c r="EN15" s="16" t="s">
        <v>388</v>
      </c>
      <c r="EO15" s="5"/>
      <c r="EP15" s="5"/>
      <c r="EQ15" s="5"/>
      <c r="ER15" s="5"/>
      <c r="ES15" s="5"/>
      <c r="ET15" s="5"/>
      <c r="EW15" s="58" t="s">
        <v>289</v>
      </c>
      <c r="EX15" s="16" t="s">
        <v>388</v>
      </c>
      <c r="EY15" s="5"/>
      <c r="EZ15" s="5"/>
      <c r="FA15" s="5"/>
      <c r="FB15" s="5"/>
      <c r="FC15" s="5"/>
      <c r="FD15" s="5"/>
      <c r="FG15" s="58" t="s">
        <v>289</v>
      </c>
      <c r="FH15" s="16" t="s">
        <v>388</v>
      </c>
      <c r="FI15" s="5"/>
      <c r="FJ15" s="5"/>
      <c r="FK15" s="5"/>
      <c r="FL15" s="5"/>
      <c r="FM15" s="5"/>
      <c r="FN15" s="5"/>
      <c r="FQ15" s="58" t="s">
        <v>289</v>
      </c>
      <c r="FR15" s="16" t="s">
        <v>388</v>
      </c>
      <c r="FS15" s="5"/>
      <c r="FT15" s="5"/>
      <c r="FU15" s="5"/>
      <c r="FV15" s="5"/>
      <c r="FW15" s="5"/>
      <c r="FX15" s="5"/>
      <c r="GA15" s="58" t="s">
        <v>289</v>
      </c>
      <c r="GB15" s="16" t="s">
        <v>388</v>
      </c>
      <c r="GC15" s="5"/>
      <c r="GD15" s="5"/>
      <c r="GE15" s="5"/>
      <c r="GF15" s="5"/>
      <c r="GG15" s="5"/>
      <c r="GH15" s="5"/>
      <c r="GK15" s="58" t="s">
        <v>289</v>
      </c>
      <c r="GL15" s="16" t="s">
        <v>388</v>
      </c>
      <c r="GM15" s="5"/>
      <c r="GN15" s="5"/>
      <c r="GO15" s="5"/>
      <c r="GP15" s="5"/>
      <c r="GQ15" s="5"/>
      <c r="GR15" s="5"/>
      <c r="GU15" s="58" t="s">
        <v>289</v>
      </c>
      <c r="GV15" s="16" t="s">
        <v>388</v>
      </c>
      <c r="GW15" s="5"/>
      <c r="GX15" s="5"/>
      <c r="GY15" s="5"/>
      <c r="GZ15" s="5"/>
      <c r="HA15" s="5"/>
      <c r="HB15" s="5"/>
      <c r="HE15" s="58" t="s">
        <v>289</v>
      </c>
      <c r="HF15" s="16" t="s">
        <v>388</v>
      </c>
      <c r="HG15" s="5"/>
      <c r="HH15" s="5"/>
      <c r="HI15" s="5"/>
      <c r="HJ15" s="5"/>
      <c r="HK15" s="5"/>
      <c r="HL15" s="5"/>
      <c r="HO15" s="58" t="s">
        <v>289</v>
      </c>
      <c r="HP15" s="16" t="s">
        <v>388</v>
      </c>
      <c r="HQ15" s="5"/>
      <c r="HR15" s="5"/>
      <c r="HS15" s="5"/>
      <c r="HT15" s="5"/>
      <c r="HU15" s="5"/>
      <c r="HV15" s="5"/>
      <c r="HY15" s="58" t="s">
        <v>289</v>
      </c>
      <c r="HZ15" s="16" t="s">
        <v>388</v>
      </c>
      <c r="IA15" s="5"/>
      <c r="IB15" s="5"/>
      <c r="IC15" s="5"/>
      <c r="ID15" s="5"/>
      <c r="IE15" s="5"/>
      <c r="IF15" s="5"/>
      <c r="II15" s="58" t="s">
        <v>289</v>
      </c>
      <c r="IJ15" s="16" t="s">
        <v>388</v>
      </c>
      <c r="IK15" s="5"/>
      <c r="IL15" s="5"/>
      <c r="IM15" s="5"/>
      <c r="IN15" s="5"/>
      <c r="IO15" s="5"/>
      <c r="IP15" s="5"/>
      <c r="IS15" s="58" t="s">
        <v>289</v>
      </c>
      <c r="IT15" s="16" t="s">
        <v>388</v>
      </c>
      <c r="IU15" s="5"/>
      <c r="IV15" s="5"/>
      <c r="IW15" s="5"/>
      <c r="IX15" s="5"/>
      <c r="IY15" s="5"/>
      <c r="IZ15" s="5"/>
    </row>
    <row r="16" spans="1:261" outlineLevel="1" x14ac:dyDescent="0.25">
      <c r="C16" s="65"/>
      <c r="D16" s="66" t="s">
        <v>17</v>
      </c>
      <c r="E16" s="9"/>
      <c r="F16" s="9"/>
      <c r="G16" s="9"/>
      <c r="H16" s="9"/>
      <c r="I16" s="9"/>
      <c r="J16" s="9"/>
      <c r="M16" s="65"/>
      <c r="N16" s="66" t="s">
        <v>17</v>
      </c>
      <c r="O16" s="9"/>
      <c r="P16" s="9"/>
      <c r="Q16" s="9"/>
      <c r="R16" s="9"/>
      <c r="S16" s="9"/>
      <c r="T16" s="9"/>
      <c r="W16" s="65"/>
      <c r="X16" s="66" t="s">
        <v>17</v>
      </c>
      <c r="Y16" s="9"/>
      <c r="Z16" s="9"/>
      <c r="AA16" s="9"/>
      <c r="AB16" s="9"/>
      <c r="AC16" s="9"/>
      <c r="AD16" s="9"/>
      <c r="AG16" s="65"/>
      <c r="AH16" s="66" t="s">
        <v>17</v>
      </c>
      <c r="AI16" s="9"/>
      <c r="AJ16" s="9"/>
      <c r="AK16" s="9"/>
      <c r="AL16" s="9"/>
      <c r="AM16" s="9"/>
      <c r="AN16" s="9"/>
      <c r="AQ16" s="65"/>
      <c r="AR16" s="66" t="s">
        <v>17</v>
      </c>
      <c r="AS16" s="9"/>
      <c r="AT16" s="9"/>
      <c r="AU16" s="9"/>
      <c r="AV16" s="9"/>
      <c r="AW16" s="9"/>
      <c r="AX16" s="9"/>
      <c r="BA16" s="65"/>
      <c r="BB16" s="66" t="s">
        <v>17</v>
      </c>
      <c r="BC16" s="9"/>
      <c r="BD16" s="9"/>
      <c r="BE16" s="9"/>
      <c r="BF16" s="9"/>
      <c r="BG16" s="9"/>
      <c r="BH16" s="9"/>
      <c r="BK16" s="65"/>
      <c r="BL16" s="66" t="s">
        <v>17</v>
      </c>
      <c r="BM16" s="9"/>
      <c r="BN16" s="9"/>
      <c r="BO16" s="9"/>
      <c r="BP16" s="9"/>
      <c r="BQ16" s="9"/>
      <c r="BR16" s="9"/>
      <c r="BU16" s="65"/>
      <c r="BV16" s="66" t="s">
        <v>17</v>
      </c>
      <c r="BW16" s="9"/>
      <c r="BX16" s="9"/>
      <c r="BY16" s="9"/>
      <c r="BZ16" s="9"/>
      <c r="CA16" s="9"/>
      <c r="CB16" s="9"/>
      <c r="CE16" s="65"/>
      <c r="CF16" s="66" t="s">
        <v>17</v>
      </c>
      <c r="CG16" s="9"/>
      <c r="CH16" s="9"/>
      <c r="CI16" s="9"/>
      <c r="CJ16" s="9"/>
      <c r="CK16" s="9"/>
      <c r="CL16" s="9"/>
      <c r="CO16" s="65"/>
      <c r="CP16" s="66" t="s">
        <v>17</v>
      </c>
      <c r="CQ16" s="9"/>
      <c r="CR16" s="9"/>
      <c r="CS16" s="9"/>
      <c r="CT16" s="9"/>
      <c r="CU16" s="9"/>
      <c r="CV16" s="9"/>
      <c r="CY16" s="65"/>
      <c r="CZ16" s="66" t="s">
        <v>17</v>
      </c>
      <c r="DA16" s="9"/>
      <c r="DB16" s="9"/>
      <c r="DC16" s="9"/>
      <c r="DD16" s="9"/>
      <c r="DE16" s="9"/>
      <c r="DF16" s="9"/>
      <c r="DI16" s="65"/>
      <c r="DJ16" s="66" t="s">
        <v>17</v>
      </c>
      <c r="DK16" s="9"/>
      <c r="DL16" s="9"/>
      <c r="DM16" s="9"/>
      <c r="DN16" s="9"/>
      <c r="DO16" s="9"/>
      <c r="DP16" s="9"/>
      <c r="DS16" s="65"/>
      <c r="DT16" s="66" t="s">
        <v>17</v>
      </c>
      <c r="DU16" s="9"/>
      <c r="DV16" s="9"/>
      <c r="DW16" s="9"/>
      <c r="DX16" s="9"/>
      <c r="DY16" s="9"/>
      <c r="DZ16" s="9"/>
      <c r="EC16" s="65"/>
      <c r="ED16" s="66" t="s">
        <v>17</v>
      </c>
      <c r="EE16" s="9"/>
      <c r="EF16" s="9"/>
      <c r="EG16" s="9"/>
      <c r="EH16" s="9"/>
      <c r="EI16" s="9"/>
      <c r="EJ16" s="9"/>
      <c r="EM16" s="65"/>
      <c r="EN16" s="66" t="s">
        <v>17</v>
      </c>
      <c r="EO16" s="9"/>
      <c r="EP16" s="9"/>
      <c r="EQ16" s="9"/>
      <c r="ER16" s="9"/>
      <c r="ES16" s="9"/>
      <c r="ET16" s="9"/>
      <c r="EW16" s="65"/>
      <c r="EX16" s="66" t="s">
        <v>17</v>
      </c>
      <c r="EY16" s="9"/>
      <c r="EZ16" s="9"/>
      <c r="FA16" s="9"/>
      <c r="FB16" s="9"/>
      <c r="FC16" s="9"/>
      <c r="FD16" s="9"/>
      <c r="FG16" s="65"/>
      <c r="FH16" s="66" t="s">
        <v>17</v>
      </c>
      <c r="FI16" s="9"/>
      <c r="FJ16" s="9"/>
      <c r="FK16" s="9"/>
      <c r="FL16" s="9"/>
      <c r="FM16" s="9"/>
      <c r="FN16" s="9"/>
      <c r="FQ16" s="65"/>
      <c r="FR16" s="66" t="s">
        <v>17</v>
      </c>
      <c r="FS16" s="9"/>
      <c r="FT16" s="9"/>
      <c r="FU16" s="9"/>
      <c r="FV16" s="9"/>
      <c r="FW16" s="9"/>
      <c r="FX16" s="9"/>
      <c r="GA16" s="65"/>
      <c r="GB16" s="66" t="s">
        <v>17</v>
      </c>
      <c r="GC16" s="9"/>
      <c r="GD16" s="9"/>
      <c r="GE16" s="9"/>
      <c r="GF16" s="9"/>
      <c r="GG16" s="9"/>
      <c r="GH16" s="9"/>
      <c r="GK16" s="65"/>
      <c r="GL16" s="66" t="s">
        <v>17</v>
      </c>
      <c r="GM16" s="9"/>
      <c r="GN16" s="9"/>
      <c r="GO16" s="9"/>
      <c r="GP16" s="9"/>
      <c r="GQ16" s="9"/>
      <c r="GR16" s="9"/>
      <c r="GU16" s="65"/>
      <c r="GV16" s="66" t="s">
        <v>17</v>
      </c>
      <c r="GW16" s="9"/>
      <c r="GX16" s="9"/>
      <c r="GY16" s="9"/>
      <c r="GZ16" s="9"/>
      <c r="HA16" s="9"/>
      <c r="HB16" s="9"/>
      <c r="HE16" s="65"/>
      <c r="HF16" s="66" t="s">
        <v>17</v>
      </c>
      <c r="HG16" s="9"/>
      <c r="HH16" s="9"/>
      <c r="HI16" s="9"/>
      <c r="HJ16" s="9"/>
      <c r="HK16" s="9"/>
      <c r="HL16" s="9"/>
      <c r="HO16" s="65"/>
      <c r="HP16" s="66" t="s">
        <v>17</v>
      </c>
      <c r="HQ16" s="9"/>
      <c r="HR16" s="9"/>
      <c r="HS16" s="9"/>
      <c r="HT16" s="9"/>
      <c r="HU16" s="9"/>
      <c r="HV16" s="9"/>
      <c r="HY16" s="65"/>
      <c r="HZ16" s="66" t="s">
        <v>17</v>
      </c>
      <c r="IA16" s="9"/>
      <c r="IB16" s="9"/>
      <c r="IC16" s="9"/>
      <c r="ID16" s="9"/>
      <c r="IE16" s="9"/>
      <c r="IF16" s="9"/>
      <c r="II16" s="65"/>
      <c r="IJ16" s="66" t="s">
        <v>17</v>
      </c>
      <c r="IK16" s="9"/>
      <c r="IL16" s="9"/>
      <c r="IM16" s="9"/>
      <c r="IN16" s="9"/>
      <c r="IO16" s="9"/>
      <c r="IP16" s="9"/>
      <c r="IS16" s="65"/>
      <c r="IT16" s="66" t="s">
        <v>17</v>
      </c>
      <c r="IU16" s="9"/>
      <c r="IV16" s="9"/>
      <c r="IW16" s="9"/>
      <c r="IX16" s="9"/>
      <c r="IY16" s="9"/>
      <c r="IZ16" s="9"/>
    </row>
    <row r="17" spans="3:260" outlineLevel="1" x14ac:dyDescent="0.25">
      <c r="C17" s="58" t="s">
        <v>291</v>
      </c>
      <c r="D17" s="16" t="s">
        <v>389</v>
      </c>
      <c r="E17" s="5"/>
      <c r="F17" s="5"/>
      <c r="G17" s="5"/>
      <c r="H17" s="5"/>
      <c r="I17" s="5"/>
      <c r="J17" s="5"/>
      <c r="M17" s="58" t="s">
        <v>291</v>
      </c>
      <c r="N17" s="16" t="s">
        <v>389</v>
      </c>
      <c r="O17" s="5"/>
      <c r="P17" s="5"/>
      <c r="Q17" s="5"/>
      <c r="R17" s="5"/>
      <c r="S17" s="5"/>
      <c r="T17" s="5"/>
      <c r="W17" s="58" t="s">
        <v>291</v>
      </c>
      <c r="X17" s="16" t="s">
        <v>389</v>
      </c>
      <c r="Y17" s="5"/>
      <c r="Z17" s="5"/>
      <c r="AA17" s="5"/>
      <c r="AB17" s="5"/>
      <c r="AC17" s="5"/>
      <c r="AD17" s="5"/>
      <c r="AG17" s="58" t="s">
        <v>291</v>
      </c>
      <c r="AH17" s="16" t="s">
        <v>389</v>
      </c>
      <c r="AI17" s="5"/>
      <c r="AJ17" s="5"/>
      <c r="AK17" s="5"/>
      <c r="AL17" s="5"/>
      <c r="AM17" s="5"/>
      <c r="AN17" s="5"/>
      <c r="AQ17" s="58" t="s">
        <v>291</v>
      </c>
      <c r="AR17" s="16" t="s">
        <v>389</v>
      </c>
      <c r="AS17" s="5"/>
      <c r="AT17" s="5"/>
      <c r="AU17" s="5"/>
      <c r="AV17" s="5"/>
      <c r="AW17" s="5"/>
      <c r="AX17" s="5"/>
      <c r="BA17" s="58" t="s">
        <v>291</v>
      </c>
      <c r="BB17" s="16" t="s">
        <v>389</v>
      </c>
      <c r="BC17" s="5"/>
      <c r="BD17" s="5"/>
      <c r="BE17" s="5"/>
      <c r="BF17" s="5"/>
      <c r="BG17" s="5"/>
      <c r="BH17" s="5"/>
      <c r="BK17" s="58" t="s">
        <v>291</v>
      </c>
      <c r="BL17" s="16" t="s">
        <v>389</v>
      </c>
      <c r="BM17" s="5"/>
      <c r="BN17" s="5"/>
      <c r="BO17" s="5"/>
      <c r="BP17" s="5"/>
      <c r="BQ17" s="5"/>
      <c r="BR17" s="5"/>
      <c r="BU17" s="58" t="s">
        <v>291</v>
      </c>
      <c r="BV17" s="16" t="s">
        <v>389</v>
      </c>
      <c r="BW17" s="5"/>
      <c r="BX17" s="5"/>
      <c r="BY17" s="5"/>
      <c r="BZ17" s="5"/>
      <c r="CA17" s="5"/>
      <c r="CB17" s="5"/>
      <c r="CE17" s="58" t="s">
        <v>291</v>
      </c>
      <c r="CF17" s="16" t="s">
        <v>389</v>
      </c>
      <c r="CG17" s="5"/>
      <c r="CH17" s="5"/>
      <c r="CI17" s="5"/>
      <c r="CJ17" s="5"/>
      <c r="CK17" s="5"/>
      <c r="CL17" s="5"/>
      <c r="CO17" s="58" t="s">
        <v>291</v>
      </c>
      <c r="CP17" s="16" t="s">
        <v>389</v>
      </c>
      <c r="CQ17" s="5"/>
      <c r="CR17" s="5"/>
      <c r="CS17" s="5"/>
      <c r="CT17" s="5"/>
      <c r="CU17" s="5"/>
      <c r="CV17" s="5"/>
      <c r="CY17" s="58" t="s">
        <v>291</v>
      </c>
      <c r="CZ17" s="16" t="s">
        <v>389</v>
      </c>
      <c r="DA17" s="5"/>
      <c r="DB17" s="5"/>
      <c r="DC17" s="5"/>
      <c r="DD17" s="5"/>
      <c r="DE17" s="5"/>
      <c r="DF17" s="5"/>
      <c r="DI17" s="58" t="s">
        <v>291</v>
      </c>
      <c r="DJ17" s="16" t="s">
        <v>389</v>
      </c>
      <c r="DK17" s="5"/>
      <c r="DL17" s="5"/>
      <c r="DM17" s="5"/>
      <c r="DN17" s="5"/>
      <c r="DO17" s="5"/>
      <c r="DP17" s="5"/>
      <c r="DS17" s="58" t="s">
        <v>291</v>
      </c>
      <c r="DT17" s="16" t="s">
        <v>389</v>
      </c>
      <c r="DU17" s="5"/>
      <c r="DV17" s="5"/>
      <c r="DW17" s="5"/>
      <c r="DX17" s="5"/>
      <c r="DY17" s="5"/>
      <c r="DZ17" s="5"/>
      <c r="EC17" s="58" t="s">
        <v>291</v>
      </c>
      <c r="ED17" s="16" t="s">
        <v>389</v>
      </c>
      <c r="EE17" s="5"/>
      <c r="EF17" s="5"/>
      <c r="EG17" s="5"/>
      <c r="EH17" s="5"/>
      <c r="EI17" s="5"/>
      <c r="EJ17" s="5"/>
      <c r="EM17" s="58" t="s">
        <v>291</v>
      </c>
      <c r="EN17" s="16" t="s">
        <v>389</v>
      </c>
      <c r="EO17" s="5"/>
      <c r="EP17" s="5"/>
      <c r="EQ17" s="5"/>
      <c r="ER17" s="5"/>
      <c r="ES17" s="5"/>
      <c r="ET17" s="5"/>
      <c r="EW17" s="58" t="s">
        <v>291</v>
      </c>
      <c r="EX17" s="16" t="s">
        <v>389</v>
      </c>
      <c r="EY17" s="5"/>
      <c r="EZ17" s="5"/>
      <c r="FA17" s="5"/>
      <c r="FB17" s="5"/>
      <c r="FC17" s="5"/>
      <c r="FD17" s="5"/>
      <c r="FG17" s="58" t="s">
        <v>291</v>
      </c>
      <c r="FH17" s="16" t="s">
        <v>389</v>
      </c>
      <c r="FI17" s="5"/>
      <c r="FJ17" s="5"/>
      <c r="FK17" s="5"/>
      <c r="FL17" s="5"/>
      <c r="FM17" s="5"/>
      <c r="FN17" s="5"/>
      <c r="FQ17" s="58" t="s">
        <v>291</v>
      </c>
      <c r="FR17" s="16" t="s">
        <v>389</v>
      </c>
      <c r="FS17" s="5"/>
      <c r="FT17" s="5"/>
      <c r="FU17" s="5"/>
      <c r="FV17" s="5"/>
      <c r="FW17" s="5"/>
      <c r="FX17" s="5"/>
      <c r="GA17" s="58" t="s">
        <v>291</v>
      </c>
      <c r="GB17" s="16" t="s">
        <v>389</v>
      </c>
      <c r="GC17" s="5"/>
      <c r="GD17" s="5"/>
      <c r="GE17" s="5"/>
      <c r="GF17" s="5"/>
      <c r="GG17" s="5"/>
      <c r="GH17" s="5"/>
      <c r="GK17" s="58" t="s">
        <v>291</v>
      </c>
      <c r="GL17" s="16" t="s">
        <v>389</v>
      </c>
      <c r="GM17" s="5"/>
      <c r="GN17" s="5"/>
      <c r="GO17" s="5"/>
      <c r="GP17" s="5"/>
      <c r="GQ17" s="5"/>
      <c r="GR17" s="5"/>
      <c r="GU17" s="58" t="s">
        <v>291</v>
      </c>
      <c r="GV17" s="16" t="s">
        <v>389</v>
      </c>
      <c r="GW17" s="5"/>
      <c r="GX17" s="5"/>
      <c r="GY17" s="5"/>
      <c r="GZ17" s="5"/>
      <c r="HA17" s="5"/>
      <c r="HB17" s="5"/>
      <c r="HE17" s="58" t="s">
        <v>291</v>
      </c>
      <c r="HF17" s="16" t="s">
        <v>389</v>
      </c>
      <c r="HG17" s="5"/>
      <c r="HH17" s="5"/>
      <c r="HI17" s="5"/>
      <c r="HJ17" s="5"/>
      <c r="HK17" s="5"/>
      <c r="HL17" s="5"/>
      <c r="HO17" s="58" t="s">
        <v>291</v>
      </c>
      <c r="HP17" s="16" t="s">
        <v>389</v>
      </c>
      <c r="HQ17" s="5"/>
      <c r="HR17" s="5"/>
      <c r="HS17" s="5"/>
      <c r="HT17" s="5"/>
      <c r="HU17" s="5"/>
      <c r="HV17" s="5"/>
      <c r="HY17" s="58" t="s">
        <v>291</v>
      </c>
      <c r="HZ17" s="16" t="s">
        <v>389</v>
      </c>
      <c r="IA17" s="5"/>
      <c r="IB17" s="5"/>
      <c r="IC17" s="5"/>
      <c r="ID17" s="5"/>
      <c r="IE17" s="5"/>
      <c r="IF17" s="5"/>
      <c r="II17" s="58" t="s">
        <v>291</v>
      </c>
      <c r="IJ17" s="16" t="s">
        <v>389</v>
      </c>
      <c r="IK17" s="5"/>
      <c r="IL17" s="5"/>
      <c r="IM17" s="5"/>
      <c r="IN17" s="5"/>
      <c r="IO17" s="5"/>
      <c r="IP17" s="5"/>
      <c r="IS17" s="58" t="s">
        <v>291</v>
      </c>
      <c r="IT17" s="16" t="s">
        <v>389</v>
      </c>
      <c r="IU17" s="5"/>
      <c r="IV17" s="5"/>
      <c r="IW17" s="5"/>
      <c r="IX17" s="5"/>
      <c r="IY17" s="5"/>
      <c r="IZ17" s="5"/>
    </row>
    <row r="18" spans="3:260" outlineLevel="1" x14ac:dyDescent="0.25">
      <c r="C18" s="65"/>
      <c r="D18" s="66" t="s">
        <v>17</v>
      </c>
      <c r="E18" s="9"/>
      <c r="F18" s="9"/>
      <c r="G18" s="9"/>
      <c r="H18" s="9"/>
      <c r="I18" s="9"/>
      <c r="J18" s="9"/>
      <c r="M18" s="65"/>
      <c r="N18" s="66" t="s">
        <v>17</v>
      </c>
      <c r="O18" s="9"/>
      <c r="P18" s="9"/>
      <c r="Q18" s="9"/>
      <c r="R18" s="9"/>
      <c r="S18" s="9"/>
      <c r="T18" s="9"/>
      <c r="W18" s="65"/>
      <c r="X18" s="66" t="s">
        <v>17</v>
      </c>
      <c r="Y18" s="9"/>
      <c r="Z18" s="9"/>
      <c r="AA18" s="9"/>
      <c r="AB18" s="9"/>
      <c r="AC18" s="9"/>
      <c r="AD18" s="9"/>
      <c r="AG18" s="65"/>
      <c r="AH18" s="66" t="s">
        <v>17</v>
      </c>
      <c r="AI18" s="9"/>
      <c r="AJ18" s="9"/>
      <c r="AK18" s="9"/>
      <c r="AL18" s="9"/>
      <c r="AM18" s="9"/>
      <c r="AN18" s="9"/>
      <c r="AQ18" s="65"/>
      <c r="AR18" s="66" t="s">
        <v>17</v>
      </c>
      <c r="AS18" s="9"/>
      <c r="AT18" s="9"/>
      <c r="AU18" s="9"/>
      <c r="AV18" s="9"/>
      <c r="AW18" s="9"/>
      <c r="AX18" s="9"/>
      <c r="BA18" s="65"/>
      <c r="BB18" s="66" t="s">
        <v>17</v>
      </c>
      <c r="BC18" s="9"/>
      <c r="BD18" s="9"/>
      <c r="BE18" s="9"/>
      <c r="BF18" s="9"/>
      <c r="BG18" s="9"/>
      <c r="BH18" s="9"/>
      <c r="BK18" s="65"/>
      <c r="BL18" s="66" t="s">
        <v>17</v>
      </c>
      <c r="BM18" s="9"/>
      <c r="BN18" s="9"/>
      <c r="BO18" s="9"/>
      <c r="BP18" s="9"/>
      <c r="BQ18" s="9"/>
      <c r="BR18" s="9"/>
      <c r="BU18" s="65"/>
      <c r="BV18" s="66" t="s">
        <v>17</v>
      </c>
      <c r="BW18" s="9"/>
      <c r="BX18" s="9"/>
      <c r="BY18" s="9"/>
      <c r="BZ18" s="9"/>
      <c r="CA18" s="9"/>
      <c r="CB18" s="9"/>
      <c r="CE18" s="65"/>
      <c r="CF18" s="66" t="s">
        <v>17</v>
      </c>
      <c r="CG18" s="9"/>
      <c r="CH18" s="9"/>
      <c r="CI18" s="9"/>
      <c r="CJ18" s="9"/>
      <c r="CK18" s="9"/>
      <c r="CL18" s="9"/>
      <c r="CO18" s="65"/>
      <c r="CP18" s="66" t="s">
        <v>17</v>
      </c>
      <c r="CQ18" s="9"/>
      <c r="CR18" s="9"/>
      <c r="CS18" s="9"/>
      <c r="CT18" s="9"/>
      <c r="CU18" s="9"/>
      <c r="CV18" s="9"/>
      <c r="CY18" s="65"/>
      <c r="CZ18" s="66" t="s">
        <v>17</v>
      </c>
      <c r="DA18" s="9"/>
      <c r="DB18" s="9"/>
      <c r="DC18" s="9"/>
      <c r="DD18" s="9"/>
      <c r="DE18" s="9"/>
      <c r="DF18" s="9"/>
      <c r="DI18" s="65"/>
      <c r="DJ18" s="66" t="s">
        <v>17</v>
      </c>
      <c r="DK18" s="9"/>
      <c r="DL18" s="9"/>
      <c r="DM18" s="9"/>
      <c r="DN18" s="9"/>
      <c r="DO18" s="9"/>
      <c r="DP18" s="9"/>
      <c r="DS18" s="65"/>
      <c r="DT18" s="66" t="s">
        <v>17</v>
      </c>
      <c r="DU18" s="9"/>
      <c r="DV18" s="9"/>
      <c r="DW18" s="9"/>
      <c r="DX18" s="9"/>
      <c r="DY18" s="9"/>
      <c r="DZ18" s="9"/>
      <c r="EC18" s="65"/>
      <c r="ED18" s="66" t="s">
        <v>17</v>
      </c>
      <c r="EE18" s="9"/>
      <c r="EF18" s="9"/>
      <c r="EG18" s="9"/>
      <c r="EH18" s="9"/>
      <c r="EI18" s="9"/>
      <c r="EJ18" s="9"/>
      <c r="EM18" s="65"/>
      <c r="EN18" s="66" t="s">
        <v>17</v>
      </c>
      <c r="EO18" s="9"/>
      <c r="EP18" s="9"/>
      <c r="EQ18" s="9"/>
      <c r="ER18" s="9"/>
      <c r="ES18" s="9"/>
      <c r="ET18" s="9"/>
      <c r="EW18" s="65"/>
      <c r="EX18" s="66" t="s">
        <v>17</v>
      </c>
      <c r="EY18" s="9"/>
      <c r="EZ18" s="9"/>
      <c r="FA18" s="9"/>
      <c r="FB18" s="9"/>
      <c r="FC18" s="9"/>
      <c r="FD18" s="9"/>
      <c r="FG18" s="65"/>
      <c r="FH18" s="66" t="s">
        <v>17</v>
      </c>
      <c r="FI18" s="9"/>
      <c r="FJ18" s="9"/>
      <c r="FK18" s="9"/>
      <c r="FL18" s="9"/>
      <c r="FM18" s="9"/>
      <c r="FN18" s="9"/>
      <c r="FQ18" s="65"/>
      <c r="FR18" s="66" t="s">
        <v>17</v>
      </c>
      <c r="FS18" s="9"/>
      <c r="FT18" s="9"/>
      <c r="FU18" s="9"/>
      <c r="FV18" s="9"/>
      <c r="FW18" s="9"/>
      <c r="FX18" s="9"/>
      <c r="GA18" s="65"/>
      <c r="GB18" s="66" t="s">
        <v>17</v>
      </c>
      <c r="GC18" s="9"/>
      <c r="GD18" s="9"/>
      <c r="GE18" s="9"/>
      <c r="GF18" s="9"/>
      <c r="GG18" s="9"/>
      <c r="GH18" s="9"/>
      <c r="GK18" s="65"/>
      <c r="GL18" s="66" t="s">
        <v>17</v>
      </c>
      <c r="GM18" s="9"/>
      <c r="GN18" s="9"/>
      <c r="GO18" s="9"/>
      <c r="GP18" s="9"/>
      <c r="GQ18" s="9"/>
      <c r="GR18" s="9"/>
      <c r="GU18" s="65"/>
      <c r="GV18" s="66" t="s">
        <v>17</v>
      </c>
      <c r="GW18" s="9"/>
      <c r="GX18" s="9"/>
      <c r="GY18" s="9"/>
      <c r="GZ18" s="9"/>
      <c r="HA18" s="9"/>
      <c r="HB18" s="9"/>
      <c r="HE18" s="65"/>
      <c r="HF18" s="66" t="s">
        <v>17</v>
      </c>
      <c r="HG18" s="9"/>
      <c r="HH18" s="9"/>
      <c r="HI18" s="9"/>
      <c r="HJ18" s="9"/>
      <c r="HK18" s="9"/>
      <c r="HL18" s="9"/>
      <c r="HO18" s="65"/>
      <c r="HP18" s="66" t="s">
        <v>17</v>
      </c>
      <c r="HQ18" s="9"/>
      <c r="HR18" s="9"/>
      <c r="HS18" s="9"/>
      <c r="HT18" s="9"/>
      <c r="HU18" s="9"/>
      <c r="HV18" s="9"/>
      <c r="HY18" s="65"/>
      <c r="HZ18" s="66" t="s">
        <v>17</v>
      </c>
      <c r="IA18" s="9"/>
      <c r="IB18" s="9"/>
      <c r="IC18" s="9"/>
      <c r="ID18" s="9"/>
      <c r="IE18" s="9"/>
      <c r="IF18" s="9"/>
      <c r="II18" s="65"/>
      <c r="IJ18" s="66" t="s">
        <v>17</v>
      </c>
      <c r="IK18" s="9"/>
      <c r="IL18" s="9"/>
      <c r="IM18" s="9"/>
      <c r="IN18" s="9"/>
      <c r="IO18" s="9"/>
      <c r="IP18" s="9"/>
      <c r="IS18" s="65"/>
      <c r="IT18" s="66" t="s">
        <v>17</v>
      </c>
      <c r="IU18" s="9"/>
      <c r="IV18" s="9"/>
      <c r="IW18" s="9"/>
      <c r="IX18" s="9"/>
      <c r="IY18" s="9"/>
      <c r="IZ18" s="9"/>
    </row>
    <row r="19" spans="3:260" ht="26.4" x14ac:dyDescent="0.25">
      <c r="C19" s="56">
        <v>5.3</v>
      </c>
      <c r="D19" s="15" t="s">
        <v>23</v>
      </c>
      <c r="E19" s="4"/>
      <c r="F19" s="4"/>
      <c r="G19" s="4"/>
      <c r="H19" s="4"/>
      <c r="I19" s="4"/>
      <c r="J19" s="4"/>
      <c r="M19" s="56">
        <v>5.3</v>
      </c>
      <c r="N19" s="15" t="s">
        <v>23</v>
      </c>
      <c r="O19" s="4"/>
      <c r="P19" s="4"/>
      <c r="Q19" s="4"/>
      <c r="R19" s="4"/>
      <c r="S19" s="4"/>
      <c r="T19" s="4"/>
      <c r="W19" s="56">
        <v>5.3</v>
      </c>
      <c r="X19" s="15" t="s">
        <v>23</v>
      </c>
      <c r="Y19" s="4"/>
      <c r="Z19" s="4"/>
      <c r="AA19" s="4"/>
      <c r="AB19" s="4"/>
      <c r="AC19" s="4"/>
      <c r="AD19" s="4"/>
      <c r="AG19" s="56">
        <v>5.3</v>
      </c>
      <c r="AH19" s="15" t="s">
        <v>23</v>
      </c>
      <c r="AI19" s="4"/>
      <c r="AJ19" s="4"/>
      <c r="AK19" s="4"/>
      <c r="AL19" s="4"/>
      <c r="AM19" s="4"/>
      <c r="AN19" s="4"/>
      <c r="AQ19" s="56">
        <v>5.3</v>
      </c>
      <c r="AR19" s="15" t="s">
        <v>23</v>
      </c>
      <c r="AS19" s="4"/>
      <c r="AT19" s="4"/>
      <c r="AU19" s="4"/>
      <c r="AV19" s="4"/>
      <c r="AW19" s="4"/>
      <c r="AX19" s="4"/>
      <c r="BA19" s="56">
        <v>5.3</v>
      </c>
      <c r="BB19" s="15" t="s">
        <v>23</v>
      </c>
      <c r="BC19" s="4"/>
      <c r="BD19" s="4"/>
      <c r="BE19" s="4"/>
      <c r="BF19" s="4"/>
      <c r="BG19" s="4"/>
      <c r="BH19" s="4"/>
      <c r="BK19" s="56">
        <v>5.3</v>
      </c>
      <c r="BL19" s="15" t="s">
        <v>23</v>
      </c>
      <c r="BM19" s="4"/>
      <c r="BN19" s="4"/>
      <c r="BO19" s="4"/>
      <c r="BP19" s="4"/>
      <c r="BQ19" s="4"/>
      <c r="BR19" s="4"/>
      <c r="BU19" s="56">
        <v>5.3</v>
      </c>
      <c r="BV19" s="15" t="s">
        <v>23</v>
      </c>
      <c r="BW19" s="4"/>
      <c r="BX19" s="4"/>
      <c r="BY19" s="4"/>
      <c r="BZ19" s="4"/>
      <c r="CA19" s="4"/>
      <c r="CB19" s="4"/>
      <c r="CE19" s="56">
        <v>5.3</v>
      </c>
      <c r="CF19" s="15" t="s">
        <v>23</v>
      </c>
      <c r="CG19" s="4"/>
      <c r="CH19" s="4"/>
      <c r="CI19" s="4"/>
      <c r="CJ19" s="4"/>
      <c r="CK19" s="4"/>
      <c r="CL19" s="4"/>
      <c r="CO19" s="56">
        <v>5.3</v>
      </c>
      <c r="CP19" s="15" t="s">
        <v>23</v>
      </c>
      <c r="CQ19" s="4"/>
      <c r="CR19" s="4"/>
      <c r="CS19" s="4"/>
      <c r="CT19" s="4"/>
      <c r="CU19" s="4"/>
      <c r="CV19" s="4"/>
      <c r="CY19" s="56">
        <v>5.3</v>
      </c>
      <c r="CZ19" s="15" t="s">
        <v>23</v>
      </c>
      <c r="DA19" s="4"/>
      <c r="DB19" s="4"/>
      <c r="DC19" s="4"/>
      <c r="DD19" s="4"/>
      <c r="DE19" s="4"/>
      <c r="DF19" s="4"/>
      <c r="DI19" s="56">
        <v>5.3</v>
      </c>
      <c r="DJ19" s="15" t="s">
        <v>23</v>
      </c>
      <c r="DK19" s="4"/>
      <c r="DL19" s="4"/>
      <c r="DM19" s="4"/>
      <c r="DN19" s="4"/>
      <c r="DO19" s="4"/>
      <c r="DP19" s="4"/>
      <c r="DS19" s="56">
        <v>5.3</v>
      </c>
      <c r="DT19" s="15" t="s">
        <v>23</v>
      </c>
      <c r="DU19" s="4"/>
      <c r="DV19" s="4"/>
      <c r="DW19" s="4"/>
      <c r="DX19" s="4"/>
      <c r="DY19" s="4"/>
      <c r="DZ19" s="4"/>
      <c r="EC19" s="56">
        <v>5.3</v>
      </c>
      <c r="ED19" s="15" t="s">
        <v>23</v>
      </c>
      <c r="EE19" s="4"/>
      <c r="EF19" s="4"/>
      <c r="EG19" s="4"/>
      <c r="EH19" s="4"/>
      <c r="EI19" s="4"/>
      <c r="EJ19" s="4"/>
      <c r="EM19" s="56">
        <v>5.3</v>
      </c>
      <c r="EN19" s="15" t="s">
        <v>23</v>
      </c>
      <c r="EO19" s="4"/>
      <c r="EP19" s="4"/>
      <c r="EQ19" s="4"/>
      <c r="ER19" s="4"/>
      <c r="ES19" s="4"/>
      <c r="ET19" s="4"/>
      <c r="EW19" s="56">
        <v>5.3</v>
      </c>
      <c r="EX19" s="15" t="s">
        <v>23</v>
      </c>
      <c r="EY19" s="4"/>
      <c r="EZ19" s="4"/>
      <c r="FA19" s="4"/>
      <c r="FB19" s="4"/>
      <c r="FC19" s="4"/>
      <c r="FD19" s="4"/>
      <c r="FG19" s="56">
        <v>5.3</v>
      </c>
      <c r="FH19" s="15" t="s">
        <v>23</v>
      </c>
      <c r="FI19" s="4"/>
      <c r="FJ19" s="4"/>
      <c r="FK19" s="4"/>
      <c r="FL19" s="4"/>
      <c r="FM19" s="4"/>
      <c r="FN19" s="4"/>
      <c r="FQ19" s="56">
        <v>5.3</v>
      </c>
      <c r="FR19" s="15" t="s">
        <v>23</v>
      </c>
      <c r="FS19" s="4"/>
      <c r="FT19" s="4"/>
      <c r="FU19" s="4"/>
      <c r="FV19" s="4"/>
      <c r="FW19" s="4"/>
      <c r="FX19" s="4"/>
      <c r="GA19" s="56">
        <v>5.3</v>
      </c>
      <c r="GB19" s="15" t="s">
        <v>23</v>
      </c>
      <c r="GC19" s="4"/>
      <c r="GD19" s="4"/>
      <c r="GE19" s="4"/>
      <c r="GF19" s="4"/>
      <c r="GG19" s="4"/>
      <c r="GH19" s="4"/>
      <c r="GK19" s="56">
        <v>5.3</v>
      </c>
      <c r="GL19" s="15" t="s">
        <v>23</v>
      </c>
      <c r="GM19" s="4"/>
      <c r="GN19" s="4"/>
      <c r="GO19" s="4"/>
      <c r="GP19" s="4"/>
      <c r="GQ19" s="4"/>
      <c r="GR19" s="4"/>
      <c r="GU19" s="56">
        <v>5.3</v>
      </c>
      <c r="GV19" s="15" t="s">
        <v>23</v>
      </c>
      <c r="GW19" s="4"/>
      <c r="GX19" s="4"/>
      <c r="GY19" s="4"/>
      <c r="GZ19" s="4"/>
      <c r="HA19" s="4"/>
      <c r="HB19" s="4"/>
      <c r="HE19" s="56">
        <v>5.3</v>
      </c>
      <c r="HF19" s="15" t="s">
        <v>23</v>
      </c>
      <c r="HG19" s="4"/>
      <c r="HH19" s="4"/>
      <c r="HI19" s="4"/>
      <c r="HJ19" s="4"/>
      <c r="HK19" s="4"/>
      <c r="HL19" s="4"/>
      <c r="HO19" s="56">
        <v>5.3</v>
      </c>
      <c r="HP19" s="15" t="s">
        <v>23</v>
      </c>
      <c r="HQ19" s="4"/>
      <c r="HR19" s="4"/>
      <c r="HS19" s="4"/>
      <c r="HT19" s="4"/>
      <c r="HU19" s="4"/>
      <c r="HV19" s="4"/>
      <c r="HY19" s="56">
        <v>5.3</v>
      </c>
      <c r="HZ19" s="15" t="s">
        <v>23</v>
      </c>
      <c r="IA19" s="4"/>
      <c r="IB19" s="4"/>
      <c r="IC19" s="4"/>
      <c r="ID19" s="4"/>
      <c r="IE19" s="4"/>
      <c r="IF19" s="4"/>
      <c r="II19" s="56">
        <v>5.3</v>
      </c>
      <c r="IJ19" s="15" t="s">
        <v>23</v>
      </c>
      <c r="IK19" s="4"/>
      <c r="IL19" s="4"/>
      <c r="IM19" s="4"/>
      <c r="IN19" s="4"/>
      <c r="IO19" s="4"/>
      <c r="IP19" s="4"/>
      <c r="IS19" s="56">
        <v>5.3</v>
      </c>
      <c r="IT19" s="15" t="s">
        <v>23</v>
      </c>
      <c r="IU19" s="4"/>
      <c r="IV19" s="4"/>
      <c r="IW19" s="4"/>
      <c r="IX19" s="4"/>
      <c r="IY19" s="4"/>
      <c r="IZ19" s="4"/>
    </row>
    <row r="20" spans="3:260" outlineLevel="1" x14ac:dyDescent="0.25">
      <c r="C20" s="58" t="s">
        <v>51</v>
      </c>
      <c r="D20" s="16" t="s">
        <v>21</v>
      </c>
      <c r="E20" s="5"/>
      <c r="F20" s="5"/>
      <c r="G20" s="5"/>
      <c r="H20" s="5"/>
      <c r="I20" s="5"/>
      <c r="J20" s="5"/>
      <c r="M20" s="58" t="s">
        <v>51</v>
      </c>
      <c r="N20" s="16" t="s">
        <v>21</v>
      </c>
      <c r="O20" s="5"/>
      <c r="P20" s="5"/>
      <c r="Q20" s="5"/>
      <c r="R20" s="5"/>
      <c r="S20" s="5"/>
      <c r="T20" s="5"/>
      <c r="W20" s="58" t="s">
        <v>51</v>
      </c>
      <c r="X20" s="16" t="s">
        <v>21</v>
      </c>
      <c r="Y20" s="5"/>
      <c r="Z20" s="5"/>
      <c r="AA20" s="5"/>
      <c r="AB20" s="5"/>
      <c r="AC20" s="5"/>
      <c r="AD20" s="5"/>
      <c r="AG20" s="58" t="s">
        <v>51</v>
      </c>
      <c r="AH20" s="16" t="s">
        <v>21</v>
      </c>
      <c r="AI20" s="5"/>
      <c r="AJ20" s="5"/>
      <c r="AK20" s="5"/>
      <c r="AL20" s="5"/>
      <c r="AM20" s="5"/>
      <c r="AN20" s="5"/>
      <c r="AQ20" s="58" t="s">
        <v>51</v>
      </c>
      <c r="AR20" s="16" t="s">
        <v>21</v>
      </c>
      <c r="AS20" s="5"/>
      <c r="AT20" s="5"/>
      <c r="AU20" s="5"/>
      <c r="AV20" s="5"/>
      <c r="AW20" s="5"/>
      <c r="AX20" s="5"/>
      <c r="BA20" s="58" t="s">
        <v>51</v>
      </c>
      <c r="BB20" s="16" t="s">
        <v>21</v>
      </c>
      <c r="BC20" s="5"/>
      <c r="BD20" s="5"/>
      <c r="BE20" s="5"/>
      <c r="BF20" s="5"/>
      <c r="BG20" s="5"/>
      <c r="BH20" s="5"/>
      <c r="BK20" s="58" t="s">
        <v>51</v>
      </c>
      <c r="BL20" s="16" t="s">
        <v>21</v>
      </c>
      <c r="BM20" s="5"/>
      <c r="BN20" s="5"/>
      <c r="BO20" s="5"/>
      <c r="BP20" s="5"/>
      <c r="BQ20" s="5"/>
      <c r="BR20" s="5"/>
      <c r="BU20" s="58" t="s">
        <v>51</v>
      </c>
      <c r="BV20" s="16" t="s">
        <v>21</v>
      </c>
      <c r="BW20" s="5"/>
      <c r="BX20" s="5"/>
      <c r="BY20" s="5"/>
      <c r="BZ20" s="5"/>
      <c r="CA20" s="5"/>
      <c r="CB20" s="5"/>
      <c r="CE20" s="58" t="s">
        <v>51</v>
      </c>
      <c r="CF20" s="16" t="s">
        <v>21</v>
      </c>
      <c r="CG20" s="5"/>
      <c r="CH20" s="5"/>
      <c r="CI20" s="5"/>
      <c r="CJ20" s="5"/>
      <c r="CK20" s="5"/>
      <c r="CL20" s="5"/>
      <c r="CO20" s="58" t="s">
        <v>51</v>
      </c>
      <c r="CP20" s="16" t="s">
        <v>21</v>
      </c>
      <c r="CQ20" s="5"/>
      <c r="CR20" s="5"/>
      <c r="CS20" s="5"/>
      <c r="CT20" s="5"/>
      <c r="CU20" s="5"/>
      <c r="CV20" s="5"/>
      <c r="CY20" s="58" t="s">
        <v>51</v>
      </c>
      <c r="CZ20" s="16" t="s">
        <v>21</v>
      </c>
      <c r="DA20" s="5"/>
      <c r="DB20" s="5"/>
      <c r="DC20" s="5"/>
      <c r="DD20" s="5"/>
      <c r="DE20" s="5"/>
      <c r="DF20" s="5"/>
      <c r="DI20" s="58" t="s">
        <v>51</v>
      </c>
      <c r="DJ20" s="16" t="s">
        <v>21</v>
      </c>
      <c r="DK20" s="5"/>
      <c r="DL20" s="5"/>
      <c r="DM20" s="5"/>
      <c r="DN20" s="5"/>
      <c r="DO20" s="5"/>
      <c r="DP20" s="5"/>
      <c r="DS20" s="58" t="s">
        <v>51</v>
      </c>
      <c r="DT20" s="16" t="s">
        <v>21</v>
      </c>
      <c r="DU20" s="5"/>
      <c r="DV20" s="5"/>
      <c r="DW20" s="5"/>
      <c r="DX20" s="5"/>
      <c r="DY20" s="5"/>
      <c r="DZ20" s="5"/>
      <c r="EC20" s="58" t="s">
        <v>51</v>
      </c>
      <c r="ED20" s="16" t="s">
        <v>21</v>
      </c>
      <c r="EE20" s="5"/>
      <c r="EF20" s="5"/>
      <c r="EG20" s="5"/>
      <c r="EH20" s="5"/>
      <c r="EI20" s="5"/>
      <c r="EJ20" s="5"/>
      <c r="EM20" s="58" t="s">
        <v>51</v>
      </c>
      <c r="EN20" s="16" t="s">
        <v>21</v>
      </c>
      <c r="EO20" s="5"/>
      <c r="EP20" s="5"/>
      <c r="EQ20" s="5"/>
      <c r="ER20" s="5"/>
      <c r="ES20" s="5"/>
      <c r="ET20" s="5"/>
      <c r="EW20" s="58" t="s">
        <v>51</v>
      </c>
      <c r="EX20" s="16" t="s">
        <v>21</v>
      </c>
      <c r="EY20" s="5"/>
      <c r="EZ20" s="5"/>
      <c r="FA20" s="5"/>
      <c r="FB20" s="5"/>
      <c r="FC20" s="5"/>
      <c r="FD20" s="5"/>
      <c r="FG20" s="58" t="s">
        <v>51</v>
      </c>
      <c r="FH20" s="16" t="s">
        <v>21</v>
      </c>
      <c r="FI20" s="5"/>
      <c r="FJ20" s="5"/>
      <c r="FK20" s="5"/>
      <c r="FL20" s="5"/>
      <c r="FM20" s="5"/>
      <c r="FN20" s="5"/>
      <c r="FQ20" s="58" t="s">
        <v>51</v>
      </c>
      <c r="FR20" s="16" t="s">
        <v>21</v>
      </c>
      <c r="FS20" s="5"/>
      <c r="FT20" s="5"/>
      <c r="FU20" s="5"/>
      <c r="FV20" s="5"/>
      <c r="FW20" s="5"/>
      <c r="FX20" s="5"/>
      <c r="GA20" s="58" t="s">
        <v>51</v>
      </c>
      <c r="GB20" s="16" t="s">
        <v>21</v>
      </c>
      <c r="GC20" s="5"/>
      <c r="GD20" s="5"/>
      <c r="GE20" s="5"/>
      <c r="GF20" s="5"/>
      <c r="GG20" s="5"/>
      <c r="GH20" s="5"/>
      <c r="GK20" s="58" t="s">
        <v>51</v>
      </c>
      <c r="GL20" s="16" t="s">
        <v>21</v>
      </c>
      <c r="GM20" s="5"/>
      <c r="GN20" s="5"/>
      <c r="GO20" s="5"/>
      <c r="GP20" s="5"/>
      <c r="GQ20" s="5"/>
      <c r="GR20" s="5"/>
      <c r="GU20" s="58" t="s">
        <v>51</v>
      </c>
      <c r="GV20" s="16" t="s">
        <v>21</v>
      </c>
      <c r="GW20" s="5"/>
      <c r="GX20" s="5"/>
      <c r="GY20" s="5"/>
      <c r="GZ20" s="5"/>
      <c r="HA20" s="5"/>
      <c r="HB20" s="5"/>
      <c r="HE20" s="58" t="s">
        <v>51</v>
      </c>
      <c r="HF20" s="16" t="s">
        <v>21</v>
      </c>
      <c r="HG20" s="5"/>
      <c r="HH20" s="5"/>
      <c r="HI20" s="5"/>
      <c r="HJ20" s="5"/>
      <c r="HK20" s="5"/>
      <c r="HL20" s="5"/>
      <c r="HO20" s="58" t="s">
        <v>51</v>
      </c>
      <c r="HP20" s="16" t="s">
        <v>21</v>
      </c>
      <c r="HQ20" s="5"/>
      <c r="HR20" s="5"/>
      <c r="HS20" s="5"/>
      <c r="HT20" s="5"/>
      <c r="HU20" s="5"/>
      <c r="HV20" s="5"/>
      <c r="HY20" s="58" t="s">
        <v>51</v>
      </c>
      <c r="HZ20" s="16" t="s">
        <v>21</v>
      </c>
      <c r="IA20" s="5"/>
      <c r="IB20" s="5"/>
      <c r="IC20" s="5"/>
      <c r="ID20" s="5"/>
      <c r="IE20" s="5"/>
      <c r="IF20" s="5"/>
      <c r="II20" s="58" t="s">
        <v>51</v>
      </c>
      <c r="IJ20" s="16" t="s">
        <v>21</v>
      </c>
      <c r="IK20" s="5"/>
      <c r="IL20" s="5"/>
      <c r="IM20" s="5"/>
      <c r="IN20" s="5"/>
      <c r="IO20" s="5"/>
      <c r="IP20" s="5"/>
      <c r="IS20" s="58" t="s">
        <v>51</v>
      </c>
      <c r="IT20" s="16" t="s">
        <v>21</v>
      </c>
      <c r="IU20" s="5"/>
      <c r="IV20" s="5"/>
      <c r="IW20" s="5"/>
      <c r="IX20" s="5"/>
      <c r="IY20" s="5"/>
      <c r="IZ20" s="5"/>
    </row>
    <row r="21" spans="3:260" outlineLevel="1" x14ac:dyDescent="0.25">
      <c r="C21" s="61"/>
      <c r="D21" s="13" t="s">
        <v>85</v>
      </c>
      <c r="E21" s="6"/>
      <c r="F21" s="6"/>
      <c r="G21" s="6"/>
      <c r="H21" s="6"/>
      <c r="I21" s="6"/>
      <c r="J21" s="6"/>
      <c r="M21" s="61"/>
      <c r="N21" s="13" t="s">
        <v>85</v>
      </c>
      <c r="O21" s="6"/>
      <c r="P21" s="6"/>
      <c r="Q21" s="6"/>
      <c r="R21" s="6"/>
      <c r="S21" s="6"/>
      <c r="T21" s="6"/>
      <c r="W21" s="61"/>
      <c r="X21" s="13" t="s">
        <v>85</v>
      </c>
      <c r="Y21" s="6"/>
      <c r="Z21" s="6"/>
      <c r="AA21" s="6"/>
      <c r="AB21" s="6"/>
      <c r="AC21" s="6"/>
      <c r="AD21" s="6"/>
      <c r="AG21" s="61"/>
      <c r="AH21" s="13" t="s">
        <v>85</v>
      </c>
      <c r="AI21" s="6"/>
      <c r="AJ21" s="6"/>
      <c r="AK21" s="6"/>
      <c r="AL21" s="6"/>
      <c r="AM21" s="6"/>
      <c r="AN21" s="6"/>
      <c r="AQ21" s="61"/>
      <c r="AR21" s="13" t="s">
        <v>85</v>
      </c>
      <c r="AS21" s="6"/>
      <c r="AT21" s="6"/>
      <c r="AU21" s="6"/>
      <c r="AV21" s="6"/>
      <c r="AW21" s="6"/>
      <c r="AX21" s="6"/>
      <c r="BA21" s="61"/>
      <c r="BB21" s="13" t="s">
        <v>85</v>
      </c>
      <c r="BC21" s="6"/>
      <c r="BD21" s="6"/>
      <c r="BE21" s="6"/>
      <c r="BF21" s="6"/>
      <c r="BG21" s="6"/>
      <c r="BH21" s="6"/>
      <c r="BK21" s="61"/>
      <c r="BL21" s="13" t="s">
        <v>85</v>
      </c>
      <c r="BM21" s="6"/>
      <c r="BN21" s="6"/>
      <c r="BO21" s="6"/>
      <c r="BP21" s="6"/>
      <c r="BQ21" s="6"/>
      <c r="BR21" s="6"/>
      <c r="BU21" s="61"/>
      <c r="BV21" s="13" t="s">
        <v>85</v>
      </c>
      <c r="BW21" s="6"/>
      <c r="BX21" s="6"/>
      <c r="BY21" s="6"/>
      <c r="BZ21" s="6"/>
      <c r="CA21" s="6"/>
      <c r="CB21" s="6"/>
      <c r="CE21" s="61"/>
      <c r="CF21" s="13" t="s">
        <v>85</v>
      </c>
      <c r="CG21" s="6"/>
      <c r="CH21" s="6"/>
      <c r="CI21" s="6"/>
      <c r="CJ21" s="6"/>
      <c r="CK21" s="6"/>
      <c r="CL21" s="6"/>
      <c r="CO21" s="61"/>
      <c r="CP21" s="13" t="s">
        <v>85</v>
      </c>
      <c r="CQ21" s="6"/>
      <c r="CR21" s="6"/>
      <c r="CS21" s="6"/>
      <c r="CT21" s="6"/>
      <c r="CU21" s="6"/>
      <c r="CV21" s="6"/>
      <c r="CY21" s="61"/>
      <c r="CZ21" s="13" t="s">
        <v>85</v>
      </c>
      <c r="DA21" s="6"/>
      <c r="DB21" s="6"/>
      <c r="DC21" s="6"/>
      <c r="DD21" s="6"/>
      <c r="DE21" s="6"/>
      <c r="DF21" s="6"/>
      <c r="DI21" s="61"/>
      <c r="DJ21" s="13" t="s">
        <v>85</v>
      </c>
      <c r="DK21" s="6"/>
      <c r="DL21" s="6"/>
      <c r="DM21" s="6"/>
      <c r="DN21" s="6"/>
      <c r="DO21" s="6"/>
      <c r="DP21" s="6"/>
      <c r="DS21" s="61"/>
      <c r="DT21" s="13" t="s">
        <v>85</v>
      </c>
      <c r="DU21" s="6"/>
      <c r="DV21" s="6"/>
      <c r="DW21" s="6"/>
      <c r="DX21" s="6"/>
      <c r="DY21" s="6"/>
      <c r="DZ21" s="6"/>
      <c r="EC21" s="61"/>
      <c r="ED21" s="13" t="s">
        <v>85</v>
      </c>
      <c r="EE21" s="6"/>
      <c r="EF21" s="6"/>
      <c r="EG21" s="6"/>
      <c r="EH21" s="6"/>
      <c r="EI21" s="6"/>
      <c r="EJ21" s="6"/>
      <c r="EM21" s="61"/>
      <c r="EN21" s="13" t="s">
        <v>85</v>
      </c>
      <c r="EO21" s="6"/>
      <c r="EP21" s="6"/>
      <c r="EQ21" s="6"/>
      <c r="ER21" s="6"/>
      <c r="ES21" s="6"/>
      <c r="ET21" s="6"/>
      <c r="EW21" s="61"/>
      <c r="EX21" s="13" t="s">
        <v>85</v>
      </c>
      <c r="EY21" s="6"/>
      <c r="EZ21" s="6"/>
      <c r="FA21" s="6"/>
      <c r="FB21" s="6"/>
      <c r="FC21" s="6"/>
      <c r="FD21" s="6"/>
      <c r="FG21" s="61"/>
      <c r="FH21" s="13" t="s">
        <v>85</v>
      </c>
      <c r="FI21" s="6"/>
      <c r="FJ21" s="6"/>
      <c r="FK21" s="6"/>
      <c r="FL21" s="6"/>
      <c r="FM21" s="6"/>
      <c r="FN21" s="6"/>
      <c r="FQ21" s="61"/>
      <c r="FR21" s="13" t="s">
        <v>85</v>
      </c>
      <c r="FS21" s="6"/>
      <c r="FT21" s="6"/>
      <c r="FU21" s="6"/>
      <c r="FV21" s="6"/>
      <c r="FW21" s="6"/>
      <c r="FX21" s="6"/>
      <c r="GA21" s="61"/>
      <c r="GB21" s="13" t="s">
        <v>85</v>
      </c>
      <c r="GC21" s="6"/>
      <c r="GD21" s="6"/>
      <c r="GE21" s="6"/>
      <c r="GF21" s="6"/>
      <c r="GG21" s="6"/>
      <c r="GH21" s="6"/>
      <c r="GK21" s="61"/>
      <c r="GL21" s="13" t="s">
        <v>85</v>
      </c>
      <c r="GM21" s="6"/>
      <c r="GN21" s="6"/>
      <c r="GO21" s="6"/>
      <c r="GP21" s="6"/>
      <c r="GQ21" s="6"/>
      <c r="GR21" s="6"/>
      <c r="GU21" s="61"/>
      <c r="GV21" s="13" t="s">
        <v>85</v>
      </c>
      <c r="GW21" s="6"/>
      <c r="GX21" s="6"/>
      <c r="GY21" s="6"/>
      <c r="GZ21" s="6"/>
      <c r="HA21" s="6"/>
      <c r="HB21" s="6"/>
      <c r="HE21" s="61"/>
      <c r="HF21" s="13" t="s">
        <v>85</v>
      </c>
      <c r="HG21" s="6"/>
      <c r="HH21" s="6"/>
      <c r="HI21" s="6"/>
      <c r="HJ21" s="6"/>
      <c r="HK21" s="6"/>
      <c r="HL21" s="6"/>
      <c r="HO21" s="61"/>
      <c r="HP21" s="13" t="s">
        <v>85</v>
      </c>
      <c r="HQ21" s="6"/>
      <c r="HR21" s="6"/>
      <c r="HS21" s="6"/>
      <c r="HT21" s="6"/>
      <c r="HU21" s="6"/>
      <c r="HV21" s="6"/>
      <c r="HY21" s="61"/>
      <c r="HZ21" s="13" t="s">
        <v>85</v>
      </c>
      <c r="IA21" s="6"/>
      <c r="IB21" s="6"/>
      <c r="IC21" s="6"/>
      <c r="ID21" s="6"/>
      <c r="IE21" s="6"/>
      <c r="IF21" s="6"/>
      <c r="II21" s="61"/>
      <c r="IJ21" s="13" t="s">
        <v>85</v>
      </c>
      <c r="IK21" s="6"/>
      <c r="IL21" s="6"/>
      <c r="IM21" s="6"/>
      <c r="IN21" s="6"/>
      <c r="IO21" s="6"/>
      <c r="IP21" s="6"/>
      <c r="IS21" s="61"/>
      <c r="IT21" s="13" t="s">
        <v>85</v>
      </c>
      <c r="IU21" s="6"/>
      <c r="IV21" s="6"/>
      <c r="IW21" s="6"/>
      <c r="IX21" s="6"/>
      <c r="IY21" s="6"/>
      <c r="IZ21" s="6"/>
    </row>
    <row r="22" spans="3:260" outlineLevel="1" x14ac:dyDescent="0.25">
      <c r="C22" s="61"/>
      <c r="D22" s="13" t="s">
        <v>86</v>
      </c>
      <c r="E22" s="6"/>
      <c r="F22" s="6"/>
      <c r="G22" s="6"/>
      <c r="H22" s="6"/>
      <c r="I22" s="6"/>
      <c r="J22" s="6"/>
      <c r="M22" s="61"/>
      <c r="N22" s="13" t="s">
        <v>86</v>
      </c>
      <c r="O22" s="6"/>
      <c r="P22" s="6"/>
      <c r="Q22" s="6"/>
      <c r="R22" s="6"/>
      <c r="S22" s="6"/>
      <c r="T22" s="6"/>
      <c r="W22" s="61"/>
      <c r="X22" s="13" t="s">
        <v>86</v>
      </c>
      <c r="Y22" s="6"/>
      <c r="Z22" s="6"/>
      <c r="AA22" s="6"/>
      <c r="AB22" s="6"/>
      <c r="AC22" s="6"/>
      <c r="AD22" s="6"/>
      <c r="AG22" s="61"/>
      <c r="AH22" s="13" t="s">
        <v>86</v>
      </c>
      <c r="AI22" s="6"/>
      <c r="AJ22" s="6"/>
      <c r="AK22" s="6"/>
      <c r="AL22" s="6"/>
      <c r="AM22" s="6"/>
      <c r="AN22" s="6"/>
      <c r="AQ22" s="61"/>
      <c r="AR22" s="13" t="s">
        <v>86</v>
      </c>
      <c r="AS22" s="6"/>
      <c r="AT22" s="6"/>
      <c r="AU22" s="6"/>
      <c r="AV22" s="6"/>
      <c r="AW22" s="6"/>
      <c r="AX22" s="6"/>
      <c r="BA22" s="61"/>
      <c r="BB22" s="13" t="s">
        <v>86</v>
      </c>
      <c r="BC22" s="6"/>
      <c r="BD22" s="6"/>
      <c r="BE22" s="6"/>
      <c r="BF22" s="6"/>
      <c r="BG22" s="6"/>
      <c r="BH22" s="6"/>
      <c r="BK22" s="61"/>
      <c r="BL22" s="13" t="s">
        <v>86</v>
      </c>
      <c r="BM22" s="6"/>
      <c r="BN22" s="6"/>
      <c r="BO22" s="6"/>
      <c r="BP22" s="6"/>
      <c r="BQ22" s="6"/>
      <c r="BR22" s="6"/>
      <c r="BU22" s="61"/>
      <c r="BV22" s="13" t="s">
        <v>86</v>
      </c>
      <c r="BW22" s="6"/>
      <c r="BX22" s="6"/>
      <c r="BY22" s="6"/>
      <c r="BZ22" s="6"/>
      <c r="CA22" s="6"/>
      <c r="CB22" s="6"/>
      <c r="CE22" s="61"/>
      <c r="CF22" s="13" t="s">
        <v>86</v>
      </c>
      <c r="CG22" s="6"/>
      <c r="CH22" s="6"/>
      <c r="CI22" s="6"/>
      <c r="CJ22" s="6"/>
      <c r="CK22" s="6"/>
      <c r="CL22" s="6"/>
      <c r="CO22" s="61"/>
      <c r="CP22" s="13" t="s">
        <v>86</v>
      </c>
      <c r="CQ22" s="6"/>
      <c r="CR22" s="6"/>
      <c r="CS22" s="6"/>
      <c r="CT22" s="6"/>
      <c r="CU22" s="6"/>
      <c r="CV22" s="6"/>
      <c r="CY22" s="61"/>
      <c r="CZ22" s="13" t="s">
        <v>86</v>
      </c>
      <c r="DA22" s="6"/>
      <c r="DB22" s="6"/>
      <c r="DC22" s="6"/>
      <c r="DD22" s="6"/>
      <c r="DE22" s="6"/>
      <c r="DF22" s="6"/>
      <c r="DI22" s="61"/>
      <c r="DJ22" s="13" t="s">
        <v>86</v>
      </c>
      <c r="DK22" s="6"/>
      <c r="DL22" s="6"/>
      <c r="DM22" s="6"/>
      <c r="DN22" s="6"/>
      <c r="DO22" s="6"/>
      <c r="DP22" s="6"/>
      <c r="DS22" s="61"/>
      <c r="DT22" s="13" t="s">
        <v>86</v>
      </c>
      <c r="DU22" s="6"/>
      <c r="DV22" s="6"/>
      <c r="DW22" s="6"/>
      <c r="DX22" s="6"/>
      <c r="DY22" s="6"/>
      <c r="DZ22" s="6"/>
      <c r="EC22" s="61"/>
      <c r="ED22" s="13" t="s">
        <v>86</v>
      </c>
      <c r="EE22" s="6"/>
      <c r="EF22" s="6"/>
      <c r="EG22" s="6"/>
      <c r="EH22" s="6"/>
      <c r="EI22" s="6"/>
      <c r="EJ22" s="6"/>
      <c r="EM22" s="61"/>
      <c r="EN22" s="13" t="s">
        <v>86</v>
      </c>
      <c r="EO22" s="6"/>
      <c r="EP22" s="6"/>
      <c r="EQ22" s="6"/>
      <c r="ER22" s="6"/>
      <c r="ES22" s="6"/>
      <c r="ET22" s="6"/>
      <c r="EW22" s="61"/>
      <c r="EX22" s="13" t="s">
        <v>86</v>
      </c>
      <c r="EY22" s="6"/>
      <c r="EZ22" s="6"/>
      <c r="FA22" s="6"/>
      <c r="FB22" s="6"/>
      <c r="FC22" s="6"/>
      <c r="FD22" s="6"/>
      <c r="FG22" s="61"/>
      <c r="FH22" s="13" t="s">
        <v>86</v>
      </c>
      <c r="FI22" s="6"/>
      <c r="FJ22" s="6"/>
      <c r="FK22" s="6"/>
      <c r="FL22" s="6"/>
      <c r="FM22" s="6"/>
      <c r="FN22" s="6"/>
      <c r="FQ22" s="61"/>
      <c r="FR22" s="13" t="s">
        <v>86</v>
      </c>
      <c r="FS22" s="6"/>
      <c r="FT22" s="6"/>
      <c r="FU22" s="6"/>
      <c r="FV22" s="6"/>
      <c r="FW22" s="6"/>
      <c r="FX22" s="6"/>
      <c r="GA22" s="61"/>
      <c r="GB22" s="13" t="s">
        <v>86</v>
      </c>
      <c r="GC22" s="6"/>
      <c r="GD22" s="6"/>
      <c r="GE22" s="6"/>
      <c r="GF22" s="6"/>
      <c r="GG22" s="6"/>
      <c r="GH22" s="6"/>
      <c r="GK22" s="61"/>
      <c r="GL22" s="13" t="s">
        <v>86</v>
      </c>
      <c r="GM22" s="6"/>
      <c r="GN22" s="6"/>
      <c r="GO22" s="6"/>
      <c r="GP22" s="6"/>
      <c r="GQ22" s="6"/>
      <c r="GR22" s="6"/>
      <c r="GU22" s="61"/>
      <c r="GV22" s="13" t="s">
        <v>86</v>
      </c>
      <c r="GW22" s="6"/>
      <c r="GX22" s="6"/>
      <c r="GY22" s="6"/>
      <c r="GZ22" s="6"/>
      <c r="HA22" s="6"/>
      <c r="HB22" s="6"/>
      <c r="HE22" s="61"/>
      <c r="HF22" s="13" t="s">
        <v>86</v>
      </c>
      <c r="HG22" s="6"/>
      <c r="HH22" s="6"/>
      <c r="HI22" s="6"/>
      <c r="HJ22" s="6"/>
      <c r="HK22" s="6"/>
      <c r="HL22" s="6"/>
      <c r="HO22" s="61"/>
      <c r="HP22" s="13" t="s">
        <v>86</v>
      </c>
      <c r="HQ22" s="6"/>
      <c r="HR22" s="6"/>
      <c r="HS22" s="6"/>
      <c r="HT22" s="6"/>
      <c r="HU22" s="6"/>
      <c r="HV22" s="6"/>
      <c r="HY22" s="61"/>
      <c r="HZ22" s="13" t="s">
        <v>86</v>
      </c>
      <c r="IA22" s="6"/>
      <c r="IB22" s="6"/>
      <c r="IC22" s="6"/>
      <c r="ID22" s="6"/>
      <c r="IE22" s="6"/>
      <c r="IF22" s="6"/>
      <c r="II22" s="61"/>
      <c r="IJ22" s="13" t="s">
        <v>86</v>
      </c>
      <c r="IK22" s="6"/>
      <c r="IL22" s="6"/>
      <c r="IM22" s="6"/>
      <c r="IN22" s="6"/>
      <c r="IO22" s="6"/>
      <c r="IP22" s="6"/>
      <c r="IS22" s="61"/>
      <c r="IT22" s="13" t="s">
        <v>86</v>
      </c>
      <c r="IU22" s="6"/>
      <c r="IV22" s="6"/>
      <c r="IW22" s="6"/>
      <c r="IX22" s="6"/>
      <c r="IY22" s="6"/>
      <c r="IZ22" s="6"/>
    </row>
    <row r="23" spans="3:260" outlineLevel="1" x14ac:dyDescent="0.25">
      <c r="C23" s="61"/>
      <c r="D23" s="13" t="s">
        <v>87</v>
      </c>
      <c r="E23" s="6"/>
      <c r="F23" s="6"/>
      <c r="G23" s="6"/>
      <c r="H23" s="6"/>
      <c r="I23" s="6"/>
      <c r="J23" s="6"/>
      <c r="M23" s="61"/>
      <c r="N23" s="13" t="s">
        <v>87</v>
      </c>
      <c r="O23" s="6"/>
      <c r="P23" s="6"/>
      <c r="Q23" s="6"/>
      <c r="R23" s="6"/>
      <c r="S23" s="6"/>
      <c r="T23" s="6"/>
      <c r="W23" s="61"/>
      <c r="X23" s="13" t="s">
        <v>87</v>
      </c>
      <c r="Y23" s="6"/>
      <c r="Z23" s="6"/>
      <c r="AA23" s="6"/>
      <c r="AB23" s="6"/>
      <c r="AC23" s="6"/>
      <c r="AD23" s="6"/>
      <c r="AG23" s="61"/>
      <c r="AH23" s="13" t="s">
        <v>87</v>
      </c>
      <c r="AI23" s="6"/>
      <c r="AJ23" s="6"/>
      <c r="AK23" s="6"/>
      <c r="AL23" s="6"/>
      <c r="AM23" s="6"/>
      <c r="AN23" s="6"/>
      <c r="AQ23" s="61"/>
      <c r="AR23" s="13" t="s">
        <v>87</v>
      </c>
      <c r="AS23" s="6"/>
      <c r="AT23" s="6"/>
      <c r="AU23" s="6"/>
      <c r="AV23" s="6"/>
      <c r="AW23" s="6"/>
      <c r="AX23" s="6"/>
      <c r="BA23" s="61"/>
      <c r="BB23" s="13" t="s">
        <v>87</v>
      </c>
      <c r="BC23" s="6"/>
      <c r="BD23" s="6"/>
      <c r="BE23" s="6"/>
      <c r="BF23" s="6"/>
      <c r="BG23" s="6"/>
      <c r="BH23" s="6"/>
      <c r="BK23" s="61"/>
      <c r="BL23" s="13" t="s">
        <v>87</v>
      </c>
      <c r="BM23" s="6"/>
      <c r="BN23" s="6"/>
      <c r="BO23" s="6"/>
      <c r="BP23" s="6"/>
      <c r="BQ23" s="6"/>
      <c r="BR23" s="6"/>
      <c r="BU23" s="61"/>
      <c r="BV23" s="13" t="s">
        <v>87</v>
      </c>
      <c r="BW23" s="6"/>
      <c r="BX23" s="6"/>
      <c r="BY23" s="6"/>
      <c r="BZ23" s="6"/>
      <c r="CA23" s="6"/>
      <c r="CB23" s="6"/>
      <c r="CE23" s="61"/>
      <c r="CF23" s="13" t="s">
        <v>87</v>
      </c>
      <c r="CG23" s="6"/>
      <c r="CH23" s="6"/>
      <c r="CI23" s="6"/>
      <c r="CJ23" s="6"/>
      <c r="CK23" s="6"/>
      <c r="CL23" s="6"/>
      <c r="CO23" s="61"/>
      <c r="CP23" s="13" t="s">
        <v>87</v>
      </c>
      <c r="CQ23" s="6"/>
      <c r="CR23" s="6"/>
      <c r="CS23" s="6"/>
      <c r="CT23" s="6"/>
      <c r="CU23" s="6"/>
      <c r="CV23" s="6"/>
      <c r="CY23" s="61"/>
      <c r="CZ23" s="13" t="s">
        <v>87</v>
      </c>
      <c r="DA23" s="6"/>
      <c r="DB23" s="6"/>
      <c r="DC23" s="6"/>
      <c r="DD23" s="6"/>
      <c r="DE23" s="6"/>
      <c r="DF23" s="6"/>
      <c r="DI23" s="61"/>
      <c r="DJ23" s="13" t="s">
        <v>87</v>
      </c>
      <c r="DK23" s="6"/>
      <c r="DL23" s="6"/>
      <c r="DM23" s="6"/>
      <c r="DN23" s="6"/>
      <c r="DO23" s="6"/>
      <c r="DP23" s="6"/>
      <c r="DS23" s="61"/>
      <c r="DT23" s="13" t="s">
        <v>87</v>
      </c>
      <c r="DU23" s="6"/>
      <c r="DV23" s="6"/>
      <c r="DW23" s="6"/>
      <c r="DX23" s="6"/>
      <c r="DY23" s="6"/>
      <c r="DZ23" s="6"/>
      <c r="EC23" s="61"/>
      <c r="ED23" s="13" t="s">
        <v>87</v>
      </c>
      <c r="EE23" s="6"/>
      <c r="EF23" s="6"/>
      <c r="EG23" s="6"/>
      <c r="EH23" s="6"/>
      <c r="EI23" s="6"/>
      <c r="EJ23" s="6"/>
      <c r="EM23" s="61"/>
      <c r="EN23" s="13" t="s">
        <v>87</v>
      </c>
      <c r="EO23" s="6"/>
      <c r="EP23" s="6"/>
      <c r="EQ23" s="6"/>
      <c r="ER23" s="6"/>
      <c r="ES23" s="6"/>
      <c r="ET23" s="6"/>
      <c r="EW23" s="61"/>
      <c r="EX23" s="13" t="s">
        <v>87</v>
      </c>
      <c r="EY23" s="6"/>
      <c r="EZ23" s="6"/>
      <c r="FA23" s="6"/>
      <c r="FB23" s="6"/>
      <c r="FC23" s="6"/>
      <c r="FD23" s="6"/>
      <c r="FG23" s="61"/>
      <c r="FH23" s="13" t="s">
        <v>87</v>
      </c>
      <c r="FI23" s="6"/>
      <c r="FJ23" s="6"/>
      <c r="FK23" s="6"/>
      <c r="FL23" s="6"/>
      <c r="FM23" s="6"/>
      <c r="FN23" s="6"/>
      <c r="FQ23" s="61"/>
      <c r="FR23" s="13" t="s">
        <v>87</v>
      </c>
      <c r="FS23" s="6"/>
      <c r="FT23" s="6"/>
      <c r="FU23" s="6"/>
      <c r="FV23" s="6"/>
      <c r="FW23" s="6"/>
      <c r="FX23" s="6"/>
      <c r="GA23" s="61"/>
      <c r="GB23" s="13" t="s">
        <v>87</v>
      </c>
      <c r="GC23" s="6"/>
      <c r="GD23" s="6"/>
      <c r="GE23" s="6"/>
      <c r="GF23" s="6"/>
      <c r="GG23" s="6"/>
      <c r="GH23" s="6"/>
      <c r="GK23" s="61"/>
      <c r="GL23" s="13" t="s">
        <v>87</v>
      </c>
      <c r="GM23" s="6"/>
      <c r="GN23" s="6"/>
      <c r="GO23" s="6"/>
      <c r="GP23" s="6"/>
      <c r="GQ23" s="6"/>
      <c r="GR23" s="6"/>
      <c r="GU23" s="61"/>
      <c r="GV23" s="13" t="s">
        <v>87</v>
      </c>
      <c r="GW23" s="6"/>
      <c r="GX23" s="6"/>
      <c r="GY23" s="6"/>
      <c r="GZ23" s="6"/>
      <c r="HA23" s="6"/>
      <c r="HB23" s="6"/>
      <c r="HE23" s="61"/>
      <c r="HF23" s="13" t="s">
        <v>87</v>
      </c>
      <c r="HG23" s="6"/>
      <c r="HH23" s="6"/>
      <c r="HI23" s="6"/>
      <c r="HJ23" s="6"/>
      <c r="HK23" s="6"/>
      <c r="HL23" s="6"/>
      <c r="HO23" s="61"/>
      <c r="HP23" s="13" t="s">
        <v>87</v>
      </c>
      <c r="HQ23" s="6"/>
      <c r="HR23" s="6"/>
      <c r="HS23" s="6"/>
      <c r="HT23" s="6"/>
      <c r="HU23" s="6"/>
      <c r="HV23" s="6"/>
      <c r="HY23" s="61"/>
      <c r="HZ23" s="13" t="s">
        <v>87</v>
      </c>
      <c r="IA23" s="6"/>
      <c r="IB23" s="6"/>
      <c r="IC23" s="6"/>
      <c r="ID23" s="6"/>
      <c r="IE23" s="6"/>
      <c r="IF23" s="6"/>
      <c r="II23" s="61"/>
      <c r="IJ23" s="13" t="s">
        <v>87</v>
      </c>
      <c r="IK23" s="6"/>
      <c r="IL23" s="6"/>
      <c r="IM23" s="6"/>
      <c r="IN23" s="6"/>
      <c r="IO23" s="6"/>
      <c r="IP23" s="6"/>
      <c r="IS23" s="61"/>
      <c r="IT23" s="13" t="s">
        <v>87</v>
      </c>
      <c r="IU23" s="6"/>
      <c r="IV23" s="6"/>
      <c r="IW23" s="6"/>
      <c r="IX23" s="6"/>
      <c r="IY23" s="6"/>
      <c r="IZ23" s="6"/>
    </row>
    <row r="24" spans="3:260" outlineLevel="1" x14ac:dyDescent="0.25">
      <c r="C24" s="61"/>
      <c r="D24" s="13" t="s">
        <v>88</v>
      </c>
      <c r="E24" s="6"/>
      <c r="F24" s="6"/>
      <c r="G24" s="6"/>
      <c r="H24" s="6"/>
      <c r="I24" s="6"/>
      <c r="J24" s="6"/>
      <c r="M24" s="61"/>
      <c r="N24" s="13" t="s">
        <v>88</v>
      </c>
      <c r="O24" s="6"/>
      <c r="P24" s="6"/>
      <c r="Q24" s="6"/>
      <c r="R24" s="6"/>
      <c r="S24" s="6"/>
      <c r="T24" s="6"/>
      <c r="W24" s="61"/>
      <c r="X24" s="13" t="s">
        <v>88</v>
      </c>
      <c r="Y24" s="6"/>
      <c r="Z24" s="6"/>
      <c r="AA24" s="6"/>
      <c r="AB24" s="6"/>
      <c r="AC24" s="6"/>
      <c r="AD24" s="6"/>
      <c r="AG24" s="61"/>
      <c r="AH24" s="13" t="s">
        <v>88</v>
      </c>
      <c r="AI24" s="6"/>
      <c r="AJ24" s="6"/>
      <c r="AK24" s="6"/>
      <c r="AL24" s="6"/>
      <c r="AM24" s="6"/>
      <c r="AN24" s="6"/>
      <c r="AQ24" s="61"/>
      <c r="AR24" s="13" t="s">
        <v>88</v>
      </c>
      <c r="AS24" s="6"/>
      <c r="AT24" s="6"/>
      <c r="AU24" s="6"/>
      <c r="AV24" s="6"/>
      <c r="AW24" s="6"/>
      <c r="AX24" s="6"/>
      <c r="BA24" s="61"/>
      <c r="BB24" s="13" t="s">
        <v>88</v>
      </c>
      <c r="BC24" s="6"/>
      <c r="BD24" s="6"/>
      <c r="BE24" s="6"/>
      <c r="BF24" s="6"/>
      <c r="BG24" s="6"/>
      <c r="BH24" s="6"/>
      <c r="BK24" s="61"/>
      <c r="BL24" s="13" t="s">
        <v>88</v>
      </c>
      <c r="BM24" s="6"/>
      <c r="BN24" s="6"/>
      <c r="BO24" s="6"/>
      <c r="BP24" s="6"/>
      <c r="BQ24" s="6"/>
      <c r="BR24" s="6"/>
      <c r="BU24" s="61"/>
      <c r="BV24" s="13" t="s">
        <v>88</v>
      </c>
      <c r="BW24" s="6"/>
      <c r="BX24" s="6"/>
      <c r="BY24" s="6"/>
      <c r="BZ24" s="6"/>
      <c r="CA24" s="6"/>
      <c r="CB24" s="6"/>
      <c r="CE24" s="61"/>
      <c r="CF24" s="13" t="s">
        <v>88</v>
      </c>
      <c r="CG24" s="6"/>
      <c r="CH24" s="6"/>
      <c r="CI24" s="6"/>
      <c r="CJ24" s="6"/>
      <c r="CK24" s="6"/>
      <c r="CL24" s="6"/>
      <c r="CO24" s="61"/>
      <c r="CP24" s="13" t="s">
        <v>88</v>
      </c>
      <c r="CQ24" s="6"/>
      <c r="CR24" s="6"/>
      <c r="CS24" s="6"/>
      <c r="CT24" s="6"/>
      <c r="CU24" s="6"/>
      <c r="CV24" s="6"/>
      <c r="CY24" s="61"/>
      <c r="CZ24" s="13" t="s">
        <v>88</v>
      </c>
      <c r="DA24" s="6"/>
      <c r="DB24" s="6"/>
      <c r="DC24" s="6"/>
      <c r="DD24" s="6"/>
      <c r="DE24" s="6"/>
      <c r="DF24" s="6"/>
      <c r="DI24" s="61"/>
      <c r="DJ24" s="13" t="s">
        <v>88</v>
      </c>
      <c r="DK24" s="6"/>
      <c r="DL24" s="6"/>
      <c r="DM24" s="6"/>
      <c r="DN24" s="6"/>
      <c r="DO24" s="6"/>
      <c r="DP24" s="6"/>
      <c r="DS24" s="61"/>
      <c r="DT24" s="13" t="s">
        <v>88</v>
      </c>
      <c r="DU24" s="6"/>
      <c r="DV24" s="6"/>
      <c r="DW24" s="6"/>
      <c r="DX24" s="6"/>
      <c r="DY24" s="6"/>
      <c r="DZ24" s="6"/>
      <c r="EC24" s="61"/>
      <c r="ED24" s="13" t="s">
        <v>88</v>
      </c>
      <c r="EE24" s="6"/>
      <c r="EF24" s="6"/>
      <c r="EG24" s="6"/>
      <c r="EH24" s="6"/>
      <c r="EI24" s="6"/>
      <c r="EJ24" s="6"/>
      <c r="EM24" s="61"/>
      <c r="EN24" s="13" t="s">
        <v>88</v>
      </c>
      <c r="EO24" s="6"/>
      <c r="EP24" s="6"/>
      <c r="EQ24" s="6"/>
      <c r="ER24" s="6"/>
      <c r="ES24" s="6"/>
      <c r="ET24" s="6"/>
      <c r="EW24" s="61"/>
      <c r="EX24" s="13" t="s">
        <v>88</v>
      </c>
      <c r="EY24" s="6"/>
      <c r="EZ24" s="6"/>
      <c r="FA24" s="6"/>
      <c r="FB24" s="6"/>
      <c r="FC24" s="6"/>
      <c r="FD24" s="6"/>
      <c r="FG24" s="61"/>
      <c r="FH24" s="13" t="s">
        <v>88</v>
      </c>
      <c r="FI24" s="6"/>
      <c r="FJ24" s="6"/>
      <c r="FK24" s="6"/>
      <c r="FL24" s="6"/>
      <c r="FM24" s="6"/>
      <c r="FN24" s="6"/>
      <c r="FQ24" s="61"/>
      <c r="FR24" s="13" t="s">
        <v>88</v>
      </c>
      <c r="FS24" s="6"/>
      <c r="FT24" s="6"/>
      <c r="FU24" s="6"/>
      <c r="FV24" s="6"/>
      <c r="FW24" s="6"/>
      <c r="FX24" s="6"/>
      <c r="GA24" s="61"/>
      <c r="GB24" s="13" t="s">
        <v>88</v>
      </c>
      <c r="GC24" s="6"/>
      <c r="GD24" s="6"/>
      <c r="GE24" s="6"/>
      <c r="GF24" s="6"/>
      <c r="GG24" s="6"/>
      <c r="GH24" s="6"/>
      <c r="GK24" s="61"/>
      <c r="GL24" s="13" t="s">
        <v>88</v>
      </c>
      <c r="GM24" s="6"/>
      <c r="GN24" s="6"/>
      <c r="GO24" s="6"/>
      <c r="GP24" s="6"/>
      <c r="GQ24" s="6"/>
      <c r="GR24" s="6"/>
      <c r="GU24" s="61"/>
      <c r="GV24" s="13" t="s">
        <v>88</v>
      </c>
      <c r="GW24" s="6"/>
      <c r="GX24" s="6"/>
      <c r="GY24" s="6"/>
      <c r="GZ24" s="6"/>
      <c r="HA24" s="6"/>
      <c r="HB24" s="6"/>
      <c r="HE24" s="61"/>
      <c r="HF24" s="13" t="s">
        <v>88</v>
      </c>
      <c r="HG24" s="6"/>
      <c r="HH24" s="6"/>
      <c r="HI24" s="6"/>
      <c r="HJ24" s="6"/>
      <c r="HK24" s="6"/>
      <c r="HL24" s="6"/>
      <c r="HO24" s="61"/>
      <c r="HP24" s="13" t="s">
        <v>88</v>
      </c>
      <c r="HQ24" s="6"/>
      <c r="HR24" s="6"/>
      <c r="HS24" s="6"/>
      <c r="HT24" s="6"/>
      <c r="HU24" s="6"/>
      <c r="HV24" s="6"/>
      <c r="HY24" s="61"/>
      <c r="HZ24" s="13" t="s">
        <v>88</v>
      </c>
      <c r="IA24" s="6"/>
      <c r="IB24" s="6"/>
      <c r="IC24" s="6"/>
      <c r="ID24" s="6"/>
      <c r="IE24" s="6"/>
      <c r="IF24" s="6"/>
      <c r="II24" s="61"/>
      <c r="IJ24" s="13" t="s">
        <v>88</v>
      </c>
      <c r="IK24" s="6"/>
      <c r="IL24" s="6"/>
      <c r="IM24" s="6"/>
      <c r="IN24" s="6"/>
      <c r="IO24" s="6"/>
      <c r="IP24" s="6"/>
      <c r="IS24" s="61"/>
      <c r="IT24" s="13" t="s">
        <v>88</v>
      </c>
      <c r="IU24" s="6"/>
      <c r="IV24" s="6"/>
      <c r="IW24" s="6"/>
      <c r="IX24" s="6"/>
      <c r="IY24" s="6"/>
      <c r="IZ24" s="6"/>
    </row>
    <row r="25" spans="3:260" outlineLevel="1" x14ac:dyDescent="0.25">
      <c r="C25" s="61"/>
      <c r="D25" s="13" t="s">
        <v>89</v>
      </c>
      <c r="E25" s="6"/>
      <c r="F25" s="6"/>
      <c r="G25" s="6"/>
      <c r="H25" s="6"/>
      <c r="I25" s="6"/>
      <c r="J25" s="6"/>
      <c r="M25" s="61"/>
      <c r="N25" s="13" t="s">
        <v>89</v>
      </c>
      <c r="O25" s="6"/>
      <c r="P25" s="6"/>
      <c r="Q25" s="6"/>
      <c r="R25" s="6"/>
      <c r="S25" s="6"/>
      <c r="T25" s="6"/>
      <c r="W25" s="61"/>
      <c r="X25" s="13" t="s">
        <v>89</v>
      </c>
      <c r="Y25" s="6"/>
      <c r="Z25" s="6"/>
      <c r="AA25" s="6"/>
      <c r="AB25" s="6"/>
      <c r="AC25" s="6"/>
      <c r="AD25" s="6"/>
      <c r="AG25" s="61"/>
      <c r="AH25" s="13" t="s">
        <v>89</v>
      </c>
      <c r="AI25" s="6"/>
      <c r="AJ25" s="6"/>
      <c r="AK25" s="6"/>
      <c r="AL25" s="6"/>
      <c r="AM25" s="6"/>
      <c r="AN25" s="6"/>
      <c r="AQ25" s="61"/>
      <c r="AR25" s="13" t="s">
        <v>89</v>
      </c>
      <c r="AS25" s="6"/>
      <c r="AT25" s="6"/>
      <c r="AU25" s="6"/>
      <c r="AV25" s="6"/>
      <c r="AW25" s="6"/>
      <c r="AX25" s="6"/>
      <c r="BA25" s="61"/>
      <c r="BB25" s="13" t="s">
        <v>89</v>
      </c>
      <c r="BC25" s="6"/>
      <c r="BD25" s="6"/>
      <c r="BE25" s="6"/>
      <c r="BF25" s="6"/>
      <c r="BG25" s="6"/>
      <c r="BH25" s="6"/>
      <c r="BK25" s="61"/>
      <c r="BL25" s="13" t="s">
        <v>89</v>
      </c>
      <c r="BM25" s="6"/>
      <c r="BN25" s="6"/>
      <c r="BO25" s="6"/>
      <c r="BP25" s="6"/>
      <c r="BQ25" s="6"/>
      <c r="BR25" s="6"/>
      <c r="BU25" s="61"/>
      <c r="BV25" s="13" t="s">
        <v>89</v>
      </c>
      <c r="BW25" s="6"/>
      <c r="BX25" s="6"/>
      <c r="BY25" s="6"/>
      <c r="BZ25" s="6"/>
      <c r="CA25" s="6"/>
      <c r="CB25" s="6"/>
      <c r="CE25" s="61"/>
      <c r="CF25" s="13" t="s">
        <v>89</v>
      </c>
      <c r="CG25" s="6"/>
      <c r="CH25" s="6"/>
      <c r="CI25" s="6"/>
      <c r="CJ25" s="6"/>
      <c r="CK25" s="6"/>
      <c r="CL25" s="6"/>
      <c r="CO25" s="61"/>
      <c r="CP25" s="13" t="s">
        <v>89</v>
      </c>
      <c r="CQ25" s="6"/>
      <c r="CR25" s="6"/>
      <c r="CS25" s="6"/>
      <c r="CT25" s="6"/>
      <c r="CU25" s="6"/>
      <c r="CV25" s="6"/>
      <c r="CY25" s="61"/>
      <c r="CZ25" s="13" t="s">
        <v>89</v>
      </c>
      <c r="DA25" s="6"/>
      <c r="DB25" s="6"/>
      <c r="DC25" s="6"/>
      <c r="DD25" s="6"/>
      <c r="DE25" s="6"/>
      <c r="DF25" s="6"/>
      <c r="DI25" s="61"/>
      <c r="DJ25" s="13" t="s">
        <v>89</v>
      </c>
      <c r="DK25" s="6"/>
      <c r="DL25" s="6"/>
      <c r="DM25" s="6"/>
      <c r="DN25" s="6"/>
      <c r="DO25" s="6"/>
      <c r="DP25" s="6"/>
      <c r="DS25" s="61"/>
      <c r="DT25" s="13" t="s">
        <v>89</v>
      </c>
      <c r="DU25" s="6"/>
      <c r="DV25" s="6"/>
      <c r="DW25" s="6"/>
      <c r="DX25" s="6"/>
      <c r="DY25" s="6"/>
      <c r="DZ25" s="6"/>
      <c r="EC25" s="61"/>
      <c r="ED25" s="13" t="s">
        <v>89</v>
      </c>
      <c r="EE25" s="6"/>
      <c r="EF25" s="6"/>
      <c r="EG25" s="6"/>
      <c r="EH25" s="6"/>
      <c r="EI25" s="6"/>
      <c r="EJ25" s="6"/>
      <c r="EM25" s="61"/>
      <c r="EN25" s="13" t="s">
        <v>89</v>
      </c>
      <c r="EO25" s="6"/>
      <c r="EP25" s="6"/>
      <c r="EQ25" s="6"/>
      <c r="ER25" s="6"/>
      <c r="ES25" s="6"/>
      <c r="ET25" s="6"/>
      <c r="EW25" s="61"/>
      <c r="EX25" s="13" t="s">
        <v>89</v>
      </c>
      <c r="EY25" s="6"/>
      <c r="EZ25" s="6"/>
      <c r="FA25" s="6"/>
      <c r="FB25" s="6"/>
      <c r="FC25" s="6"/>
      <c r="FD25" s="6"/>
      <c r="FG25" s="61"/>
      <c r="FH25" s="13" t="s">
        <v>89</v>
      </c>
      <c r="FI25" s="6"/>
      <c r="FJ25" s="6"/>
      <c r="FK25" s="6"/>
      <c r="FL25" s="6"/>
      <c r="FM25" s="6"/>
      <c r="FN25" s="6"/>
      <c r="FQ25" s="61"/>
      <c r="FR25" s="13" t="s">
        <v>89</v>
      </c>
      <c r="FS25" s="6"/>
      <c r="FT25" s="6"/>
      <c r="FU25" s="6"/>
      <c r="FV25" s="6"/>
      <c r="FW25" s="6"/>
      <c r="FX25" s="6"/>
      <c r="GA25" s="61"/>
      <c r="GB25" s="13" t="s">
        <v>89</v>
      </c>
      <c r="GC25" s="6"/>
      <c r="GD25" s="6"/>
      <c r="GE25" s="6"/>
      <c r="GF25" s="6"/>
      <c r="GG25" s="6"/>
      <c r="GH25" s="6"/>
      <c r="GK25" s="61"/>
      <c r="GL25" s="13" t="s">
        <v>89</v>
      </c>
      <c r="GM25" s="6"/>
      <c r="GN25" s="6"/>
      <c r="GO25" s="6"/>
      <c r="GP25" s="6"/>
      <c r="GQ25" s="6"/>
      <c r="GR25" s="6"/>
      <c r="GU25" s="61"/>
      <c r="GV25" s="13" t="s">
        <v>89</v>
      </c>
      <c r="GW25" s="6"/>
      <c r="GX25" s="6"/>
      <c r="GY25" s="6"/>
      <c r="GZ25" s="6"/>
      <c r="HA25" s="6"/>
      <c r="HB25" s="6"/>
      <c r="HE25" s="61"/>
      <c r="HF25" s="13" t="s">
        <v>89</v>
      </c>
      <c r="HG25" s="6"/>
      <c r="HH25" s="6"/>
      <c r="HI25" s="6"/>
      <c r="HJ25" s="6"/>
      <c r="HK25" s="6"/>
      <c r="HL25" s="6"/>
      <c r="HO25" s="61"/>
      <c r="HP25" s="13" t="s">
        <v>89</v>
      </c>
      <c r="HQ25" s="6"/>
      <c r="HR25" s="6"/>
      <c r="HS25" s="6"/>
      <c r="HT25" s="6"/>
      <c r="HU25" s="6"/>
      <c r="HV25" s="6"/>
      <c r="HY25" s="61"/>
      <c r="HZ25" s="13" t="s">
        <v>89</v>
      </c>
      <c r="IA25" s="6"/>
      <c r="IB25" s="6"/>
      <c r="IC25" s="6"/>
      <c r="ID25" s="6"/>
      <c r="IE25" s="6"/>
      <c r="IF25" s="6"/>
      <c r="II25" s="61"/>
      <c r="IJ25" s="13" t="s">
        <v>89</v>
      </c>
      <c r="IK25" s="6"/>
      <c r="IL25" s="6"/>
      <c r="IM25" s="6"/>
      <c r="IN25" s="6"/>
      <c r="IO25" s="6"/>
      <c r="IP25" s="6"/>
      <c r="IS25" s="61"/>
      <c r="IT25" s="13" t="s">
        <v>89</v>
      </c>
      <c r="IU25" s="6"/>
      <c r="IV25" s="6"/>
      <c r="IW25" s="6"/>
      <c r="IX25" s="6"/>
      <c r="IY25" s="6"/>
      <c r="IZ25" s="6"/>
    </row>
    <row r="26" spans="3:260" outlineLevel="1" x14ac:dyDescent="0.25">
      <c r="C26" s="67"/>
      <c r="D26" s="17" t="s">
        <v>1</v>
      </c>
      <c r="E26" s="64">
        <f>IFERROR(AVERAGE(O26,Y26,AI26,AS26,BC26,BM26,BW26,CG26,CQ26,DA26,DK26,DU26,EE26,EO26,EY26,FI26,FS26,GC26,GM26,GW26,HG26,HQ26,IA26,IK26,IU26),0)</f>
        <v>0</v>
      </c>
      <c r="F26" s="64">
        <f t="shared" ref="F26" si="101">IFERROR(AVERAGE(P26,Z26,AJ26,AT26,BD26,BN26,BX26,CH26,CR26,DB26,DL26,DV26,EF26,EP26,EZ26,FJ26,FT26,GD26,GN26,GX26,HH26,HR26,IB26,IL26,IV26),0)</f>
        <v>0</v>
      </c>
      <c r="G26" s="64">
        <f t="shared" ref="G26" si="102">IFERROR(AVERAGE(Q26,AA26,AK26,AU26,BE26,BO26,BY26,CI26,CS26,DC26,DM26,DW26,EG26,EQ26,FA26,FK26,FU26,GE26,GO26,GY26,HI26,HS26,IC26,IM26,IW26),0)</f>
        <v>0</v>
      </c>
      <c r="H26" s="64">
        <f t="shared" ref="H26" si="103">IFERROR(AVERAGE(R26,AB26,AL26,AV26,BF26,BP26,BZ26,CJ26,CT26,DD26,DN26,DX26,EH26,ER26,FB26,FL26,FV26,GF26,GP26,GZ26,HJ26,HT26,ID26,IN26,IX26),0)</f>
        <v>0</v>
      </c>
      <c r="I26" s="64">
        <f t="shared" ref="I26" si="104">IFERROR(AVERAGE(S26,AC26,AM26,AW26,BG26,BQ26,CA26,CK26,CU26,DE26,DO26,DY26,EI26,ES26,FC26,FM26,FW26,GG26,GQ26,HA26,HK26,HU26,IE26,IO26,IY26),0)</f>
        <v>0</v>
      </c>
      <c r="J26" s="64">
        <f t="shared" ref="J26" si="105">IFERROR(AVERAGE(T26,AD26,AN26,AX26,BH26,BR26,CB26,CL26,CV26,DF26,DP26,DZ26,EJ26,ET26,FD26,FN26,FX26,GH26,GR26,HB26,HL26,HV26,IF26,IP26,IZ26),0)</f>
        <v>0</v>
      </c>
      <c r="M26" s="67"/>
      <c r="N26" s="17" t="s">
        <v>1</v>
      </c>
      <c r="O26" s="14" t="str">
        <f t="shared" ref="O26:T26" si="106">IF(COUNT(O21:O25)=0,"",AVERAGE(O21:O25))</f>
        <v/>
      </c>
      <c r="P26" s="14" t="str">
        <f t="shared" si="106"/>
        <v/>
      </c>
      <c r="Q26" s="14" t="str">
        <f t="shared" si="106"/>
        <v/>
      </c>
      <c r="R26" s="14" t="str">
        <f t="shared" si="106"/>
        <v/>
      </c>
      <c r="S26" s="14" t="str">
        <f t="shared" si="106"/>
        <v/>
      </c>
      <c r="T26" s="14" t="str">
        <f t="shared" si="106"/>
        <v/>
      </c>
      <c r="W26" s="67"/>
      <c r="X26" s="17" t="s">
        <v>1</v>
      </c>
      <c r="Y26" s="14" t="str">
        <f t="shared" ref="Y26:AD26" si="107">IF(COUNT(Y21:Y25)=0,"",AVERAGE(Y21:Y25))</f>
        <v/>
      </c>
      <c r="Z26" s="14" t="str">
        <f t="shared" si="107"/>
        <v/>
      </c>
      <c r="AA26" s="14" t="str">
        <f t="shared" si="107"/>
        <v/>
      </c>
      <c r="AB26" s="14" t="str">
        <f t="shared" si="107"/>
        <v/>
      </c>
      <c r="AC26" s="14" t="str">
        <f t="shared" si="107"/>
        <v/>
      </c>
      <c r="AD26" s="14" t="str">
        <f t="shared" si="107"/>
        <v/>
      </c>
      <c r="AG26" s="67"/>
      <c r="AH26" s="17" t="s">
        <v>1</v>
      </c>
      <c r="AI26" s="14" t="str">
        <f t="shared" ref="AI26:AN26" si="108">IF(COUNT(AI21:AI25)=0,"",AVERAGE(AI21:AI25))</f>
        <v/>
      </c>
      <c r="AJ26" s="14" t="str">
        <f t="shared" si="108"/>
        <v/>
      </c>
      <c r="AK26" s="14" t="str">
        <f t="shared" si="108"/>
        <v/>
      </c>
      <c r="AL26" s="14" t="str">
        <f t="shared" si="108"/>
        <v/>
      </c>
      <c r="AM26" s="14" t="str">
        <f t="shared" si="108"/>
        <v/>
      </c>
      <c r="AN26" s="14" t="str">
        <f t="shared" si="108"/>
        <v/>
      </c>
      <c r="AQ26" s="67"/>
      <c r="AR26" s="17" t="s">
        <v>1</v>
      </c>
      <c r="AS26" s="14" t="str">
        <f t="shared" ref="AS26:AX26" si="109">IF(COUNT(AS21:AS25)=0,"",AVERAGE(AS21:AS25))</f>
        <v/>
      </c>
      <c r="AT26" s="14" t="str">
        <f t="shared" si="109"/>
        <v/>
      </c>
      <c r="AU26" s="14" t="str">
        <f t="shared" si="109"/>
        <v/>
      </c>
      <c r="AV26" s="14" t="str">
        <f t="shared" si="109"/>
        <v/>
      </c>
      <c r="AW26" s="14" t="str">
        <f t="shared" si="109"/>
        <v/>
      </c>
      <c r="AX26" s="14" t="str">
        <f t="shared" si="109"/>
        <v/>
      </c>
      <c r="BA26" s="67"/>
      <c r="BB26" s="17" t="s">
        <v>1</v>
      </c>
      <c r="BC26" s="14" t="str">
        <f t="shared" ref="BC26:BH26" si="110">IF(COUNT(BC21:BC25)=0,"",AVERAGE(BC21:BC25))</f>
        <v/>
      </c>
      <c r="BD26" s="14" t="str">
        <f t="shared" si="110"/>
        <v/>
      </c>
      <c r="BE26" s="14" t="str">
        <f t="shared" si="110"/>
        <v/>
      </c>
      <c r="BF26" s="14" t="str">
        <f t="shared" si="110"/>
        <v/>
      </c>
      <c r="BG26" s="14" t="str">
        <f t="shared" si="110"/>
        <v/>
      </c>
      <c r="BH26" s="14" t="str">
        <f t="shared" si="110"/>
        <v/>
      </c>
      <c r="BK26" s="67"/>
      <c r="BL26" s="17" t="s">
        <v>1</v>
      </c>
      <c r="BM26" s="14" t="str">
        <f t="shared" ref="BM26:BR26" si="111">IF(COUNT(BM21:BM25)=0,"",AVERAGE(BM21:BM25))</f>
        <v/>
      </c>
      <c r="BN26" s="14" t="str">
        <f t="shared" si="111"/>
        <v/>
      </c>
      <c r="BO26" s="14" t="str">
        <f t="shared" si="111"/>
        <v/>
      </c>
      <c r="BP26" s="14" t="str">
        <f t="shared" si="111"/>
        <v/>
      </c>
      <c r="BQ26" s="14" t="str">
        <f t="shared" si="111"/>
        <v/>
      </c>
      <c r="BR26" s="14" t="str">
        <f t="shared" si="111"/>
        <v/>
      </c>
      <c r="BU26" s="67"/>
      <c r="BV26" s="17" t="s">
        <v>1</v>
      </c>
      <c r="BW26" s="14" t="str">
        <f t="shared" ref="BW26:CB26" si="112">IF(COUNT(BW21:BW25)=0,"",AVERAGE(BW21:BW25))</f>
        <v/>
      </c>
      <c r="BX26" s="14" t="str">
        <f t="shared" si="112"/>
        <v/>
      </c>
      <c r="BY26" s="14" t="str">
        <f t="shared" si="112"/>
        <v/>
      </c>
      <c r="BZ26" s="14" t="str">
        <f t="shared" si="112"/>
        <v/>
      </c>
      <c r="CA26" s="14" t="str">
        <f t="shared" si="112"/>
        <v/>
      </c>
      <c r="CB26" s="14" t="str">
        <f t="shared" si="112"/>
        <v/>
      </c>
      <c r="CE26" s="67"/>
      <c r="CF26" s="17" t="s">
        <v>1</v>
      </c>
      <c r="CG26" s="14" t="str">
        <f t="shared" ref="CG26:CL26" si="113">IF(COUNT(CG21:CG25)=0,"",AVERAGE(CG21:CG25))</f>
        <v/>
      </c>
      <c r="CH26" s="14" t="str">
        <f t="shared" si="113"/>
        <v/>
      </c>
      <c r="CI26" s="14" t="str">
        <f t="shared" si="113"/>
        <v/>
      </c>
      <c r="CJ26" s="14" t="str">
        <f t="shared" si="113"/>
        <v/>
      </c>
      <c r="CK26" s="14" t="str">
        <f t="shared" si="113"/>
        <v/>
      </c>
      <c r="CL26" s="14" t="str">
        <f t="shared" si="113"/>
        <v/>
      </c>
      <c r="CO26" s="67"/>
      <c r="CP26" s="17" t="s">
        <v>1</v>
      </c>
      <c r="CQ26" s="14" t="str">
        <f t="shared" ref="CQ26:CV26" si="114">IF(COUNT(CQ21:CQ25)=0,"",AVERAGE(CQ21:CQ25))</f>
        <v/>
      </c>
      <c r="CR26" s="14" t="str">
        <f t="shared" si="114"/>
        <v/>
      </c>
      <c r="CS26" s="14" t="str">
        <f t="shared" si="114"/>
        <v/>
      </c>
      <c r="CT26" s="14" t="str">
        <f t="shared" si="114"/>
        <v/>
      </c>
      <c r="CU26" s="14" t="str">
        <f t="shared" si="114"/>
        <v/>
      </c>
      <c r="CV26" s="14" t="str">
        <f t="shared" si="114"/>
        <v/>
      </c>
      <c r="CY26" s="67"/>
      <c r="CZ26" s="17" t="s">
        <v>1</v>
      </c>
      <c r="DA26" s="14" t="str">
        <f t="shared" ref="DA26:DF26" si="115">IF(COUNT(DA21:DA25)=0,"",AVERAGE(DA21:DA25))</f>
        <v/>
      </c>
      <c r="DB26" s="14" t="str">
        <f t="shared" si="115"/>
        <v/>
      </c>
      <c r="DC26" s="14" t="str">
        <f t="shared" si="115"/>
        <v/>
      </c>
      <c r="DD26" s="14" t="str">
        <f t="shared" si="115"/>
        <v/>
      </c>
      <c r="DE26" s="14" t="str">
        <f t="shared" si="115"/>
        <v/>
      </c>
      <c r="DF26" s="14" t="str">
        <f t="shared" si="115"/>
        <v/>
      </c>
      <c r="DI26" s="67"/>
      <c r="DJ26" s="17" t="s">
        <v>1</v>
      </c>
      <c r="DK26" s="14" t="str">
        <f t="shared" ref="DK26:DP26" si="116">IF(COUNT(DK21:DK25)=0,"",AVERAGE(DK21:DK25))</f>
        <v/>
      </c>
      <c r="DL26" s="14" t="str">
        <f t="shared" si="116"/>
        <v/>
      </c>
      <c r="DM26" s="14" t="str">
        <f t="shared" si="116"/>
        <v/>
      </c>
      <c r="DN26" s="14" t="str">
        <f t="shared" si="116"/>
        <v/>
      </c>
      <c r="DO26" s="14" t="str">
        <f t="shared" si="116"/>
        <v/>
      </c>
      <c r="DP26" s="14" t="str">
        <f t="shared" si="116"/>
        <v/>
      </c>
      <c r="DS26" s="67"/>
      <c r="DT26" s="17" t="s">
        <v>1</v>
      </c>
      <c r="DU26" s="14" t="str">
        <f t="shared" ref="DU26:DZ26" si="117">IF(COUNT(DU21:DU25)=0,"",AVERAGE(DU21:DU25))</f>
        <v/>
      </c>
      <c r="DV26" s="14" t="str">
        <f t="shared" si="117"/>
        <v/>
      </c>
      <c r="DW26" s="14" t="str">
        <f t="shared" si="117"/>
        <v/>
      </c>
      <c r="DX26" s="14" t="str">
        <f t="shared" si="117"/>
        <v/>
      </c>
      <c r="DY26" s="14" t="str">
        <f t="shared" si="117"/>
        <v/>
      </c>
      <c r="DZ26" s="14" t="str">
        <f t="shared" si="117"/>
        <v/>
      </c>
      <c r="EC26" s="67"/>
      <c r="ED26" s="17" t="s">
        <v>1</v>
      </c>
      <c r="EE26" s="14" t="str">
        <f t="shared" ref="EE26:EJ26" si="118">IF(COUNT(EE21:EE25)=0,"",AVERAGE(EE21:EE25))</f>
        <v/>
      </c>
      <c r="EF26" s="14" t="str">
        <f t="shared" si="118"/>
        <v/>
      </c>
      <c r="EG26" s="14" t="str">
        <f t="shared" si="118"/>
        <v/>
      </c>
      <c r="EH26" s="14" t="str">
        <f t="shared" si="118"/>
        <v/>
      </c>
      <c r="EI26" s="14" t="str">
        <f t="shared" si="118"/>
        <v/>
      </c>
      <c r="EJ26" s="14" t="str">
        <f t="shared" si="118"/>
        <v/>
      </c>
      <c r="EM26" s="67"/>
      <c r="EN26" s="17" t="s">
        <v>1</v>
      </c>
      <c r="EO26" s="14" t="str">
        <f t="shared" ref="EO26:ET26" si="119">IF(COUNT(EO21:EO25)=0,"",AVERAGE(EO21:EO25))</f>
        <v/>
      </c>
      <c r="EP26" s="14" t="str">
        <f t="shared" si="119"/>
        <v/>
      </c>
      <c r="EQ26" s="14" t="str">
        <f t="shared" si="119"/>
        <v/>
      </c>
      <c r="ER26" s="14" t="str">
        <f t="shared" si="119"/>
        <v/>
      </c>
      <c r="ES26" s="14" t="str">
        <f t="shared" si="119"/>
        <v/>
      </c>
      <c r="ET26" s="14" t="str">
        <f t="shared" si="119"/>
        <v/>
      </c>
      <c r="EW26" s="67"/>
      <c r="EX26" s="17" t="s">
        <v>1</v>
      </c>
      <c r="EY26" s="14" t="str">
        <f t="shared" ref="EY26:FD26" si="120">IF(COUNT(EY21:EY25)=0,"",AVERAGE(EY21:EY25))</f>
        <v/>
      </c>
      <c r="EZ26" s="14" t="str">
        <f t="shared" si="120"/>
        <v/>
      </c>
      <c r="FA26" s="14" t="str">
        <f t="shared" si="120"/>
        <v/>
      </c>
      <c r="FB26" s="14" t="str">
        <f t="shared" si="120"/>
        <v/>
      </c>
      <c r="FC26" s="14" t="str">
        <f t="shared" si="120"/>
        <v/>
      </c>
      <c r="FD26" s="14" t="str">
        <f t="shared" si="120"/>
        <v/>
      </c>
      <c r="FG26" s="67"/>
      <c r="FH26" s="17" t="s">
        <v>1</v>
      </c>
      <c r="FI26" s="14" t="str">
        <f t="shared" ref="FI26:FN26" si="121">IF(COUNT(FI21:FI25)=0,"",AVERAGE(FI21:FI25))</f>
        <v/>
      </c>
      <c r="FJ26" s="14" t="str">
        <f t="shared" si="121"/>
        <v/>
      </c>
      <c r="FK26" s="14" t="str">
        <f t="shared" si="121"/>
        <v/>
      </c>
      <c r="FL26" s="14" t="str">
        <f t="shared" si="121"/>
        <v/>
      </c>
      <c r="FM26" s="14" t="str">
        <f t="shared" si="121"/>
        <v/>
      </c>
      <c r="FN26" s="14" t="str">
        <f t="shared" si="121"/>
        <v/>
      </c>
      <c r="FQ26" s="67"/>
      <c r="FR26" s="17" t="s">
        <v>1</v>
      </c>
      <c r="FS26" s="14" t="str">
        <f t="shared" ref="FS26:FX26" si="122">IF(COUNT(FS21:FS25)=0,"",AVERAGE(FS21:FS25))</f>
        <v/>
      </c>
      <c r="FT26" s="14" t="str">
        <f t="shared" si="122"/>
        <v/>
      </c>
      <c r="FU26" s="14" t="str">
        <f t="shared" si="122"/>
        <v/>
      </c>
      <c r="FV26" s="14" t="str">
        <f t="shared" si="122"/>
        <v/>
      </c>
      <c r="FW26" s="14" t="str">
        <f t="shared" si="122"/>
        <v/>
      </c>
      <c r="FX26" s="14" t="str">
        <f t="shared" si="122"/>
        <v/>
      </c>
      <c r="GA26" s="67"/>
      <c r="GB26" s="17" t="s">
        <v>1</v>
      </c>
      <c r="GC26" s="14" t="str">
        <f t="shared" ref="GC26:GH26" si="123">IF(COUNT(GC21:GC25)=0,"",AVERAGE(GC21:GC25))</f>
        <v/>
      </c>
      <c r="GD26" s="14" t="str">
        <f t="shared" si="123"/>
        <v/>
      </c>
      <c r="GE26" s="14" t="str">
        <f t="shared" si="123"/>
        <v/>
      </c>
      <c r="GF26" s="14" t="str">
        <f t="shared" si="123"/>
        <v/>
      </c>
      <c r="GG26" s="14" t="str">
        <f t="shared" si="123"/>
        <v/>
      </c>
      <c r="GH26" s="14" t="str">
        <f t="shared" si="123"/>
        <v/>
      </c>
      <c r="GK26" s="67"/>
      <c r="GL26" s="17" t="s">
        <v>1</v>
      </c>
      <c r="GM26" s="14" t="str">
        <f t="shared" ref="GM26:GR26" si="124">IF(COUNT(GM21:GM25)=0,"",AVERAGE(GM21:GM25))</f>
        <v/>
      </c>
      <c r="GN26" s="14" t="str">
        <f t="shared" si="124"/>
        <v/>
      </c>
      <c r="GO26" s="14" t="str">
        <f t="shared" si="124"/>
        <v/>
      </c>
      <c r="GP26" s="14" t="str">
        <f t="shared" si="124"/>
        <v/>
      </c>
      <c r="GQ26" s="14" t="str">
        <f t="shared" si="124"/>
        <v/>
      </c>
      <c r="GR26" s="14" t="str">
        <f t="shared" si="124"/>
        <v/>
      </c>
      <c r="GU26" s="67"/>
      <c r="GV26" s="17" t="s">
        <v>1</v>
      </c>
      <c r="GW26" s="14" t="str">
        <f t="shared" ref="GW26:HB26" si="125">IF(COUNT(GW21:GW25)=0,"",AVERAGE(GW21:GW25))</f>
        <v/>
      </c>
      <c r="GX26" s="14" t="str">
        <f t="shared" si="125"/>
        <v/>
      </c>
      <c r="GY26" s="14" t="str">
        <f t="shared" si="125"/>
        <v/>
      </c>
      <c r="GZ26" s="14" t="str">
        <f t="shared" si="125"/>
        <v/>
      </c>
      <c r="HA26" s="14" t="str">
        <f t="shared" si="125"/>
        <v/>
      </c>
      <c r="HB26" s="14" t="str">
        <f t="shared" si="125"/>
        <v/>
      </c>
      <c r="HE26" s="67"/>
      <c r="HF26" s="17" t="s">
        <v>1</v>
      </c>
      <c r="HG26" s="14" t="str">
        <f t="shared" ref="HG26:HL26" si="126">IF(COUNT(HG21:HG25)=0,"",AVERAGE(HG21:HG25))</f>
        <v/>
      </c>
      <c r="HH26" s="14" t="str">
        <f t="shared" si="126"/>
        <v/>
      </c>
      <c r="HI26" s="14" t="str">
        <f t="shared" si="126"/>
        <v/>
      </c>
      <c r="HJ26" s="14" t="str">
        <f t="shared" si="126"/>
        <v/>
      </c>
      <c r="HK26" s="14" t="str">
        <f t="shared" si="126"/>
        <v/>
      </c>
      <c r="HL26" s="14" t="str">
        <f t="shared" si="126"/>
        <v/>
      </c>
      <c r="HO26" s="67"/>
      <c r="HP26" s="17" t="s">
        <v>1</v>
      </c>
      <c r="HQ26" s="14" t="str">
        <f t="shared" ref="HQ26:HV26" si="127">IF(COUNT(HQ21:HQ25)=0,"",AVERAGE(HQ21:HQ25))</f>
        <v/>
      </c>
      <c r="HR26" s="14" t="str">
        <f t="shared" si="127"/>
        <v/>
      </c>
      <c r="HS26" s="14" t="str">
        <f t="shared" si="127"/>
        <v/>
      </c>
      <c r="HT26" s="14" t="str">
        <f t="shared" si="127"/>
        <v/>
      </c>
      <c r="HU26" s="14" t="str">
        <f t="shared" si="127"/>
        <v/>
      </c>
      <c r="HV26" s="14" t="str">
        <f t="shared" si="127"/>
        <v/>
      </c>
      <c r="HY26" s="67"/>
      <c r="HZ26" s="17" t="s">
        <v>1</v>
      </c>
      <c r="IA26" s="14" t="str">
        <f t="shared" ref="IA26:IF26" si="128">IF(COUNT(IA21:IA25)=0,"",AVERAGE(IA21:IA25))</f>
        <v/>
      </c>
      <c r="IB26" s="14" t="str">
        <f t="shared" si="128"/>
        <v/>
      </c>
      <c r="IC26" s="14" t="str">
        <f t="shared" si="128"/>
        <v/>
      </c>
      <c r="ID26" s="14" t="str">
        <f t="shared" si="128"/>
        <v/>
      </c>
      <c r="IE26" s="14" t="str">
        <f t="shared" si="128"/>
        <v/>
      </c>
      <c r="IF26" s="14" t="str">
        <f t="shared" si="128"/>
        <v/>
      </c>
      <c r="II26" s="67"/>
      <c r="IJ26" s="17" t="s">
        <v>1</v>
      </c>
      <c r="IK26" s="14" t="str">
        <f t="shared" ref="IK26:IP26" si="129">IF(COUNT(IK21:IK25)=0,"",AVERAGE(IK21:IK25))</f>
        <v/>
      </c>
      <c r="IL26" s="14" t="str">
        <f t="shared" si="129"/>
        <v/>
      </c>
      <c r="IM26" s="14" t="str">
        <f t="shared" si="129"/>
        <v/>
      </c>
      <c r="IN26" s="14" t="str">
        <f t="shared" si="129"/>
        <v/>
      </c>
      <c r="IO26" s="14" t="str">
        <f t="shared" si="129"/>
        <v/>
      </c>
      <c r="IP26" s="14" t="str">
        <f t="shared" si="129"/>
        <v/>
      </c>
      <c r="IS26" s="67"/>
      <c r="IT26" s="17" t="s">
        <v>1</v>
      </c>
      <c r="IU26" s="14" t="str">
        <f t="shared" ref="IU26:IZ26" si="130">IF(COUNT(IU21:IU25)=0,"",AVERAGE(IU21:IU25))</f>
        <v/>
      </c>
      <c r="IV26" s="14" t="str">
        <f t="shared" si="130"/>
        <v/>
      </c>
      <c r="IW26" s="14" t="str">
        <f t="shared" si="130"/>
        <v/>
      </c>
      <c r="IX26" s="14" t="str">
        <f t="shared" si="130"/>
        <v/>
      </c>
      <c r="IY26" s="14" t="str">
        <f t="shared" si="130"/>
        <v/>
      </c>
      <c r="IZ26" s="14" t="str">
        <f t="shared" si="130"/>
        <v/>
      </c>
    </row>
    <row r="27" spans="3:260" outlineLevel="1" x14ac:dyDescent="0.25">
      <c r="C27" s="58" t="s">
        <v>52</v>
      </c>
      <c r="D27" s="16" t="s">
        <v>20</v>
      </c>
      <c r="E27" s="5"/>
      <c r="F27" s="5"/>
      <c r="G27" s="5"/>
      <c r="H27" s="5"/>
      <c r="I27" s="5"/>
      <c r="J27" s="5"/>
      <c r="M27" s="58" t="s">
        <v>52</v>
      </c>
      <c r="N27" s="16" t="s">
        <v>20</v>
      </c>
      <c r="O27" s="5"/>
      <c r="P27" s="5"/>
      <c r="Q27" s="5"/>
      <c r="R27" s="5"/>
      <c r="S27" s="5"/>
      <c r="T27" s="5"/>
      <c r="W27" s="58" t="s">
        <v>52</v>
      </c>
      <c r="X27" s="16" t="s">
        <v>20</v>
      </c>
      <c r="Y27" s="5"/>
      <c r="Z27" s="5"/>
      <c r="AA27" s="5"/>
      <c r="AB27" s="5"/>
      <c r="AC27" s="5"/>
      <c r="AD27" s="5"/>
      <c r="AG27" s="58" t="s">
        <v>52</v>
      </c>
      <c r="AH27" s="16" t="s">
        <v>20</v>
      </c>
      <c r="AI27" s="5"/>
      <c r="AJ27" s="5"/>
      <c r="AK27" s="5"/>
      <c r="AL27" s="5"/>
      <c r="AM27" s="5"/>
      <c r="AN27" s="5"/>
      <c r="AQ27" s="58" t="s">
        <v>52</v>
      </c>
      <c r="AR27" s="16" t="s">
        <v>20</v>
      </c>
      <c r="AS27" s="5"/>
      <c r="AT27" s="5"/>
      <c r="AU27" s="5"/>
      <c r="AV27" s="5"/>
      <c r="AW27" s="5"/>
      <c r="AX27" s="5"/>
      <c r="BA27" s="58" t="s">
        <v>52</v>
      </c>
      <c r="BB27" s="16" t="s">
        <v>20</v>
      </c>
      <c r="BC27" s="5"/>
      <c r="BD27" s="5"/>
      <c r="BE27" s="5"/>
      <c r="BF27" s="5"/>
      <c r="BG27" s="5"/>
      <c r="BH27" s="5"/>
      <c r="BK27" s="58" t="s">
        <v>52</v>
      </c>
      <c r="BL27" s="16" t="s">
        <v>20</v>
      </c>
      <c r="BM27" s="5"/>
      <c r="BN27" s="5"/>
      <c r="BO27" s="5"/>
      <c r="BP27" s="5"/>
      <c r="BQ27" s="5"/>
      <c r="BR27" s="5"/>
      <c r="BU27" s="58" t="s">
        <v>52</v>
      </c>
      <c r="BV27" s="16" t="s">
        <v>20</v>
      </c>
      <c r="BW27" s="5"/>
      <c r="BX27" s="5"/>
      <c r="BY27" s="5"/>
      <c r="BZ27" s="5"/>
      <c r="CA27" s="5"/>
      <c r="CB27" s="5"/>
      <c r="CE27" s="58" t="s">
        <v>52</v>
      </c>
      <c r="CF27" s="16" t="s">
        <v>20</v>
      </c>
      <c r="CG27" s="5"/>
      <c r="CH27" s="5"/>
      <c r="CI27" s="5"/>
      <c r="CJ27" s="5"/>
      <c r="CK27" s="5"/>
      <c r="CL27" s="5"/>
      <c r="CO27" s="58" t="s">
        <v>52</v>
      </c>
      <c r="CP27" s="16" t="s">
        <v>20</v>
      </c>
      <c r="CQ27" s="5"/>
      <c r="CR27" s="5"/>
      <c r="CS27" s="5"/>
      <c r="CT27" s="5"/>
      <c r="CU27" s="5"/>
      <c r="CV27" s="5"/>
      <c r="CY27" s="58" t="s">
        <v>52</v>
      </c>
      <c r="CZ27" s="16" t="s">
        <v>20</v>
      </c>
      <c r="DA27" s="5"/>
      <c r="DB27" s="5"/>
      <c r="DC27" s="5"/>
      <c r="DD27" s="5"/>
      <c r="DE27" s="5"/>
      <c r="DF27" s="5"/>
      <c r="DI27" s="58" t="s">
        <v>52</v>
      </c>
      <c r="DJ27" s="16" t="s">
        <v>20</v>
      </c>
      <c r="DK27" s="5"/>
      <c r="DL27" s="5"/>
      <c r="DM27" s="5"/>
      <c r="DN27" s="5"/>
      <c r="DO27" s="5"/>
      <c r="DP27" s="5"/>
      <c r="DS27" s="58" t="s">
        <v>52</v>
      </c>
      <c r="DT27" s="16" t="s">
        <v>20</v>
      </c>
      <c r="DU27" s="5"/>
      <c r="DV27" s="5"/>
      <c r="DW27" s="5"/>
      <c r="DX27" s="5"/>
      <c r="DY27" s="5"/>
      <c r="DZ27" s="5"/>
      <c r="EC27" s="58" t="s">
        <v>52</v>
      </c>
      <c r="ED27" s="16" t="s">
        <v>20</v>
      </c>
      <c r="EE27" s="5"/>
      <c r="EF27" s="5"/>
      <c r="EG27" s="5"/>
      <c r="EH27" s="5"/>
      <c r="EI27" s="5"/>
      <c r="EJ27" s="5"/>
      <c r="EM27" s="58" t="s">
        <v>52</v>
      </c>
      <c r="EN27" s="16" t="s">
        <v>20</v>
      </c>
      <c r="EO27" s="5"/>
      <c r="EP27" s="5"/>
      <c r="EQ27" s="5"/>
      <c r="ER27" s="5"/>
      <c r="ES27" s="5"/>
      <c r="ET27" s="5"/>
      <c r="EW27" s="58" t="s">
        <v>52</v>
      </c>
      <c r="EX27" s="16" t="s">
        <v>20</v>
      </c>
      <c r="EY27" s="5"/>
      <c r="EZ27" s="5"/>
      <c r="FA27" s="5"/>
      <c r="FB27" s="5"/>
      <c r="FC27" s="5"/>
      <c r="FD27" s="5"/>
      <c r="FG27" s="58" t="s">
        <v>52</v>
      </c>
      <c r="FH27" s="16" t="s">
        <v>20</v>
      </c>
      <c r="FI27" s="5"/>
      <c r="FJ27" s="5"/>
      <c r="FK27" s="5"/>
      <c r="FL27" s="5"/>
      <c r="FM27" s="5"/>
      <c r="FN27" s="5"/>
      <c r="FQ27" s="58" t="s">
        <v>52</v>
      </c>
      <c r="FR27" s="16" t="s">
        <v>20</v>
      </c>
      <c r="FS27" s="5"/>
      <c r="FT27" s="5"/>
      <c r="FU27" s="5"/>
      <c r="FV27" s="5"/>
      <c r="FW27" s="5"/>
      <c r="FX27" s="5"/>
      <c r="GA27" s="58" t="s">
        <v>52</v>
      </c>
      <c r="GB27" s="16" t="s">
        <v>20</v>
      </c>
      <c r="GC27" s="5"/>
      <c r="GD27" s="5"/>
      <c r="GE27" s="5"/>
      <c r="GF27" s="5"/>
      <c r="GG27" s="5"/>
      <c r="GH27" s="5"/>
      <c r="GK27" s="58" t="s">
        <v>52</v>
      </c>
      <c r="GL27" s="16" t="s">
        <v>20</v>
      </c>
      <c r="GM27" s="5"/>
      <c r="GN27" s="5"/>
      <c r="GO27" s="5"/>
      <c r="GP27" s="5"/>
      <c r="GQ27" s="5"/>
      <c r="GR27" s="5"/>
      <c r="GU27" s="58" t="s">
        <v>52</v>
      </c>
      <c r="GV27" s="16" t="s">
        <v>20</v>
      </c>
      <c r="GW27" s="5"/>
      <c r="GX27" s="5"/>
      <c r="GY27" s="5"/>
      <c r="GZ27" s="5"/>
      <c r="HA27" s="5"/>
      <c r="HB27" s="5"/>
      <c r="HE27" s="58" t="s">
        <v>52</v>
      </c>
      <c r="HF27" s="16" t="s">
        <v>20</v>
      </c>
      <c r="HG27" s="5"/>
      <c r="HH27" s="5"/>
      <c r="HI27" s="5"/>
      <c r="HJ27" s="5"/>
      <c r="HK27" s="5"/>
      <c r="HL27" s="5"/>
      <c r="HO27" s="58" t="s">
        <v>52</v>
      </c>
      <c r="HP27" s="16" t="s">
        <v>20</v>
      </c>
      <c r="HQ27" s="5"/>
      <c r="HR27" s="5"/>
      <c r="HS27" s="5"/>
      <c r="HT27" s="5"/>
      <c r="HU27" s="5"/>
      <c r="HV27" s="5"/>
      <c r="HY27" s="58" t="s">
        <v>52</v>
      </c>
      <c r="HZ27" s="16" t="s">
        <v>20</v>
      </c>
      <c r="IA27" s="5"/>
      <c r="IB27" s="5"/>
      <c r="IC27" s="5"/>
      <c r="ID27" s="5"/>
      <c r="IE27" s="5"/>
      <c r="IF27" s="5"/>
      <c r="II27" s="58" t="s">
        <v>52</v>
      </c>
      <c r="IJ27" s="16" t="s">
        <v>20</v>
      </c>
      <c r="IK27" s="5"/>
      <c r="IL27" s="5"/>
      <c r="IM27" s="5"/>
      <c r="IN27" s="5"/>
      <c r="IO27" s="5"/>
      <c r="IP27" s="5"/>
      <c r="IS27" s="58" t="s">
        <v>52</v>
      </c>
      <c r="IT27" s="16" t="s">
        <v>20</v>
      </c>
      <c r="IU27" s="5"/>
      <c r="IV27" s="5"/>
      <c r="IW27" s="5"/>
      <c r="IX27" s="5"/>
      <c r="IY27" s="5"/>
      <c r="IZ27" s="5"/>
    </row>
    <row r="28" spans="3:260" outlineLevel="1" x14ac:dyDescent="0.25">
      <c r="C28" s="61"/>
      <c r="D28" s="13" t="s">
        <v>90</v>
      </c>
      <c r="E28" s="6"/>
      <c r="F28" s="6"/>
      <c r="G28" s="6"/>
      <c r="H28" s="6"/>
      <c r="I28" s="6"/>
      <c r="J28" s="6"/>
      <c r="M28" s="61"/>
      <c r="N28" s="13" t="s">
        <v>90</v>
      </c>
      <c r="O28" s="6"/>
      <c r="P28" s="6"/>
      <c r="Q28" s="6"/>
      <c r="R28" s="6"/>
      <c r="S28" s="6"/>
      <c r="T28" s="6"/>
      <c r="W28" s="61"/>
      <c r="X28" s="13" t="s">
        <v>90</v>
      </c>
      <c r="Y28" s="6"/>
      <c r="Z28" s="6"/>
      <c r="AA28" s="6"/>
      <c r="AB28" s="6"/>
      <c r="AC28" s="6"/>
      <c r="AD28" s="6"/>
      <c r="AG28" s="61"/>
      <c r="AH28" s="13" t="s">
        <v>90</v>
      </c>
      <c r="AI28" s="6"/>
      <c r="AJ28" s="6"/>
      <c r="AK28" s="6"/>
      <c r="AL28" s="6"/>
      <c r="AM28" s="6"/>
      <c r="AN28" s="6"/>
      <c r="AQ28" s="61"/>
      <c r="AR28" s="13" t="s">
        <v>90</v>
      </c>
      <c r="AS28" s="6"/>
      <c r="AT28" s="6"/>
      <c r="AU28" s="6"/>
      <c r="AV28" s="6"/>
      <c r="AW28" s="6"/>
      <c r="AX28" s="6"/>
      <c r="BA28" s="61"/>
      <c r="BB28" s="13" t="s">
        <v>90</v>
      </c>
      <c r="BC28" s="6"/>
      <c r="BD28" s="6"/>
      <c r="BE28" s="6"/>
      <c r="BF28" s="6"/>
      <c r="BG28" s="6"/>
      <c r="BH28" s="6"/>
      <c r="BK28" s="61"/>
      <c r="BL28" s="13" t="s">
        <v>90</v>
      </c>
      <c r="BM28" s="6"/>
      <c r="BN28" s="6"/>
      <c r="BO28" s="6"/>
      <c r="BP28" s="6"/>
      <c r="BQ28" s="6"/>
      <c r="BR28" s="6"/>
      <c r="BU28" s="61"/>
      <c r="BV28" s="13" t="s">
        <v>90</v>
      </c>
      <c r="BW28" s="6"/>
      <c r="BX28" s="6"/>
      <c r="BY28" s="6"/>
      <c r="BZ28" s="6"/>
      <c r="CA28" s="6"/>
      <c r="CB28" s="6"/>
      <c r="CE28" s="61"/>
      <c r="CF28" s="13" t="s">
        <v>90</v>
      </c>
      <c r="CG28" s="6"/>
      <c r="CH28" s="6"/>
      <c r="CI28" s="6"/>
      <c r="CJ28" s="6"/>
      <c r="CK28" s="6"/>
      <c r="CL28" s="6"/>
      <c r="CO28" s="61"/>
      <c r="CP28" s="13" t="s">
        <v>90</v>
      </c>
      <c r="CQ28" s="6"/>
      <c r="CR28" s="6"/>
      <c r="CS28" s="6"/>
      <c r="CT28" s="6"/>
      <c r="CU28" s="6"/>
      <c r="CV28" s="6"/>
      <c r="CY28" s="61"/>
      <c r="CZ28" s="13" t="s">
        <v>90</v>
      </c>
      <c r="DA28" s="6"/>
      <c r="DB28" s="6"/>
      <c r="DC28" s="6"/>
      <c r="DD28" s="6"/>
      <c r="DE28" s="6"/>
      <c r="DF28" s="6"/>
      <c r="DI28" s="61"/>
      <c r="DJ28" s="13" t="s">
        <v>90</v>
      </c>
      <c r="DK28" s="6"/>
      <c r="DL28" s="6"/>
      <c r="DM28" s="6"/>
      <c r="DN28" s="6"/>
      <c r="DO28" s="6"/>
      <c r="DP28" s="6"/>
      <c r="DS28" s="61"/>
      <c r="DT28" s="13" t="s">
        <v>90</v>
      </c>
      <c r="DU28" s="6"/>
      <c r="DV28" s="6"/>
      <c r="DW28" s="6"/>
      <c r="DX28" s="6"/>
      <c r="DY28" s="6"/>
      <c r="DZ28" s="6"/>
      <c r="EC28" s="61"/>
      <c r="ED28" s="13" t="s">
        <v>90</v>
      </c>
      <c r="EE28" s="6"/>
      <c r="EF28" s="6"/>
      <c r="EG28" s="6"/>
      <c r="EH28" s="6"/>
      <c r="EI28" s="6"/>
      <c r="EJ28" s="6"/>
      <c r="EM28" s="61"/>
      <c r="EN28" s="13" t="s">
        <v>90</v>
      </c>
      <c r="EO28" s="6"/>
      <c r="EP28" s="6"/>
      <c r="EQ28" s="6"/>
      <c r="ER28" s="6"/>
      <c r="ES28" s="6"/>
      <c r="ET28" s="6"/>
      <c r="EW28" s="61"/>
      <c r="EX28" s="13" t="s">
        <v>90</v>
      </c>
      <c r="EY28" s="6"/>
      <c r="EZ28" s="6"/>
      <c r="FA28" s="6"/>
      <c r="FB28" s="6"/>
      <c r="FC28" s="6"/>
      <c r="FD28" s="6"/>
      <c r="FG28" s="61"/>
      <c r="FH28" s="13" t="s">
        <v>90</v>
      </c>
      <c r="FI28" s="6"/>
      <c r="FJ28" s="6"/>
      <c r="FK28" s="6"/>
      <c r="FL28" s="6"/>
      <c r="FM28" s="6"/>
      <c r="FN28" s="6"/>
      <c r="FQ28" s="61"/>
      <c r="FR28" s="13" t="s">
        <v>90</v>
      </c>
      <c r="FS28" s="6"/>
      <c r="FT28" s="6"/>
      <c r="FU28" s="6"/>
      <c r="FV28" s="6"/>
      <c r="FW28" s="6"/>
      <c r="FX28" s="6"/>
      <c r="GA28" s="61"/>
      <c r="GB28" s="13" t="s">
        <v>90</v>
      </c>
      <c r="GC28" s="6"/>
      <c r="GD28" s="6"/>
      <c r="GE28" s="6"/>
      <c r="GF28" s="6"/>
      <c r="GG28" s="6"/>
      <c r="GH28" s="6"/>
      <c r="GK28" s="61"/>
      <c r="GL28" s="13" t="s">
        <v>90</v>
      </c>
      <c r="GM28" s="6"/>
      <c r="GN28" s="6"/>
      <c r="GO28" s="6"/>
      <c r="GP28" s="6"/>
      <c r="GQ28" s="6"/>
      <c r="GR28" s="6"/>
      <c r="GU28" s="61"/>
      <c r="GV28" s="13" t="s">
        <v>90</v>
      </c>
      <c r="GW28" s="6"/>
      <c r="GX28" s="6"/>
      <c r="GY28" s="6"/>
      <c r="GZ28" s="6"/>
      <c r="HA28" s="6"/>
      <c r="HB28" s="6"/>
      <c r="HE28" s="61"/>
      <c r="HF28" s="13" t="s">
        <v>90</v>
      </c>
      <c r="HG28" s="6"/>
      <c r="HH28" s="6"/>
      <c r="HI28" s="6"/>
      <c r="HJ28" s="6"/>
      <c r="HK28" s="6"/>
      <c r="HL28" s="6"/>
      <c r="HO28" s="61"/>
      <c r="HP28" s="13" t="s">
        <v>90</v>
      </c>
      <c r="HQ28" s="6"/>
      <c r="HR28" s="6"/>
      <c r="HS28" s="6"/>
      <c r="HT28" s="6"/>
      <c r="HU28" s="6"/>
      <c r="HV28" s="6"/>
      <c r="HY28" s="61"/>
      <c r="HZ28" s="13" t="s">
        <v>90</v>
      </c>
      <c r="IA28" s="6"/>
      <c r="IB28" s="6"/>
      <c r="IC28" s="6"/>
      <c r="ID28" s="6"/>
      <c r="IE28" s="6"/>
      <c r="IF28" s="6"/>
      <c r="II28" s="61"/>
      <c r="IJ28" s="13" t="s">
        <v>90</v>
      </c>
      <c r="IK28" s="6"/>
      <c r="IL28" s="6"/>
      <c r="IM28" s="6"/>
      <c r="IN28" s="6"/>
      <c r="IO28" s="6"/>
      <c r="IP28" s="6"/>
      <c r="IS28" s="61"/>
      <c r="IT28" s="13" t="s">
        <v>90</v>
      </c>
      <c r="IU28" s="6"/>
      <c r="IV28" s="6"/>
      <c r="IW28" s="6"/>
      <c r="IX28" s="6"/>
      <c r="IY28" s="6"/>
      <c r="IZ28" s="6"/>
    </row>
    <row r="29" spans="3:260" outlineLevel="1" x14ac:dyDescent="0.25">
      <c r="C29" s="61"/>
      <c r="D29" s="13" t="s">
        <v>91</v>
      </c>
      <c r="E29" s="6"/>
      <c r="F29" s="6"/>
      <c r="G29" s="6"/>
      <c r="H29" s="6"/>
      <c r="I29" s="6"/>
      <c r="J29" s="6"/>
      <c r="M29" s="61"/>
      <c r="N29" s="13" t="s">
        <v>91</v>
      </c>
      <c r="O29" s="6"/>
      <c r="P29" s="6"/>
      <c r="Q29" s="6"/>
      <c r="R29" s="6"/>
      <c r="S29" s="6"/>
      <c r="T29" s="6"/>
      <c r="W29" s="61"/>
      <c r="X29" s="13" t="s">
        <v>91</v>
      </c>
      <c r="Y29" s="6"/>
      <c r="Z29" s="6"/>
      <c r="AA29" s="6"/>
      <c r="AB29" s="6"/>
      <c r="AC29" s="6"/>
      <c r="AD29" s="6"/>
      <c r="AG29" s="61"/>
      <c r="AH29" s="13" t="s">
        <v>91</v>
      </c>
      <c r="AI29" s="6"/>
      <c r="AJ29" s="6"/>
      <c r="AK29" s="6"/>
      <c r="AL29" s="6"/>
      <c r="AM29" s="6"/>
      <c r="AN29" s="6"/>
      <c r="AQ29" s="61"/>
      <c r="AR29" s="13" t="s">
        <v>91</v>
      </c>
      <c r="AS29" s="6"/>
      <c r="AT29" s="6"/>
      <c r="AU29" s="6"/>
      <c r="AV29" s="6"/>
      <c r="AW29" s="6"/>
      <c r="AX29" s="6"/>
      <c r="BA29" s="61"/>
      <c r="BB29" s="13" t="s">
        <v>91</v>
      </c>
      <c r="BC29" s="6"/>
      <c r="BD29" s="6"/>
      <c r="BE29" s="6"/>
      <c r="BF29" s="6"/>
      <c r="BG29" s="6"/>
      <c r="BH29" s="6"/>
      <c r="BK29" s="61"/>
      <c r="BL29" s="13" t="s">
        <v>91</v>
      </c>
      <c r="BM29" s="6"/>
      <c r="BN29" s="6"/>
      <c r="BO29" s="6"/>
      <c r="BP29" s="6"/>
      <c r="BQ29" s="6"/>
      <c r="BR29" s="6"/>
      <c r="BU29" s="61"/>
      <c r="BV29" s="13" t="s">
        <v>91</v>
      </c>
      <c r="BW29" s="6"/>
      <c r="BX29" s="6"/>
      <c r="BY29" s="6"/>
      <c r="BZ29" s="6"/>
      <c r="CA29" s="6"/>
      <c r="CB29" s="6"/>
      <c r="CE29" s="61"/>
      <c r="CF29" s="13" t="s">
        <v>91</v>
      </c>
      <c r="CG29" s="6"/>
      <c r="CH29" s="6"/>
      <c r="CI29" s="6"/>
      <c r="CJ29" s="6"/>
      <c r="CK29" s="6"/>
      <c r="CL29" s="6"/>
      <c r="CO29" s="61"/>
      <c r="CP29" s="13" t="s">
        <v>91</v>
      </c>
      <c r="CQ29" s="6"/>
      <c r="CR29" s="6"/>
      <c r="CS29" s="6"/>
      <c r="CT29" s="6"/>
      <c r="CU29" s="6"/>
      <c r="CV29" s="6"/>
      <c r="CY29" s="61"/>
      <c r="CZ29" s="13" t="s">
        <v>91</v>
      </c>
      <c r="DA29" s="6"/>
      <c r="DB29" s="6"/>
      <c r="DC29" s="6"/>
      <c r="DD29" s="6"/>
      <c r="DE29" s="6"/>
      <c r="DF29" s="6"/>
      <c r="DI29" s="61"/>
      <c r="DJ29" s="13" t="s">
        <v>91</v>
      </c>
      <c r="DK29" s="6"/>
      <c r="DL29" s="6"/>
      <c r="DM29" s="6"/>
      <c r="DN29" s="6"/>
      <c r="DO29" s="6"/>
      <c r="DP29" s="6"/>
      <c r="DS29" s="61"/>
      <c r="DT29" s="13" t="s">
        <v>91</v>
      </c>
      <c r="DU29" s="6"/>
      <c r="DV29" s="6"/>
      <c r="DW29" s="6"/>
      <c r="DX29" s="6"/>
      <c r="DY29" s="6"/>
      <c r="DZ29" s="6"/>
      <c r="EC29" s="61"/>
      <c r="ED29" s="13" t="s">
        <v>91</v>
      </c>
      <c r="EE29" s="6"/>
      <c r="EF29" s="6"/>
      <c r="EG29" s="6"/>
      <c r="EH29" s="6"/>
      <c r="EI29" s="6"/>
      <c r="EJ29" s="6"/>
      <c r="EM29" s="61"/>
      <c r="EN29" s="13" t="s">
        <v>91</v>
      </c>
      <c r="EO29" s="6"/>
      <c r="EP29" s="6"/>
      <c r="EQ29" s="6"/>
      <c r="ER29" s="6"/>
      <c r="ES29" s="6"/>
      <c r="ET29" s="6"/>
      <c r="EW29" s="61"/>
      <c r="EX29" s="13" t="s">
        <v>91</v>
      </c>
      <c r="EY29" s="6"/>
      <c r="EZ29" s="6"/>
      <c r="FA29" s="6"/>
      <c r="FB29" s="6"/>
      <c r="FC29" s="6"/>
      <c r="FD29" s="6"/>
      <c r="FG29" s="61"/>
      <c r="FH29" s="13" t="s">
        <v>91</v>
      </c>
      <c r="FI29" s="6"/>
      <c r="FJ29" s="6"/>
      <c r="FK29" s="6"/>
      <c r="FL29" s="6"/>
      <c r="FM29" s="6"/>
      <c r="FN29" s="6"/>
      <c r="FQ29" s="61"/>
      <c r="FR29" s="13" t="s">
        <v>91</v>
      </c>
      <c r="FS29" s="6"/>
      <c r="FT29" s="6"/>
      <c r="FU29" s="6"/>
      <c r="FV29" s="6"/>
      <c r="FW29" s="6"/>
      <c r="FX29" s="6"/>
      <c r="GA29" s="61"/>
      <c r="GB29" s="13" t="s">
        <v>91</v>
      </c>
      <c r="GC29" s="6"/>
      <c r="GD29" s="6"/>
      <c r="GE29" s="6"/>
      <c r="GF29" s="6"/>
      <c r="GG29" s="6"/>
      <c r="GH29" s="6"/>
      <c r="GK29" s="61"/>
      <c r="GL29" s="13" t="s">
        <v>91</v>
      </c>
      <c r="GM29" s="6"/>
      <c r="GN29" s="6"/>
      <c r="GO29" s="6"/>
      <c r="GP29" s="6"/>
      <c r="GQ29" s="6"/>
      <c r="GR29" s="6"/>
      <c r="GU29" s="61"/>
      <c r="GV29" s="13" t="s">
        <v>91</v>
      </c>
      <c r="GW29" s="6"/>
      <c r="GX29" s="6"/>
      <c r="GY29" s="6"/>
      <c r="GZ29" s="6"/>
      <c r="HA29" s="6"/>
      <c r="HB29" s="6"/>
      <c r="HE29" s="61"/>
      <c r="HF29" s="13" t="s">
        <v>91</v>
      </c>
      <c r="HG29" s="6"/>
      <c r="HH29" s="6"/>
      <c r="HI29" s="6"/>
      <c r="HJ29" s="6"/>
      <c r="HK29" s="6"/>
      <c r="HL29" s="6"/>
      <c r="HO29" s="61"/>
      <c r="HP29" s="13" t="s">
        <v>91</v>
      </c>
      <c r="HQ29" s="6"/>
      <c r="HR29" s="6"/>
      <c r="HS29" s="6"/>
      <c r="HT29" s="6"/>
      <c r="HU29" s="6"/>
      <c r="HV29" s="6"/>
      <c r="HY29" s="61"/>
      <c r="HZ29" s="13" t="s">
        <v>91</v>
      </c>
      <c r="IA29" s="6"/>
      <c r="IB29" s="6"/>
      <c r="IC29" s="6"/>
      <c r="ID29" s="6"/>
      <c r="IE29" s="6"/>
      <c r="IF29" s="6"/>
      <c r="II29" s="61"/>
      <c r="IJ29" s="13" t="s">
        <v>91</v>
      </c>
      <c r="IK29" s="6"/>
      <c r="IL29" s="6"/>
      <c r="IM29" s="6"/>
      <c r="IN29" s="6"/>
      <c r="IO29" s="6"/>
      <c r="IP29" s="6"/>
      <c r="IS29" s="61"/>
      <c r="IT29" s="13" t="s">
        <v>91</v>
      </c>
      <c r="IU29" s="6"/>
      <c r="IV29" s="6"/>
      <c r="IW29" s="6"/>
      <c r="IX29" s="6"/>
      <c r="IY29" s="6"/>
      <c r="IZ29" s="6"/>
    </row>
    <row r="30" spans="3:260" outlineLevel="1" x14ac:dyDescent="0.25">
      <c r="C30" s="61"/>
      <c r="D30" s="13" t="s">
        <v>92</v>
      </c>
      <c r="E30" s="6"/>
      <c r="F30" s="6"/>
      <c r="G30" s="6"/>
      <c r="H30" s="6"/>
      <c r="I30" s="6"/>
      <c r="J30" s="6"/>
      <c r="M30" s="61"/>
      <c r="N30" s="13" t="s">
        <v>92</v>
      </c>
      <c r="O30" s="6"/>
      <c r="P30" s="6"/>
      <c r="Q30" s="6"/>
      <c r="R30" s="6"/>
      <c r="S30" s="6"/>
      <c r="T30" s="6"/>
      <c r="W30" s="61"/>
      <c r="X30" s="13" t="s">
        <v>92</v>
      </c>
      <c r="Y30" s="6"/>
      <c r="Z30" s="6"/>
      <c r="AA30" s="6"/>
      <c r="AB30" s="6"/>
      <c r="AC30" s="6"/>
      <c r="AD30" s="6"/>
      <c r="AG30" s="61"/>
      <c r="AH30" s="13" t="s">
        <v>92</v>
      </c>
      <c r="AI30" s="6"/>
      <c r="AJ30" s="6"/>
      <c r="AK30" s="6"/>
      <c r="AL30" s="6"/>
      <c r="AM30" s="6"/>
      <c r="AN30" s="6"/>
      <c r="AQ30" s="61"/>
      <c r="AR30" s="13" t="s">
        <v>92</v>
      </c>
      <c r="AS30" s="6"/>
      <c r="AT30" s="6"/>
      <c r="AU30" s="6"/>
      <c r="AV30" s="6"/>
      <c r="AW30" s="6"/>
      <c r="AX30" s="6"/>
      <c r="BA30" s="61"/>
      <c r="BB30" s="13" t="s">
        <v>92</v>
      </c>
      <c r="BC30" s="6"/>
      <c r="BD30" s="6"/>
      <c r="BE30" s="6"/>
      <c r="BF30" s="6"/>
      <c r="BG30" s="6"/>
      <c r="BH30" s="6"/>
      <c r="BK30" s="61"/>
      <c r="BL30" s="13" t="s">
        <v>92</v>
      </c>
      <c r="BM30" s="6"/>
      <c r="BN30" s="6"/>
      <c r="BO30" s="6"/>
      <c r="BP30" s="6"/>
      <c r="BQ30" s="6"/>
      <c r="BR30" s="6"/>
      <c r="BU30" s="61"/>
      <c r="BV30" s="13" t="s">
        <v>92</v>
      </c>
      <c r="BW30" s="6"/>
      <c r="BX30" s="6"/>
      <c r="BY30" s="6"/>
      <c r="BZ30" s="6"/>
      <c r="CA30" s="6"/>
      <c r="CB30" s="6"/>
      <c r="CE30" s="61"/>
      <c r="CF30" s="13" t="s">
        <v>92</v>
      </c>
      <c r="CG30" s="6"/>
      <c r="CH30" s="6"/>
      <c r="CI30" s="6"/>
      <c r="CJ30" s="6"/>
      <c r="CK30" s="6"/>
      <c r="CL30" s="6"/>
      <c r="CO30" s="61"/>
      <c r="CP30" s="13" t="s">
        <v>92</v>
      </c>
      <c r="CQ30" s="6"/>
      <c r="CR30" s="6"/>
      <c r="CS30" s="6"/>
      <c r="CT30" s="6"/>
      <c r="CU30" s="6"/>
      <c r="CV30" s="6"/>
      <c r="CY30" s="61"/>
      <c r="CZ30" s="13" t="s">
        <v>92</v>
      </c>
      <c r="DA30" s="6"/>
      <c r="DB30" s="6"/>
      <c r="DC30" s="6"/>
      <c r="DD30" s="6"/>
      <c r="DE30" s="6"/>
      <c r="DF30" s="6"/>
      <c r="DI30" s="61"/>
      <c r="DJ30" s="13" t="s">
        <v>92</v>
      </c>
      <c r="DK30" s="6"/>
      <c r="DL30" s="6"/>
      <c r="DM30" s="6"/>
      <c r="DN30" s="6"/>
      <c r="DO30" s="6"/>
      <c r="DP30" s="6"/>
      <c r="DS30" s="61"/>
      <c r="DT30" s="13" t="s">
        <v>92</v>
      </c>
      <c r="DU30" s="6"/>
      <c r="DV30" s="6"/>
      <c r="DW30" s="6"/>
      <c r="DX30" s="6"/>
      <c r="DY30" s="6"/>
      <c r="DZ30" s="6"/>
      <c r="EC30" s="61"/>
      <c r="ED30" s="13" t="s">
        <v>92</v>
      </c>
      <c r="EE30" s="6"/>
      <c r="EF30" s="6"/>
      <c r="EG30" s="6"/>
      <c r="EH30" s="6"/>
      <c r="EI30" s="6"/>
      <c r="EJ30" s="6"/>
      <c r="EM30" s="61"/>
      <c r="EN30" s="13" t="s">
        <v>92</v>
      </c>
      <c r="EO30" s="6"/>
      <c r="EP30" s="6"/>
      <c r="EQ30" s="6"/>
      <c r="ER30" s="6"/>
      <c r="ES30" s="6"/>
      <c r="ET30" s="6"/>
      <c r="EW30" s="61"/>
      <c r="EX30" s="13" t="s">
        <v>92</v>
      </c>
      <c r="EY30" s="6"/>
      <c r="EZ30" s="6"/>
      <c r="FA30" s="6"/>
      <c r="FB30" s="6"/>
      <c r="FC30" s="6"/>
      <c r="FD30" s="6"/>
      <c r="FG30" s="61"/>
      <c r="FH30" s="13" t="s">
        <v>92</v>
      </c>
      <c r="FI30" s="6"/>
      <c r="FJ30" s="6"/>
      <c r="FK30" s="6"/>
      <c r="FL30" s="6"/>
      <c r="FM30" s="6"/>
      <c r="FN30" s="6"/>
      <c r="FQ30" s="61"/>
      <c r="FR30" s="13" t="s">
        <v>92</v>
      </c>
      <c r="FS30" s="6"/>
      <c r="FT30" s="6"/>
      <c r="FU30" s="6"/>
      <c r="FV30" s="6"/>
      <c r="FW30" s="6"/>
      <c r="FX30" s="6"/>
      <c r="GA30" s="61"/>
      <c r="GB30" s="13" t="s">
        <v>92</v>
      </c>
      <c r="GC30" s="6"/>
      <c r="GD30" s="6"/>
      <c r="GE30" s="6"/>
      <c r="GF30" s="6"/>
      <c r="GG30" s="6"/>
      <c r="GH30" s="6"/>
      <c r="GK30" s="61"/>
      <c r="GL30" s="13" t="s">
        <v>92</v>
      </c>
      <c r="GM30" s="6"/>
      <c r="GN30" s="6"/>
      <c r="GO30" s="6"/>
      <c r="GP30" s="6"/>
      <c r="GQ30" s="6"/>
      <c r="GR30" s="6"/>
      <c r="GU30" s="61"/>
      <c r="GV30" s="13" t="s">
        <v>92</v>
      </c>
      <c r="GW30" s="6"/>
      <c r="GX30" s="6"/>
      <c r="GY30" s="6"/>
      <c r="GZ30" s="6"/>
      <c r="HA30" s="6"/>
      <c r="HB30" s="6"/>
      <c r="HE30" s="61"/>
      <c r="HF30" s="13" t="s">
        <v>92</v>
      </c>
      <c r="HG30" s="6"/>
      <c r="HH30" s="6"/>
      <c r="HI30" s="6"/>
      <c r="HJ30" s="6"/>
      <c r="HK30" s="6"/>
      <c r="HL30" s="6"/>
      <c r="HO30" s="61"/>
      <c r="HP30" s="13" t="s">
        <v>92</v>
      </c>
      <c r="HQ30" s="6"/>
      <c r="HR30" s="6"/>
      <c r="HS30" s="6"/>
      <c r="HT30" s="6"/>
      <c r="HU30" s="6"/>
      <c r="HV30" s="6"/>
      <c r="HY30" s="61"/>
      <c r="HZ30" s="13" t="s">
        <v>92</v>
      </c>
      <c r="IA30" s="6"/>
      <c r="IB30" s="6"/>
      <c r="IC30" s="6"/>
      <c r="ID30" s="6"/>
      <c r="IE30" s="6"/>
      <c r="IF30" s="6"/>
      <c r="II30" s="61"/>
      <c r="IJ30" s="13" t="s">
        <v>92</v>
      </c>
      <c r="IK30" s="6"/>
      <c r="IL30" s="6"/>
      <c r="IM30" s="6"/>
      <c r="IN30" s="6"/>
      <c r="IO30" s="6"/>
      <c r="IP30" s="6"/>
      <c r="IS30" s="61"/>
      <c r="IT30" s="13" t="s">
        <v>92</v>
      </c>
      <c r="IU30" s="6"/>
      <c r="IV30" s="6"/>
      <c r="IW30" s="6"/>
      <c r="IX30" s="6"/>
      <c r="IY30" s="6"/>
      <c r="IZ30" s="6"/>
    </row>
    <row r="31" spans="3:260" outlineLevel="1" collapsed="1" x14ac:dyDescent="0.25">
      <c r="C31" s="61"/>
      <c r="D31" s="13" t="s">
        <v>93</v>
      </c>
      <c r="E31" s="6"/>
      <c r="F31" s="6"/>
      <c r="G31" s="6"/>
      <c r="H31" s="6"/>
      <c r="I31" s="6"/>
      <c r="J31" s="6"/>
      <c r="M31" s="61"/>
      <c r="N31" s="13" t="s">
        <v>93</v>
      </c>
      <c r="O31" s="6"/>
      <c r="P31" s="6"/>
      <c r="Q31" s="6"/>
      <c r="R31" s="6"/>
      <c r="S31" s="6"/>
      <c r="T31" s="6"/>
      <c r="W31" s="61"/>
      <c r="X31" s="13" t="s">
        <v>93</v>
      </c>
      <c r="Y31" s="6"/>
      <c r="Z31" s="6"/>
      <c r="AA31" s="6"/>
      <c r="AB31" s="6"/>
      <c r="AC31" s="6"/>
      <c r="AD31" s="6"/>
      <c r="AG31" s="61"/>
      <c r="AH31" s="13" t="s">
        <v>93</v>
      </c>
      <c r="AI31" s="6"/>
      <c r="AJ31" s="6"/>
      <c r="AK31" s="6"/>
      <c r="AL31" s="6"/>
      <c r="AM31" s="6"/>
      <c r="AN31" s="6"/>
      <c r="AQ31" s="61"/>
      <c r="AR31" s="13" t="s">
        <v>93</v>
      </c>
      <c r="AS31" s="6"/>
      <c r="AT31" s="6"/>
      <c r="AU31" s="6"/>
      <c r="AV31" s="6"/>
      <c r="AW31" s="6"/>
      <c r="AX31" s="6"/>
      <c r="BA31" s="61"/>
      <c r="BB31" s="13" t="s">
        <v>93</v>
      </c>
      <c r="BC31" s="6"/>
      <c r="BD31" s="6"/>
      <c r="BE31" s="6"/>
      <c r="BF31" s="6"/>
      <c r="BG31" s="6"/>
      <c r="BH31" s="6"/>
      <c r="BK31" s="61"/>
      <c r="BL31" s="13" t="s">
        <v>93</v>
      </c>
      <c r="BM31" s="6"/>
      <c r="BN31" s="6"/>
      <c r="BO31" s="6"/>
      <c r="BP31" s="6"/>
      <c r="BQ31" s="6"/>
      <c r="BR31" s="6"/>
      <c r="BU31" s="61"/>
      <c r="BV31" s="13" t="s">
        <v>93</v>
      </c>
      <c r="BW31" s="6"/>
      <c r="BX31" s="6"/>
      <c r="BY31" s="6"/>
      <c r="BZ31" s="6"/>
      <c r="CA31" s="6"/>
      <c r="CB31" s="6"/>
      <c r="CE31" s="61"/>
      <c r="CF31" s="13" t="s">
        <v>93</v>
      </c>
      <c r="CG31" s="6"/>
      <c r="CH31" s="6"/>
      <c r="CI31" s="6"/>
      <c r="CJ31" s="6"/>
      <c r="CK31" s="6"/>
      <c r="CL31" s="6"/>
      <c r="CO31" s="61"/>
      <c r="CP31" s="13" t="s">
        <v>93</v>
      </c>
      <c r="CQ31" s="6"/>
      <c r="CR31" s="6"/>
      <c r="CS31" s="6"/>
      <c r="CT31" s="6"/>
      <c r="CU31" s="6"/>
      <c r="CV31" s="6"/>
      <c r="CY31" s="61"/>
      <c r="CZ31" s="13" t="s">
        <v>93</v>
      </c>
      <c r="DA31" s="6"/>
      <c r="DB31" s="6"/>
      <c r="DC31" s="6"/>
      <c r="DD31" s="6"/>
      <c r="DE31" s="6"/>
      <c r="DF31" s="6"/>
      <c r="DI31" s="61"/>
      <c r="DJ31" s="13" t="s">
        <v>93</v>
      </c>
      <c r="DK31" s="6"/>
      <c r="DL31" s="6"/>
      <c r="DM31" s="6"/>
      <c r="DN31" s="6"/>
      <c r="DO31" s="6"/>
      <c r="DP31" s="6"/>
      <c r="DS31" s="61"/>
      <c r="DT31" s="13" t="s">
        <v>93</v>
      </c>
      <c r="DU31" s="6"/>
      <c r="DV31" s="6"/>
      <c r="DW31" s="6"/>
      <c r="DX31" s="6"/>
      <c r="DY31" s="6"/>
      <c r="DZ31" s="6"/>
      <c r="EC31" s="61"/>
      <c r="ED31" s="13" t="s">
        <v>93</v>
      </c>
      <c r="EE31" s="6"/>
      <c r="EF31" s="6"/>
      <c r="EG31" s="6"/>
      <c r="EH31" s="6"/>
      <c r="EI31" s="6"/>
      <c r="EJ31" s="6"/>
      <c r="EM31" s="61"/>
      <c r="EN31" s="13" t="s">
        <v>93</v>
      </c>
      <c r="EO31" s="6"/>
      <c r="EP31" s="6"/>
      <c r="EQ31" s="6"/>
      <c r="ER31" s="6"/>
      <c r="ES31" s="6"/>
      <c r="ET31" s="6"/>
      <c r="EW31" s="61"/>
      <c r="EX31" s="13" t="s">
        <v>93</v>
      </c>
      <c r="EY31" s="6"/>
      <c r="EZ31" s="6"/>
      <c r="FA31" s="6"/>
      <c r="FB31" s="6"/>
      <c r="FC31" s="6"/>
      <c r="FD31" s="6"/>
      <c r="FG31" s="61"/>
      <c r="FH31" s="13" t="s">
        <v>93</v>
      </c>
      <c r="FI31" s="6"/>
      <c r="FJ31" s="6"/>
      <c r="FK31" s="6"/>
      <c r="FL31" s="6"/>
      <c r="FM31" s="6"/>
      <c r="FN31" s="6"/>
      <c r="FQ31" s="61"/>
      <c r="FR31" s="13" t="s">
        <v>93</v>
      </c>
      <c r="FS31" s="6"/>
      <c r="FT31" s="6"/>
      <c r="FU31" s="6"/>
      <c r="FV31" s="6"/>
      <c r="FW31" s="6"/>
      <c r="FX31" s="6"/>
      <c r="GA31" s="61"/>
      <c r="GB31" s="13" t="s">
        <v>93</v>
      </c>
      <c r="GC31" s="6"/>
      <c r="GD31" s="6"/>
      <c r="GE31" s="6"/>
      <c r="GF31" s="6"/>
      <c r="GG31" s="6"/>
      <c r="GH31" s="6"/>
      <c r="GK31" s="61"/>
      <c r="GL31" s="13" t="s">
        <v>93</v>
      </c>
      <c r="GM31" s="6"/>
      <c r="GN31" s="6"/>
      <c r="GO31" s="6"/>
      <c r="GP31" s="6"/>
      <c r="GQ31" s="6"/>
      <c r="GR31" s="6"/>
      <c r="GU31" s="61"/>
      <c r="GV31" s="13" t="s">
        <v>93</v>
      </c>
      <c r="GW31" s="6"/>
      <c r="GX31" s="6"/>
      <c r="GY31" s="6"/>
      <c r="GZ31" s="6"/>
      <c r="HA31" s="6"/>
      <c r="HB31" s="6"/>
      <c r="HE31" s="61"/>
      <c r="HF31" s="13" t="s">
        <v>93</v>
      </c>
      <c r="HG31" s="6"/>
      <c r="HH31" s="6"/>
      <c r="HI31" s="6"/>
      <c r="HJ31" s="6"/>
      <c r="HK31" s="6"/>
      <c r="HL31" s="6"/>
      <c r="HO31" s="61"/>
      <c r="HP31" s="13" t="s">
        <v>93</v>
      </c>
      <c r="HQ31" s="6"/>
      <c r="HR31" s="6"/>
      <c r="HS31" s="6"/>
      <c r="HT31" s="6"/>
      <c r="HU31" s="6"/>
      <c r="HV31" s="6"/>
      <c r="HY31" s="61"/>
      <c r="HZ31" s="13" t="s">
        <v>93</v>
      </c>
      <c r="IA31" s="6"/>
      <c r="IB31" s="6"/>
      <c r="IC31" s="6"/>
      <c r="ID31" s="6"/>
      <c r="IE31" s="6"/>
      <c r="IF31" s="6"/>
      <c r="II31" s="61"/>
      <c r="IJ31" s="13" t="s">
        <v>93</v>
      </c>
      <c r="IK31" s="6"/>
      <c r="IL31" s="6"/>
      <c r="IM31" s="6"/>
      <c r="IN31" s="6"/>
      <c r="IO31" s="6"/>
      <c r="IP31" s="6"/>
      <c r="IS31" s="61"/>
      <c r="IT31" s="13" t="s">
        <v>93</v>
      </c>
      <c r="IU31" s="6"/>
      <c r="IV31" s="6"/>
      <c r="IW31" s="6"/>
      <c r="IX31" s="6"/>
      <c r="IY31" s="6"/>
      <c r="IZ31" s="6"/>
    </row>
    <row r="32" spans="3:260" outlineLevel="1" x14ac:dyDescent="0.25">
      <c r="C32" s="61"/>
      <c r="D32" s="13" t="s">
        <v>94</v>
      </c>
      <c r="E32" s="6"/>
      <c r="F32" s="6"/>
      <c r="G32" s="6"/>
      <c r="H32" s="6"/>
      <c r="I32" s="6"/>
      <c r="J32" s="6"/>
      <c r="M32" s="61"/>
      <c r="N32" s="13" t="s">
        <v>94</v>
      </c>
      <c r="O32" s="6"/>
      <c r="P32" s="6"/>
      <c r="Q32" s="6"/>
      <c r="R32" s="6"/>
      <c r="S32" s="6"/>
      <c r="T32" s="6"/>
      <c r="W32" s="61"/>
      <c r="X32" s="13" t="s">
        <v>94</v>
      </c>
      <c r="Y32" s="6"/>
      <c r="Z32" s="6"/>
      <c r="AA32" s="6"/>
      <c r="AB32" s="6"/>
      <c r="AC32" s="6"/>
      <c r="AD32" s="6"/>
      <c r="AG32" s="61"/>
      <c r="AH32" s="13" t="s">
        <v>94</v>
      </c>
      <c r="AI32" s="6"/>
      <c r="AJ32" s="6"/>
      <c r="AK32" s="6"/>
      <c r="AL32" s="6"/>
      <c r="AM32" s="6"/>
      <c r="AN32" s="6"/>
      <c r="AQ32" s="61"/>
      <c r="AR32" s="13" t="s">
        <v>94</v>
      </c>
      <c r="AS32" s="6"/>
      <c r="AT32" s="6"/>
      <c r="AU32" s="6"/>
      <c r="AV32" s="6"/>
      <c r="AW32" s="6"/>
      <c r="AX32" s="6"/>
      <c r="BA32" s="61"/>
      <c r="BB32" s="13" t="s">
        <v>94</v>
      </c>
      <c r="BC32" s="6"/>
      <c r="BD32" s="6"/>
      <c r="BE32" s="6"/>
      <c r="BF32" s="6"/>
      <c r="BG32" s="6"/>
      <c r="BH32" s="6"/>
      <c r="BK32" s="61"/>
      <c r="BL32" s="13" t="s">
        <v>94</v>
      </c>
      <c r="BM32" s="6"/>
      <c r="BN32" s="6"/>
      <c r="BO32" s="6"/>
      <c r="BP32" s="6"/>
      <c r="BQ32" s="6"/>
      <c r="BR32" s="6"/>
      <c r="BU32" s="61"/>
      <c r="BV32" s="13" t="s">
        <v>94</v>
      </c>
      <c r="BW32" s="6"/>
      <c r="BX32" s="6"/>
      <c r="BY32" s="6"/>
      <c r="BZ32" s="6"/>
      <c r="CA32" s="6"/>
      <c r="CB32" s="6"/>
      <c r="CE32" s="61"/>
      <c r="CF32" s="13" t="s">
        <v>94</v>
      </c>
      <c r="CG32" s="6"/>
      <c r="CH32" s="6"/>
      <c r="CI32" s="6"/>
      <c r="CJ32" s="6"/>
      <c r="CK32" s="6"/>
      <c r="CL32" s="6"/>
      <c r="CO32" s="61"/>
      <c r="CP32" s="13" t="s">
        <v>94</v>
      </c>
      <c r="CQ32" s="6"/>
      <c r="CR32" s="6"/>
      <c r="CS32" s="6"/>
      <c r="CT32" s="6"/>
      <c r="CU32" s="6"/>
      <c r="CV32" s="6"/>
      <c r="CY32" s="61"/>
      <c r="CZ32" s="13" t="s">
        <v>94</v>
      </c>
      <c r="DA32" s="6"/>
      <c r="DB32" s="6"/>
      <c r="DC32" s="6"/>
      <c r="DD32" s="6"/>
      <c r="DE32" s="6"/>
      <c r="DF32" s="6"/>
      <c r="DI32" s="61"/>
      <c r="DJ32" s="13" t="s">
        <v>94</v>
      </c>
      <c r="DK32" s="6"/>
      <c r="DL32" s="6"/>
      <c r="DM32" s="6"/>
      <c r="DN32" s="6"/>
      <c r="DO32" s="6"/>
      <c r="DP32" s="6"/>
      <c r="DS32" s="61"/>
      <c r="DT32" s="13" t="s">
        <v>94</v>
      </c>
      <c r="DU32" s="6"/>
      <c r="DV32" s="6"/>
      <c r="DW32" s="6"/>
      <c r="DX32" s="6"/>
      <c r="DY32" s="6"/>
      <c r="DZ32" s="6"/>
      <c r="EC32" s="61"/>
      <c r="ED32" s="13" t="s">
        <v>94</v>
      </c>
      <c r="EE32" s="6"/>
      <c r="EF32" s="6"/>
      <c r="EG32" s="6"/>
      <c r="EH32" s="6"/>
      <c r="EI32" s="6"/>
      <c r="EJ32" s="6"/>
      <c r="EM32" s="61"/>
      <c r="EN32" s="13" t="s">
        <v>94</v>
      </c>
      <c r="EO32" s="6"/>
      <c r="EP32" s="6"/>
      <c r="EQ32" s="6"/>
      <c r="ER32" s="6"/>
      <c r="ES32" s="6"/>
      <c r="ET32" s="6"/>
      <c r="EW32" s="61"/>
      <c r="EX32" s="13" t="s">
        <v>94</v>
      </c>
      <c r="EY32" s="6"/>
      <c r="EZ32" s="6"/>
      <c r="FA32" s="6"/>
      <c r="FB32" s="6"/>
      <c r="FC32" s="6"/>
      <c r="FD32" s="6"/>
      <c r="FG32" s="61"/>
      <c r="FH32" s="13" t="s">
        <v>94</v>
      </c>
      <c r="FI32" s="6"/>
      <c r="FJ32" s="6"/>
      <c r="FK32" s="6"/>
      <c r="FL32" s="6"/>
      <c r="FM32" s="6"/>
      <c r="FN32" s="6"/>
      <c r="FQ32" s="61"/>
      <c r="FR32" s="13" t="s">
        <v>94</v>
      </c>
      <c r="FS32" s="6"/>
      <c r="FT32" s="6"/>
      <c r="FU32" s="6"/>
      <c r="FV32" s="6"/>
      <c r="FW32" s="6"/>
      <c r="FX32" s="6"/>
      <c r="GA32" s="61"/>
      <c r="GB32" s="13" t="s">
        <v>94</v>
      </c>
      <c r="GC32" s="6"/>
      <c r="GD32" s="6"/>
      <c r="GE32" s="6"/>
      <c r="GF32" s="6"/>
      <c r="GG32" s="6"/>
      <c r="GH32" s="6"/>
      <c r="GK32" s="61"/>
      <c r="GL32" s="13" t="s">
        <v>94</v>
      </c>
      <c r="GM32" s="6"/>
      <c r="GN32" s="6"/>
      <c r="GO32" s="6"/>
      <c r="GP32" s="6"/>
      <c r="GQ32" s="6"/>
      <c r="GR32" s="6"/>
      <c r="GU32" s="61"/>
      <c r="GV32" s="13" t="s">
        <v>94</v>
      </c>
      <c r="GW32" s="6"/>
      <c r="GX32" s="6"/>
      <c r="GY32" s="6"/>
      <c r="GZ32" s="6"/>
      <c r="HA32" s="6"/>
      <c r="HB32" s="6"/>
      <c r="HE32" s="61"/>
      <c r="HF32" s="13" t="s">
        <v>94</v>
      </c>
      <c r="HG32" s="6"/>
      <c r="HH32" s="6"/>
      <c r="HI32" s="6"/>
      <c r="HJ32" s="6"/>
      <c r="HK32" s="6"/>
      <c r="HL32" s="6"/>
      <c r="HO32" s="61"/>
      <c r="HP32" s="13" t="s">
        <v>94</v>
      </c>
      <c r="HQ32" s="6"/>
      <c r="HR32" s="6"/>
      <c r="HS32" s="6"/>
      <c r="HT32" s="6"/>
      <c r="HU32" s="6"/>
      <c r="HV32" s="6"/>
      <c r="HY32" s="61"/>
      <c r="HZ32" s="13" t="s">
        <v>94</v>
      </c>
      <c r="IA32" s="6"/>
      <c r="IB32" s="6"/>
      <c r="IC32" s="6"/>
      <c r="ID32" s="6"/>
      <c r="IE32" s="6"/>
      <c r="IF32" s="6"/>
      <c r="II32" s="61"/>
      <c r="IJ32" s="13" t="s">
        <v>94</v>
      </c>
      <c r="IK32" s="6"/>
      <c r="IL32" s="6"/>
      <c r="IM32" s="6"/>
      <c r="IN32" s="6"/>
      <c r="IO32" s="6"/>
      <c r="IP32" s="6"/>
      <c r="IS32" s="61"/>
      <c r="IT32" s="13" t="s">
        <v>94</v>
      </c>
      <c r="IU32" s="6"/>
      <c r="IV32" s="6"/>
      <c r="IW32" s="6"/>
      <c r="IX32" s="6"/>
      <c r="IY32" s="6"/>
      <c r="IZ32" s="6"/>
    </row>
    <row r="33" spans="1:260" outlineLevel="1" x14ac:dyDescent="0.25">
      <c r="C33" s="67"/>
      <c r="D33" s="17" t="s">
        <v>1</v>
      </c>
      <c r="E33" s="64">
        <f>IFERROR(AVERAGE(O33,Y33,AI33,AS33,BC33,BM33,BW33,CG33,CQ33,DA33,DK33,DU33,EE33,EO33,EY33,FI33,FS33,GC33,GM33,GW33,HG33,HQ33,IA33,IK33,IU33),0)</f>
        <v>0</v>
      </c>
      <c r="F33" s="64">
        <f t="shared" ref="F33" si="131">IFERROR(AVERAGE(P33,Z33,AJ33,AT33,BD33,BN33,BX33,CH33,CR33,DB33,DL33,DV33,EF33,EP33,EZ33,FJ33,FT33,GD33,GN33,GX33,HH33,HR33,IB33,IL33,IV33),0)</f>
        <v>0</v>
      </c>
      <c r="G33" s="64">
        <f t="shared" ref="G33" si="132">IFERROR(AVERAGE(Q33,AA33,AK33,AU33,BE33,BO33,BY33,CI33,CS33,DC33,DM33,DW33,EG33,EQ33,FA33,FK33,FU33,GE33,GO33,GY33,HI33,HS33,IC33,IM33,IW33),0)</f>
        <v>0</v>
      </c>
      <c r="H33" s="64">
        <f t="shared" ref="H33" si="133">IFERROR(AVERAGE(R33,AB33,AL33,AV33,BF33,BP33,BZ33,CJ33,CT33,DD33,DN33,DX33,EH33,ER33,FB33,FL33,FV33,GF33,GP33,GZ33,HJ33,HT33,ID33,IN33,IX33),0)</f>
        <v>0</v>
      </c>
      <c r="I33" s="64">
        <f t="shared" ref="I33" si="134">IFERROR(AVERAGE(S33,AC33,AM33,AW33,BG33,BQ33,CA33,CK33,CU33,DE33,DO33,DY33,EI33,ES33,FC33,FM33,FW33,GG33,GQ33,HA33,HK33,HU33,IE33,IO33,IY33),0)</f>
        <v>0</v>
      </c>
      <c r="J33" s="64">
        <f t="shared" ref="J33" si="135">IFERROR(AVERAGE(T33,AD33,AN33,AX33,BH33,BR33,CB33,CL33,CV33,DF33,DP33,DZ33,EJ33,ET33,FD33,FN33,FX33,GH33,GR33,HB33,HL33,HV33,IF33,IP33,IZ33),0)</f>
        <v>0</v>
      </c>
      <c r="M33" s="67"/>
      <c r="N33" s="17" t="s">
        <v>1</v>
      </c>
      <c r="O33" s="14" t="str">
        <f>IF(COUNT(O28:O32)=0,"",AVERAGE(O28:O32))</f>
        <v/>
      </c>
      <c r="P33" s="14" t="str">
        <f t="shared" ref="P33:S33" si="136">IF(COUNT(P28:P32)=0,"",AVERAGE(P28:P32))</f>
        <v/>
      </c>
      <c r="Q33" s="14" t="str">
        <f t="shared" si="136"/>
        <v/>
      </c>
      <c r="R33" s="14" t="str">
        <f t="shared" si="136"/>
        <v/>
      </c>
      <c r="S33" s="14" t="str">
        <f t="shared" si="136"/>
        <v/>
      </c>
      <c r="T33" s="14" t="str">
        <f t="shared" ref="T33" si="137">IF(COUNT(T28:T32)=0,"",AVERAGE(T28:T32))</f>
        <v/>
      </c>
      <c r="W33" s="67"/>
      <c r="X33" s="17" t="s">
        <v>1</v>
      </c>
      <c r="Y33" s="14" t="str">
        <f>IF(COUNT(Y28:Y32)=0,"",AVERAGE(Y28:Y32))</f>
        <v/>
      </c>
      <c r="Z33" s="14" t="str">
        <f t="shared" ref="Z33:AD33" si="138">IF(COUNT(Z28:Z32)=0,"",AVERAGE(Z28:Z32))</f>
        <v/>
      </c>
      <c r="AA33" s="14" t="str">
        <f t="shared" si="138"/>
        <v/>
      </c>
      <c r="AB33" s="14" t="str">
        <f t="shared" si="138"/>
        <v/>
      </c>
      <c r="AC33" s="14" t="str">
        <f t="shared" si="138"/>
        <v/>
      </c>
      <c r="AD33" s="14" t="str">
        <f t="shared" si="138"/>
        <v/>
      </c>
      <c r="AG33" s="67"/>
      <c r="AH33" s="17" t="s">
        <v>1</v>
      </c>
      <c r="AI33" s="14" t="str">
        <f>IF(COUNT(AI28:AI32)=0,"",AVERAGE(AI28:AI32))</f>
        <v/>
      </c>
      <c r="AJ33" s="14" t="str">
        <f t="shared" ref="AJ33:AN33" si="139">IF(COUNT(AJ28:AJ32)=0,"",AVERAGE(AJ28:AJ32))</f>
        <v/>
      </c>
      <c r="AK33" s="14" t="str">
        <f t="shared" si="139"/>
        <v/>
      </c>
      <c r="AL33" s="14" t="str">
        <f t="shared" si="139"/>
        <v/>
      </c>
      <c r="AM33" s="14" t="str">
        <f t="shared" si="139"/>
        <v/>
      </c>
      <c r="AN33" s="14" t="str">
        <f t="shared" si="139"/>
        <v/>
      </c>
      <c r="AQ33" s="67"/>
      <c r="AR33" s="17" t="s">
        <v>1</v>
      </c>
      <c r="AS33" s="14" t="str">
        <f>IF(COUNT(AS28:AS32)=0,"",AVERAGE(AS28:AS32))</f>
        <v/>
      </c>
      <c r="AT33" s="14" t="str">
        <f t="shared" ref="AT33:AX33" si="140">IF(COUNT(AT28:AT32)=0,"",AVERAGE(AT28:AT32))</f>
        <v/>
      </c>
      <c r="AU33" s="14" t="str">
        <f t="shared" si="140"/>
        <v/>
      </c>
      <c r="AV33" s="14" t="str">
        <f t="shared" si="140"/>
        <v/>
      </c>
      <c r="AW33" s="14" t="str">
        <f t="shared" si="140"/>
        <v/>
      </c>
      <c r="AX33" s="14" t="str">
        <f t="shared" si="140"/>
        <v/>
      </c>
      <c r="BA33" s="67"/>
      <c r="BB33" s="17" t="s">
        <v>1</v>
      </c>
      <c r="BC33" s="14" t="str">
        <f>IF(COUNT(BC28:BC32)=0,"",AVERAGE(BC28:BC32))</f>
        <v/>
      </c>
      <c r="BD33" s="14" t="str">
        <f t="shared" ref="BD33:BH33" si="141">IF(COUNT(BD28:BD32)=0,"",AVERAGE(BD28:BD32))</f>
        <v/>
      </c>
      <c r="BE33" s="14" t="str">
        <f t="shared" si="141"/>
        <v/>
      </c>
      <c r="BF33" s="14" t="str">
        <f t="shared" si="141"/>
        <v/>
      </c>
      <c r="BG33" s="14" t="str">
        <f t="shared" si="141"/>
        <v/>
      </c>
      <c r="BH33" s="14" t="str">
        <f t="shared" si="141"/>
        <v/>
      </c>
      <c r="BK33" s="67"/>
      <c r="BL33" s="17" t="s">
        <v>1</v>
      </c>
      <c r="BM33" s="14" t="str">
        <f>IF(COUNT(BM28:BM32)=0,"",AVERAGE(BM28:BM32))</f>
        <v/>
      </c>
      <c r="BN33" s="14" t="str">
        <f t="shared" ref="BN33:BR33" si="142">IF(COUNT(BN28:BN32)=0,"",AVERAGE(BN28:BN32))</f>
        <v/>
      </c>
      <c r="BO33" s="14" t="str">
        <f t="shared" si="142"/>
        <v/>
      </c>
      <c r="BP33" s="14" t="str">
        <f t="shared" si="142"/>
        <v/>
      </c>
      <c r="BQ33" s="14" t="str">
        <f t="shared" si="142"/>
        <v/>
      </c>
      <c r="BR33" s="14" t="str">
        <f t="shared" si="142"/>
        <v/>
      </c>
      <c r="BU33" s="67"/>
      <c r="BV33" s="17" t="s">
        <v>1</v>
      </c>
      <c r="BW33" s="14" t="str">
        <f>IF(COUNT(BW28:BW32)=0,"",AVERAGE(BW28:BW32))</f>
        <v/>
      </c>
      <c r="BX33" s="14" t="str">
        <f t="shared" ref="BX33:CB33" si="143">IF(COUNT(BX28:BX32)=0,"",AVERAGE(BX28:BX32))</f>
        <v/>
      </c>
      <c r="BY33" s="14" t="str">
        <f t="shared" si="143"/>
        <v/>
      </c>
      <c r="BZ33" s="14" t="str">
        <f t="shared" si="143"/>
        <v/>
      </c>
      <c r="CA33" s="14" t="str">
        <f t="shared" si="143"/>
        <v/>
      </c>
      <c r="CB33" s="14" t="str">
        <f t="shared" si="143"/>
        <v/>
      </c>
      <c r="CE33" s="67"/>
      <c r="CF33" s="17" t="s">
        <v>1</v>
      </c>
      <c r="CG33" s="14" t="str">
        <f>IF(COUNT(CG28:CG32)=0,"",AVERAGE(CG28:CG32))</f>
        <v/>
      </c>
      <c r="CH33" s="14" t="str">
        <f t="shared" ref="CH33:CL33" si="144">IF(COUNT(CH28:CH32)=0,"",AVERAGE(CH28:CH32))</f>
        <v/>
      </c>
      <c r="CI33" s="14" t="str">
        <f t="shared" si="144"/>
        <v/>
      </c>
      <c r="CJ33" s="14" t="str">
        <f t="shared" si="144"/>
        <v/>
      </c>
      <c r="CK33" s="14" t="str">
        <f t="shared" si="144"/>
        <v/>
      </c>
      <c r="CL33" s="14" t="str">
        <f t="shared" si="144"/>
        <v/>
      </c>
      <c r="CO33" s="67"/>
      <c r="CP33" s="17" t="s">
        <v>1</v>
      </c>
      <c r="CQ33" s="14" t="str">
        <f>IF(COUNT(CQ28:CQ32)=0,"",AVERAGE(CQ28:CQ32))</f>
        <v/>
      </c>
      <c r="CR33" s="14" t="str">
        <f t="shared" ref="CR33:CV33" si="145">IF(COUNT(CR28:CR32)=0,"",AVERAGE(CR28:CR32))</f>
        <v/>
      </c>
      <c r="CS33" s="14" t="str">
        <f t="shared" si="145"/>
        <v/>
      </c>
      <c r="CT33" s="14" t="str">
        <f t="shared" si="145"/>
        <v/>
      </c>
      <c r="CU33" s="14" t="str">
        <f t="shared" si="145"/>
        <v/>
      </c>
      <c r="CV33" s="14" t="str">
        <f t="shared" si="145"/>
        <v/>
      </c>
      <c r="CY33" s="67"/>
      <c r="CZ33" s="17" t="s">
        <v>1</v>
      </c>
      <c r="DA33" s="14" t="str">
        <f>IF(COUNT(DA28:DA32)=0,"",AVERAGE(DA28:DA32))</f>
        <v/>
      </c>
      <c r="DB33" s="14" t="str">
        <f t="shared" ref="DB33:DF33" si="146">IF(COUNT(DB28:DB32)=0,"",AVERAGE(DB28:DB32))</f>
        <v/>
      </c>
      <c r="DC33" s="14" t="str">
        <f t="shared" si="146"/>
        <v/>
      </c>
      <c r="DD33" s="14" t="str">
        <f t="shared" si="146"/>
        <v/>
      </c>
      <c r="DE33" s="14" t="str">
        <f t="shared" si="146"/>
        <v/>
      </c>
      <c r="DF33" s="14" t="str">
        <f t="shared" si="146"/>
        <v/>
      </c>
      <c r="DI33" s="67"/>
      <c r="DJ33" s="17" t="s">
        <v>1</v>
      </c>
      <c r="DK33" s="14" t="str">
        <f>IF(COUNT(DK28:DK32)=0,"",AVERAGE(DK28:DK32))</f>
        <v/>
      </c>
      <c r="DL33" s="14" t="str">
        <f t="shared" ref="DL33:DP33" si="147">IF(COUNT(DL28:DL32)=0,"",AVERAGE(DL28:DL32))</f>
        <v/>
      </c>
      <c r="DM33" s="14" t="str">
        <f t="shared" si="147"/>
        <v/>
      </c>
      <c r="DN33" s="14" t="str">
        <f t="shared" si="147"/>
        <v/>
      </c>
      <c r="DO33" s="14" t="str">
        <f t="shared" si="147"/>
        <v/>
      </c>
      <c r="DP33" s="14" t="str">
        <f t="shared" si="147"/>
        <v/>
      </c>
      <c r="DS33" s="67"/>
      <c r="DT33" s="17" t="s">
        <v>1</v>
      </c>
      <c r="DU33" s="14" t="str">
        <f>IF(COUNT(DU28:DU32)=0,"",AVERAGE(DU28:DU32))</f>
        <v/>
      </c>
      <c r="DV33" s="14" t="str">
        <f t="shared" ref="DV33:DZ33" si="148">IF(COUNT(DV28:DV32)=0,"",AVERAGE(DV28:DV32))</f>
        <v/>
      </c>
      <c r="DW33" s="14" t="str">
        <f t="shared" si="148"/>
        <v/>
      </c>
      <c r="DX33" s="14" t="str">
        <f t="shared" si="148"/>
        <v/>
      </c>
      <c r="DY33" s="14" t="str">
        <f t="shared" si="148"/>
        <v/>
      </c>
      <c r="DZ33" s="14" t="str">
        <f t="shared" si="148"/>
        <v/>
      </c>
      <c r="EC33" s="67"/>
      <c r="ED33" s="17" t="s">
        <v>1</v>
      </c>
      <c r="EE33" s="14" t="str">
        <f>IF(COUNT(EE28:EE32)=0,"",AVERAGE(EE28:EE32))</f>
        <v/>
      </c>
      <c r="EF33" s="14" t="str">
        <f t="shared" ref="EF33:EJ33" si="149">IF(COUNT(EF28:EF32)=0,"",AVERAGE(EF28:EF32))</f>
        <v/>
      </c>
      <c r="EG33" s="14" t="str">
        <f t="shared" si="149"/>
        <v/>
      </c>
      <c r="EH33" s="14" t="str">
        <f t="shared" si="149"/>
        <v/>
      </c>
      <c r="EI33" s="14" t="str">
        <f t="shared" si="149"/>
        <v/>
      </c>
      <c r="EJ33" s="14" t="str">
        <f t="shared" si="149"/>
        <v/>
      </c>
      <c r="EM33" s="67"/>
      <c r="EN33" s="17" t="s">
        <v>1</v>
      </c>
      <c r="EO33" s="14" t="str">
        <f>IF(COUNT(EO28:EO32)=0,"",AVERAGE(EO28:EO32))</f>
        <v/>
      </c>
      <c r="EP33" s="14" t="str">
        <f t="shared" ref="EP33:ET33" si="150">IF(COUNT(EP28:EP32)=0,"",AVERAGE(EP28:EP32))</f>
        <v/>
      </c>
      <c r="EQ33" s="14" t="str">
        <f t="shared" si="150"/>
        <v/>
      </c>
      <c r="ER33" s="14" t="str">
        <f t="shared" si="150"/>
        <v/>
      </c>
      <c r="ES33" s="14" t="str">
        <f t="shared" si="150"/>
        <v/>
      </c>
      <c r="ET33" s="14" t="str">
        <f t="shared" si="150"/>
        <v/>
      </c>
      <c r="EW33" s="67"/>
      <c r="EX33" s="17" t="s">
        <v>1</v>
      </c>
      <c r="EY33" s="14" t="str">
        <f>IF(COUNT(EY28:EY32)=0,"",AVERAGE(EY28:EY32))</f>
        <v/>
      </c>
      <c r="EZ33" s="14" t="str">
        <f t="shared" ref="EZ33:FD33" si="151">IF(COUNT(EZ28:EZ32)=0,"",AVERAGE(EZ28:EZ32))</f>
        <v/>
      </c>
      <c r="FA33" s="14" t="str">
        <f t="shared" si="151"/>
        <v/>
      </c>
      <c r="FB33" s="14" t="str">
        <f t="shared" si="151"/>
        <v/>
      </c>
      <c r="FC33" s="14" t="str">
        <f t="shared" si="151"/>
        <v/>
      </c>
      <c r="FD33" s="14" t="str">
        <f t="shared" si="151"/>
        <v/>
      </c>
      <c r="FG33" s="67"/>
      <c r="FH33" s="17" t="s">
        <v>1</v>
      </c>
      <c r="FI33" s="14" t="str">
        <f>IF(COUNT(FI28:FI32)=0,"",AVERAGE(FI28:FI32))</f>
        <v/>
      </c>
      <c r="FJ33" s="14" t="str">
        <f t="shared" ref="FJ33:FN33" si="152">IF(COUNT(FJ28:FJ32)=0,"",AVERAGE(FJ28:FJ32))</f>
        <v/>
      </c>
      <c r="FK33" s="14" t="str">
        <f t="shared" si="152"/>
        <v/>
      </c>
      <c r="FL33" s="14" t="str">
        <f t="shared" si="152"/>
        <v/>
      </c>
      <c r="FM33" s="14" t="str">
        <f t="shared" si="152"/>
        <v/>
      </c>
      <c r="FN33" s="14" t="str">
        <f t="shared" si="152"/>
        <v/>
      </c>
      <c r="FQ33" s="67"/>
      <c r="FR33" s="17" t="s">
        <v>1</v>
      </c>
      <c r="FS33" s="14" t="str">
        <f>IF(COUNT(FS28:FS32)=0,"",AVERAGE(FS28:FS32))</f>
        <v/>
      </c>
      <c r="FT33" s="14" t="str">
        <f t="shared" ref="FT33:FX33" si="153">IF(COUNT(FT28:FT32)=0,"",AVERAGE(FT28:FT32))</f>
        <v/>
      </c>
      <c r="FU33" s="14" t="str">
        <f t="shared" si="153"/>
        <v/>
      </c>
      <c r="FV33" s="14" t="str">
        <f t="shared" si="153"/>
        <v/>
      </c>
      <c r="FW33" s="14" t="str">
        <f t="shared" si="153"/>
        <v/>
      </c>
      <c r="FX33" s="14" t="str">
        <f t="shared" si="153"/>
        <v/>
      </c>
      <c r="GA33" s="67"/>
      <c r="GB33" s="17" t="s">
        <v>1</v>
      </c>
      <c r="GC33" s="14" t="str">
        <f>IF(COUNT(GC28:GC32)=0,"",AVERAGE(GC28:GC32))</f>
        <v/>
      </c>
      <c r="GD33" s="14" t="str">
        <f t="shared" ref="GD33:GH33" si="154">IF(COUNT(GD28:GD32)=0,"",AVERAGE(GD28:GD32))</f>
        <v/>
      </c>
      <c r="GE33" s="14" t="str">
        <f t="shared" si="154"/>
        <v/>
      </c>
      <c r="GF33" s="14" t="str">
        <f t="shared" si="154"/>
        <v/>
      </c>
      <c r="GG33" s="14" t="str">
        <f t="shared" si="154"/>
        <v/>
      </c>
      <c r="GH33" s="14" t="str">
        <f t="shared" si="154"/>
        <v/>
      </c>
      <c r="GK33" s="67"/>
      <c r="GL33" s="17" t="s">
        <v>1</v>
      </c>
      <c r="GM33" s="14" t="str">
        <f>IF(COUNT(GM28:GM32)=0,"",AVERAGE(GM28:GM32))</f>
        <v/>
      </c>
      <c r="GN33" s="14" t="str">
        <f t="shared" ref="GN33:GR33" si="155">IF(COUNT(GN28:GN32)=0,"",AVERAGE(GN28:GN32))</f>
        <v/>
      </c>
      <c r="GO33" s="14" t="str">
        <f t="shared" si="155"/>
        <v/>
      </c>
      <c r="GP33" s="14" t="str">
        <f t="shared" si="155"/>
        <v/>
      </c>
      <c r="GQ33" s="14" t="str">
        <f t="shared" si="155"/>
        <v/>
      </c>
      <c r="GR33" s="14" t="str">
        <f t="shared" si="155"/>
        <v/>
      </c>
      <c r="GU33" s="67"/>
      <c r="GV33" s="17" t="s">
        <v>1</v>
      </c>
      <c r="GW33" s="14" t="str">
        <f>IF(COUNT(GW28:GW32)=0,"",AVERAGE(GW28:GW32))</f>
        <v/>
      </c>
      <c r="GX33" s="14" t="str">
        <f t="shared" ref="GX33:HB33" si="156">IF(COUNT(GX28:GX32)=0,"",AVERAGE(GX28:GX32))</f>
        <v/>
      </c>
      <c r="GY33" s="14" t="str">
        <f t="shared" si="156"/>
        <v/>
      </c>
      <c r="GZ33" s="14" t="str">
        <f t="shared" si="156"/>
        <v/>
      </c>
      <c r="HA33" s="14" t="str">
        <f t="shared" si="156"/>
        <v/>
      </c>
      <c r="HB33" s="14" t="str">
        <f t="shared" si="156"/>
        <v/>
      </c>
      <c r="HE33" s="67"/>
      <c r="HF33" s="17" t="s">
        <v>1</v>
      </c>
      <c r="HG33" s="14" t="str">
        <f>IF(COUNT(HG28:HG32)=0,"",AVERAGE(HG28:HG32))</f>
        <v/>
      </c>
      <c r="HH33" s="14" t="str">
        <f t="shared" ref="HH33:HL33" si="157">IF(COUNT(HH28:HH32)=0,"",AVERAGE(HH28:HH32))</f>
        <v/>
      </c>
      <c r="HI33" s="14" t="str">
        <f t="shared" si="157"/>
        <v/>
      </c>
      <c r="HJ33" s="14" t="str">
        <f t="shared" si="157"/>
        <v/>
      </c>
      <c r="HK33" s="14" t="str">
        <f t="shared" si="157"/>
        <v/>
      </c>
      <c r="HL33" s="14" t="str">
        <f t="shared" si="157"/>
        <v/>
      </c>
      <c r="HO33" s="67"/>
      <c r="HP33" s="17" t="s">
        <v>1</v>
      </c>
      <c r="HQ33" s="14" t="str">
        <f>IF(COUNT(HQ28:HQ32)=0,"",AVERAGE(HQ28:HQ32))</f>
        <v/>
      </c>
      <c r="HR33" s="14" t="str">
        <f t="shared" ref="HR33:HV33" si="158">IF(COUNT(HR28:HR32)=0,"",AVERAGE(HR28:HR32))</f>
        <v/>
      </c>
      <c r="HS33" s="14" t="str">
        <f t="shared" si="158"/>
        <v/>
      </c>
      <c r="HT33" s="14" t="str">
        <f t="shared" si="158"/>
        <v/>
      </c>
      <c r="HU33" s="14" t="str">
        <f t="shared" si="158"/>
        <v/>
      </c>
      <c r="HV33" s="14" t="str">
        <f t="shared" si="158"/>
        <v/>
      </c>
      <c r="HY33" s="67"/>
      <c r="HZ33" s="17" t="s">
        <v>1</v>
      </c>
      <c r="IA33" s="14" t="str">
        <f>IF(COUNT(IA28:IA32)=0,"",AVERAGE(IA28:IA32))</f>
        <v/>
      </c>
      <c r="IB33" s="14" t="str">
        <f t="shared" ref="IB33:IF33" si="159">IF(COUNT(IB28:IB32)=0,"",AVERAGE(IB28:IB32))</f>
        <v/>
      </c>
      <c r="IC33" s="14" t="str">
        <f t="shared" si="159"/>
        <v/>
      </c>
      <c r="ID33" s="14" t="str">
        <f t="shared" si="159"/>
        <v/>
      </c>
      <c r="IE33" s="14" t="str">
        <f t="shared" si="159"/>
        <v/>
      </c>
      <c r="IF33" s="14" t="str">
        <f t="shared" si="159"/>
        <v/>
      </c>
      <c r="II33" s="67"/>
      <c r="IJ33" s="17" t="s">
        <v>1</v>
      </c>
      <c r="IK33" s="14" t="str">
        <f>IF(COUNT(IK28:IK32)=0,"",AVERAGE(IK28:IK32))</f>
        <v/>
      </c>
      <c r="IL33" s="14" t="str">
        <f t="shared" ref="IL33:IP33" si="160">IF(COUNT(IL28:IL32)=0,"",AVERAGE(IL28:IL32))</f>
        <v/>
      </c>
      <c r="IM33" s="14" t="str">
        <f t="shared" si="160"/>
        <v/>
      </c>
      <c r="IN33" s="14" t="str">
        <f t="shared" si="160"/>
        <v/>
      </c>
      <c r="IO33" s="14" t="str">
        <f t="shared" si="160"/>
        <v/>
      </c>
      <c r="IP33" s="14" t="str">
        <f t="shared" si="160"/>
        <v/>
      </c>
      <c r="IS33" s="67"/>
      <c r="IT33" s="17" t="s">
        <v>1</v>
      </c>
      <c r="IU33" s="14" t="str">
        <f>IF(COUNT(IU28:IU32)=0,"",AVERAGE(IU28:IU32))</f>
        <v/>
      </c>
      <c r="IV33" s="14" t="str">
        <f t="shared" ref="IV33:IZ33" si="161">IF(COUNT(IV28:IV32)=0,"",AVERAGE(IV28:IV32))</f>
        <v/>
      </c>
      <c r="IW33" s="14" t="str">
        <f t="shared" si="161"/>
        <v/>
      </c>
      <c r="IX33" s="14" t="str">
        <f t="shared" si="161"/>
        <v/>
      </c>
      <c r="IY33" s="14" t="str">
        <f t="shared" si="161"/>
        <v/>
      </c>
      <c r="IZ33" s="14" t="str">
        <f t="shared" si="161"/>
        <v/>
      </c>
    </row>
    <row r="34" spans="1:260" ht="13.8" x14ac:dyDescent="0.25">
      <c r="A34" s="204"/>
      <c r="B34" s="205">
        <f>SUM(B36:B39)*10</f>
        <v>10</v>
      </c>
      <c r="C34" s="56">
        <v>5.4</v>
      </c>
      <c r="D34" s="15" t="s">
        <v>24</v>
      </c>
      <c r="E34" s="4">
        <f>(E39*$B$39)/$B$34</f>
        <v>0.9</v>
      </c>
      <c r="F34" s="4">
        <f t="shared" ref="F34:J34" si="162">(F39*$B$39)/$B$34</f>
        <v>1</v>
      </c>
      <c r="G34" s="4">
        <f t="shared" si="162"/>
        <v>0.2</v>
      </c>
      <c r="H34" s="4">
        <f t="shared" si="162"/>
        <v>0.7</v>
      </c>
      <c r="I34" s="4">
        <f t="shared" si="162"/>
        <v>0.5</v>
      </c>
      <c r="J34" s="4">
        <f t="shared" si="162"/>
        <v>0.6</v>
      </c>
      <c r="M34" s="56">
        <v>5.4</v>
      </c>
      <c r="N34" s="15" t="s">
        <v>24</v>
      </c>
      <c r="O34" s="4"/>
      <c r="P34" s="4"/>
      <c r="Q34" s="4"/>
      <c r="R34" s="4"/>
      <c r="S34" s="4"/>
      <c r="T34" s="4"/>
      <c r="W34" s="56">
        <v>5.4</v>
      </c>
      <c r="X34" s="15" t="s">
        <v>24</v>
      </c>
      <c r="Y34" s="4"/>
      <c r="Z34" s="4"/>
      <c r="AA34" s="4"/>
      <c r="AB34" s="4"/>
      <c r="AC34" s="4"/>
      <c r="AD34" s="4"/>
      <c r="AG34" s="56">
        <v>5.4</v>
      </c>
      <c r="AH34" s="15" t="s">
        <v>24</v>
      </c>
      <c r="AI34" s="4"/>
      <c r="AJ34" s="4"/>
      <c r="AK34" s="4"/>
      <c r="AL34" s="4"/>
      <c r="AM34" s="4"/>
      <c r="AN34" s="4"/>
      <c r="AQ34" s="56">
        <v>5.4</v>
      </c>
      <c r="AR34" s="15" t="s">
        <v>24</v>
      </c>
      <c r="AS34" s="4"/>
      <c r="AT34" s="4"/>
      <c r="AU34" s="4"/>
      <c r="AV34" s="4"/>
      <c r="AW34" s="4"/>
      <c r="AX34" s="4"/>
      <c r="BA34" s="56">
        <v>5.4</v>
      </c>
      <c r="BB34" s="15" t="s">
        <v>24</v>
      </c>
      <c r="BC34" s="4"/>
      <c r="BD34" s="4"/>
      <c r="BE34" s="4"/>
      <c r="BF34" s="4"/>
      <c r="BG34" s="4"/>
      <c r="BH34" s="4"/>
      <c r="BK34" s="56">
        <v>5.4</v>
      </c>
      <c r="BL34" s="15" t="s">
        <v>24</v>
      </c>
      <c r="BM34" s="4"/>
      <c r="BN34" s="4"/>
      <c r="BO34" s="4"/>
      <c r="BP34" s="4"/>
      <c r="BQ34" s="4"/>
      <c r="BR34" s="4"/>
      <c r="BU34" s="56">
        <v>5.4</v>
      </c>
      <c r="BV34" s="15" t="s">
        <v>24</v>
      </c>
      <c r="BW34" s="4"/>
      <c r="BX34" s="4"/>
      <c r="BY34" s="4"/>
      <c r="BZ34" s="4"/>
      <c r="CA34" s="4"/>
      <c r="CB34" s="4"/>
      <c r="CE34" s="56">
        <v>5.4</v>
      </c>
      <c r="CF34" s="15" t="s">
        <v>24</v>
      </c>
      <c r="CG34" s="4"/>
      <c r="CH34" s="4"/>
      <c r="CI34" s="4"/>
      <c r="CJ34" s="4"/>
      <c r="CK34" s="4"/>
      <c r="CL34" s="4"/>
      <c r="CO34" s="56">
        <v>5.4</v>
      </c>
      <c r="CP34" s="15" t="s">
        <v>24</v>
      </c>
      <c r="CQ34" s="4"/>
      <c r="CR34" s="4"/>
      <c r="CS34" s="4"/>
      <c r="CT34" s="4"/>
      <c r="CU34" s="4"/>
      <c r="CV34" s="4"/>
      <c r="CY34" s="56">
        <v>5.4</v>
      </c>
      <c r="CZ34" s="15" t="s">
        <v>24</v>
      </c>
      <c r="DA34" s="4"/>
      <c r="DB34" s="4"/>
      <c r="DC34" s="4"/>
      <c r="DD34" s="4"/>
      <c r="DE34" s="4"/>
      <c r="DF34" s="4"/>
      <c r="DI34" s="56">
        <v>5.4</v>
      </c>
      <c r="DJ34" s="15" t="s">
        <v>24</v>
      </c>
      <c r="DK34" s="4"/>
      <c r="DL34" s="4"/>
      <c r="DM34" s="4"/>
      <c r="DN34" s="4"/>
      <c r="DO34" s="4"/>
      <c r="DP34" s="4"/>
      <c r="DS34" s="56">
        <v>5.4</v>
      </c>
      <c r="DT34" s="15" t="s">
        <v>24</v>
      </c>
      <c r="DU34" s="4"/>
      <c r="DV34" s="4"/>
      <c r="DW34" s="4"/>
      <c r="DX34" s="4"/>
      <c r="DY34" s="4"/>
      <c r="DZ34" s="4"/>
      <c r="EC34" s="56">
        <v>5.4</v>
      </c>
      <c r="ED34" s="15" t="s">
        <v>24</v>
      </c>
      <c r="EE34" s="4"/>
      <c r="EF34" s="4"/>
      <c r="EG34" s="4"/>
      <c r="EH34" s="4"/>
      <c r="EI34" s="4"/>
      <c r="EJ34" s="4"/>
      <c r="EM34" s="56">
        <v>5.4</v>
      </c>
      <c r="EN34" s="15" t="s">
        <v>24</v>
      </c>
      <c r="EO34" s="4"/>
      <c r="EP34" s="4"/>
      <c r="EQ34" s="4"/>
      <c r="ER34" s="4"/>
      <c r="ES34" s="4"/>
      <c r="ET34" s="4"/>
      <c r="EW34" s="56">
        <v>5.4</v>
      </c>
      <c r="EX34" s="15" t="s">
        <v>24</v>
      </c>
      <c r="EY34" s="4"/>
      <c r="EZ34" s="4"/>
      <c r="FA34" s="4"/>
      <c r="FB34" s="4"/>
      <c r="FC34" s="4"/>
      <c r="FD34" s="4"/>
      <c r="FG34" s="56">
        <v>5.4</v>
      </c>
      <c r="FH34" s="15" t="s">
        <v>24</v>
      </c>
      <c r="FI34" s="4"/>
      <c r="FJ34" s="4"/>
      <c r="FK34" s="4"/>
      <c r="FL34" s="4"/>
      <c r="FM34" s="4"/>
      <c r="FN34" s="4"/>
      <c r="FQ34" s="56">
        <v>5.4</v>
      </c>
      <c r="FR34" s="15" t="s">
        <v>24</v>
      </c>
      <c r="FS34" s="4"/>
      <c r="FT34" s="4"/>
      <c r="FU34" s="4"/>
      <c r="FV34" s="4"/>
      <c r="FW34" s="4"/>
      <c r="FX34" s="4"/>
      <c r="GA34" s="56">
        <v>5.4</v>
      </c>
      <c r="GB34" s="15" t="s">
        <v>24</v>
      </c>
      <c r="GC34" s="4"/>
      <c r="GD34" s="4"/>
      <c r="GE34" s="4"/>
      <c r="GF34" s="4"/>
      <c r="GG34" s="4"/>
      <c r="GH34" s="4"/>
      <c r="GK34" s="56">
        <v>5.4</v>
      </c>
      <c r="GL34" s="15" t="s">
        <v>24</v>
      </c>
      <c r="GM34" s="4"/>
      <c r="GN34" s="4"/>
      <c r="GO34" s="4"/>
      <c r="GP34" s="4"/>
      <c r="GQ34" s="4"/>
      <c r="GR34" s="4"/>
      <c r="GU34" s="56">
        <v>5.4</v>
      </c>
      <c r="GV34" s="15" t="s">
        <v>24</v>
      </c>
      <c r="GW34" s="4"/>
      <c r="GX34" s="4"/>
      <c r="GY34" s="4"/>
      <c r="GZ34" s="4"/>
      <c r="HA34" s="4"/>
      <c r="HB34" s="4"/>
      <c r="HE34" s="56">
        <v>5.4</v>
      </c>
      <c r="HF34" s="15" t="s">
        <v>24</v>
      </c>
      <c r="HG34" s="4"/>
      <c r="HH34" s="4"/>
      <c r="HI34" s="4"/>
      <c r="HJ34" s="4"/>
      <c r="HK34" s="4"/>
      <c r="HL34" s="4"/>
      <c r="HO34" s="56">
        <v>5.4</v>
      </c>
      <c r="HP34" s="15" t="s">
        <v>24</v>
      </c>
      <c r="HQ34" s="4"/>
      <c r="HR34" s="4"/>
      <c r="HS34" s="4"/>
      <c r="HT34" s="4"/>
      <c r="HU34" s="4"/>
      <c r="HV34" s="4"/>
      <c r="HY34" s="56">
        <v>5.4</v>
      </c>
      <c r="HZ34" s="15" t="s">
        <v>24</v>
      </c>
      <c r="IA34" s="4"/>
      <c r="IB34" s="4"/>
      <c r="IC34" s="4"/>
      <c r="ID34" s="4"/>
      <c r="IE34" s="4"/>
      <c r="IF34" s="4"/>
      <c r="II34" s="56">
        <v>5.4</v>
      </c>
      <c r="IJ34" s="15" t="s">
        <v>24</v>
      </c>
      <c r="IK34" s="4"/>
      <c r="IL34" s="4"/>
      <c r="IM34" s="4"/>
      <c r="IN34" s="4"/>
      <c r="IO34" s="4"/>
      <c r="IP34" s="4"/>
      <c r="IS34" s="56">
        <v>5.4</v>
      </c>
      <c r="IT34" s="15" t="s">
        <v>24</v>
      </c>
      <c r="IU34" s="4"/>
      <c r="IV34" s="4"/>
      <c r="IW34" s="4"/>
      <c r="IX34" s="4"/>
      <c r="IY34" s="4"/>
      <c r="IZ34" s="4"/>
    </row>
    <row r="35" spans="1:260" outlineLevel="1" x14ac:dyDescent="0.25">
      <c r="C35" s="61"/>
      <c r="D35" s="13">
        <v>1</v>
      </c>
      <c r="E35" s="6"/>
      <c r="F35" s="6"/>
      <c r="G35" s="6"/>
      <c r="H35" s="6"/>
      <c r="I35" s="6"/>
      <c r="J35" s="6"/>
      <c r="M35" s="61"/>
      <c r="N35" s="13">
        <v>1</v>
      </c>
      <c r="O35" s="6"/>
      <c r="P35" s="6"/>
      <c r="Q35" s="6"/>
      <c r="R35" s="6"/>
      <c r="S35" s="6"/>
      <c r="T35" s="6"/>
      <c r="W35" s="61"/>
      <c r="X35" s="13">
        <v>1</v>
      </c>
      <c r="Y35" s="6"/>
      <c r="Z35" s="6"/>
      <c r="AA35" s="6"/>
      <c r="AB35" s="6"/>
      <c r="AC35" s="6"/>
      <c r="AD35" s="6"/>
      <c r="AG35" s="61"/>
      <c r="AH35" s="13">
        <v>1</v>
      </c>
      <c r="AI35" s="6"/>
      <c r="AJ35" s="6"/>
      <c r="AK35" s="6"/>
      <c r="AL35" s="6"/>
      <c r="AM35" s="6"/>
      <c r="AN35" s="6"/>
      <c r="AQ35" s="61"/>
      <c r="AR35" s="13">
        <v>1</v>
      </c>
      <c r="AS35" s="6"/>
      <c r="AT35" s="6"/>
      <c r="AU35" s="6"/>
      <c r="AV35" s="6"/>
      <c r="AW35" s="6"/>
      <c r="AX35" s="6"/>
      <c r="BA35" s="61"/>
      <c r="BB35" s="13">
        <v>1</v>
      </c>
      <c r="BC35" s="6"/>
      <c r="BD35" s="6"/>
      <c r="BE35" s="6"/>
      <c r="BF35" s="6"/>
      <c r="BG35" s="6"/>
      <c r="BH35" s="6"/>
      <c r="BK35" s="61"/>
      <c r="BL35" s="13">
        <v>1</v>
      </c>
      <c r="BM35" s="6"/>
      <c r="BN35" s="6"/>
      <c r="BO35" s="6"/>
      <c r="BP35" s="6"/>
      <c r="BQ35" s="6"/>
      <c r="BR35" s="6"/>
      <c r="BU35" s="61"/>
      <c r="BV35" s="13">
        <v>1</v>
      </c>
      <c r="BW35" s="6"/>
      <c r="BX35" s="6"/>
      <c r="BY35" s="6"/>
      <c r="BZ35" s="6"/>
      <c r="CA35" s="6"/>
      <c r="CB35" s="6"/>
      <c r="CE35" s="61"/>
      <c r="CF35" s="13">
        <v>1</v>
      </c>
      <c r="CG35" s="6"/>
      <c r="CH35" s="6"/>
      <c r="CI35" s="6"/>
      <c r="CJ35" s="6"/>
      <c r="CK35" s="6"/>
      <c r="CL35" s="6"/>
      <c r="CO35" s="61"/>
      <c r="CP35" s="13">
        <v>1</v>
      </c>
      <c r="CQ35" s="6"/>
      <c r="CR35" s="6"/>
      <c r="CS35" s="6"/>
      <c r="CT35" s="6"/>
      <c r="CU35" s="6"/>
      <c r="CV35" s="6"/>
      <c r="CY35" s="61"/>
      <c r="CZ35" s="13">
        <v>1</v>
      </c>
      <c r="DA35" s="6"/>
      <c r="DB35" s="6"/>
      <c r="DC35" s="6"/>
      <c r="DD35" s="6"/>
      <c r="DE35" s="6"/>
      <c r="DF35" s="6"/>
      <c r="DI35" s="61"/>
      <c r="DJ35" s="13">
        <v>1</v>
      </c>
      <c r="DK35" s="6"/>
      <c r="DL35" s="6"/>
      <c r="DM35" s="6"/>
      <c r="DN35" s="6"/>
      <c r="DO35" s="6"/>
      <c r="DP35" s="6"/>
      <c r="DS35" s="61"/>
      <c r="DT35" s="13">
        <v>1</v>
      </c>
      <c r="DU35" s="6"/>
      <c r="DV35" s="6"/>
      <c r="DW35" s="6"/>
      <c r="DX35" s="6"/>
      <c r="DY35" s="6"/>
      <c r="DZ35" s="6"/>
      <c r="EC35" s="61"/>
      <c r="ED35" s="13">
        <v>1</v>
      </c>
      <c r="EE35" s="6"/>
      <c r="EF35" s="6"/>
      <c r="EG35" s="6"/>
      <c r="EH35" s="6"/>
      <c r="EI35" s="6"/>
      <c r="EJ35" s="6"/>
      <c r="EM35" s="61"/>
      <c r="EN35" s="13">
        <v>1</v>
      </c>
      <c r="EO35" s="6"/>
      <c r="EP35" s="6"/>
      <c r="EQ35" s="6"/>
      <c r="ER35" s="6"/>
      <c r="ES35" s="6"/>
      <c r="ET35" s="6"/>
      <c r="EW35" s="61"/>
      <c r="EX35" s="13">
        <v>1</v>
      </c>
      <c r="EY35" s="6"/>
      <c r="EZ35" s="6"/>
      <c r="FA35" s="6"/>
      <c r="FB35" s="6"/>
      <c r="FC35" s="6"/>
      <c r="FD35" s="6"/>
      <c r="FG35" s="61"/>
      <c r="FH35" s="13">
        <v>1</v>
      </c>
      <c r="FI35" s="6"/>
      <c r="FJ35" s="6"/>
      <c r="FK35" s="6"/>
      <c r="FL35" s="6"/>
      <c r="FM35" s="6"/>
      <c r="FN35" s="6"/>
      <c r="FQ35" s="61"/>
      <c r="FR35" s="13">
        <v>1</v>
      </c>
      <c r="FS35" s="6"/>
      <c r="FT35" s="6"/>
      <c r="FU35" s="6"/>
      <c r="FV35" s="6"/>
      <c r="FW35" s="6"/>
      <c r="FX35" s="6"/>
      <c r="GA35" s="61"/>
      <c r="GB35" s="13">
        <v>1</v>
      </c>
      <c r="GC35" s="6"/>
      <c r="GD35" s="6"/>
      <c r="GE35" s="6"/>
      <c r="GF35" s="6"/>
      <c r="GG35" s="6"/>
      <c r="GH35" s="6"/>
      <c r="GK35" s="61"/>
      <c r="GL35" s="13">
        <v>1</v>
      </c>
      <c r="GM35" s="6"/>
      <c r="GN35" s="6"/>
      <c r="GO35" s="6"/>
      <c r="GP35" s="6"/>
      <c r="GQ35" s="6"/>
      <c r="GR35" s="6"/>
      <c r="GU35" s="61"/>
      <c r="GV35" s="13">
        <v>1</v>
      </c>
      <c r="GW35" s="6"/>
      <c r="GX35" s="6"/>
      <c r="GY35" s="6"/>
      <c r="GZ35" s="6"/>
      <c r="HA35" s="6"/>
      <c r="HB35" s="6"/>
      <c r="HE35" s="61"/>
      <c r="HF35" s="13">
        <v>1</v>
      </c>
      <c r="HG35" s="6"/>
      <c r="HH35" s="6"/>
      <c r="HI35" s="6"/>
      <c r="HJ35" s="6"/>
      <c r="HK35" s="6"/>
      <c r="HL35" s="6"/>
      <c r="HO35" s="61"/>
      <c r="HP35" s="13">
        <v>1</v>
      </c>
      <c r="HQ35" s="6"/>
      <c r="HR35" s="6"/>
      <c r="HS35" s="6"/>
      <c r="HT35" s="6"/>
      <c r="HU35" s="6"/>
      <c r="HV35" s="6"/>
      <c r="HY35" s="61"/>
      <c r="HZ35" s="13">
        <v>1</v>
      </c>
      <c r="IA35" s="6"/>
      <c r="IB35" s="6"/>
      <c r="IC35" s="6"/>
      <c r="ID35" s="6"/>
      <c r="IE35" s="6"/>
      <c r="IF35" s="6"/>
      <c r="II35" s="61"/>
      <c r="IJ35" s="13">
        <v>1</v>
      </c>
      <c r="IK35" s="6"/>
      <c r="IL35" s="6"/>
      <c r="IM35" s="6"/>
      <c r="IN35" s="6"/>
      <c r="IO35" s="6"/>
      <c r="IP35" s="6"/>
      <c r="IS35" s="61"/>
      <c r="IT35" s="13">
        <v>1</v>
      </c>
      <c r="IU35" s="6"/>
      <c r="IV35" s="6"/>
      <c r="IW35" s="6"/>
      <c r="IX35" s="6"/>
      <c r="IY35" s="6"/>
      <c r="IZ35" s="6"/>
    </row>
    <row r="36" spans="1:260" outlineLevel="1" x14ac:dyDescent="0.25">
      <c r="C36" s="61"/>
      <c r="D36" s="13">
        <v>2</v>
      </c>
      <c r="E36" s="6"/>
      <c r="F36" s="6"/>
      <c r="G36" s="6"/>
      <c r="H36" s="6"/>
      <c r="I36" s="6"/>
      <c r="J36" s="6"/>
      <c r="M36" s="61"/>
      <c r="N36" s="13">
        <v>2</v>
      </c>
      <c r="O36" s="6"/>
      <c r="P36" s="6"/>
      <c r="Q36" s="6"/>
      <c r="R36" s="6"/>
      <c r="S36" s="6"/>
      <c r="T36" s="6"/>
      <c r="W36" s="61"/>
      <c r="X36" s="13">
        <v>2</v>
      </c>
      <c r="Y36" s="6"/>
      <c r="Z36" s="6"/>
      <c r="AA36" s="6"/>
      <c r="AB36" s="6"/>
      <c r="AC36" s="6"/>
      <c r="AD36" s="6"/>
      <c r="AG36" s="61"/>
      <c r="AH36" s="13">
        <v>2</v>
      </c>
      <c r="AI36" s="6"/>
      <c r="AJ36" s="6"/>
      <c r="AK36" s="6"/>
      <c r="AL36" s="6"/>
      <c r="AM36" s="6"/>
      <c r="AN36" s="6"/>
      <c r="AQ36" s="61"/>
      <c r="AR36" s="13">
        <v>2</v>
      </c>
      <c r="AS36" s="6"/>
      <c r="AT36" s="6"/>
      <c r="AU36" s="6"/>
      <c r="AV36" s="6"/>
      <c r="AW36" s="6"/>
      <c r="AX36" s="6"/>
      <c r="BA36" s="61"/>
      <c r="BB36" s="13">
        <v>2</v>
      </c>
      <c r="BC36" s="6"/>
      <c r="BD36" s="6"/>
      <c r="BE36" s="6"/>
      <c r="BF36" s="6"/>
      <c r="BG36" s="6"/>
      <c r="BH36" s="6"/>
      <c r="BK36" s="61"/>
      <c r="BL36" s="13">
        <v>2</v>
      </c>
      <c r="BM36" s="6"/>
      <c r="BN36" s="6"/>
      <c r="BO36" s="6"/>
      <c r="BP36" s="6"/>
      <c r="BQ36" s="6"/>
      <c r="BR36" s="6"/>
      <c r="BU36" s="61"/>
      <c r="BV36" s="13">
        <v>2</v>
      </c>
      <c r="BW36" s="6"/>
      <c r="BX36" s="6"/>
      <c r="BY36" s="6"/>
      <c r="BZ36" s="6"/>
      <c r="CA36" s="6"/>
      <c r="CB36" s="6"/>
      <c r="CE36" s="61"/>
      <c r="CF36" s="13">
        <v>2</v>
      </c>
      <c r="CG36" s="6"/>
      <c r="CH36" s="6"/>
      <c r="CI36" s="6"/>
      <c r="CJ36" s="6"/>
      <c r="CK36" s="6"/>
      <c r="CL36" s="6"/>
      <c r="CO36" s="61"/>
      <c r="CP36" s="13">
        <v>2</v>
      </c>
      <c r="CQ36" s="6"/>
      <c r="CR36" s="6"/>
      <c r="CS36" s="6"/>
      <c r="CT36" s="6"/>
      <c r="CU36" s="6"/>
      <c r="CV36" s="6"/>
      <c r="CY36" s="61"/>
      <c r="CZ36" s="13">
        <v>2</v>
      </c>
      <c r="DA36" s="6"/>
      <c r="DB36" s="6"/>
      <c r="DC36" s="6"/>
      <c r="DD36" s="6"/>
      <c r="DE36" s="6"/>
      <c r="DF36" s="6"/>
      <c r="DI36" s="61"/>
      <c r="DJ36" s="13">
        <v>2</v>
      </c>
      <c r="DK36" s="6"/>
      <c r="DL36" s="6"/>
      <c r="DM36" s="6"/>
      <c r="DN36" s="6"/>
      <c r="DO36" s="6"/>
      <c r="DP36" s="6"/>
      <c r="DS36" s="61"/>
      <c r="DT36" s="13">
        <v>2</v>
      </c>
      <c r="DU36" s="6"/>
      <c r="DV36" s="6"/>
      <c r="DW36" s="6"/>
      <c r="DX36" s="6"/>
      <c r="DY36" s="6"/>
      <c r="DZ36" s="6"/>
      <c r="EC36" s="61"/>
      <c r="ED36" s="13">
        <v>2</v>
      </c>
      <c r="EE36" s="6"/>
      <c r="EF36" s="6"/>
      <c r="EG36" s="6"/>
      <c r="EH36" s="6"/>
      <c r="EI36" s="6"/>
      <c r="EJ36" s="6"/>
      <c r="EM36" s="61"/>
      <c r="EN36" s="13">
        <v>2</v>
      </c>
      <c r="EO36" s="6"/>
      <c r="EP36" s="6"/>
      <c r="EQ36" s="6"/>
      <c r="ER36" s="6"/>
      <c r="ES36" s="6"/>
      <c r="ET36" s="6"/>
      <c r="EW36" s="61"/>
      <c r="EX36" s="13">
        <v>2</v>
      </c>
      <c r="EY36" s="6"/>
      <c r="EZ36" s="6"/>
      <c r="FA36" s="6"/>
      <c r="FB36" s="6"/>
      <c r="FC36" s="6"/>
      <c r="FD36" s="6"/>
      <c r="FG36" s="61"/>
      <c r="FH36" s="13">
        <v>2</v>
      </c>
      <c r="FI36" s="6"/>
      <c r="FJ36" s="6"/>
      <c r="FK36" s="6"/>
      <c r="FL36" s="6"/>
      <c r="FM36" s="6"/>
      <c r="FN36" s="6"/>
      <c r="FQ36" s="61"/>
      <c r="FR36" s="13">
        <v>2</v>
      </c>
      <c r="FS36" s="6"/>
      <c r="FT36" s="6"/>
      <c r="FU36" s="6"/>
      <c r="FV36" s="6"/>
      <c r="FW36" s="6"/>
      <c r="FX36" s="6"/>
      <c r="GA36" s="61"/>
      <c r="GB36" s="13">
        <v>2</v>
      </c>
      <c r="GC36" s="6"/>
      <c r="GD36" s="6"/>
      <c r="GE36" s="6"/>
      <c r="GF36" s="6"/>
      <c r="GG36" s="6"/>
      <c r="GH36" s="6"/>
      <c r="GK36" s="61"/>
      <c r="GL36" s="13">
        <v>2</v>
      </c>
      <c r="GM36" s="6"/>
      <c r="GN36" s="6"/>
      <c r="GO36" s="6"/>
      <c r="GP36" s="6"/>
      <c r="GQ36" s="6"/>
      <c r="GR36" s="6"/>
      <c r="GU36" s="61"/>
      <c r="GV36" s="13">
        <v>2</v>
      </c>
      <c r="GW36" s="6"/>
      <c r="GX36" s="6"/>
      <c r="GY36" s="6"/>
      <c r="GZ36" s="6"/>
      <c r="HA36" s="6"/>
      <c r="HB36" s="6"/>
      <c r="HE36" s="61"/>
      <c r="HF36" s="13">
        <v>2</v>
      </c>
      <c r="HG36" s="6"/>
      <c r="HH36" s="6"/>
      <c r="HI36" s="6"/>
      <c r="HJ36" s="6"/>
      <c r="HK36" s="6"/>
      <c r="HL36" s="6"/>
      <c r="HO36" s="61"/>
      <c r="HP36" s="13">
        <v>2</v>
      </c>
      <c r="HQ36" s="6"/>
      <c r="HR36" s="6"/>
      <c r="HS36" s="6"/>
      <c r="HT36" s="6"/>
      <c r="HU36" s="6"/>
      <c r="HV36" s="6"/>
      <c r="HY36" s="61"/>
      <c r="HZ36" s="13">
        <v>2</v>
      </c>
      <c r="IA36" s="6"/>
      <c r="IB36" s="6"/>
      <c r="IC36" s="6"/>
      <c r="ID36" s="6"/>
      <c r="IE36" s="6"/>
      <c r="IF36" s="6"/>
      <c r="II36" s="61"/>
      <c r="IJ36" s="13">
        <v>2</v>
      </c>
      <c r="IK36" s="6"/>
      <c r="IL36" s="6"/>
      <c r="IM36" s="6"/>
      <c r="IN36" s="6"/>
      <c r="IO36" s="6"/>
      <c r="IP36" s="6"/>
      <c r="IS36" s="61"/>
      <c r="IT36" s="13">
        <v>2</v>
      </c>
      <c r="IU36" s="6"/>
      <c r="IV36" s="6"/>
      <c r="IW36" s="6"/>
      <c r="IX36" s="6"/>
      <c r="IY36" s="6"/>
      <c r="IZ36" s="6"/>
    </row>
    <row r="37" spans="1:260" outlineLevel="1" collapsed="1" x14ac:dyDescent="0.25">
      <c r="C37" s="61"/>
      <c r="D37" s="13">
        <v>3</v>
      </c>
      <c r="E37" s="6"/>
      <c r="F37" s="6"/>
      <c r="G37" s="6"/>
      <c r="H37" s="6"/>
      <c r="I37" s="6"/>
      <c r="J37" s="6"/>
      <c r="M37" s="61"/>
      <c r="N37" s="13">
        <v>3</v>
      </c>
      <c r="O37" s="6">
        <v>9</v>
      </c>
      <c r="P37" s="6">
        <v>10</v>
      </c>
      <c r="Q37" s="6">
        <v>2</v>
      </c>
      <c r="R37" s="6">
        <v>7</v>
      </c>
      <c r="S37" s="6">
        <v>5</v>
      </c>
      <c r="T37" s="6">
        <v>6</v>
      </c>
      <c r="W37" s="61"/>
      <c r="X37" s="13">
        <v>3</v>
      </c>
      <c r="Y37" s="6"/>
      <c r="Z37" s="6"/>
      <c r="AA37" s="6"/>
      <c r="AB37" s="6"/>
      <c r="AC37" s="6"/>
      <c r="AD37" s="6"/>
      <c r="AG37" s="61"/>
      <c r="AH37" s="13">
        <v>3</v>
      </c>
      <c r="AI37" s="6"/>
      <c r="AJ37" s="6"/>
      <c r="AK37" s="6"/>
      <c r="AL37" s="6"/>
      <c r="AM37" s="6"/>
      <c r="AN37" s="6"/>
      <c r="AQ37" s="61"/>
      <c r="AR37" s="13">
        <v>3</v>
      </c>
      <c r="AS37" s="6"/>
      <c r="AT37" s="6"/>
      <c r="AU37" s="6"/>
      <c r="AV37" s="6"/>
      <c r="AW37" s="6"/>
      <c r="AX37" s="6"/>
      <c r="BA37" s="61"/>
      <c r="BB37" s="13">
        <v>3</v>
      </c>
      <c r="BC37" s="6"/>
      <c r="BD37" s="6"/>
      <c r="BE37" s="6"/>
      <c r="BF37" s="6"/>
      <c r="BG37" s="6"/>
      <c r="BH37" s="6"/>
      <c r="BK37" s="61"/>
      <c r="BL37" s="13">
        <v>3</v>
      </c>
      <c r="BM37" s="6"/>
      <c r="BN37" s="6"/>
      <c r="BO37" s="6"/>
      <c r="BP37" s="6"/>
      <c r="BQ37" s="6"/>
      <c r="BR37" s="6"/>
      <c r="BU37" s="61"/>
      <c r="BV37" s="13">
        <v>3</v>
      </c>
      <c r="BW37" s="6"/>
      <c r="BX37" s="6"/>
      <c r="BY37" s="6"/>
      <c r="BZ37" s="6"/>
      <c r="CA37" s="6"/>
      <c r="CB37" s="6"/>
      <c r="CE37" s="61"/>
      <c r="CF37" s="13">
        <v>3</v>
      </c>
      <c r="CG37" s="6"/>
      <c r="CH37" s="6"/>
      <c r="CI37" s="6"/>
      <c r="CJ37" s="6"/>
      <c r="CK37" s="6"/>
      <c r="CL37" s="6"/>
      <c r="CO37" s="61"/>
      <c r="CP37" s="13">
        <v>3</v>
      </c>
      <c r="CQ37" s="6"/>
      <c r="CR37" s="6"/>
      <c r="CS37" s="6"/>
      <c r="CT37" s="6"/>
      <c r="CU37" s="6"/>
      <c r="CV37" s="6"/>
      <c r="CY37" s="61"/>
      <c r="CZ37" s="13">
        <v>3</v>
      </c>
      <c r="DA37" s="6"/>
      <c r="DB37" s="6"/>
      <c r="DC37" s="6"/>
      <c r="DD37" s="6"/>
      <c r="DE37" s="6"/>
      <c r="DF37" s="6"/>
      <c r="DI37" s="61"/>
      <c r="DJ37" s="13">
        <v>3</v>
      </c>
      <c r="DK37" s="6"/>
      <c r="DL37" s="6"/>
      <c r="DM37" s="6"/>
      <c r="DN37" s="6"/>
      <c r="DO37" s="6"/>
      <c r="DP37" s="6"/>
      <c r="DS37" s="61"/>
      <c r="DT37" s="13">
        <v>3</v>
      </c>
      <c r="DU37" s="6"/>
      <c r="DV37" s="6"/>
      <c r="DW37" s="6"/>
      <c r="DX37" s="6"/>
      <c r="DY37" s="6"/>
      <c r="DZ37" s="6"/>
      <c r="EC37" s="61"/>
      <c r="ED37" s="13">
        <v>3</v>
      </c>
      <c r="EE37" s="6"/>
      <c r="EF37" s="6"/>
      <c r="EG37" s="6"/>
      <c r="EH37" s="6"/>
      <c r="EI37" s="6"/>
      <c r="EJ37" s="6"/>
      <c r="EM37" s="61"/>
      <c r="EN37" s="13">
        <v>3</v>
      </c>
      <c r="EO37" s="6"/>
      <c r="EP37" s="6"/>
      <c r="EQ37" s="6"/>
      <c r="ER37" s="6"/>
      <c r="ES37" s="6"/>
      <c r="ET37" s="6"/>
      <c r="EW37" s="61"/>
      <c r="EX37" s="13">
        <v>3</v>
      </c>
      <c r="EY37" s="6"/>
      <c r="EZ37" s="6"/>
      <c r="FA37" s="6"/>
      <c r="FB37" s="6"/>
      <c r="FC37" s="6"/>
      <c r="FD37" s="6"/>
      <c r="FG37" s="61"/>
      <c r="FH37" s="13">
        <v>3</v>
      </c>
      <c r="FI37" s="6"/>
      <c r="FJ37" s="6"/>
      <c r="FK37" s="6"/>
      <c r="FL37" s="6"/>
      <c r="FM37" s="6"/>
      <c r="FN37" s="6"/>
      <c r="FQ37" s="61"/>
      <c r="FR37" s="13">
        <v>3</v>
      </c>
      <c r="FS37" s="6"/>
      <c r="FT37" s="6"/>
      <c r="FU37" s="6"/>
      <c r="FV37" s="6"/>
      <c r="FW37" s="6"/>
      <c r="FX37" s="6"/>
      <c r="GA37" s="61"/>
      <c r="GB37" s="13">
        <v>3</v>
      </c>
      <c r="GC37" s="6"/>
      <c r="GD37" s="6"/>
      <c r="GE37" s="6"/>
      <c r="GF37" s="6"/>
      <c r="GG37" s="6"/>
      <c r="GH37" s="6"/>
      <c r="GK37" s="61"/>
      <c r="GL37" s="13">
        <v>3</v>
      </c>
      <c r="GM37" s="6"/>
      <c r="GN37" s="6"/>
      <c r="GO37" s="6"/>
      <c r="GP37" s="6"/>
      <c r="GQ37" s="6"/>
      <c r="GR37" s="6"/>
      <c r="GU37" s="61"/>
      <c r="GV37" s="13">
        <v>3</v>
      </c>
      <c r="GW37" s="6"/>
      <c r="GX37" s="6"/>
      <c r="GY37" s="6"/>
      <c r="GZ37" s="6"/>
      <c r="HA37" s="6"/>
      <c r="HB37" s="6"/>
      <c r="HE37" s="61"/>
      <c r="HF37" s="13">
        <v>3</v>
      </c>
      <c r="HG37" s="6"/>
      <c r="HH37" s="6"/>
      <c r="HI37" s="6"/>
      <c r="HJ37" s="6"/>
      <c r="HK37" s="6"/>
      <c r="HL37" s="6"/>
      <c r="HO37" s="61"/>
      <c r="HP37" s="13">
        <v>3</v>
      </c>
      <c r="HQ37" s="6"/>
      <c r="HR37" s="6"/>
      <c r="HS37" s="6"/>
      <c r="HT37" s="6"/>
      <c r="HU37" s="6"/>
      <c r="HV37" s="6"/>
      <c r="HY37" s="61"/>
      <c r="HZ37" s="13">
        <v>3</v>
      </c>
      <c r="IA37" s="6"/>
      <c r="IB37" s="6"/>
      <c r="IC37" s="6"/>
      <c r="ID37" s="6"/>
      <c r="IE37" s="6"/>
      <c r="IF37" s="6"/>
      <c r="II37" s="61"/>
      <c r="IJ37" s="13">
        <v>3</v>
      </c>
      <c r="IK37" s="6"/>
      <c r="IL37" s="6"/>
      <c r="IM37" s="6"/>
      <c r="IN37" s="6"/>
      <c r="IO37" s="6"/>
      <c r="IP37" s="6"/>
      <c r="IS37" s="61"/>
      <c r="IT37" s="13">
        <v>3</v>
      </c>
      <c r="IU37" s="6"/>
      <c r="IV37" s="6"/>
      <c r="IW37" s="6"/>
      <c r="IX37" s="6"/>
      <c r="IY37" s="6"/>
      <c r="IZ37" s="6"/>
    </row>
    <row r="38" spans="1:260" outlineLevel="1" x14ac:dyDescent="0.25">
      <c r="C38" s="61"/>
      <c r="D38" s="13">
        <v>4</v>
      </c>
      <c r="E38" s="6"/>
      <c r="F38" s="6"/>
      <c r="G38" s="6"/>
      <c r="H38" s="6"/>
      <c r="I38" s="6"/>
      <c r="J38" s="6"/>
      <c r="M38" s="61"/>
      <c r="N38" s="13">
        <v>4</v>
      </c>
      <c r="O38" s="6"/>
      <c r="P38" s="6"/>
      <c r="Q38" s="6"/>
      <c r="R38" s="6"/>
      <c r="S38" s="6"/>
      <c r="T38" s="6"/>
      <c r="W38" s="61"/>
      <c r="X38" s="13">
        <v>4</v>
      </c>
      <c r="Y38" s="6"/>
      <c r="Z38" s="6"/>
      <c r="AA38" s="6"/>
      <c r="AB38" s="6"/>
      <c r="AC38" s="6"/>
      <c r="AD38" s="6"/>
      <c r="AG38" s="61"/>
      <c r="AH38" s="13">
        <v>4</v>
      </c>
      <c r="AI38" s="6"/>
      <c r="AJ38" s="6"/>
      <c r="AK38" s="6"/>
      <c r="AL38" s="6"/>
      <c r="AM38" s="6"/>
      <c r="AN38" s="6"/>
      <c r="AQ38" s="61"/>
      <c r="AR38" s="13">
        <v>4</v>
      </c>
      <c r="AS38" s="6"/>
      <c r="AT38" s="6"/>
      <c r="AU38" s="6"/>
      <c r="AV38" s="6"/>
      <c r="AW38" s="6"/>
      <c r="AX38" s="6"/>
      <c r="BA38" s="61"/>
      <c r="BB38" s="13">
        <v>4</v>
      </c>
      <c r="BC38" s="6"/>
      <c r="BD38" s="6"/>
      <c r="BE38" s="6"/>
      <c r="BF38" s="6"/>
      <c r="BG38" s="6"/>
      <c r="BH38" s="6"/>
      <c r="BK38" s="61"/>
      <c r="BL38" s="13">
        <v>4</v>
      </c>
      <c r="BM38" s="6"/>
      <c r="BN38" s="6"/>
      <c r="BO38" s="6"/>
      <c r="BP38" s="6"/>
      <c r="BQ38" s="6"/>
      <c r="BR38" s="6"/>
      <c r="BU38" s="61"/>
      <c r="BV38" s="13">
        <v>4</v>
      </c>
      <c r="BW38" s="6"/>
      <c r="BX38" s="6"/>
      <c r="BY38" s="6"/>
      <c r="BZ38" s="6"/>
      <c r="CA38" s="6"/>
      <c r="CB38" s="6"/>
      <c r="CE38" s="61"/>
      <c r="CF38" s="13">
        <v>4</v>
      </c>
      <c r="CG38" s="6"/>
      <c r="CH38" s="6"/>
      <c r="CI38" s="6"/>
      <c r="CJ38" s="6"/>
      <c r="CK38" s="6"/>
      <c r="CL38" s="6"/>
      <c r="CO38" s="61"/>
      <c r="CP38" s="13">
        <v>4</v>
      </c>
      <c r="CQ38" s="6"/>
      <c r="CR38" s="6"/>
      <c r="CS38" s="6"/>
      <c r="CT38" s="6"/>
      <c r="CU38" s="6"/>
      <c r="CV38" s="6"/>
      <c r="CY38" s="61"/>
      <c r="CZ38" s="13">
        <v>4</v>
      </c>
      <c r="DA38" s="6"/>
      <c r="DB38" s="6"/>
      <c r="DC38" s="6"/>
      <c r="DD38" s="6"/>
      <c r="DE38" s="6"/>
      <c r="DF38" s="6"/>
      <c r="DI38" s="61"/>
      <c r="DJ38" s="13">
        <v>4</v>
      </c>
      <c r="DK38" s="6"/>
      <c r="DL38" s="6"/>
      <c r="DM38" s="6"/>
      <c r="DN38" s="6"/>
      <c r="DO38" s="6"/>
      <c r="DP38" s="6"/>
      <c r="DS38" s="61"/>
      <c r="DT38" s="13">
        <v>4</v>
      </c>
      <c r="DU38" s="6"/>
      <c r="DV38" s="6"/>
      <c r="DW38" s="6"/>
      <c r="DX38" s="6"/>
      <c r="DY38" s="6"/>
      <c r="DZ38" s="6"/>
      <c r="EC38" s="61"/>
      <c r="ED38" s="13">
        <v>4</v>
      </c>
      <c r="EE38" s="6"/>
      <c r="EF38" s="6"/>
      <c r="EG38" s="6"/>
      <c r="EH38" s="6"/>
      <c r="EI38" s="6"/>
      <c r="EJ38" s="6"/>
      <c r="EM38" s="61"/>
      <c r="EN38" s="13">
        <v>4</v>
      </c>
      <c r="EO38" s="6"/>
      <c r="EP38" s="6"/>
      <c r="EQ38" s="6"/>
      <c r="ER38" s="6"/>
      <c r="ES38" s="6"/>
      <c r="ET38" s="6"/>
      <c r="EW38" s="61"/>
      <c r="EX38" s="13">
        <v>4</v>
      </c>
      <c r="EY38" s="6"/>
      <c r="EZ38" s="6"/>
      <c r="FA38" s="6"/>
      <c r="FB38" s="6"/>
      <c r="FC38" s="6"/>
      <c r="FD38" s="6"/>
      <c r="FG38" s="61"/>
      <c r="FH38" s="13">
        <v>4</v>
      </c>
      <c r="FI38" s="6"/>
      <c r="FJ38" s="6"/>
      <c r="FK38" s="6"/>
      <c r="FL38" s="6"/>
      <c r="FM38" s="6"/>
      <c r="FN38" s="6"/>
      <c r="FQ38" s="61"/>
      <c r="FR38" s="13">
        <v>4</v>
      </c>
      <c r="FS38" s="6"/>
      <c r="FT38" s="6"/>
      <c r="FU38" s="6"/>
      <c r="FV38" s="6"/>
      <c r="FW38" s="6"/>
      <c r="FX38" s="6"/>
      <c r="GA38" s="61"/>
      <c r="GB38" s="13">
        <v>4</v>
      </c>
      <c r="GC38" s="6"/>
      <c r="GD38" s="6"/>
      <c r="GE38" s="6"/>
      <c r="GF38" s="6"/>
      <c r="GG38" s="6"/>
      <c r="GH38" s="6"/>
      <c r="GK38" s="61"/>
      <c r="GL38" s="13">
        <v>4</v>
      </c>
      <c r="GM38" s="6"/>
      <c r="GN38" s="6"/>
      <c r="GO38" s="6"/>
      <c r="GP38" s="6"/>
      <c r="GQ38" s="6"/>
      <c r="GR38" s="6"/>
      <c r="GU38" s="61"/>
      <c r="GV38" s="13">
        <v>4</v>
      </c>
      <c r="GW38" s="6"/>
      <c r="GX38" s="6"/>
      <c r="GY38" s="6"/>
      <c r="GZ38" s="6"/>
      <c r="HA38" s="6"/>
      <c r="HB38" s="6"/>
      <c r="HE38" s="61"/>
      <c r="HF38" s="13">
        <v>4</v>
      </c>
      <c r="HG38" s="6"/>
      <c r="HH38" s="6"/>
      <c r="HI38" s="6"/>
      <c r="HJ38" s="6"/>
      <c r="HK38" s="6"/>
      <c r="HL38" s="6"/>
      <c r="HO38" s="61"/>
      <c r="HP38" s="13">
        <v>4</v>
      </c>
      <c r="HQ38" s="6"/>
      <c r="HR38" s="6"/>
      <c r="HS38" s="6"/>
      <c r="HT38" s="6"/>
      <c r="HU38" s="6"/>
      <c r="HV38" s="6"/>
      <c r="HY38" s="61"/>
      <c r="HZ38" s="13">
        <v>4</v>
      </c>
      <c r="IA38" s="6"/>
      <c r="IB38" s="6"/>
      <c r="IC38" s="6"/>
      <c r="ID38" s="6"/>
      <c r="IE38" s="6"/>
      <c r="IF38" s="6"/>
      <c r="II38" s="61"/>
      <c r="IJ38" s="13">
        <v>4</v>
      </c>
      <c r="IK38" s="6"/>
      <c r="IL38" s="6"/>
      <c r="IM38" s="6"/>
      <c r="IN38" s="6"/>
      <c r="IO38" s="6"/>
      <c r="IP38" s="6"/>
      <c r="IS38" s="61"/>
      <c r="IT38" s="13">
        <v>4</v>
      </c>
      <c r="IU38" s="6"/>
      <c r="IV38" s="6"/>
      <c r="IW38" s="6"/>
      <c r="IX38" s="6"/>
      <c r="IY38" s="6"/>
      <c r="IZ38" s="6"/>
    </row>
    <row r="39" spans="1:260" ht="13.8" outlineLevel="1" x14ac:dyDescent="0.25">
      <c r="A39" s="99" t="s">
        <v>129</v>
      </c>
      <c r="B39" s="100">
        <f>IF(A39="High",ITTHigh,(IF(A39="Medium",ITTMed,(IF(A39="Low",ITTLow,0)))))</f>
        <v>1</v>
      </c>
      <c r="C39" s="67"/>
      <c r="D39" s="17" t="s">
        <v>1</v>
      </c>
      <c r="E39" s="64">
        <f>IFERROR(AVERAGE(O39,Y39,AI39,AS39,BC39,BM39,BW39,CG39,CQ39,DA39,DK39,DU39,EE39,EO39,EY39,FI39,FS39,GC39,GM39,GW39,HG39,HQ39,IA39,IK39,IU39),0)</f>
        <v>9</v>
      </c>
      <c r="F39" s="64">
        <f t="shared" ref="F39" si="163">IFERROR(AVERAGE(P39,Z39,AJ39,AT39,BD39,BN39,BX39,CH39,CR39,DB39,DL39,DV39,EF39,EP39,EZ39,FJ39,FT39,GD39,GN39,GX39,HH39,HR39,IB39,IL39,IV39),0)</f>
        <v>10</v>
      </c>
      <c r="G39" s="64">
        <f t="shared" ref="G39" si="164">IFERROR(AVERAGE(Q39,AA39,AK39,AU39,BE39,BO39,BY39,CI39,CS39,DC39,DM39,DW39,EG39,EQ39,FA39,FK39,FU39,GE39,GO39,GY39,HI39,HS39,IC39,IM39,IW39),0)</f>
        <v>2</v>
      </c>
      <c r="H39" s="64">
        <f t="shared" ref="H39" si="165">IFERROR(AVERAGE(R39,AB39,AL39,AV39,BF39,BP39,BZ39,CJ39,CT39,DD39,DN39,DX39,EH39,ER39,FB39,FL39,FV39,GF39,GP39,GZ39,HJ39,HT39,ID39,IN39,IX39),0)</f>
        <v>7</v>
      </c>
      <c r="I39" s="64">
        <f t="shared" ref="I39" si="166">IFERROR(AVERAGE(S39,AC39,AM39,AW39,BG39,BQ39,CA39,CK39,CU39,DE39,DO39,DY39,EI39,ES39,FC39,FM39,FW39,GG39,GQ39,HA39,HK39,HU39,IE39,IO39,IY39),0)</f>
        <v>5</v>
      </c>
      <c r="J39" s="64">
        <f t="shared" ref="J39" si="167">IFERROR(AVERAGE(T39,AD39,AN39,AX39,BH39,BR39,CB39,CL39,CV39,DF39,DP39,DZ39,EJ39,ET39,FD39,FN39,FX39,GH39,GR39,HB39,HL39,HV39,IF39,IP39,IZ39),0)</f>
        <v>6</v>
      </c>
      <c r="M39" s="67"/>
      <c r="N39" s="17" t="s">
        <v>1</v>
      </c>
      <c r="O39" s="14">
        <f>IF(COUNT(O35:O38)=0,"",AVERAGE(O35:O38))</f>
        <v>9</v>
      </c>
      <c r="P39" s="14">
        <f t="shared" ref="P39:S39" si="168">IF(COUNT(P35:P38)=0,"",AVERAGE(P35:P38))</f>
        <v>10</v>
      </c>
      <c r="Q39" s="14">
        <f t="shared" si="168"/>
        <v>2</v>
      </c>
      <c r="R39" s="14">
        <f t="shared" si="168"/>
        <v>7</v>
      </c>
      <c r="S39" s="14">
        <f t="shared" si="168"/>
        <v>5</v>
      </c>
      <c r="T39" s="14">
        <f t="shared" ref="T39" si="169">IF(COUNT(T35:T38)=0,"",AVERAGE(T35:T38))</f>
        <v>6</v>
      </c>
      <c r="W39" s="67"/>
      <c r="X39" s="17" t="s">
        <v>1</v>
      </c>
      <c r="Y39" s="14" t="str">
        <f>IF(COUNT(Y35:Y38)=0,"",AVERAGE(Y35:Y38))</f>
        <v/>
      </c>
      <c r="Z39" s="14" t="str">
        <f t="shared" ref="Z39:AD39" si="170">IF(COUNT(Z35:Z38)=0,"",AVERAGE(Z35:Z38))</f>
        <v/>
      </c>
      <c r="AA39" s="14" t="str">
        <f t="shared" si="170"/>
        <v/>
      </c>
      <c r="AB39" s="14" t="str">
        <f t="shared" si="170"/>
        <v/>
      </c>
      <c r="AC39" s="14" t="str">
        <f t="shared" si="170"/>
        <v/>
      </c>
      <c r="AD39" s="14" t="str">
        <f t="shared" si="170"/>
        <v/>
      </c>
      <c r="AG39" s="67"/>
      <c r="AH39" s="17" t="s">
        <v>1</v>
      </c>
      <c r="AI39" s="14" t="str">
        <f>IF(COUNT(AI35:AI38)=0,"",AVERAGE(AI35:AI38))</f>
        <v/>
      </c>
      <c r="AJ39" s="14" t="str">
        <f t="shared" ref="AJ39:AN39" si="171">IF(COUNT(AJ35:AJ38)=0,"",AVERAGE(AJ35:AJ38))</f>
        <v/>
      </c>
      <c r="AK39" s="14" t="str">
        <f t="shared" si="171"/>
        <v/>
      </c>
      <c r="AL39" s="14" t="str">
        <f t="shared" si="171"/>
        <v/>
      </c>
      <c r="AM39" s="14" t="str">
        <f t="shared" si="171"/>
        <v/>
      </c>
      <c r="AN39" s="14" t="str">
        <f t="shared" si="171"/>
        <v/>
      </c>
      <c r="AQ39" s="67"/>
      <c r="AR39" s="17" t="s">
        <v>1</v>
      </c>
      <c r="AS39" s="14" t="str">
        <f>IF(COUNT(AS35:AS38)=0,"",AVERAGE(AS35:AS38))</f>
        <v/>
      </c>
      <c r="AT39" s="14" t="str">
        <f t="shared" ref="AT39:AX39" si="172">IF(COUNT(AT35:AT38)=0,"",AVERAGE(AT35:AT38))</f>
        <v/>
      </c>
      <c r="AU39" s="14" t="str">
        <f t="shared" si="172"/>
        <v/>
      </c>
      <c r="AV39" s="14" t="str">
        <f t="shared" si="172"/>
        <v/>
      </c>
      <c r="AW39" s="14" t="str">
        <f t="shared" si="172"/>
        <v/>
      </c>
      <c r="AX39" s="14" t="str">
        <f t="shared" si="172"/>
        <v/>
      </c>
      <c r="BA39" s="67"/>
      <c r="BB39" s="17" t="s">
        <v>1</v>
      </c>
      <c r="BC39" s="14" t="str">
        <f>IF(COUNT(BC35:BC38)=0,"",AVERAGE(BC35:BC38))</f>
        <v/>
      </c>
      <c r="BD39" s="14" t="str">
        <f t="shared" ref="BD39:BH39" si="173">IF(COUNT(BD35:BD38)=0,"",AVERAGE(BD35:BD38))</f>
        <v/>
      </c>
      <c r="BE39" s="14" t="str">
        <f t="shared" si="173"/>
        <v/>
      </c>
      <c r="BF39" s="14" t="str">
        <f t="shared" si="173"/>
        <v/>
      </c>
      <c r="BG39" s="14" t="str">
        <f t="shared" si="173"/>
        <v/>
      </c>
      <c r="BH39" s="14" t="str">
        <f t="shared" si="173"/>
        <v/>
      </c>
      <c r="BK39" s="67"/>
      <c r="BL39" s="17" t="s">
        <v>1</v>
      </c>
      <c r="BM39" s="14" t="str">
        <f>IF(COUNT(BM35:BM38)=0,"",AVERAGE(BM35:BM38))</f>
        <v/>
      </c>
      <c r="BN39" s="14" t="str">
        <f t="shared" ref="BN39:BR39" si="174">IF(COUNT(BN35:BN38)=0,"",AVERAGE(BN35:BN38))</f>
        <v/>
      </c>
      <c r="BO39" s="14" t="str">
        <f t="shared" si="174"/>
        <v/>
      </c>
      <c r="BP39" s="14" t="str">
        <f t="shared" si="174"/>
        <v/>
      </c>
      <c r="BQ39" s="14" t="str">
        <f t="shared" si="174"/>
        <v/>
      </c>
      <c r="BR39" s="14" t="str">
        <f t="shared" si="174"/>
        <v/>
      </c>
      <c r="BU39" s="67"/>
      <c r="BV39" s="17" t="s">
        <v>1</v>
      </c>
      <c r="BW39" s="14" t="str">
        <f>IF(COUNT(BW35:BW38)=0,"",AVERAGE(BW35:BW38))</f>
        <v/>
      </c>
      <c r="BX39" s="14" t="str">
        <f t="shared" ref="BX39:CB39" si="175">IF(COUNT(BX35:BX38)=0,"",AVERAGE(BX35:BX38))</f>
        <v/>
      </c>
      <c r="BY39" s="14" t="str">
        <f t="shared" si="175"/>
        <v/>
      </c>
      <c r="BZ39" s="14" t="str">
        <f t="shared" si="175"/>
        <v/>
      </c>
      <c r="CA39" s="14" t="str">
        <f t="shared" si="175"/>
        <v/>
      </c>
      <c r="CB39" s="14" t="str">
        <f t="shared" si="175"/>
        <v/>
      </c>
      <c r="CE39" s="67"/>
      <c r="CF39" s="17" t="s">
        <v>1</v>
      </c>
      <c r="CG39" s="14" t="str">
        <f>IF(COUNT(CG35:CG38)=0,"",AVERAGE(CG35:CG38))</f>
        <v/>
      </c>
      <c r="CH39" s="14" t="str">
        <f t="shared" ref="CH39:CL39" si="176">IF(COUNT(CH35:CH38)=0,"",AVERAGE(CH35:CH38))</f>
        <v/>
      </c>
      <c r="CI39" s="14" t="str">
        <f t="shared" si="176"/>
        <v/>
      </c>
      <c r="CJ39" s="14" t="str">
        <f t="shared" si="176"/>
        <v/>
      </c>
      <c r="CK39" s="14" t="str">
        <f t="shared" si="176"/>
        <v/>
      </c>
      <c r="CL39" s="14" t="str">
        <f t="shared" si="176"/>
        <v/>
      </c>
      <c r="CO39" s="67"/>
      <c r="CP39" s="17" t="s">
        <v>1</v>
      </c>
      <c r="CQ39" s="14" t="str">
        <f>IF(COUNT(CQ35:CQ38)=0,"",AVERAGE(CQ35:CQ38))</f>
        <v/>
      </c>
      <c r="CR39" s="14" t="str">
        <f t="shared" ref="CR39:CV39" si="177">IF(COUNT(CR35:CR38)=0,"",AVERAGE(CR35:CR38))</f>
        <v/>
      </c>
      <c r="CS39" s="14" t="str">
        <f t="shared" si="177"/>
        <v/>
      </c>
      <c r="CT39" s="14" t="str">
        <f t="shared" si="177"/>
        <v/>
      </c>
      <c r="CU39" s="14" t="str">
        <f t="shared" si="177"/>
        <v/>
      </c>
      <c r="CV39" s="14" t="str">
        <f t="shared" si="177"/>
        <v/>
      </c>
      <c r="CY39" s="67"/>
      <c r="CZ39" s="17" t="s">
        <v>1</v>
      </c>
      <c r="DA39" s="14" t="str">
        <f>IF(COUNT(DA35:DA38)=0,"",AVERAGE(DA35:DA38))</f>
        <v/>
      </c>
      <c r="DB39" s="14" t="str">
        <f t="shared" ref="DB39:DF39" si="178">IF(COUNT(DB35:DB38)=0,"",AVERAGE(DB35:DB38))</f>
        <v/>
      </c>
      <c r="DC39" s="14" t="str">
        <f t="shared" si="178"/>
        <v/>
      </c>
      <c r="DD39" s="14" t="str">
        <f t="shared" si="178"/>
        <v/>
      </c>
      <c r="DE39" s="14" t="str">
        <f t="shared" si="178"/>
        <v/>
      </c>
      <c r="DF39" s="14" t="str">
        <f t="shared" si="178"/>
        <v/>
      </c>
      <c r="DI39" s="67"/>
      <c r="DJ39" s="17" t="s">
        <v>1</v>
      </c>
      <c r="DK39" s="14" t="str">
        <f>IF(COUNT(DK35:DK38)=0,"",AVERAGE(DK35:DK38))</f>
        <v/>
      </c>
      <c r="DL39" s="14" t="str">
        <f t="shared" ref="DL39:DP39" si="179">IF(COUNT(DL35:DL38)=0,"",AVERAGE(DL35:DL38))</f>
        <v/>
      </c>
      <c r="DM39" s="14" t="str">
        <f t="shared" si="179"/>
        <v/>
      </c>
      <c r="DN39" s="14" t="str">
        <f t="shared" si="179"/>
        <v/>
      </c>
      <c r="DO39" s="14" t="str">
        <f t="shared" si="179"/>
        <v/>
      </c>
      <c r="DP39" s="14" t="str">
        <f t="shared" si="179"/>
        <v/>
      </c>
      <c r="DS39" s="67"/>
      <c r="DT39" s="17" t="s">
        <v>1</v>
      </c>
      <c r="DU39" s="14" t="str">
        <f>IF(COUNT(DU35:DU38)=0,"",AVERAGE(DU35:DU38))</f>
        <v/>
      </c>
      <c r="DV39" s="14" t="str">
        <f t="shared" ref="DV39:DZ39" si="180">IF(COUNT(DV35:DV38)=0,"",AVERAGE(DV35:DV38))</f>
        <v/>
      </c>
      <c r="DW39" s="14" t="str">
        <f t="shared" si="180"/>
        <v/>
      </c>
      <c r="DX39" s="14" t="str">
        <f t="shared" si="180"/>
        <v/>
      </c>
      <c r="DY39" s="14" t="str">
        <f t="shared" si="180"/>
        <v/>
      </c>
      <c r="DZ39" s="14" t="str">
        <f t="shared" si="180"/>
        <v/>
      </c>
      <c r="EC39" s="67"/>
      <c r="ED39" s="17" t="s">
        <v>1</v>
      </c>
      <c r="EE39" s="14" t="str">
        <f>IF(COUNT(EE35:EE38)=0,"",AVERAGE(EE35:EE38))</f>
        <v/>
      </c>
      <c r="EF39" s="14" t="str">
        <f t="shared" ref="EF39:EJ39" si="181">IF(COUNT(EF35:EF38)=0,"",AVERAGE(EF35:EF38))</f>
        <v/>
      </c>
      <c r="EG39" s="14" t="str">
        <f t="shared" si="181"/>
        <v/>
      </c>
      <c r="EH39" s="14" t="str">
        <f t="shared" si="181"/>
        <v/>
      </c>
      <c r="EI39" s="14" t="str">
        <f t="shared" si="181"/>
        <v/>
      </c>
      <c r="EJ39" s="14" t="str">
        <f t="shared" si="181"/>
        <v/>
      </c>
      <c r="EM39" s="67"/>
      <c r="EN39" s="17" t="s">
        <v>1</v>
      </c>
      <c r="EO39" s="14" t="str">
        <f>IF(COUNT(EO35:EO38)=0,"",AVERAGE(EO35:EO38))</f>
        <v/>
      </c>
      <c r="EP39" s="14" t="str">
        <f t="shared" ref="EP39:ET39" si="182">IF(COUNT(EP35:EP38)=0,"",AVERAGE(EP35:EP38))</f>
        <v/>
      </c>
      <c r="EQ39" s="14" t="str">
        <f t="shared" si="182"/>
        <v/>
      </c>
      <c r="ER39" s="14" t="str">
        <f t="shared" si="182"/>
        <v/>
      </c>
      <c r="ES39" s="14" t="str">
        <f t="shared" si="182"/>
        <v/>
      </c>
      <c r="ET39" s="14" t="str">
        <f t="shared" si="182"/>
        <v/>
      </c>
      <c r="EW39" s="67"/>
      <c r="EX39" s="17" t="s">
        <v>1</v>
      </c>
      <c r="EY39" s="14" t="str">
        <f>IF(COUNT(EY35:EY38)=0,"",AVERAGE(EY35:EY38))</f>
        <v/>
      </c>
      <c r="EZ39" s="14" t="str">
        <f t="shared" ref="EZ39:FD39" si="183">IF(COUNT(EZ35:EZ38)=0,"",AVERAGE(EZ35:EZ38))</f>
        <v/>
      </c>
      <c r="FA39" s="14" t="str">
        <f t="shared" si="183"/>
        <v/>
      </c>
      <c r="FB39" s="14" t="str">
        <f t="shared" si="183"/>
        <v/>
      </c>
      <c r="FC39" s="14" t="str">
        <f t="shared" si="183"/>
        <v/>
      </c>
      <c r="FD39" s="14" t="str">
        <f t="shared" si="183"/>
        <v/>
      </c>
      <c r="FG39" s="67"/>
      <c r="FH39" s="17" t="s">
        <v>1</v>
      </c>
      <c r="FI39" s="14" t="str">
        <f>IF(COUNT(FI35:FI38)=0,"",AVERAGE(FI35:FI38))</f>
        <v/>
      </c>
      <c r="FJ39" s="14" t="str">
        <f t="shared" ref="FJ39:FN39" si="184">IF(COUNT(FJ35:FJ38)=0,"",AVERAGE(FJ35:FJ38))</f>
        <v/>
      </c>
      <c r="FK39" s="14" t="str">
        <f t="shared" si="184"/>
        <v/>
      </c>
      <c r="FL39" s="14" t="str">
        <f t="shared" si="184"/>
        <v/>
      </c>
      <c r="FM39" s="14" t="str">
        <f t="shared" si="184"/>
        <v/>
      </c>
      <c r="FN39" s="14" t="str">
        <f t="shared" si="184"/>
        <v/>
      </c>
      <c r="FQ39" s="67"/>
      <c r="FR39" s="17" t="s">
        <v>1</v>
      </c>
      <c r="FS39" s="14" t="str">
        <f>IF(COUNT(FS35:FS38)=0,"",AVERAGE(FS35:FS38))</f>
        <v/>
      </c>
      <c r="FT39" s="14" t="str">
        <f t="shared" ref="FT39:FX39" si="185">IF(COUNT(FT35:FT38)=0,"",AVERAGE(FT35:FT38))</f>
        <v/>
      </c>
      <c r="FU39" s="14" t="str">
        <f t="shared" si="185"/>
        <v/>
      </c>
      <c r="FV39" s="14" t="str">
        <f t="shared" si="185"/>
        <v/>
      </c>
      <c r="FW39" s="14" t="str">
        <f t="shared" si="185"/>
        <v/>
      </c>
      <c r="FX39" s="14" t="str">
        <f t="shared" si="185"/>
        <v/>
      </c>
      <c r="GA39" s="67"/>
      <c r="GB39" s="17" t="s">
        <v>1</v>
      </c>
      <c r="GC39" s="14" t="str">
        <f>IF(COUNT(GC35:GC38)=0,"",AVERAGE(GC35:GC38))</f>
        <v/>
      </c>
      <c r="GD39" s="14" t="str">
        <f t="shared" ref="GD39:GH39" si="186">IF(COUNT(GD35:GD38)=0,"",AVERAGE(GD35:GD38))</f>
        <v/>
      </c>
      <c r="GE39" s="14" t="str">
        <f t="shared" si="186"/>
        <v/>
      </c>
      <c r="GF39" s="14" t="str">
        <f t="shared" si="186"/>
        <v/>
      </c>
      <c r="GG39" s="14" t="str">
        <f t="shared" si="186"/>
        <v/>
      </c>
      <c r="GH39" s="14" t="str">
        <f t="shared" si="186"/>
        <v/>
      </c>
      <c r="GK39" s="67"/>
      <c r="GL39" s="17" t="s">
        <v>1</v>
      </c>
      <c r="GM39" s="14" t="str">
        <f>IF(COUNT(GM35:GM38)=0,"",AVERAGE(GM35:GM38))</f>
        <v/>
      </c>
      <c r="GN39" s="14" t="str">
        <f t="shared" ref="GN39:GR39" si="187">IF(COUNT(GN35:GN38)=0,"",AVERAGE(GN35:GN38))</f>
        <v/>
      </c>
      <c r="GO39" s="14" t="str">
        <f t="shared" si="187"/>
        <v/>
      </c>
      <c r="GP39" s="14" t="str">
        <f t="shared" si="187"/>
        <v/>
      </c>
      <c r="GQ39" s="14" t="str">
        <f t="shared" si="187"/>
        <v/>
      </c>
      <c r="GR39" s="14" t="str">
        <f t="shared" si="187"/>
        <v/>
      </c>
      <c r="GU39" s="67"/>
      <c r="GV39" s="17" t="s">
        <v>1</v>
      </c>
      <c r="GW39" s="14" t="str">
        <f>IF(COUNT(GW35:GW38)=0,"",AVERAGE(GW35:GW38))</f>
        <v/>
      </c>
      <c r="GX39" s="14" t="str">
        <f t="shared" ref="GX39:HB39" si="188">IF(COUNT(GX35:GX38)=0,"",AVERAGE(GX35:GX38))</f>
        <v/>
      </c>
      <c r="GY39" s="14" t="str">
        <f t="shared" si="188"/>
        <v/>
      </c>
      <c r="GZ39" s="14" t="str">
        <f t="shared" si="188"/>
        <v/>
      </c>
      <c r="HA39" s="14" t="str">
        <f t="shared" si="188"/>
        <v/>
      </c>
      <c r="HB39" s="14" t="str">
        <f t="shared" si="188"/>
        <v/>
      </c>
      <c r="HE39" s="67"/>
      <c r="HF39" s="17" t="s">
        <v>1</v>
      </c>
      <c r="HG39" s="14" t="str">
        <f>IF(COUNT(HG35:HG38)=0,"",AVERAGE(HG35:HG38))</f>
        <v/>
      </c>
      <c r="HH39" s="14" t="str">
        <f t="shared" ref="HH39:HL39" si="189">IF(COUNT(HH35:HH38)=0,"",AVERAGE(HH35:HH38))</f>
        <v/>
      </c>
      <c r="HI39" s="14" t="str">
        <f t="shared" si="189"/>
        <v/>
      </c>
      <c r="HJ39" s="14" t="str">
        <f t="shared" si="189"/>
        <v/>
      </c>
      <c r="HK39" s="14" t="str">
        <f t="shared" si="189"/>
        <v/>
      </c>
      <c r="HL39" s="14" t="str">
        <f t="shared" si="189"/>
        <v/>
      </c>
      <c r="HO39" s="67"/>
      <c r="HP39" s="17" t="s">
        <v>1</v>
      </c>
      <c r="HQ39" s="14" t="str">
        <f>IF(COUNT(HQ35:HQ38)=0,"",AVERAGE(HQ35:HQ38))</f>
        <v/>
      </c>
      <c r="HR39" s="14" t="str">
        <f t="shared" ref="HR39:HV39" si="190">IF(COUNT(HR35:HR38)=0,"",AVERAGE(HR35:HR38))</f>
        <v/>
      </c>
      <c r="HS39" s="14" t="str">
        <f t="shared" si="190"/>
        <v/>
      </c>
      <c r="HT39" s="14" t="str">
        <f t="shared" si="190"/>
        <v/>
      </c>
      <c r="HU39" s="14" t="str">
        <f t="shared" si="190"/>
        <v/>
      </c>
      <c r="HV39" s="14" t="str">
        <f t="shared" si="190"/>
        <v/>
      </c>
      <c r="HY39" s="67"/>
      <c r="HZ39" s="17" t="s">
        <v>1</v>
      </c>
      <c r="IA39" s="14" t="str">
        <f>IF(COUNT(IA35:IA38)=0,"",AVERAGE(IA35:IA38))</f>
        <v/>
      </c>
      <c r="IB39" s="14" t="str">
        <f t="shared" ref="IB39:IF39" si="191">IF(COUNT(IB35:IB38)=0,"",AVERAGE(IB35:IB38))</f>
        <v/>
      </c>
      <c r="IC39" s="14" t="str">
        <f t="shared" si="191"/>
        <v/>
      </c>
      <c r="ID39" s="14" t="str">
        <f t="shared" si="191"/>
        <v/>
      </c>
      <c r="IE39" s="14" t="str">
        <f t="shared" si="191"/>
        <v/>
      </c>
      <c r="IF39" s="14" t="str">
        <f t="shared" si="191"/>
        <v/>
      </c>
      <c r="II39" s="67"/>
      <c r="IJ39" s="17" t="s">
        <v>1</v>
      </c>
      <c r="IK39" s="14" t="str">
        <f>IF(COUNT(IK35:IK38)=0,"",AVERAGE(IK35:IK38))</f>
        <v/>
      </c>
      <c r="IL39" s="14" t="str">
        <f t="shared" ref="IL39:IP39" si="192">IF(COUNT(IL35:IL38)=0,"",AVERAGE(IL35:IL38))</f>
        <v/>
      </c>
      <c r="IM39" s="14" t="str">
        <f t="shared" si="192"/>
        <v/>
      </c>
      <c r="IN39" s="14" t="str">
        <f t="shared" si="192"/>
        <v/>
      </c>
      <c r="IO39" s="14" t="str">
        <f t="shared" si="192"/>
        <v/>
      </c>
      <c r="IP39" s="14" t="str">
        <f t="shared" si="192"/>
        <v/>
      </c>
      <c r="IS39" s="67"/>
      <c r="IT39" s="17" t="s">
        <v>1</v>
      </c>
      <c r="IU39" s="14" t="str">
        <f>IF(COUNT(IU35:IU38)=0,"",AVERAGE(IU35:IU38))</f>
        <v/>
      </c>
      <c r="IV39" s="14" t="str">
        <f t="shared" ref="IV39:IZ39" si="193">IF(COUNT(IV35:IV38)=0,"",AVERAGE(IV35:IV38))</f>
        <v/>
      </c>
      <c r="IW39" s="14" t="str">
        <f t="shared" si="193"/>
        <v/>
      </c>
      <c r="IX39" s="14" t="str">
        <f t="shared" si="193"/>
        <v/>
      </c>
      <c r="IY39" s="14" t="str">
        <f t="shared" si="193"/>
        <v/>
      </c>
      <c r="IZ39" s="14" t="str">
        <f t="shared" si="193"/>
        <v/>
      </c>
    </row>
    <row r="40" spans="1:260" ht="13.8" x14ac:dyDescent="0.25">
      <c r="A40" s="204"/>
      <c r="B40" s="205">
        <f>SUM(B42:B43)*10</f>
        <v>10</v>
      </c>
      <c r="C40" s="56">
        <v>5.5</v>
      </c>
      <c r="D40" s="15" t="s">
        <v>95</v>
      </c>
      <c r="E40" s="4">
        <f>E$42*$B$42/$B$40</f>
        <v>0.8</v>
      </c>
      <c r="F40" s="4">
        <f t="shared" ref="F40:J40" si="194">F$42*$B$42/$B$40</f>
        <v>0.9</v>
      </c>
      <c r="G40" s="4">
        <f t="shared" si="194"/>
        <v>0.7</v>
      </c>
      <c r="H40" s="4">
        <f t="shared" si="194"/>
        <v>0.5</v>
      </c>
      <c r="I40" s="4">
        <f t="shared" si="194"/>
        <v>0.4</v>
      </c>
      <c r="J40" s="4">
        <f t="shared" si="194"/>
        <v>1</v>
      </c>
      <c r="M40" s="56">
        <v>5.5</v>
      </c>
      <c r="N40" s="15" t="s">
        <v>95</v>
      </c>
      <c r="O40" s="4"/>
      <c r="P40" s="4"/>
      <c r="Q40" s="4"/>
      <c r="R40" s="4"/>
      <c r="S40" s="4"/>
      <c r="T40" s="4"/>
      <c r="W40" s="56">
        <v>5.5</v>
      </c>
      <c r="X40" s="15" t="s">
        <v>95</v>
      </c>
      <c r="Y40" s="4"/>
      <c r="Z40" s="4"/>
      <c r="AA40" s="4"/>
      <c r="AB40" s="4"/>
      <c r="AC40" s="4"/>
      <c r="AD40" s="4"/>
      <c r="AG40" s="56">
        <v>5.5</v>
      </c>
      <c r="AH40" s="15" t="s">
        <v>95</v>
      </c>
      <c r="AI40" s="4"/>
      <c r="AJ40" s="4"/>
      <c r="AK40" s="4"/>
      <c r="AL40" s="4"/>
      <c r="AM40" s="4"/>
      <c r="AN40" s="4"/>
      <c r="AQ40" s="56">
        <v>5.5</v>
      </c>
      <c r="AR40" s="15" t="s">
        <v>95</v>
      </c>
      <c r="AS40" s="4"/>
      <c r="AT40" s="4"/>
      <c r="AU40" s="4"/>
      <c r="AV40" s="4"/>
      <c r="AW40" s="4"/>
      <c r="AX40" s="4"/>
      <c r="BA40" s="56">
        <v>5.5</v>
      </c>
      <c r="BB40" s="15" t="s">
        <v>95</v>
      </c>
      <c r="BC40" s="4"/>
      <c r="BD40" s="4"/>
      <c r="BE40" s="4"/>
      <c r="BF40" s="4"/>
      <c r="BG40" s="4"/>
      <c r="BH40" s="4"/>
      <c r="BK40" s="56">
        <v>5.5</v>
      </c>
      <c r="BL40" s="15" t="s">
        <v>95</v>
      </c>
      <c r="BM40" s="4"/>
      <c r="BN40" s="4"/>
      <c r="BO40" s="4"/>
      <c r="BP40" s="4"/>
      <c r="BQ40" s="4"/>
      <c r="BR40" s="4"/>
      <c r="BU40" s="56">
        <v>5.5</v>
      </c>
      <c r="BV40" s="15" t="s">
        <v>95</v>
      </c>
      <c r="BW40" s="4"/>
      <c r="BX40" s="4"/>
      <c r="BY40" s="4"/>
      <c r="BZ40" s="4"/>
      <c r="CA40" s="4"/>
      <c r="CB40" s="4"/>
      <c r="CE40" s="56">
        <v>5.5</v>
      </c>
      <c r="CF40" s="15" t="s">
        <v>95</v>
      </c>
      <c r="CG40" s="4"/>
      <c r="CH40" s="4"/>
      <c r="CI40" s="4"/>
      <c r="CJ40" s="4"/>
      <c r="CK40" s="4"/>
      <c r="CL40" s="4"/>
      <c r="CO40" s="56">
        <v>5.5</v>
      </c>
      <c r="CP40" s="15" t="s">
        <v>95</v>
      </c>
      <c r="CQ40" s="4"/>
      <c r="CR40" s="4"/>
      <c r="CS40" s="4"/>
      <c r="CT40" s="4"/>
      <c r="CU40" s="4"/>
      <c r="CV40" s="4"/>
      <c r="CY40" s="56">
        <v>5.5</v>
      </c>
      <c r="CZ40" s="15" t="s">
        <v>95</v>
      </c>
      <c r="DA40" s="4"/>
      <c r="DB40" s="4"/>
      <c r="DC40" s="4"/>
      <c r="DD40" s="4"/>
      <c r="DE40" s="4"/>
      <c r="DF40" s="4"/>
      <c r="DI40" s="56">
        <v>5.5</v>
      </c>
      <c r="DJ40" s="15" t="s">
        <v>95</v>
      </c>
      <c r="DK40" s="4"/>
      <c r="DL40" s="4"/>
      <c r="DM40" s="4"/>
      <c r="DN40" s="4"/>
      <c r="DO40" s="4"/>
      <c r="DP40" s="4"/>
      <c r="DS40" s="56">
        <v>5.5</v>
      </c>
      <c r="DT40" s="15" t="s">
        <v>95</v>
      </c>
      <c r="DU40" s="4"/>
      <c r="DV40" s="4"/>
      <c r="DW40" s="4"/>
      <c r="DX40" s="4"/>
      <c r="DY40" s="4"/>
      <c r="DZ40" s="4"/>
      <c r="EC40" s="56">
        <v>5.5</v>
      </c>
      <c r="ED40" s="15" t="s">
        <v>95</v>
      </c>
      <c r="EE40" s="4"/>
      <c r="EF40" s="4"/>
      <c r="EG40" s="4"/>
      <c r="EH40" s="4"/>
      <c r="EI40" s="4"/>
      <c r="EJ40" s="4"/>
      <c r="EM40" s="56">
        <v>5.5</v>
      </c>
      <c r="EN40" s="15" t="s">
        <v>95</v>
      </c>
      <c r="EO40" s="4"/>
      <c r="EP40" s="4"/>
      <c r="EQ40" s="4"/>
      <c r="ER40" s="4"/>
      <c r="ES40" s="4"/>
      <c r="ET40" s="4"/>
      <c r="EW40" s="56">
        <v>5.5</v>
      </c>
      <c r="EX40" s="15" t="s">
        <v>95</v>
      </c>
      <c r="EY40" s="4"/>
      <c r="EZ40" s="4"/>
      <c r="FA40" s="4"/>
      <c r="FB40" s="4"/>
      <c r="FC40" s="4"/>
      <c r="FD40" s="4"/>
      <c r="FG40" s="56">
        <v>5.5</v>
      </c>
      <c r="FH40" s="15" t="s">
        <v>95</v>
      </c>
      <c r="FI40" s="4"/>
      <c r="FJ40" s="4"/>
      <c r="FK40" s="4"/>
      <c r="FL40" s="4"/>
      <c r="FM40" s="4"/>
      <c r="FN40" s="4"/>
      <c r="FQ40" s="56">
        <v>5.5</v>
      </c>
      <c r="FR40" s="15" t="s">
        <v>95</v>
      </c>
      <c r="FS40" s="4"/>
      <c r="FT40" s="4"/>
      <c r="FU40" s="4"/>
      <c r="FV40" s="4"/>
      <c r="FW40" s="4"/>
      <c r="FX40" s="4"/>
      <c r="GA40" s="56">
        <v>5.5</v>
      </c>
      <c r="GB40" s="15" t="s">
        <v>95</v>
      </c>
      <c r="GC40" s="4"/>
      <c r="GD40" s="4"/>
      <c r="GE40" s="4"/>
      <c r="GF40" s="4"/>
      <c r="GG40" s="4"/>
      <c r="GH40" s="4"/>
      <c r="GK40" s="56">
        <v>5.5</v>
      </c>
      <c r="GL40" s="15" t="s">
        <v>95</v>
      </c>
      <c r="GM40" s="4"/>
      <c r="GN40" s="4"/>
      <c r="GO40" s="4"/>
      <c r="GP40" s="4"/>
      <c r="GQ40" s="4"/>
      <c r="GR40" s="4"/>
      <c r="GU40" s="56">
        <v>5.5</v>
      </c>
      <c r="GV40" s="15" t="s">
        <v>95</v>
      </c>
      <c r="GW40" s="4"/>
      <c r="GX40" s="4"/>
      <c r="GY40" s="4"/>
      <c r="GZ40" s="4"/>
      <c r="HA40" s="4"/>
      <c r="HB40" s="4"/>
      <c r="HE40" s="56">
        <v>5.5</v>
      </c>
      <c r="HF40" s="15" t="s">
        <v>95</v>
      </c>
      <c r="HG40" s="4"/>
      <c r="HH40" s="4"/>
      <c r="HI40" s="4"/>
      <c r="HJ40" s="4"/>
      <c r="HK40" s="4"/>
      <c r="HL40" s="4"/>
      <c r="HO40" s="56">
        <v>5.5</v>
      </c>
      <c r="HP40" s="15" t="s">
        <v>95</v>
      </c>
      <c r="HQ40" s="4"/>
      <c r="HR40" s="4"/>
      <c r="HS40" s="4"/>
      <c r="HT40" s="4"/>
      <c r="HU40" s="4"/>
      <c r="HV40" s="4"/>
      <c r="HY40" s="56">
        <v>5.5</v>
      </c>
      <c r="HZ40" s="15" t="s">
        <v>95</v>
      </c>
      <c r="IA40" s="4"/>
      <c r="IB40" s="4"/>
      <c r="IC40" s="4"/>
      <c r="ID40" s="4"/>
      <c r="IE40" s="4"/>
      <c r="IF40" s="4"/>
      <c r="II40" s="56">
        <v>5.5</v>
      </c>
      <c r="IJ40" s="15" t="s">
        <v>95</v>
      </c>
      <c r="IK40" s="4"/>
      <c r="IL40" s="4"/>
      <c r="IM40" s="4"/>
      <c r="IN40" s="4"/>
      <c r="IO40" s="4"/>
      <c r="IP40" s="4"/>
      <c r="IS40" s="56">
        <v>5.5</v>
      </c>
      <c r="IT40" s="15" t="s">
        <v>95</v>
      </c>
      <c r="IU40" s="4"/>
      <c r="IV40" s="4"/>
      <c r="IW40" s="4"/>
      <c r="IX40" s="4"/>
      <c r="IY40" s="4"/>
      <c r="IZ40" s="4"/>
    </row>
    <row r="41" spans="1:260" outlineLevel="1" x14ac:dyDescent="0.25">
      <c r="C41" s="61"/>
      <c r="D41" s="13">
        <v>1</v>
      </c>
      <c r="E41" s="6"/>
      <c r="F41" s="6"/>
      <c r="G41" s="6"/>
      <c r="H41" s="6"/>
      <c r="I41" s="6"/>
      <c r="J41" s="6"/>
      <c r="M41" s="61"/>
      <c r="N41" s="13">
        <v>1</v>
      </c>
      <c r="O41" s="6">
        <v>8</v>
      </c>
      <c r="P41" s="6">
        <v>9</v>
      </c>
      <c r="Q41" s="6">
        <v>7</v>
      </c>
      <c r="R41" s="6">
        <v>5</v>
      </c>
      <c r="S41" s="6">
        <v>4</v>
      </c>
      <c r="T41" s="6">
        <v>10</v>
      </c>
      <c r="W41" s="61"/>
      <c r="X41" s="13">
        <v>1</v>
      </c>
      <c r="Y41" s="6"/>
      <c r="Z41" s="6"/>
      <c r="AA41" s="6"/>
      <c r="AB41" s="6"/>
      <c r="AC41" s="6"/>
      <c r="AD41" s="6"/>
      <c r="AG41" s="61"/>
      <c r="AH41" s="13">
        <v>1</v>
      </c>
      <c r="AI41" s="6"/>
      <c r="AJ41" s="6"/>
      <c r="AK41" s="6"/>
      <c r="AL41" s="6"/>
      <c r="AM41" s="6"/>
      <c r="AN41" s="6"/>
      <c r="AQ41" s="61"/>
      <c r="AR41" s="13">
        <v>1</v>
      </c>
      <c r="AS41" s="6"/>
      <c r="AT41" s="6"/>
      <c r="AU41" s="6"/>
      <c r="AV41" s="6"/>
      <c r="AW41" s="6"/>
      <c r="AX41" s="6"/>
      <c r="BA41" s="61"/>
      <c r="BB41" s="13">
        <v>1</v>
      </c>
      <c r="BC41" s="6"/>
      <c r="BD41" s="6"/>
      <c r="BE41" s="6"/>
      <c r="BF41" s="6"/>
      <c r="BG41" s="6"/>
      <c r="BH41" s="6"/>
      <c r="BK41" s="61"/>
      <c r="BL41" s="13">
        <v>1</v>
      </c>
      <c r="BM41" s="6"/>
      <c r="BN41" s="6"/>
      <c r="BO41" s="6"/>
      <c r="BP41" s="6"/>
      <c r="BQ41" s="6"/>
      <c r="BR41" s="6"/>
      <c r="BU41" s="61"/>
      <c r="BV41" s="13">
        <v>1</v>
      </c>
      <c r="BW41" s="6"/>
      <c r="BX41" s="6"/>
      <c r="BY41" s="6"/>
      <c r="BZ41" s="6"/>
      <c r="CA41" s="6"/>
      <c r="CB41" s="6"/>
      <c r="CE41" s="61"/>
      <c r="CF41" s="13">
        <v>1</v>
      </c>
      <c r="CG41" s="6"/>
      <c r="CH41" s="6"/>
      <c r="CI41" s="6"/>
      <c r="CJ41" s="6"/>
      <c r="CK41" s="6"/>
      <c r="CL41" s="6"/>
      <c r="CO41" s="61"/>
      <c r="CP41" s="13">
        <v>1</v>
      </c>
      <c r="CQ41" s="6"/>
      <c r="CR41" s="6"/>
      <c r="CS41" s="6"/>
      <c r="CT41" s="6"/>
      <c r="CU41" s="6"/>
      <c r="CV41" s="6"/>
      <c r="CY41" s="61"/>
      <c r="CZ41" s="13">
        <v>1</v>
      </c>
      <c r="DA41" s="6"/>
      <c r="DB41" s="6"/>
      <c r="DC41" s="6"/>
      <c r="DD41" s="6"/>
      <c r="DE41" s="6"/>
      <c r="DF41" s="6"/>
      <c r="DI41" s="61"/>
      <c r="DJ41" s="13">
        <v>1</v>
      </c>
      <c r="DK41" s="6"/>
      <c r="DL41" s="6"/>
      <c r="DM41" s="6"/>
      <c r="DN41" s="6"/>
      <c r="DO41" s="6"/>
      <c r="DP41" s="6"/>
      <c r="DS41" s="61"/>
      <c r="DT41" s="13">
        <v>1</v>
      </c>
      <c r="DU41" s="6"/>
      <c r="DV41" s="6"/>
      <c r="DW41" s="6"/>
      <c r="DX41" s="6"/>
      <c r="DY41" s="6"/>
      <c r="DZ41" s="6"/>
      <c r="EC41" s="61"/>
      <c r="ED41" s="13">
        <v>1</v>
      </c>
      <c r="EE41" s="6"/>
      <c r="EF41" s="6"/>
      <c r="EG41" s="6"/>
      <c r="EH41" s="6"/>
      <c r="EI41" s="6"/>
      <c r="EJ41" s="6"/>
      <c r="EM41" s="61"/>
      <c r="EN41" s="13">
        <v>1</v>
      </c>
      <c r="EO41" s="6"/>
      <c r="EP41" s="6"/>
      <c r="EQ41" s="6"/>
      <c r="ER41" s="6"/>
      <c r="ES41" s="6"/>
      <c r="ET41" s="6"/>
      <c r="EW41" s="61"/>
      <c r="EX41" s="13">
        <v>1</v>
      </c>
      <c r="EY41" s="6"/>
      <c r="EZ41" s="6"/>
      <c r="FA41" s="6"/>
      <c r="FB41" s="6"/>
      <c r="FC41" s="6"/>
      <c r="FD41" s="6"/>
      <c r="FG41" s="61"/>
      <c r="FH41" s="13">
        <v>1</v>
      </c>
      <c r="FI41" s="6"/>
      <c r="FJ41" s="6"/>
      <c r="FK41" s="6"/>
      <c r="FL41" s="6"/>
      <c r="FM41" s="6"/>
      <c r="FN41" s="6"/>
      <c r="FQ41" s="61"/>
      <c r="FR41" s="13">
        <v>1</v>
      </c>
      <c r="FS41" s="6"/>
      <c r="FT41" s="6"/>
      <c r="FU41" s="6"/>
      <c r="FV41" s="6"/>
      <c r="FW41" s="6"/>
      <c r="FX41" s="6"/>
      <c r="GA41" s="61"/>
      <c r="GB41" s="13">
        <v>1</v>
      </c>
      <c r="GC41" s="6"/>
      <c r="GD41" s="6"/>
      <c r="GE41" s="6"/>
      <c r="GF41" s="6"/>
      <c r="GG41" s="6"/>
      <c r="GH41" s="6"/>
      <c r="GK41" s="61"/>
      <c r="GL41" s="13">
        <v>1</v>
      </c>
      <c r="GM41" s="6"/>
      <c r="GN41" s="6"/>
      <c r="GO41" s="6"/>
      <c r="GP41" s="6"/>
      <c r="GQ41" s="6"/>
      <c r="GR41" s="6"/>
      <c r="GU41" s="61"/>
      <c r="GV41" s="13">
        <v>1</v>
      </c>
      <c r="GW41" s="6"/>
      <c r="GX41" s="6"/>
      <c r="GY41" s="6"/>
      <c r="GZ41" s="6"/>
      <c r="HA41" s="6"/>
      <c r="HB41" s="6"/>
      <c r="HE41" s="61"/>
      <c r="HF41" s="13">
        <v>1</v>
      </c>
      <c r="HG41" s="6"/>
      <c r="HH41" s="6"/>
      <c r="HI41" s="6"/>
      <c r="HJ41" s="6"/>
      <c r="HK41" s="6"/>
      <c r="HL41" s="6"/>
      <c r="HO41" s="61"/>
      <c r="HP41" s="13">
        <v>1</v>
      </c>
      <c r="HQ41" s="6"/>
      <c r="HR41" s="6"/>
      <c r="HS41" s="6"/>
      <c r="HT41" s="6"/>
      <c r="HU41" s="6"/>
      <c r="HV41" s="6"/>
      <c r="HY41" s="61"/>
      <c r="HZ41" s="13">
        <v>1</v>
      </c>
      <c r="IA41" s="6"/>
      <c r="IB41" s="6"/>
      <c r="IC41" s="6"/>
      <c r="ID41" s="6"/>
      <c r="IE41" s="6"/>
      <c r="IF41" s="6"/>
      <c r="II41" s="61"/>
      <c r="IJ41" s="13">
        <v>1</v>
      </c>
      <c r="IK41" s="6"/>
      <c r="IL41" s="6"/>
      <c r="IM41" s="6"/>
      <c r="IN41" s="6"/>
      <c r="IO41" s="6"/>
      <c r="IP41" s="6"/>
      <c r="IS41" s="61"/>
      <c r="IT41" s="13">
        <v>1</v>
      </c>
      <c r="IU41" s="6"/>
      <c r="IV41" s="6"/>
      <c r="IW41" s="6"/>
      <c r="IX41" s="6"/>
      <c r="IY41" s="6"/>
      <c r="IZ41" s="6"/>
    </row>
    <row r="42" spans="1:260" ht="13.8" outlineLevel="1" x14ac:dyDescent="0.25">
      <c r="A42" s="99" t="s">
        <v>129</v>
      </c>
      <c r="B42" s="100">
        <f>IF(A42="High",ITTHigh,(IF(A42="Medium",ITTMed,(IF(A42="Low",ITTLow,0)))))</f>
        <v>1</v>
      </c>
      <c r="C42" s="67"/>
      <c r="D42" s="17" t="s">
        <v>1</v>
      </c>
      <c r="E42" s="64">
        <f>IFERROR(AVERAGE(O42,Y42,AI42,AS42,BC42,BM42,BW42,CG42,CQ42,DA42,DK42,DU42,EE42,EO42,EY42,FI42,FS42,GC42,GM42,GW42,HG42,HQ42,IA42,IK42,IU42),0)</f>
        <v>8</v>
      </c>
      <c r="F42" s="64">
        <f t="shared" ref="F42" si="195">IFERROR(AVERAGE(P42,Z42,AJ42,AT42,BD42,BN42,BX42,CH42,CR42,DB42,DL42,DV42,EF42,EP42,EZ42,FJ42,FT42,GD42,GN42,GX42,HH42,HR42,IB42,IL42,IV42),0)</f>
        <v>9</v>
      </c>
      <c r="G42" s="64">
        <f t="shared" ref="G42" si="196">IFERROR(AVERAGE(Q42,AA42,AK42,AU42,BE42,BO42,BY42,CI42,CS42,DC42,DM42,DW42,EG42,EQ42,FA42,FK42,FU42,GE42,GO42,GY42,HI42,HS42,IC42,IM42,IW42),0)</f>
        <v>7</v>
      </c>
      <c r="H42" s="64">
        <f t="shared" ref="H42" si="197">IFERROR(AVERAGE(R42,AB42,AL42,AV42,BF42,BP42,BZ42,CJ42,CT42,DD42,DN42,DX42,EH42,ER42,FB42,FL42,FV42,GF42,GP42,GZ42,HJ42,HT42,ID42,IN42,IX42),0)</f>
        <v>5</v>
      </c>
      <c r="I42" s="64">
        <f t="shared" ref="I42" si="198">IFERROR(AVERAGE(S42,AC42,AM42,AW42,BG42,BQ42,CA42,CK42,CU42,DE42,DO42,DY42,EI42,ES42,FC42,FM42,FW42,GG42,GQ42,HA42,HK42,HU42,IE42,IO42,IY42),0)</f>
        <v>4</v>
      </c>
      <c r="J42" s="64">
        <f t="shared" ref="J42" si="199">IFERROR(AVERAGE(T42,AD42,AN42,AX42,BH42,BR42,CB42,CL42,CV42,DF42,DP42,DZ42,EJ42,ET42,FD42,FN42,FX42,GH42,GR42,HB42,HL42,HV42,IF42,IP42,IZ42),0)</f>
        <v>10</v>
      </c>
      <c r="M42" s="67"/>
      <c r="N42" s="17" t="s">
        <v>1</v>
      </c>
      <c r="O42" s="14">
        <f t="shared" ref="O42:S42" si="200">IF(COUNT(O41:O41)=0,"",AVERAGE(O41:O41))</f>
        <v>8</v>
      </c>
      <c r="P42" s="14">
        <f t="shared" si="200"/>
        <v>9</v>
      </c>
      <c r="Q42" s="14">
        <f t="shared" si="200"/>
        <v>7</v>
      </c>
      <c r="R42" s="14">
        <f t="shared" si="200"/>
        <v>5</v>
      </c>
      <c r="S42" s="14">
        <f t="shared" si="200"/>
        <v>4</v>
      </c>
      <c r="T42" s="14">
        <f t="shared" ref="T42" si="201">IF(COUNT(T41:T41)=0,"",AVERAGE(T41:T41))</f>
        <v>10</v>
      </c>
      <c r="W42" s="67"/>
      <c r="X42" s="17" t="s">
        <v>1</v>
      </c>
      <c r="Y42" s="14" t="str">
        <f t="shared" ref="Y42:AD42" si="202">IF(COUNT(Y41:Y41)=0,"",AVERAGE(Y41:Y41))</f>
        <v/>
      </c>
      <c r="Z42" s="14" t="str">
        <f t="shared" si="202"/>
        <v/>
      </c>
      <c r="AA42" s="14" t="str">
        <f t="shared" si="202"/>
        <v/>
      </c>
      <c r="AB42" s="14" t="str">
        <f t="shared" si="202"/>
        <v/>
      </c>
      <c r="AC42" s="14" t="str">
        <f t="shared" si="202"/>
        <v/>
      </c>
      <c r="AD42" s="14" t="str">
        <f t="shared" si="202"/>
        <v/>
      </c>
      <c r="AG42" s="67"/>
      <c r="AH42" s="17" t="s">
        <v>1</v>
      </c>
      <c r="AI42" s="14" t="str">
        <f t="shared" ref="AI42:AN42" si="203">IF(COUNT(AI41:AI41)=0,"",AVERAGE(AI41:AI41))</f>
        <v/>
      </c>
      <c r="AJ42" s="14" t="str">
        <f t="shared" si="203"/>
        <v/>
      </c>
      <c r="AK42" s="14" t="str">
        <f t="shared" si="203"/>
        <v/>
      </c>
      <c r="AL42" s="14" t="str">
        <f t="shared" si="203"/>
        <v/>
      </c>
      <c r="AM42" s="14" t="str">
        <f t="shared" si="203"/>
        <v/>
      </c>
      <c r="AN42" s="14" t="str">
        <f t="shared" si="203"/>
        <v/>
      </c>
      <c r="AQ42" s="67"/>
      <c r="AR42" s="17" t="s">
        <v>1</v>
      </c>
      <c r="AS42" s="14" t="str">
        <f t="shared" ref="AS42:AX42" si="204">IF(COUNT(AS41:AS41)=0,"",AVERAGE(AS41:AS41))</f>
        <v/>
      </c>
      <c r="AT42" s="14" t="str">
        <f t="shared" si="204"/>
        <v/>
      </c>
      <c r="AU42" s="14" t="str">
        <f t="shared" si="204"/>
        <v/>
      </c>
      <c r="AV42" s="14" t="str">
        <f t="shared" si="204"/>
        <v/>
      </c>
      <c r="AW42" s="14" t="str">
        <f t="shared" si="204"/>
        <v/>
      </c>
      <c r="AX42" s="14" t="str">
        <f t="shared" si="204"/>
        <v/>
      </c>
      <c r="BA42" s="67"/>
      <c r="BB42" s="17" t="s">
        <v>1</v>
      </c>
      <c r="BC42" s="14" t="str">
        <f t="shared" ref="BC42:BH42" si="205">IF(COUNT(BC41:BC41)=0,"",AVERAGE(BC41:BC41))</f>
        <v/>
      </c>
      <c r="BD42" s="14" t="str">
        <f t="shared" si="205"/>
        <v/>
      </c>
      <c r="BE42" s="14" t="str">
        <f t="shared" si="205"/>
        <v/>
      </c>
      <c r="BF42" s="14" t="str">
        <f t="shared" si="205"/>
        <v/>
      </c>
      <c r="BG42" s="14" t="str">
        <f t="shared" si="205"/>
        <v/>
      </c>
      <c r="BH42" s="14" t="str">
        <f t="shared" si="205"/>
        <v/>
      </c>
      <c r="BK42" s="67"/>
      <c r="BL42" s="17" t="s">
        <v>1</v>
      </c>
      <c r="BM42" s="14" t="str">
        <f t="shared" ref="BM42:BR42" si="206">IF(COUNT(BM41:BM41)=0,"",AVERAGE(BM41:BM41))</f>
        <v/>
      </c>
      <c r="BN42" s="14" t="str">
        <f t="shared" si="206"/>
        <v/>
      </c>
      <c r="BO42" s="14" t="str">
        <f t="shared" si="206"/>
        <v/>
      </c>
      <c r="BP42" s="14" t="str">
        <f t="shared" si="206"/>
        <v/>
      </c>
      <c r="BQ42" s="14" t="str">
        <f t="shared" si="206"/>
        <v/>
      </c>
      <c r="BR42" s="14" t="str">
        <f t="shared" si="206"/>
        <v/>
      </c>
      <c r="BU42" s="67"/>
      <c r="BV42" s="17" t="s">
        <v>1</v>
      </c>
      <c r="BW42" s="14" t="str">
        <f t="shared" ref="BW42:CB42" si="207">IF(COUNT(BW41:BW41)=0,"",AVERAGE(BW41:BW41))</f>
        <v/>
      </c>
      <c r="BX42" s="14" t="str">
        <f t="shared" si="207"/>
        <v/>
      </c>
      <c r="BY42" s="14" t="str">
        <f t="shared" si="207"/>
        <v/>
      </c>
      <c r="BZ42" s="14" t="str">
        <f t="shared" si="207"/>
        <v/>
      </c>
      <c r="CA42" s="14" t="str">
        <f t="shared" si="207"/>
        <v/>
      </c>
      <c r="CB42" s="14" t="str">
        <f t="shared" si="207"/>
        <v/>
      </c>
      <c r="CE42" s="67"/>
      <c r="CF42" s="17" t="s">
        <v>1</v>
      </c>
      <c r="CG42" s="14" t="str">
        <f t="shared" ref="CG42:CL42" si="208">IF(COUNT(CG41:CG41)=0,"",AVERAGE(CG41:CG41))</f>
        <v/>
      </c>
      <c r="CH42" s="14" t="str">
        <f t="shared" si="208"/>
        <v/>
      </c>
      <c r="CI42" s="14" t="str">
        <f t="shared" si="208"/>
        <v/>
      </c>
      <c r="CJ42" s="14" t="str">
        <f t="shared" si="208"/>
        <v/>
      </c>
      <c r="CK42" s="14" t="str">
        <f t="shared" si="208"/>
        <v/>
      </c>
      <c r="CL42" s="14" t="str">
        <f t="shared" si="208"/>
        <v/>
      </c>
      <c r="CO42" s="67"/>
      <c r="CP42" s="17" t="s">
        <v>1</v>
      </c>
      <c r="CQ42" s="14" t="str">
        <f t="shared" ref="CQ42:CV42" si="209">IF(COUNT(CQ41:CQ41)=0,"",AVERAGE(CQ41:CQ41))</f>
        <v/>
      </c>
      <c r="CR42" s="14" t="str">
        <f t="shared" si="209"/>
        <v/>
      </c>
      <c r="CS42" s="14" t="str">
        <f t="shared" si="209"/>
        <v/>
      </c>
      <c r="CT42" s="14" t="str">
        <f t="shared" si="209"/>
        <v/>
      </c>
      <c r="CU42" s="14" t="str">
        <f t="shared" si="209"/>
        <v/>
      </c>
      <c r="CV42" s="14" t="str">
        <f t="shared" si="209"/>
        <v/>
      </c>
      <c r="CY42" s="67"/>
      <c r="CZ42" s="17" t="s">
        <v>1</v>
      </c>
      <c r="DA42" s="14" t="str">
        <f t="shared" ref="DA42:DF42" si="210">IF(COUNT(DA41:DA41)=0,"",AVERAGE(DA41:DA41))</f>
        <v/>
      </c>
      <c r="DB42" s="14" t="str">
        <f t="shared" si="210"/>
        <v/>
      </c>
      <c r="DC42" s="14" t="str">
        <f t="shared" si="210"/>
        <v/>
      </c>
      <c r="DD42" s="14" t="str">
        <f t="shared" si="210"/>
        <v/>
      </c>
      <c r="DE42" s="14" t="str">
        <f t="shared" si="210"/>
        <v/>
      </c>
      <c r="DF42" s="14" t="str">
        <f t="shared" si="210"/>
        <v/>
      </c>
      <c r="DI42" s="67"/>
      <c r="DJ42" s="17" t="s">
        <v>1</v>
      </c>
      <c r="DK42" s="14" t="str">
        <f t="shared" ref="DK42:DP42" si="211">IF(COUNT(DK41:DK41)=0,"",AVERAGE(DK41:DK41))</f>
        <v/>
      </c>
      <c r="DL42" s="14" t="str">
        <f t="shared" si="211"/>
        <v/>
      </c>
      <c r="DM42" s="14" t="str">
        <f t="shared" si="211"/>
        <v/>
      </c>
      <c r="DN42" s="14" t="str">
        <f t="shared" si="211"/>
        <v/>
      </c>
      <c r="DO42" s="14" t="str">
        <f t="shared" si="211"/>
        <v/>
      </c>
      <c r="DP42" s="14" t="str">
        <f t="shared" si="211"/>
        <v/>
      </c>
      <c r="DS42" s="67"/>
      <c r="DT42" s="17" t="s">
        <v>1</v>
      </c>
      <c r="DU42" s="14" t="str">
        <f t="shared" ref="DU42:DZ42" si="212">IF(COUNT(DU41:DU41)=0,"",AVERAGE(DU41:DU41))</f>
        <v/>
      </c>
      <c r="DV42" s="14" t="str">
        <f t="shared" si="212"/>
        <v/>
      </c>
      <c r="DW42" s="14" t="str">
        <f t="shared" si="212"/>
        <v/>
      </c>
      <c r="DX42" s="14" t="str">
        <f t="shared" si="212"/>
        <v/>
      </c>
      <c r="DY42" s="14" t="str">
        <f t="shared" si="212"/>
        <v/>
      </c>
      <c r="DZ42" s="14" t="str">
        <f t="shared" si="212"/>
        <v/>
      </c>
      <c r="EC42" s="67"/>
      <c r="ED42" s="17" t="s">
        <v>1</v>
      </c>
      <c r="EE42" s="14" t="str">
        <f t="shared" ref="EE42:EJ42" si="213">IF(COUNT(EE41:EE41)=0,"",AVERAGE(EE41:EE41))</f>
        <v/>
      </c>
      <c r="EF42" s="14" t="str">
        <f t="shared" si="213"/>
        <v/>
      </c>
      <c r="EG42" s="14" t="str">
        <f t="shared" si="213"/>
        <v/>
      </c>
      <c r="EH42" s="14" t="str">
        <f t="shared" si="213"/>
        <v/>
      </c>
      <c r="EI42" s="14" t="str">
        <f t="shared" si="213"/>
        <v/>
      </c>
      <c r="EJ42" s="14" t="str">
        <f t="shared" si="213"/>
        <v/>
      </c>
      <c r="EM42" s="67"/>
      <c r="EN42" s="17" t="s">
        <v>1</v>
      </c>
      <c r="EO42" s="14" t="str">
        <f t="shared" ref="EO42:ET42" si="214">IF(COUNT(EO41:EO41)=0,"",AVERAGE(EO41:EO41))</f>
        <v/>
      </c>
      <c r="EP42" s="14" t="str">
        <f t="shared" si="214"/>
        <v/>
      </c>
      <c r="EQ42" s="14" t="str">
        <f t="shared" si="214"/>
        <v/>
      </c>
      <c r="ER42" s="14" t="str">
        <f t="shared" si="214"/>
        <v/>
      </c>
      <c r="ES42" s="14" t="str">
        <f t="shared" si="214"/>
        <v/>
      </c>
      <c r="ET42" s="14" t="str">
        <f t="shared" si="214"/>
        <v/>
      </c>
      <c r="EW42" s="67"/>
      <c r="EX42" s="17" t="s">
        <v>1</v>
      </c>
      <c r="EY42" s="14" t="str">
        <f t="shared" ref="EY42:FD42" si="215">IF(COUNT(EY41:EY41)=0,"",AVERAGE(EY41:EY41))</f>
        <v/>
      </c>
      <c r="EZ42" s="14" t="str">
        <f t="shared" si="215"/>
        <v/>
      </c>
      <c r="FA42" s="14" t="str">
        <f t="shared" si="215"/>
        <v/>
      </c>
      <c r="FB42" s="14" t="str">
        <f t="shared" si="215"/>
        <v/>
      </c>
      <c r="FC42" s="14" t="str">
        <f t="shared" si="215"/>
        <v/>
      </c>
      <c r="FD42" s="14" t="str">
        <f t="shared" si="215"/>
        <v/>
      </c>
      <c r="FG42" s="67"/>
      <c r="FH42" s="17" t="s">
        <v>1</v>
      </c>
      <c r="FI42" s="14" t="str">
        <f t="shared" ref="FI42:FN42" si="216">IF(COUNT(FI41:FI41)=0,"",AVERAGE(FI41:FI41))</f>
        <v/>
      </c>
      <c r="FJ42" s="14" t="str">
        <f t="shared" si="216"/>
        <v/>
      </c>
      <c r="FK42" s="14" t="str">
        <f t="shared" si="216"/>
        <v/>
      </c>
      <c r="FL42" s="14" t="str">
        <f t="shared" si="216"/>
        <v/>
      </c>
      <c r="FM42" s="14" t="str">
        <f t="shared" si="216"/>
        <v/>
      </c>
      <c r="FN42" s="14" t="str">
        <f t="shared" si="216"/>
        <v/>
      </c>
      <c r="FQ42" s="67"/>
      <c r="FR42" s="17" t="s">
        <v>1</v>
      </c>
      <c r="FS42" s="14" t="str">
        <f t="shared" ref="FS42:FX42" si="217">IF(COUNT(FS41:FS41)=0,"",AVERAGE(FS41:FS41))</f>
        <v/>
      </c>
      <c r="FT42" s="14" t="str">
        <f t="shared" si="217"/>
        <v/>
      </c>
      <c r="FU42" s="14" t="str">
        <f t="shared" si="217"/>
        <v/>
      </c>
      <c r="FV42" s="14" t="str">
        <f t="shared" si="217"/>
        <v/>
      </c>
      <c r="FW42" s="14" t="str">
        <f t="shared" si="217"/>
        <v/>
      </c>
      <c r="FX42" s="14" t="str">
        <f t="shared" si="217"/>
        <v/>
      </c>
      <c r="GA42" s="67"/>
      <c r="GB42" s="17" t="s">
        <v>1</v>
      </c>
      <c r="GC42" s="14" t="str">
        <f t="shared" ref="GC42:GH42" si="218">IF(COUNT(GC41:GC41)=0,"",AVERAGE(GC41:GC41))</f>
        <v/>
      </c>
      <c r="GD42" s="14" t="str">
        <f t="shared" si="218"/>
        <v/>
      </c>
      <c r="GE42" s="14" t="str">
        <f t="shared" si="218"/>
        <v/>
      </c>
      <c r="GF42" s="14" t="str">
        <f t="shared" si="218"/>
        <v/>
      </c>
      <c r="GG42" s="14" t="str">
        <f t="shared" si="218"/>
        <v/>
      </c>
      <c r="GH42" s="14" t="str">
        <f t="shared" si="218"/>
        <v/>
      </c>
      <c r="GK42" s="67"/>
      <c r="GL42" s="17" t="s">
        <v>1</v>
      </c>
      <c r="GM42" s="14" t="str">
        <f t="shared" ref="GM42:GR42" si="219">IF(COUNT(GM41:GM41)=0,"",AVERAGE(GM41:GM41))</f>
        <v/>
      </c>
      <c r="GN42" s="14" t="str">
        <f t="shared" si="219"/>
        <v/>
      </c>
      <c r="GO42" s="14" t="str">
        <f t="shared" si="219"/>
        <v/>
      </c>
      <c r="GP42" s="14" t="str">
        <f t="shared" si="219"/>
        <v/>
      </c>
      <c r="GQ42" s="14" t="str">
        <f t="shared" si="219"/>
        <v/>
      </c>
      <c r="GR42" s="14" t="str">
        <f t="shared" si="219"/>
        <v/>
      </c>
      <c r="GU42" s="67"/>
      <c r="GV42" s="17" t="s">
        <v>1</v>
      </c>
      <c r="GW42" s="14" t="str">
        <f t="shared" ref="GW42:HB42" si="220">IF(COUNT(GW41:GW41)=0,"",AVERAGE(GW41:GW41))</f>
        <v/>
      </c>
      <c r="GX42" s="14" t="str">
        <f t="shared" si="220"/>
        <v/>
      </c>
      <c r="GY42" s="14" t="str">
        <f t="shared" si="220"/>
        <v/>
      </c>
      <c r="GZ42" s="14" t="str">
        <f t="shared" si="220"/>
        <v/>
      </c>
      <c r="HA42" s="14" t="str">
        <f t="shared" si="220"/>
        <v/>
      </c>
      <c r="HB42" s="14" t="str">
        <f t="shared" si="220"/>
        <v/>
      </c>
      <c r="HE42" s="67"/>
      <c r="HF42" s="17" t="s">
        <v>1</v>
      </c>
      <c r="HG42" s="14" t="str">
        <f t="shared" ref="HG42:HL42" si="221">IF(COUNT(HG41:HG41)=0,"",AVERAGE(HG41:HG41))</f>
        <v/>
      </c>
      <c r="HH42" s="14" t="str">
        <f t="shared" si="221"/>
        <v/>
      </c>
      <c r="HI42" s="14" t="str">
        <f t="shared" si="221"/>
        <v/>
      </c>
      <c r="HJ42" s="14" t="str">
        <f t="shared" si="221"/>
        <v/>
      </c>
      <c r="HK42" s="14" t="str">
        <f t="shared" si="221"/>
        <v/>
      </c>
      <c r="HL42" s="14" t="str">
        <f t="shared" si="221"/>
        <v/>
      </c>
      <c r="HO42" s="67"/>
      <c r="HP42" s="17" t="s">
        <v>1</v>
      </c>
      <c r="HQ42" s="14" t="str">
        <f t="shared" ref="HQ42:HV42" si="222">IF(COUNT(HQ41:HQ41)=0,"",AVERAGE(HQ41:HQ41))</f>
        <v/>
      </c>
      <c r="HR42" s="14" t="str">
        <f t="shared" si="222"/>
        <v/>
      </c>
      <c r="HS42" s="14" t="str">
        <f t="shared" si="222"/>
        <v/>
      </c>
      <c r="HT42" s="14" t="str">
        <f t="shared" si="222"/>
        <v/>
      </c>
      <c r="HU42" s="14" t="str">
        <f t="shared" si="222"/>
        <v/>
      </c>
      <c r="HV42" s="14" t="str">
        <f t="shared" si="222"/>
        <v/>
      </c>
      <c r="HY42" s="67"/>
      <c r="HZ42" s="17" t="s">
        <v>1</v>
      </c>
      <c r="IA42" s="14" t="str">
        <f t="shared" ref="IA42:IF42" si="223">IF(COUNT(IA41:IA41)=0,"",AVERAGE(IA41:IA41))</f>
        <v/>
      </c>
      <c r="IB42" s="14" t="str">
        <f t="shared" si="223"/>
        <v/>
      </c>
      <c r="IC42" s="14" t="str">
        <f t="shared" si="223"/>
        <v/>
      </c>
      <c r="ID42" s="14" t="str">
        <f t="shared" si="223"/>
        <v/>
      </c>
      <c r="IE42" s="14" t="str">
        <f t="shared" si="223"/>
        <v/>
      </c>
      <c r="IF42" s="14" t="str">
        <f t="shared" si="223"/>
        <v/>
      </c>
      <c r="II42" s="67"/>
      <c r="IJ42" s="17" t="s">
        <v>1</v>
      </c>
      <c r="IK42" s="14" t="str">
        <f t="shared" ref="IK42:IP42" si="224">IF(COUNT(IK41:IK41)=0,"",AVERAGE(IK41:IK41))</f>
        <v/>
      </c>
      <c r="IL42" s="14" t="str">
        <f t="shared" si="224"/>
        <v/>
      </c>
      <c r="IM42" s="14" t="str">
        <f t="shared" si="224"/>
        <v/>
      </c>
      <c r="IN42" s="14" t="str">
        <f t="shared" si="224"/>
        <v/>
      </c>
      <c r="IO42" s="14" t="str">
        <f t="shared" si="224"/>
        <v/>
      </c>
      <c r="IP42" s="14" t="str">
        <f t="shared" si="224"/>
        <v/>
      </c>
      <c r="IS42" s="67"/>
      <c r="IT42" s="17" t="s">
        <v>1</v>
      </c>
      <c r="IU42" s="14" t="str">
        <f t="shared" ref="IU42:IZ42" si="225">IF(COUNT(IU41:IU41)=0,"",AVERAGE(IU41:IU41))</f>
        <v/>
      </c>
      <c r="IV42" s="14" t="str">
        <f t="shared" si="225"/>
        <v/>
      </c>
      <c r="IW42" s="14" t="str">
        <f t="shared" si="225"/>
        <v/>
      </c>
      <c r="IX42" s="14" t="str">
        <f t="shared" si="225"/>
        <v/>
      </c>
      <c r="IY42" s="14" t="str">
        <f t="shared" si="225"/>
        <v/>
      </c>
      <c r="IZ42" s="14" t="str">
        <f t="shared" si="225"/>
        <v/>
      </c>
    </row>
    <row r="43" spans="1:260" x14ac:dyDescent="0.25">
      <c r="C43" s="56">
        <v>5.6</v>
      </c>
      <c r="D43" s="15" t="s">
        <v>96</v>
      </c>
      <c r="E43" s="4"/>
      <c r="F43" s="4"/>
      <c r="G43" s="4"/>
      <c r="H43" s="4"/>
      <c r="I43" s="4"/>
      <c r="J43" s="4"/>
      <c r="M43" s="56">
        <v>5.6</v>
      </c>
      <c r="N43" s="15" t="s">
        <v>96</v>
      </c>
      <c r="O43" s="4"/>
      <c r="P43" s="4"/>
      <c r="Q43" s="4"/>
      <c r="R43" s="4"/>
      <c r="S43" s="4"/>
      <c r="T43" s="4"/>
      <c r="W43" s="56">
        <v>5.6</v>
      </c>
      <c r="X43" s="15" t="s">
        <v>96</v>
      </c>
      <c r="Y43" s="4"/>
      <c r="Z43" s="4"/>
      <c r="AA43" s="4"/>
      <c r="AB43" s="4"/>
      <c r="AC43" s="4"/>
      <c r="AD43" s="4"/>
      <c r="AG43" s="56">
        <v>5.6</v>
      </c>
      <c r="AH43" s="15" t="s">
        <v>96</v>
      </c>
      <c r="AI43" s="4"/>
      <c r="AJ43" s="4"/>
      <c r="AK43" s="4"/>
      <c r="AL43" s="4"/>
      <c r="AM43" s="4"/>
      <c r="AN43" s="4"/>
      <c r="AQ43" s="56">
        <v>5.6</v>
      </c>
      <c r="AR43" s="15" t="s">
        <v>96</v>
      </c>
      <c r="AS43" s="4"/>
      <c r="AT43" s="4"/>
      <c r="AU43" s="4"/>
      <c r="AV43" s="4"/>
      <c r="AW43" s="4"/>
      <c r="AX43" s="4"/>
      <c r="BA43" s="56">
        <v>5.6</v>
      </c>
      <c r="BB43" s="15" t="s">
        <v>96</v>
      </c>
      <c r="BC43" s="4"/>
      <c r="BD43" s="4"/>
      <c r="BE43" s="4"/>
      <c r="BF43" s="4"/>
      <c r="BG43" s="4"/>
      <c r="BH43" s="4"/>
      <c r="BK43" s="56">
        <v>5.6</v>
      </c>
      <c r="BL43" s="15" t="s">
        <v>96</v>
      </c>
      <c r="BM43" s="4"/>
      <c r="BN43" s="4"/>
      <c r="BO43" s="4"/>
      <c r="BP43" s="4"/>
      <c r="BQ43" s="4"/>
      <c r="BR43" s="4"/>
      <c r="BU43" s="56">
        <v>5.6</v>
      </c>
      <c r="BV43" s="15" t="s">
        <v>96</v>
      </c>
      <c r="BW43" s="4"/>
      <c r="BX43" s="4"/>
      <c r="BY43" s="4"/>
      <c r="BZ43" s="4"/>
      <c r="CA43" s="4"/>
      <c r="CB43" s="4"/>
      <c r="CE43" s="56">
        <v>5.6</v>
      </c>
      <c r="CF43" s="15" t="s">
        <v>96</v>
      </c>
      <c r="CG43" s="4"/>
      <c r="CH43" s="4"/>
      <c r="CI43" s="4"/>
      <c r="CJ43" s="4"/>
      <c r="CK43" s="4"/>
      <c r="CL43" s="4"/>
      <c r="CO43" s="56">
        <v>5.6</v>
      </c>
      <c r="CP43" s="15" t="s">
        <v>96</v>
      </c>
      <c r="CQ43" s="4"/>
      <c r="CR43" s="4"/>
      <c r="CS43" s="4"/>
      <c r="CT43" s="4"/>
      <c r="CU43" s="4"/>
      <c r="CV43" s="4"/>
      <c r="CY43" s="56">
        <v>5.6</v>
      </c>
      <c r="CZ43" s="15" t="s">
        <v>96</v>
      </c>
      <c r="DA43" s="4"/>
      <c r="DB43" s="4"/>
      <c r="DC43" s="4"/>
      <c r="DD43" s="4"/>
      <c r="DE43" s="4"/>
      <c r="DF43" s="4"/>
      <c r="DI43" s="56">
        <v>5.6</v>
      </c>
      <c r="DJ43" s="15" t="s">
        <v>96</v>
      </c>
      <c r="DK43" s="4"/>
      <c r="DL43" s="4"/>
      <c r="DM43" s="4"/>
      <c r="DN43" s="4"/>
      <c r="DO43" s="4"/>
      <c r="DP43" s="4"/>
      <c r="DS43" s="56">
        <v>5.6</v>
      </c>
      <c r="DT43" s="15" t="s">
        <v>96</v>
      </c>
      <c r="DU43" s="4"/>
      <c r="DV43" s="4"/>
      <c r="DW43" s="4"/>
      <c r="DX43" s="4"/>
      <c r="DY43" s="4"/>
      <c r="DZ43" s="4"/>
      <c r="EC43" s="56">
        <v>5.6</v>
      </c>
      <c r="ED43" s="15" t="s">
        <v>96</v>
      </c>
      <c r="EE43" s="4"/>
      <c r="EF43" s="4"/>
      <c r="EG43" s="4"/>
      <c r="EH43" s="4"/>
      <c r="EI43" s="4"/>
      <c r="EJ43" s="4"/>
      <c r="EM43" s="56">
        <v>5.6</v>
      </c>
      <c r="EN43" s="15" t="s">
        <v>96</v>
      </c>
      <c r="EO43" s="4"/>
      <c r="EP43" s="4"/>
      <c r="EQ43" s="4"/>
      <c r="ER43" s="4"/>
      <c r="ES43" s="4"/>
      <c r="ET43" s="4"/>
      <c r="EW43" s="56">
        <v>5.6</v>
      </c>
      <c r="EX43" s="15" t="s">
        <v>96</v>
      </c>
      <c r="EY43" s="4"/>
      <c r="EZ43" s="4"/>
      <c r="FA43" s="4"/>
      <c r="FB43" s="4"/>
      <c r="FC43" s="4"/>
      <c r="FD43" s="4"/>
      <c r="FG43" s="56">
        <v>5.6</v>
      </c>
      <c r="FH43" s="15" t="s">
        <v>96</v>
      </c>
      <c r="FI43" s="4"/>
      <c r="FJ43" s="4"/>
      <c r="FK43" s="4"/>
      <c r="FL43" s="4"/>
      <c r="FM43" s="4"/>
      <c r="FN43" s="4"/>
      <c r="FQ43" s="56">
        <v>5.6</v>
      </c>
      <c r="FR43" s="15" t="s">
        <v>96</v>
      </c>
      <c r="FS43" s="4"/>
      <c r="FT43" s="4"/>
      <c r="FU43" s="4"/>
      <c r="FV43" s="4"/>
      <c r="FW43" s="4"/>
      <c r="FX43" s="4"/>
      <c r="GA43" s="56">
        <v>5.6</v>
      </c>
      <c r="GB43" s="15" t="s">
        <v>96</v>
      </c>
      <c r="GC43" s="4"/>
      <c r="GD43" s="4"/>
      <c r="GE43" s="4"/>
      <c r="GF43" s="4"/>
      <c r="GG43" s="4"/>
      <c r="GH43" s="4"/>
      <c r="GK43" s="56">
        <v>5.6</v>
      </c>
      <c r="GL43" s="15" t="s">
        <v>96</v>
      </c>
      <c r="GM43" s="4"/>
      <c r="GN43" s="4"/>
      <c r="GO43" s="4"/>
      <c r="GP43" s="4"/>
      <c r="GQ43" s="4"/>
      <c r="GR43" s="4"/>
      <c r="GU43" s="56">
        <v>5.6</v>
      </c>
      <c r="GV43" s="15" t="s">
        <v>96</v>
      </c>
      <c r="GW43" s="4"/>
      <c r="GX43" s="4"/>
      <c r="GY43" s="4"/>
      <c r="GZ43" s="4"/>
      <c r="HA43" s="4"/>
      <c r="HB43" s="4"/>
      <c r="HE43" s="56">
        <v>5.6</v>
      </c>
      <c r="HF43" s="15" t="s">
        <v>96</v>
      </c>
      <c r="HG43" s="4"/>
      <c r="HH43" s="4"/>
      <c r="HI43" s="4"/>
      <c r="HJ43" s="4"/>
      <c r="HK43" s="4"/>
      <c r="HL43" s="4"/>
      <c r="HO43" s="56">
        <v>5.6</v>
      </c>
      <c r="HP43" s="15" t="s">
        <v>96</v>
      </c>
      <c r="HQ43" s="4"/>
      <c r="HR43" s="4"/>
      <c r="HS43" s="4"/>
      <c r="HT43" s="4"/>
      <c r="HU43" s="4"/>
      <c r="HV43" s="4"/>
      <c r="HY43" s="56">
        <v>5.6</v>
      </c>
      <c r="HZ43" s="15" t="s">
        <v>96</v>
      </c>
      <c r="IA43" s="4"/>
      <c r="IB43" s="4"/>
      <c r="IC43" s="4"/>
      <c r="ID43" s="4"/>
      <c r="IE43" s="4"/>
      <c r="IF43" s="4"/>
      <c r="II43" s="56">
        <v>5.6</v>
      </c>
      <c r="IJ43" s="15" t="s">
        <v>96</v>
      </c>
      <c r="IK43" s="4"/>
      <c r="IL43" s="4"/>
      <c r="IM43" s="4"/>
      <c r="IN43" s="4"/>
      <c r="IO43" s="4"/>
      <c r="IP43" s="4"/>
      <c r="IS43" s="56">
        <v>5.6</v>
      </c>
      <c r="IT43" s="15" t="s">
        <v>96</v>
      </c>
      <c r="IU43" s="4"/>
      <c r="IV43" s="4"/>
      <c r="IW43" s="4"/>
      <c r="IX43" s="4"/>
      <c r="IY43" s="4"/>
      <c r="IZ43" s="4"/>
    </row>
    <row r="44" spans="1:260" outlineLevel="1" x14ac:dyDescent="0.25">
      <c r="C44" s="61"/>
      <c r="D44" s="13">
        <v>1</v>
      </c>
      <c r="E44" s="6"/>
      <c r="F44" s="6"/>
      <c r="G44" s="6"/>
      <c r="H44" s="6"/>
      <c r="I44" s="6"/>
      <c r="J44" s="6"/>
      <c r="M44" s="61"/>
      <c r="N44" s="13">
        <v>1</v>
      </c>
      <c r="O44" s="6"/>
      <c r="P44" s="6"/>
      <c r="Q44" s="6"/>
      <c r="R44" s="6"/>
      <c r="S44" s="6"/>
      <c r="T44" s="6"/>
      <c r="W44" s="61"/>
      <c r="X44" s="13">
        <v>1</v>
      </c>
      <c r="Y44" s="6"/>
      <c r="Z44" s="6"/>
      <c r="AA44" s="6"/>
      <c r="AB44" s="6"/>
      <c r="AC44" s="6"/>
      <c r="AD44" s="6"/>
      <c r="AG44" s="61"/>
      <c r="AH44" s="13">
        <v>1</v>
      </c>
      <c r="AI44" s="6"/>
      <c r="AJ44" s="6"/>
      <c r="AK44" s="6"/>
      <c r="AL44" s="6"/>
      <c r="AM44" s="6"/>
      <c r="AN44" s="6"/>
      <c r="AQ44" s="61"/>
      <c r="AR44" s="13">
        <v>1</v>
      </c>
      <c r="AS44" s="6"/>
      <c r="AT44" s="6"/>
      <c r="AU44" s="6"/>
      <c r="AV44" s="6"/>
      <c r="AW44" s="6"/>
      <c r="AX44" s="6"/>
      <c r="BA44" s="61"/>
      <c r="BB44" s="13">
        <v>1</v>
      </c>
      <c r="BC44" s="6"/>
      <c r="BD44" s="6"/>
      <c r="BE44" s="6"/>
      <c r="BF44" s="6"/>
      <c r="BG44" s="6"/>
      <c r="BH44" s="6"/>
      <c r="BK44" s="61"/>
      <c r="BL44" s="13">
        <v>1</v>
      </c>
      <c r="BM44" s="6"/>
      <c r="BN44" s="6"/>
      <c r="BO44" s="6"/>
      <c r="BP44" s="6"/>
      <c r="BQ44" s="6"/>
      <c r="BR44" s="6"/>
      <c r="BU44" s="61"/>
      <c r="BV44" s="13">
        <v>1</v>
      </c>
      <c r="BW44" s="6"/>
      <c r="BX44" s="6"/>
      <c r="BY44" s="6"/>
      <c r="BZ44" s="6"/>
      <c r="CA44" s="6"/>
      <c r="CB44" s="6"/>
      <c r="CE44" s="61"/>
      <c r="CF44" s="13">
        <v>1</v>
      </c>
      <c r="CG44" s="6"/>
      <c r="CH44" s="6"/>
      <c r="CI44" s="6"/>
      <c r="CJ44" s="6"/>
      <c r="CK44" s="6"/>
      <c r="CL44" s="6"/>
      <c r="CO44" s="61"/>
      <c r="CP44" s="13">
        <v>1</v>
      </c>
      <c r="CQ44" s="6"/>
      <c r="CR44" s="6"/>
      <c r="CS44" s="6"/>
      <c r="CT44" s="6"/>
      <c r="CU44" s="6"/>
      <c r="CV44" s="6"/>
      <c r="CY44" s="61"/>
      <c r="CZ44" s="13">
        <v>1</v>
      </c>
      <c r="DA44" s="6"/>
      <c r="DB44" s="6"/>
      <c r="DC44" s="6"/>
      <c r="DD44" s="6"/>
      <c r="DE44" s="6"/>
      <c r="DF44" s="6"/>
      <c r="DI44" s="61"/>
      <c r="DJ44" s="13">
        <v>1</v>
      </c>
      <c r="DK44" s="6"/>
      <c r="DL44" s="6"/>
      <c r="DM44" s="6"/>
      <c r="DN44" s="6"/>
      <c r="DO44" s="6"/>
      <c r="DP44" s="6"/>
      <c r="DS44" s="61"/>
      <c r="DT44" s="13">
        <v>1</v>
      </c>
      <c r="DU44" s="6"/>
      <c r="DV44" s="6"/>
      <c r="DW44" s="6"/>
      <c r="DX44" s="6"/>
      <c r="DY44" s="6"/>
      <c r="DZ44" s="6"/>
      <c r="EC44" s="61"/>
      <c r="ED44" s="13">
        <v>1</v>
      </c>
      <c r="EE44" s="6"/>
      <c r="EF44" s="6"/>
      <c r="EG44" s="6"/>
      <c r="EH44" s="6"/>
      <c r="EI44" s="6"/>
      <c r="EJ44" s="6"/>
      <c r="EM44" s="61"/>
      <c r="EN44" s="13">
        <v>1</v>
      </c>
      <c r="EO44" s="6"/>
      <c r="EP44" s="6"/>
      <c r="EQ44" s="6"/>
      <c r="ER44" s="6"/>
      <c r="ES44" s="6"/>
      <c r="ET44" s="6"/>
      <c r="EW44" s="61"/>
      <c r="EX44" s="13">
        <v>1</v>
      </c>
      <c r="EY44" s="6"/>
      <c r="EZ44" s="6"/>
      <c r="FA44" s="6"/>
      <c r="FB44" s="6"/>
      <c r="FC44" s="6"/>
      <c r="FD44" s="6"/>
      <c r="FG44" s="61"/>
      <c r="FH44" s="13">
        <v>1</v>
      </c>
      <c r="FI44" s="6"/>
      <c r="FJ44" s="6"/>
      <c r="FK44" s="6"/>
      <c r="FL44" s="6"/>
      <c r="FM44" s="6"/>
      <c r="FN44" s="6"/>
      <c r="FQ44" s="61"/>
      <c r="FR44" s="13">
        <v>1</v>
      </c>
      <c r="FS44" s="6"/>
      <c r="FT44" s="6"/>
      <c r="FU44" s="6"/>
      <c r="FV44" s="6"/>
      <c r="FW44" s="6"/>
      <c r="FX44" s="6"/>
      <c r="GA44" s="61"/>
      <c r="GB44" s="13">
        <v>1</v>
      </c>
      <c r="GC44" s="6"/>
      <c r="GD44" s="6"/>
      <c r="GE44" s="6"/>
      <c r="GF44" s="6"/>
      <c r="GG44" s="6"/>
      <c r="GH44" s="6"/>
      <c r="GK44" s="61"/>
      <c r="GL44" s="13">
        <v>1</v>
      </c>
      <c r="GM44" s="6"/>
      <c r="GN44" s="6"/>
      <c r="GO44" s="6"/>
      <c r="GP44" s="6"/>
      <c r="GQ44" s="6"/>
      <c r="GR44" s="6"/>
      <c r="GU44" s="61"/>
      <c r="GV44" s="13">
        <v>1</v>
      </c>
      <c r="GW44" s="6"/>
      <c r="GX44" s="6"/>
      <c r="GY44" s="6"/>
      <c r="GZ44" s="6"/>
      <c r="HA44" s="6"/>
      <c r="HB44" s="6"/>
      <c r="HE44" s="61"/>
      <c r="HF44" s="13">
        <v>1</v>
      </c>
      <c r="HG44" s="6"/>
      <c r="HH44" s="6"/>
      <c r="HI44" s="6"/>
      <c r="HJ44" s="6"/>
      <c r="HK44" s="6"/>
      <c r="HL44" s="6"/>
      <c r="HO44" s="61"/>
      <c r="HP44" s="13">
        <v>1</v>
      </c>
      <c r="HQ44" s="6"/>
      <c r="HR44" s="6"/>
      <c r="HS44" s="6"/>
      <c r="HT44" s="6"/>
      <c r="HU44" s="6"/>
      <c r="HV44" s="6"/>
      <c r="HY44" s="61"/>
      <c r="HZ44" s="13">
        <v>1</v>
      </c>
      <c r="IA44" s="6"/>
      <c r="IB44" s="6"/>
      <c r="IC44" s="6"/>
      <c r="ID44" s="6"/>
      <c r="IE44" s="6"/>
      <c r="IF44" s="6"/>
      <c r="II44" s="61"/>
      <c r="IJ44" s="13">
        <v>1</v>
      </c>
      <c r="IK44" s="6"/>
      <c r="IL44" s="6"/>
      <c r="IM44" s="6"/>
      <c r="IN44" s="6"/>
      <c r="IO44" s="6"/>
      <c r="IP44" s="6"/>
      <c r="IS44" s="61"/>
      <c r="IT44" s="13">
        <v>1</v>
      </c>
      <c r="IU44" s="6"/>
      <c r="IV44" s="6"/>
      <c r="IW44" s="6"/>
      <c r="IX44" s="6"/>
      <c r="IY44" s="6"/>
      <c r="IZ44" s="6"/>
    </row>
    <row r="45" spans="1:260" outlineLevel="1" x14ac:dyDescent="0.25">
      <c r="C45" s="61"/>
      <c r="D45" s="13">
        <v>2</v>
      </c>
      <c r="E45" s="6"/>
      <c r="F45" s="6"/>
      <c r="G45" s="6"/>
      <c r="H45" s="6"/>
      <c r="I45" s="6"/>
      <c r="J45" s="6"/>
      <c r="M45" s="61"/>
      <c r="N45" s="13">
        <v>2</v>
      </c>
      <c r="O45" s="6"/>
      <c r="P45" s="6"/>
      <c r="Q45" s="6"/>
      <c r="R45" s="6"/>
      <c r="S45" s="6"/>
      <c r="T45" s="6"/>
      <c r="W45" s="61"/>
      <c r="X45" s="13">
        <v>2</v>
      </c>
      <c r="Y45" s="6"/>
      <c r="Z45" s="6"/>
      <c r="AA45" s="6"/>
      <c r="AB45" s="6"/>
      <c r="AC45" s="6"/>
      <c r="AD45" s="6"/>
      <c r="AG45" s="61"/>
      <c r="AH45" s="13">
        <v>2</v>
      </c>
      <c r="AI45" s="6"/>
      <c r="AJ45" s="6"/>
      <c r="AK45" s="6"/>
      <c r="AL45" s="6"/>
      <c r="AM45" s="6"/>
      <c r="AN45" s="6"/>
      <c r="AQ45" s="61"/>
      <c r="AR45" s="13">
        <v>2</v>
      </c>
      <c r="AS45" s="6"/>
      <c r="AT45" s="6"/>
      <c r="AU45" s="6"/>
      <c r="AV45" s="6"/>
      <c r="AW45" s="6"/>
      <c r="AX45" s="6"/>
      <c r="BA45" s="61"/>
      <c r="BB45" s="13">
        <v>2</v>
      </c>
      <c r="BC45" s="6"/>
      <c r="BD45" s="6"/>
      <c r="BE45" s="6"/>
      <c r="BF45" s="6"/>
      <c r="BG45" s="6"/>
      <c r="BH45" s="6"/>
      <c r="BK45" s="61"/>
      <c r="BL45" s="13">
        <v>2</v>
      </c>
      <c r="BM45" s="6"/>
      <c r="BN45" s="6"/>
      <c r="BO45" s="6"/>
      <c r="BP45" s="6"/>
      <c r="BQ45" s="6"/>
      <c r="BR45" s="6"/>
      <c r="BU45" s="61"/>
      <c r="BV45" s="13">
        <v>2</v>
      </c>
      <c r="BW45" s="6"/>
      <c r="BX45" s="6"/>
      <c r="BY45" s="6"/>
      <c r="BZ45" s="6"/>
      <c r="CA45" s="6"/>
      <c r="CB45" s="6"/>
      <c r="CE45" s="61"/>
      <c r="CF45" s="13">
        <v>2</v>
      </c>
      <c r="CG45" s="6"/>
      <c r="CH45" s="6"/>
      <c r="CI45" s="6"/>
      <c r="CJ45" s="6"/>
      <c r="CK45" s="6"/>
      <c r="CL45" s="6"/>
      <c r="CO45" s="61"/>
      <c r="CP45" s="13">
        <v>2</v>
      </c>
      <c r="CQ45" s="6"/>
      <c r="CR45" s="6"/>
      <c r="CS45" s="6"/>
      <c r="CT45" s="6"/>
      <c r="CU45" s="6"/>
      <c r="CV45" s="6"/>
      <c r="CY45" s="61"/>
      <c r="CZ45" s="13">
        <v>2</v>
      </c>
      <c r="DA45" s="6"/>
      <c r="DB45" s="6"/>
      <c r="DC45" s="6"/>
      <c r="DD45" s="6"/>
      <c r="DE45" s="6"/>
      <c r="DF45" s="6"/>
      <c r="DI45" s="61"/>
      <c r="DJ45" s="13">
        <v>2</v>
      </c>
      <c r="DK45" s="6"/>
      <c r="DL45" s="6"/>
      <c r="DM45" s="6"/>
      <c r="DN45" s="6"/>
      <c r="DO45" s="6"/>
      <c r="DP45" s="6"/>
      <c r="DS45" s="61"/>
      <c r="DT45" s="13">
        <v>2</v>
      </c>
      <c r="DU45" s="6"/>
      <c r="DV45" s="6"/>
      <c r="DW45" s="6"/>
      <c r="DX45" s="6"/>
      <c r="DY45" s="6"/>
      <c r="DZ45" s="6"/>
      <c r="EC45" s="61"/>
      <c r="ED45" s="13">
        <v>2</v>
      </c>
      <c r="EE45" s="6"/>
      <c r="EF45" s="6"/>
      <c r="EG45" s="6"/>
      <c r="EH45" s="6"/>
      <c r="EI45" s="6"/>
      <c r="EJ45" s="6"/>
      <c r="EM45" s="61"/>
      <c r="EN45" s="13">
        <v>2</v>
      </c>
      <c r="EO45" s="6"/>
      <c r="EP45" s="6"/>
      <c r="EQ45" s="6"/>
      <c r="ER45" s="6"/>
      <c r="ES45" s="6"/>
      <c r="ET45" s="6"/>
      <c r="EW45" s="61"/>
      <c r="EX45" s="13">
        <v>2</v>
      </c>
      <c r="EY45" s="6"/>
      <c r="EZ45" s="6"/>
      <c r="FA45" s="6"/>
      <c r="FB45" s="6"/>
      <c r="FC45" s="6"/>
      <c r="FD45" s="6"/>
      <c r="FG45" s="61"/>
      <c r="FH45" s="13">
        <v>2</v>
      </c>
      <c r="FI45" s="6"/>
      <c r="FJ45" s="6"/>
      <c r="FK45" s="6"/>
      <c r="FL45" s="6"/>
      <c r="FM45" s="6"/>
      <c r="FN45" s="6"/>
      <c r="FQ45" s="61"/>
      <c r="FR45" s="13">
        <v>2</v>
      </c>
      <c r="FS45" s="6"/>
      <c r="FT45" s="6"/>
      <c r="FU45" s="6"/>
      <c r="FV45" s="6"/>
      <c r="FW45" s="6"/>
      <c r="FX45" s="6"/>
      <c r="GA45" s="61"/>
      <c r="GB45" s="13">
        <v>2</v>
      </c>
      <c r="GC45" s="6"/>
      <c r="GD45" s="6"/>
      <c r="GE45" s="6"/>
      <c r="GF45" s="6"/>
      <c r="GG45" s="6"/>
      <c r="GH45" s="6"/>
      <c r="GK45" s="61"/>
      <c r="GL45" s="13">
        <v>2</v>
      </c>
      <c r="GM45" s="6"/>
      <c r="GN45" s="6"/>
      <c r="GO45" s="6"/>
      <c r="GP45" s="6"/>
      <c r="GQ45" s="6"/>
      <c r="GR45" s="6"/>
      <c r="GU45" s="61"/>
      <c r="GV45" s="13">
        <v>2</v>
      </c>
      <c r="GW45" s="6"/>
      <c r="GX45" s="6"/>
      <c r="GY45" s="6"/>
      <c r="GZ45" s="6"/>
      <c r="HA45" s="6"/>
      <c r="HB45" s="6"/>
      <c r="HE45" s="61"/>
      <c r="HF45" s="13">
        <v>2</v>
      </c>
      <c r="HG45" s="6"/>
      <c r="HH45" s="6"/>
      <c r="HI45" s="6"/>
      <c r="HJ45" s="6"/>
      <c r="HK45" s="6"/>
      <c r="HL45" s="6"/>
      <c r="HO45" s="61"/>
      <c r="HP45" s="13">
        <v>2</v>
      </c>
      <c r="HQ45" s="6"/>
      <c r="HR45" s="6"/>
      <c r="HS45" s="6"/>
      <c r="HT45" s="6"/>
      <c r="HU45" s="6"/>
      <c r="HV45" s="6"/>
      <c r="HY45" s="61"/>
      <c r="HZ45" s="13">
        <v>2</v>
      </c>
      <c r="IA45" s="6"/>
      <c r="IB45" s="6"/>
      <c r="IC45" s="6"/>
      <c r="ID45" s="6"/>
      <c r="IE45" s="6"/>
      <c r="IF45" s="6"/>
      <c r="II45" s="61"/>
      <c r="IJ45" s="13">
        <v>2</v>
      </c>
      <c r="IK45" s="6"/>
      <c r="IL45" s="6"/>
      <c r="IM45" s="6"/>
      <c r="IN45" s="6"/>
      <c r="IO45" s="6"/>
      <c r="IP45" s="6"/>
      <c r="IS45" s="61"/>
      <c r="IT45" s="13">
        <v>2</v>
      </c>
      <c r="IU45" s="6"/>
      <c r="IV45" s="6"/>
      <c r="IW45" s="6"/>
      <c r="IX45" s="6"/>
      <c r="IY45" s="6"/>
      <c r="IZ45" s="6"/>
    </row>
    <row r="46" spans="1:260" outlineLevel="1" x14ac:dyDescent="0.25">
      <c r="C46" s="61"/>
      <c r="D46" s="13">
        <v>3</v>
      </c>
      <c r="E46" s="6"/>
      <c r="F46" s="6"/>
      <c r="G46" s="6"/>
      <c r="H46" s="6"/>
      <c r="I46" s="6"/>
      <c r="J46" s="6"/>
      <c r="M46" s="61"/>
      <c r="N46" s="13">
        <v>3</v>
      </c>
      <c r="O46" s="6"/>
      <c r="P46" s="6"/>
      <c r="Q46" s="6"/>
      <c r="R46" s="6"/>
      <c r="S46" s="6"/>
      <c r="T46" s="6"/>
      <c r="W46" s="61"/>
      <c r="X46" s="13">
        <v>3</v>
      </c>
      <c r="Y46" s="6"/>
      <c r="Z46" s="6"/>
      <c r="AA46" s="6"/>
      <c r="AB46" s="6"/>
      <c r="AC46" s="6"/>
      <c r="AD46" s="6"/>
      <c r="AG46" s="61"/>
      <c r="AH46" s="13">
        <v>3</v>
      </c>
      <c r="AI46" s="6"/>
      <c r="AJ46" s="6"/>
      <c r="AK46" s="6"/>
      <c r="AL46" s="6"/>
      <c r="AM46" s="6"/>
      <c r="AN46" s="6"/>
      <c r="AQ46" s="61"/>
      <c r="AR46" s="13">
        <v>3</v>
      </c>
      <c r="AS46" s="6"/>
      <c r="AT46" s="6"/>
      <c r="AU46" s="6"/>
      <c r="AV46" s="6"/>
      <c r="AW46" s="6"/>
      <c r="AX46" s="6"/>
      <c r="BA46" s="61"/>
      <c r="BB46" s="13">
        <v>3</v>
      </c>
      <c r="BC46" s="6"/>
      <c r="BD46" s="6"/>
      <c r="BE46" s="6"/>
      <c r="BF46" s="6"/>
      <c r="BG46" s="6"/>
      <c r="BH46" s="6"/>
      <c r="BK46" s="61"/>
      <c r="BL46" s="13">
        <v>3</v>
      </c>
      <c r="BM46" s="6"/>
      <c r="BN46" s="6"/>
      <c r="BO46" s="6"/>
      <c r="BP46" s="6"/>
      <c r="BQ46" s="6"/>
      <c r="BR46" s="6"/>
      <c r="BU46" s="61"/>
      <c r="BV46" s="13">
        <v>3</v>
      </c>
      <c r="BW46" s="6"/>
      <c r="BX46" s="6"/>
      <c r="BY46" s="6"/>
      <c r="BZ46" s="6"/>
      <c r="CA46" s="6"/>
      <c r="CB46" s="6"/>
      <c r="CE46" s="61"/>
      <c r="CF46" s="13">
        <v>3</v>
      </c>
      <c r="CG46" s="6"/>
      <c r="CH46" s="6"/>
      <c r="CI46" s="6"/>
      <c r="CJ46" s="6"/>
      <c r="CK46" s="6"/>
      <c r="CL46" s="6"/>
      <c r="CO46" s="61"/>
      <c r="CP46" s="13">
        <v>3</v>
      </c>
      <c r="CQ46" s="6"/>
      <c r="CR46" s="6"/>
      <c r="CS46" s="6"/>
      <c r="CT46" s="6"/>
      <c r="CU46" s="6"/>
      <c r="CV46" s="6"/>
      <c r="CY46" s="61"/>
      <c r="CZ46" s="13">
        <v>3</v>
      </c>
      <c r="DA46" s="6"/>
      <c r="DB46" s="6"/>
      <c r="DC46" s="6"/>
      <c r="DD46" s="6"/>
      <c r="DE46" s="6"/>
      <c r="DF46" s="6"/>
      <c r="DI46" s="61"/>
      <c r="DJ46" s="13">
        <v>3</v>
      </c>
      <c r="DK46" s="6"/>
      <c r="DL46" s="6"/>
      <c r="DM46" s="6"/>
      <c r="DN46" s="6"/>
      <c r="DO46" s="6"/>
      <c r="DP46" s="6"/>
      <c r="DS46" s="61"/>
      <c r="DT46" s="13">
        <v>3</v>
      </c>
      <c r="DU46" s="6"/>
      <c r="DV46" s="6"/>
      <c r="DW46" s="6"/>
      <c r="DX46" s="6"/>
      <c r="DY46" s="6"/>
      <c r="DZ46" s="6"/>
      <c r="EC46" s="61"/>
      <c r="ED46" s="13">
        <v>3</v>
      </c>
      <c r="EE46" s="6"/>
      <c r="EF46" s="6"/>
      <c r="EG46" s="6"/>
      <c r="EH46" s="6"/>
      <c r="EI46" s="6"/>
      <c r="EJ46" s="6"/>
      <c r="EM46" s="61"/>
      <c r="EN46" s="13">
        <v>3</v>
      </c>
      <c r="EO46" s="6"/>
      <c r="EP46" s="6"/>
      <c r="EQ46" s="6"/>
      <c r="ER46" s="6"/>
      <c r="ES46" s="6"/>
      <c r="ET46" s="6"/>
      <c r="EW46" s="61"/>
      <c r="EX46" s="13">
        <v>3</v>
      </c>
      <c r="EY46" s="6"/>
      <c r="EZ46" s="6"/>
      <c r="FA46" s="6"/>
      <c r="FB46" s="6"/>
      <c r="FC46" s="6"/>
      <c r="FD46" s="6"/>
      <c r="FG46" s="61"/>
      <c r="FH46" s="13">
        <v>3</v>
      </c>
      <c r="FI46" s="6"/>
      <c r="FJ46" s="6"/>
      <c r="FK46" s="6"/>
      <c r="FL46" s="6"/>
      <c r="FM46" s="6"/>
      <c r="FN46" s="6"/>
      <c r="FQ46" s="61"/>
      <c r="FR46" s="13">
        <v>3</v>
      </c>
      <c r="FS46" s="6"/>
      <c r="FT46" s="6"/>
      <c r="FU46" s="6"/>
      <c r="FV46" s="6"/>
      <c r="FW46" s="6"/>
      <c r="FX46" s="6"/>
      <c r="GA46" s="61"/>
      <c r="GB46" s="13">
        <v>3</v>
      </c>
      <c r="GC46" s="6"/>
      <c r="GD46" s="6"/>
      <c r="GE46" s="6"/>
      <c r="GF46" s="6"/>
      <c r="GG46" s="6"/>
      <c r="GH46" s="6"/>
      <c r="GK46" s="61"/>
      <c r="GL46" s="13">
        <v>3</v>
      </c>
      <c r="GM46" s="6"/>
      <c r="GN46" s="6"/>
      <c r="GO46" s="6"/>
      <c r="GP46" s="6"/>
      <c r="GQ46" s="6"/>
      <c r="GR46" s="6"/>
      <c r="GU46" s="61"/>
      <c r="GV46" s="13">
        <v>3</v>
      </c>
      <c r="GW46" s="6"/>
      <c r="GX46" s="6"/>
      <c r="GY46" s="6"/>
      <c r="GZ46" s="6"/>
      <c r="HA46" s="6"/>
      <c r="HB46" s="6"/>
      <c r="HE46" s="61"/>
      <c r="HF46" s="13">
        <v>3</v>
      </c>
      <c r="HG46" s="6"/>
      <c r="HH46" s="6"/>
      <c r="HI46" s="6"/>
      <c r="HJ46" s="6"/>
      <c r="HK46" s="6"/>
      <c r="HL46" s="6"/>
      <c r="HO46" s="61"/>
      <c r="HP46" s="13">
        <v>3</v>
      </c>
      <c r="HQ46" s="6"/>
      <c r="HR46" s="6"/>
      <c r="HS46" s="6"/>
      <c r="HT46" s="6"/>
      <c r="HU46" s="6"/>
      <c r="HV46" s="6"/>
      <c r="HY46" s="61"/>
      <c r="HZ46" s="13">
        <v>3</v>
      </c>
      <c r="IA46" s="6"/>
      <c r="IB46" s="6"/>
      <c r="IC46" s="6"/>
      <c r="ID46" s="6"/>
      <c r="IE46" s="6"/>
      <c r="IF46" s="6"/>
      <c r="II46" s="61"/>
      <c r="IJ46" s="13">
        <v>3</v>
      </c>
      <c r="IK46" s="6"/>
      <c r="IL46" s="6"/>
      <c r="IM46" s="6"/>
      <c r="IN46" s="6"/>
      <c r="IO46" s="6"/>
      <c r="IP46" s="6"/>
      <c r="IS46" s="61"/>
      <c r="IT46" s="13">
        <v>3</v>
      </c>
      <c r="IU46" s="6"/>
      <c r="IV46" s="6"/>
      <c r="IW46" s="6"/>
      <c r="IX46" s="6"/>
      <c r="IY46" s="6"/>
      <c r="IZ46" s="6"/>
    </row>
    <row r="47" spans="1:260" outlineLevel="1" x14ac:dyDescent="0.25">
      <c r="C47" s="61"/>
      <c r="D47" s="13">
        <v>4</v>
      </c>
      <c r="E47" s="6"/>
      <c r="F47" s="6"/>
      <c r="G47" s="6"/>
      <c r="H47" s="6"/>
      <c r="I47" s="6"/>
      <c r="J47" s="6"/>
      <c r="M47" s="61"/>
      <c r="N47" s="13">
        <v>4</v>
      </c>
      <c r="O47" s="6"/>
      <c r="P47" s="6"/>
      <c r="Q47" s="6"/>
      <c r="R47" s="6"/>
      <c r="S47" s="6"/>
      <c r="T47" s="6"/>
      <c r="W47" s="61"/>
      <c r="X47" s="13">
        <v>4</v>
      </c>
      <c r="Y47" s="6"/>
      <c r="Z47" s="6"/>
      <c r="AA47" s="6"/>
      <c r="AB47" s="6"/>
      <c r="AC47" s="6"/>
      <c r="AD47" s="6"/>
      <c r="AG47" s="61"/>
      <c r="AH47" s="13">
        <v>4</v>
      </c>
      <c r="AI47" s="6"/>
      <c r="AJ47" s="6"/>
      <c r="AK47" s="6"/>
      <c r="AL47" s="6"/>
      <c r="AM47" s="6"/>
      <c r="AN47" s="6"/>
      <c r="AQ47" s="61"/>
      <c r="AR47" s="13">
        <v>4</v>
      </c>
      <c r="AS47" s="6"/>
      <c r="AT47" s="6"/>
      <c r="AU47" s="6"/>
      <c r="AV47" s="6"/>
      <c r="AW47" s="6"/>
      <c r="AX47" s="6"/>
      <c r="BA47" s="61"/>
      <c r="BB47" s="13">
        <v>4</v>
      </c>
      <c r="BC47" s="6"/>
      <c r="BD47" s="6"/>
      <c r="BE47" s="6"/>
      <c r="BF47" s="6"/>
      <c r="BG47" s="6"/>
      <c r="BH47" s="6"/>
      <c r="BK47" s="61"/>
      <c r="BL47" s="13">
        <v>4</v>
      </c>
      <c r="BM47" s="6"/>
      <c r="BN47" s="6"/>
      <c r="BO47" s="6"/>
      <c r="BP47" s="6"/>
      <c r="BQ47" s="6"/>
      <c r="BR47" s="6"/>
      <c r="BU47" s="61"/>
      <c r="BV47" s="13">
        <v>4</v>
      </c>
      <c r="BW47" s="6"/>
      <c r="BX47" s="6"/>
      <c r="BY47" s="6"/>
      <c r="BZ47" s="6"/>
      <c r="CA47" s="6"/>
      <c r="CB47" s="6"/>
      <c r="CE47" s="61"/>
      <c r="CF47" s="13">
        <v>4</v>
      </c>
      <c r="CG47" s="6"/>
      <c r="CH47" s="6"/>
      <c r="CI47" s="6"/>
      <c r="CJ47" s="6"/>
      <c r="CK47" s="6"/>
      <c r="CL47" s="6"/>
      <c r="CO47" s="61"/>
      <c r="CP47" s="13">
        <v>4</v>
      </c>
      <c r="CQ47" s="6"/>
      <c r="CR47" s="6"/>
      <c r="CS47" s="6"/>
      <c r="CT47" s="6"/>
      <c r="CU47" s="6"/>
      <c r="CV47" s="6"/>
      <c r="CY47" s="61"/>
      <c r="CZ47" s="13">
        <v>4</v>
      </c>
      <c r="DA47" s="6"/>
      <c r="DB47" s="6"/>
      <c r="DC47" s="6"/>
      <c r="DD47" s="6"/>
      <c r="DE47" s="6"/>
      <c r="DF47" s="6"/>
      <c r="DI47" s="61"/>
      <c r="DJ47" s="13">
        <v>4</v>
      </c>
      <c r="DK47" s="6"/>
      <c r="DL47" s="6"/>
      <c r="DM47" s="6"/>
      <c r="DN47" s="6"/>
      <c r="DO47" s="6"/>
      <c r="DP47" s="6"/>
      <c r="DS47" s="61"/>
      <c r="DT47" s="13">
        <v>4</v>
      </c>
      <c r="DU47" s="6"/>
      <c r="DV47" s="6"/>
      <c r="DW47" s="6"/>
      <c r="DX47" s="6"/>
      <c r="DY47" s="6"/>
      <c r="DZ47" s="6"/>
      <c r="EC47" s="61"/>
      <c r="ED47" s="13">
        <v>4</v>
      </c>
      <c r="EE47" s="6"/>
      <c r="EF47" s="6"/>
      <c r="EG47" s="6"/>
      <c r="EH47" s="6"/>
      <c r="EI47" s="6"/>
      <c r="EJ47" s="6"/>
      <c r="EM47" s="61"/>
      <c r="EN47" s="13">
        <v>4</v>
      </c>
      <c r="EO47" s="6"/>
      <c r="EP47" s="6"/>
      <c r="EQ47" s="6"/>
      <c r="ER47" s="6"/>
      <c r="ES47" s="6"/>
      <c r="ET47" s="6"/>
      <c r="EW47" s="61"/>
      <c r="EX47" s="13">
        <v>4</v>
      </c>
      <c r="EY47" s="6"/>
      <c r="EZ47" s="6"/>
      <c r="FA47" s="6"/>
      <c r="FB47" s="6"/>
      <c r="FC47" s="6"/>
      <c r="FD47" s="6"/>
      <c r="FG47" s="61"/>
      <c r="FH47" s="13">
        <v>4</v>
      </c>
      <c r="FI47" s="6"/>
      <c r="FJ47" s="6"/>
      <c r="FK47" s="6"/>
      <c r="FL47" s="6"/>
      <c r="FM47" s="6"/>
      <c r="FN47" s="6"/>
      <c r="FQ47" s="61"/>
      <c r="FR47" s="13">
        <v>4</v>
      </c>
      <c r="FS47" s="6"/>
      <c r="FT47" s="6"/>
      <c r="FU47" s="6"/>
      <c r="FV47" s="6"/>
      <c r="FW47" s="6"/>
      <c r="FX47" s="6"/>
      <c r="GA47" s="61"/>
      <c r="GB47" s="13">
        <v>4</v>
      </c>
      <c r="GC47" s="6"/>
      <c r="GD47" s="6"/>
      <c r="GE47" s="6"/>
      <c r="GF47" s="6"/>
      <c r="GG47" s="6"/>
      <c r="GH47" s="6"/>
      <c r="GK47" s="61"/>
      <c r="GL47" s="13">
        <v>4</v>
      </c>
      <c r="GM47" s="6"/>
      <c r="GN47" s="6"/>
      <c r="GO47" s="6"/>
      <c r="GP47" s="6"/>
      <c r="GQ47" s="6"/>
      <c r="GR47" s="6"/>
      <c r="GU47" s="61"/>
      <c r="GV47" s="13">
        <v>4</v>
      </c>
      <c r="GW47" s="6"/>
      <c r="GX47" s="6"/>
      <c r="GY47" s="6"/>
      <c r="GZ47" s="6"/>
      <c r="HA47" s="6"/>
      <c r="HB47" s="6"/>
      <c r="HE47" s="61"/>
      <c r="HF47" s="13">
        <v>4</v>
      </c>
      <c r="HG47" s="6"/>
      <c r="HH47" s="6"/>
      <c r="HI47" s="6"/>
      <c r="HJ47" s="6"/>
      <c r="HK47" s="6"/>
      <c r="HL47" s="6"/>
      <c r="HO47" s="61"/>
      <c r="HP47" s="13">
        <v>4</v>
      </c>
      <c r="HQ47" s="6"/>
      <c r="HR47" s="6"/>
      <c r="HS47" s="6"/>
      <c r="HT47" s="6"/>
      <c r="HU47" s="6"/>
      <c r="HV47" s="6"/>
      <c r="HY47" s="61"/>
      <c r="HZ47" s="13">
        <v>4</v>
      </c>
      <c r="IA47" s="6"/>
      <c r="IB47" s="6"/>
      <c r="IC47" s="6"/>
      <c r="ID47" s="6"/>
      <c r="IE47" s="6"/>
      <c r="IF47" s="6"/>
      <c r="II47" s="61"/>
      <c r="IJ47" s="13">
        <v>4</v>
      </c>
      <c r="IK47" s="6"/>
      <c r="IL47" s="6"/>
      <c r="IM47" s="6"/>
      <c r="IN47" s="6"/>
      <c r="IO47" s="6"/>
      <c r="IP47" s="6"/>
      <c r="IS47" s="61"/>
      <c r="IT47" s="13">
        <v>4</v>
      </c>
      <c r="IU47" s="6"/>
      <c r="IV47" s="6"/>
      <c r="IW47" s="6"/>
      <c r="IX47" s="6"/>
      <c r="IY47" s="6"/>
      <c r="IZ47" s="6"/>
    </row>
    <row r="48" spans="1:260" outlineLevel="1" x14ac:dyDescent="0.25">
      <c r="C48" s="61"/>
      <c r="D48" s="13">
        <v>5</v>
      </c>
      <c r="E48" s="6"/>
      <c r="F48" s="6"/>
      <c r="G48" s="6"/>
      <c r="H48" s="6"/>
      <c r="I48" s="6"/>
      <c r="J48" s="6"/>
      <c r="M48" s="61"/>
      <c r="N48" s="13">
        <v>5</v>
      </c>
      <c r="O48" s="6"/>
      <c r="P48" s="6"/>
      <c r="Q48" s="6"/>
      <c r="R48" s="6"/>
      <c r="S48" s="6"/>
      <c r="T48" s="6"/>
      <c r="W48" s="61"/>
      <c r="X48" s="13">
        <v>5</v>
      </c>
      <c r="Y48" s="6"/>
      <c r="Z48" s="6"/>
      <c r="AA48" s="6"/>
      <c r="AB48" s="6"/>
      <c r="AC48" s="6"/>
      <c r="AD48" s="6"/>
      <c r="AG48" s="61"/>
      <c r="AH48" s="13">
        <v>5</v>
      </c>
      <c r="AI48" s="6"/>
      <c r="AJ48" s="6"/>
      <c r="AK48" s="6"/>
      <c r="AL48" s="6"/>
      <c r="AM48" s="6"/>
      <c r="AN48" s="6"/>
      <c r="AQ48" s="61"/>
      <c r="AR48" s="13">
        <v>5</v>
      </c>
      <c r="AS48" s="6"/>
      <c r="AT48" s="6"/>
      <c r="AU48" s="6"/>
      <c r="AV48" s="6"/>
      <c r="AW48" s="6"/>
      <c r="AX48" s="6"/>
      <c r="BA48" s="61"/>
      <c r="BB48" s="13">
        <v>5</v>
      </c>
      <c r="BC48" s="6"/>
      <c r="BD48" s="6"/>
      <c r="BE48" s="6"/>
      <c r="BF48" s="6"/>
      <c r="BG48" s="6"/>
      <c r="BH48" s="6"/>
      <c r="BK48" s="61"/>
      <c r="BL48" s="13">
        <v>5</v>
      </c>
      <c r="BM48" s="6"/>
      <c r="BN48" s="6"/>
      <c r="BO48" s="6"/>
      <c r="BP48" s="6"/>
      <c r="BQ48" s="6"/>
      <c r="BR48" s="6"/>
      <c r="BU48" s="61"/>
      <c r="BV48" s="13">
        <v>5</v>
      </c>
      <c r="BW48" s="6"/>
      <c r="BX48" s="6"/>
      <c r="BY48" s="6"/>
      <c r="BZ48" s="6"/>
      <c r="CA48" s="6"/>
      <c r="CB48" s="6"/>
      <c r="CE48" s="61"/>
      <c r="CF48" s="13">
        <v>5</v>
      </c>
      <c r="CG48" s="6"/>
      <c r="CH48" s="6"/>
      <c r="CI48" s="6"/>
      <c r="CJ48" s="6"/>
      <c r="CK48" s="6"/>
      <c r="CL48" s="6"/>
      <c r="CO48" s="61"/>
      <c r="CP48" s="13">
        <v>5</v>
      </c>
      <c r="CQ48" s="6"/>
      <c r="CR48" s="6"/>
      <c r="CS48" s="6"/>
      <c r="CT48" s="6"/>
      <c r="CU48" s="6"/>
      <c r="CV48" s="6"/>
      <c r="CY48" s="61"/>
      <c r="CZ48" s="13">
        <v>5</v>
      </c>
      <c r="DA48" s="6"/>
      <c r="DB48" s="6"/>
      <c r="DC48" s="6"/>
      <c r="DD48" s="6"/>
      <c r="DE48" s="6"/>
      <c r="DF48" s="6"/>
      <c r="DI48" s="61"/>
      <c r="DJ48" s="13">
        <v>5</v>
      </c>
      <c r="DK48" s="6"/>
      <c r="DL48" s="6"/>
      <c r="DM48" s="6"/>
      <c r="DN48" s="6"/>
      <c r="DO48" s="6"/>
      <c r="DP48" s="6"/>
      <c r="DS48" s="61"/>
      <c r="DT48" s="13">
        <v>5</v>
      </c>
      <c r="DU48" s="6"/>
      <c r="DV48" s="6"/>
      <c r="DW48" s="6"/>
      <c r="DX48" s="6"/>
      <c r="DY48" s="6"/>
      <c r="DZ48" s="6"/>
      <c r="EC48" s="61"/>
      <c r="ED48" s="13">
        <v>5</v>
      </c>
      <c r="EE48" s="6"/>
      <c r="EF48" s="6"/>
      <c r="EG48" s="6"/>
      <c r="EH48" s="6"/>
      <c r="EI48" s="6"/>
      <c r="EJ48" s="6"/>
      <c r="EM48" s="61"/>
      <c r="EN48" s="13">
        <v>5</v>
      </c>
      <c r="EO48" s="6"/>
      <c r="EP48" s="6"/>
      <c r="EQ48" s="6"/>
      <c r="ER48" s="6"/>
      <c r="ES48" s="6"/>
      <c r="ET48" s="6"/>
      <c r="EW48" s="61"/>
      <c r="EX48" s="13">
        <v>5</v>
      </c>
      <c r="EY48" s="6"/>
      <c r="EZ48" s="6"/>
      <c r="FA48" s="6"/>
      <c r="FB48" s="6"/>
      <c r="FC48" s="6"/>
      <c r="FD48" s="6"/>
      <c r="FG48" s="61"/>
      <c r="FH48" s="13">
        <v>5</v>
      </c>
      <c r="FI48" s="6"/>
      <c r="FJ48" s="6"/>
      <c r="FK48" s="6"/>
      <c r="FL48" s="6"/>
      <c r="FM48" s="6"/>
      <c r="FN48" s="6"/>
      <c r="FQ48" s="61"/>
      <c r="FR48" s="13">
        <v>5</v>
      </c>
      <c r="FS48" s="6"/>
      <c r="FT48" s="6"/>
      <c r="FU48" s="6"/>
      <c r="FV48" s="6"/>
      <c r="FW48" s="6"/>
      <c r="FX48" s="6"/>
      <c r="GA48" s="61"/>
      <c r="GB48" s="13">
        <v>5</v>
      </c>
      <c r="GC48" s="6"/>
      <c r="GD48" s="6"/>
      <c r="GE48" s="6"/>
      <c r="GF48" s="6"/>
      <c r="GG48" s="6"/>
      <c r="GH48" s="6"/>
      <c r="GK48" s="61"/>
      <c r="GL48" s="13">
        <v>5</v>
      </c>
      <c r="GM48" s="6"/>
      <c r="GN48" s="6"/>
      <c r="GO48" s="6"/>
      <c r="GP48" s="6"/>
      <c r="GQ48" s="6"/>
      <c r="GR48" s="6"/>
      <c r="GU48" s="61"/>
      <c r="GV48" s="13">
        <v>5</v>
      </c>
      <c r="GW48" s="6"/>
      <c r="GX48" s="6"/>
      <c r="GY48" s="6"/>
      <c r="GZ48" s="6"/>
      <c r="HA48" s="6"/>
      <c r="HB48" s="6"/>
      <c r="HE48" s="61"/>
      <c r="HF48" s="13">
        <v>5</v>
      </c>
      <c r="HG48" s="6"/>
      <c r="HH48" s="6"/>
      <c r="HI48" s="6"/>
      <c r="HJ48" s="6"/>
      <c r="HK48" s="6"/>
      <c r="HL48" s="6"/>
      <c r="HO48" s="61"/>
      <c r="HP48" s="13">
        <v>5</v>
      </c>
      <c r="HQ48" s="6"/>
      <c r="HR48" s="6"/>
      <c r="HS48" s="6"/>
      <c r="HT48" s="6"/>
      <c r="HU48" s="6"/>
      <c r="HV48" s="6"/>
      <c r="HY48" s="61"/>
      <c r="HZ48" s="13">
        <v>5</v>
      </c>
      <c r="IA48" s="6"/>
      <c r="IB48" s="6"/>
      <c r="IC48" s="6"/>
      <c r="ID48" s="6"/>
      <c r="IE48" s="6"/>
      <c r="IF48" s="6"/>
      <c r="II48" s="61"/>
      <c r="IJ48" s="13">
        <v>5</v>
      </c>
      <c r="IK48" s="6"/>
      <c r="IL48" s="6"/>
      <c r="IM48" s="6"/>
      <c r="IN48" s="6"/>
      <c r="IO48" s="6"/>
      <c r="IP48" s="6"/>
      <c r="IS48" s="61"/>
      <c r="IT48" s="13">
        <v>5</v>
      </c>
      <c r="IU48" s="6"/>
      <c r="IV48" s="6"/>
      <c r="IW48" s="6"/>
      <c r="IX48" s="6"/>
      <c r="IY48" s="6"/>
      <c r="IZ48" s="6"/>
    </row>
    <row r="49" spans="1:260" outlineLevel="1" x14ac:dyDescent="0.25">
      <c r="C49" s="67"/>
      <c r="D49" s="17" t="s">
        <v>1</v>
      </c>
      <c r="E49" s="64">
        <f>IFERROR(AVERAGE(O49,Y49,AI49,AS49,BC49,BM49,BW49,CG49,CQ49,DA49,DK49,DU49,EE49,EO49,EY49,FI49,FS49,GC49,GM49,GW49,HG49,HQ49,IA49,IK49,IU49),0)</f>
        <v>0</v>
      </c>
      <c r="F49" s="64">
        <f t="shared" ref="F49" si="226">IFERROR(AVERAGE(P49,Z49,AJ49,AT49,BD49,BN49,BX49,CH49,CR49,DB49,DL49,DV49,EF49,EP49,EZ49,FJ49,FT49,GD49,GN49,GX49,HH49,HR49,IB49,IL49,IV49),0)</f>
        <v>0</v>
      </c>
      <c r="G49" s="64">
        <f t="shared" ref="G49" si="227">IFERROR(AVERAGE(Q49,AA49,AK49,AU49,BE49,BO49,BY49,CI49,CS49,DC49,DM49,DW49,EG49,EQ49,FA49,FK49,FU49,GE49,GO49,GY49,HI49,HS49,IC49,IM49,IW49),0)</f>
        <v>0</v>
      </c>
      <c r="H49" s="64">
        <f t="shared" ref="H49" si="228">IFERROR(AVERAGE(R49,AB49,AL49,AV49,BF49,BP49,BZ49,CJ49,CT49,DD49,DN49,DX49,EH49,ER49,FB49,FL49,FV49,GF49,GP49,GZ49,HJ49,HT49,ID49,IN49,IX49),0)</f>
        <v>0</v>
      </c>
      <c r="I49" s="64">
        <f t="shared" ref="I49" si="229">IFERROR(AVERAGE(S49,AC49,AM49,AW49,BG49,BQ49,CA49,CK49,CU49,DE49,DO49,DY49,EI49,ES49,FC49,FM49,FW49,GG49,GQ49,HA49,HK49,HU49,IE49,IO49,IY49),0)</f>
        <v>0</v>
      </c>
      <c r="J49" s="64">
        <f t="shared" ref="J49" si="230">IFERROR(AVERAGE(T49,AD49,AN49,AX49,BH49,BR49,CB49,CL49,CV49,DF49,DP49,DZ49,EJ49,ET49,FD49,FN49,FX49,GH49,GR49,HB49,HL49,HV49,IF49,IP49,IZ49),0)</f>
        <v>0</v>
      </c>
      <c r="M49" s="67"/>
      <c r="N49" s="17" t="s">
        <v>1</v>
      </c>
      <c r="O49" s="14" t="str">
        <f>IF(COUNT(O44:O48)=0,"",AVERAGE(O44:O48))</f>
        <v/>
      </c>
      <c r="P49" s="14" t="str">
        <f t="shared" ref="P49:S49" si="231">IF(COUNT(P44:P48)=0,"",AVERAGE(P44:P48))</f>
        <v/>
      </c>
      <c r="Q49" s="14" t="str">
        <f t="shared" si="231"/>
        <v/>
      </c>
      <c r="R49" s="14" t="str">
        <f t="shared" si="231"/>
        <v/>
      </c>
      <c r="S49" s="14" t="str">
        <f t="shared" si="231"/>
        <v/>
      </c>
      <c r="T49" s="14" t="str">
        <f t="shared" ref="T49" si="232">IF(COUNT(T44:T48)=0,"",AVERAGE(T44:T48))</f>
        <v/>
      </c>
      <c r="W49" s="67"/>
      <c r="X49" s="17" t="s">
        <v>1</v>
      </c>
      <c r="Y49" s="14" t="str">
        <f>IF(COUNT(Y44:Y48)=0,"",AVERAGE(Y44:Y48))</f>
        <v/>
      </c>
      <c r="Z49" s="14" t="str">
        <f t="shared" ref="Z49" si="233">IF(COUNT(Z44:Z48)=0,"",AVERAGE(Z44:Z48))</f>
        <v/>
      </c>
      <c r="AA49" s="14" t="str">
        <f t="shared" ref="AA49" si="234">IF(COUNT(AA44:AA48)=0,"",AVERAGE(AA44:AA48))</f>
        <v/>
      </c>
      <c r="AB49" s="14" t="str">
        <f t="shared" ref="AB49" si="235">IF(COUNT(AB44:AB48)=0,"",AVERAGE(AB44:AB48))</f>
        <v/>
      </c>
      <c r="AC49" s="14" t="str">
        <f t="shared" ref="AC49:AD49" si="236">IF(COUNT(AC44:AC48)=0,"",AVERAGE(AC44:AC48))</f>
        <v/>
      </c>
      <c r="AD49" s="14" t="str">
        <f t="shared" si="236"/>
        <v/>
      </c>
      <c r="AG49" s="67"/>
      <c r="AH49" s="17" t="s">
        <v>1</v>
      </c>
      <c r="AI49" s="14" t="str">
        <f>IF(COUNT(AI44:AI48)=0,"",AVERAGE(AI44:AI48))</f>
        <v/>
      </c>
      <c r="AJ49" s="14" t="str">
        <f t="shared" ref="AJ49" si="237">IF(COUNT(AJ44:AJ48)=0,"",AVERAGE(AJ44:AJ48))</f>
        <v/>
      </c>
      <c r="AK49" s="14" t="str">
        <f t="shared" ref="AK49" si="238">IF(COUNT(AK44:AK48)=0,"",AVERAGE(AK44:AK48))</f>
        <v/>
      </c>
      <c r="AL49" s="14" t="str">
        <f t="shared" ref="AL49" si="239">IF(COUNT(AL44:AL48)=0,"",AVERAGE(AL44:AL48))</f>
        <v/>
      </c>
      <c r="AM49" s="14" t="str">
        <f t="shared" ref="AM49:AN49" si="240">IF(COUNT(AM44:AM48)=0,"",AVERAGE(AM44:AM48))</f>
        <v/>
      </c>
      <c r="AN49" s="14" t="str">
        <f t="shared" si="240"/>
        <v/>
      </c>
      <c r="AQ49" s="67"/>
      <c r="AR49" s="17" t="s">
        <v>1</v>
      </c>
      <c r="AS49" s="14" t="str">
        <f>IF(COUNT(AS44:AS48)=0,"",AVERAGE(AS44:AS48))</f>
        <v/>
      </c>
      <c r="AT49" s="14" t="str">
        <f t="shared" ref="AT49" si="241">IF(COUNT(AT44:AT48)=0,"",AVERAGE(AT44:AT48))</f>
        <v/>
      </c>
      <c r="AU49" s="14" t="str">
        <f t="shared" ref="AU49" si="242">IF(COUNT(AU44:AU48)=0,"",AVERAGE(AU44:AU48))</f>
        <v/>
      </c>
      <c r="AV49" s="14" t="str">
        <f t="shared" ref="AV49" si="243">IF(COUNT(AV44:AV48)=0,"",AVERAGE(AV44:AV48))</f>
        <v/>
      </c>
      <c r="AW49" s="14" t="str">
        <f t="shared" ref="AW49:AX49" si="244">IF(COUNT(AW44:AW48)=0,"",AVERAGE(AW44:AW48))</f>
        <v/>
      </c>
      <c r="AX49" s="14" t="str">
        <f t="shared" si="244"/>
        <v/>
      </c>
      <c r="BA49" s="67"/>
      <c r="BB49" s="17" t="s">
        <v>1</v>
      </c>
      <c r="BC49" s="14" t="str">
        <f>IF(COUNT(BC44:BC48)=0,"",AVERAGE(BC44:BC48))</f>
        <v/>
      </c>
      <c r="BD49" s="14" t="str">
        <f t="shared" ref="BD49" si="245">IF(COUNT(BD44:BD48)=0,"",AVERAGE(BD44:BD48))</f>
        <v/>
      </c>
      <c r="BE49" s="14" t="str">
        <f t="shared" ref="BE49" si="246">IF(COUNT(BE44:BE48)=0,"",AVERAGE(BE44:BE48))</f>
        <v/>
      </c>
      <c r="BF49" s="14" t="str">
        <f t="shared" ref="BF49" si="247">IF(COUNT(BF44:BF48)=0,"",AVERAGE(BF44:BF48))</f>
        <v/>
      </c>
      <c r="BG49" s="14" t="str">
        <f t="shared" ref="BG49:BH49" si="248">IF(COUNT(BG44:BG48)=0,"",AVERAGE(BG44:BG48))</f>
        <v/>
      </c>
      <c r="BH49" s="14" t="str">
        <f t="shared" si="248"/>
        <v/>
      </c>
      <c r="BK49" s="67"/>
      <c r="BL49" s="17" t="s">
        <v>1</v>
      </c>
      <c r="BM49" s="14" t="str">
        <f>IF(COUNT(BM44:BM48)=0,"",AVERAGE(BM44:BM48))</f>
        <v/>
      </c>
      <c r="BN49" s="14" t="str">
        <f t="shared" ref="BN49" si="249">IF(COUNT(BN44:BN48)=0,"",AVERAGE(BN44:BN48))</f>
        <v/>
      </c>
      <c r="BO49" s="14" t="str">
        <f t="shared" ref="BO49" si="250">IF(COUNT(BO44:BO48)=0,"",AVERAGE(BO44:BO48))</f>
        <v/>
      </c>
      <c r="BP49" s="14" t="str">
        <f t="shared" ref="BP49" si="251">IF(COUNT(BP44:BP48)=0,"",AVERAGE(BP44:BP48))</f>
        <v/>
      </c>
      <c r="BQ49" s="14" t="str">
        <f t="shared" ref="BQ49:BR49" si="252">IF(COUNT(BQ44:BQ48)=0,"",AVERAGE(BQ44:BQ48))</f>
        <v/>
      </c>
      <c r="BR49" s="14" t="str">
        <f t="shared" si="252"/>
        <v/>
      </c>
      <c r="BU49" s="67"/>
      <c r="BV49" s="17" t="s">
        <v>1</v>
      </c>
      <c r="BW49" s="14" t="str">
        <f>IF(COUNT(BW44:BW48)=0,"",AVERAGE(BW44:BW48))</f>
        <v/>
      </c>
      <c r="BX49" s="14" t="str">
        <f t="shared" ref="BX49" si="253">IF(COUNT(BX44:BX48)=0,"",AVERAGE(BX44:BX48))</f>
        <v/>
      </c>
      <c r="BY49" s="14" t="str">
        <f t="shared" ref="BY49" si="254">IF(COUNT(BY44:BY48)=0,"",AVERAGE(BY44:BY48))</f>
        <v/>
      </c>
      <c r="BZ49" s="14" t="str">
        <f t="shared" ref="BZ49" si="255">IF(COUNT(BZ44:BZ48)=0,"",AVERAGE(BZ44:BZ48))</f>
        <v/>
      </c>
      <c r="CA49" s="14" t="str">
        <f t="shared" ref="CA49:CB49" si="256">IF(COUNT(CA44:CA48)=0,"",AVERAGE(CA44:CA48))</f>
        <v/>
      </c>
      <c r="CB49" s="14" t="str">
        <f t="shared" si="256"/>
        <v/>
      </c>
      <c r="CE49" s="67"/>
      <c r="CF49" s="17" t="s">
        <v>1</v>
      </c>
      <c r="CG49" s="14" t="str">
        <f>IF(COUNT(CG44:CG48)=0,"",AVERAGE(CG44:CG48))</f>
        <v/>
      </c>
      <c r="CH49" s="14" t="str">
        <f t="shared" ref="CH49" si="257">IF(COUNT(CH44:CH48)=0,"",AVERAGE(CH44:CH48))</f>
        <v/>
      </c>
      <c r="CI49" s="14" t="str">
        <f t="shared" ref="CI49" si="258">IF(COUNT(CI44:CI48)=0,"",AVERAGE(CI44:CI48))</f>
        <v/>
      </c>
      <c r="CJ49" s="14" t="str">
        <f t="shared" ref="CJ49" si="259">IF(COUNT(CJ44:CJ48)=0,"",AVERAGE(CJ44:CJ48))</f>
        <v/>
      </c>
      <c r="CK49" s="14" t="str">
        <f t="shared" ref="CK49:CL49" si="260">IF(COUNT(CK44:CK48)=0,"",AVERAGE(CK44:CK48))</f>
        <v/>
      </c>
      <c r="CL49" s="14" t="str">
        <f t="shared" si="260"/>
        <v/>
      </c>
      <c r="CO49" s="67"/>
      <c r="CP49" s="17" t="s">
        <v>1</v>
      </c>
      <c r="CQ49" s="14" t="str">
        <f>IF(COUNT(CQ44:CQ48)=0,"",AVERAGE(CQ44:CQ48))</f>
        <v/>
      </c>
      <c r="CR49" s="14" t="str">
        <f t="shared" ref="CR49" si="261">IF(COUNT(CR44:CR48)=0,"",AVERAGE(CR44:CR48))</f>
        <v/>
      </c>
      <c r="CS49" s="14" t="str">
        <f t="shared" ref="CS49" si="262">IF(COUNT(CS44:CS48)=0,"",AVERAGE(CS44:CS48))</f>
        <v/>
      </c>
      <c r="CT49" s="14" t="str">
        <f t="shared" ref="CT49" si="263">IF(COUNT(CT44:CT48)=0,"",AVERAGE(CT44:CT48))</f>
        <v/>
      </c>
      <c r="CU49" s="14" t="str">
        <f t="shared" ref="CU49:CV49" si="264">IF(COUNT(CU44:CU48)=0,"",AVERAGE(CU44:CU48))</f>
        <v/>
      </c>
      <c r="CV49" s="14" t="str">
        <f t="shared" si="264"/>
        <v/>
      </c>
      <c r="CY49" s="67"/>
      <c r="CZ49" s="17" t="s">
        <v>1</v>
      </c>
      <c r="DA49" s="14" t="str">
        <f>IF(COUNT(DA44:DA48)=0,"",AVERAGE(DA44:DA48))</f>
        <v/>
      </c>
      <c r="DB49" s="14" t="str">
        <f t="shared" ref="DB49" si="265">IF(COUNT(DB44:DB48)=0,"",AVERAGE(DB44:DB48))</f>
        <v/>
      </c>
      <c r="DC49" s="14" t="str">
        <f t="shared" ref="DC49" si="266">IF(COUNT(DC44:DC48)=0,"",AVERAGE(DC44:DC48))</f>
        <v/>
      </c>
      <c r="DD49" s="14" t="str">
        <f t="shared" ref="DD49" si="267">IF(COUNT(DD44:DD48)=0,"",AVERAGE(DD44:DD48))</f>
        <v/>
      </c>
      <c r="DE49" s="14" t="str">
        <f t="shared" ref="DE49:DF49" si="268">IF(COUNT(DE44:DE48)=0,"",AVERAGE(DE44:DE48))</f>
        <v/>
      </c>
      <c r="DF49" s="14" t="str">
        <f t="shared" si="268"/>
        <v/>
      </c>
      <c r="DI49" s="67"/>
      <c r="DJ49" s="17" t="s">
        <v>1</v>
      </c>
      <c r="DK49" s="14" t="str">
        <f>IF(COUNT(DK44:DK48)=0,"",AVERAGE(DK44:DK48))</f>
        <v/>
      </c>
      <c r="DL49" s="14" t="str">
        <f t="shared" ref="DL49" si="269">IF(COUNT(DL44:DL48)=0,"",AVERAGE(DL44:DL48))</f>
        <v/>
      </c>
      <c r="DM49" s="14" t="str">
        <f t="shared" ref="DM49" si="270">IF(COUNT(DM44:DM48)=0,"",AVERAGE(DM44:DM48))</f>
        <v/>
      </c>
      <c r="DN49" s="14" t="str">
        <f t="shared" ref="DN49" si="271">IF(COUNT(DN44:DN48)=0,"",AVERAGE(DN44:DN48))</f>
        <v/>
      </c>
      <c r="DO49" s="14" t="str">
        <f t="shared" ref="DO49:DP49" si="272">IF(COUNT(DO44:DO48)=0,"",AVERAGE(DO44:DO48))</f>
        <v/>
      </c>
      <c r="DP49" s="14" t="str">
        <f t="shared" si="272"/>
        <v/>
      </c>
      <c r="DS49" s="67"/>
      <c r="DT49" s="17" t="s">
        <v>1</v>
      </c>
      <c r="DU49" s="14" t="str">
        <f>IF(COUNT(DU44:DU48)=0,"",AVERAGE(DU44:DU48))</f>
        <v/>
      </c>
      <c r="DV49" s="14" t="str">
        <f t="shared" ref="DV49" si="273">IF(COUNT(DV44:DV48)=0,"",AVERAGE(DV44:DV48))</f>
        <v/>
      </c>
      <c r="DW49" s="14" t="str">
        <f t="shared" ref="DW49" si="274">IF(COUNT(DW44:DW48)=0,"",AVERAGE(DW44:DW48))</f>
        <v/>
      </c>
      <c r="DX49" s="14" t="str">
        <f t="shared" ref="DX49" si="275">IF(COUNT(DX44:DX48)=0,"",AVERAGE(DX44:DX48))</f>
        <v/>
      </c>
      <c r="DY49" s="14" t="str">
        <f t="shared" ref="DY49:DZ49" si="276">IF(COUNT(DY44:DY48)=0,"",AVERAGE(DY44:DY48))</f>
        <v/>
      </c>
      <c r="DZ49" s="14" t="str">
        <f t="shared" si="276"/>
        <v/>
      </c>
      <c r="EC49" s="67"/>
      <c r="ED49" s="17" t="s">
        <v>1</v>
      </c>
      <c r="EE49" s="14" t="str">
        <f>IF(COUNT(EE44:EE48)=0,"",AVERAGE(EE44:EE48))</f>
        <v/>
      </c>
      <c r="EF49" s="14" t="str">
        <f t="shared" ref="EF49" si="277">IF(COUNT(EF44:EF48)=0,"",AVERAGE(EF44:EF48))</f>
        <v/>
      </c>
      <c r="EG49" s="14" t="str">
        <f t="shared" ref="EG49" si="278">IF(COUNT(EG44:EG48)=0,"",AVERAGE(EG44:EG48))</f>
        <v/>
      </c>
      <c r="EH49" s="14" t="str">
        <f t="shared" ref="EH49" si="279">IF(COUNT(EH44:EH48)=0,"",AVERAGE(EH44:EH48))</f>
        <v/>
      </c>
      <c r="EI49" s="14" t="str">
        <f t="shared" ref="EI49:EJ49" si="280">IF(COUNT(EI44:EI48)=0,"",AVERAGE(EI44:EI48))</f>
        <v/>
      </c>
      <c r="EJ49" s="14" t="str">
        <f t="shared" si="280"/>
        <v/>
      </c>
      <c r="EM49" s="67"/>
      <c r="EN49" s="17" t="s">
        <v>1</v>
      </c>
      <c r="EO49" s="14" t="str">
        <f>IF(COUNT(EO44:EO48)=0,"",AVERAGE(EO44:EO48))</f>
        <v/>
      </c>
      <c r="EP49" s="14" t="str">
        <f t="shared" ref="EP49" si="281">IF(COUNT(EP44:EP48)=0,"",AVERAGE(EP44:EP48))</f>
        <v/>
      </c>
      <c r="EQ49" s="14" t="str">
        <f t="shared" ref="EQ49" si="282">IF(COUNT(EQ44:EQ48)=0,"",AVERAGE(EQ44:EQ48))</f>
        <v/>
      </c>
      <c r="ER49" s="14" t="str">
        <f t="shared" ref="ER49" si="283">IF(COUNT(ER44:ER48)=0,"",AVERAGE(ER44:ER48))</f>
        <v/>
      </c>
      <c r="ES49" s="14" t="str">
        <f t="shared" ref="ES49:ET49" si="284">IF(COUNT(ES44:ES48)=0,"",AVERAGE(ES44:ES48))</f>
        <v/>
      </c>
      <c r="ET49" s="14" t="str">
        <f t="shared" si="284"/>
        <v/>
      </c>
      <c r="EW49" s="67"/>
      <c r="EX49" s="17" t="s">
        <v>1</v>
      </c>
      <c r="EY49" s="14" t="str">
        <f>IF(COUNT(EY44:EY48)=0,"",AVERAGE(EY44:EY48))</f>
        <v/>
      </c>
      <c r="EZ49" s="14" t="str">
        <f t="shared" ref="EZ49" si="285">IF(COUNT(EZ44:EZ48)=0,"",AVERAGE(EZ44:EZ48))</f>
        <v/>
      </c>
      <c r="FA49" s="14" t="str">
        <f t="shared" ref="FA49" si="286">IF(COUNT(FA44:FA48)=0,"",AVERAGE(FA44:FA48))</f>
        <v/>
      </c>
      <c r="FB49" s="14" t="str">
        <f t="shared" ref="FB49" si="287">IF(COUNT(FB44:FB48)=0,"",AVERAGE(FB44:FB48))</f>
        <v/>
      </c>
      <c r="FC49" s="14" t="str">
        <f t="shared" ref="FC49:FD49" si="288">IF(COUNT(FC44:FC48)=0,"",AVERAGE(FC44:FC48))</f>
        <v/>
      </c>
      <c r="FD49" s="14" t="str">
        <f t="shared" si="288"/>
        <v/>
      </c>
      <c r="FG49" s="67"/>
      <c r="FH49" s="17" t="s">
        <v>1</v>
      </c>
      <c r="FI49" s="14" t="str">
        <f>IF(COUNT(FI44:FI48)=0,"",AVERAGE(FI44:FI48))</f>
        <v/>
      </c>
      <c r="FJ49" s="14" t="str">
        <f t="shared" ref="FJ49" si="289">IF(COUNT(FJ44:FJ48)=0,"",AVERAGE(FJ44:FJ48))</f>
        <v/>
      </c>
      <c r="FK49" s="14" t="str">
        <f t="shared" ref="FK49" si="290">IF(COUNT(FK44:FK48)=0,"",AVERAGE(FK44:FK48))</f>
        <v/>
      </c>
      <c r="FL49" s="14" t="str">
        <f t="shared" ref="FL49" si="291">IF(COUNT(FL44:FL48)=0,"",AVERAGE(FL44:FL48))</f>
        <v/>
      </c>
      <c r="FM49" s="14" t="str">
        <f t="shared" ref="FM49:FN49" si="292">IF(COUNT(FM44:FM48)=0,"",AVERAGE(FM44:FM48))</f>
        <v/>
      </c>
      <c r="FN49" s="14" t="str">
        <f t="shared" si="292"/>
        <v/>
      </c>
      <c r="FQ49" s="67"/>
      <c r="FR49" s="17" t="s">
        <v>1</v>
      </c>
      <c r="FS49" s="14" t="str">
        <f>IF(COUNT(FS44:FS48)=0,"",AVERAGE(FS44:FS48))</f>
        <v/>
      </c>
      <c r="FT49" s="14" t="str">
        <f t="shared" ref="FT49" si="293">IF(COUNT(FT44:FT48)=0,"",AVERAGE(FT44:FT48))</f>
        <v/>
      </c>
      <c r="FU49" s="14" t="str">
        <f t="shared" ref="FU49" si="294">IF(COUNT(FU44:FU48)=0,"",AVERAGE(FU44:FU48))</f>
        <v/>
      </c>
      <c r="FV49" s="14" t="str">
        <f t="shared" ref="FV49" si="295">IF(COUNT(FV44:FV48)=0,"",AVERAGE(FV44:FV48))</f>
        <v/>
      </c>
      <c r="FW49" s="14" t="str">
        <f t="shared" ref="FW49:FX49" si="296">IF(COUNT(FW44:FW48)=0,"",AVERAGE(FW44:FW48))</f>
        <v/>
      </c>
      <c r="FX49" s="14" t="str">
        <f t="shared" si="296"/>
        <v/>
      </c>
      <c r="GA49" s="67"/>
      <c r="GB49" s="17" t="s">
        <v>1</v>
      </c>
      <c r="GC49" s="14" t="str">
        <f>IF(COUNT(GC44:GC48)=0,"",AVERAGE(GC44:GC48))</f>
        <v/>
      </c>
      <c r="GD49" s="14" t="str">
        <f t="shared" ref="GD49" si="297">IF(COUNT(GD44:GD48)=0,"",AVERAGE(GD44:GD48))</f>
        <v/>
      </c>
      <c r="GE49" s="14" t="str">
        <f t="shared" ref="GE49" si="298">IF(COUNT(GE44:GE48)=0,"",AVERAGE(GE44:GE48))</f>
        <v/>
      </c>
      <c r="GF49" s="14" t="str">
        <f t="shared" ref="GF49" si="299">IF(COUNT(GF44:GF48)=0,"",AVERAGE(GF44:GF48))</f>
        <v/>
      </c>
      <c r="GG49" s="14" t="str">
        <f t="shared" ref="GG49:GH49" si="300">IF(COUNT(GG44:GG48)=0,"",AVERAGE(GG44:GG48))</f>
        <v/>
      </c>
      <c r="GH49" s="14" t="str">
        <f t="shared" si="300"/>
        <v/>
      </c>
      <c r="GK49" s="67"/>
      <c r="GL49" s="17" t="s">
        <v>1</v>
      </c>
      <c r="GM49" s="14" t="str">
        <f>IF(COUNT(GM44:GM48)=0,"",AVERAGE(GM44:GM48))</f>
        <v/>
      </c>
      <c r="GN49" s="14" t="str">
        <f t="shared" ref="GN49" si="301">IF(COUNT(GN44:GN48)=0,"",AVERAGE(GN44:GN48))</f>
        <v/>
      </c>
      <c r="GO49" s="14" t="str">
        <f t="shared" ref="GO49" si="302">IF(COUNT(GO44:GO48)=0,"",AVERAGE(GO44:GO48))</f>
        <v/>
      </c>
      <c r="GP49" s="14" t="str">
        <f t="shared" ref="GP49" si="303">IF(COUNT(GP44:GP48)=0,"",AVERAGE(GP44:GP48))</f>
        <v/>
      </c>
      <c r="GQ49" s="14" t="str">
        <f t="shared" ref="GQ49:GR49" si="304">IF(COUNT(GQ44:GQ48)=0,"",AVERAGE(GQ44:GQ48))</f>
        <v/>
      </c>
      <c r="GR49" s="14" t="str">
        <f t="shared" si="304"/>
        <v/>
      </c>
      <c r="GU49" s="67"/>
      <c r="GV49" s="17" t="s">
        <v>1</v>
      </c>
      <c r="GW49" s="14" t="str">
        <f>IF(COUNT(GW44:GW48)=0,"",AVERAGE(GW44:GW48))</f>
        <v/>
      </c>
      <c r="GX49" s="14" t="str">
        <f t="shared" ref="GX49" si="305">IF(COUNT(GX44:GX48)=0,"",AVERAGE(GX44:GX48))</f>
        <v/>
      </c>
      <c r="GY49" s="14" t="str">
        <f t="shared" ref="GY49" si="306">IF(COUNT(GY44:GY48)=0,"",AVERAGE(GY44:GY48))</f>
        <v/>
      </c>
      <c r="GZ49" s="14" t="str">
        <f t="shared" ref="GZ49" si="307">IF(COUNT(GZ44:GZ48)=0,"",AVERAGE(GZ44:GZ48))</f>
        <v/>
      </c>
      <c r="HA49" s="14" t="str">
        <f t="shared" ref="HA49:HB49" si="308">IF(COUNT(HA44:HA48)=0,"",AVERAGE(HA44:HA48))</f>
        <v/>
      </c>
      <c r="HB49" s="14" t="str">
        <f t="shared" si="308"/>
        <v/>
      </c>
      <c r="HE49" s="67"/>
      <c r="HF49" s="17" t="s">
        <v>1</v>
      </c>
      <c r="HG49" s="14" t="str">
        <f>IF(COUNT(HG44:HG48)=0,"",AVERAGE(HG44:HG48))</f>
        <v/>
      </c>
      <c r="HH49" s="14" t="str">
        <f t="shared" ref="HH49" si="309">IF(COUNT(HH44:HH48)=0,"",AVERAGE(HH44:HH48))</f>
        <v/>
      </c>
      <c r="HI49" s="14" t="str">
        <f t="shared" ref="HI49" si="310">IF(COUNT(HI44:HI48)=0,"",AVERAGE(HI44:HI48))</f>
        <v/>
      </c>
      <c r="HJ49" s="14" t="str">
        <f t="shared" ref="HJ49" si="311">IF(COUNT(HJ44:HJ48)=0,"",AVERAGE(HJ44:HJ48))</f>
        <v/>
      </c>
      <c r="HK49" s="14" t="str">
        <f t="shared" ref="HK49:HL49" si="312">IF(COUNT(HK44:HK48)=0,"",AVERAGE(HK44:HK48))</f>
        <v/>
      </c>
      <c r="HL49" s="14" t="str">
        <f t="shared" si="312"/>
        <v/>
      </c>
      <c r="HO49" s="67"/>
      <c r="HP49" s="17" t="s">
        <v>1</v>
      </c>
      <c r="HQ49" s="14" t="str">
        <f>IF(COUNT(HQ44:HQ48)=0,"",AVERAGE(HQ44:HQ48))</f>
        <v/>
      </c>
      <c r="HR49" s="14" t="str">
        <f t="shared" ref="HR49" si="313">IF(COUNT(HR44:HR48)=0,"",AVERAGE(HR44:HR48))</f>
        <v/>
      </c>
      <c r="HS49" s="14" t="str">
        <f t="shared" ref="HS49" si="314">IF(COUNT(HS44:HS48)=0,"",AVERAGE(HS44:HS48))</f>
        <v/>
      </c>
      <c r="HT49" s="14" t="str">
        <f t="shared" ref="HT49" si="315">IF(COUNT(HT44:HT48)=0,"",AVERAGE(HT44:HT48))</f>
        <v/>
      </c>
      <c r="HU49" s="14" t="str">
        <f t="shared" ref="HU49:HV49" si="316">IF(COUNT(HU44:HU48)=0,"",AVERAGE(HU44:HU48))</f>
        <v/>
      </c>
      <c r="HV49" s="14" t="str">
        <f t="shared" si="316"/>
        <v/>
      </c>
      <c r="HY49" s="67"/>
      <c r="HZ49" s="17" t="s">
        <v>1</v>
      </c>
      <c r="IA49" s="14" t="str">
        <f>IF(COUNT(IA44:IA48)=0,"",AVERAGE(IA44:IA48))</f>
        <v/>
      </c>
      <c r="IB49" s="14" t="str">
        <f t="shared" ref="IB49" si="317">IF(COUNT(IB44:IB48)=0,"",AVERAGE(IB44:IB48))</f>
        <v/>
      </c>
      <c r="IC49" s="14" t="str">
        <f t="shared" ref="IC49" si="318">IF(COUNT(IC44:IC48)=0,"",AVERAGE(IC44:IC48))</f>
        <v/>
      </c>
      <c r="ID49" s="14" t="str">
        <f t="shared" ref="ID49" si="319">IF(COUNT(ID44:ID48)=0,"",AVERAGE(ID44:ID48))</f>
        <v/>
      </c>
      <c r="IE49" s="14" t="str">
        <f t="shared" ref="IE49:IF49" si="320">IF(COUNT(IE44:IE48)=0,"",AVERAGE(IE44:IE48))</f>
        <v/>
      </c>
      <c r="IF49" s="14" t="str">
        <f t="shared" si="320"/>
        <v/>
      </c>
      <c r="II49" s="67"/>
      <c r="IJ49" s="17" t="s">
        <v>1</v>
      </c>
      <c r="IK49" s="14" t="str">
        <f>IF(COUNT(IK44:IK48)=0,"",AVERAGE(IK44:IK48))</f>
        <v/>
      </c>
      <c r="IL49" s="14" t="str">
        <f t="shared" ref="IL49" si="321">IF(COUNT(IL44:IL48)=0,"",AVERAGE(IL44:IL48))</f>
        <v/>
      </c>
      <c r="IM49" s="14" t="str">
        <f t="shared" ref="IM49" si="322">IF(COUNT(IM44:IM48)=0,"",AVERAGE(IM44:IM48))</f>
        <v/>
      </c>
      <c r="IN49" s="14" t="str">
        <f t="shared" ref="IN49" si="323">IF(COUNT(IN44:IN48)=0,"",AVERAGE(IN44:IN48))</f>
        <v/>
      </c>
      <c r="IO49" s="14" t="str">
        <f t="shared" ref="IO49:IP49" si="324">IF(COUNT(IO44:IO48)=0,"",AVERAGE(IO44:IO48))</f>
        <v/>
      </c>
      <c r="IP49" s="14" t="str">
        <f t="shared" si="324"/>
        <v/>
      </c>
      <c r="IS49" s="67"/>
      <c r="IT49" s="17" t="s">
        <v>1</v>
      </c>
      <c r="IU49" s="14" t="str">
        <f>IF(COUNT(IU44:IU48)=0,"",AVERAGE(IU44:IU48))</f>
        <v/>
      </c>
      <c r="IV49" s="14" t="str">
        <f t="shared" ref="IV49" si="325">IF(COUNT(IV44:IV48)=0,"",AVERAGE(IV44:IV48))</f>
        <v/>
      </c>
      <c r="IW49" s="14" t="str">
        <f t="shared" ref="IW49" si="326">IF(COUNT(IW44:IW48)=0,"",AVERAGE(IW44:IW48))</f>
        <v/>
      </c>
      <c r="IX49" s="14" t="str">
        <f t="shared" ref="IX49" si="327">IF(COUNT(IX44:IX48)=0,"",AVERAGE(IX44:IX48))</f>
        <v/>
      </c>
      <c r="IY49" s="14" t="str">
        <f t="shared" ref="IY49:IZ49" si="328">IF(COUNT(IY44:IY48)=0,"",AVERAGE(IY44:IY48))</f>
        <v/>
      </c>
      <c r="IZ49" s="14" t="str">
        <f t="shared" si="328"/>
        <v/>
      </c>
    </row>
    <row r="50" spans="1:260" x14ac:dyDescent="0.25">
      <c r="C50" s="56">
        <v>5.7</v>
      </c>
      <c r="D50" s="15" t="s">
        <v>97</v>
      </c>
      <c r="E50" s="4"/>
      <c r="F50" s="4"/>
      <c r="G50" s="4"/>
      <c r="H50" s="4"/>
      <c r="I50" s="4"/>
      <c r="J50" s="4"/>
      <c r="M50" s="56">
        <v>5.7</v>
      </c>
      <c r="N50" s="15" t="s">
        <v>97</v>
      </c>
      <c r="O50" s="4"/>
      <c r="P50" s="4"/>
      <c r="Q50" s="4"/>
      <c r="R50" s="4"/>
      <c r="S50" s="4"/>
      <c r="T50" s="4"/>
      <c r="W50" s="56">
        <v>5.7</v>
      </c>
      <c r="X50" s="15" t="s">
        <v>97</v>
      </c>
      <c r="Y50" s="4"/>
      <c r="Z50" s="4"/>
      <c r="AA50" s="4"/>
      <c r="AB50" s="4"/>
      <c r="AC50" s="4"/>
      <c r="AD50" s="4"/>
      <c r="AG50" s="56">
        <v>5.7</v>
      </c>
      <c r="AH50" s="15" t="s">
        <v>97</v>
      </c>
      <c r="AI50" s="4"/>
      <c r="AJ50" s="4"/>
      <c r="AK50" s="4"/>
      <c r="AL50" s="4"/>
      <c r="AM50" s="4"/>
      <c r="AN50" s="4"/>
      <c r="AQ50" s="56">
        <v>5.7</v>
      </c>
      <c r="AR50" s="15" t="s">
        <v>97</v>
      </c>
      <c r="AS50" s="4"/>
      <c r="AT50" s="4"/>
      <c r="AU50" s="4"/>
      <c r="AV50" s="4"/>
      <c r="AW50" s="4"/>
      <c r="AX50" s="4"/>
      <c r="BA50" s="56">
        <v>5.7</v>
      </c>
      <c r="BB50" s="15" t="s">
        <v>97</v>
      </c>
      <c r="BC50" s="4"/>
      <c r="BD50" s="4"/>
      <c r="BE50" s="4"/>
      <c r="BF50" s="4"/>
      <c r="BG50" s="4"/>
      <c r="BH50" s="4"/>
      <c r="BK50" s="56">
        <v>5.7</v>
      </c>
      <c r="BL50" s="15" t="s">
        <v>97</v>
      </c>
      <c r="BM50" s="4"/>
      <c r="BN50" s="4"/>
      <c r="BO50" s="4"/>
      <c r="BP50" s="4"/>
      <c r="BQ50" s="4"/>
      <c r="BR50" s="4"/>
      <c r="BU50" s="56">
        <v>5.7</v>
      </c>
      <c r="BV50" s="15" t="s">
        <v>97</v>
      </c>
      <c r="BW50" s="4"/>
      <c r="BX50" s="4"/>
      <c r="BY50" s="4"/>
      <c r="BZ50" s="4"/>
      <c r="CA50" s="4"/>
      <c r="CB50" s="4"/>
      <c r="CE50" s="56">
        <v>5.7</v>
      </c>
      <c r="CF50" s="15" t="s">
        <v>97</v>
      </c>
      <c r="CG50" s="4"/>
      <c r="CH50" s="4"/>
      <c r="CI50" s="4"/>
      <c r="CJ50" s="4"/>
      <c r="CK50" s="4"/>
      <c r="CL50" s="4"/>
      <c r="CO50" s="56">
        <v>5.7</v>
      </c>
      <c r="CP50" s="15" t="s">
        <v>97</v>
      </c>
      <c r="CQ50" s="4"/>
      <c r="CR50" s="4"/>
      <c r="CS50" s="4"/>
      <c r="CT50" s="4"/>
      <c r="CU50" s="4"/>
      <c r="CV50" s="4"/>
      <c r="CY50" s="56">
        <v>5.7</v>
      </c>
      <c r="CZ50" s="15" t="s">
        <v>97</v>
      </c>
      <c r="DA50" s="4"/>
      <c r="DB50" s="4"/>
      <c r="DC50" s="4"/>
      <c r="DD50" s="4"/>
      <c r="DE50" s="4"/>
      <c r="DF50" s="4"/>
      <c r="DI50" s="56">
        <v>5.7</v>
      </c>
      <c r="DJ50" s="15" t="s">
        <v>97</v>
      </c>
      <c r="DK50" s="4"/>
      <c r="DL50" s="4"/>
      <c r="DM50" s="4"/>
      <c r="DN50" s="4"/>
      <c r="DO50" s="4"/>
      <c r="DP50" s="4"/>
      <c r="DS50" s="56">
        <v>5.7</v>
      </c>
      <c r="DT50" s="15" t="s">
        <v>97</v>
      </c>
      <c r="DU50" s="4"/>
      <c r="DV50" s="4"/>
      <c r="DW50" s="4"/>
      <c r="DX50" s="4"/>
      <c r="DY50" s="4"/>
      <c r="DZ50" s="4"/>
      <c r="EC50" s="56">
        <v>5.7</v>
      </c>
      <c r="ED50" s="15" t="s">
        <v>97</v>
      </c>
      <c r="EE50" s="4"/>
      <c r="EF50" s="4"/>
      <c r="EG50" s="4"/>
      <c r="EH50" s="4"/>
      <c r="EI50" s="4"/>
      <c r="EJ50" s="4"/>
      <c r="EM50" s="56">
        <v>5.7</v>
      </c>
      <c r="EN50" s="15" t="s">
        <v>97</v>
      </c>
      <c r="EO50" s="4"/>
      <c r="EP50" s="4"/>
      <c r="EQ50" s="4"/>
      <c r="ER50" s="4"/>
      <c r="ES50" s="4"/>
      <c r="ET50" s="4"/>
      <c r="EW50" s="56">
        <v>5.7</v>
      </c>
      <c r="EX50" s="15" t="s">
        <v>97</v>
      </c>
      <c r="EY50" s="4"/>
      <c r="EZ50" s="4"/>
      <c r="FA50" s="4"/>
      <c r="FB50" s="4"/>
      <c r="FC50" s="4"/>
      <c r="FD50" s="4"/>
      <c r="FG50" s="56">
        <v>5.7</v>
      </c>
      <c r="FH50" s="15" t="s">
        <v>97</v>
      </c>
      <c r="FI50" s="4"/>
      <c r="FJ50" s="4"/>
      <c r="FK50" s="4"/>
      <c r="FL50" s="4"/>
      <c r="FM50" s="4"/>
      <c r="FN50" s="4"/>
      <c r="FQ50" s="56">
        <v>5.7</v>
      </c>
      <c r="FR50" s="15" t="s">
        <v>97</v>
      </c>
      <c r="FS50" s="4"/>
      <c r="FT50" s="4"/>
      <c r="FU50" s="4"/>
      <c r="FV50" s="4"/>
      <c r="FW50" s="4"/>
      <c r="FX50" s="4"/>
      <c r="GA50" s="56">
        <v>5.7</v>
      </c>
      <c r="GB50" s="15" t="s">
        <v>97</v>
      </c>
      <c r="GC50" s="4"/>
      <c r="GD50" s="4"/>
      <c r="GE50" s="4"/>
      <c r="GF50" s="4"/>
      <c r="GG50" s="4"/>
      <c r="GH50" s="4"/>
      <c r="GK50" s="56">
        <v>5.7</v>
      </c>
      <c r="GL50" s="15" t="s">
        <v>97</v>
      </c>
      <c r="GM50" s="4"/>
      <c r="GN50" s="4"/>
      <c r="GO50" s="4"/>
      <c r="GP50" s="4"/>
      <c r="GQ50" s="4"/>
      <c r="GR50" s="4"/>
      <c r="GU50" s="56">
        <v>5.7</v>
      </c>
      <c r="GV50" s="15" t="s">
        <v>97</v>
      </c>
      <c r="GW50" s="4"/>
      <c r="GX50" s="4"/>
      <c r="GY50" s="4"/>
      <c r="GZ50" s="4"/>
      <c r="HA50" s="4"/>
      <c r="HB50" s="4"/>
      <c r="HE50" s="56">
        <v>5.7</v>
      </c>
      <c r="HF50" s="15" t="s">
        <v>97</v>
      </c>
      <c r="HG50" s="4"/>
      <c r="HH50" s="4"/>
      <c r="HI50" s="4"/>
      <c r="HJ50" s="4"/>
      <c r="HK50" s="4"/>
      <c r="HL50" s="4"/>
      <c r="HO50" s="56">
        <v>5.7</v>
      </c>
      <c r="HP50" s="15" t="s">
        <v>97</v>
      </c>
      <c r="HQ50" s="4"/>
      <c r="HR50" s="4"/>
      <c r="HS50" s="4"/>
      <c r="HT50" s="4"/>
      <c r="HU50" s="4"/>
      <c r="HV50" s="4"/>
      <c r="HY50" s="56">
        <v>5.7</v>
      </c>
      <c r="HZ50" s="15" t="s">
        <v>97</v>
      </c>
      <c r="IA50" s="4"/>
      <c r="IB50" s="4"/>
      <c r="IC50" s="4"/>
      <c r="ID50" s="4"/>
      <c r="IE50" s="4"/>
      <c r="IF50" s="4"/>
      <c r="II50" s="56">
        <v>5.7</v>
      </c>
      <c r="IJ50" s="15" t="s">
        <v>97</v>
      </c>
      <c r="IK50" s="4"/>
      <c r="IL50" s="4"/>
      <c r="IM50" s="4"/>
      <c r="IN50" s="4"/>
      <c r="IO50" s="4"/>
      <c r="IP50" s="4"/>
      <c r="IS50" s="56">
        <v>5.7</v>
      </c>
      <c r="IT50" s="15" t="s">
        <v>97</v>
      </c>
      <c r="IU50" s="4"/>
      <c r="IV50" s="4"/>
      <c r="IW50" s="4"/>
      <c r="IX50" s="4"/>
      <c r="IY50" s="4"/>
      <c r="IZ50" s="4"/>
    </row>
    <row r="51" spans="1:260" ht="26.4" outlineLevel="1" x14ac:dyDescent="0.25">
      <c r="C51" s="56" t="s">
        <v>324</v>
      </c>
      <c r="D51" s="15" t="s">
        <v>99</v>
      </c>
      <c r="E51" s="4"/>
      <c r="F51" s="4"/>
      <c r="G51" s="4"/>
      <c r="H51" s="4"/>
      <c r="I51" s="4"/>
      <c r="J51" s="4"/>
      <c r="M51" s="56" t="s">
        <v>324</v>
      </c>
      <c r="N51" s="15" t="s">
        <v>99</v>
      </c>
      <c r="O51" s="4"/>
      <c r="P51" s="4"/>
      <c r="Q51" s="4"/>
      <c r="R51" s="4"/>
      <c r="S51" s="4"/>
      <c r="T51" s="4"/>
      <c r="W51" s="56" t="s">
        <v>324</v>
      </c>
      <c r="X51" s="15" t="s">
        <v>99</v>
      </c>
      <c r="Y51" s="4"/>
      <c r="Z51" s="4"/>
      <c r="AA51" s="4"/>
      <c r="AB51" s="4"/>
      <c r="AC51" s="4"/>
      <c r="AD51" s="4"/>
      <c r="AG51" s="56" t="s">
        <v>324</v>
      </c>
      <c r="AH51" s="15" t="s">
        <v>99</v>
      </c>
      <c r="AI51" s="4"/>
      <c r="AJ51" s="4"/>
      <c r="AK51" s="4"/>
      <c r="AL51" s="4"/>
      <c r="AM51" s="4"/>
      <c r="AN51" s="4"/>
      <c r="AQ51" s="56" t="s">
        <v>324</v>
      </c>
      <c r="AR51" s="15" t="s">
        <v>99</v>
      </c>
      <c r="AS51" s="4"/>
      <c r="AT51" s="4"/>
      <c r="AU51" s="4"/>
      <c r="AV51" s="4"/>
      <c r="AW51" s="4"/>
      <c r="AX51" s="4"/>
      <c r="BA51" s="56" t="s">
        <v>324</v>
      </c>
      <c r="BB51" s="15" t="s">
        <v>99</v>
      </c>
      <c r="BC51" s="4"/>
      <c r="BD51" s="4"/>
      <c r="BE51" s="4"/>
      <c r="BF51" s="4"/>
      <c r="BG51" s="4"/>
      <c r="BH51" s="4"/>
      <c r="BK51" s="56" t="s">
        <v>324</v>
      </c>
      <c r="BL51" s="15" t="s">
        <v>99</v>
      </c>
      <c r="BM51" s="4"/>
      <c r="BN51" s="4"/>
      <c r="BO51" s="4"/>
      <c r="BP51" s="4"/>
      <c r="BQ51" s="4"/>
      <c r="BR51" s="4"/>
      <c r="BU51" s="56" t="s">
        <v>324</v>
      </c>
      <c r="BV51" s="15" t="s">
        <v>99</v>
      </c>
      <c r="BW51" s="4"/>
      <c r="BX51" s="4"/>
      <c r="BY51" s="4"/>
      <c r="BZ51" s="4"/>
      <c r="CA51" s="4"/>
      <c r="CB51" s="4"/>
      <c r="CE51" s="56" t="s">
        <v>324</v>
      </c>
      <c r="CF51" s="15" t="s">
        <v>99</v>
      </c>
      <c r="CG51" s="4"/>
      <c r="CH51" s="4"/>
      <c r="CI51" s="4"/>
      <c r="CJ51" s="4"/>
      <c r="CK51" s="4"/>
      <c r="CL51" s="4"/>
      <c r="CO51" s="56" t="s">
        <v>324</v>
      </c>
      <c r="CP51" s="15" t="s">
        <v>99</v>
      </c>
      <c r="CQ51" s="4"/>
      <c r="CR51" s="4"/>
      <c r="CS51" s="4"/>
      <c r="CT51" s="4"/>
      <c r="CU51" s="4"/>
      <c r="CV51" s="4"/>
      <c r="CY51" s="56" t="s">
        <v>324</v>
      </c>
      <c r="CZ51" s="15" t="s">
        <v>99</v>
      </c>
      <c r="DA51" s="4"/>
      <c r="DB51" s="4"/>
      <c r="DC51" s="4"/>
      <c r="DD51" s="4"/>
      <c r="DE51" s="4"/>
      <c r="DF51" s="4"/>
      <c r="DI51" s="56" t="s">
        <v>324</v>
      </c>
      <c r="DJ51" s="15" t="s">
        <v>99</v>
      </c>
      <c r="DK51" s="4"/>
      <c r="DL51" s="4"/>
      <c r="DM51" s="4"/>
      <c r="DN51" s="4"/>
      <c r="DO51" s="4"/>
      <c r="DP51" s="4"/>
      <c r="DS51" s="56" t="s">
        <v>324</v>
      </c>
      <c r="DT51" s="15" t="s">
        <v>99</v>
      </c>
      <c r="DU51" s="4"/>
      <c r="DV51" s="4"/>
      <c r="DW51" s="4"/>
      <c r="DX51" s="4"/>
      <c r="DY51" s="4"/>
      <c r="DZ51" s="4"/>
      <c r="EC51" s="56" t="s">
        <v>324</v>
      </c>
      <c r="ED51" s="15" t="s">
        <v>99</v>
      </c>
      <c r="EE51" s="4"/>
      <c r="EF51" s="4"/>
      <c r="EG51" s="4"/>
      <c r="EH51" s="4"/>
      <c r="EI51" s="4"/>
      <c r="EJ51" s="4"/>
      <c r="EM51" s="56" t="s">
        <v>324</v>
      </c>
      <c r="EN51" s="15" t="s">
        <v>99</v>
      </c>
      <c r="EO51" s="4"/>
      <c r="EP51" s="4"/>
      <c r="EQ51" s="4"/>
      <c r="ER51" s="4"/>
      <c r="ES51" s="4"/>
      <c r="ET51" s="4"/>
      <c r="EW51" s="56" t="s">
        <v>324</v>
      </c>
      <c r="EX51" s="15" t="s">
        <v>99</v>
      </c>
      <c r="EY51" s="4"/>
      <c r="EZ51" s="4"/>
      <c r="FA51" s="4"/>
      <c r="FB51" s="4"/>
      <c r="FC51" s="4"/>
      <c r="FD51" s="4"/>
      <c r="FG51" s="56" t="s">
        <v>324</v>
      </c>
      <c r="FH51" s="15" t="s">
        <v>99</v>
      </c>
      <c r="FI51" s="4"/>
      <c r="FJ51" s="4"/>
      <c r="FK51" s="4"/>
      <c r="FL51" s="4"/>
      <c r="FM51" s="4"/>
      <c r="FN51" s="4"/>
      <c r="FQ51" s="56" t="s">
        <v>324</v>
      </c>
      <c r="FR51" s="15" t="s">
        <v>99</v>
      </c>
      <c r="FS51" s="4"/>
      <c r="FT51" s="4"/>
      <c r="FU51" s="4"/>
      <c r="FV51" s="4"/>
      <c r="FW51" s="4"/>
      <c r="FX51" s="4"/>
      <c r="GA51" s="56" t="s">
        <v>324</v>
      </c>
      <c r="GB51" s="15" t="s">
        <v>99</v>
      </c>
      <c r="GC51" s="4"/>
      <c r="GD51" s="4"/>
      <c r="GE51" s="4"/>
      <c r="GF51" s="4"/>
      <c r="GG51" s="4"/>
      <c r="GH51" s="4"/>
      <c r="GK51" s="56" t="s">
        <v>324</v>
      </c>
      <c r="GL51" s="15" t="s">
        <v>99</v>
      </c>
      <c r="GM51" s="4"/>
      <c r="GN51" s="4"/>
      <c r="GO51" s="4"/>
      <c r="GP51" s="4"/>
      <c r="GQ51" s="4"/>
      <c r="GR51" s="4"/>
      <c r="GU51" s="56" t="s">
        <v>324</v>
      </c>
      <c r="GV51" s="15" t="s">
        <v>99</v>
      </c>
      <c r="GW51" s="4"/>
      <c r="GX51" s="4"/>
      <c r="GY51" s="4"/>
      <c r="GZ51" s="4"/>
      <c r="HA51" s="4"/>
      <c r="HB51" s="4"/>
      <c r="HE51" s="56" t="s">
        <v>324</v>
      </c>
      <c r="HF51" s="15" t="s">
        <v>99</v>
      </c>
      <c r="HG51" s="4"/>
      <c r="HH51" s="4"/>
      <c r="HI51" s="4"/>
      <c r="HJ51" s="4"/>
      <c r="HK51" s="4"/>
      <c r="HL51" s="4"/>
      <c r="HO51" s="56" t="s">
        <v>324</v>
      </c>
      <c r="HP51" s="15" t="s">
        <v>99</v>
      </c>
      <c r="HQ51" s="4"/>
      <c r="HR51" s="4"/>
      <c r="HS51" s="4"/>
      <c r="HT51" s="4"/>
      <c r="HU51" s="4"/>
      <c r="HV51" s="4"/>
      <c r="HY51" s="56" t="s">
        <v>324</v>
      </c>
      <c r="HZ51" s="15" t="s">
        <v>99</v>
      </c>
      <c r="IA51" s="4"/>
      <c r="IB51" s="4"/>
      <c r="IC51" s="4"/>
      <c r="ID51" s="4"/>
      <c r="IE51" s="4"/>
      <c r="IF51" s="4"/>
      <c r="II51" s="56" t="s">
        <v>324</v>
      </c>
      <c r="IJ51" s="15" t="s">
        <v>99</v>
      </c>
      <c r="IK51" s="4"/>
      <c r="IL51" s="4"/>
      <c r="IM51" s="4"/>
      <c r="IN51" s="4"/>
      <c r="IO51" s="4"/>
      <c r="IP51" s="4"/>
      <c r="IS51" s="56" t="s">
        <v>324</v>
      </c>
      <c r="IT51" s="15" t="s">
        <v>99</v>
      </c>
      <c r="IU51" s="4"/>
      <c r="IV51" s="4"/>
      <c r="IW51" s="4"/>
      <c r="IX51" s="4"/>
      <c r="IY51" s="4"/>
      <c r="IZ51" s="4"/>
    </row>
    <row r="52" spans="1:260" outlineLevel="1" x14ac:dyDescent="0.25">
      <c r="C52" s="61"/>
      <c r="D52" s="13">
        <v>1</v>
      </c>
      <c r="E52" s="6"/>
      <c r="F52" s="6"/>
      <c r="G52" s="6"/>
      <c r="H52" s="6"/>
      <c r="I52" s="6"/>
      <c r="J52" s="6"/>
      <c r="M52" s="61"/>
      <c r="N52" s="13">
        <v>1</v>
      </c>
      <c r="O52" s="6"/>
      <c r="P52" s="6"/>
      <c r="Q52" s="6"/>
      <c r="R52" s="6"/>
      <c r="S52" s="6"/>
      <c r="T52" s="6"/>
      <c r="W52" s="61"/>
      <c r="X52" s="13">
        <v>1</v>
      </c>
      <c r="Y52" s="6"/>
      <c r="Z52" s="6"/>
      <c r="AA52" s="6"/>
      <c r="AB52" s="6"/>
      <c r="AC52" s="6"/>
      <c r="AD52" s="6"/>
      <c r="AG52" s="61"/>
      <c r="AH52" s="13">
        <v>1</v>
      </c>
      <c r="AI52" s="6"/>
      <c r="AJ52" s="6"/>
      <c r="AK52" s="6"/>
      <c r="AL52" s="6"/>
      <c r="AM52" s="6"/>
      <c r="AN52" s="6"/>
      <c r="AQ52" s="61"/>
      <c r="AR52" s="13">
        <v>1</v>
      </c>
      <c r="AS52" s="6"/>
      <c r="AT52" s="6"/>
      <c r="AU52" s="6"/>
      <c r="AV52" s="6"/>
      <c r="AW52" s="6"/>
      <c r="AX52" s="6"/>
      <c r="BA52" s="61"/>
      <c r="BB52" s="13">
        <v>1</v>
      </c>
      <c r="BC52" s="6"/>
      <c r="BD52" s="6"/>
      <c r="BE52" s="6"/>
      <c r="BF52" s="6"/>
      <c r="BG52" s="6"/>
      <c r="BH52" s="6"/>
      <c r="BK52" s="61"/>
      <c r="BL52" s="13">
        <v>1</v>
      </c>
      <c r="BM52" s="6"/>
      <c r="BN52" s="6"/>
      <c r="BO52" s="6"/>
      <c r="BP52" s="6"/>
      <c r="BQ52" s="6"/>
      <c r="BR52" s="6"/>
      <c r="BU52" s="61"/>
      <c r="BV52" s="13">
        <v>1</v>
      </c>
      <c r="BW52" s="6"/>
      <c r="BX52" s="6"/>
      <c r="BY52" s="6"/>
      <c r="BZ52" s="6"/>
      <c r="CA52" s="6"/>
      <c r="CB52" s="6"/>
      <c r="CE52" s="61"/>
      <c r="CF52" s="13">
        <v>1</v>
      </c>
      <c r="CG52" s="6"/>
      <c r="CH52" s="6"/>
      <c r="CI52" s="6"/>
      <c r="CJ52" s="6"/>
      <c r="CK52" s="6"/>
      <c r="CL52" s="6"/>
      <c r="CO52" s="61"/>
      <c r="CP52" s="13">
        <v>1</v>
      </c>
      <c r="CQ52" s="6"/>
      <c r="CR52" s="6"/>
      <c r="CS52" s="6"/>
      <c r="CT52" s="6"/>
      <c r="CU52" s="6"/>
      <c r="CV52" s="6"/>
      <c r="CY52" s="61"/>
      <c r="CZ52" s="13">
        <v>1</v>
      </c>
      <c r="DA52" s="6"/>
      <c r="DB52" s="6"/>
      <c r="DC52" s="6"/>
      <c r="DD52" s="6"/>
      <c r="DE52" s="6"/>
      <c r="DF52" s="6"/>
      <c r="DI52" s="61"/>
      <c r="DJ52" s="13">
        <v>1</v>
      </c>
      <c r="DK52" s="6"/>
      <c r="DL52" s="6"/>
      <c r="DM52" s="6"/>
      <c r="DN52" s="6"/>
      <c r="DO52" s="6"/>
      <c r="DP52" s="6"/>
      <c r="DS52" s="61"/>
      <c r="DT52" s="13">
        <v>1</v>
      </c>
      <c r="DU52" s="6"/>
      <c r="DV52" s="6"/>
      <c r="DW52" s="6"/>
      <c r="DX52" s="6"/>
      <c r="DY52" s="6"/>
      <c r="DZ52" s="6"/>
      <c r="EC52" s="61"/>
      <c r="ED52" s="13">
        <v>1</v>
      </c>
      <c r="EE52" s="6"/>
      <c r="EF52" s="6"/>
      <c r="EG52" s="6"/>
      <c r="EH52" s="6"/>
      <c r="EI52" s="6"/>
      <c r="EJ52" s="6"/>
      <c r="EM52" s="61"/>
      <c r="EN52" s="13">
        <v>1</v>
      </c>
      <c r="EO52" s="6"/>
      <c r="EP52" s="6"/>
      <c r="EQ52" s="6"/>
      <c r="ER52" s="6"/>
      <c r="ES52" s="6"/>
      <c r="ET52" s="6"/>
      <c r="EW52" s="61"/>
      <c r="EX52" s="13">
        <v>1</v>
      </c>
      <c r="EY52" s="6"/>
      <c r="EZ52" s="6"/>
      <c r="FA52" s="6"/>
      <c r="FB52" s="6"/>
      <c r="FC52" s="6"/>
      <c r="FD52" s="6"/>
      <c r="FG52" s="61"/>
      <c r="FH52" s="13">
        <v>1</v>
      </c>
      <c r="FI52" s="6"/>
      <c r="FJ52" s="6"/>
      <c r="FK52" s="6"/>
      <c r="FL52" s="6"/>
      <c r="FM52" s="6"/>
      <c r="FN52" s="6"/>
      <c r="FQ52" s="61"/>
      <c r="FR52" s="13">
        <v>1</v>
      </c>
      <c r="FS52" s="6"/>
      <c r="FT52" s="6"/>
      <c r="FU52" s="6"/>
      <c r="FV52" s="6"/>
      <c r="FW52" s="6"/>
      <c r="FX52" s="6"/>
      <c r="GA52" s="61"/>
      <c r="GB52" s="13">
        <v>1</v>
      </c>
      <c r="GC52" s="6"/>
      <c r="GD52" s="6"/>
      <c r="GE52" s="6"/>
      <c r="GF52" s="6"/>
      <c r="GG52" s="6"/>
      <c r="GH52" s="6"/>
      <c r="GK52" s="61"/>
      <c r="GL52" s="13">
        <v>1</v>
      </c>
      <c r="GM52" s="6"/>
      <c r="GN52" s="6"/>
      <c r="GO52" s="6"/>
      <c r="GP52" s="6"/>
      <c r="GQ52" s="6"/>
      <c r="GR52" s="6"/>
      <c r="GU52" s="61"/>
      <c r="GV52" s="13">
        <v>1</v>
      </c>
      <c r="GW52" s="6"/>
      <c r="GX52" s="6"/>
      <c r="GY52" s="6"/>
      <c r="GZ52" s="6"/>
      <c r="HA52" s="6"/>
      <c r="HB52" s="6"/>
      <c r="HE52" s="61"/>
      <c r="HF52" s="13">
        <v>1</v>
      </c>
      <c r="HG52" s="6"/>
      <c r="HH52" s="6"/>
      <c r="HI52" s="6"/>
      <c r="HJ52" s="6"/>
      <c r="HK52" s="6"/>
      <c r="HL52" s="6"/>
      <c r="HO52" s="61"/>
      <c r="HP52" s="13">
        <v>1</v>
      </c>
      <c r="HQ52" s="6"/>
      <c r="HR52" s="6"/>
      <c r="HS52" s="6"/>
      <c r="HT52" s="6"/>
      <c r="HU52" s="6"/>
      <c r="HV52" s="6"/>
      <c r="HY52" s="61"/>
      <c r="HZ52" s="13">
        <v>1</v>
      </c>
      <c r="IA52" s="6"/>
      <c r="IB52" s="6"/>
      <c r="IC52" s="6"/>
      <c r="ID52" s="6"/>
      <c r="IE52" s="6"/>
      <c r="IF52" s="6"/>
      <c r="II52" s="61"/>
      <c r="IJ52" s="13">
        <v>1</v>
      </c>
      <c r="IK52" s="6"/>
      <c r="IL52" s="6"/>
      <c r="IM52" s="6"/>
      <c r="IN52" s="6"/>
      <c r="IO52" s="6"/>
      <c r="IP52" s="6"/>
      <c r="IS52" s="61"/>
      <c r="IT52" s="13">
        <v>1</v>
      </c>
      <c r="IU52" s="6"/>
      <c r="IV52" s="6"/>
      <c r="IW52" s="6"/>
      <c r="IX52" s="6"/>
      <c r="IY52" s="6"/>
      <c r="IZ52" s="6"/>
    </row>
    <row r="53" spans="1:260" outlineLevel="1" x14ac:dyDescent="0.25">
      <c r="C53" s="67"/>
      <c r="D53" s="17" t="s">
        <v>1</v>
      </c>
      <c r="E53" s="64">
        <f>IFERROR(AVERAGE(O53,Y53,AI53,AS53,BC53,BM53,BW53,CG53,CQ53,DA53,DK53,DU53,EE53,EO53,EY53,FI53,FS53,GC53,GM53,GW53,HG53,HQ53,IA53,IK53,IU53),0)</f>
        <v>0</v>
      </c>
      <c r="F53" s="64">
        <f t="shared" ref="F53" si="329">IFERROR(AVERAGE(P53,Z53,AJ53,AT53,BD53,BN53,BX53,CH53,CR53,DB53,DL53,DV53,EF53,EP53,EZ53,FJ53,FT53,GD53,GN53,GX53,HH53,HR53,IB53,IL53,IV53),0)</f>
        <v>0</v>
      </c>
      <c r="G53" s="64">
        <f t="shared" ref="G53" si="330">IFERROR(AVERAGE(Q53,AA53,AK53,AU53,BE53,BO53,BY53,CI53,CS53,DC53,DM53,DW53,EG53,EQ53,FA53,FK53,FU53,GE53,GO53,GY53,HI53,HS53,IC53,IM53,IW53),0)</f>
        <v>0</v>
      </c>
      <c r="H53" s="64">
        <f t="shared" ref="H53" si="331">IFERROR(AVERAGE(R53,AB53,AL53,AV53,BF53,BP53,BZ53,CJ53,CT53,DD53,DN53,DX53,EH53,ER53,FB53,FL53,FV53,GF53,GP53,GZ53,HJ53,HT53,ID53,IN53,IX53),0)</f>
        <v>0</v>
      </c>
      <c r="I53" s="64">
        <f t="shared" ref="I53" si="332">IFERROR(AVERAGE(S53,AC53,AM53,AW53,BG53,BQ53,CA53,CK53,CU53,DE53,DO53,DY53,EI53,ES53,FC53,FM53,FW53,GG53,GQ53,HA53,HK53,HU53,IE53,IO53,IY53),0)</f>
        <v>0</v>
      </c>
      <c r="J53" s="64">
        <f t="shared" ref="J53" si="333">IFERROR(AVERAGE(T53,AD53,AN53,AX53,BH53,BR53,CB53,CL53,CV53,DF53,DP53,DZ53,EJ53,ET53,FD53,FN53,FX53,GH53,GR53,HB53,HL53,HV53,IF53,IP53,IZ53),0)</f>
        <v>0</v>
      </c>
      <c r="M53" s="67"/>
      <c r="N53" s="17" t="s">
        <v>1</v>
      </c>
      <c r="O53" s="14" t="str">
        <f t="shared" ref="O53:S53" si="334">IF(COUNT(O52:O52)=0,"",AVERAGE(O52:O52))</f>
        <v/>
      </c>
      <c r="P53" s="14" t="str">
        <f t="shared" si="334"/>
        <v/>
      </c>
      <c r="Q53" s="14" t="str">
        <f t="shared" si="334"/>
        <v/>
      </c>
      <c r="R53" s="14" t="str">
        <f t="shared" si="334"/>
        <v/>
      </c>
      <c r="S53" s="14" t="str">
        <f t="shared" si="334"/>
        <v/>
      </c>
      <c r="T53" s="14" t="str">
        <f t="shared" ref="T53" si="335">IF(COUNT(T52:T52)=0,"",AVERAGE(T52:T52))</f>
        <v/>
      </c>
      <c r="W53" s="67"/>
      <c r="X53" s="17" t="s">
        <v>1</v>
      </c>
      <c r="Y53" s="14" t="str">
        <f t="shared" ref="Y53:AD53" si="336">IF(COUNT(Y52:Y52)=0,"",AVERAGE(Y52:Y52))</f>
        <v/>
      </c>
      <c r="Z53" s="14" t="str">
        <f t="shared" si="336"/>
        <v/>
      </c>
      <c r="AA53" s="14" t="str">
        <f t="shared" si="336"/>
        <v/>
      </c>
      <c r="AB53" s="14" t="str">
        <f t="shared" si="336"/>
        <v/>
      </c>
      <c r="AC53" s="14" t="str">
        <f t="shared" si="336"/>
        <v/>
      </c>
      <c r="AD53" s="14" t="str">
        <f t="shared" si="336"/>
        <v/>
      </c>
      <c r="AG53" s="67"/>
      <c r="AH53" s="17" t="s">
        <v>1</v>
      </c>
      <c r="AI53" s="14" t="str">
        <f t="shared" ref="AI53:AN53" si="337">IF(COUNT(AI52:AI52)=0,"",AVERAGE(AI52:AI52))</f>
        <v/>
      </c>
      <c r="AJ53" s="14" t="str">
        <f t="shared" si="337"/>
        <v/>
      </c>
      <c r="AK53" s="14" t="str">
        <f t="shared" si="337"/>
        <v/>
      </c>
      <c r="AL53" s="14" t="str">
        <f t="shared" si="337"/>
        <v/>
      </c>
      <c r="AM53" s="14" t="str">
        <f t="shared" si="337"/>
        <v/>
      </c>
      <c r="AN53" s="14" t="str">
        <f t="shared" si="337"/>
        <v/>
      </c>
      <c r="AQ53" s="67"/>
      <c r="AR53" s="17" t="s">
        <v>1</v>
      </c>
      <c r="AS53" s="14" t="str">
        <f t="shared" ref="AS53:AX53" si="338">IF(COUNT(AS52:AS52)=0,"",AVERAGE(AS52:AS52))</f>
        <v/>
      </c>
      <c r="AT53" s="14" t="str">
        <f t="shared" si="338"/>
        <v/>
      </c>
      <c r="AU53" s="14" t="str">
        <f t="shared" si="338"/>
        <v/>
      </c>
      <c r="AV53" s="14" t="str">
        <f t="shared" si="338"/>
        <v/>
      </c>
      <c r="AW53" s="14" t="str">
        <f t="shared" si="338"/>
        <v/>
      </c>
      <c r="AX53" s="14" t="str">
        <f t="shared" si="338"/>
        <v/>
      </c>
      <c r="BA53" s="67"/>
      <c r="BB53" s="17" t="s">
        <v>1</v>
      </c>
      <c r="BC53" s="14" t="str">
        <f t="shared" ref="BC53:BH53" si="339">IF(COUNT(BC52:BC52)=0,"",AVERAGE(BC52:BC52))</f>
        <v/>
      </c>
      <c r="BD53" s="14" t="str">
        <f t="shared" si="339"/>
        <v/>
      </c>
      <c r="BE53" s="14" t="str">
        <f t="shared" si="339"/>
        <v/>
      </c>
      <c r="BF53" s="14" t="str">
        <f t="shared" si="339"/>
        <v/>
      </c>
      <c r="BG53" s="14" t="str">
        <f t="shared" si="339"/>
        <v/>
      </c>
      <c r="BH53" s="14" t="str">
        <f t="shared" si="339"/>
        <v/>
      </c>
      <c r="BK53" s="67"/>
      <c r="BL53" s="17" t="s">
        <v>1</v>
      </c>
      <c r="BM53" s="14" t="str">
        <f t="shared" ref="BM53:BR53" si="340">IF(COUNT(BM52:BM52)=0,"",AVERAGE(BM52:BM52))</f>
        <v/>
      </c>
      <c r="BN53" s="14" t="str">
        <f t="shared" si="340"/>
        <v/>
      </c>
      <c r="BO53" s="14" t="str">
        <f t="shared" si="340"/>
        <v/>
      </c>
      <c r="BP53" s="14" t="str">
        <f t="shared" si="340"/>
        <v/>
      </c>
      <c r="BQ53" s="14" t="str">
        <f t="shared" si="340"/>
        <v/>
      </c>
      <c r="BR53" s="14" t="str">
        <f t="shared" si="340"/>
        <v/>
      </c>
      <c r="BU53" s="67"/>
      <c r="BV53" s="17" t="s">
        <v>1</v>
      </c>
      <c r="BW53" s="14" t="str">
        <f t="shared" ref="BW53:CB53" si="341">IF(COUNT(BW52:BW52)=0,"",AVERAGE(BW52:BW52))</f>
        <v/>
      </c>
      <c r="BX53" s="14" t="str">
        <f t="shared" si="341"/>
        <v/>
      </c>
      <c r="BY53" s="14" t="str">
        <f t="shared" si="341"/>
        <v/>
      </c>
      <c r="BZ53" s="14" t="str">
        <f t="shared" si="341"/>
        <v/>
      </c>
      <c r="CA53" s="14" t="str">
        <f t="shared" si="341"/>
        <v/>
      </c>
      <c r="CB53" s="14" t="str">
        <f t="shared" si="341"/>
        <v/>
      </c>
      <c r="CE53" s="67"/>
      <c r="CF53" s="17" t="s">
        <v>1</v>
      </c>
      <c r="CG53" s="14" t="str">
        <f t="shared" ref="CG53:CL53" si="342">IF(COUNT(CG52:CG52)=0,"",AVERAGE(CG52:CG52))</f>
        <v/>
      </c>
      <c r="CH53" s="14" t="str">
        <f t="shared" si="342"/>
        <v/>
      </c>
      <c r="CI53" s="14" t="str">
        <f t="shared" si="342"/>
        <v/>
      </c>
      <c r="CJ53" s="14" t="str">
        <f t="shared" si="342"/>
        <v/>
      </c>
      <c r="CK53" s="14" t="str">
        <f t="shared" si="342"/>
        <v/>
      </c>
      <c r="CL53" s="14" t="str">
        <f t="shared" si="342"/>
        <v/>
      </c>
      <c r="CO53" s="67"/>
      <c r="CP53" s="17" t="s">
        <v>1</v>
      </c>
      <c r="CQ53" s="14" t="str">
        <f t="shared" ref="CQ53:CV53" si="343">IF(COUNT(CQ52:CQ52)=0,"",AVERAGE(CQ52:CQ52))</f>
        <v/>
      </c>
      <c r="CR53" s="14" t="str">
        <f t="shared" si="343"/>
        <v/>
      </c>
      <c r="CS53" s="14" t="str">
        <f t="shared" si="343"/>
        <v/>
      </c>
      <c r="CT53" s="14" t="str">
        <f t="shared" si="343"/>
        <v/>
      </c>
      <c r="CU53" s="14" t="str">
        <f t="shared" si="343"/>
        <v/>
      </c>
      <c r="CV53" s="14" t="str">
        <f t="shared" si="343"/>
        <v/>
      </c>
      <c r="CY53" s="67"/>
      <c r="CZ53" s="17" t="s">
        <v>1</v>
      </c>
      <c r="DA53" s="14" t="str">
        <f t="shared" ref="DA53:DF53" si="344">IF(COUNT(DA52:DA52)=0,"",AVERAGE(DA52:DA52))</f>
        <v/>
      </c>
      <c r="DB53" s="14" t="str">
        <f t="shared" si="344"/>
        <v/>
      </c>
      <c r="DC53" s="14" t="str">
        <f t="shared" si="344"/>
        <v/>
      </c>
      <c r="DD53" s="14" t="str">
        <f t="shared" si="344"/>
        <v/>
      </c>
      <c r="DE53" s="14" t="str">
        <f t="shared" si="344"/>
        <v/>
      </c>
      <c r="DF53" s="14" t="str">
        <f t="shared" si="344"/>
        <v/>
      </c>
      <c r="DI53" s="67"/>
      <c r="DJ53" s="17" t="s">
        <v>1</v>
      </c>
      <c r="DK53" s="14" t="str">
        <f t="shared" ref="DK53:DP53" si="345">IF(COUNT(DK52:DK52)=0,"",AVERAGE(DK52:DK52))</f>
        <v/>
      </c>
      <c r="DL53" s="14" t="str">
        <f t="shared" si="345"/>
        <v/>
      </c>
      <c r="DM53" s="14" t="str">
        <f t="shared" si="345"/>
        <v/>
      </c>
      <c r="DN53" s="14" t="str">
        <f t="shared" si="345"/>
        <v/>
      </c>
      <c r="DO53" s="14" t="str">
        <f t="shared" si="345"/>
        <v/>
      </c>
      <c r="DP53" s="14" t="str">
        <f t="shared" si="345"/>
        <v/>
      </c>
      <c r="DS53" s="67"/>
      <c r="DT53" s="17" t="s">
        <v>1</v>
      </c>
      <c r="DU53" s="14" t="str">
        <f t="shared" ref="DU53:DZ53" si="346">IF(COUNT(DU52:DU52)=0,"",AVERAGE(DU52:DU52))</f>
        <v/>
      </c>
      <c r="DV53" s="14" t="str">
        <f t="shared" si="346"/>
        <v/>
      </c>
      <c r="DW53" s="14" t="str">
        <f t="shared" si="346"/>
        <v/>
      </c>
      <c r="DX53" s="14" t="str">
        <f t="shared" si="346"/>
        <v/>
      </c>
      <c r="DY53" s="14" t="str">
        <f t="shared" si="346"/>
        <v/>
      </c>
      <c r="DZ53" s="14" t="str">
        <f t="shared" si="346"/>
        <v/>
      </c>
      <c r="EC53" s="67"/>
      <c r="ED53" s="17" t="s">
        <v>1</v>
      </c>
      <c r="EE53" s="14" t="str">
        <f t="shared" ref="EE53:EJ53" si="347">IF(COUNT(EE52:EE52)=0,"",AVERAGE(EE52:EE52))</f>
        <v/>
      </c>
      <c r="EF53" s="14" t="str">
        <f t="shared" si="347"/>
        <v/>
      </c>
      <c r="EG53" s="14" t="str">
        <f t="shared" si="347"/>
        <v/>
      </c>
      <c r="EH53" s="14" t="str">
        <f t="shared" si="347"/>
        <v/>
      </c>
      <c r="EI53" s="14" t="str">
        <f t="shared" si="347"/>
        <v/>
      </c>
      <c r="EJ53" s="14" t="str">
        <f t="shared" si="347"/>
        <v/>
      </c>
      <c r="EM53" s="67"/>
      <c r="EN53" s="17" t="s">
        <v>1</v>
      </c>
      <c r="EO53" s="14" t="str">
        <f t="shared" ref="EO53:ET53" si="348">IF(COUNT(EO52:EO52)=0,"",AVERAGE(EO52:EO52))</f>
        <v/>
      </c>
      <c r="EP53" s="14" t="str">
        <f t="shared" si="348"/>
        <v/>
      </c>
      <c r="EQ53" s="14" t="str">
        <f t="shared" si="348"/>
        <v/>
      </c>
      <c r="ER53" s="14" t="str">
        <f t="shared" si="348"/>
        <v/>
      </c>
      <c r="ES53" s="14" t="str">
        <f t="shared" si="348"/>
        <v/>
      </c>
      <c r="ET53" s="14" t="str">
        <f t="shared" si="348"/>
        <v/>
      </c>
      <c r="EW53" s="67"/>
      <c r="EX53" s="17" t="s">
        <v>1</v>
      </c>
      <c r="EY53" s="14" t="str">
        <f t="shared" ref="EY53:FD53" si="349">IF(COUNT(EY52:EY52)=0,"",AVERAGE(EY52:EY52))</f>
        <v/>
      </c>
      <c r="EZ53" s="14" t="str">
        <f t="shared" si="349"/>
        <v/>
      </c>
      <c r="FA53" s="14" t="str">
        <f t="shared" si="349"/>
        <v/>
      </c>
      <c r="FB53" s="14" t="str">
        <f t="shared" si="349"/>
        <v/>
      </c>
      <c r="FC53" s="14" t="str">
        <f t="shared" si="349"/>
        <v/>
      </c>
      <c r="FD53" s="14" t="str">
        <f t="shared" si="349"/>
        <v/>
      </c>
      <c r="FG53" s="67"/>
      <c r="FH53" s="17" t="s">
        <v>1</v>
      </c>
      <c r="FI53" s="14" t="str">
        <f t="shared" ref="FI53:FN53" si="350">IF(COUNT(FI52:FI52)=0,"",AVERAGE(FI52:FI52))</f>
        <v/>
      </c>
      <c r="FJ53" s="14" t="str">
        <f t="shared" si="350"/>
        <v/>
      </c>
      <c r="FK53" s="14" t="str">
        <f t="shared" si="350"/>
        <v/>
      </c>
      <c r="FL53" s="14" t="str">
        <f t="shared" si="350"/>
        <v/>
      </c>
      <c r="FM53" s="14" t="str">
        <f t="shared" si="350"/>
        <v/>
      </c>
      <c r="FN53" s="14" t="str">
        <f t="shared" si="350"/>
        <v/>
      </c>
      <c r="FQ53" s="67"/>
      <c r="FR53" s="17" t="s">
        <v>1</v>
      </c>
      <c r="FS53" s="14" t="str">
        <f t="shared" ref="FS53:FX53" si="351">IF(COUNT(FS52:FS52)=0,"",AVERAGE(FS52:FS52))</f>
        <v/>
      </c>
      <c r="FT53" s="14" t="str">
        <f t="shared" si="351"/>
        <v/>
      </c>
      <c r="FU53" s="14" t="str">
        <f t="shared" si="351"/>
        <v/>
      </c>
      <c r="FV53" s="14" t="str">
        <f t="shared" si="351"/>
        <v/>
      </c>
      <c r="FW53" s="14" t="str">
        <f t="shared" si="351"/>
        <v/>
      </c>
      <c r="FX53" s="14" t="str">
        <f t="shared" si="351"/>
        <v/>
      </c>
      <c r="GA53" s="67"/>
      <c r="GB53" s="17" t="s">
        <v>1</v>
      </c>
      <c r="GC53" s="14" t="str">
        <f t="shared" ref="GC53:GH53" si="352">IF(COUNT(GC52:GC52)=0,"",AVERAGE(GC52:GC52))</f>
        <v/>
      </c>
      <c r="GD53" s="14" t="str">
        <f t="shared" si="352"/>
        <v/>
      </c>
      <c r="GE53" s="14" t="str">
        <f t="shared" si="352"/>
        <v/>
      </c>
      <c r="GF53" s="14" t="str">
        <f t="shared" si="352"/>
        <v/>
      </c>
      <c r="GG53" s="14" t="str">
        <f t="shared" si="352"/>
        <v/>
      </c>
      <c r="GH53" s="14" t="str">
        <f t="shared" si="352"/>
        <v/>
      </c>
      <c r="GK53" s="67"/>
      <c r="GL53" s="17" t="s">
        <v>1</v>
      </c>
      <c r="GM53" s="14" t="str">
        <f t="shared" ref="GM53:GR53" si="353">IF(COUNT(GM52:GM52)=0,"",AVERAGE(GM52:GM52))</f>
        <v/>
      </c>
      <c r="GN53" s="14" t="str">
        <f t="shared" si="353"/>
        <v/>
      </c>
      <c r="GO53" s="14" t="str">
        <f t="shared" si="353"/>
        <v/>
      </c>
      <c r="GP53" s="14" t="str">
        <f t="shared" si="353"/>
        <v/>
      </c>
      <c r="GQ53" s="14" t="str">
        <f t="shared" si="353"/>
        <v/>
      </c>
      <c r="GR53" s="14" t="str">
        <f t="shared" si="353"/>
        <v/>
      </c>
      <c r="GU53" s="67"/>
      <c r="GV53" s="17" t="s">
        <v>1</v>
      </c>
      <c r="GW53" s="14" t="str">
        <f t="shared" ref="GW53:HB53" si="354">IF(COUNT(GW52:GW52)=0,"",AVERAGE(GW52:GW52))</f>
        <v/>
      </c>
      <c r="GX53" s="14" t="str">
        <f t="shared" si="354"/>
        <v/>
      </c>
      <c r="GY53" s="14" t="str">
        <f t="shared" si="354"/>
        <v/>
      </c>
      <c r="GZ53" s="14" t="str">
        <f t="shared" si="354"/>
        <v/>
      </c>
      <c r="HA53" s="14" t="str">
        <f t="shared" si="354"/>
        <v/>
      </c>
      <c r="HB53" s="14" t="str">
        <f t="shared" si="354"/>
        <v/>
      </c>
      <c r="HE53" s="67"/>
      <c r="HF53" s="17" t="s">
        <v>1</v>
      </c>
      <c r="HG53" s="14" t="str">
        <f t="shared" ref="HG53:HL53" si="355">IF(COUNT(HG52:HG52)=0,"",AVERAGE(HG52:HG52))</f>
        <v/>
      </c>
      <c r="HH53" s="14" t="str">
        <f t="shared" si="355"/>
        <v/>
      </c>
      <c r="HI53" s="14" t="str">
        <f t="shared" si="355"/>
        <v/>
      </c>
      <c r="HJ53" s="14" t="str">
        <f t="shared" si="355"/>
        <v/>
      </c>
      <c r="HK53" s="14" t="str">
        <f t="shared" si="355"/>
        <v/>
      </c>
      <c r="HL53" s="14" t="str">
        <f t="shared" si="355"/>
        <v/>
      </c>
      <c r="HO53" s="67"/>
      <c r="HP53" s="17" t="s">
        <v>1</v>
      </c>
      <c r="HQ53" s="14" t="str">
        <f t="shared" ref="HQ53:HV53" si="356">IF(COUNT(HQ52:HQ52)=0,"",AVERAGE(HQ52:HQ52))</f>
        <v/>
      </c>
      <c r="HR53" s="14" t="str">
        <f t="shared" si="356"/>
        <v/>
      </c>
      <c r="HS53" s="14" t="str">
        <f t="shared" si="356"/>
        <v/>
      </c>
      <c r="HT53" s="14" t="str">
        <f t="shared" si="356"/>
        <v/>
      </c>
      <c r="HU53" s="14" t="str">
        <f t="shared" si="356"/>
        <v/>
      </c>
      <c r="HV53" s="14" t="str">
        <f t="shared" si="356"/>
        <v/>
      </c>
      <c r="HY53" s="67"/>
      <c r="HZ53" s="17" t="s">
        <v>1</v>
      </c>
      <c r="IA53" s="14" t="str">
        <f t="shared" ref="IA53:IF53" si="357">IF(COUNT(IA52:IA52)=0,"",AVERAGE(IA52:IA52))</f>
        <v/>
      </c>
      <c r="IB53" s="14" t="str">
        <f t="shared" si="357"/>
        <v/>
      </c>
      <c r="IC53" s="14" t="str">
        <f t="shared" si="357"/>
        <v/>
      </c>
      <c r="ID53" s="14" t="str">
        <f t="shared" si="357"/>
        <v/>
      </c>
      <c r="IE53" s="14" t="str">
        <f t="shared" si="357"/>
        <v/>
      </c>
      <c r="IF53" s="14" t="str">
        <f t="shared" si="357"/>
        <v/>
      </c>
      <c r="II53" s="67"/>
      <c r="IJ53" s="17" t="s">
        <v>1</v>
      </c>
      <c r="IK53" s="14" t="str">
        <f t="shared" ref="IK53:IP53" si="358">IF(COUNT(IK52:IK52)=0,"",AVERAGE(IK52:IK52))</f>
        <v/>
      </c>
      <c r="IL53" s="14" t="str">
        <f t="shared" si="358"/>
        <v/>
      </c>
      <c r="IM53" s="14" t="str">
        <f t="shared" si="358"/>
        <v/>
      </c>
      <c r="IN53" s="14" t="str">
        <f t="shared" si="358"/>
        <v/>
      </c>
      <c r="IO53" s="14" t="str">
        <f t="shared" si="358"/>
        <v/>
      </c>
      <c r="IP53" s="14" t="str">
        <f t="shared" si="358"/>
        <v/>
      </c>
      <c r="IS53" s="67"/>
      <c r="IT53" s="17" t="s">
        <v>1</v>
      </c>
      <c r="IU53" s="14" t="str">
        <f t="shared" ref="IU53:IZ53" si="359">IF(COUNT(IU52:IU52)=0,"",AVERAGE(IU52:IU52))</f>
        <v/>
      </c>
      <c r="IV53" s="14" t="str">
        <f t="shared" si="359"/>
        <v/>
      </c>
      <c r="IW53" s="14" t="str">
        <f t="shared" si="359"/>
        <v/>
      </c>
      <c r="IX53" s="14" t="str">
        <f t="shared" si="359"/>
        <v/>
      </c>
      <c r="IY53" s="14" t="str">
        <f t="shared" si="359"/>
        <v/>
      </c>
      <c r="IZ53" s="14" t="str">
        <f t="shared" si="359"/>
        <v/>
      </c>
    </row>
    <row r="54" spans="1:260" x14ac:dyDescent="0.25">
      <c r="C54" s="69">
        <v>5.8</v>
      </c>
      <c r="D54" s="15" t="s">
        <v>100</v>
      </c>
      <c r="E54" s="4">
        <f>E56</f>
        <v>0</v>
      </c>
      <c r="F54" s="4">
        <f t="shared" ref="F54:J54" si="360">F56</f>
        <v>0</v>
      </c>
      <c r="G54" s="4">
        <f t="shared" si="360"/>
        <v>0</v>
      </c>
      <c r="H54" s="4">
        <f t="shared" si="360"/>
        <v>0</v>
      </c>
      <c r="I54" s="4">
        <f t="shared" si="360"/>
        <v>0</v>
      </c>
      <c r="J54" s="4">
        <f t="shared" si="360"/>
        <v>0</v>
      </c>
      <c r="M54" s="69">
        <v>5.8</v>
      </c>
      <c r="N54" s="15" t="s">
        <v>100</v>
      </c>
      <c r="O54" s="4"/>
      <c r="P54" s="4"/>
      <c r="Q54" s="4"/>
      <c r="R54" s="4"/>
      <c r="S54" s="4"/>
      <c r="T54" s="4"/>
      <c r="W54" s="69">
        <v>5.8</v>
      </c>
      <c r="X54" s="15" t="s">
        <v>100</v>
      </c>
      <c r="Y54" s="4"/>
      <c r="Z54" s="4"/>
      <c r="AA54" s="4"/>
      <c r="AB54" s="4"/>
      <c r="AC54" s="4"/>
      <c r="AD54" s="4"/>
      <c r="AG54" s="69">
        <v>5.8</v>
      </c>
      <c r="AH54" s="15" t="s">
        <v>100</v>
      </c>
      <c r="AI54" s="4"/>
      <c r="AJ54" s="4"/>
      <c r="AK54" s="4"/>
      <c r="AL54" s="4"/>
      <c r="AM54" s="4"/>
      <c r="AN54" s="4"/>
      <c r="AQ54" s="69">
        <v>5.8</v>
      </c>
      <c r="AR54" s="15" t="s">
        <v>100</v>
      </c>
      <c r="AS54" s="4"/>
      <c r="AT54" s="4"/>
      <c r="AU54" s="4"/>
      <c r="AV54" s="4"/>
      <c r="AW54" s="4"/>
      <c r="AX54" s="4"/>
      <c r="BA54" s="69">
        <v>5.8</v>
      </c>
      <c r="BB54" s="15" t="s">
        <v>100</v>
      </c>
      <c r="BC54" s="4"/>
      <c r="BD54" s="4"/>
      <c r="BE54" s="4"/>
      <c r="BF54" s="4"/>
      <c r="BG54" s="4"/>
      <c r="BH54" s="4"/>
      <c r="BK54" s="69">
        <v>5.8</v>
      </c>
      <c r="BL54" s="15" t="s">
        <v>100</v>
      </c>
      <c r="BM54" s="4"/>
      <c r="BN54" s="4"/>
      <c r="BO54" s="4"/>
      <c r="BP54" s="4"/>
      <c r="BQ54" s="4"/>
      <c r="BR54" s="4"/>
      <c r="BU54" s="69">
        <v>5.8</v>
      </c>
      <c r="BV54" s="15" t="s">
        <v>100</v>
      </c>
      <c r="BW54" s="4"/>
      <c r="BX54" s="4"/>
      <c r="BY54" s="4"/>
      <c r="BZ54" s="4"/>
      <c r="CA54" s="4"/>
      <c r="CB54" s="4"/>
      <c r="CE54" s="69">
        <v>5.8</v>
      </c>
      <c r="CF54" s="15" t="s">
        <v>100</v>
      </c>
      <c r="CG54" s="4"/>
      <c r="CH54" s="4"/>
      <c r="CI54" s="4"/>
      <c r="CJ54" s="4"/>
      <c r="CK54" s="4"/>
      <c r="CL54" s="4"/>
      <c r="CO54" s="69">
        <v>5.8</v>
      </c>
      <c r="CP54" s="15" t="s">
        <v>100</v>
      </c>
      <c r="CQ54" s="4"/>
      <c r="CR54" s="4"/>
      <c r="CS54" s="4"/>
      <c r="CT54" s="4"/>
      <c r="CU54" s="4"/>
      <c r="CV54" s="4"/>
      <c r="CY54" s="69">
        <v>5.8</v>
      </c>
      <c r="CZ54" s="15" t="s">
        <v>100</v>
      </c>
      <c r="DA54" s="4"/>
      <c r="DB54" s="4"/>
      <c r="DC54" s="4"/>
      <c r="DD54" s="4"/>
      <c r="DE54" s="4"/>
      <c r="DF54" s="4"/>
      <c r="DI54" s="69">
        <v>5.8</v>
      </c>
      <c r="DJ54" s="15" t="s">
        <v>100</v>
      </c>
      <c r="DK54" s="4"/>
      <c r="DL54" s="4"/>
      <c r="DM54" s="4"/>
      <c r="DN54" s="4"/>
      <c r="DO54" s="4"/>
      <c r="DP54" s="4"/>
      <c r="DS54" s="69">
        <v>5.8</v>
      </c>
      <c r="DT54" s="15" t="s">
        <v>100</v>
      </c>
      <c r="DU54" s="4"/>
      <c r="DV54" s="4"/>
      <c r="DW54" s="4"/>
      <c r="DX54" s="4"/>
      <c r="DY54" s="4"/>
      <c r="DZ54" s="4"/>
      <c r="EC54" s="69">
        <v>5.8</v>
      </c>
      <c r="ED54" s="15" t="s">
        <v>100</v>
      </c>
      <c r="EE54" s="4"/>
      <c r="EF54" s="4"/>
      <c r="EG54" s="4"/>
      <c r="EH54" s="4"/>
      <c r="EI54" s="4"/>
      <c r="EJ54" s="4"/>
      <c r="EM54" s="69">
        <v>5.8</v>
      </c>
      <c r="EN54" s="15" t="s">
        <v>100</v>
      </c>
      <c r="EO54" s="4"/>
      <c r="EP54" s="4"/>
      <c r="EQ54" s="4"/>
      <c r="ER54" s="4"/>
      <c r="ES54" s="4"/>
      <c r="ET54" s="4"/>
      <c r="EW54" s="69">
        <v>5.8</v>
      </c>
      <c r="EX54" s="15" t="s">
        <v>100</v>
      </c>
      <c r="EY54" s="4"/>
      <c r="EZ54" s="4"/>
      <c r="FA54" s="4"/>
      <c r="FB54" s="4"/>
      <c r="FC54" s="4"/>
      <c r="FD54" s="4"/>
      <c r="FG54" s="69">
        <v>5.8</v>
      </c>
      <c r="FH54" s="15" t="s">
        <v>100</v>
      </c>
      <c r="FI54" s="4"/>
      <c r="FJ54" s="4"/>
      <c r="FK54" s="4"/>
      <c r="FL54" s="4"/>
      <c r="FM54" s="4"/>
      <c r="FN54" s="4"/>
      <c r="FQ54" s="69">
        <v>5.8</v>
      </c>
      <c r="FR54" s="15" t="s">
        <v>100</v>
      </c>
      <c r="FS54" s="4"/>
      <c r="FT54" s="4"/>
      <c r="FU54" s="4"/>
      <c r="FV54" s="4"/>
      <c r="FW54" s="4"/>
      <c r="FX54" s="4"/>
      <c r="GA54" s="69">
        <v>5.8</v>
      </c>
      <c r="GB54" s="15" t="s">
        <v>100</v>
      </c>
      <c r="GC54" s="4"/>
      <c r="GD54" s="4"/>
      <c r="GE54" s="4"/>
      <c r="GF54" s="4"/>
      <c r="GG54" s="4"/>
      <c r="GH54" s="4"/>
      <c r="GK54" s="69">
        <v>5.8</v>
      </c>
      <c r="GL54" s="15" t="s">
        <v>100</v>
      </c>
      <c r="GM54" s="4"/>
      <c r="GN54" s="4"/>
      <c r="GO54" s="4"/>
      <c r="GP54" s="4"/>
      <c r="GQ54" s="4"/>
      <c r="GR54" s="4"/>
      <c r="GU54" s="69">
        <v>5.8</v>
      </c>
      <c r="GV54" s="15" t="s">
        <v>100</v>
      </c>
      <c r="GW54" s="4"/>
      <c r="GX54" s="4"/>
      <c r="GY54" s="4"/>
      <c r="GZ54" s="4"/>
      <c r="HA54" s="4"/>
      <c r="HB54" s="4"/>
      <c r="HE54" s="69">
        <v>5.8</v>
      </c>
      <c r="HF54" s="15" t="s">
        <v>100</v>
      </c>
      <c r="HG54" s="4"/>
      <c r="HH54" s="4"/>
      <c r="HI54" s="4"/>
      <c r="HJ54" s="4"/>
      <c r="HK54" s="4"/>
      <c r="HL54" s="4"/>
      <c r="HO54" s="69">
        <v>5.8</v>
      </c>
      <c r="HP54" s="15" t="s">
        <v>100</v>
      </c>
      <c r="HQ54" s="4"/>
      <c r="HR54" s="4"/>
      <c r="HS54" s="4"/>
      <c r="HT54" s="4"/>
      <c r="HU54" s="4"/>
      <c r="HV54" s="4"/>
      <c r="HY54" s="69">
        <v>5.8</v>
      </c>
      <c r="HZ54" s="15" t="s">
        <v>100</v>
      </c>
      <c r="IA54" s="4"/>
      <c r="IB54" s="4"/>
      <c r="IC54" s="4"/>
      <c r="ID54" s="4"/>
      <c r="IE54" s="4"/>
      <c r="IF54" s="4"/>
      <c r="II54" s="69">
        <v>5.8</v>
      </c>
      <c r="IJ54" s="15" t="s">
        <v>100</v>
      </c>
      <c r="IK54" s="4"/>
      <c r="IL54" s="4"/>
      <c r="IM54" s="4"/>
      <c r="IN54" s="4"/>
      <c r="IO54" s="4"/>
      <c r="IP54" s="4"/>
      <c r="IS54" s="69">
        <v>5.8</v>
      </c>
      <c r="IT54" s="15" t="s">
        <v>100</v>
      </c>
      <c r="IU54" s="4"/>
      <c r="IV54" s="4"/>
      <c r="IW54" s="4"/>
      <c r="IX54" s="4"/>
      <c r="IY54" s="4"/>
      <c r="IZ54" s="4"/>
    </row>
    <row r="55" spans="1:260" outlineLevel="1" x14ac:dyDescent="0.25">
      <c r="C55" s="61"/>
      <c r="D55" s="13">
        <v>1</v>
      </c>
      <c r="E55" s="6"/>
      <c r="F55" s="6"/>
      <c r="G55" s="6"/>
      <c r="H55" s="6"/>
      <c r="I55" s="6"/>
      <c r="J55" s="6"/>
      <c r="M55" s="61"/>
      <c r="N55" s="13">
        <v>1</v>
      </c>
      <c r="O55" s="6"/>
      <c r="P55" s="6"/>
      <c r="Q55" s="6"/>
      <c r="R55" s="6"/>
      <c r="S55" s="6"/>
      <c r="T55" s="6"/>
      <c r="W55" s="61"/>
      <c r="X55" s="13">
        <v>1</v>
      </c>
      <c r="Y55" s="6"/>
      <c r="Z55" s="6"/>
      <c r="AA55" s="6"/>
      <c r="AB55" s="6"/>
      <c r="AC55" s="6"/>
      <c r="AD55" s="6"/>
      <c r="AG55" s="61"/>
      <c r="AH55" s="13">
        <v>1</v>
      </c>
      <c r="AI55" s="6"/>
      <c r="AJ55" s="6"/>
      <c r="AK55" s="6"/>
      <c r="AL55" s="6"/>
      <c r="AM55" s="6"/>
      <c r="AN55" s="6"/>
      <c r="AQ55" s="61"/>
      <c r="AR55" s="13">
        <v>1</v>
      </c>
      <c r="AS55" s="6"/>
      <c r="AT55" s="6"/>
      <c r="AU55" s="6"/>
      <c r="AV55" s="6"/>
      <c r="AW55" s="6"/>
      <c r="AX55" s="6"/>
      <c r="BA55" s="61"/>
      <c r="BB55" s="13">
        <v>1</v>
      </c>
      <c r="BC55" s="6"/>
      <c r="BD55" s="6"/>
      <c r="BE55" s="6"/>
      <c r="BF55" s="6"/>
      <c r="BG55" s="6"/>
      <c r="BH55" s="6"/>
      <c r="BK55" s="61"/>
      <c r="BL55" s="13">
        <v>1</v>
      </c>
      <c r="BM55" s="6"/>
      <c r="BN55" s="6"/>
      <c r="BO55" s="6"/>
      <c r="BP55" s="6"/>
      <c r="BQ55" s="6"/>
      <c r="BR55" s="6"/>
      <c r="BU55" s="61"/>
      <c r="BV55" s="13">
        <v>1</v>
      </c>
      <c r="BW55" s="6"/>
      <c r="BX55" s="6"/>
      <c r="BY55" s="6"/>
      <c r="BZ55" s="6"/>
      <c r="CA55" s="6"/>
      <c r="CB55" s="6"/>
      <c r="CE55" s="61"/>
      <c r="CF55" s="13">
        <v>1</v>
      </c>
      <c r="CG55" s="6"/>
      <c r="CH55" s="6"/>
      <c r="CI55" s="6"/>
      <c r="CJ55" s="6"/>
      <c r="CK55" s="6"/>
      <c r="CL55" s="6"/>
      <c r="CO55" s="61"/>
      <c r="CP55" s="13">
        <v>1</v>
      </c>
      <c r="CQ55" s="6"/>
      <c r="CR55" s="6"/>
      <c r="CS55" s="6"/>
      <c r="CT55" s="6"/>
      <c r="CU55" s="6"/>
      <c r="CV55" s="6"/>
      <c r="CY55" s="61"/>
      <c r="CZ55" s="13">
        <v>1</v>
      </c>
      <c r="DA55" s="6"/>
      <c r="DB55" s="6"/>
      <c r="DC55" s="6"/>
      <c r="DD55" s="6"/>
      <c r="DE55" s="6"/>
      <c r="DF55" s="6"/>
      <c r="DI55" s="61"/>
      <c r="DJ55" s="13">
        <v>1</v>
      </c>
      <c r="DK55" s="6"/>
      <c r="DL55" s="6"/>
      <c r="DM55" s="6"/>
      <c r="DN55" s="6"/>
      <c r="DO55" s="6"/>
      <c r="DP55" s="6"/>
      <c r="DS55" s="61"/>
      <c r="DT55" s="13">
        <v>1</v>
      </c>
      <c r="DU55" s="6"/>
      <c r="DV55" s="6"/>
      <c r="DW55" s="6"/>
      <c r="DX55" s="6"/>
      <c r="DY55" s="6"/>
      <c r="DZ55" s="6"/>
      <c r="EC55" s="61"/>
      <c r="ED55" s="13">
        <v>1</v>
      </c>
      <c r="EE55" s="6"/>
      <c r="EF55" s="6"/>
      <c r="EG55" s="6"/>
      <c r="EH55" s="6"/>
      <c r="EI55" s="6"/>
      <c r="EJ55" s="6"/>
      <c r="EM55" s="61"/>
      <c r="EN55" s="13">
        <v>1</v>
      </c>
      <c r="EO55" s="6"/>
      <c r="EP55" s="6"/>
      <c r="EQ55" s="6"/>
      <c r="ER55" s="6"/>
      <c r="ES55" s="6"/>
      <c r="ET55" s="6"/>
      <c r="EW55" s="61"/>
      <c r="EX55" s="13">
        <v>1</v>
      </c>
      <c r="EY55" s="6"/>
      <c r="EZ55" s="6"/>
      <c r="FA55" s="6"/>
      <c r="FB55" s="6"/>
      <c r="FC55" s="6"/>
      <c r="FD55" s="6"/>
      <c r="FG55" s="61"/>
      <c r="FH55" s="13">
        <v>1</v>
      </c>
      <c r="FI55" s="6"/>
      <c r="FJ55" s="6"/>
      <c r="FK55" s="6"/>
      <c r="FL55" s="6"/>
      <c r="FM55" s="6"/>
      <c r="FN55" s="6"/>
      <c r="FQ55" s="61"/>
      <c r="FR55" s="13">
        <v>1</v>
      </c>
      <c r="FS55" s="6"/>
      <c r="FT55" s="6"/>
      <c r="FU55" s="6"/>
      <c r="FV55" s="6"/>
      <c r="FW55" s="6"/>
      <c r="FX55" s="6"/>
      <c r="GA55" s="61"/>
      <c r="GB55" s="13">
        <v>1</v>
      </c>
      <c r="GC55" s="6"/>
      <c r="GD55" s="6"/>
      <c r="GE55" s="6"/>
      <c r="GF55" s="6"/>
      <c r="GG55" s="6"/>
      <c r="GH55" s="6"/>
      <c r="GK55" s="61"/>
      <c r="GL55" s="13">
        <v>1</v>
      </c>
      <c r="GM55" s="6"/>
      <c r="GN55" s="6"/>
      <c r="GO55" s="6"/>
      <c r="GP55" s="6"/>
      <c r="GQ55" s="6"/>
      <c r="GR55" s="6"/>
      <c r="GU55" s="61"/>
      <c r="GV55" s="13">
        <v>1</v>
      </c>
      <c r="GW55" s="6"/>
      <c r="GX55" s="6"/>
      <c r="GY55" s="6"/>
      <c r="GZ55" s="6"/>
      <c r="HA55" s="6"/>
      <c r="HB55" s="6"/>
      <c r="HE55" s="61"/>
      <c r="HF55" s="13">
        <v>1</v>
      </c>
      <c r="HG55" s="6"/>
      <c r="HH55" s="6"/>
      <c r="HI55" s="6"/>
      <c r="HJ55" s="6"/>
      <c r="HK55" s="6"/>
      <c r="HL55" s="6"/>
      <c r="HO55" s="61"/>
      <c r="HP55" s="13">
        <v>1</v>
      </c>
      <c r="HQ55" s="6"/>
      <c r="HR55" s="6"/>
      <c r="HS55" s="6"/>
      <c r="HT55" s="6"/>
      <c r="HU55" s="6"/>
      <c r="HV55" s="6"/>
      <c r="HY55" s="61"/>
      <c r="HZ55" s="13">
        <v>1</v>
      </c>
      <c r="IA55" s="6"/>
      <c r="IB55" s="6"/>
      <c r="IC55" s="6"/>
      <c r="ID55" s="6"/>
      <c r="IE55" s="6"/>
      <c r="IF55" s="6"/>
      <c r="II55" s="61"/>
      <c r="IJ55" s="13">
        <v>1</v>
      </c>
      <c r="IK55" s="6"/>
      <c r="IL55" s="6"/>
      <c r="IM55" s="6"/>
      <c r="IN55" s="6"/>
      <c r="IO55" s="6"/>
      <c r="IP55" s="6"/>
      <c r="IS55" s="61"/>
      <c r="IT55" s="13">
        <v>1</v>
      </c>
      <c r="IU55" s="6"/>
      <c r="IV55" s="6"/>
      <c r="IW55" s="6"/>
      <c r="IX55" s="6"/>
      <c r="IY55" s="6"/>
      <c r="IZ55" s="6"/>
    </row>
    <row r="56" spans="1:260" outlineLevel="1" x14ac:dyDescent="0.25">
      <c r="C56" s="67"/>
      <c r="D56" s="17" t="s">
        <v>1</v>
      </c>
      <c r="E56" s="64">
        <f>IFERROR(AVERAGE(O56,Y56,AI56,AS56,BC56,BM56,BW56,CG56,CQ56,DA56,DK56,DU56,EE56,EO56,EY56,FI56,FS56,GC56,GM56,GW56,HG56,HQ56,IA56,IK56,IU56),0)</f>
        <v>0</v>
      </c>
      <c r="F56" s="64">
        <f t="shared" ref="F56" si="361">IFERROR(AVERAGE(P56,Z56,AJ56,AT56,BD56,BN56,BX56,CH56,CR56,DB56,DL56,DV56,EF56,EP56,EZ56,FJ56,FT56,GD56,GN56,GX56,HH56,HR56,IB56,IL56,IV56),0)</f>
        <v>0</v>
      </c>
      <c r="G56" s="64">
        <f t="shared" ref="G56" si="362">IFERROR(AVERAGE(Q56,AA56,AK56,AU56,BE56,BO56,BY56,CI56,CS56,DC56,DM56,DW56,EG56,EQ56,FA56,FK56,FU56,GE56,GO56,GY56,HI56,HS56,IC56,IM56,IW56),0)</f>
        <v>0</v>
      </c>
      <c r="H56" s="64">
        <f t="shared" ref="H56" si="363">IFERROR(AVERAGE(R56,AB56,AL56,AV56,BF56,BP56,BZ56,CJ56,CT56,DD56,DN56,DX56,EH56,ER56,FB56,FL56,FV56,GF56,GP56,GZ56,HJ56,HT56,ID56,IN56,IX56),0)</f>
        <v>0</v>
      </c>
      <c r="I56" s="64">
        <f t="shared" ref="I56" si="364">IFERROR(AVERAGE(S56,AC56,AM56,AW56,BG56,BQ56,CA56,CK56,CU56,DE56,DO56,DY56,EI56,ES56,FC56,FM56,FW56,GG56,GQ56,HA56,HK56,HU56,IE56,IO56,IY56),0)</f>
        <v>0</v>
      </c>
      <c r="J56" s="64">
        <f t="shared" ref="J56" si="365">IFERROR(AVERAGE(T56,AD56,AN56,AX56,BH56,BR56,CB56,CL56,CV56,DF56,DP56,DZ56,EJ56,ET56,FD56,FN56,FX56,GH56,GR56,HB56,HL56,HV56,IF56,IP56,IZ56),0)</f>
        <v>0</v>
      </c>
      <c r="M56" s="67"/>
      <c r="N56" s="17" t="s">
        <v>1</v>
      </c>
      <c r="O56" s="14" t="str">
        <f t="shared" ref="O56:S56" si="366">IF(COUNT(O55:O55)=0,"",AVERAGE(O55:O55))</f>
        <v/>
      </c>
      <c r="P56" s="14" t="str">
        <f t="shared" si="366"/>
        <v/>
      </c>
      <c r="Q56" s="14" t="str">
        <f t="shared" si="366"/>
        <v/>
      </c>
      <c r="R56" s="14" t="str">
        <f t="shared" si="366"/>
        <v/>
      </c>
      <c r="S56" s="14" t="str">
        <f t="shared" si="366"/>
        <v/>
      </c>
      <c r="T56" s="14" t="str">
        <f t="shared" ref="T56" si="367">IF(COUNT(T55:T55)=0,"",AVERAGE(T55:T55))</f>
        <v/>
      </c>
      <c r="W56" s="67"/>
      <c r="X56" s="17" t="s">
        <v>1</v>
      </c>
      <c r="Y56" s="14" t="str">
        <f t="shared" ref="Y56:AD56" si="368">IF(COUNT(Y55:Y55)=0,"",AVERAGE(Y55:Y55))</f>
        <v/>
      </c>
      <c r="Z56" s="14" t="str">
        <f t="shared" si="368"/>
        <v/>
      </c>
      <c r="AA56" s="14" t="str">
        <f t="shared" si="368"/>
        <v/>
      </c>
      <c r="AB56" s="14" t="str">
        <f t="shared" si="368"/>
        <v/>
      </c>
      <c r="AC56" s="14" t="str">
        <f t="shared" si="368"/>
        <v/>
      </c>
      <c r="AD56" s="14" t="str">
        <f t="shared" si="368"/>
        <v/>
      </c>
      <c r="AG56" s="67"/>
      <c r="AH56" s="17" t="s">
        <v>1</v>
      </c>
      <c r="AI56" s="14" t="str">
        <f t="shared" ref="AI56:AN56" si="369">IF(COUNT(AI55:AI55)=0,"",AVERAGE(AI55:AI55))</f>
        <v/>
      </c>
      <c r="AJ56" s="14" t="str">
        <f t="shared" si="369"/>
        <v/>
      </c>
      <c r="AK56" s="14" t="str">
        <f t="shared" si="369"/>
        <v/>
      </c>
      <c r="AL56" s="14" t="str">
        <f t="shared" si="369"/>
        <v/>
      </c>
      <c r="AM56" s="14" t="str">
        <f t="shared" si="369"/>
        <v/>
      </c>
      <c r="AN56" s="14" t="str">
        <f t="shared" si="369"/>
        <v/>
      </c>
      <c r="AQ56" s="67"/>
      <c r="AR56" s="17" t="s">
        <v>1</v>
      </c>
      <c r="AS56" s="14" t="str">
        <f t="shared" ref="AS56:AX56" si="370">IF(COUNT(AS55:AS55)=0,"",AVERAGE(AS55:AS55))</f>
        <v/>
      </c>
      <c r="AT56" s="14" t="str">
        <f t="shared" si="370"/>
        <v/>
      </c>
      <c r="AU56" s="14" t="str">
        <f t="shared" si="370"/>
        <v/>
      </c>
      <c r="AV56" s="14" t="str">
        <f t="shared" si="370"/>
        <v/>
      </c>
      <c r="AW56" s="14" t="str">
        <f t="shared" si="370"/>
        <v/>
      </c>
      <c r="AX56" s="14" t="str">
        <f t="shared" si="370"/>
        <v/>
      </c>
      <c r="BA56" s="67"/>
      <c r="BB56" s="17" t="s">
        <v>1</v>
      </c>
      <c r="BC56" s="14" t="str">
        <f t="shared" ref="BC56:BH56" si="371">IF(COUNT(BC55:BC55)=0,"",AVERAGE(BC55:BC55))</f>
        <v/>
      </c>
      <c r="BD56" s="14" t="str">
        <f t="shared" si="371"/>
        <v/>
      </c>
      <c r="BE56" s="14" t="str">
        <f t="shared" si="371"/>
        <v/>
      </c>
      <c r="BF56" s="14" t="str">
        <f t="shared" si="371"/>
        <v/>
      </c>
      <c r="BG56" s="14" t="str">
        <f t="shared" si="371"/>
        <v/>
      </c>
      <c r="BH56" s="14" t="str">
        <f t="shared" si="371"/>
        <v/>
      </c>
      <c r="BK56" s="67"/>
      <c r="BL56" s="17" t="s">
        <v>1</v>
      </c>
      <c r="BM56" s="14" t="str">
        <f t="shared" ref="BM56:BR56" si="372">IF(COUNT(BM55:BM55)=0,"",AVERAGE(BM55:BM55))</f>
        <v/>
      </c>
      <c r="BN56" s="14" t="str">
        <f t="shared" si="372"/>
        <v/>
      </c>
      <c r="BO56" s="14" t="str">
        <f t="shared" si="372"/>
        <v/>
      </c>
      <c r="BP56" s="14" t="str">
        <f t="shared" si="372"/>
        <v/>
      </c>
      <c r="BQ56" s="14" t="str">
        <f t="shared" si="372"/>
        <v/>
      </c>
      <c r="BR56" s="14" t="str">
        <f t="shared" si="372"/>
        <v/>
      </c>
      <c r="BU56" s="67"/>
      <c r="BV56" s="17" t="s">
        <v>1</v>
      </c>
      <c r="BW56" s="14" t="str">
        <f t="shared" ref="BW56:CB56" si="373">IF(COUNT(BW55:BW55)=0,"",AVERAGE(BW55:BW55))</f>
        <v/>
      </c>
      <c r="BX56" s="14" t="str">
        <f t="shared" si="373"/>
        <v/>
      </c>
      <c r="BY56" s="14" t="str">
        <f t="shared" si="373"/>
        <v/>
      </c>
      <c r="BZ56" s="14" t="str">
        <f t="shared" si="373"/>
        <v/>
      </c>
      <c r="CA56" s="14" t="str">
        <f t="shared" si="373"/>
        <v/>
      </c>
      <c r="CB56" s="14" t="str">
        <f t="shared" si="373"/>
        <v/>
      </c>
      <c r="CE56" s="67"/>
      <c r="CF56" s="17" t="s">
        <v>1</v>
      </c>
      <c r="CG56" s="14" t="str">
        <f t="shared" ref="CG56:CL56" si="374">IF(COUNT(CG55:CG55)=0,"",AVERAGE(CG55:CG55))</f>
        <v/>
      </c>
      <c r="CH56" s="14" t="str">
        <f t="shared" si="374"/>
        <v/>
      </c>
      <c r="CI56" s="14" t="str">
        <f t="shared" si="374"/>
        <v/>
      </c>
      <c r="CJ56" s="14" t="str">
        <f t="shared" si="374"/>
        <v/>
      </c>
      <c r="CK56" s="14" t="str">
        <f t="shared" si="374"/>
        <v/>
      </c>
      <c r="CL56" s="14" t="str">
        <f t="shared" si="374"/>
        <v/>
      </c>
      <c r="CO56" s="67"/>
      <c r="CP56" s="17" t="s">
        <v>1</v>
      </c>
      <c r="CQ56" s="14" t="str">
        <f t="shared" ref="CQ56:CV56" si="375">IF(COUNT(CQ55:CQ55)=0,"",AVERAGE(CQ55:CQ55))</f>
        <v/>
      </c>
      <c r="CR56" s="14" t="str">
        <f t="shared" si="375"/>
        <v/>
      </c>
      <c r="CS56" s="14" t="str">
        <f t="shared" si="375"/>
        <v/>
      </c>
      <c r="CT56" s="14" t="str">
        <f t="shared" si="375"/>
        <v/>
      </c>
      <c r="CU56" s="14" t="str">
        <f t="shared" si="375"/>
        <v/>
      </c>
      <c r="CV56" s="14" t="str">
        <f t="shared" si="375"/>
        <v/>
      </c>
      <c r="CY56" s="67"/>
      <c r="CZ56" s="17" t="s">
        <v>1</v>
      </c>
      <c r="DA56" s="14" t="str">
        <f t="shared" ref="DA56:DF56" si="376">IF(COUNT(DA55:DA55)=0,"",AVERAGE(DA55:DA55))</f>
        <v/>
      </c>
      <c r="DB56" s="14" t="str">
        <f t="shared" si="376"/>
        <v/>
      </c>
      <c r="DC56" s="14" t="str">
        <f t="shared" si="376"/>
        <v/>
      </c>
      <c r="DD56" s="14" t="str">
        <f t="shared" si="376"/>
        <v/>
      </c>
      <c r="DE56" s="14" t="str">
        <f t="shared" si="376"/>
        <v/>
      </c>
      <c r="DF56" s="14" t="str">
        <f t="shared" si="376"/>
        <v/>
      </c>
      <c r="DI56" s="67"/>
      <c r="DJ56" s="17" t="s">
        <v>1</v>
      </c>
      <c r="DK56" s="14" t="str">
        <f t="shared" ref="DK56:DP56" si="377">IF(COUNT(DK55:DK55)=0,"",AVERAGE(DK55:DK55))</f>
        <v/>
      </c>
      <c r="DL56" s="14" t="str">
        <f t="shared" si="377"/>
        <v/>
      </c>
      <c r="DM56" s="14" t="str">
        <f t="shared" si="377"/>
        <v/>
      </c>
      <c r="DN56" s="14" t="str">
        <f t="shared" si="377"/>
        <v/>
      </c>
      <c r="DO56" s="14" t="str">
        <f t="shared" si="377"/>
        <v/>
      </c>
      <c r="DP56" s="14" t="str">
        <f t="shared" si="377"/>
        <v/>
      </c>
      <c r="DS56" s="67"/>
      <c r="DT56" s="17" t="s">
        <v>1</v>
      </c>
      <c r="DU56" s="14" t="str">
        <f t="shared" ref="DU56:DZ56" si="378">IF(COUNT(DU55:DU55)=0,"",AVERAGE(DU55:DU55))</f>
        <v/>
      </c>
      <c r="DV56" s="14" t="str">
        <f t="shared" si="378"/>
        <v/>
      </c>
      <c r="DW56" s="14" t="str">
        <f t="shared" si="378"/>
        <v/>
      </c>
      <c r="DX56" s="14" t="str">
        <f t="shared" si="378"/>
        <v/>
      </c>
      <c r="DY56" s="14" t="str">
        <f t="shared" si="378"/>
        <v/>
      </c>
      <c r="DZ56" s="14" t="str">
        <f t="shared" si="378"/>
        <v/>
      </c>
      <c r="EC56" s="67"/>
      <c r="ED56" s="17" t="s">
        <v>1</v>
      </c>
      <c r="EE56" s="14" t="str">
        <f t="shared" ref="EE56:EJ56" si="379">IF(COUNT(EE55:EE55)=0,"",AVERAGE(EE55:EE55))</f>
        <v/>
      </c>
      <c r="EF56" s="14" t="str">
        <f t="shared" si="379"/>
        <v/>
      </c>
      <c r="EG56" s="14" t="str">
        <f t="shared" si="379"/>
        <v/>
      </c>
      <c r="EH56" s="14" t="str">
        <f t="shared" si="379"/>
        <v/>
      </c>
      <c r="EI56" s="14" t="str">
        <f t="shared" si="379"/>
        <v/>
      </c>
      <c r="EJ56" s="14" t="str">
        <f t="shared" si="379"/>
        <v/>
      </c>
      <c r="EM56" s="67"/>
      <c r="EN56" s="17" t="s">
        <v>1</v>
      </c>
      <c r="EO56" s="14" t="str">
        <f t="shared" ref="EO56:ET56" si="380">IF(COUNT(EO55:EO55)=0,"",AVERAGE(EO55:EO55))</f>
        <v/>
      </c>
      <c r="EP56" s="14" t="str">
        <f t="shared" si="380"/>
        <v/>
      </c>
      <c r="EQ56" s="14" t="str">
        <f t="shared" si="380"/>
        <v/>
      </c>
      <c r="ER56" s="14" t="str">
        <f t="shared" si="380"/>
        <v/>
      </c>
      <c r="ES56" s="14" t="str">
        <f t="shared" si="380"/>
        <v/>
      </c>
      <c r="ET56" s="14" t="str">
        <f t="shared" si="380"/>
        <v/>
      </c>
      <c r="EW56" s="67"/>
      <c r="EX56" s="17" t="s">
        <v>1</v>
      </c>
      <c r="EY56" s="14" t="str">
        <f t="shared" ref="EY56:FD56" si="381">IF(COUNT(EY55:EY55)=0,"",AVERAGE(EY55:EY55))</f>
        <v/>
      </c>
      <c r="EZ56" s="14" t="str">
        <f t="shared" si="381"/>
        <v/>
      </c>
      <c r="FA56" s="14" t="str">
        <f t="shared" si="381"/>
        <v/>
      </c>
      <c r="FB56" s="14" t="str">
        <f t="shared" si="381"/>
        <v/>
      </c>
      <c r="FC56" s="14" t="str">
        <f t="shared" si="381"/>
        <v/>
      </c>
      <c r="FD56" s="14" t="str">
        <f t="shared" si="381"/>
        <v/>
      </c>
      <c r="FG56" s="67"/>
      <c r="FH56" s="17" t="s">
        <v>1</v>
      </c>
      <c r="FI56" s="14" t="str">
        <f t="shared" ref="FI56:FN56" si="382">IF(COUNT(FI55:FI55)=0,"",AVERAGE(FI55:FI55))</f>
        <v/>
      </c>
      <c r="FJ56" s="14" t="str">
        <f t="shared" si="382"/>
        <v/>
      </c>
      <c r="FK56" s="14" t="str">
        <f t="shared" si="382"/>
        <v/>
      </c>
      <c r="FL56" s="14" t="str">
        <f t="shared" si="382"/>
        <v/>
      </c>
      <c r="FM56" s="14" t="str">
        <f t="shared" si="382"/>
        <v/>
      </c>
      <c r="FN56" s="14" t="str">
        <f t="shared" si="382"/>
        <v/>
      </c>
      <c r="FQ56" s="67"/>
      <c r="FR56" s="17" t="s">
        <v>1</v>
      </c>
      <c r="FS56" s="14" t="str">
        <f t="shared" ref="FS56:FX56" si="383">IF(COUNT(FS55:FS55)=0,"",AVERAGE(FS55:FS55))</f>
        <v/>
      </c>
      <c r="FT56" s="14" t="str">
        <f t="shared" si="383"/>
        <v/>
      </c>
      <c r="FU56" s="14" t="str">
        <f t="shared" si="383"/>
        <v/>
      </c>
      <c r="FV56" s="14" t="str">
        <f t="shared" si="383"/>
        <v/>
      </c>
      <c r="FW56" s="14" t="str">
        <f t="shared" si="383"/>
        <v/>
      </c>
      <c r="FX56" s="14" t="str">
        <f t="shared" si="383"/>
        <v/>
      </c>
      <c r="GA56" s="67"/>
      <c r="GB56" s="17" t="s">
        <v>1</v>
      </c>
      <c r="GC56" s="14" t="str">
        <f t="shared" ref="GC56:GH56" si="384">IF(COUNT(GC55:GC55)=0,"",AVERAGE(GC55:GC55))</f>
        <v/>
      </c>
      <c r="GD56" s="14" t="str">
        <f t="shared" si="384"/>
        <v/>
      </c>
      <c r="GE56" s="14" t="str">
        <f t="shared" si="384"/>
        <v/>
      </c>
      <c r="GF56" s="14" t="str">
        <f t="shared" si="384"/>
        <v/>
      </c>
      <c r="GG56" s="14" t="str">
        <f t="shared" si="384"/>
        <v/>
      </c>
      <c r="GH56" s="14" t="str">
        <f t="shared" si="384"/>
        <v/>
      </c>
      <c r="GK56" s="67"/>
      <c r="GL56" s="17" t="s">
        <v>1</v>
      </c>
      <c r="GM56" s="14" t="str">
        <f t="shared" ref="GM56:GR56" si="385">IF(COUNT(GM55:GM55)=0,"",AVERAGE(GM55:GM55))</f>
        <v/>
      </c>
      <c r="GN56" s="14" t="str">
        <f t="shared" si="385"/>
        <v/>
      </c>
      <c r="GO56" s="14" t="str">
        <f t="shared" si="385"/>
        <v/>
      </c>
      <c r="GP56" s="14" t="str">
        <f t="shared" si="385"/>
        <v/>
      </c>
      <c r="GQ56" s="14" t="str">
        <f t="shared" si="385"/>
        <v/>
      </c>
      <c r="GR56" s="14" t="str">
        <f t="shared" si="385"/>
        <v/>
      </c>
      <c r="GU56" s="67"/>
      <c r="GV56" s="17" t="s">
        <v>1</v>
      </c>
      <c r="GW56" s="14" t="str">
        <f t="shared" ref="GW56:HB56" si="386">IF(COUNT(GW55:GW55)=0,"",AVERAGE(GW55:GW55))</f>
        <v/>
      </c>
      <c r="GX56" s="14" t="str">
        <f t="shared" si="386"/>
        <v/>
      </c>
      <c r="GY56" s="14" t="str">
        <f t="shared" si="386"/>
        <v/>
      </c>
      <c r="GZ56" s="14" t="str">
        <f t="shared" si="386"/>
        <v/>
      </c>
      <c r="HA56" s="14" t="str">
        <f t="shared" si="386"/>
        <v/>
      </c>
      <c r="HB56" s="14" t="str">
        <f t="shared" si="386"/>
        <v/>
      </c>
      <c r="HE56" s="67"/>
      <c r="HF56" s="17" t="s">
        <v>1</v>
      </c>
      <c r="HG56" s="14" t="str">
        <f t="shared" ref="HG56:HL56" si="387">IF(COUNT(HG55:HG55)=0,"",AVERAGE(HG55:HG55))</f>
        <v/>
      </c>
      <c r="HH56" s="14" t="str">
        <f t="shared" si="387"/>
        <v/>
      </c>
      <c r="HI56" s="14" t="str">
        <f t="shared" si="387"/>
        <v/>
      </c>
      <c r="HJ56" s="14" t="str">
        <f t="shared" si="387"/>
        <v/>
      </c>
      <c r="HK56" s="14" t="str">
        <f t="shared" si="387"/>
        <v/>
      </c>
      <c r="HL56" s="14" t="str">
        <f t="shared" si="387"/>
        <v/>
      </c>
      <c r="HO56" s="67"/>
      <c r="HP56" s="17" t="s">
        <v>1</v>
      </c>
      <c r="HQ56" s="14" t="str">
        <f t="shared" ref="HQ56:HV56" si="388">IF(COUNT(HQ55:HQ55)=0,"",AVERAGE(HQ55:HQ55))</f>
        <v/>
      </c>
      <c r="HR56" s="14" t="str">
        <f t="shared" si="388"/>
        <v/>
      </c>
      <c r="HS56" s="14" t="str">
        <f t="shared" si="388"/>
        <v/>
      </c>
      <c r="HT56" s="14" t="str">
        <f t="shared" si="388"/>
        <v/>
      </c>
      <c r="HU56" s="14" t="str">
        <f t="shared" si="388"/>
        <v/>
      </c>
      <c r="HV56" s="14" t="str">
        <f t="shared" si="388"/>
        <v/>
      </c>
      <c r="HY56" s="67"/>
      <c r="HZ56" s="17" t="s">
        <v>1</v>
      </c>
      <c r="IA56" s="14" t="str">
        <f t="shared" ref="IA56:IF56" si="389">IF(COUNT(IA55:IA55)=0,"",AVERAGE(IA55:IA55))</f>
        <v/>
      </c>
      <c r="IB56" s="14" t="str">
        <f t="shared" si="389"/>
        <v/>
      </c>
      <c r="IC56" s="14" t="str">
        <f t="shared" si="389"/>
        <v/>
      </c>
      <c r="ID56" s="14" t="str">
        <f t="shared" si="389"/>
        <v/>
      </c>
      <c r="IE56" s="14" t="str">
        <f t="shared" si="389"/>
        <v/>
      </c>
      <c r="IF56" s="14" t="str">
        <f t="shared" si="389"/>
        <v/>
      </c>
      <c r="II56" s="67"/>
      <c r="IJ56" s="17" t="s">
        <v>1</v>
      </c>
      <c r="IK56" s="14" t="str">
        <f t="shared" ref="IK56:IP56" si="390">IF(COUNT(IK55:IK55)=0,"",AVERAGE(IK55:IK55))</f>
        <v/>
      </c>
      <c r="IL56" s="14" t="str">
        <f t="shared" si="390"/>
        <v/>
      </c>
      <c r="IM56" s="14" t="str">
        <f t="shared" si="390"/>
        <v/>
      </c>
      <c r="IN56" s="14" t="str">
        <f t="shared" si="390"/>
        <v/>
      </c>
      <c r="IO56" s="14" t="str">
        <f t="shared" si="390"/>
        <v/>
      </c>
      <c r="IP56" s="14" t="str">
        <f t="shared" si="390"/>
        <v/>
      </c>
      <c r="IS56" s="67"/>
      <c r="IT56" s="17" t="s">
        <v>1</v>
      </c>
      <c r="IU56" s="14" t="str">
        <f t="shared" ref="IU56:IZ56" si="391">IF(COUNT(IU55:IU55)=0,"",AVERAGE(IU55:IU55))</f>
        <v/>
      </c>
      <c r="IV56" s="14" t="str">
        <f t="shared" si="391"/>
        <v/>
      </c>
      <c r="IW56" s="14" t="str">
        <f t="shared" si="391"/>
        <v/>
      </c>
      <c r="IX56" s="14" t="str">
        <f t="shared" si="391"/>
        <v/>
      </c>
      <c r="IY56" s="14" t="str">
        <f t="shared" si="391"/>
        <v/>
      </c>
      <c r="IZ56" s="14" t="str">
        <f t="shared" si="391"/>
        <v/>
      </c>
    </row>
    <row r="57" spans="1:260" ht="13.8" x14ac:dyDescent="0.25">
      <c r="A57" s="204"/>
      <c r="B57" s="205">
        <f>SUM(B59:B68)*10</f>
        <v>30</v>
      </c>
      <c r="C57" s="69">
        <v>5.9</v>
      </c>
      <c r="D57" s="15" t="s">
        <v>390</v>
      </c>
      <c r="E57" s="421">
        <f>((E$60*$B$60)+(E$64*$B$64)+(E$68*$B$64))/$B$57</f>
        <v>0.66666666666666663</v>
      </c>
      <c r="F57" s="421">
        <f t="shared" ref="F57:J57" si="392">((F$60*$B$60)+(F$64*$B$64)+(F$68*$B$64))/$B$57</f>
        <v>0.5</v>
      </c>
      <c r="G57" s="421">
        <f t="shared" si="392"/>
        <v>0.9916666666666667</v>
      </c>
      <c r="H57" s="421">
        <f t="shared" si="392"/>
        <v>0.25833333333333336</v>
      </c>
      <c r="I57" s="421">
        <f t="shared" si="392"/>
        <v>0.43333333333333335</v>
      </c>
      <c r="J57" s="421">
        <f t="shared" si="392"/>
        <v>0.45</v>
      </c>
      <c r="M57" s="69">
        <v>5.9</v>
      </c>
      <c r="N57" s="15" t="s">
        <v>390</v>
      </c>
      <c r="O57" s="4"/>
      <c r="P57" s="4"/>
      <c r="Q57" s="4"/>
      <c r="R57" s="4"/>
      <c r="S57" s="4"/>
      <c r="T57" s="4"/>
      <c r="W57" s="69">
        <v>5.9</v>
      </c>
      <c r="X57" s="15" t="s">
        <v>390</v>
      </c>
      <c r="Y57" s="4"/>
      <c r="Z57" s="4"/>
      <c r="AA57" s="4"/>
      <c r="AB57" s="4"/>
      <c r="AC57" s="4"/>
      <c r="AD57" s="4"/>
      <c r="AG57" s="69">
        <v>5.9</v>
      </c>
      <c r="AH57" s="15" t="s">
        <v>390</v>
      </c>
      <c r="AI57" s="4"/>
      <c r="AJ57" s="4"/>
      <c r="AK57" s="4"/>
      <c r="AL57" s="4"/>
      <c r="AM57" s="4"/>
      <c r="AN57" s="4"/>
      <c r="AQ57" s="69">
        <v>5.9</v>
      </c>
      <c r="AR57" s="15" t="s">
        <v>390</v>
      </c>
      <c r="AS57" s="4"/>
      <c r="AT57" s="4"/>
      <c r="AU57" s="4"/>
      <c r="AV57" s="4"/>
      <c r="AW57" s="4"/>
      <c r="AX57" s="4"/>
      <c r="BA57" s="69">
        <v>5.9</v>
      </c>
      <c r="BB57" s="15" t="s">
        <v>390</v>
      </c>
      <c r="BC57" s="4"/>
      <c r="BD57" s="4"/>
      <c r="BE57" s="4"/>
      <c r="BF57" s="4"/>
      <c r="BG57" s="4"/>
      <c r="BH57" s="4"/>
      <c r="BK57" s="69">
        <v>5.9</v>
      </c>
      <c r="BL57" s="15" t="s">
        <v>390</v>
      </c>
      <c r="BM57" s="4"/>
      <c r="BN57" s="4"/>
      <c r="BO57" s="4"/>
      <c r="BP57" s="4"/>
      <c r="BQ57" s="4"/>
      <c r="BR57" s="4"/>
      <c r="BU57" s="69">
        <v>5.9</v>
      </c>
      <c r="BV57" s="15" t="s">
        <v>390</v>
      </c>
      <c r="BW57" s="4"/>
      <c r="BX57" s="4"/>
      <c r="BY57" s="4"/>
      <c r="BZ57" s="4"/>
      <c r="CA57" s="4"/>
      <c r="CB57" s="4"/>
      <c r="CE57" s="69">
        <v>5.9</v>
      </c>
      <c r="CF57" s="15" t="s">
        <v>390</v>
      </c>
      <c r="CG57" s="4"/>
      <c r="CH57" s="4"/>
      <c r="CI57" s="4"/>
      <c r="CJ57" s="4"/>
      <c r="CK57" s="4"/>
      <c r="CL57" s="4"/>
      <c r="CO57" s="69">
        <v>5.9</v>
      </c>
      <c r="CP57" s="15" t="s">
        <v>390</v>
      </c>
      <c r="CQ57" s="4"/>
      <c r="CR57" s="4"/>
      <c r="CS57" s="4"/>
      <c r="CT57" s="4"/>
      <c r="CU57" s="4"/>
      <c r="CV57" s="4"/>
      <c r="CY57" s="69">
        <v>5.9</v>
      </c>
      <c r="CZ57" s="15" t="s">
        <v>390</v>
      </c>
      <c r="DA57" s="4"/>
      <c r="DB57" s="4"/>
      <c r="DC57" s="4"/>
      <c r="DD57" s="4"/>
      <c r="DE57" s="4"/>
      <c r="DF57" s="4"/>
      <c r="DI57" s="69">
        <v>5.9</v>
      </c>
      <c r="DJ57" s="15" t="s">
        <v>390</v>
      </c>
      <c r="DK57" s="4"/>
      <c r="DL57" s="4"/>
      <c r="DM57" s="4"/>
      <c r="DN57" s="4"/>
      <c r="DO57" s="4"/>
      <c r="DP57" s="4"/>
      <c r="DS57" s="69">
        <v>5.9</v>
      </c>
      <c r="DT57" s="15" t="s">
        <v>390</v>
      </c>
      <c r="DU57" s="4"/>
      <c r="DV57" s="4"/>
      <c r="DW57" s="4"/>
      <c r="DX57" s="4"/>
      <c r="DY57" s="4"/>
      <c r="DZ57" s="4"/>
      <c r="EC57" s="69">
        <v>5.9</v>
      </c>
      <c r="ED57" s="15" t="s">
        <v>390</v>
      </c>
      <c r="EE57" s="4"/>
      <c r="EF57" s="4"/>
      <c r="EG57" s="4"/>
      <c r="EH57" s="4"/>
      <c r="EI57" s="4"/>
      <c r="EJ57" s="4"/>
      <c r="EM57" s="69">
        <v>5.9</v>
      </c>
      <c r="EN57" s="15" t="s">
        <v>390</v>
      </c>
      <c r="EO57" s="4"/>
      <c r="EP57" s="4"/>
      <c r="EQ57" s="4"/>
      <c r="ER57" s="4"/>
      <c r="ES57" s="4"/>
      <c r="ET57" s="4"/>
      <c r="EW57" s="69">
        <v>5.9</v>
      </c>
      <c r="EX57" s="15" t="s">
        <v>390</v>
      </c>
      <c r="EY57" s="4"/>
      <c r="EZ57" s="4"/>
      <c r="FA57" s="4"/>
      <c r="FB57" s="4"/>
      <c r="FC57" s="4"/>
      <c r="FD57" s="4"/>
      <c r="FG57" s="69">
        <v>5.9</v>
      </c>
      <c r="FH57" s="15" t="s">
        <v>390</v>
      </c>
      <c r="FI57" s="4"/>
      <c r="FJ57" s="4"/>
      <c r="FK57" s="4"/>
      <c r="FL57" s="4"/>
      <c r="FM57" s="4"/>
      <c r="FN57" s="4"/>
      <c r="FQ57" s="69">
        <v>5.9</v>
      </c>
      <c r="FR57" s="15" t="s">
        <v>390</v>
      </c>
      <c r="FS57" s="4"/>
      <c r="FT57" s="4"/>
      <c r="FU57" s="4"/>
      <c r="FV57" s="4"/>
      <c r="FW57" s="4"/>
      <c r="FX57" s="4"/>
      <c r="GA57" s="69">
        <v>5.9</v>
      </c>
      <c r="GB57" s="15" t="s">
        <v>390</v>
      </c>
      <c r="GC57" s="4"/>
      <c r="GD57" s="4"/>
      <c r="GE57" s="4"/>
      <c r="GF57" s="4"/>
      <c r="GG57" s="4"/>
      <c r="GH57" s="4"/>
      <c r="GK57" s="69">
        <v>5.9</v>
      </c>
      <c r="GL57" s="15" t="s">
        <v>390</v>
      </c>
      <c r="GM57" s="4"/>
      <c r="GN57" s="4"/>
      <c r="GO57" s="4"/>
      <c r="GP57" s="4"/>
      <c r="GQ57" s="4"/>
      <c r="GR57" s="4"/>
      <c r="GU57" s="69">
        <v>5.9</v>
      </c>
      <c r="GV57" s="15" t="s">
        <v>390</v>
      </c>
      <c r="GW57" s="4"/>
      <c r="GX57" s="4"/>
      <c r="GY57" s="4"/>
      <c r="GZ57" s="4"/>
      <c r="HA57" s="4"/>
      <c r="HB57" s="4"/>
      <c r="HE57" s="69">
        <v>5.9</v>
      </c>
      <c r="HF57" s="15" t="s">
        <v>390</v>
      </c>
      <c r="HG57" s="4"/>
      <c r="HH57" s="4"/>
      <c r="HI57" s="4"/>
      <c r="HJ57" s="4"/>
      <c r="HK57" s="4"/>
      <c r="HL57" s="4"/>
      <c r="HO57" s="69">
        <v>5.9</v>
      </c>
      <c r="HP57" s="15" t="s">
        <v>390</v>
      </c>
      <c r="HQ57" s="4"/>
      <c r="HR57" s="4"/>
      <c r="HS57" s="4"/>
      <c r="HT57" s="4"/>
      <c r="HU57" s="4"/>
      <c r="HV57" s="4"/>
      <c r="HY57" s="69">
        <v>5.9</v>
      </c>
      <c r="HZ57" s="15" t="s">
        <v>390</v>
      </c>
      <c r="IA57" s="4"/>
      <c r="IB57" s="4"/>
      <c r="IC57" s="4"/>
      <c r="ID57" s="4"/>
      <c r="IE57" s="4"/>
      <c r="IF57" s="4"/>
      <c r="II57" s="69">
        <v>5.9</v>
      </c>
      <c r="IJ57" s="15" t="s">
        <v>390</v>
      </c>
      <c r="IK57" s="4"/>
      <c r="IL57" s="4"/>
      <c r="IM57" s="4"/>
      <c r="IN57" s="4"/>
      <c r="IO57" s="4"/>
      <c r="IP57" s="4"/>
      <c r="IS57" s="69">
        <v>5.9</v>
      </c>
      <c r="IT57" s="15" t="s">
        <v>390</v>
      </c>
      <c r="IU57" s="4"/>
      <c r="IV57" s="4"/>
      <c r="IW57" s="4"/>
      <c r="IX57" s="4"/>
      <c r="IY57" s="4"/>
      <c r="IZ57" s="4"/>
    </row>
    <row r="58" spans="1:260" outlineLevel="1" collapsed="1" x14ac:dyDescent="0.25">
      <c r="C58" s="56" t="s">
        <v>98</v>
      </c>
      <c r="D58" s="15" t="s">
        <v>391</v>
      </c>
      <c r="E58" s="4"/>
      <c r="F58" s="4"/>
      <c r="G58" s="4"/>
      <c r="H58" s="4"/>
      <c r="I58" s="4"/>
      <c r="J58" s="4"/>
      <c r="M58" s="56" t="s">
        <v>98</v>
      </c>
      <c r="N58" s="15" t="s">
        <v>391</v>
      </c>
      <c r="O58" s="4"/>
      <c r="P58" s="4"/>
      <c r="Q58" s="4"/>
      <c r="R58" s="4"/>
      <c r="S58" s="4"/>
      <c r="T58" s="4"/>
      <c r="W58" s="56" t="s">
        <v>98</v>
      </c>
      <c r="X58" s="15" t="s">
        <v>391</v>
      </c>
      <c r="Y58" s="4"/>
      <c r="Z58" s="4"/>
      <c r="AA58" s="4"/>
      <c r="AB58" s="4"/>
      <c r="AC58" s="4"/>
      <c r="AD58" s="4"/>
      <c r="AG58" s="56" t="s">
        <v>98</v>
      </c>
      <c r="AH58" s="15" t="s">
        <v>391</v>
      </c>
      <c r="AI58" s="4"/>
      <c r="AJ58" s="4"/>
      <c r="AK58" s="4"/>
      <c r="AL58" s="4"/>
      <c r="AM58" s="4"/>
      <c r="AN58" s="4"/>
      <c r="AQ58" s="56" t="s">
        <v>98</v>
      </c>
      <c r="AR58" s="15" t="s">
        <v>391</v>
      </c>
      <c r="AS58" s="4"/>
      <c r="AT58" s="4"/>
      <c r="AU58" s="4"/>
      <c r="AV58" s="4"/>
      <c r="AW58" s="4"/>
      <c r="AX58" s="4"/>
      <c r="BA58" s="56" t="s">
        <v>98</v>
      </c>
      <c r="BB58" s="15" t="s">
        <v>391</v>
      </c>
      <c r="BC58" s="4"/>
      <c r="BD58" s="4"/>
      <c r="BE58" s="4"/>
      <c r="BF58" s="4"/>
      <c r="BG58" s="4"/>
      <c r="BH58" s="4"/>
      <c r="BK58" s="56" t="s">
        <v>98</v>
      </c>
      <c r="BL58" s="15" t="s">
        <v>391</v>
      </c>
      <c r="BM58" s="4"/>
      <c r="BN58" s="4"/>
      <c r="BO58" s="4"/>
      <c r="BP58" s="4"/>
      <c r="BQ58" s="4"/>
      <c r="BR58" s="4"/>
      <c r="BU58" s="56" t="s">
        <v>98</v>
      </c>
      <c r="BV58" s="15" t="s">
        <v>391</v>
      </c>
      <c r="BW58" s="4"/>
      <c r="BX58" s="4"/>
      <c r="BY58" s="4"/>
      <c r="BZ58" s="4"/>
      <c r="CA58" s="4"/>
      <c r="CB58" s="4"/>
      <c r="CE58" s="56" t="s">
        <v>98</v>
      </c>
      <c r="CF58" s="15" t="s">
        <v>391</v>
      </c>
      <c r="CG58" s="4"/>
      <c r="CH58" s="4"/>
      <c r="CI58" s="4"/>
      <c r="CJ58" s="4"/>
      <c r="CK58" s="4"/>
      <c r="CL58" s="4"/>
      <c r="CO58" s="56" t="s">
        <v>98</v>
      </c>
      <c r="CP58" s="15" t="s">
        <v>391</v>
      </c>
      <c r="CQ58" s="4"/>
      <c r="CR58" s="4"/>
      <c r="CS58" s="4"/>
      <c r="CT58" s="4"/>
      <c r="CU58" s="4"/>
      <c r="CV58" s="4"/>
      <c r="CY58" s="56" t="s">
        <v>98</v>
      </c>
      <c r="CZ58" s="15" t="s">
        <v>391</v>
      </c>
      <c r="DA58" s="4"/>
      <c r="DB58" s="4"/>
      <c r="DC58" s="4"/>
      <c r="DD58" s="4"/>
      <c r="DE58" s="4"/>
      <c r="DF58" s="4"/>
      <c r="DI58" s="56" t="s">
        <v>98</v>
      </c>
      <c r="DJ58" s="15" t="s">
        <v>391</v>
      </c>
      <c r="DK58" s="4"/>
      <c r="DL58" s="4"/>
      <c r="DM58" s="4"/>
      <c r="DN58" s="4"/>
      <c r="DO58" s="4"/>
      <c r="DP58" s="4"/>
      <c r="DS58" s="56" t="s">
        <v>98</v>
      </c>
      <c r="DT58" s="15" t="s">
        <v>391</v>
      </c>
      <c r="DU58" s="4"/>
      <c r="DV58" s="4"/>
      <c r="DW58" s="4"/>
      <c r="DX58" s="4"/>
      <c r="DY58" s="4"/>
      <c r="DZ58" s="4"/>
      <c r="EC58" s="56" t="s">
        <v>98</v>
      </c>
      <c r="ED58" s="15" t="s">
        <v>391</v>
      </c>
      <c r="EE58" s="4"/>
      <c r="EF58" s="4"/>
      <c r="EG58" s="4"/>
      <c r="EH58" s="4"/>
      <c r="EI58" s="4"/>
      <c r="EJ58" s="4"/>
      <c r="EM58" s="56" t="s">
        <v>98</v>
      </c>
      <c r="EN58" s="15" t="s">
        <v>391</v>
      </c>
      <c r="EO58" s="4"/>
      <c r="EP58" s="4"/>
      <c r="EQ58" s="4"/>
      <c r="ER58" s="4"/>
      <c r="ES58" s="4"/>
      <c r="ET58" s="4"/>
      <c r="EW58" s="56" t="s">
        <v>98</v>
      </c>
      <c r="EX58" s="15" t="s">
        <v>391</v>
      </c>
      <c r="EY58" s="4"/>
      <c r="EZ58" s="4"/>
      <c r="FA58" s="4"/>
      <c r="FB58" s="4"/>
      <c r="FC58" s="4"/>
      <c r="FD58" s="4"/>
      <c r="FG58" s="56" t="s">
        <v>98</v>
      </c>
      <c r="FH58" s="15" t="s">
        <v>391</v>
      </c>
      <c r="FI58" s="4"/>
      <c r="FJ58" s="4"/>
      <c r="FK58" s="4"/>
      <c r="FL58" s="4"/>
      <c r="FM58" s="4"/>
      <c r="FN58" s="4"/>
      <c r="FQ58" s="56" t="s">
        <v>98</v>
      </c>
      <c r="FR58" s="15" t="s">
        <v>391</v>
      </c>
      <c r="FS58" s="4"/>
      <c r="FT58" s="4"/>
      <c r="FU58" s="4"/>
      <c r="FV58" s="4"/>
      <c r="FW58" s="4"/>
      <c r="FX58" s="4"/>
      <c r="GA58" s="56" t="s">
        <v>98</v>
      </c>
      <c r="GB58" s="15" t="s">
        <v>391</v>
      </c>
      <c r="GC58" s="4"/>
      <c r="GD58" s="4"/>
      <c r="GE58" s="4"/>
      <c r="GF58" s="4"/>
      <c r="GG58" s="4"/>
      <c r="GH58" s="4"/>
      <c r="GK58" s="56" t="s">
        <v>98</v>
      </c>
      <c r="GL58" s="15" t="s">
        <v>391</v>
      </c>
      <c r="GM58" s="4"/>
      <c r="GN58" s="4"/>
      <c r="GO58" s="4"/>
      <c r="GP58" s="4"/>
      <c r="GQ58" s="4"/>
      <c r="GR58" s="4"/>
      <c r="GU58" s="56" t="s">
        <v>98</v>
      </c>
      <c r="GV58" s="15" t="s">
        <v>391</v>
      </c>
      <c r="GW58" s="4"/>
      <c r="GX58" s="4"/>
      <c r="GY58" s="4"/>
      <c r="GZ58" s="4"/>
      <c r="HA58" s="4"/>
      <c r="HB58" s="4"/>
      <c r="HE58" s="56" t="s">
        <v>98</v>
      </c>
      <c r="HF58" s="15" t="s">
        <v>391</v>
      </c>
      <c r="HG58" s="4"/>
      <c r="HH58" s="4"/>
      <c r="HI58" s="4"/>
      <c r="HJ58" s="4"/>
      <c r="HK58" s="4"/>
      <c r="HL58" s="4"/>
      <c r="HO58" s="56" t="s">
        <v>98</v>
      </c>
      <c r="HP58" s="15" t="s">
        <v>391</v>
      </c>
      <c r="HQ58" s="4"/>
      <c r="HR58" s="4"/>
      <c r="HS58" s="4"/>
      <c r="HT58" s="4"/>
      <c r="HU58" s="4"/>
      <c r="HV58" s="4"/>
      <c r="HY58" s="56" t="s">
        <v>98</v>
      </c>
      <c r="HZ58" s="15" t="s">
        <v>391</v>
      </c>
      <c r="IA58" s="4"/>
      <c r="IB58" s="4"/>
      <c r="IC58" s="4"/>
      <c r="ID58" s="4"/>
      <c r="IE58" s="4"/>
      <c r="IF58" s="4"/>
      <c r="II58" s="56" t="s">
        <v>98</v>
      </c>
      <c r="IJ58" s="15" t="s">
        <v>391</v>
      </c>
      <c r="IK58" s="4"/>
      <c r="IL58" s="4"/>
      <c r="IM58" s="4"/>
      <c r="IN58" s="4"/>
      <c r="IO58" s="4"/>
      <c r="IP58" s="4"/>
      <c r="IS58" s="56" t="s">
        <v>98</v>
      </c>
      <c r="IT58" s="15" t="s">
        <v>391</v>
      </c>
      <c r="IU58" s="4"/>
      <c r="IV58" s="4"/>
      <c r="IW58" s="4"/>
      <c r="IX58" s="4"/>
      <c r="IY58" s="4"/>
      <c r="IZ58" s="4"/>
    </row>
    <row r="59" spans="1:260" outlineLevel="1" x14ac:dyDescent="0.25">
      <c r="C59" s="61"/>
      <c r="D59" s="13">
        <v>1</v>
      </c>
      <c r="E59" s="6"/>
      <c r="F59" s="6"/>
      <c r="G59" s="6"/>
      <c r="H59" s="6"/>
      <c r="I59" s="6"/>
      <c r="J59" s="6"/>
      <c r="M59" s="61"/>
      <c r="N59" s="13">
        <v>1</v>
      </c>
      <c r="O59" s="6">
        <v>10</v>
      </c>
      <c r="P59" s="6">
        <v>5</v>
      </c>
      <c r="Q59" s="6">
        <v>10</v>
      </c>
      <c r="R59" s="6">
        <v>2</v>
      </c>
      <c r="S59" s="6">
        <v>2</v>
      </c>
      <c r="T59" s="6">
        <v>0</v>
      </c>
      <c r="W59" s="61"/>
      <c r="X59" s="13">
        <v>1</v>
      </c>
      <c r="Y59" s="6">
        <v>10</v>
      </c>
      <c r="Z59" s="6">
        <v>7</v>
      </c>
      <c r="AA59" s="6">
        <v>10</v>
      </c>
      <c r="AB59" s="6">
        <v>9</v>
      </c>
      <c r="AC59" s="6">
        <v>4</v>
      </c>
      <c r="AD59" s="6">
        <v>7</v>
      </c>
      <c r="AG59" s="61"/>
      <c r="AH59" s="13">
        <v>1</v>
      </c>
      <c r="AI59" s="6"/>
      <c r="AJ59" s="6"/>
      <c r="AK59" s="6"/>
      <c r="AL59" s="6"/>
      <c r="AM59" s="6"/>
      <c r="AN59" s="6"/>
      <c r="AQ59" s="61"/>
      <c r="AR59" s="13">
        <v>1</v>
      </c>
      <c r="AS59" s="6"/>
      <c r="AT59" s="6"/>
      <c r="AU59" s="6"/>
      <c r="AV59" s="6"/>
      <c r="AW59" s="6"/>
      <c r="AX59" s="6"/>
      <c r="BA59" s="61"/>
      <c r="BB59" s="13">
        <v>1</v>
      </c>
      <c r="BC59" s="6"/>
      <c r="BD59" s="6"/>
      <c r="BE59" s="6"/>
      <c r="BF59" s="6"/>
      <c r="BG59" s="6"/>
      <c r="BH59" s="6"/>
      <c r="BK59" s="61"/>
      <c r="BL59" s="13">
        <v>1</v>
      </c>
      <c r="BM59" s="6"/>
      <c r="BN59" s="6"/>
      <c r="BO59" s="6"/>
      <c r="BP59" s="6"/>
      <c r="BQ59" s="6"/>
      <c r="BR59" s="6"/>
      <c r="BU59" s="61"/>
      <c r="BV59" s="13">
        <v>1</v>
      </c>
      <c r="BW59" s="6"/>
      <c r="BX59" s="6"/>
      <c r="BY59" s="6"/>
      <c r="BZ59" s="6"/>
      <c r="CA59" s="6"/>
      <c r="CB59" s="6"/>
      <c r="CE59" s="61"/>
      <c r="CF59" s="13">
        <v>1</v>
      </c>
      <c r="CG59" s="6"/>
      <c r="CH59" s="6"/>
      <c r="CI59" s="6"/>
      <c r="CJ59" s="6"/>
      <c r="CK59" s="6"/>
      <c r="CL59" s="6"/>
      <c r="CO59" s="61"/>
      <c r="CP59" s="13">
        <v>1</v>
      </c>
      <c r="CQ59" s="6"/>
      <c r="CR59" s="6"/>
      <c r="CS59" s="6"/>
      <c r="CT59" s="6"/>
      <c r="CU59" s="6"/>
      <c r="CV59" s="6"/>
      <c r="CY59" s="61"/>
      <c r="CZ59" s="13">
        <v>1</v>
      </c>
      <c r="DA59" s="6"/>
      <c r="DB59" s="6"/>
      <c r="DC59" s="6"/>
      <c r="DD59" s="6"/>
      <c r="DE59" s="6"/>
      <c r="DF59" s="6"/>
      <c r="DI59" s="61"/>
      <c r="DJ59" s="13">
        <v>1</v>
      </c>
      <c r="DK59" s="6"/>
      <c r="DL59" s="6"/>
      <c r="DM59" s="6"/>
      <c r="DN59" s="6"/>
      <c r="DO59" s="6"/>
      <c r="DP59" s="6"/>
      <c r="DS59" s="61"/>
      <c r="DT59" s="13">
        <v>1</v>
      </c>
      <c r="DU59" s="6"/>
      <c r="DV59" s="6"/>
      <c r="DW59" s="6"/>
      <c r="DX59" s="6"/>
      <c r="DY59" s="6"/>
      <c r="DZ59" s="6"/>
      <c r="EC59" s="61"/>
      <c r="ED59" s="13">
        <v>1</v>
      </c>
      <c r="EE59" s="6"/>
      <c r="EF59" s="6"/>
      <c r="EG59" s="6"/>
      <c r="EH59" s="6"/>
      <c r="EI59" s="6"/>
      <c r="EJ59" s="6"/>
      <c r="EM59" s="61"/>
      <c r="EN59" s="13">
        <v>1</v>
      </c>
      <c r="EO59" s="6"/>
      <c r="EP59" s="6"/>
      <c r="EQ59" s="6"/>
      <c r="ER59" s="6"/>
      <c r="ES59" s="6"/>
      <c r="ET59" s="6"/>
      <c r="EW59" s="61"/>
      <c r="EX59" s="13">
        <v>1</v>
      </c>
      <c r="EY59" s="6"/>
      <c r="EZ59" s="6"/>
      <c r="FA59" s="6"/>
      <c r="FB59" s="6"/>
      <c r="FC59" s="6"/>
      <c r="FD59" s="6"/>
      <c r="FG59" s="61"/>
      <c r="FH59" s="13">
        <v>1</v>
      </c>
      <c r="FI59" s="6"/>
      <c r="FJ59" s="6"/>
      <c r="FK59" s="6"/>
      <c r="FL59" s="6"/>
      <c r="FM59" s="6"/>
      <c r="FN59" s="6"/>
      <c r="FQ59" s="61"/>
      <c r="FR59" s="13">
        <v>1</v>
      </c>
      <c r="FS59" s="6"/>
      <c r="FT59" s="6"/>
      <c r="FU59" s="6"/>
      <c r="FV59" s="6"/>
      <c r="FW59" s="6"/>
      <c r="FX59" s="6"/>
      <c r="GA59" s="61"/>
      <c r="GB59" s="13">
        <v>1</v>
      </c>
      <c r="GC59" s="6"/>
      <c r="GD59" s="6"/>
      <c r="GE59" s="6"/>
      <c r="GF59" s="6"/>
      <c r="GG59" s="6"/>
      <c r="GH59" s="6"/>
      <c r="GK59" s="61"/>
      <c r="GL59" s="13">
        <v>1</v>
      </c>
      <c r="GM59" s="6"/>
      <c r="GN59" s="6"/>
      <c r="GO59" s="6"/>
      <c r="GP59" s="6"/>
      <c r="GQ59" s="6"/>
      <c r="GR59" s="6"/>
      <c r="GU59" s="61"/>
      <c r="GV59" s="13">
        <v>1</v>
      </c>
      <c r="GW59" s="6"/>
      <c r="GX59" s="6"/>
      <c r="GY59" s="6"/>
      <c r="GZ59" s="6"/>
      <c r="HA59" s="6"/>
      <c r="HB59" s="6"/>
      <c r="HE59" s="61"/>
      <c r="HF59" s="13">
        <v>1</v>
      </c>
      <c r="HG59" s="6"/>
      <c r="HH59" s="6"/>
      <c r="HI59" s="6"/>
      <c r="HJ59" s="6"/>
      <c r="HK59" s="6"/>
      <c r="HL59" s="6"/>
      <c r="HO59" s="61"/>
      <c r="HP59" s="13">
        <v>1</v>
      </c>
      <c r="HQ59" s="6"/>
      <c r="HR59" s="6"/>
      <c r="HS59" s="6"/>
      <c r="HT59" s="6"/>
      <c r="HU59" s="6"/>
      <c r="HV59" s="6"/>
      <c r="HY59" s="61"/>
      <c r="HZ59" s="13">
        <v>1</v>
      </c>
      <c r="IA59" s="6"/>
      <c r="IB59" s="6"/>
      <c r="IC59" s="6"/>
      <c r="ID59" s="6"/>
      <c r="IE59" s="6"/>
      <c r="IF59" s="6"/>
      <c r="II59" s="61"/>
      <c r="IJ59" s="13">
        <v>1</v>
      </c>
      <c r="IK59" s="6"/>
      <c r="IL59" s="6"/>
      <c r="IM59" s="6"/>
      <c r="IN59" s="6"/>
      <c r="IO59" s="6"/>
      <c r="IP59" s="6"/>
      <c r="IS59" s="61"/>
      <c r="IT59" s="13">
        <v>1</v>
      </c>
      <c r="IU59" s="6"/>
      <c r="IV59" s="6"/>
      <c r="IW59" s="6"/>
      <c r="IX59" s="6"/>
      <c r="IY59" s="6"/>
      <c r="IZ59" s="6"/>
    </row>
    <row r="60" spans="1:260" ht="13.8" outlineLevel="1" x14ac:dyDescent="0.25">
      <c r="A60" s="99" t="s">
        <v>129</v>
      </c>
      <c r="B60" s="100">
        <f>IF(A60="High",ITTHigh,(IF(A60="Medium",ITTMed,(IF(A60="Low",ITTLow,0)))))</f>
        <v>1</v>
      </c>
      <c r="C60" s="67"/>
      <c r="D60" s="17" t="s">
        <v>1</v>
      </c>
      <c r="E60" s="64">
        <f>IFERROR(AVERAGE(O60,Y60,AI60,AS60,BC60,BM60,BW60,CG60,CQ60,DA60,DK60,DU60,EE60,EO60,EY60,FI60,FS60,GC60,GM60,GW60,HG60,HQ60,IA60,IK60,IU60),0)</f>
        <v>10</v>
      </c>
      <c r="F60" s="64">
        <f t="shared" ref="F60" si="393">IFERROR(AVERAGE(P60,Z60,AJ60,AT60,BD60,BN60,BX60,CH60,CR60,DB60,DL60,DV60,EF60,EP60,EZ60,FJ60,FT60,GD60,GN60,GX60,HH60,HR60,IB60,IL60,IV60),0)</f>
        <v>6</v>
      </c>
      <c r="G60" s="64">
        <f t="shared" ref="G60" si="394">IFERROR(AVERAGE(Q60,AA60,AK60,AU60,BE60,BO60,BY60,CI60,CS60,DC60,DM60,DW60,EG60,EQ60,FA60,FK60,FU60,GE60,GO60,GY60,HI60,HS60,IC60,IM60,IW60),0)</f>
        <v>10</v>
      </c>
      <c r="H60" s="64">
        <f t="shared" ref="H60" si="395">IFERROR(AVERAGE(R60,AB60,AL60,AV60,BF60,BP60,BZ60,CJ60,CT60,DD60,DN60,DX60,EH60,ER60,FB60,FL60,FV60,GF60,GP60,GZ60,HJ60,HT60,ID60,IN60,IX60),0)</f>
        <v>5.5</v>
      </c>
      <c r="I60" s="64">
        <f t="shared" ref="I60" si="396">IFERROR(AVERAGE(S60,AC60,AM60,AW60,BG60,BQ60,CA60,CK60,CU60,DE60,DO60,DY60,EI60,ES60,FC60,FM60,FW60,GG60,GQ60,HA60,HK60,HU60,IE60,IO60,IY60),0)</f>
        <v>3</v>
      </c>
      <c r="J60" s="64">
        <f t="shared" ref="J60" si="397">IFERROR(AVERAGE(T60,AD60,AN60,AX60,BH60,BR60,CB60,CL60,CV60,DF60,DP60,DZ60,EJ60,ET60,FD60,FN60,FX60,GH60,GR60,HB60,HL60,HV60,IF60,IP60,IZ60),0)</f>
        <v>3.5</v>
      </c>
      <c r="M60" s="67"/>
      <c r="N60" s="17" t="s">
        <v>1</v>
      </c>
      <c r="O60" s="14">
        <f t="shared" ref="O60:S60" si="398">IF(COUNT(O59:O59)=0,"",AVERAGE(O59:O59))</f>
        <v>10</v>
      </c>
      <c r="P60" s="14">
        <f t="shared" si="398"/>
        <v>5</v>
      </c>
      <c r="Q60" s="14">
        <f t="shared" si="398"/>
        <v>10</v>
      </c>
      <c r="R60" s="14">
        <f t="shared" si="398"/>
        <v>2</v>
      </c>
      <c r="S60" s="14">
        <f t="shared" si="398"/>
        <v>2</v>
      </c>
      <c r="T60" s="14">
        <f t="shared" ref="T60" si="399">IF(COUNT(T59:T59)=0,"",AVERAGE(T59:T59))</f>
        <v>0</v>
      </c>
      <c r="W60" s="67"/>
      <c r="X60" s="17" t="s">
        <v>1</v>
      </c>
      <c r="Y60" s="14">
        <f t="shared" ref="Y60:AD60" si="400">IF(COUNT(Y59:Y59)=0,"",AVERAGE(Y59:Y59))</f>
        <v>10</v>
      </c>
      <c r="Z60" s="14">
        <f t="shared" ref="Z60" si="401">IF(COUNT(Z59:Z59)=0,"",AVERAGE(Z59:Z59))</f>
        <v>7</v>
      </c>
      <c r="AA60" s="14">
        <f t="shared" si="400"/>
        <v>10</v>
      </c>
      <c r="AB60" s="14">
        <f t="shared" si="400"/>
        <v>9</v>
      </c>
      <c r="AC60" s="14">
        <f t="shared" si="400"/>
        <v>4</v>
      </c>
      <c r="AD60" s="14">
        <f t="shared" si="400"/>
        <v>7</v>
      </c>
      <c r="AG60" s="67"/>
      <c r="AH60" s="17" t="s">
        <v>1</v>
      </c>
      <c r="AI60" s="14" t="str">
        <f t="shared" ref="AI60:AN60" si="402">IF(COUNT(AI59:AI59)=0,"",AVERAGE(AI59:AI59))</f>
        <v/>
      </c>
      <c r="AJ60" s="14" t="str">
        <f t="shared" si="402"/>
        <v/>
      </c>
      <c r="AK60" s="14" t="str">
        <f t="shared" si="402"/>
        <v/>
      </c>
      <c r="AL60" s="14" t="str">
        <f t="shared" si="402"/>
        <v/>
      </c>
      <c r="AM60" s="14" t="str">
        <f t="shared" si="402"/>
        <v/>
      </c>
      <c r="AN60" s="14" t="str">
        <f t="shared" si="402"/>
        <v/>
      </c>
      <c r="AQ60" s="67"/>
      <c r="AR60" s="17" t="s">
        <v>1</v>
      </c>
      <c r="AS60" s="14" t="str">
        <f t="shared" ref="AS60:AX60" si="403">IF(COUNT(AS59:AS59)=0,"",AVERAGE(AS59:AS59))</f>
        <v/>
      </c>
      <c r="AT60" s="14" t="str">
        <f t="shared" si="403"/>
        <v/>
      </c>
      <c r="AU60" s="14" t="str">
        <f t="shared" si="403"/>
        <v/>
      </c>
      <c r="AV60" s="14" t="str">
        <f t="shared" si="403"/>
        <v/>
      </c>
      <c r="AW60" s="14" t="str">
        <f t="shared" si="403"/>
        <v/>
      </c>
      <c r="AX60" s="14" t="str">
        <f t="shared" si="403"/>
        <v/>
      </c>
      <c r="BA60" s="67"/>
      <c r="BB60" s="17" t="s">
        <v>1</v>
      </c>
      <c r="BC60" s="14" t="str">
        <f t="shared" ref="BC60:BH60" si="404">IF(COUNT(BC59:BC59)=0,"",AVERAGE(BC59:BC59))</f>
        <v/>
      </c>
      <c r="BD60" s="14" t="str">
        <f t="shared" si="404"/>
        <v/>
      </c>
      <c r="BE60" s="14" t="str">
        <f t="shared" si="404"/>
        <v/>
      </c>
      <c r="BF60" s="14" t="str">
        <f t="shared" si="404"/>
        <v/>
      </c>
      <c r="BG60" s="14" t="str">
        <f t="shared" si="404"/>
        <v/>
      </c>
      <c r="BH60" s="14" t="str">
        <f t="shared" si="404"/>
        <v/>
      </c>
      <c r="BK60" s="67"/>
      <c r="BL60" s="17" t="s">
        <v>1</v>
      </c>
      <c r="BM60" s="14" t="str">
        <f t="shared" ref="BM60:BR60" si="405">IF(COUNT(BM59:BM59)=0,"",AVERAGE(BM59:BM59))</f>
        <v/>
      </c>
      <c r="BN60" s="14" t="str">
        <f t="shared" si="405"/>
        <v/>
      </c>
      <c r="BO60" s="14" t="str">
        <f t="shared" si="405"/>
        <v/>
      </c>
      <c r="BP60" s="14" t="str">
        <f t="shared" si="405"/>
        <v/>
      </c>
      <c r="BQ60" s="14" t="str">
        <f t="shared" si="405"/>
        <v/>
      </c>
      <c r="BR60" s="14" t="str">
        <f t="shared" si="405"/>
        <v/>
      </c>
      <c r="BU60" s="67"/>
      <c r="BV60" s="17" t="s">
        <v>1</v>
      </c>
      <c r="BW60" s="14" t="str">
        <f t="shared" ref="BW60:CB60" si="406">IF(COUNT(BW59:BW59)=0,"",AVERAGE(BW59:BW59))</f>
        <v/>
      </c>
      <c r="BX60" s="14" t="str">
        <f t="shared" si="406"/>
        <v/>
      </c>
      <c r="BY60" s="14" t="str">
        <f t="shared" si="406"/>
        <v/>
      </c>
      <c r="BZ60" s="14" t="str">
        <f t="shared" si="406"/>
        <v/>
      </c>
      <c r="CA60" s="14" t="str">
        <f t="shared" si="406"/>
        <v/>
      </c>
      <c r="CB60" s="14" t="str">
        <f t="shared" si="406"/>
        <v/>
      </c>
      <c r="CE60" s="67"/>
      <c r="CF60" s="17" t="s">
        <v>1</v>
      </c>
      <c r="CG60" s="14" t="str">
        <f t="shared" ref="CG60:CL60" si="407">IF(COUNT(CG59:CG59)=0,"",AVERAGE(CG59:CG59))</f>
        <v/>
      </c>
      <c r="CH60" s="14" t="str">
        <f t="shared" si="407"/>
        <v/>
      </c>
      <c r="CI60" s="14" t="str">
        <f t="shared" si="407"/>
        <v/>
      </c>
      <c r="CJ60" s="14" t="str">
        <f t="shared" si="407"/>
        <v/>
      </c>
      <c r="CK60" s="14" t="str">
        <f t="shared" si="407"/>
        <v/>
      </c>
      <c r="CL60" s="14" t="str">
        <f t="shared" si="407"/>
        <v/>
      </c>
      <c r="CO60" s="67"/>
      <c r="CP60" s="17" t="s">
        <v>1</v>
      </c>
      <c r="CQ60" s="14" t="str">
        <f t="shared" ref="CQ60:CV60" si="408">IF(COUNT(CQ59:CQ59)=0,"",AVERAGE(CQ59:CQ59))</f>
        <v/>
      </c>
      <c r="CR60" s="14" t="str">
        <f t="shared" si="408"/>
        <v/>
      </c>
      <c r="CS60" s="14" t="str">
        <f t="shared" si="408"/>
        <v/>
      </c>
      <c r="CT60" s="14" t="str">
        <f t="shared" si="408"/>
        <v/>
      </c>
      <c r="CU60" s="14" t="str">
        <f t="shared" si="408"/>
        <v/>
      </c>
      <c r="CV60" s="14" t="str">
        <f t="shared" si="408"/>
        <v/>
      </c>
      <c r="CY60" s="67"/>
      <c r="CZ60" s="17" t="s">
        <v>1</v>
      </c>
      <c r="DA60" s="14" t="str">
        <f t="shared" ref="DA60:DF60" si="409">IF(COUNT(DA59:DA59)=0,"",AVERAGE(DA59:DA59))</f>
        <v/>
      </c>
      <c r="DB60" s="14" t="str">
        <f t="shared" si="409"/>
        <v/>
      </c>
      <c r="DC60" s="14" t="str">
        <f t="shared" si="409"/>
        <v/>
      </c>
      <c r="DD60" s="14" t="str">
        <f t="shared" si="409"/>
        <v/>
      </c>
      <c r="DE60" s="14" t="str">
        <f t="shared" si="409"/>
        <v/>
      </c>
      <c r="DF60" s="14" t="str">
        <f t="shared" si="409"/>
        <v/>
      </c>
      <c r="DI60" s="67"/>
      <c r="DJ60" s="17" t="s">
        <v>1</v>
      </c>
      <c r="DK60" s="14" t="str">
        <f t="shared" ref="DK60:DP60" si="410">IF(COUNT(DK59:DK59)=0,"",AVERAGE(DK59:DK59))</f>
        <v/>
      </c>
      <c r="DL60" s="14" t="str">
        <f t="shared" si="410"/>
        <v/>
      </c>
      <c r="DM60" s="14" t="str">
        <f t="shared" si="410"/>
        <v/>
      </c>
      <c r="DN60" s="14" t="str">
        <f t="shared" si="410"/>
        <v/>
      </c>
      <c r="DO60" s="14" t="str">
        <f t="shared" si="410"/>
        <v/>
      </c>
      <c r="DP60" s="14" t="str">
        <f t="shared" si="410"/>
        <v/>
      </c>
      <c r="DS60" s="67"/>
      <c r="DT60" s="17" t="s">
        <v>1</v>
      </c>
      <c r="DU60" s="14" t="str">
        <f t="shared" ref="DU60:DZ60" si="411">IF(COUNT(DU59:DU59)=0,"",AVERAGE(DU59:DU59))</f>
        <v/>
      </c>
      <c r="DV60" s="14" t="str">
        <f t="shared" si="411"/>
        <v/>
      </c>
      <c r="DW60" s="14" t="str">
        <f t="shared" si="411"/>
        <v/>
      </c>
      <c r="DX60" s="14" t="str">
        <f t="shared" si="411"/>
        <v/>
      </c>
      <c r="DY60" s="14" t="str">
        <f t="shared" si="411"/>
        <v/>
      </c>
      <c r="DZ60" s="14" t="str">
        <f t="shared" si="411"/>
        <v/>
      </c>
      <c r="EC60" s="67"/>
      <c r="ED60" s="17" t="s">
        <v>1</v>
      </c>
      <c r="EE60" s="14" t="str">
        <f t="shared" ref="EE60:EJ60" si="412">IF(COUNT(EE59:EE59)=0,"",AVERAGE(EE59:EE59))</f>
        <v/>
      </c>
      <c r="EF60" s="14" t="str">
        <f t="shared" si="412"/>
        <v/>
      </c>
      <c r="EG60" s="14" t="str">
        <f t="shared" si="412"/>
        <v/>
      </c>
      <c r="EH60" s="14" t="str">
        <f t="shared" si="412"/>
        <v/>
      </c>
      <c r="EI60" s="14" t="str">
        <f t="shared" si="412"/>
        <v/>
      </c>
      <c r="EJ60" s="14" t="str">
        <f t="shared" si="412"/>
        <v/>
      </c>
      <c r="EM60" s="67"/>
      <c r="EN60" s="17" t="s">
        <v>1</v>
      </c>
      <c r="EO60" s="14" t="str">
        <f t="shared" ref="EO60:ET60" si="413">IF(COUNT(EO59:EO59)=0,"",AVERAGE(EO59:EO59))</f>
        <v/>
      </c>
      <c r="EP60" s="14" t="str">
        <f t="shared" si="413"/>
        <v/>
      </c>
      <c r="EQ60" s="14" t="str">
        <f t="shared" si="413"/>
        <v/>
      </c>
      <c r="ER60" s="14" t="str">
        <f t="shared" si="413"/>
        <v/>
      </c>
      <c r="ES60" s="14" t="str">
        <f t="shared" si="413"/>
        <v/>
      </c>
      <c r="ET60" s="14" t="str">
        <f t="shared" si="413"/>
        <v/>
      </c>
      <c r="EW60" s="67"/>
      <c r="EX60" s="17" t="s">
        <v>1</v>
      </c>
      <c r="EY60" s="14" t="str">
        <f t="shared" ref="EY60:FD60" si="414">IF(COUNT(EY59:EY59)=0,"",AVERAGE(EY59:EY59))</f>
        <v/>
      </c>
      <c r="EZ60" s="14" t="str">
        <f t="shared" si="414"/>
        <v/>
      </c>
      <c r="FA60" s="14" t="str">
        <f t="shared" si="414"/>
        <v/>
      </c>
      <c r="FB60" s="14" t="str">
        <f t="shared" si="414"/>
        <v/>
      </c>
      <c r="FC60" s="14" t="str">
        <f t="shared" si="414"/>
        <v/>
      </c>
      <c r="FD60" s="14" t="str">
        <f t="shared" si="414"/>
        <v/>
      </c>
      <c r="FG60" s="67"/>
      <c r="FH60" s="17" t="s">
        <v>1</v>
      </c>
      <c r="FI60" s="14" t="str">
        <f t="shared" ref="FI60:FN60" si="415">IF(COUNT(FI59:FI59)=0,"",AVERAGE(FI59:FI59))</f>
        <v/>
      </c>
      <c r="FJ60" s="14" t="str">
        <f t="shared" si="415"/>
        <v/>
      </c>
      <c r="FK60" s="14" t="str">
        <f t="shared" si="415"/>
        <v/>
      </c>
      <c r="FL60" s="14" t="str">
        <f t="shared" si="415"/>
        <v/>
      </c>
      <c r="FM60" s="14" t="str">
        <f t="shared" si="415"/>
        <v/>
      </c>
      <c r="FN60" s="14" t="str">
        <f t="shared" si="415"/>
        <v/>
      </c>
      <c r="FQ60" s="67"/>
      <c r="FR60" s="17" t="s">
        <v>1</v>
      </c>
      <c r="FS60" s="14" t="str">
        <f t="shared" ref="FS60:FX60" si="416">IF(COUNT(FS59:FS59)=0,"",AVERAGE(FS59:FS59))</f>
        <v/>
      </c>
      <c r="FT60" s="14" t="str">
        <f t="shared" si="416"/>
        <v/>
      </c>
      <c r="FU60" s="14" t="str">
        <f t="shared" si="416"/>
        <v/>
      </c>
      <c r="FV60" s="14" t="str">
        <f t="shared" si="416"/>
        <v/>
      </c>
      <c r="FW60" s="14" t="str">
        <f t="shared" si="416"/>
        <v/>
      </c>
      <c r="FX60" s="14" t="str">
        <f t="shared" si="416"/>
        <v/>
      </c>
      <c r="GA60" s="67"/>
      <c r="GB60" s="17" t="s">
        <v>1</v>
      </c>
      <c r="GC60" s="14" t="str">
        <f t="shared" ref="GC60:GH60" si="417">IF(COUNT(GC59:GC59)=0,"",AVERAGE(GC59:GC59))</f>
        <v/>
      </c>
      <c r="GD60" s="14" t="str">
        <f t="shared" si="417"/>
        <v/>
      </c>
      <c r="GE60" s="14" t="str">
        <f t="shared" si="417"/>
        <v/>
      </c>
      <c r="GF60" s="14" t="str">
        <f t="shared" si="417"/>
        <v/>
      </c>
      <c r="GG60" s="14" t="str">
        <f t="shared" si="417"/>
        <v/>
      </c>
      <c r="GH60" s="14" t="str">
        <f t="shared" si="417"/>
        <v/>
      </c>
      <c r="GK60" s="67"/>
      <c r="GL60" s="17" t="s">
        <v>1</v>
      </c>
      <c r="GM60" s="14" t="str">
        <f t="shared" ref="GM60:GR60" si="418">IF(COUNT(GM59:GM59)=0,"",AVERAGE(GM59:GM59))</f>
        <v/>
      </c>
      <c r="GN60" s="14" t="str">
        <f t="shared" si="418"/>
        <v/>
      </c>
      <c r="GO60" s="14" t="str">
        <f t="shared" si="418"/>
        <v/>
      </c>
      <c r="GP60" s="14" t="str">
        <f t="shared" si="418"/>
        <v/>
      </c>
      <c r="GQ60" s="14" t="str">
        <f t="shared" si="418"/>
        <v/>
      </c>
      <c r="GR60" s="14" t="str">
        <f t="shared" si="418"/>
        <v/>
      </c>
      <c r="GU60" s="67"/>
      <c r="GV60" s="17" t="s">
        <v>1</v>
      </c>
      <c r="GW60" s="14" t="str">
        <f t="shared" ref="GW60:HB60" si="419">IF(COUNT(GW59:GW59)=0,"",AVERAGE(GW59:GW59))</f>
        <v/>
      </c>
      <c r="GX60" s="14" t="str">
        <f t="shared" si="419"/>
        <v/>
      </c>
      <c r="GY60" s="14" t="str">
        <f t="shared" si="419"/>
        <v/>
      </c>
      <c r="GZ60" s="14" t="str">
        <f t="shared" si="419"/>
        <v/>
      </c>
      <c r="HA60" s="14" t="str">
        <f t="shared" si="419"/>
        <v/>
      </c>
      <c r="HB60" s="14" t="str">
        <f t="shared" si="419"/>
        <v/>
      </c>
      <c r="HE60" s="67"/>
      <c r="HF60" s="17" t="s">
        <v>1</v>
      </c>
      <c r="HG60" s="14" t="str">
        <f t="shared" ref="HG60:HL60" si="420">IF(COUNT(HG59:HG59)=0,"",AVERAGE(HG59:HG59))</f>
        <v/>
      </c>
      <c r="HH60" s="14" t="str">
        <f t="shared" si="420"/>
        <v/>
      </c>
      <c r="HI60" s="14" t="str">
        <f t="shared" si="420"/>
        <v/>
      </c>
      <c r="HJ60" s="14" t="str">
        <f t="shared" si="420"/>
        <v/>
      </c>
      <c r="HK60" s="14" t="str">
        <f t="shared" si="420"/>
        <v/>
      </c>
      <c r="HL60" s="14" t="str">
        <f t="shared" si="420"/>
        <v/>
      </c>
      <c r="HO60" s="67"/>
      <c r="HP60" s="17" t="s">
        <v>1</v>
      </c>
      <c r="HQ60" s="14" t="str">
        <f t="shared" ref="HQ60:HV60" si="421">IF(COUNT(HQ59:HQ59)=0,"",AVERAGE(HQ59:HQ59))</f>
        <v/>
      </c>
      <c r="HR60" s="14" t="str">
        <f t="shared" si="421"/>
        <v/>
      </c>
      <c r="HS60" s="14" t="str">
        <f t="shared" si="421"/>
        <v/>
      </c>
      <c r="HT60" s="14" t="str">
        <f t="shared" si="421"/>
        <v/>
      </c>
      <c r="HU60" s="14" t="str">
        <f t="shared" si="421"/>
        <v/>
      </c>
      <c r="HV60" s="14" t="str">
        <f t="shared" si="421"/>
        <v/>
      </c>
      <c r="HY60" s="67"/>
      <c r="HZ60" s="17" t="s">
        <v>1</v>
      </c>
      <c r="IA60" s="14" t="str">
        <f t="shared" ref="IA60:IF60" si="422">IF(COUNT(IA59:IA59)=0,"",AVERAGE(IA59:IA59))</f>
        <v/>
      </c>
      <c r="IB60" s="14" t="str">
        <f t="shared" si="422"/>
        <v/>
      </c>
      <c r="IC60" s="14" t="str">
        <f t="shared" si="422"/>
        <v/>
      </c>
      <c r="ID60" s="14" t="str">
        <f t="shared" si="422"/>
        <v/>
      </c>
      <c r="IE60" s="14" t="str">
        <f t="shared" si="422"/>
        <v/>
      </c>
      <c r="IF60" s="14" t="str">
        <f t="shared" si="422"/>
        <v/>
      </c>
      <c r="II60" s="67"/>
      <c r="IJ60" s="17" t="s">
        <v>1</v>
      </c>
      <c r="IK60" s="14" t="str">
        <f t="shared" ref="IK60:IP60" si="423">IF(COUNT(IK59:IK59)=0,"",AVERAGE(IK59:IK59))</f>
        <v/>
      </c>
      <c r="IL60" s="14" t="str">
        <f t="shared" si="423"/>
        <v/>
      </c>
      <c r="IM60" s="14" t="str">
        <f t="shared" si="423"/>
        <v/>
      </c>
      <c r="IN60" s="14" t="str">
        <f t="shared" si="423"/>
        <v/>
      </c>
      <c r="IO60" s="14" t="str">
        <f t="shared" si="423"/>
        <v/>
      </c>
      <c r="IP60" s="14" t="str">
        <f t="shared" si="423"/>
        <v/>
      </c>
      <c r="IS60" s="67"/>
      <c r="IT60" s="17" t="s">
        <v>1</v>
      </c>
      <c r="IU60" s="14" t="str">
        <f t="shared" ref="IU60:IZ60" si="424">IF(COUNT(IU59:IU59)=0,"",AVERAGE(IU59:IU59))</f>
        <v/>
      </c>
      <c r="IV60" s="14" t="str">
        <f t="shared" si="424"/>
        <v/>
      </c>
      <c r="IW60" s="14" t="str">
        <f t="shared" si="424"/>
        <v/>
      </c>
      <c r="IX60" s="14" t="str">
        <f t="shared" si="424"/>
        <v/>
      </c>
      <c r="IY60" s="14" t="str">
        <f t="shared" si="424"/>
        <v/>
      </c>
      <c r="IZ60" s="14" t="str">
        <f t="shared" si="424"/>
        <v/>
      </c>
    </row>
    <row r="61" spans="1:260" outlineLevel="1" collapsed="1" x14ac:dyDescent="0.25">
      <c r="C61" s="56" t="s">
        <v>392</v>
      </c>
      <c r="D61" s="15" t="s">
        <v>393</v>
      </c>
      <c r="E61" s="4"/>
      <c r="F61" s="4"/>
      <c r="G61" s="4"/>
      <c r="H61" s="4"/>
      <c r="I61" s="4"/>
      <c r="J61" s="4"/>
      <c r="M61" s="56" t="s">
        <v>392</v>
      </c>
      <c r="N61" s="15" t="s">
        <v>393</v>
      </c>
      <c r="O61" s="4"/>
      <c r="P61" s="4"/>
      <c r="Q61" s="4"/>
      <c r="R61" s="4"/>
      <c r="S61" s="4"/>
      <c r="T61" s="4"/>
      <c r="W61" s="56" t="s">
        <v>392</v>
      </c>
      <c r="X61" s="15" t="s">
        <v>393</v>
      </c>
      <c r="Y61" s="4"/>
      <c r="Z61" s="4"/>
      <c r="AA61" s="4"/>
      <c r="AB61" s="4"/>
      <c r="AC61" s="4"/>
      <c r="AD61" s="4"/>
      <c r="AG61" s="56" t="s">
        <v>392</v>
      </c>
      <c r="AH61" s="15" t="s">
        <v>393</v>
      </c>
      <c r="AI61" s="4"/>
      <c r="AJ61" s="4"/>
      <c r="AK61" s="4"/>
      <c r="AL61" s="4"/>
      <c r="AM61" s="4"/>
      <c r="AN61" s="4"/>
      <c r="AQ61" s="56" t="s">
        <v>392</v>
      </c>
      <c r="AR61" s="15" t="s">
        <v>393</v>
      </c>
      <c r="AS61" s="4"/>
      <c r="AT61" s="4"/>
      <c r="AU61" s="4"/>
      <c r="AV61" s="4"/>
      <c r="AW61" s="4"/>
      <c r="AX61" s="4"/>
      <c r="BA61" s="56" t="s">
        <v>392</v>
      </c>
      <c r="BB61" s="15" t="s">
        <v>393</v>
      </c>
      <c r="BC61" s="4"/>
      <c r="BD61" s="4"/>
      <c r="BE61" s="4"/>
      <c r="BF61" s="4"/>
      <c r="BG61" s="4"/>
      <c r="BH61" s="4"/>
      <c r="BK61" s="56" t="s">
        <v>392</v>
      </c>
      <c r="BL61" s="15" t="s">
        <v>393</v>
      </c>
      <c r="BM61" s="4"/>
      <c r="BN61" s="4"/>
      <c r="BO61" s="4"/>
      <c r="BP61" s="4"/>
      <c r="BQ61" s="4"/>
      <c r="BR61" s="4"/>
      <c r="BU61" s="56" t="s">
        <v>392</v>
      </c>
      <c r="BV61" s="15" t="s">
        <v>393</v>
      </c>
      <c r="BW61" s="4"/>
      <c r="BX61" s="4"/>
      <c r="BY61" s="4"/>
      <c r="BZ61" s="4"/>
      <c r="CA61" s="4"/>
      <c r="CB61" s="4"/>
      <c r="CE61" s="56" t="s">
        <v>392</v>
      </c>
      <c r="CF61" s="15" t="s">
        <v>393</v>
      </c>
      <c r="CG61" s="4"/>
      <c r="CH61" s="4"/>
      <c r="CI61" s="4"/>
      <c r="CJ61" s="4"/>
      <c r="CK61" s="4"/>
      <c r="CL61" s="4"/>
      <c r="CO61" s="56" t="s">
        <v>392</v>
      </c>
      <c r="CP61" s="15" t="s">
        <v>393</v>
      </c>
      <c r="CQ61" s="4"/>
      <c r="CR61" s="4"/>
      <c r="CS61" s="4"/>
      <c r="CT61" s="4"/>
      <c r="CU61" s="4"/>
      <c r="CV61" s="4"/>
      <c r="CY61" s="56" t="s">
        <v>392</v>
      </c>
      <c r="CZ61" s="15" t="s">
        <v>393</v>
      </c>
      <c r="DA61" s="4"/>
      <c r="DB61" s="4"/>
      <c r="DC61" s="4"/>
      <c r="DD61" s="4"/>
      <c r="DE61" s="4"/>
      <c r="DF61" s="4"/>
      <c r="DI61" s="56" t="s">
        <v>392</v>
      </c>
      <c r="DJ61" s="15" t="s">
        <v>393</v>
      </c>
      <c r="DK61" s="4"/>
      <c r="DL61" s="4"/>
      <c r="DM61" s="4"/>
      <c r="DN61" s="4"/>
      <c r="DO61" s="4"/>
      <c r="DP61" s="4"/>
      <c r="DS61" s="56" t="s">
        <v>392</v>
      </c>
      <c r="DT61" s="15" t="s">
        <v>393</v>
      </c>
      <c r="DU61" s="4"/>
      <c r="DV61" s="4"/>
      <c r="DW61" s="4"/>
      <c r="DX61" s="4"/>
      <c r="DY61" s="4"/>
      <c r="DZ61" s="4"/>
      <c r="EC61" s="56" t="s">
        <v>392</v>
      </c>
      <c r="ED61" s="15" t="s">
        <v>393</v>
      </c>
      <c r="EE61" s="4"/>
      <c r="EF61" s="4"/>
      <c r="EG61" s="4"/>
      <c r="EH61" s="4"/>
      <c r="EI61" s="4"/>
      <c r="EJ61" s="4"/>
      <c r="EM61" s="56" t="s">
        <v>392</v>
      </c>
      <c r="EN61" s="15" t="s">
        <v>393</v>
      </c>
      <c r="EO61" s="4"/>
      <c r="EP61" s="4"/>
      <c r="EQ61" s="4"/>
      <c r="ER61" s="4"/>
      <c r="ES61" s="4"/>
      <c r="ET61" s="4"/>
      <c r="EW61" s="56" t="s">
        <v>392</v>
      </c>
      <c r="EX61" s="15" t="s">
        <v>393</v>
      </c>
      <c r="EY61" s="4"/>
      <c r="EZ61" s="4"/>
      <c r="FA61" s="4"/>
      <c r="FB61" s="4"/>
      <c r="FC61" s="4"/>
      <c r="FD61" s="4"/>
      <c r="FG61" s="56" t="s">
        <v>392</v>
      </c>
      <c r="FH61" s="15" t="s">
        <v>393</v>
      </c>
      <c r="FI61" s="4"/>
      <c r="FJ61" s="4"/>
      <c r="FK61" s="4"/>
      <c r="FL61" s="4"/>
      <c r="FM61" s="4"/>
      <c r="FN61" s="4"/>
      <c r="FQ61" s="56" t="s">
        <v>392</v>
      </c>
      <c r="FR61" s="15" t="s">
        <v>393</v>
      </c>
      <c r="FS61" s="4"/>
      <c r="FT61" s="4"/>
      <c r="FU61" s="4"/>
      <c r="FV61" s="4"/>
      <c r="FW61" s="4"/>
      <c r="FX61" s="4"/>
      <c r="GA61" s="56" t="s">
        <v>392</v>
      </c>
      <c r="GB61" s="15" t="s">
        <v>393</v>
      </c>
      <c r="GC61" s="4"/>
      <c r="GD61" s="4"/>
      <c r="GE61" s="4"/>
      <c r="GF61" s="4"/>
      <c r="GG61" s="4"/>
      <c r="GH61" s="4"/>
      <c r="GK61" s="56" t="s">
        <v>392</v>
      </c>
      <c r="GL61" s="15" t="s">
        <v>393</v>
      </c>
      <c r="GM61" s="4"/>
      <c r="GN61" s="4"/>
      <c r="GO61" s="4"/>
      <c r="GP61" s="4"/>
      <c r="GQ61" s="4"/>
      <c r="GR61" s="4"/>
      <c r="GU61" s="56" t="s">
        <v>392</v>
      </c>
      <c r="GV61" s="15" t="s">
        <v>393</v>
      </c>
      <c r="GW61" s="4"/>
      <c r="GX61" s="4"/>
      <c r="GY61" s="4"/>
      <c r="GZ61" s="4"/>
      <c r="HA61" s="4"/>
      <c r="HB61" s="4"/>
      <c r="HE61" s="56" t="s">
        <v>392</v>
      </c>
      <c r="HF61" s="15" t="s">
        <v>393</v>
      </c>
      <c r="HG61" s="4"/>
      <c r="HH61" s="4"/>
      <c r="HI61" s="4"/>
      <c r="HJ61" s="4"/>
      <c r="HK61" s="4"/>
      <c r="HL61" s="4"/>
      <c r="HO61" s="56" t="s">
        <v>392</v>
      </c>
      <c r="HP61" s="15" t="s">
        <v>393</v>
      </c>
      <c r="HQ61" s="4"/>
      <c r="HR61" s="4"/>
      <c r="HS61" s="4"/>
      <c r="HT61" s="4"/>
      <c r="HU61" s="4"/>
      <c r="HV61" s="4"/>
      <c r="HY61" s="56" t="s">
        <v>392</v>
      </c>
      <c r="HZ61" s="15" t="s">
        <v>393</v>
      </c>
      <c r="IA61" s="4"/>
      <c r="IB61" s="4"/>
      <c r="IC61" s="4"/>
      <c r="ID61" s="4"/>
      <c r="IE61" s="4"/>
      <c r="IF61" s="4"/>
      <c r="II61" s="56" t="s">
        <v>392</v>
      </c>
      <c r="IJ61" s="15" t="s">
        <v>393</v>
      </c>
      <c r="IK61" s="4"/>
      <c r="IL61" s="4"/>
      <c r="IM61" s="4"/>
      <c r="IN61" s="4"/>
      <c r="IO61" s="4"/>
      <c r="IP61" s="4"/>
      <c r="IS61" s="56" t="s">
        <v>392</v>
      </c>
      <c r="IT61" s="15" t="s">
        <v>393</v>
      </c>
      <c r="IU61" s="4"/>
      <c r="IV61" s="4"/>
      <c r="IW61" s="4"/>
      <c r="IX61" s="4"/>
      <c r="IY61" s="4"/>
      <c r="IZ61" s="4"/>
    </row>
    <row r="62" spans="1:260" outlineLevel="1" x14ac:dyDescent="0.25">
      <c r="C62" s="61"/>
      <c r="D62" s="13">
        <v>1</v>
      </c>
      <c r="E62" s="6"/>
      <c r="F62" s="6"/>
      <c r="G62" s="6"/>
      <c r="H62" s="6"/>
      <c r="I62" s="6"/>
      <c r="J62" s="6"/>
      <c r="M62" s="61"/>
      <c r="N62" s="13">
        <v>1</v>
      </c>
      <c r="O62" s="6">
        <v>0</v>
      </c>
      <c r="P62" s="6">
        <v>5</v>
      </c>
      <c r="Q62" s="6">
        <v>10</v>
      </c>
      <c r="R62" s="6">
        <v>0</v>
      </c>
      <c r="S62" s="6">
        <v>0</v>
      </c>
      <c r="T62" s="6">
        <v>0</v>
      </c>
      <c r="W62" s="61"/>
      <c r="X62" s="13">
        <v>1</v>
      </c>
      <c r="Y62" s="6">
        <v>0</v>
      </c>
      <c r="Z62" s="6">
        <v>4</v>
      </c>
      <c r="AA62" s="6">
        <v>9</v>
      </c>
      <c r="AB62" s="6">
        <v>0</v>
      </c>
      <c r="AC62" s="6">
        <v>0</v>
      </c>
      <c r="AD62" s="6">
        <v>0</v>
      </c>
      <c r="AG62" s="61"/>
      <c r="AH62" s="13">
        <v>1</v>
      </c>
      <c r="AI62" s="6"/>
      <c r="AJ62" s="6"/>
      <c r="AK62" s="6"/>
      <c r="AL62" s="6"/>
      <c r="AM62" s="6"/>
      <c r="AN62" s="6"/>
      <c r="AQ62" s="61"/>
      <c r="AR62" s="13">
        <v>1</v>
      </c>
      <c r="AS62" s="6"/>
      <c r="AT62" s="6"/>
      <c r="AU62" s="6"/>
      <c r="AV62" s="6"/>
      <c r="AW62" s="6"/>
      <c r="AX62" s="6"/>
      <c r="BA62" s="61"/>
      <c r="BB62" s="13">
        <v>1</v>
      </c>
      <c r="BC62" s="6"/>
      <c r="BD62" s="6"/>
      <c r="BE62" s="6"/>
      <c r="BF62" s="6"/>
      <c r="BG62" s="6"/>
      <c r="BH62" s="6"/>
      <c r="BK62" s="61"/>
      <c r="BL62" s="13">
        <v>1</v>
      </c>
      <c r="BM62" s="6"/>
      <c r="BN62" s="6"/>
      <c r="BO62" s="6"/>
      <c r="BP62" s="6"/>
      <c r="BQ62" s="6"/>
      <c r="BR62" s="6"/>
      <c r="BU62" s="61"/>
      <c r="BV62" s="13">
        <v>1</v>
      </c>
      <c r="BW62" s="6"/>
      <c r="BX62" s="6"/>
      <c r="BY62" s="6"/>
      <c r="BZ62" s="6"/>
      <c r="CA62" s="6"/>
      <c r="CB62" s="6"/>
      <c r="CE62" s="61"/>
      <c r="CF62" s="13">
        <v>1</v>
      </c>
      <c r="CG62" s="6"/>
      <c r="CH62" s="6"/>
      <c r="CI62" s="6"/>
      <c r="CJ62" s="6"/>
      <c r="CK62" s="6"/>
      <c r="CL62" s="6"/>
      <c r="CO62" s="61"/>
      <c r="CP62" s="13">
        <v>1</v>
      </c>
      <c r="CQ62" s="6"/>
      <c r="CR62" s="6"/>
      <c r="CS62" s="6"/>
      <c r="CT62" s="6"/>
      <c r="CU62" s="6"/>
      <c r="CV62" s="6"/>
      <c r="CY62" s="61"/>
      <c r="CZ62" s="13">
        <v>1</v>
      </c>
      <c r="DA62" s="6"/>
      <c r="DB62" s="6"/>
      <c r="DC62" s="6"/>
      <c r="DD62" s="6"/>
      <c r="DE62" s="6"/>
      <c r="DF62" s="6"/>
      <c r="DI62" s="61"/>
      <c r="DJ62" s="13">
        <v>1</v>
      </c>
      <c r="DK62" s="6"/>
      <c r="DL62" s="6"/>
      <c r="DM62" s="6"/>
      <c r="DN62" s="6"/>
      <c r="DO62" s="6"/>
      <c r="DP62" s="6"/>
      <c r="DS62" s="61"/>
      <c r="DT62" s="13">
        <v>1</v>
      </c>
      <c r="DU62" s="6"/>
      <c r="DV62" s="6"/>
      <c r="DW62" s="6"/>
      <c r="DX62" s="6"/>
      <c r="DY62" s="6"/>
      <c r="DZ62" s="6"/>
      <c r="EC62" s="61"/>
      <c r="ED62" s="13">
        <v>1</v>
      </c>
      <c r="EE62" s="6"/>
      <c r="EF62" s="6"/>
      <c r="EG62" s="6"/>
      <c r="EH62" s="6"/>
      <c r="EI62" s="6"/>
      <c r="EJ62" s="6"/>
      <c r="EM62" s="61"/>
      <c r="EN62" s="13">
        <v>1</v>
      </c>
      <c r="EO62" s="6"/>
      <c r="EP62" s="6"/>
      <c r="EQ62" s="6"/>
      <c r="ER62" s="6"/>
      <c r="ES62" s="6"/>
      <c r="ET62" s="6"/>
      <c r="EW62" s="61"/>
      <c r="EX62" s="13">
        <v>1</v>
      </c>
      <c r="EY62" s="6"/>
      <c r="EZ62" s="6"/>
      <c r="FA62" s="6"/>
      <c r="FB62" s="6"/>
      <c r="FC62" s="6"/>
      <c r="FD62" s="6"/>
      <c r="FG62" s="61"/>
      <c r="FH62" s="13">
        <v>1</v>
      </c>
      <c r="FI62" s="6"/>
      <c r="FJ62" s="6"/>
      <c r="FK62" s="6"/>
      <c r="FL62" s="6"/>
      <c r="FM62" s="6"/>
      <c r="FN62" s="6"/>
      <c r="FQ62" s="61"/>
      <c r="FR62" s="13">
        <v>1</v>
      </c>
      <c r="FS62" s="6"/>
      <c r="FT62" s="6"/>
      <c r="FU62" s="6"/>
      <c r="FV62" s="6"/>
      <c r="FW62" s="6"/>
      <c r="FX62" s="6"/>
      <c r="GA62" s="61"/>
      <c r="GB62" s="13">
        <v>1</v>
      </c>
      <c r="GC62" s="6"/>
      <c r="GD62" s="6"/>
      <c r="GE62" s="6"/>
      <c r="GF62" s="6"/>
      <c r="GG62" s="6"/>
      <c r="GH62" s="6"/>
      <c r="GK62" s="61"/>
      <c r="GL62" s="13">
        <v>1</v>
      </c>
      <c r="GM62" s="6"/>
      <c r="GN62" s="6"/>
      <c r="GO62" s="6"/>
      <c r="GP62" s="6"/>
      <c r="GQ62" s="6"/>
      <c r="GR62" s="6"/>
      <c r="GU62" s="61"/>
      <c r="GV62" s="13">
        <v>1</v>
      </c>
      <c r="GW62" s="6"/>
      <c r="GX62" s="6"/>
      <c r="GY62" s="6"/>
      <c r="GZ62" s="6"/>
      <c r="HA62" s="6"/>
      <c r="HB62" s="6"/>
      <c r="HE62" s="61"/>
      <c r="HF62" s="13">
        <v>1</v>
      </c>
      <c r="HG62" s="6"/>
      <c r="HH62" s="6"/>
      <c r="HI62" s="6"/>
      <c r="HJ62" s="6"/>
      <c r="HK62" s="6"/>
      <c r="HL62" s="6"/>
      <c r="HO62" s="61"/>
      <c r="HP62" s="13">
        <v>1</v>
      </c>
      <c r="HQ62" s="6"/>
      <c r="HR62" s="6"/>
      <c r="HS62" s="6"/>
      <c r="HT62" s="6"/>
      <c r="HU62" s="6"/>
      <c r="HV62" s="6"/>
      <c r="HY62" s="61"/>
      <c r="HZ62" s="13">
        <v>1</v>
      </c>
      <c r="IA62" s="6"/>
      <c r="IB62" s="6"/>
      <c r="IC62" s="6"/>
      <c r="ID62" s="6"/>
      <c r="IE62" s="6"/>
      <c r="IF62" s="6"/>
      <c r="II62" s="61"/>
      <c r="IJ62" s="13">
        <v>1</v>
      </c>
      <c r="IK62" s="6"/>
      <c r="IL62" s="6"/>
      <c r="IM62" s="6"/>
      <c r="IN62" s="6"/>
      <c r="IO62" s="6"/>
      <c r="IP62" s="6"/>
      <c r="IS62" s="61"/>
      <c r="IT62" s="13">
        <v>1</v>
      </c>
      <c r="IU62" s="6"/>
      <c r="IV62" s="6"/>
      <c r="IW62" s="6"/>
      <c r="IX62" s="6"/>
      <c r="IY62" s="6"/>
      <c r="IZ62" s="6"/>
    </row>
    <row r="63" spans="1:260" outlineLevel="1" x14ac:dyDescent="0.25">
      <c r="C63" s="61"/>
      <c r="D63" s="13">
        <v>2</v>
      </c>
      <c r="E63" s="6"/>
      <c r="F63" s="6"/>
      <c r="G63" s="6"/>
      <c r="H63" s="6"/>
      <c r="I63" s="6"/>
      <c r="J63" s="6"/>
      <c r="M63" s="61"/>
      <c r="N63" s="13">
        <v>2</v>
      </c>
      <c r="O63" s="6">
        <v>0</v>
      </c>
      <c r="P63" s="6">
        <v>5</v>
      </c>
      <c r="Q63" s="6">
        <v>10</v>
      </c>
      <c r="R63" s="6">
        <v>0</v>
      </c>
      <c r="S63" s="6">
        <v>0</v>
      </c>
      <c r="T63" s="6">
        <v>0</v>
      </c>
      <c r="W63" s="61"/>
      <c r="X63" s="13">
        <v>2</v>
      </c>
      <c r="Y63" s="6">
        <v>0</v>
      </c>
      <c r="Z63" s="6">
        <v>4</v>
      </c>
      <c r="AA63" s="6">
        <v>10</v>
      </c>
      <c r="AB63" s="6">
        <v>0</v>
      </c>
      <c r="AC63" s="6">
        <v>0</v>
      </c>
      <c r="AD63" s="6">
        <v>0</v>
      </c>
      <c r="AG63" s="61"/>
      <c r="AH63" s="13">
        <v>2</v>
      </c>
      <c r="AI63" s="6"/>
      <c r="AJ63" s="6"/>
      <c r="AK63" s="6"/>
      <c r="AL63" s="6"/>
      <c r="AM63" s="6"/>
      <c r="AN63" s="6"/>
      <c r="AQ63" s="61"/>
      <c r="AR63" s="13">
        <v>2</v>
      </c>
      <c r="AS63" s="6"/>
      <c r="AT63" s="6"/>
      <c r="AU63" s="6"/>
      <c r="AV63" s="6"/>
      <c r="AW63" s="6"/>
      <c r="AX63" s="6"/>
      <c r="BA63" s="61"/>
      <c r="BB63" s="13">
        <v>2</v>
      </c>
      <c r="BC63" s="6"/>
      <c r="BD63" s="6"/>
      <c r="BE63" s="6"/>
      <c r="BF63" s="6"/>
      <c r="BG63" s="6"/>
      <c r="BH63" s="6"/>
      <c r="BK63" s="61"/>
      <c r="BL63" s="13">
        <v>2</v>
      </c>
      <c r="BM63" s="6"/>
      <c r="BN63" s="6"/>
      <c r="BO63" s="6"/>
      <c r="BP63" s="6"/>
      <c r="BQ63" s="6"/>
      <c r="BR63" s="6"/>
      <c r="BU63" s="61"/>
      <c r="BV63" s="13">
        <v>2</v>
      </c>
      <c r="BW63" s="6"/>
      <c r="BX63" s="6"/>
      <c r="BY63" s="6"/>
      <c r="BZ63" s="6"/>
      <c r="CA63" s="6"/>
      <c r="CB63" s="6"/>
      <c r="CE63" s="61"/>
      <c r="CF63" s="13">
        <v>2</v>
      </c>
      <c r="CG63" s="6"/>
      <c r="CH63" s="6"/>
      <c r="CI63" s="6"/>
      <c r="CJ63" s="6"/>
      <c r="CK63" s="6"/>
      <c r="CL63" s="6"/>
      <c r="CO63" s="61"/>
      <c r="CP63" s="13">
        <v>2</v>
      </c>
      <c r="CQ63" s="6"/>
      <c r="CR63" s="6"/>
      <c r="CS63" s="6"/>
      <c r="CT63" s="6"/>
      <c r="CU63" s="6"/>
      <c r="CV63" s="6"/>
      <c r="CY63" s="61"/>
      <c r="CZ63" s="13">
        <v>2</v>
      </c>
      <c r="DA63" s="6"/>
      <c r="DB63" s="6"/>
      <c r="DC63" s="6"/>
      <c r="DD63" s="6"/>
      <c r="DE63" s="6"/>
      <c r="DF63" s="6"/>
      <c r="DI63" s="61"/>
      <c r="DJ63" s="13">
        <v>2</v>
      </c>
      <c r="DK63" s="6"/>
      <c r="DL63" s="6"/>
      <c r="DM63" s="6"/>
      <c r="DN63" s="6"/>
      <c r="DO63" s="6"/>
      <c r="DP63" s="6"/>
      <c r="DS63" s="61"/>
      <c r="DT63" s="13">
        <v>2</v>
      </c>
      <c r="DU63" s="6"/>
      <c r="DV63" s="6"/>
      <c r="DW63" s="6"/>
      <c r="DX63" s="6"/>
      <c r="DY63" s="6"/>
      <c r="DZ63" s="6"/>
      <c r="EC63" s="61"/>
      <c r="ED63" s="13">
        <v>2</v>
      </c>
      <c r="EE63" s="6"/>
      <c r="EF63" s="6"/>
      <c r="EG63" s="6"/>
      <c r="EH63" s="6"/>
      <c r="EI63" s="6"/>
      <c r="EJ63" s="6"/>
      <c r="EM63" s="61"/>
      <c r="EN63" s="13">
        <v>2</v>
      </c>
      <c r="EO63" s="6"/>
      <c r="EP63" s="6"/>
      <c r="EQ63" s="6"/>
      <c r="ER63" s="6"/>
      <c r="ES63" s="6"/>
      <c r="ET63" s="6"/>
      <c r="EW63" s="61"/>
      <c r="EX63" s="13">
        <v>2</v>
      </c>
      <c r="EY63" s="6"/>
      <c r="EZ63" s="6"/>
      <c r="FA63" s="6"/>
      <c r="FB63" s="6"/>
      <c r="FC63" s="6"/>
      <c r="FD63" s="6"/>
      <c r="FG63" s="61"/>
      <c r="FH63" s="13">
        <v>2</v>
      </c>
      <c r="FI63" s="6"/>
      <c r="FJ63" s="6"/>
      <c r="FK63" s="6"/>
      <c r="FL63" s="6"/>
      <c r="FM63" s="6"/>
      <c r="FN63" s="6"/>
      <c r="FQ63" s="61"/>
      <c r="FR63" s="13">
        <v>2</v>
      </c>
      <c r="FS63" s="6"/>
      <c r="FT63" s="6"/>
      <c r="FU63" s="6"/>
      <c r="FV63" s="6"/>
      <c r="FW63" s="6"/>
      <c r="FX63" s="6"/>
      <c r="GA63" s="61"/>
      <c r="GB63" s="13">
        <v>2</v>
      </c>
      <c r="GC63" s="6"/>
      <c r="GD63" s="6"/>
      <c r="GE63" s="6"/>
      <c r="GF63" s="6"/>
      <c r="GG63" s="6"/>
      <c r="GH63" s="6"/>
      <c r="GK63" s="61"/>
      <c r="GL63" s="13">
        <v>2</v>
      </c>
      <c r="GM63" s="6"/>
      <c r="GN63" s="6"/>
      <c r="GO63" s="6"/>
      <c r="GP63" s="6"/>
      <c r="GQ63" s="6"/>
      <c r="GR63" s="6"/>
      <c r="GU63" s="61"/>
      <c r="GV63" s="13">
        <v>2</v>
      </c>
      <c r="GW63" s="6"/>
      <c r="GX63" s="6"/>
      <c r="GY63" s="6"/>
      <c r="GZ63" s="6"/>
      <c r="HA63" s="6"/>
      <c r="HB63" s="6"/>
      <c r="HE63" s="61"/>
      <c r="HF63" s="13">
        <v>2</v>
      </c>
      <c r="HG63" s="6"/>
      <c r="HH63" s="6"/>
      <c r="HI63" s="6"/>
      <c r="HJ63" s="6"/>
      <c r="HK63" s="6"/>
      <c r="HL63" s="6"/>
      <c r="HO63" s="61"/>
      <c r="HP63" s="13">
        <v>2</v>
      </c>
      <c r="HQ63" s="6"/>
      <c r="HR63" s="6"/>
      <c r="HS63" s="6"/>
      <c r="HT63" s="6"/>
      <c r="HU63" s="6"/>
      <c r="HV63" s="6"/>
      <c r="HY63" s="61"/>
      <c r="HZ63" s="13">
        <v>2</v>
      </c>
      <c r="IA63" s="6"/>
      <c r="IB63" s="6"/>
      <c r="IC63" s="6"/>
      <c r="ID63" s="6"/>
      <c r="IE63" s="6"/>
      <c r="IF63" s="6"/>
      <c r="II63" s="61"/>
      <c r="IJ63" s="13">
        <v>2</v>
      </c>
      <c r="IK63" s="6"/>
      <c r="IL63" s="6"/>
      <c r="IM63" s="6"/>
      <c r="IN63" s="6"/>
      <c r="IO63" s="6"/>
      <c r="IP63" s="6"/>
      <c r="IS63" s="61"/>
      <c r="IT63" s="13">
        <v>2</v>
      </c>
      <c r="IU63" s="6"/>
      <c r="IV63" s="6"/>
      <c r="IW63" s="6"/>
      <c r="IX63" s="6"/>
      <c r="IY63" s="6"/>
      <c r="IZ63" s="6"/>
    </row>
    <row r="64" spans="1:260" ht="13.8" outlineLevel="1" x14ac:dyDescent="0.25">
      <c r="A64" s="99" t="s">
        <v>129</v>
      </c>
      <c r="B64" s="100">
        <f>IF(A64="High",ITTHigh,(IF(A64="Medium",ITTMed,(IF(A64="Low",ITTLow,0)))))</f>
        <v>1</v>
      </c>
      <c r="C64" s="67"/>
      <c r="D64" s="17" t="s">
        <v>1</v>
      </c>
      <c r="E64" s="64">
        <f>IFERROR(AVERAGE(O64,Y64,AI64,AS64,BC64,BM64,BW64,CG64,CQ64,DA64,DK64,DU64,EE64,EO64,EY64,FI64,FS64,GC64,GM64,GW64,HG64,HQ64,IA64,IK64,IU64),0)</f>
        <v>0</v>
      </c>
      <c r="F64" s="64">
        <f t="shared" ref="F64" si="425">IFERROR(AVERAGE(P64,Z64,AJ64,AT64,BD64,BN64,BX64,CH64,CR64,DB64,DL64,DV64,EF64,EP64,EZ64,FJ64,FT64,GD64,GN64,GX64,HH64,HR64,IB64,IL64,IV64),0)</f>
        <v>4.5</v>
      </c>
      <c r="G64" s="64">
        <f t="shared" ref="G64" si="426">IFERROR(AVERAGE(Q64,AA64,AK64,AU64,BE64,BO64,BY64,CI64,CS64,DC64,DM64,DW64,EG64,EQ64,FA64,FK64,FU64,GE64,GO64,GY64,HI64,HS64,IC64,IM64,IW64),0)</f>
        <v>9.75</v>
      </c>
      <c r="H64" s="64">
        <f t="shared" ref="H64" si="427">IFERROR(AVERAGE(R64,AB64,AL64,AV64,BF64,BP64,BZ64,CJ64,CT64,DD64,DN64,DX64,EH64,ER64,FB64,FL64,FV64,GF64,GP64,GZ64,HJ64,HT64,ID64,IN64,IX64),0)</f>
        <v>0</v>
      </c>
      <c r="I64" s="64">
        <f t="shared" ref="I64" si="428">IFERROR(AVERAGE(S64,AC64,AM64,AW64,BG64,BQ64,CA64,CK64,CU64,DE64,DO64,DY64,EI64,ES64,FC64,FM64,FW64,GG64,GQ64,HA64,HK64,HU64,IE64,IO64,IY64),0)</f>
        <v>0</v>
      </c>
      <c r="J64" s="64">
        <f t="shared" ref="J64" si="429">IFERROR(AVERAGE(T64,AD64,AN64,AX64,BH64,BR64,CB64,CL64,CV64,DF64,DP64,DZ64,EJ64,ET64,FD64,FN64,FX64,GH64,GR64,HB64,HL64,HV64,IF64,IP64,IZ64),0)</f>
        <v>0</v>
      </c>
      <c r="M64" s="67"/>
      <c r="N64" s="17" t="s">
        <v>1</v>
      </c>
      <c r="O64" s="14">
        <f t="shared" ref="O64:T64" si="430">IF(COUNT(O62:O63)=0,"",AVERAGE(O62:O63))</f>
        <v>0</v>
      </c>
      <c r="P64" s="14">
        <f t="shared" si="430"/>
        <v>5</v>
      </c>
      <c r="Q64" s="14">
        <f t="shared" si="430"/>
        <v>10</v>
      </c>
      <c r="R64" s="14">
        <f t="shared" si="430"/>
        <v>0</v>
      </c>
      <c r="S64" s="14">
        <f t="shared" si="430"/>
        <v>0</v>
      </c>
      <c r="T64" s="14">
        <f t="shared" si="430"/>
        <v>0</v>
      </c>
      <c r="W64" s="67"/>
      <c r="X64" s="17" t="s">
        <v>1</v>
      </c>
      <c r="Y64" s="14">
        <f t="shared" ref="Y64:AD64" si="431">IF(COUNT(Y62:Y63)=0,"",AVERAGE(Y62:Y63))</f>
        <v>0</v>
      </c>
      <c r="Z64" s="14">
        <f t="shared" ref="Z64" si="432">IF(COUNT(Z62:Z63)=0,"",AVERAGE(Z62:Z63))</f>
        <v>4</v>
      </c>
      <c r="AA64" s="14">
        <f t="shared" si="431"/>
        <v>9.5</v>
      </c>
      <c r="AB64" s="14">
        <f t="shared" si="431"/>
        <v>0</v>
      </c>
      <c r="AC64" s="14">
        <f t="shared" si="431"/>
        <v>0</v>
      </c>
      <c r="AD64" s="14">
        <f t="shared" si="431"/>
        <v>0</v>
      </c>
      <c r="AG64" s="67"/>
      <c r="AH64" s="17" t="s">
        <v>1</v>
      </c>
      <c r="AI64" s="14" t="str">
        <f t="shared" ref="AI64:AN64" si="433">IF(COUNT(AI62:AI63)=0,"",AVERAGE(AI62:AI63))</f>
        <v/>
      </c>
      <c r="AJ64" s="14" t="str">
        <f t="shared" si="433"/>
        <v/>
      </c>
      <c r="AK64" s="14" t="str">
        <f t="shared" si="433"/>
        <v/>
      </c>
      <c r="AL64" s="14" t="str">
        <f t="shared" si="433"/>
        <v/>
      </c>
      <c r="AM64" s="14" t="str">
        <f t="shared" si="433"/>
        <v/>
      </c>
      <c r="AN64" s="14" t="str">
        <f t="shared" si="433"/>
        <v/>
      </c>
      <c r="AQ64" s="67"/>
      <c r="AR64" s="17" t="s">
        <v>1</v>
      </c>
      <c r="AS64" s="14" t="str">
        <f t="shared" ref="AS64:AX64" si="434">IF(COUNT(AS62:AS63)=0,"",AVERAGE(AS62:AS63))</f>
        <v/>
      </c>
      <c r="AT64" s="14" t="str">
        <f t="shared" si="434"/>
        <v/>
      </c>
      <c r="AU64" s="14" t="str">
        <f t="shared" si="434"/>
        <v/>
      </c>
      <c r="AV64" s="14" t="str">
        <f t="shared" si="434"/>
        <v/>
      </c>
      <c r="AW64" s="14" t="str">
        <f t="shared" si="434"/>
        <v/>
      </c>
      <c r="AX64" s="14" t="str">
        <f t="shared" si="434"/>
        <v/>
      </c>
      <c r="BA64" s="67"/>
      <c r="BB64" s="17" t="s">
        <v>1</v>
      </c>
      <c r="BC64" s="14" t="str">
        <f t="shared" ref="BC64:BH64" si="435">IF(COUNT(BC62:BC63)=0,"",AVERAGE(BC62:BC63))</f>
        <v/>
      </c>
      <c r="BD64" s="14" t="str">
        <f t="shared" si="435"/>
        <v/>
      </c>
      <c r="BE64" s="14" t="str">
        <f t="shared" si="435"/>
        <v/>
      </c>
      <c r="BF64" s="14" t="str">
        <f t="shared" si="435"/>
        <v/>
      </c>
      <c r="BG64" s="14" t="str">
        <f t="shared" si="435"/>
        <v/>
      </c>
      <c r="BH64" s="14" t="str">
        <f t="shared" si="435"/>
        <v/>
      </c>
      <c r="BK64" s="67"/>
      <c r="BL64" s="17" t="s">
        <v>1</v>
      </c>
      <c r="BM64" s="14" t="str">
        <f t="shared" ref="BM64:BR64" si="436">IF(COUNT(BM62:BM63)=0,"",AVERAGE(BM62:BM63))</f>
        <v/>
      </c>
      <c r="BN64" s="14" t="str">
        <f t="shared" si="436"/>
        <v/>
      </c>
      <c r="BO64" s="14" t="str">
        <f t="shared" si="436"/>
        <v/>
      </c>
      <c r="BP64" s="14" t="str">
        <f t="shared" si="436"/>
        <v/>
      </c>
      <c r="BQ64" s="14" t="str">
        <f t="shared" si="436"/>
        <v/>
      </c>
      <c r="BR64" s="14" t="str">
        <f t="shared" si="436"/>
        <v/>
      </c>
      <c r="BU64" s="67"/>
      <c r="BV64" s="17" t="s">
        <v>1</v>
      </c>
      <c r="BW64" s="14" t="str">
        <f t="shared" ref="BW64:CB64" si="437">IF(COUNT(BW62:BW63)=0,"",AVERAGE(BW62:BW63))</f>
        <v/>
      </c>
      <c r="BX64" s="14" t="str">
        <f t="shared" si="437"/>
        <v/>
      </c>
      <c r="BY64" s="14" t="str">
        <f t="shared" si="437"/>
        <v/>
      </c>
      <c r="BZ64" s="14" t="str">
        <f t="shared" si="437"/>
        <v/>
      </c>
      <c r="CA64" s="14" t="str">
        <f t="shared" si="437"/>
        <v/>
      </c>
      <c r="CB64" s="14" t="str">
        <f t="shared" si="437"/>
        <v/>
      </c>
      <c r="CE64" s="67"/>
      <c r="CF64" s="17" t="s">
        <v>1</v>
      </c>
      <c r="CG64" s="14" t="str">
        <f t="shared" ref="CG64:CL64" si="438">IF(COUNT(CG62:CG63)=0,"",AVERAGE(CG62:CG63))</f>
        <v/>
      </c>
      <c r="CH64" s="14" t="str">
        <f t="shared" si="438"/>
        <v/>
      </c>
      <c r="CI64" s="14" t="str">
        <f t="shared" si="438"/>
        <v/>
      </c>
      <c r="CJ64" s="14" t="str">
        <f t="shared" si="438"/>
        <v/>
      </c>
      <c r="CK64" s="14" t="str">
        <f t="shared" si="438"/>
        <v/>
      </c>
      <c r="CL64" s="14" t="str">
        <f t="shared" si="438"/>
        <v/>
      </c>
      <c r="CO64" s="67"/>
      <c r="CP64" s="17" t="s">
        <v>1</v>
      </c>
      <c r="CQ64" s="14" t="str">
        <f t="shared" ref="CQ64:CV64" si="439">IF(COUNT(CQ62:CQ63)=0,"",AVERAGE(CQ62:CQ63))</f>
        <v/>
      </c>
      <c r="CR64" s="14" t="str">
        <f t="shared" si="439"/>
        <v/>
      </c>
      <c r="CS64" s="14" t="str">
        <f t="shared" si="439"/>
        <v/>
      </c>
      <c r="CT64" s="14" t="str">
        <f t="shared" si="439"/>
        <v/>
      </c>
      <c r="CU64" s="14" t="str">
        <f t="shared" si="439"/>
        <v/>
      </c>
      <c r="CV64" s="14" t="str">
        <f t="shared" si="439"/>
        <v/>
      </c>
      <c r="CY64" s="67"/>
      <c r="CZ64" s="17" t="s">
        <v>1</v>
      </c>
      <c r="DA64" s="14" t="str">
        <f t="shared" ref="DA64:DF64" si="440">IF(COUNT(DA62:DA63)=0,"",AVERAGE(DA62:DA63))</f>
        <v/>
      </c>
      <c r="DB64" s="14" t="str">
        <f t="shared" si="440"/>
        <v/>
      </c>
      <c r="DC64" s="14" t="str">
        <f t="shared" si="440"/>
        <v/>
      </c>
      <c r="DD64" s="14" t="str">
        <f t="shared" si="440"/>
        <v/>
      </c>
      <c r="DE64" s="14" t="str">
        <f t="shared" si="440"/>
        <v/>
      </c>
      <c r="DF64" s="14" t="str">
        <f t="shared" si="440"/>
        <v/>
      </c>
      <c r="DI64" s="67"/>
      <c r="DJ64" s="17" t="s">
        <v>1</v>
      </c>
      <c r="DK64" s="14" t="str">
        <f t="shared" ref="DK64:DP64" si="441">IF(COUNT(DK62:DK63)=0,"",AVERAGE(DK62:DK63))</f>
        <v/>
      </c>
      <c r="DL64" s="14" t="str">
        <f t="shared" si="441"/>
        <v/>
      </c>
      <c r="DM64" s="14" t="str">
        <f t="shared" si="441"/>
        <v/>
      </c>
      <c r="DN64" s="14" t="str">
        <f t="shared" si="441"/>
        <v/>
      </c>
      <c r="DO64" s="14" t="str">
        <f t="shared" si="441"/>
        <v/>
      </c>
      <c r="DP64" s="14" t="str">
        <f t="shared" si="441"/>
        <v/>
      </c>
      <c r="DS64" s="67"/>
      <c r="DT64" s="17" t="s">
        <v>1</v>
      </c>
      <c r="DU64" s="14" t="str">
        <f t="shared" ref="DU64:DZ64" si="442">IF(COUNT(DU62:DU63)=0,"",AVERAGE(DU62:DU63))</f>
        <v/>
      </c>
      <c r="DV64" s="14" t="str">
        <f t="shared" si="442"/>
        <v/>
      </c>
      <c r="DW64" s="14" t="str">
        <f t="shared" si="442"/>
        <v/>
      </c>
      <c r="DX64" s="14" t="str">
        <f t="shared" si="442"/>
        <v/>
      </c>
      <c r="DY64" s="14" t="str">
        <f t="shared" si="442"/>
        <v/>
      </c>
      <c r="DZ64" s="14" t="str">
        <f t="shared" si="442"/>
        <v/>
      </c>
      <c r="EC64" s="67"/>
      <c r="ED64" s="17" t="s">
        <v>1</v>
      </c>
      <c r="EE64" s="14" t="str">
        <f t="shared" ref="EE64:EJ64" si="443">IF(COUNT(EE62:EE63)=0,"",AVERAGE(EE62:EE63))</f>
        <v/>
      </c>
      <c r="EF64" s="14" t="str">
        <f t="shared" si="443"/>
        <v/>
      </c>
      <c r="EG64" s="14" t="str">
        <f t="shared" si="443"/>
        <v/>
      </c>
      <c r="EH64" s="14" t="str">
        <f t="shared" si="443"/>
        <v/>
      </c>
      <c r="EI64" s="14" t="str">
        <f t="shared" si="443"/>
        <v/>
      </c>
      <c r="EJ64" s="14" t="str">
        <f t="shared" si="443"/>
        <v/>
      </c>
      <c r="EM64" s="67"/>
      <c r="EN64" s="17" t="s">
        <v>1</v>
      </c>
      <c r="EO64" s="14" t="str">
        <f t="shared" ref="EO64:ET64" si="444">IF(COUNT(EO62:EO63)=0,"",AVERAGE(EO62:EO63))</f>
        <v/>
      </c>
      <c r="EP64" s="14" t="str">
        <f t="shared" si="444"/>
        <v/>
      </c>
      <c r="EQ64" s="14" t="str">
        <f t="shared" si="444"/>
        <v/>
      </c>
      <c r="ER64" s="14" t="str">
        <f t="shared" si="444"/>
        <v/>
      </c>
      <c r="ES64" s="14" t="str">
        <f t="shared" si="444"/>
        <v/>
      </c>
      <c r="ET64" s="14" t="str">
        <f t="shared" si="444"/>
        <v/>
      </c>
      <c r="EW64" s="67"/>
      <c r="EX64" s="17" t="s">
        <v>1</v>
      </c>
      <c r="EY64" s="14" t="str">
        <f t="shared" ref="EY64:FD64" si="445">IF(COUNT(EY62:EY63)=0,"",AVERAGE(EY62:EY63))</f>
        <v/>
      </c>
      <c r="EZ64" s="14" t="str">
        <f t="shared" si="445"/>
        <v/>
      </c>
      <c r="FA64" s="14" t="str">
        <f t="shared" si="445"/>
        <v/>
      </c>
      <c r="FB64" s="14" t="str">
        <f t="shared" si="445"/>
        <v/>
      </c>
      <c r="FC64" s="14" t="str">
        <f t="shared" si="445"/>
        <v/>
      </c>
      <c r="FD64" s="14" t="str">
        <f t="shared" si="445"/>
        <v/>
      </c>
      <c r="FG64" s="67"/>
      <c r="FH64" s="17" t="s">
        <v>1</v>
      </c>
      <c r="FI64" s="14" t="str">
        <f t="shared" ref="FI64:FN64" si="446">IF(COUNT(FI62:FI63)=0,"",AVERAGE(FI62:FI63))</f>
        <v/>
      </c>
      <c r="FJ64" s="14" t="str">
        <f t="shared" si="446"/>
        <v/>
      </c>
      <c r="FK64" s="14" t="str">
        <f t="shared" si="446"/>
        <v/>
      </c>
      <c r="FL64" s="14" t="str">
        <f t="shared" si="446"/>
        <v/>
      </c>
      <c r="FM64" s="14" t="str">
        <f t="shared" si="446"/>
        <v/>
      </c>
      <c r="FN64" s="14" t="str">
        <f t="shared" si="446"/>
        <v/>
      </c>
      <c r="FQ64" s="67"/>
      <c r="FR64" s="17" t="s">
        <v>1</v>
      </c>
      <c r="FS64" s="14" t="str">
        <f t="shared" ref="FS64:FX64" si="447">IF(COUNT(FS62:FS63)=0,"",AVERAGE(FS62:FS63))</f>
        <v/>
      </c>
      <c r="FT64" s="14" t="str">
        <f t="shared" si="447"/>
        <v/>
      </c>
      <c r="FU64" s="14" t="str">
        <f t="shared" si="447"/>
        <v/>
      </c>
      <c r="FV64" s="14" t="str">
        <f t="shared" si="447"/>
        <v/>
      </c>
      <c r="FW64" s="14" t="str">
        <f t="shared" si="447"/>
        <v/>
      </c>
      <c r="FX64" s="14" t="str">
        <f t="shared" si="447"/>
        <v/>
      </c>
      <c r="GA64" s="67"/>
      <c r="GB64" s="17" t="s">
        <v>1</v>
      </c>
      <c r="GC64" s="14" t="str">
        <f t="shared" ref="GC64:GH64" si="448">IF(COUNT(GC62:GC63)=0,"",AVERAGE(GC62:GC63))</f>
        <v/>
      </c>
      <c r="GD64" s="14" t="str">
        <f t="shared" si="448"/>
        <v/>
      </c>
      <c r="GE64" s="14" t="str">
        <f t="shared" si="448"/>
        <v/>
      </c>
      <c r="GF64" s="14" t="str">
        <f t="shared" si="448"/>
        <v/>
      </c>
      <c r="GG64" s="14" t="str">
        <f t="shared" si="448"/>
        <v/>
      </c>
      <c r="GH64" s="14" t="str">
        <f t="shared" si="448"/>
        <v/>
      </c>
      <c r="GK64" s="67"/>
      <c r="GL64" s="17" t="s">
        <v>1</v>
      </c>
      <c r="GM64" s="14" t="str">
        <f t="shared" ref="GM64:GR64" si="449">IF(COUNT(GM62:GM63)=0,"",AVERAGE(GM62:GM63))</f>
        <v/>
      </c>
      <c r="GN64" s="14" t="str">
        <f t="shared" si="449"/>
        <v/>
      </c>
      <c r="GO64" s="14" t="str">
        <f t="shared" si="449"/>
        <v/>
      </c>
      <c r="GP64" s="14" t="str">
        <f t="shared" si="449"/>
        <v/>
      </c>
      <c r="GQ64" s="14" t="str">
        <f t="shared" si="449"/>
        <v/>
      </c>
      <c r="GR64" s="14" t="str">
        <f t="shared" si="449"/>
        <v/>
      </c>
      <c r="GU64" s="67"/>
      <c r="GV64" s="17" t="s">
        <v>1</v>
      </c>
      <c r="GW64" s="14" t="str">
        <f t="shared" ref="GW64:HB64" si="450">IF(COUNT(GW62:GW63)=0,"",AVERAGE(GW62:GW63))</f>
        <v/>
      </c>
      <c r="GX64" s="14" t="str">
        <f t="shared" si="450"/>
        <v/>
      </c>
      <c r="GY64" s="14" t="str">
        <f t="shared" si="450"/>
        <v/>
      </c>
      <c r="GZ64" s="14" t="str">
        <f t="shared" si="450"/>
        <v/>
      </c>
      <c r="HA64" s="14" t="str">
        <f t="shared" si="450"/>
        <v/>
      </c>
      <c r="HB64" s="14" t="str">
        <f t="shared" si="450"/>
        <v/>
      </c>
      <c r="HE64" s="67"/>
      <c r="HF64" s="17" t="s">
        <v>1</v>
      </c>
      <c r="HG64" s="14" t="str">
        <f t="shared" ref="HG64:HL64" si="451">IF(COUNT(HG62:HG63)=0,"",AVERAGE(HG62:HG63))</f>
        <v/>
      </c>
      <c r="HH64" s="14" t="str">
        <f t="shared" si="451"/>
        <v/>
      </c>
      <c r="HI64" s="14" t="str">
        <f t="shared" si="451"/>
        <v/>
      </c>
      <c r="HJ64" s="14" t="str">
        <f t="shared" si="451"/>
        <v/>
      </c>
      <c r="HK64" s="14" t="str">
        <f t="shared" si="451"/>
        <v/>
      </c>
      <c r="HL64" s="14" t="str">
        <f t="shared" si="451"/>
        <v/>
      </c>
      <c r="HO64" s="67"/>
      <c r="HP64" s="17" t="s">
        <v>1</v>
      </c>
      <c r="HQ64" s="14" t="str">
        <f t="shared" ref="HQ64:HV64" si="452">IF(COUNT(HQ62:HQ63)=0,"",AVERAGE(HQ62:HQ63))</f>
        <v/>
      </c>
      <c r="HR64" s="14" t="str">
        <f t="shared" si="452"/>
        <v/>
      </c>
      <c r="HS64" s="14" t="str">
        <f t="shared" si="452"/>
        <v/>
      </c>
      <c r="HT64" s="14" t="str">
        <f t="shared" si="452"/>
        <v/>
      </c>
      <c r="HU64" s="14" t="str">
        <f t="shared" si="452"/>
        <v/>
      </c>
      <c r="HV64" s="14" t="str">
        <f t="shared" si="452"/>
        <v/>
      </c>
      <c r="HY64" s="67"/>
      <c r="HZ64" s="17" t="s">
        <v>1</v>
      </c>
      <c r="IA64" s="14" t="str">
        <f t="shared" ref="IA64:IF64" si="453">IF(COUNT(IA62:IA63)=0,"",AVERAGE(IA62:IA63))</f>
        <v/>
      </c>
      <c r="IB64" s="14" t="str">
        <f t="shared" si="453"/>
        <v/>
      </c>
      <c r="IC64" s="14" t="str">
        <f t="shared" si="453"/>
        <v/>
      </c>
      <c r="ID64" s="14" t="str">
        <f t="shared" si="453"/>
        <v/>
      </c>
      <c r="IE64" s="14" t="str">
        <f t="shared" si="453"/>
        <v/>
      </c>
      <c r="IF64" s="14" t="str">
        <f t="shared" si="453"/>
        <v/>
      </c>
      <c r="II64" s="67"/>
      <c r="IJ64" s="17" t="s">
        <v>1</v>
      </c>
      <c r="IK64" s="14" t="str">
        <f t="shared" ref="IK64:IP64" si="454">IF(COUNT(IK62:IK63)=0,"",AVERAGE(IK62:IK63))</f>
        <v/>
      </c>
      <c r="IL64" s="14" t="str">
        <f t="shared" si="454"/>
        <v/>
      </c>
      <c r="IM64" s="14" t="str">
        <f t="shared" si="454"/>
        <v/>
      </c>
      <c r="IN64" s="14" t="str">
        <f t="shared" si="454"/>
        <v/>
      </c>
      <c r="IO64" s="14" t="str">
        <f t="shared" si="454"/>
        <v/>
      </c>
      <c r="IP64" s="14" t="str">
        <f t="shared" si="454"/>
        <v/>
      </c>
      <c r="IS64" s="67"/>
      <c r="IT64" s="17" t="s">
        <v>1</v>
      </c>
      <c r="IU64" s="14" t="str">
        <f t="shared" ref="IU64:IZ64" si="455">IF(COUNT(IU62:IU63)=0,"",AVERAGE(IU62:IU63))</f>
        <v/>
      </c>
      <c r="IV64" s="14" t="str">
        <f t="shared" si="455"/>
        <v/>
      </c>
      <c r="IW64" s="14" t="str">
        <f t="shared" si="455"/>
        <v/>
      </c>
      <c r="IX64" s="14" t="str">
        <f t="shared" si="455"/>
        <v/>
      </c>
      <c r="IY64" s="14" t="str">
        <f t="shared" si="455"/>
        <v/>
      </c>
      <c r="IZ64" s="14" t="str">
        <f t="shared" si="455"/>
        <v/>
      </c>
    </row>
    <row r="65" spans="1:260" outlineLevel="1" x14ac:dyDescent="0.25">
      <c r="C65" s="56" t="s">
        <v>394</v>
      </c>
      <c r="D65" s="15" t="s">
        <v>395</v>
      </c>
      <c r="E65" s="4">
        <f>E68</f>
        <v>10</v>
      </c>
      <c r="F65" s="4">
        <f t="shared" ref="F65:J65" si="456">F68</f>
        <v>4.5</v>
      </c>
      <c r="G65" s="4">
        <f t="shared" si="456"/>
        <v>10</v>
      </c>
      <c r="H65" s="4">
        <f t="shared" si="456"/>
        <v>2.25</v>
      </c>
      <c r="I65" s="4">
        <f t="shared" si="456"/>
        <v>10</v>
      </c>
      <c r="J65" s="4">
        <f t="shared" si="456"/>
        <v>10</v>
      </c>
      <c r="M65" s="56" t="s">
        <v>394</v>
      </c>
      <c r="N65" s="15" t="s">
        <v>395</v>
      </c>
      <c r="O65" s="4"/>
      <c r="P65" s="4"/>
      <c r="Q65" s="4"/>
      <c r="R65" s="4"/>
      <c r="S65" s="4"/>
      <c r="T65" s="4"/>
      <c r="W65" s="56" t="s">
        <v>394</v>
      </c>
      <c r="X65" s="15" t="s">
        <v>395</v>
      </c>
      <c r="Y65" s="4"/>
      <c r="Z65" s="4"/>
      <c r="AA65" s="4"/>
      <c r="AB65" s="4"/>
      <c r="AC65" s="4"/>
      <c r="AD65" s="4"/>
      <c r="AG65" s="56" t="s">
        <v>394</v>
      </c>
      <c r="AH65" s="15" t="s">
        <v>395</v>
      </c>
      <c r="AI65" s="4"/>
      <c r="AJ65" s="4"/>
      <c r="AK65" s="4"/>
      <c r="AL65" s="4"/>
      <c r="AM65" s="4"/>
      <c r="AN65" s="4"/>
      <c r="AQ65" s="56" t="s">
        <v>394</v>
      </c>
      <c r="AR65" s="15" t="s">
        <v>395</v>
      </c>
      <c r="AS65" s="4"/>
      <c r="AT65" s="4"/>
      <c r="AU65" s="4"/>
      <c r="AV65" s="4"/>
      <c r="AW65" s="4"/>
      <c r="AX65" s="4"/>
      <c r="BA65" s="56" t="s">
        <v>394</v>
      </c>
      <c r="BB65" s="15" t="s">
        <v>395</v>
      </c>
      <c r="BC65" s="4"/>
      <c r="BD65" s="4"/>
      <c r="BE65" s="4"/>
      <c r="BF65" s="4"/>
      <c r="BG65" s="4"/>
      <c r="BH65" s="4"/>
      <c r="BK65" s="56" t="s">
        <v>394</v>
      </c>
      <c r="BL65" s="15" t="s">
        <v>395</v>
      </c>
      <c r="BM65" s="4"/>
      <c r="BN65" s="4"/>
      <c r="BO65" s="4"/>
      <c r="BP65" s="4"/>
      <c r="BQ65" s="4"/>
      <c r="BR65" s="4"/>
      <c r="BU65" s="56" t="s">
        <v>394</v>
      </c>
      <c r="BV65" s="15" t="s">
        <v>395</v>
      </c>
      <c r="BW65" s="4"/>
      <c r="BX65" s="4"/>
      <c r="BY65" s="4"/>
      <c r="BZ65" s="4"/>
      <c r="CA65" s="4"/>
      <c r="CB65" s="4"/>
      <c r="CE65" s="56" t="s">
        <v>394</v>
      </c>
      <c r="CF65" s="15" t="s">
        <v>395</v>
      </c>
      <c r="CG65" s="4"/>
      <c r="CH65" s="4"/>
      <c r="CI65" s="4"/>
      <c r="CJ65" s="4"/>
      <c r="CK65" s="4"/>
      <c r="CL65" s="4"/>
      <c r="CO65" s="56" t="s">
        <v>394</v>
      </c>
      <c r="CP65" s="15" t="s">
        <v>395</v>
      </c>
      <c r="CQ65" s="4"/>
      <c r="CR65" s="4"/>
      <c r="CS65" s="4"/>
      <c r="CT65" s="4"/>
      <c r="CU65" s="4"/>
      <c r="CV65" s="4"/>
      <c r="CY65" s="56" t="s">
        <v>394</v>
      </c>
      <c r="CZ65" s="15" t="s">
        <v>395</v>
      </c>
      <c r="DA65" s="4"/>
      <c r="DB65" s="4"/>
      <c r="DC65" s="4"/>
      <c r="DD65" s="4"/>
      <c r="DE65" s="4"/>
      <c r="DF65" s="4"/>
      <c r="DI65" s="56" t="s">
        <v>394</v>
      </c>
      <c r="DJ65" s="15" t="s">
        <v>395</v>
      </c>
      <c r="DK65" s="4"/>
      <c r="DL65" s="4"/>
      <c r="DM65" s="4"/>
      <c r="DN65" s="4"/>
      <c r="DO65" s="4"/>
      <c r="DP65" s="4"/>
      <c r="DS65" s="56" t="s">
        <v>394</v>
      </c>
      <c r="DT65" s="15" t="s">
        <v>395</v>
      </c>
      <c r="DU65" s="4"/>
      <c r="DV65" s="4"/>
      <c r="DW65" s="4"/>
      <c r="DX65" s="4"/>
      <c r="DY65" s="4"/>
      <c r="DZ65" s="4"/>
      <c r="EC65" s="56" t="s">
        <v>394</v>
      </c>
      <c r="ED65" s="15" t="s">
        <v>395</v>
      </c>
      <c r="EE65" s="4"/>
      <c r="EF65" s="4"/>
      <c r="EG65" s="4"/>
      <c r="EH65" s="4"/>
      <c r="EI65" s="4"/>
      <c r="EJ65" s="4"/>
      <c r="EM65" s="56" t="s">
        <v>394</v>
      </c>
      <c r="EN65" s="15" t="s">
        <v>395</v>
      </c>
      <c r="EO65" s="4"/>
      <c r="EP65" s="4"/>
      <c r="EQ65" s="4"/>
      <c r="ER65" s="4"/>
      <c r="ES65" s="4"/>
      <c r="ET65" s="4"/>
      <c r="EW65" s="56" t="s">
        <v>394</v>
      </c>
      <c r="EX65" s="15" t="s">
        <v>395</v>
      </c>
      <c r="EY65" s="4"/>
      <c r="EZ65" s="4"/>
      <c r="FA65" s="4"/>
      <c r="FB65" s="4"/>
      <c r="FC65" s="4"/>
      <c r="FD65" s="4"/>
      <c r="FG65" s="56" t="s">
        <v>394</v>
      </c>
      <c r="FH65" s="15" t="s">
        <v>395</v>
      </c>
      <c r="FI65" s="4"/>
      <c r="FJ65" s="4"/>
      <c r="FK65" s="4"/>
      <c r="FL65" s="4"/>
      <c r="FM65" s="4"/>
      <c r="FN65" s="4"/>
      <c r="FQ65" s="56" t="s">
        <v>394</v>
      </c>
      <c r="FR65" s="15" t="s">
        <v>395</v>
      </c>
      <c r="FS65" s="4"/>
      <c r="FT65" s="4"/>
      <c r="FU65" s="4"/>
      <c r="FV65" s="4"/>
      <c r="FW65" s="4"/>
      <c r="FX65" s="4"/>
      <c r="GA65" s="56" t="s">
        <v>394</v>
      </c>
      <c r="GB65" s="15" t="s">
        <v>395</v>
      </c>
      <c r="GC65" s="4"/>
      <c r="GD65" s="4"/>
      <c r="GE65" s="4"/>
      <c r="GF65" s="4"/>
      <c r="GG65" s="4"/>
      <c r="GH65" s="4"/>
      <c r="GK65" s="56" t="s">
        <v>394</v>
      </c>
      <c r="GL65" s="15" t="s">
        <v>395</v>
      </c>
      <c r="GM65" s="4"/>
      <c r="GN65" s="4"/>
      <c r="GO65" s="4"/>
      <c r="GP65" s="4"/>
      <c r="GQ65" s="4"/>
      <c r="GR65" s="4"/>
      <c r="GU65" s="56" t="s">
        <v>394</v>
      </c>
      <c r="GV65" s="15" t="s">
        <v>395</v>
      </c>
      <c r="GW65" s="4"/>
      <c r="GX65" s="4"/>
      <c r="GY65" s="4"/>
      <c r="GZ65" s="4"/>
      <c r="HA65" s="4"/>
      <c r="HB65" s="4"/>
      <c r="HE65" s="56" t="s">
        <v>394</v>
      </c>
      <c r="HF65" s="15" t="s">
        <v>395</v>
      </c>
      <c r="HG65" s="4"/>
      <c r="HH65" s="4"/>
      <c r="HI65" s="4"/>
      <c r="HJ65" s="4"/>
      <c r="HK65" s="4"/>
      <c r="HL65" s="4"/>
      <c r="HO65" s="56" t="s">
        <v>394</v>
      </c>
      <c r="HP65" s="15" t="s">
        <v>395</v>
      </c>
      <c r="HQ65" s="4"/>
      <c r="HR65" s="4"/>
      <c r="HS65" s="4"/>
      <c r="HT65" s="4"/>
      <c r="HU65" s="4"/>
      <c r="HV65" s="4"/>
      <c r="HY65" s="56" t="s">
        <v>394</v>
      </c>
      <c r="HZ65" s="15" t="s">
        <v>395</v>
      </c>
      <c r="IA65" s="4"/>
      <c r="IB65" s="4"/>
      <c r="IC65" s="4"/>
      <c r="ID65" s="4"/>
      <c r="IE65" s="4"/>
      <c r="IF65" s="4"/>
      <c r="II65" s="56" t="s">
        <v>394</v>
      </c>
      <c r="IJ65" s="15" t="s">
        <v>395</v>
      </c>
      <c r="IK65" s="4"/>
      <c r="IL65" s="4"/>
      <c r="IM65" s="4"/>
      <c r="IN65" s="4"/>
      <c r="IO65" s="4"/>
      <c r="IP65" s="4"/>
      <c r="IS65" s="56" t="s">
        <v>394</v>
      </c>
      <c r="IT65" s="15" t="s">
        <v>395</v>
      </c>
      <c r="IU65" s="4"/>
      <c r="IV65" s="4"/>
      <c r="IW65" s="4"/>
      <c r="IX65" s="4"/>
      <c r="IY65" s="4"/>
      <c r="IZ65" s="4"/>
    </row>
    <row r="66" spans="1:260" outlineLevel="1" x14ac:dyDescent="0.25">
      <c r="C66" s="61"/>
      <c r="D66" s="13">
        <v>1</v>
      </c>
      <c r="E66" s="6"/>
      <c r="F66" s="6"/>
      <c r="G66" s="6"/>
      <c r="H66" s="6"/>
      <c r="I66" s="6"/>
      <c r="J66" s="6"/>
      <c r="M66" s="61"/>
      <c r="N66" s="13">
        <v>1</v>
      </c>
      <c r="O66" s="6">
        <v>10</v>
      </c>
      <c r="P66" s="6">
        <v>5</v>
      </c>
      <c r="Q66" s="6">
        <v>10</v>
      </c>
      <c r="R66" s="6">
        <v>0</v>
      </c>
      <c r="S66" s="6">
        <v>10</v>
      </c>
      <c r="T66" s="6">
        <v>10</v>
      </c>
      <c r="W66" s="61"/>
      <c r="X66" s="13">
        <v>1</v>
      </c>
      <c r="Y66" s="6">
        <v>10</v>
      </c>
      <c r="Z66" s="6">
        <v>4</v>
      </c>
      <c r="AA66" s="6">
        <v>10</v>
      </c>
      <c r="AB66" s="6">
        <v>2</v>
      </c>
      <c r="AC66" s="6">
        <v>10</v>
      </c>
      <c r="AD66" s="6">
        <v>10</v>
      </c>
      <c r="AG66" s="61"/>
      <c r="AH66" s="13">
        <v>1</v>
      </c>
      <c r="AI66" s="6"/>
      <c r="AJ66" s="6"/>
      <c r="AK66" s="6"/>
      <c r="AL66" s="6"/>
      <c r="AM66" s="6"/>
      <c r="AN66" s="6"/>
      <c r="AQ66" s="61"/>
      <c r="AR66" s="13">
        <v>1</v>
      </c>
      <c r="AS66" s="6"/>
      <c r="AT66" s="6"/>
      <c r="AU66" s="6"/>
      <c r="AV66" s="6"/>
      <c r="AW66" s="6"/>
      <c r="AX66" s="6"/>
      <c r="BA66" s="61"/>
      <c r="BB66" s="13">
        <v>1</v>
      </c>
      <c r="BC66" s="6"/>
      <c r="BD66" s="6"/>
      <c r="BE66" s="6"/>
      <c r="BF66" s="6"/>
      <c r="BG66" s="6"/>
      <c r="BH66" s="6"/>
      <c r="BK66" s="61"/>
      <c r="BL66" s="13">
        <v>1</v>
      </c>
      <c r="BM66" s="6"/>
      <c r="BN66" s="6"/>
      <c r="BO66" s="6"/>
      <c r="BP66" s="6"/>
      <c r="BQ66" s="6"/>
      <c r="BR66" s="6"/>
      <c r="BU66" s="61"/>
      <c r="BV66" s="13">
        <v>1</v>
      </c>
      <c r="BW66" s="6"/>
      <c r="BX66" s="6"/>
      <c r="BY66" s="6"/>
      <c r="BZ66" s="6"/>
      <c r="CA66" s="6"/>
      <c r="CB66" s="6"/>
      <c r="CE66" s="61"/>
      <c r="CF66" s="13">
        <v>1</v>
      </c>
      <c r="CG66" s="6"/>
      <c r="CH66" s="6"/>
      <c r="CI66" s="6"/>
      <c r="CJ66" s="6"/>
      <c r="CK66" s="6"/>
      <c r="CL66" s="6"/>
      <c r="CO66" s="61"/>
      <c r="CP66" s="13">
        <v>1</v>
      </c>
      <c r="CQ66" s="6"/>
      <c r="CR66" s="6"/>
      <c r="CS66" s="6"/>
      <c r="CT66" s="6"/>
      <c r="CU66" s="6"/>
      <c r="CV66" s="6"/>
      <c r="CY66" s="61"/>
      <c r="CZ66" s="13">
        <v>1</v>
      </c>
      <c r="DA66" s="6"/>
      <c r="DB66" s="6"/>
      <c r="DC66" s="6"/>
      <c r="DD66" s="6"/>
      <c r="DE66" s="6"/>
      <c r="DF66" s="6"/>
      <c r="DI66" s="61"/>
      <c r="DJ66" s="13">
        <v>1</v>
      </c>
      <c r="DK66" s="6"/>
      <c r="DL66" s="6"/>
      <c r="DM66" s="6"/>
      <c r="DN66" s="6"/>
      <c r="DO66" s="6"/>
      <c r="DP66" s="6"/>
      <c r="DS66" s="61"/>
      <c r="DT66" s="13">
        <v>1</v>
      </c>
      <c r="DU66" s="6"/>
      <c r="DV66" s="6"/>
      <c r="DW66" s="6"/>
      <c r="DX66" s="6"/>
      <c r="DY66" s="6"/>
      <c r="DZ66" s="6"/>
      <c r="EC66" s="61"/>
      <c r="ED66" s="13">
        <v>1</v>
      </c>
      <c r="EE66" s="6"/>
      <c r="EF66" s="6"/>
      <c r="EG66" s="6"/>
      <c r="EH66" s="6"/>
      <c r="EI66" s="6"/>
      <c r="EJ66" s="6"/>
      <c r="EM66" s="61"/>
      <c r="EN66" s="13">
        <v>1</v>
      </c>
      <c r="EO66" s="6"/>
      <c r="EP66" s="6"/>
      <c r="EQ66" s="6"/>
      <c r="ER66" s="6"/>
      <c r="ES66" s="6"/>
      <c r="ET66" s="6"/>
      <c r="EW66" s="61"/>
      <c r="EX66" s="13">
        <v>1</v>
      </c>
      <c r="EY66" s="6"/>
      <c r="EZ66" s="6"/>
      <c r="FA66" s="6"/>
      <c r="FB66" s="6"/>
      <c r="FC66" s="6"/>
      <c r="FD66" s="6"/>
      <c r="FG66" s="61"/>
      <c r="FH66" s="13">
        <v>1</v>
      </c>
      <c r="FI66" s="6"/>
      <c r="FJ66" s="6"/>
      <c r="FK66" s="6"/>
      <c r="FL66" s="6"/>
      <c r="FM66" s="6"/>
      <c r="FN66" s="6"/>
      <c r="FQ66" s="61"/>
      <c r="FR66" s="13">
        <v>1</v>
      </c>
      <c r="FS66" s="6"/>
      <c r="FT66" s="6"/>
      <c r="FU66" s="6"/>
      <c r="FV66" s="6"/>
      <c r="FW66" s="6"/>
      <c r="FX66" s="6"/>
      <c r="GA66" s="61"/>
      <c r="GB66" s="13">
        <v>1</v>
      </c>
      <c r="GC66" s="6"/>
      <c r="GD66" s="6"/>
      <c r="GE66" s="6"/>
      <c r="GF66" s="6"/>
      <c r="GG66" s="6"/>
      <c r="GH66" s="6"/>
      <c r="GK66" s="61"/>
      <c r="GL66" s="13">
        <v>1</v>
      </c>
      <c r="GM66" s="6"/>
      <c r="GN66" s="6"/>
      <c r="GO66" s="6"/>
      <c r="GP66" s="6"/>
      <c r="GQ66" s="6"/>
      <c r="GR66" s="6"/>
      <c r="GU66" s="61"/>
      <c r="GV66" s="13">
        <v>1</v>
      </c>
      <c r="GW66" s="6"/>
      <c r="GX66" s="6"/>
      <c r="GY66" s="6"/>
      <c r="GZ66" s="6"/>
      <c r="HA66" s="6"/>
      <c r="HB66" s="6"/>
      <c r="HE66" s="61"/>
      <c r="HF66" s="13">
        <v>1</v>
      </c>
      <c r="HG66" s="6"/>
      <c r="HH66" s="6"/>
      <c r="HI66" s="6"/>
      <c r="HJ66" s="6"/>
      <c r="HK66" s="6"/>
      <c r="HL66" s="6"/>
      <c r="HO66" s="61"/>
      <c r="HP66" s="13">
        <v>1</v>
      </c>
      <c r="HQ66" s="6"/>
      <c r="HR66" s="6"/>
      <c r="HS66" s="6"/>
      <c r="HT66" s="6"/>
      <c r="HU66" s="6"/>
      <c r="HV66" s="6"/>
      <c r="HY66" s="61"/>
      <c r="HZ66" s="13">
        <v>1</v>
      </c>
      <c r="IA66" s="6"/>
      <c r="IB66" s="6"/>
      <c r="IC66" s="6"/>
      <c r="ID66" s="6"/>
      <c r="IE66" s="6"/>
      <c r="IF66" s="6"/>
      <c r="II66" s="61"/>
      <c r="IJ66" s="13">
        <v>1</v>
      </c>
      <c r="IK66" s="6"/>
      <c r="IL66" s="6"/>
      <c r="IM66" s="6"/>
      <c r="IN66" s="6"/>
      <c r="IO66" s="6"/>
      <c r="IP66" s="6"/>
      <c r="IS66" s="61"/>
      <c r="IT66" s="13">
        <v>1</v>
      </c>
      <c r="IU66" s="6"/>
      <c r="IV66" s="6"/>
      <c r="IW66" s="6"/>
      <c r="IX66" s="6"/>
      <c r="IY66" s="6"/>
      <c r="IZ66" s="6"/>
    </row>
    <row r="67" spans="1:260" outlineLevel="1" x14ac:dyDescent="0.25">
      <c r="C67" s="61"/>
      <c r="D67" s="13">
        <v>2</v>
      </c>
      <c r="E67" s="6"/>
      <c r="F67" s="6"/>
      <c r="G67" s="6"/>
      <c r="H67" s="6"/>
      <c r="I67" s="6"/>
      <c r="J67" s="6"/>
      <c r="M67" s="61"/>
      <c r="N67" s="13">
        <v>2</v>
      </c>
      <c r="O67" s="6">
        <v>10</v>
      </c>
      <c r="P67" s="6">
        <v>5</v>
      </c>
      <c r="Q67" s="6">
        <v>10</v>
      </c>
      <c r="R67" s="6">
        <v>5</v>
      </c>
      <c r="S67" s="6">
        <v>10</v>
      </c>
      <c r="T67" s="6">
        <v>10</v>
      </c>
      <c r="W67" s="61"/>
      <c r="X67" s="13">
        <v>2</v>
      </c>
      <c r="Y67" s="6">
        <v>10</v>
      </c>
      <c r="Z67" s="6">
        <v>4</v>
      </c>
      <c r="AA67" s="6">
        <v>10</v>
      </c>
      <c r="AB67" s="6">
        <v>2</v>
      </c>
      <c r="AC67" s="6">
        <v>10</v>
      </c>
      <c r="AD67" s="6">
        <v>10</v>
      </c>
      <c r="AG67" s="61"/>
      <c r="AH67" s="13">
        <v>2</v>
      </c>
      <c r="AI67" s="6"/>
      <c r="AJ67" s="6"/>
      <c r="AK67" s="6"/>
      <c r="AL67" s="6"/>
      <c r="AM67" s="6"/>
      <c r="AN67" s="6"/>
      <c r="AQ67" s="61"/>
      <c r="AR67" s="13">
        <v>2</v>
      </c>
      <c r="AS67" s="6"/>
      <c r="AT67" s="6"/>
      <c r="AU67" s="6"/>
      <c r="AV67" s="6"/>
      <c r="AW67" s="6"/>
      <c r="AX67" s="6"/>
      <c r="BA67" s="61"/>
      <c r="BB67" s="13">
        <v>2</v>
      </c>
      <c r="BC67" s="6"/>
      <c r="BD67" s="6"/>
      <c r="BE67" s="6"/>
      <c r="BF67" s="6"/>
      <c r="BG67" s="6"/>
      <c r="BH67" s="6"/>
      <c r="BK67" s="61"/>
      <c r="BL67" s="13">
        <v>2</v>
      </c>
      <c r="BM67" s="6"/>
      <c r="BN67" s="6"/>
      <c r="BO67" s="6"/>
      <c r="BP67" s="6"/>
      <c r="BQ67" s="6"/>
      <c r="BR67" s="6"/>
      <c r="BU67" s="61"/>
      <c r="BV67" s="13">
        <v>2</v>
      </c>
      <c r="BW67" s="6"/>
      <c r="BX67" s="6"/>
      <c r="BY67" s="6"/>
      <c r="BZ67" s="6"/>
      <c r="CA67" s="6"/>
      <c r="CB67" s="6"/>
      <c r="CE67" s="61"/>
      <c r="CF67" s="13">
        <v>2</v>
      </c>
      <c r="CG67" s="6"/>
      <c r="CH67" s="6"/>
      <c r="CI67" s="6"/>
      <c r="CJ67" s="6"/>
      <c r="CK67" s="6"/>
      <c r="CL67" s="6"/>
      <c r="CO67" s="61"/>
      <c r="CP67" s="13">
        <v>2</v>
      </c>
      <c r="CQ67" s="6"/>
      <c r="CR67" s="6"/>
      <c r="CS67" s="6"/>
      <c r="CT67" s="6"/>
      <c r="CU67" s="6"/>
      <c r="CV67" s="6"/>
      <c r="CY67" s="61"/>
      <c r="CZ67" s="13">
        <v>2</v>
      </c>
      <c r="DA67" s="6"/>
      <c r="DB67" s="6"/>
      <c r="DC67" s="6"/>
      <c r="DD67" s="6"/>
      <c r="DE67" s="6"/>
      <c r="DF67" s="6"/>
      <c r="DI67" s="61"/>
      <c r="DJ67" s="13">
        <v>2</v>
      </c>
      <c r="DK67" s="6"/>
      <c r="DL67" s="6"/>
      <c r="DM67" s="6"/>
      <c r="DN67" s="6"/>
      <c r="DO67" s="6"/>
      <c r="DP67" s="6"/>
      <c r="DS67" s="61"/>
      <c r="DT67" s="13">
        <v>2</v>
      </c>
      <c r="DU67" s="6"/>
      <c r="DV67" s="6"/>
      <c r="DW67" s="6"/>
      <c r="DX67" s="6"/>
      <c r="DY67" s="6"/>
      <c r="DZ67" s="6"/>
      <c r="EC67" s="61"/>
      <c r="ED67" s="13">
        <v>2</v>
      </c>
      <c r="EE67" s="6"/>
      <c r="EF67" s="6"/>
      <c r="EG67" s="6"/>
      <c r="EH67" s="6"/>
      <c r="EI67" s="6"/>
      <c r="EJ67" s="6"/>
      <c r="EM67" s="61"/>
      <c r="EN67" s="13">
        <v>2</v>
      </c>
      <c r="EO67" s="6"/>
      <c r="EP67" s="6"/>
      <c r="EQ67" s="6"/>
      <c r="ER67" s="6"/>
      <c r="ES67" s="6"/>
      <c r="ET67" s="6"/>
      <c r="EW67" s="61"/>
      <c r="EX67" s="13">
        <v>2</v>
      </c>
      <c r="EY67" s="6"/>
      <c r="EZ67" s="6"/>
      <c r="FA67" s="6"/>
      <c r="FB67" s="6"/>
      <c r="FC67" s="6"/>
      <c r="FD67" s="6"/>
      <c r="FG67" s="61"/>
      <c r="FH67" s="13">
        <v>2</v>
      </c>
      <c r="FI67" s="6"/>
      <c r="FJ67" s="6"/>
      <c r="FK67" s="6"/>
      <c r="FL67" s="6"/>
      <c r="FM67" s="6"/>
      <c r="FN67" s="6"/>
      <c r="FQ67" s="61"/>
      <c r="FR67" s="13">
        <v>2</v>
      </c>
      <c r="FS67" s="6"/>
      <c r="FT67" s="6"/>
      <c r="FU67" s="6"/>
      <c r="FV67" s="6"/>
      <c r="FW67" s="6"/>
      <c r="FX67" s="6"/>
      <c r="GA67" s="61"/>
      <c r="GB67" s="13">
        <v>2</v>
      </c>
      <c r="GC67" s="6"/>
      <c r="GD67" s="6"/>
      <c r="GE67" s="6"/>
      <c r="GF67" s="6"/>
      <c r="GG67" s="6"/>
      <c r="GH67" s="6"/>
      <c r="GK67" s="61"/>
      <c r="GL67" s="13">
        <v>2</v>
      </c>
      <c r="GM67" s="6"/>
      <c r="GN67" s="6"/>
      <c r="GO67" s="6"/>
      <c r="GP67" s="6"/>
      <c r="GQ67" s="6"/>
      <c r="GR67" s="6"/>
      <c r="GU67" s="61"/>
      <c r="GV67" s="13">
        <v>2</v>
      </c>
      <c r="GW67" s="6"/>
      <c r="GX67" s="6"/>
      <c r="GY67" s="6"/>
      <c r="GZ67" s="6"/>
      <c r="HA67" s="6"/>
      <c r="HB67" s="6"/>
      <c r="HE67" s="61"/>
      <c r="HF67" s="13">
        <v>2</v>
      </c>
      <c r="HG67" s="6"/>
      <c r="HH67" s="6"/>
      <c r="HI67" s="6"/>
      <c r="HJ67" s="6"/>
      <c r="HK67" s="6"/>
      <c r="HL67" s="6"/>
      <c r="HO67" s="61"/>
      <c r="HP67" s="13">
        <v>2</v>
      </c>
      <c r="HQ67" s="6"/>
      <c r="HR67" s="6"/>
      <c r="HS67" s="6"/>
      <c r="HT67" s="6"/>
      <c r="HU67" s="6"/>
      <c r="HV67" s="6"/>
      <c r="HY67" s="61"/>
      <c r="HZ67" s="13">
        <v>2</v>
      </c>
      <c r="IA67" s="6"/>
      <c r="IB67" s="6"/>
      <c r="IC67" s="6"/>
      <c r="ID67" s="6"/>
      <c r="IE67" s="6"/>
      <c r="IF67" s="6"/>
      <c r="II67" s="61"/>
      <c r="IJ67" s="13">
        <v>2</v>
      </c>
      <c r="IK67" s="6"/>
      <c r="IL67" s="6"/>
      <c r="IM67" s="6"/>
      <c r="IN67" s="6"/>
      <c r="IO67" s="6"/>
      <c r="IP67" s="6"/>
      <c r="IS67" s="61"/>
      <c r="IT67" s="13">
        <v>2</v>
      </c>
      <c r="IU67" s="6"/>
      <c r="IV67" s="6"/>
      <c r="IW67" s="6"/>
      <c r="IX67" s="6"/>
      <c r="IY67" s="6"/>
      <c r="IZ67" s="6"/>
    </row>
    <row r="68" spans="1:260" ht="13.8" outlineLevel="1" x14ac:dyDescent="0.25">
      <c r="A68" s="99" t="s">
        <v>129</v>
      </c>
      <c r="B68" s="100">
        <f>IF(A68="High",ITTHigh,(IF(A68="Medium",ITTMed,(IF(A68="Low",ITTLow,0)))))</f>
        <v>1</v>
      </c>
      <c r="C68" s="67"/>
      <c r="D68" s="17" t="s">
        <v>1</v>
      </c>
      <c r="E68" s="64">
        <f>IFERROR(AVERAGE(O68,Y68,AI68,AS68,BC68,BM68,BW68,CG68,CQ68,DA68,DK68,DU68,EE68,EO68,EY68,FI68,FS68,GC68,GM68,GW68,HG68,HQ68,IA68,IK68,IU68),0)</f>
        <v>10</v>
      </c>
      <c r="F68" s="64">
        <f t="shared" ref="F68" si="457">IFERROR(AVERAGE(P68,Z68,AJ68,AT68,BD68,BN68,BX68,CH68,CR68,DB68,DL68,DV68,EF68,EP68,EZ68,FJ68,FT68,GD68,GN68,GX68,HH68,HR68,IB68,IL68,IV68),0)</f>
        <v>4.5</v>
      </c>
      <c r="G68" s="64">
        <f t="shared" ref="G68" si="458">IFERROR(AVERAGE(Q68,AA68,AK68,AU68,BE68,BO68,BY68,CI68,CS68,DC68,DM68,DW68,EG68,EQ68,FA68,FK68,FU68,GE68,GO68,GY68,HI68,HS68,IC68,IM68,IW68),0)</f>
        <v>10</v>
      </c>
      <c r="H68" s="64">
        <f t="shared" ref="H68" si="459">IFERROR(AVERAGE(R68,AB68,AL68,AV68,BF68,BP68,BZ68,CJ68,CT68,DD68,DN68,DX68,EH68,ER68,FB68,FL68,FV68,GF68,GP68,GZ68,HJ68,HT68,ID68,IN68,IX68),0)</f>
        <v>2.25</v>
      </c>
      <c r="I68" s="64">
        <f t="shared" ref="I68" si="460">IFERROR(AVERAGE(S68,AC68,AM68,AW68,BG68,BQ68,CA68,CK68,CU68,DE68,DO68,DY68,EI68,ES68,FC68,FM68,FW68,GG68,GQ68,HA68,HK68,HU68,IE68,IO68,IY68),0)</f>
        <v>10</v>
      </c>
      <c r="J68" s="64">
        <f t="shared" ref="J68" si="461">IFERROR(AVERAGE(T68,AD68,AN68,AX68,BH68,BR68,CB68,CL68,CV68,DF68,DP68,DZ68,EJ68,ET68,FD68,FN68,FX68,GH68,GR68,HB68,HL68,HV68,IF68,IP68,IZ68),0)</f>
        <v>10</v>
      </c>
      <c r="M68" s="67"/>
      <c r="N68" s="17" t="s">
        <v>1</v>
      </c>
      <c r="O68" s="14">
        <f t="shared" ref="O68:T68" si="462">IF(COUNT(O66:O67)=0,"",AVERAGE(O66:O67))</f>
        <v>10</v>
      </c>
      <c r="P68" s="14">
        <f t="shared" si="462"/>
        <v>5</v>
      </c>
      <c r="Q68" s="14">
        <f t="shared" si="462"/>
        <v>10</v>
      </c>
      <c r="R68" s="14">
        <f t="shared" si="462"/>
        <v>2.5</v>
      </c>
      <c r="S68" s="14">
        <f t="shared" si="462"/>
        <v>10</v>
      </c>
      <c r="T68" s="14">
        <f t="shared" si="462"/>
        <v>10</v>
      </c>
      <c r="W68" s="67"/>
      <c r="X68" s="17" t="s">
        <v>1</v>
      </c>
      <c r="Y68" s="14">
        <f t="shared" ref="Y68:AD68" si="463">IF(COUNT(Y66:Y67)=0,"",AVERAGE(Y66:Y67))</f>
        <v>10</v>
      </c>
      <c r="Z68" s="14">
        <f t="shared" ref="Z68" si="464">IF(COUNT(Z66:Z67)=0,"",AVERAGE(Z66:Z67))</f>
        <v>4</v>
      </c>
      <c r="AA68" s="14">
        <f t="shared" si="463"/>
        <v>10</v>
      </c>
      <c r="AB68" s="14">
        <f t="shared" si="463"/>
        <v>2</v>
      </c>
      <c r="AC68" s="14">
        <f t="shared" si="463"/>
        <v>10</v>
      </c>
      <c r="AD68" s="14">
        <f t="shared" si="463"/>
        <v>10</v>
      </c>
      <c r="AG68" s="67"/>
      <c r="AH68" s="17" t="s">
        <v>1</v>
      </c>
      <c r="AI68" s="14" t="str">
        <f t="shared" ref="AI68:AN68" si="465">IF(COUNT(AI66:AI67)=0,"",AVERAGE(AI66:AI67))</f>
        <v/>
      </c>
      <c r="AJ68" s="14" t="str">
        <f t="shared" si="465"/>
        <v/>
      </c>
      <c r="AK68" s="14" t="str">
        <f t="shared" si="465"/>
        <v/>
      </c>
      <c r="AL68" s="14" t="str">
        <f t="shared" si="465"/>
        <v/>
      </c>
      <c r="AM68" s="14" t="str">
        <f t="shared" si="465"/>
        <v/>
      </c>
      <c r="AN68" s="14" t="str">
        <f t="shared" si="465"/>
        <v/>
      </c>
      <c r="AQ68" s="67"/>
      <c r="AR68" s="17" t="s">
        <v>1</v>
      </c>
      <c r="AS68" s="14" t="str">
        <f t="shared" ref="AS68:AX68" si="466">IF(COUNT(AS66:AS67)=0,"",AVERAGE(AS66:AS67))</f>
        <v/>
      </c>
      <c r="AT68" s="14" t="str">
        <f t="shared" si="466"/>
        <v/>
      </c>
      <c r="AU68" s="14" t="str">
        <f t="shared" si="466"/>
        <v/>
      </c>
      <c r="AV68" s="14" t="str">
        <f t="shared" si="466"/>
        <v/>
      </c>
      <c r="AW68" s="14" t="str">
        <f t="shared" si="466"/>
        <v/>
      </c>
      <c r="AX68" s="14" t="str">
        <f t="shared" si="466"/>
        <v/>
      </c>
      <c r="BA68" s="67"/>
      <c r="BB68" s="17" t="s">
        <v>1</v>
      </c>
      <c r="BC68" s="14" t="str">
        <f t="shared" ref="BC68:BH68" si="467">IF(COUNT(BC66:BC67)=0,"",AVERAGE(BC66:BC67))</f>
        <v/>
      </c>
      <c r="BD68" s="14" t="str">
        <f t="shared" si="467"/>
        <v/>
      </c>
      <c r="BE68" s="14" t="str">
        <f t="shared" si="467"/>
        <v/>
      </c>
      <c r="BF68" s="14" t="str">
        <f t="shared" si="467"/>
        <v/>
      </c>
      <c r="BG68" s="14" t="str">
        <f t="shared" si="467"/>
        <v/>
      </c>
      <c r="BH68" s="14" t="str">
        <f t="shared" si="467"/>
        <v/>
      </c>
      <c r="BK68" s="67"/>
      <c r="BL68" s="17" t="s">
        <v>1</v>
      </c>
      <c r="BM68" s="14" t="str">
        <f t="shared" ref="BM68:BR68" si="468">IF(COUNT(BM66:BM67)=0,"",AVERAGE(BM66:BM67))</f>
        <v/>
      </c>
      <c r="BN68" s="14" t="str">
        <f t="shared" si="468"/>
        <v/>
      </c>
      <c r="BO68" s="14" t="str">
        <f t="shared" si="468"/>
        <v/>
      </c>
      <c r="BP68" s="14" t="str">
        <f t="shared" si="468"/>
        <v/>
      </c>
      <c r="BQ68" s="14" t="str">
        <f t="shared" si="468"/>
        <v/>
      </c>
      <c r="BR68" s="14" t="str">
        <f t="shared" si="468"/>
        <v/>
      </c>
      <c r="BU68" s="67"/>
      <c r="BV68" s="17" t="s">
        <v>1</v>
      </c>
      <c r="BW68" s="14" t="str">
        <f t="shared" ref="BW68:CB68" si="469">IF(COUNT(BW66:BW67)=0,"",AVERAGE(BW66:BW67))</f>
        <v/>
      </c>
      <c r="BX68" s="14" t="str">
        <f t="shared" si="469"/>
        <v/>
      </c>
      <c r="BY68" s="14" t="str">
        <f t="shared" si="469"/>
        <v/>
      </c>
      <c r="BZ68" s="14" t="str">
        <f t="shared" si="469"/>
        <v/>
      </c>
      <c r="CA68" s="14" t="str">
        <f t="shared" si="469"/>
        <v/>
      </c>
      <c r="CB68" s="14" t="str">
        <f t="shared" si="469"/>
        <v/>
      </c>
      <c r="CE68" s="67"/>
      <c r="CF68" s="17" t="s">
        <v>1</v>
      </c>
      <c r="CG68" s="14" t="str">
        <f t="shared" ref="CG68:CL68" si="470">IF(COUNT(CG66:CG67)=0,"",AVERAGE(CG66:CG67))</f>
        <v/>
      </c>
      <c r="CH68" s="14" t="str">
        <f t="shared" si="470"/>
        <v/>
      </c>
      <c r="CI68" s="14" t="str">
        <f t="shared" si="470"/>
        <v/>
      </c>
      <c r="CJ68" s="14" t="str">
        <f t="shared" si="470"/>
        <v/>
      </c>
      <c r="CK68" s="14" t="str">
        <f t="shared" si="470"/>
        <v/>
      </c>
      <c r="CL68" s="14" t="str">
        <f t="shared" si="470"/>
        <v/>
      </c>
      <c r="CO68" s="67"/>
      <c r="CP68" s="17" t="s">
        <v>1</v>
      </c>
      <c r="CQ68" s="14" t="str">
        <f t="shared" ref="CQ68:CV68" si="471">IF(COUNT(CQ66:CQ67)=0,"",AVERAGE(CQ66:CQ67))</f>
        <v/>
      </c>
      <c r="CR68" s="14" t="str">
        <f t="shared" si="471"/>
        <v/>
      </c>
      <c r="CS68" s="14" t="str">
        <f t="shared" si="471"/>
        <v/>
      </c>
      <c r="CT68" s="14" t="str">
        <f t="shared" si="471"/>
        <v/>
      </c>
      <c r="CU68" s="14" t="str">
        <f t="shared" si="471"/>
        <v/>
      </c>
      <c r="CV68" s="14" t="str">
        <f t="shared" si="471"/>
        <v/>
      </c>
      <c r="CY68" s="67"/>
      <c r="CZ68" s="17" t="s">
        <v>1</v>
      </c>
      <c r="DA68" s="14" t="str">
        <f t="shared" ref="DA68:DF68" si="472">IF(COUNT(DA66:DA67)=0,"",AVERAGE(DA66:DA67))</f>
        <v/>
      </c>
      <c r="DB68" s="14" t="str">
        <f t="shared" si="472"/>
        <v/>
      </c>
      <c r="DC68" s="14" t="str">
        <f t="shared" si="472"/>
        <v/>
      </c>
      <c r="DD68" s="14" t="str">
        <f t="shared" si="472"/>
        <v/>
      </c>
      <c r="DE68" s="14" t="str">
        <f t="shared" si="472"/>
        <v/>
      </c>
      <c r="DF68" s="14" t="str">
        <f t="shared" si="472"/>
        <v/>
      </c>
      <c r="DI68" s="67"/>
      <c r="DJ68" s="17" t="s">
        <v>1</v>
      </c>
      <c r="DK68" s="14" t="str">
        <f t="shared" ref="DK68:DP68" si="473">IF(COUNT(DK66:DK67)=0,"",AVERAGE(DK66:DK67))</f>
        <v/>
      </c>
      <c r="DL68" s="14" t="str">
        <f t="shared" si="473"/>
        <v/>
      </c>
      <c r="DM68" s="14" t="str">
        <f t="shared" si="473"/>
        <v/>
      </c>
      <c r="DN68" s="14" t="str">
        <f t="shared" si="473"/>
        <v/>
      </c>
      <c r="DO68" s="14" t="str">
        <f t="shared" si="473"/>
        <v/>
      </c>
      <c r="DP68" s="14" t="str">
        <f t="shared" si="473"/>
        <v/>
      </c>
      <c r="DS68" s="67"/>
      <c r="DT68" s="17" t="s">
        <v>1</v>
      </c>
      <c r="DU68" s="14" t="str">
        <f t="shared" ref="DU68:DZ68" si="474">IF(COUNT(DU66:DU67)=0,"",AVERAGE(DU66:DU67))</f>
        <v/>
      </c>
      <c r="DV68" s="14" t="str">
        <f t="shared" si="474"/>
        <v/>
      </c>
      <c r="DW68" s="14" t="str">
        <f t="shared" si="474"/>
        <v/>
      </c>
      <c r="DX68" s="14" t="str">
        <f t="shared" si="474"/>
        <v/>
      </c>
      <c r="DY68" s="14" t="str">
        <f t="shared" si="474"/>
        <v/>
      </c>
      <c r="DZ68" s="14" t="str">
        <f t="shared" si="474"/>
        <v/>
      </c>
      <c r="EC68" s="67"/>
      <c r="ED68" s="17" t="s">
        <v>1</v>
      </c>
      <c r="EE68" s="14" t="str">
        <f t="shared" ref="EE68:EJ68" si="475">IF(COUNT(EE66:EE67)=0,"",AVERAGE(EE66:EE67))</f>
        <v/>
      </c>
      <c r="EF68" s="14" t="str">
        <f t="shared" si="475"/>
        <v/>
      </c>
      <c r="EG68" s="14" t="str">
        <f t="shared" si="475"/>
        <v/>
      </c>
      <c r="EH68" s="14" t="str">
        <f t="shared" si="475"/>
        <v/>
      </c>
      <c r="EI68" s="14" t="str">
        <f t="shared" si="475"/>
        <v/>
      </c>
      <c r="EJ68" s="14" t="str">
        <f t="shared" si="475"/>
        <v/>
      </c>
      <c r="EM68" s="67"/>
      <c r="EN68" s="17" t="s">
        <v>1</v>
      </c>
      <c r="EO68" s="14" t="str">
        <f t="shared" ref="EO68:ET68" si="476">IF(COUNT(EO66:EO67)=0,"",AVERAGE(EO66:EO67))</f>
        <v/>
      </c>
      <c r="EP68" s="14" t="str">
        <f t="shared" si="476"/>
        <v/>
      </c>
      <c r="EQ68" s="14" t="str">
        <f t="shared" si="476"/>
        <v/>
      </c>
      <c r="ER68" s="14" t="str">
        <f t="shared" si="476"/>
        <v/>
      </c>
      <c r="ES68" s="14" t="str">
        <f t="shared" si="476"/>
        <v/>
      </c>
      <c r="ET68" s="14" t="str">
        <f t="shared" si="476"/>
        <v/>
      </c>
      <c r="EW68" s="67"/>
      <c r="EX68" s="17" t="s">
        <v>1</v>
      </c>
      <c r="EY68" s="14" t="str">
        <f t="shared" ref="EY68:FD68" si="477">IF(COUNT(EY66:EY67)=0,"",AVERAGE(EY66:EY67))</f>
        <v/>
      </c>
      <c r="EZ68" s="14" t="str">
        <f t="shared" si="477"/>
        <v/>
      </c>
      <c r="FA68" s="14" t="str">
        <f t="shared" si="477"/>
        <v/>
      </c>
      <c r="FB68" s="14" t="str">
        <f t="shared" si="477"/>
        <v/>
      </c>
      <c r="FC68" s="14" t="str">
        <f t="shared" si="477"/>
        <v/>
      </c>
      <c r="FD68" s="14" t="str">
        <f t="shared" si="477"/>
        <v/>
      </c>
      <c r="FG68" s="67"/>
      <c r="FH68" s="17" t="s">
        <v>1</v>
      </c>
      <c r="FI68" s="14" t="str">
        <f t="shared" ref="FI68:FN68" si="478">IF(COUNT(FI66:FI67)=0,"",AVERAGE(FI66:FI67))</f>
        <v/>
      </c>
      <c r="FJ68" s="14" t="str">
        <f t="shared" si="478"/>
        <v/>
      </c>
      <c r="FK68" s="14" t="str">
        <f t="shared" si="478"/>
        <v/>
      </c>
      <c r="FL68" s="14" t="str">
        <f t="shared" si="478"/>
        <v/>
      </c>
      <c r="FM68" s="14" t="str">
        <f t="shared" si="478"/>
        <v/>
      </c>
      <c r="FN68" s="14" t="str">
        <f t="shared" si="478"/>
        <v/>
      </c>
      <c r="FQ68" s="67"/>
      <c r="FR68" s="17" t="s">
        <v>1</v>
      </c>
      <c r="FS68" s="14" t="str">
        <f t="shared" ref="FS68:FX68" si="479">IF(COUNT(FS66:FS67)=0,"",AVERAGE(FS66:FS67))</f>
        <v/>
      </c>
      <c r="FT68" s="14" t="str">
        <f t="shared" si="479"/>
        <v/>
      </c>
      <c r="FU68" s="14" t="str">
        <f t="shared" si="479"/>
        <v/>
      </c>
      <c r="FV68" s="14" t="str">
        <f t="shared" si="479"/>
        <v/>
      </c>
      <c r="FW68" s="14" t="str">
        <f t="shared" si="479"/>
        <v/>
      </c>
      <c r="FX68" s="14" t="str">
        <f t="shared" si="479"/>
        <v/>
      </c>
      <c r="GA68" s="67"/>
      <c r="GB68" s="17" t="s">
        <v>1</v>
      </c>
      <c r="GC68" s="14" t="str">
        <f t="shared" ref="GC68:GH68" si="480">IF(COUNT(GC66:GC67)=0,"",AVERAGE(GC66:GC67))</f>
        <v/>
      </c>
      <c r="GD68" s="14" t="str">
        <f t="shared" si="480"/>
        <v/>
      </c>
      <c r="GE68" s="14" t="str">
        <f t="shared" si="480"/>
        <v/>
      </c>
      <c r="GF68" s="14" t="str">
        <f t="shared" si="480"/>
        <v/>
      </c>
      <c r="GG68" s="14" t="str">
        <f t="shared" si="480"/>
        <v/>
      </c>
      <c r="GH68" s="14" t="str">
        <f t="shared" si="480"/>
        <v/>
      </c>
      <c r="GK68" s="67"/>
      <c r="GL68" s="17" t="s">
        <v>1</v>
      </c>
      <c r="GM68" s="14" t="str">
        <f t="shared" ref="GM68:GR68" si="481">IF(COUNT(GM66:GM67)=0,"",AVERAGE(GM66:GM67))</f>
        <v/>
      </c>
      <c r="GN68" s="14" t="str">
        <f t="shared" si="481"/>
        <v/>
      </c>
      <c r="GO68" s="14" t="str">
        <f t="shared" si="481"/>
        <v/>
      </c>
      <c r="GP68" s="14" t="str">
        <f t="shared" si="481"/>
        <v/>
      </c>
      <c r="GQ68" s="14" t="str">
        <f t="shared" si="481"/>
        <v/>
      </c>
      <c r="GR68" s="14" t="str">
        <f t="shared" si="481"/>
        <v/>
      </c>
      <c r="GU68" s="67"/>
      <c r="GV68" s="17" t="s">
        <v>1</v>
      </c>
      <c r="GW68" s="14" t="str">
        <f t="shared" ref="GW68:HB68" si="482">IF(COUNT(GW66:GW67)=0,"",AVERAGE(GW66:GW67))</f>
        <v/>
      </c>
      <c r="GX68" s="14" t="str">
        <f t="shared" si="482"/>
        <v/>
      </c>
      <c r="GY68" s="14" t="str">
        <f t="shared" si="482"/>
        <v/>
      </c>
      <c r="GZ68" s="14" t="str">
        <f t="shared" si="482"/>
        <v/>
      </c>
      <c r="HA68" s="14" t="str">
        <f t="shared" si="482"/>
        <v/>
      </c>
      <c r="HB68" s="14" t="str">
        <f t="shared" si="482"/>
        <v/>
      </c>
      <c r="HE68" s="67"/>
      <c r="HF68" s="17" t="s">
        <v>1</v>
      </c>
      <c r="HG68" s="14" t="str">
        <f t="shared" ref="HG68:HL68" si="483">IF(COUNT(HG66:HG67)=0,"",AVERAGE(HG66:HG67))</f>
        <v/>
      </c>
      <c r="HH68" s="14" t="str">
        <f t="shared" si="483"/>
        <v/>
      </c>
      <c r="HI68" s="14" t="str">
        <f t="shared" si="483"/>
        <v/>
      </c>
      <c r="HJ68" s="14" t="str">
        <f t="shared" si="483"/>
        <v/>
      </c>
      <c r="HK68" s="14" t="str">
        <f t="shared" si="483"/>
        <v/>
      </c>
      <c r="HL68" s="14" t="str">
        <f t="shared" si="483"/>
        <v/>
      </c>
      <c r="HO68" s="67"/>
      <c r="HP68" s="17" t="s">
        <v>1</v>
      </c>
      <c r="HQ68" s="14" t="str">
        <f t="shared" ref="HQ68:HV68" si="484">IF(COUNT(HQ66:HQ67)=0,"",AVERAGE(HQ66:HQ67))</f>
        <v/>
      </c>
      <c r="HR68" s="14" t="str">
        <f t="shared" si="484"/>
        <v/>
      </c>
      <c r="HS68" s="14" t="str">
        <f t="shared" si="484"/>
        <v/>
      </c>
      <c r="HT68" s="14" t="str">
        <f t="shared" si="484"/>
        <v/>
      </c>
      <c r="HU68" s="14" t="str">
        <f t="shared" si="484"/>
        <v/>
      </c>
      <c r="HV68" s="14" t="str">
        <f t="shared" si="484"/>
        <v/>
      </c>
      <c r="HY68" s="67"/>
      <c r="HZ68" s="17" t="s">
        <v>1</v>
      </c>
      <c r="IA68" s="14" t="str">
        <f t="shared" ref="IA68:IF68" si="485">IF(COUNT(IA66:IA67)=0,"",AVERAGE(IA66:IA67))</f>
        <v/>
      </c>
      <c r="IB68" s="14" t="str">
        <f t="shared" si="485"/>
        <v/>
      </c>
      <c r="IC68" s="14" t="str">
        <f t="shared" si="485"/>
        <v/>
      </c>
      <c r="ID68" s="14" t="str">
        <f t="shared" si="485"/>
        <v/>
      </c>
      <c r="IE68" s="14" t="str">
        <f t="shared" si="485"/>
        <v/>
      </c>
      <c r="IF68" s="14" t="str">
        <f t="shared" si="485"/>
        <v/>
      </c>
      <c r="II68" s="67"/>
      <c r="IJ68" s="17" t="s">
        <v>1</v>
      </c>
      <c r="IK68" s="14" t="str">
        <f t="shared" ref="IK68:IP68" si="486">IF(COUNT(IK66:IK67)=0,"",AVERAGE(IK66:IK67))</f>
        <v/>
      </c>
      <c r="IL68" s="14" t="str">
        <f t="shared" si="486"/>
        <v/>
      </c>
      <c r="IM68" s="14" t="str">
        <f t="shared" si="486"/>
        <v/>
      </c>
      <c r="IN68" s="14" t="str">
        <f t="shared" si="486"/>
        <v/>
      </c>
      <c r="IO68" s="14" t="str">
        <f t="shared" si="486"/>
        <v/>
      </c>
      <c r="IP68" s="14" t="str">
        <f t="shared" si="486"/>
        <v/>
      </c>
      <c r="IS68" s="67"/>
      <c r="IT68" s="17" t="s">
        <v>1</v>
      </c>
      <c r="IU68" s="14" t="str">
        <f t="shared" ref="IU68:IZ68" si="487">IF(COUNT(IU66:IU67)=0,"",AVERAGE(IU66:IU67))</f>
        <v/>
      </c>
      <c r="IV68" s="14" t="str">
        <f t="shared" si="487"/>
        <v/>
      </c>
      <c r="IW68" s="14" t="str">
        <f t="shared" si="487"/>
        <v/>
      </c>
      <c r="IX68" s="14" t="str">
        <f t="shared" si="487"/>
        <v/>
      </c>
      <c r="IY68" s="14" t="str">
        <f t="shared" si="487"/>
        <v/>
      </c>
      <c r="IZ68" s="14" t="str">
        <f t="shared" si="487"/>
        <v/>
      </c>
    </row>
  </sheetData>
  <mergeCells count="25">
    <mergeCell ref="N3:Q3"/>
    <mergeCell ref="X3:AA3"/>
    <mergeCell ref="AH3:AK3"/>
    <mergeCell ref="AR3:AU3"/>
    <mergeCell ref="BB3:BE3"/>
    <mergeCell ref="BL3:BO3"/>
    <mergeCell ref="BV3:BY3"/>
    <mergeCell ref="CF3:CI3"/>
    <mergeCell ref="CP3:CS3"/>
    <mergeCell ref="CZ3:DC3"/>
    <mergeCell ref="DJ3:DM3"/>
    <mergeCell ref="DT3:DW3"/>
    <mergeCell ref="ED3:EG3"/>
    <mergeCell ref="EN3:EQ3"/>
    <mergeCell ref="EX3:FA3"/>
    <mergeCell ref="FH3:FK3"/>
    <mergeCell ref="FR3:FU3"/>
    <mergeCell ref="GB3:GE3"/>
    <mergeCell ref="GL3:GO3"/>
    <mergeCell ref="IT3:IW3"/>
    <mergeCell ref="GV3:GY3"/>
    <mergeCell ref="HF3:HI3"/>
    <mergeCell ref="HP3:HS3"/>
    <mergeCell ref="HZ3:IC3"/>
    <mergeCell ref="IJ3:IM3"/>
  </mergeCells>
  <conditionalFormatting sqref="E8:J8">
    <cfRule type="aboveAverage" dxfId="177" priority="63" aboveAverage="0"/>
    <cfRule type="aboveAverage" dxfId="176" priority="64"/>
  </conditionalFormatting>
  <dataValidations count="1">
    <dataValidation type="list" allowBlank="1" showInputMessage="1" showErrorMessage="1" sqref="A11 A39 A42 A68 A64 A60">
      <formula1>$E$1:$E$3</formula1>
    </dataValidation>
  </dataValidations>
  <pageMargins left="0.23622047244094491" right="0.23622047244094491" top="0.35433070866141736" bottom="0.35433070866141736" header="0.31496062992125984" footer="0.31496062992125984"/>
  <pageSetup paperSize="9" scale="74" fitToHeight="0" orientation="landscape" verticalDpi="0" r:id="rId1"/>
  <headerFooter>
    <oddFoote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JA291"/>
  <sheetViews>
    <sheetView topLeftCell="A23" workbookViewId="0">
      <selection activeCell="B38" sqref="B38"/>
    </sheetView>
  </sheetViews>
  <sheetFormatPr defaultColWidth="9.109375" defaultRowHeight="13.2" outlineLevelRow="2" x14ac:dyDescent="0.25"/>
  <cols>
    <col min="1" max="1" width="4.5546875" style="7" bestFit="1" customWidth="1"/>
    <col min="2" max="2" width="4" style="7" bestFit="1" customWidth="1"/>
    <col min="3" max="3" width="5.109375" style="31" bestFit="1" customWidth="1"/>
    <col min="4" max="4" width="47.88671875" bestFit="1" customWidth="1"/>
    <col min="5" max="5" width="10.5546875" style="8" bestFit="1" customWidth="1"/>
    <col min="6" max="6" width="9.6640625" style="8" bestFit="1" customWidth="1"/>
    <col min="7" max="7" width="10.33203125" style="8" bestFit="1" customWidth="1"/>
    <col min="8" max="8" width="8.88671875" style="46" bestFit="1" customWidth="1"/>
    <col min="9" max="10" width="12.109375" style="46" customWidth="1"/>
    <col min="11" max="11" width="25.33203125" style="46" customWidth="1"/>
    <col min="12" max="12" width="9.109375" style="7"/>
    <col min="13" max="13" width="6.44140625" style="31" bestFit="1" customWidth="1"/>
    <col min="14" max="14" width="52.109375" customWidth="1"/>
    <col min="15" max="20" width="10" style="8" customWidth="1"/>
    <col min="21" max="21" width="70.6640625" style="46" customWidth="1"/>
    <col min="22" max="22" width="9.109375" style="7"/>
    <col min="23" max="23" width="5.109375" style="7" bestFit="1" customWidth="1"/>
    <col min="24" max="24" width="39.44140625" style="7" bestFit="1" customWidth="1"/>
    <col min="25" max="25" width="15" style="7" customWidth="1"/>
    <col min="26" max="26" width="18.5546875" style="7" customWidth="1"/>
    <col min="27" max="27" width="10" style="7" customWidth="1"/>
    <col min="28" max="28" width="8.88671875" style="7" bestFit="1" customWidth="1"/>
    <col min="29" max="30" width="9.6640625" style="7" customWidth="1"/>
    <col min="31" max="31" width="17.109375" style="7" customWidth="1"/>
    <col min="32" max="32" width="9.109375" style="7"/>
    <col min="33" max="33" width="5.109375" style="7" bestFit="1" customWidth="1"/>
    <col min="34" max="34" width="39.44140625" style="7" bestFit="1" customWidth="1"/>
    <col min="35" max="35" width="15" style="7" customWidth="1"/>
    <col min="36" max="36" width="18.5546875" style="7" customWidth="1"/>
    <col min="37" max="37" width="10" style="7" customWidth="1"/>
    <col min="38" max="38" width="8.88671875" style="7" bestFit="1" customWidth="1"/>
    <col min="39" max="40" width="9.6640625" style="7" customWidth="1"/>
    <col min="41" max="41" width="17.109375" style="7" customWidth="1"/>
    <col min="42" max="42" width="9.109375" style="7"/>
    <col min="43" max="43" width="5.109375" style="7" bestFit="1" customWidth="1"/>
    <col min="44" max="44" width="39.44140625" style="7" bestFit="1" customWidth="1"/>
    <col min="45" max="45" width="15" style="7" customWidth="1"/>
    <col min="46" max="46" width="18.5546875" style="7" customWidth="1"/>
    <col min="47" max="47" width="10" style="7" customWidth="1"/>
    <col min="48" max="48" width="8.88671875" style="7" bestFit="1" customWidth="1"/>
    <col min="49" max="50" width="9.6640625" style="7" customWidth="1"/>
    <col min="51" max="51" width="17.109375" style="7" customWidth="1"/>
    <col min="52" max="52" width="9.109375" style="7"/>
    <col min="53" max="53" width="5.109375" style="7" bestFit="1" customWidth="1"/>
    <col min="54" max="54" width="39.44140625" style="7" bestFit="1" customWidth="1"/>
    <col min="55" max="55" width="15" style="7" customWidth="1"/>
    <col min="56" max="56" width="18.5546875" style="7" customWidth="1"/>
    <col min="57" max="57" width="10" style="7" customWidth="1"/>
    <col min="58" max="58" width="8.88671875" style="7" bestFit="1" customWidth="1"/>
    <col min="59" max="60" width="9.6640625" style="7" customWidth="1"/>
    <col min="61" max="61" width="17.109375" style="7" customWidth="1"/>
    <col min="62" max="62" width="9.109375" style="7"/>
    <col min="63" max="63" width="5.109375" style="7" bestFit="1" customWidth="1"/>
    <col min="64" max="64" width="39.44140625" style="7" bestFit="1" customWidth="1"/>
    <col min="65" max="65" width="15" style="7" customWidth="1"/>
    <col min="66" max="66" width="18.5546875" style="7" customWidth="1"/>
    <col min="67" max="67" width="10" style="7" customWidth="1"/>
    <col min="68" max="68" width="8.88671875" style="7" bestFit="1" customWidth="1"/>
    <col min="69" max="70" width="9.6640625" style="7" customWidth="1"/>
    <col min="71" max="71" width="17.109375" style="7" customWidth="1"/>
    <col min="72" max="72" width="9.109375" style="7"/>
    <col min="73" max="73" width="5.109375" style="7" bestFit="1" customWidth="1"/>
    <col min="74" max="74" width="39.44140625" style="7" bestFit="1" customWidth="1"/>
    <col min="75" max="75" width="15" style="7" customWidth="1"/>
    <col min="76" max="76" width="18.5546875" style="7" customWidth="1"/>
    <col min="77" max="77" width="10" style="7" customWidth="1"/>
    <col min="78" max="78" width="8.88671875" style="7" bestFit="1" customWidth="1"/>
    <col min="79" max="80" width="9.6640625" style="7" customWidth="1"/>
    <col min="81" max="81" width="17.109375" style="7" customWidth="1"/>
    <col min="82" max="82" width="9.109375" style="7"/>
    <col min="83" max="83" width="5.109375" style="7" bestFit="1" customWidth="1"/>
    <col min="84" max="84" width="39.44140625" style="7" bestFit="1" customWidth="1"/>
    <col min="85" max="85" width="15" style="7" customWidth="1"/>
    <col min="86" max="86" width="18.5546875" style="7" customWidth="1"/>
    <col min="87" max="87" width="10" style="7" customWidth="1"/>
    <col min="88" max="88" width="8.88671875" style="7" bestFit="1" customWidth="1"/>
    <col min="89" max="90" width="9.6640625" style="7" customWidth="1"/>
    <col min="91" max="91" width="17.109375" style="7" customWidth="1"/>
    <col min="92" max="92" width="9.109375" style="7"/>
    <col min="93" max="93" width="5.109375" style="7" bestFit="1" customWidth="1"/>
    <col min="94" max="94" width="39.44140625" style="7" bestFit="1" customWidth="1"/>
    <col min="95" max="95" width="15" style="7" customWidth="1"/>
    <col min="96" max="96" width="18.5546875" style="7" customWidth="1"/>
    <col min="97" max="97" width="10" style="7" customWidth="1"/>
    <col min="98" max="98" width="8.88671875" style="7" bestFit="1" customWidth="1"/>
    <col min="99" max="100" width="9.6640625" style="7" customWidth="1"/>
    <col min="101" max="101" width="17.109375" style="7" customWidth="1"/>
    <col min="102" max="102" width="9.109375" style="7"/>
    <col min="103" max="103" width="5.109375" style="7" bestFit="1" customWidth="1"/>
    <col min="104" max="104" width="39.44140625" style="7" bestFit="1" customWidth="1"/>
    <col min="105" max="105" width="15" style="7" customWidth="1"/>
    <col min="106" max="106" width="18.5546875" style="7" customWidth="1"/>
    <col min="107" max="107" width="10" style="7" customWidth="1"/>
    <col min="108" max="108" width="8.88671875" style="7" bestFit="1" customWidth="1"/>
    <col min="109" max="110" width="9.6640625" style="7" customWidth="1"/>
    <col min="111" max="111" width="17.109375" style="7" customWidth="1"/>
    <col min="112" max="112" width="9.109375" style="7"/>
    <col min="113" max="113" width="5.109375" style="7" bestFit="1" customWidth="1"/>
    <col min="114" max="114" width="39.44140625" style="7" bestFit="1" customWidth="1"/>
    <col min="115" max="115" width="15" style="7" customWidth="1"/>
    <col min="116" max="116" width="18.5546875" style="7" customWidth="1"/>
    <col min="117" max="117" width="10" style="7" customWidth="1"/>
    <col min="118" max="118" width="8.88671875" style="7" bestFit="1" customWidth="1"/>
    <col min="119" max="120" width="9.6640625" style="7" customWidth="1"/>
    <col min="121" max="121" width="17.109375" style="7" customWidth="1"/>
    <col min="122" max="122" width="9.109375" style="7"/>
    <col min="123" max="123" width="5.109375" style="7" bestFit="1" customWidth="1"/>
    <col min="124" max="124" width="39.44140625" style="7" bestFit="1" customWidth="1"/>
    <col min="125" max="125" width="15" style="7" customWidth="1"/>
    <col min="126" max="126" width="18.5546875" style="7" customWidth="1"/>
    <col min="127" max="127" width="10" style="7" customWidth="1"/>
    <col min="128" max="128" width="8.88671875" style="7" bestFit="1" customWidth="1"/>
    <col min="129" max="130" width="9.6640625" style="7" customWidth="1"/>
    <col min="131" max="131" width="17.109375" style="7" customWidth="1"/>
    <col min="132" max="132" width="9.109375" style="7"/>
    <col min="133" max="133" width="5.109375" style="7" bestFit="1" customWidth="1"/>
    <col min="134" max="134" width="39.44140625" style="7" bestFit="1" customWidth="1"/>
    <col min="135" max="135" width="15" style="7" customWidth="1"/>
    <col min="136" max="136" width="18.5546875" style="7" customWidth="1"/>
    <col min="137" max="137" width="10" style="7" customWidth="1"/>
    <col min="138" max="138" width="8.88671875" style="7" bestFit="1" customWidth="1"/>
    <col min="139" max="140" width="9.6640625" style="7" customWidth="1"/>
    <col min="141" max="141" width="17.109375" style="7" customWidth="1"/>
    <col min="142" max="142" width="9.109375" style="7"/>
    <col min="143" max="143" width="5.109375" style="7" bestFit="1" customWidth="1"/>
    <col min="144" max="144" width="39.44140625" style="7" bestFit="1" customWidth="1"/>
    <col min="145" max="145" width="15" style="7" customWidth="1"/>
    <col min="146" max="146" width="18.5546875" style="7" customWidth="1"/>
    <col min="147" max="147" width="10" style="7" customWidth="1"/>
    <col min="148" max="148" width="8.88671875" style="7" bestFit="1" customWidth="1"/>
    <col min="149" max="150" width="9.6640625" style="7" customWidth="1"/>
    <col min="151" max="151" width="17.109375" style="7" customWidth="1"/>
    <col min="152" max="152" width="9.109375" style="7"/>
    <col min="153" max="153" width="5.109375" style="7" bestFit="1" customWidth="1"/>
    <col min="154" max="154" width="39.44140625" style="7" bestFit="1" customWidth="1"/>
    <col min="155" max="155" width="15" style="7" customWidth="1"/>
    <col min="156" max="156" width="18.5546875" style="7" customWidth="1"/>
    <col min="157" max="157" width="10" style="7" customWidth="1"/>
    <col min="158" max="158" width="8.88671875" style="7" bestFit="1" customWidth="1"/>
    <col min="159" max="160" width="9.6640625" style="7" customWidth="1"/>
    <col min="161" max="161" width="17.109375" style="7" customWidth="1"/>
    <col min="162" max="162" width="9.109375" style="7"/>
    <col min="163" max="163" width="5.109375" style="7" bestFit="1" customWidth="1"/>
    <col min="164" max="164" width="39.44140625" style="7" bestFit="1" customWidth="1"/>
    <col min="165" max="165" width="15" style="7" customWidth="1"/>
    <col min="166" max="166" width="18.5546875" style="7" customWidth="1"/>
    <col min="167" max="167" width="10" style="7" customWidth="1"/>
    <col min="168" max="168" width="8.88671875" style="7" bestFit="1" customWidth="1"/>
    <col min="169" max="170" width="9.6640625" style="7" customWidth="1"/>
    <col min="171" max="171" width="17.109375" style="7" customWidth="1"/>
    <col min="172" max="172" width="9.109375" style="7"/>
    <col min="173" max="173" width="5.109375" style="7" bestFit="1" customWidth="1"/>
    <col min="174" max="174" width="39.44140625" style="7" bestFit="1" customWidth="1"/>
    <col min="175" max="175" width="15" style="7" customWidth="1"/>
    <col min="176" max="176" width="18.5546875" style="7" customWidth="1"/>
    <col min="177" max="177" width="10" style="7" customWidth="1"/>
    <col min="178" max="178" width="8.88671875" style="7" bestFit="1" customWidth="1"/>
    <col min="179" max="180" width="9.6640625" style="7" customWidth="1"/>
    <col min="181" max="181" width="17.109375" style="7" customWidth="1"/>
    <col min="182" max="182" width="9.109375" style="7"/>
    <col min="183" max="183" width="5.109375" style="7" bestFit="1" customWidth="1"/>
    <col min="184" max="184" width="39.44140625" style="7" bestFit="1" customWidth="1"/>
    <col min="185" max="185" width="15" style="7" customWidth="1"/>
    <col min="186" max="186" width="18.5546875" style="7" customWidth="1"/>
    <col min="187" max="187" width="10" style="7" customWidth="1"/>
    <col min="188" max="188" width="8.88671875" style="7" bestFit="1" customWidth="1"/>
    <col min="189" max="190" width="9.6640625" style="7" customWidth="1"/>
    <col min="191" max="191" width="17.109375" style="7" customWidth="1"/>
    <col min="192" max="192" width="9.109375" style="7"/>
    <col min="193" max="193" width="5.109375" style="7" bestFit="1" customWidth="1"/>
    <col min="194" max="194" width="39.44140625" style="7" bestFit="1" customWidth="1"/>
    <col min="195" max="195" width="15" style="7" customWidth="1"/>
    <col min="196" max="196" width="18.5546875" style="7" customWidth="1"/>
    <col min="197" max="197" width="10" style="7" customWidth="1"/>
    <col min="198" max="198" width="8.88671875" style="7" bestFit="1" customWidth="1"/>
    <col min="199" max="200" width="9.6640625" style="7" customWidth="1"/>
    <col min="201" max="201" width="17.109375" style="7" customWidth="1"/>
    <col min="202" max="202" width="9.109375" style="7"/>
    <col min="203" max="203" width="5.109375" style="7" bestFit="1" customWidth="1"/>
    <col min="204" max="204" width="39.44140625" style="7" bestFit="1" customWidth="1"/>
    <col min="205" max="205" width="15" style="7" customWidth="1"/>
    <col min="206" max="206" width="18.5546875" style="7" customWidth="1"/>
    <col min="207" max="207" width="10" style="7" customWidth="1"/>
    <col min="208" max="208" width="8.88671875" style="7" bestFit="1" customWidth="1"/>
    <col min="209" max="210" width="9.6640625" style="7" customWidth="1"/>
    <col min="211" max="211" width="17.109375" style="7" customWidth="1"/>
    <col min="212" max="212" width="9.109375" style="7"/>
    <col min="213" max="213" width="5.109375" style="7" bestFit="1" customWidth="1"/>
    <col min="214" max="214" width="39.44140625" style="7" bestFit="1" customWidth="1"/>
    <col min="215" max="215" width="15" style="7" customWidth="1"/>
    <col min="216" max="216" width="18.5546875" style="7" customWidth="1"/>
    <col min="217" max="217" width="10" style="7" customWidth="1"/>
    <col min="218" max="218" width="8.88671875" style="7" bestFit="1" customWidth="1"/>
    <col min="219" max="220" width="9.6640625" style="7" customWidth="1"/>
    <col min="221" max="221" width="17.109375" style="7" customWidth="1"/>
    <col min="222" max="222" width="9.109375" style="7"/>
    <col min="223" max="223" width="5.109375" style="7" bestFit="1" customWidth="1"/>
    <col min="224" max="224" width="39.44140625" style="7" bestFit="1" customWidth="1"/>
    <col min="225" max="225" width="15" style="7" customWidth="1"/>
    <col min="226" max="226" width="18.5546875" style="7" customWidth="1"/>
    <col min="227" max="227" width="10" style="7" customWidth="1"/>
    <col min="228" max="228" width="8.88671875" style="7" bestFit="1" customWidth="1"/>
    <col min="229" max="230" width="9.6640625" style="7" customWidth="1"/>
    <col min="231" max="231" width="17.109375" style="7" customWidth="1"/>
    <col min="232" max="232" width="9.109375" style="7"/>
    <col min="233" max="233" width="5.109375" style="7" bestFit="1" customWidth="1"/>
    <col min="234" max="234" width="39.44140625" style="7" bestFit="1" customWidth="1"/>
    <col min="235" max="235" width="15" style="7" customWidth="1"/>
    <col min="236" max="236" width="18.5546875" style="7" customWidth="1"/>
    <col min="237" max="237" width="10" style="7" customWidth="1"/>
    <col min="238" max="238" width="8.88671875" style="7" bestFit="1" customWidth="1"/>
    <col min="239" max="240" width="9.6640625" style="7" customWidth="1"/>
    <col min="241" max="241" width="17.109375" style="7" customWidth="1"/>
    <col min="242" max="242" width="9.109375" style="7"/>
    <col min="243" max="243" width="5.109375" style="7" bestFit="1" customWidth="1"/>
    <col min="244" max="244" width="39.44140625" style="7" bestFit="1" customWidth="1"/>
    <col min="245" max="245" width="15" style="7" customWidth="1"/>
    <col min="246" max="246" width="18.5546875" style="7" customWidth="1"/>
    <col min="247" max="247" width="10" style="7" customWidth="1"/>
    <col min="248" max="248" width="8.88671875" style="7" bestFit="1" customWidth="1"/>
    <col min="249" max="250" width="9.6640625" style="7" customWidth="1"/>
    <col min="251" max="251" width="17.109375" style="7" customWidth="1"/>
    <col min="252" max="252" width="9.109375" style="7"/>
    <col min="253" max="253" width="5.109375" style="7" bestFit="1" customWidth="1"/>
    <col min="254" max="254" width="39.44140625" style="7" bestFit="1" customWidth="1"/>
    <col min="255" max="255" width="15" style="7" customWidth="1"/>
    <col min="256" max="256" width="18.5546875" style="7" customWidth="1"/>
    <col min="257" max="257" width="10" style="7" customWidth="1"/>
    <col min="258" max="258" width="8.88671875" style="7" bestFit="1" customWidth="1"/>
    <col min="259" max="260" width="9.6640625" style="7" customWidth="1"/>
    <col min="261" max="261" width="17.109375" style="7" customWidth="1"/>
    <col min="262" max="16384" width="9.109375" style="7"/>
  </cols>
  <sheetData>
    <row r="1" spans="1:261" s="10" customFormat="1" ht="42" x14ac:dyDescent="0.4">
      <c r="E1" s="88" t="s">
        <v>129</v>
      </c>
      <c r="F1" s="89">
        <v>100</v>
      </c>
      <c r="G1" s="90">
        <f>F1/MAX($F$1:$F$3)</f>
        <v>1</v>
      </c>
      <c r="M1" s="73"/>
      <c r="N1" s="73" t="s">
        <v>121</v>
      </c>
      <c r="O1" s="25" t="s">
        <v>538</v>
      </c>
      <c r="P1" s="25"/>
      <c r="Q1" s="25"/>
      <c r="R1" s="25"/>
      <c r="S1" s="25"/>
      <c r="T1" s="25"/>
      <c r="U1" s="42"/>
      <c r="W1" s="73"/>
      <c r="X1" s="73" t="s">
        <v>121</v>
      </c>
      <c r="Y1" s="25" t="s">
        <v>0</v>
      </c>
      <c r="Z1" s="25"/>
      <c r="AA1" s="25"/>
      <c r="AB1" s="25"/>
      <c r="AC1" s="25"/>
      <c r="AD1" s="25"/>
      <c r="AE1" s="42"/>
      <c r="AG1" s="73"/>
      <c r="AH1" s="73" t="s">
        <v>121</v>
      </c>
      <c r="AI1" s="25" t="s">
        <v>0</v>
      </c>
      <c r="AJ1" s="25"/>
      <c r="AK1" s="25"/>
      <c r="AL1" s="25"/>
      <c r="AM1" s="25"/>
      <c r="AN1" s="25"/>
      <c r="AO1" s="42"/>
      <c r="AQ1" s="73"/>
      <c r="AR1" s="73" t="s">
        <v>121</v>
      </c>
      <c r="AS1" s="25" t="s">
        <v>0</v>
      </c>
      <c r="AT1" s="25"/>
      <c r="AU1" s="25"/>
      <c r="AV1" s="25"/>
      <c r="AW1" s="25"/>
      <c r="AX1" s="25"/>
      <c r="AY1" s="42"/>
      <c r="BA1" s="73"/>
      <c r="BB1" s="73" t="s">
        <v>121</v>
      </c>
      <c r="BC1" s="25" t="s">
        <v>0</v>
      </c>
      <c r="BD1" s="25"/>
      <c r="BE1" s="25"/>
      <c r="BF1" s="25"/>
      <c r="BG1" s="25"/>
      <c r="BH1" s="25"/>
      <c r="BI1" s="42"/>
      <c r="BK1" s="73"/>
      <c r="BL1" s="73" t="s">
        <v>121</v>
      </c>
      <c r="BM1" s="25" t="s">
        <v>0</v>
      </c>
      <c r="BN1" s="25"/>
      <c r="BO1" s="25"/>
      <c r="BP1" s="25"/>
      <c r="BQ1" s="25"/>
      <c r="BR1" s="25"/>
      <c r="BS1" s="42"/>
      <c r="BU1" s="73"/>
      <c r="BV1" s="73" t="s">
        <v>121</v>
      </c>
      <c r="BW1" s="25" t="s">
        <v>0</v>
      </c>
      <c r="BX1" s="25"/>
      <c r="BY1" s="25"/>
      <c r="BZ1" s="25"/>
      <c r="CA1" s="25"/>
      <c r="CB1" s="25"/>
      <c r="CC1" s="42"/>
      <c r="CE1" s="73"/>
      <c r="CF1" s="73" t="s">
        <v>121</v>
      </c>
      <c r="CG1" s="25" t="s">
        <v>0</v>
      </c>
      <c r="CH1" s="25"/>
      <c r="CI1" s="25"/>
      <c r="CJ1" s="25"/>
      <c r="CK1" s="25"/>
      <c r="CL1" s="25"/>
      <c r="CM1" s="42"/>
      <c r="CO1" s="73"/>
      <c r="CP1" s="73" t="s">
        <v>121</v>
      </c>
      <c r="CQ1" s="25" t="s">
        <v>0</v>
      </c>
      <c r="CR1" s="25"/>
      <c r="CS1" s="25"/>
      <c r="CT1" s="25"/>
      <c r="CU1" s="25"/>
      <c r="CV1" s="25"/>
      <c r="CW1" s="42"/>
      <c r="CY1" s="73"/>
      <c r="CZ1" s="73" t="s">
        <v>121</v>
      </c>
      <c r="DA1" s="25" t="s">
        <v>0</v>
      </c>
      <c r="DB1" s="25"/>
      <c r="DC1" s="25"/>
      <c r="DD1" s="25"/>
      <c r="DE1" s="25"/>
      <c r="DF1" s="25"/>
      <c r="DG1" s="42"/>
      <c r="DI1" s="73"/>
      <c r="DJ1" s="73" t="s">
        <v>121</v>
      </c>
      <c r="DK1" s="25" t="s">
        <v>0</v>
      </c>
      <c r="DL1" s="25"/>
      <c r="DM1" s="25"/>
      <c r="DN1" s="25"/>
      <c r="DO1" s="25"/>
      <c r="DP1" s="25"/>
      <c r="DQ1" s="42"/>
      <c r="DS1" s="73"/>
      <c r="DT1" s="73" t="s">
        <v>121</v>
      </c>
      <c r="DU1" s="25" t="s">
        <v>0</v>
      </c>
      <c r="DV1" s="25"/>
      <c r="DW1" s="25"/>
      <c r="DX1" s="25"/>
      <c r="DY1" s="25"/>
      <c r="DZ1" s="25"/>
      <c r="EA1" s="42"/>
      <c r="EC1" s="73"/>
      <c r="ED1" s="73" t="s">
        <v>121</v>
      </c>
      <c r="EE1" s="25" t="s">
        <v>0</v>
      </c>
      <c r="EF1" s="25"/>
      <c r="EG1" s="25"/>
      <c r="EH1" s="25"/>
      <c r="EI1" s="25"/>
      <c r="EJ1" s="25"/>
      <c r="EK1" s="42"/>
      <c r="EM1" s="73"/>
      <c r="EN1" s="73" t="s">
        <v>121</v>
      </c>
      <c r="EO1" s="25" t="s">
        <v>0</v>
      </c>
      <c r="EP1" s="25"/>
      <c r="EQ1" s="25"/>
      <c r="ER1" s="25"/>
      <c r="ES1" s="25"/>
      <c r="ET1" s="25"/>
      <c r="EU1" s="42"/>
      <c r="EW1" s="73"/>
      <c r="EX1" s="73" t="s">
        <v>121</v>
      </c>
      <c r="EY1" s="25" t="s">
        <v>0</v>
      </c>
      <c r="EZ1" s="25"/>
      <c r="FA1" s="25"/>
      <c r="FB1" s="25"/>
      <c r="FC1" s="25"/>
      <c r="FD1" s="25"/>
      <c r="FE1" s="42"/>
      <c r="FG1" s="73"/>
      <c r="FH1" s="73" t="s">
        <v>121</v>
      </c>
      <c r="FI1" s="25" t="s">
        <v>0</v>
      </c>
      <c r="FJ1" s="25"/>
      <c r="FK1" s="25"/>
      <c r="FL1" s="25"/>
      <c r="FM1" s="25"/>
      <c r="FN1" s="25"/>
      <c r="FO1" s="42"/>
      <c r="FQ1" s="73"/>
      <c r="FR1" s="73" t="s">
        <v>121</v>
      </c>
      <c r="FS1" s="25" t="s">
        <v>0</v>
      </c>
      <c r="FT1" s="25"/>
      <c r="FU1" s="25"/>
      <c r="FV1" s="25"/>
      <c r="FW1" s="25"/>
      <c r="FX1" s="25"/>
      <c r="FY1" s="42"/>
      <c r="GA1" s="73"/>
      <c r="GB1" s="73" t="s">
        <v>121</v>
      </c>
      <c r="GC1" s="25" t="s">
        <v>0</v>
      </c>
      <c r="GD1" s="25"/>
      <c r="GE1" s="25"/>
      <c r="GF1" s="25"/>
      <c r="GG1" s="25"/>
      <c r="GH1" s="25"/>
      <c r="GI1" s="42"/>
      <c r="GK1" s="73"/>
      <c r="GL1" s="73" t="s">
        <v>121</v>
      </c>
      <c r="GM1" s="25" t="s">
        <v>0</v>
      </c>
      <c r="GN1" s="25"/>
      <c r="GO1" s="25"/>
      <c r="GP1" s="25"/>
      <c r="GQ1" s="25"/>
      <c r="GR1" s="25"/>
      <c r="GS1" s="42"/>
      <c r="GU1" s="73"/>
      <c r="GV1" s="73" t="s">
        <v>121</v>
      </c>
      <c r="GW1" s="25" t="s">
        <v>0</v>
      </c>
      <c r="GX1" s="25"/>
      <c r="GY1" s="25"/>
      <c r="GZ1" s="25"/>
      <c r="HA1" s="25"/>
      <c r="HB1" s="25"/>
      <c r="HC1" s="42"/>
      <c r="HE1" s="73"/>
      <c r="HF1" s="73" t="s">
        <v>121</v>
      </c>
      <c r="HG1" s="25" t="s">
        <v>0</v>
      </c>
      <c r="HH1" s="25"/>
      <c r="HI1" s="25"/>
      <c r="HJ1" s="25"/>
      <c r="HK1" s="25"/>
      <c r="HL1" s="25"/>
      <c r="HM1" s="42"/>
      <c r="HO1" s="73"/>
      <c r="HP1" s="73" t="s">
        <v>121</v>
      </c>
      <c r="HQ1" s="25" t="s">
        <v>0</v>
      </c>
      <c r="HR1" s="25"/>
      <c r="HS1" s="25"/>
      <c r="HT1" s="25"/>
      <c r="HU1" s="25"/>
      <c r="HV1" s="25"/>
      <c r="HW1" s="42"/>
      <c r="HY1" s="73"/>
      <c r="HZ1" s="73" t="s">
        <v>121</v>
      </c>
      <c r="IA1" s="25" t="s">
        <v>0</v>
      </c>
      <c r="IB1" s="25"/>
      <c r="IC1" s="25"/>
      <c r="ID1" s="25"/>
      <c r="IE1" s="25"/>
      <c r="IF1" s="25"/>
      <c r="IG1" s="42"/>
      <c r="II1" s="73"/>
      <c r="IJ1" s="73" t="s">
        <v>121</v>
      </c>
      <c r="IK1" s="25" t="s">
        <v>0</v>
      </c>
      <c r="IL1" s="25"/>
      <c r="IM1" s="25"/>
      <c r="IN1" s="25"/>
      <c r="IO1" s="25"/>
      <c r="IP1" s="25"/>
      <c r="IQ1" s="42"/>
      <c r="IS1" s="73"/>
      <c r="IT1" s="73" t="s">
        <v>121</v>
      </c>
      <c r="IU1" s="25" t="s">
        <v>0</v>
      </c>
      <c r="IV1" s="25"/>
      <c r="IW1" s="25"/>
      <c r="IX1" s="25"/>
      <c r="IY1" s="25"/>
      <c r="IZ1" s="25"/>
      <c r="JA1" s="42"/>
    </row>
    <row r="2" spans="1:261" s="10" customFormat="1" ht="15.6" x14ac:dyDescent="0.3">
      <c r="E2" s="91" t="s">
        <v>130</v>
      </c>
      <c r="F2" s="92">
        <v>60</v>
      </c>
      <c r="G2" s="93">
        <f>F2/MAX($F$1:$F$3)</f>
        <v>0.6</v>
      </c>
      <c r="M2" s="18"/>
      <c r="N2" s="32"/>
      <c r="O2" s="19"/>
      <c r="P2" s="19"/>
      <c r="Q2" s="19"/>
      <c r="R2" s="19"/>
      <c r="S2" s="19"/>
      <c r="T2" s="19"/>
      <c r="U2" s="43"/>
      <c r="W2" s="18"/>
      <c r="X2" s="32"/>
      <c r="Y2" s="19"/>
      <c r="Z2" s="19"/>
      <c r="AA2" s="19"/>
      <c r="AB2" s="19"/>
      <c r="AC2" s="19"/>
      <c r="AD2" s="19"/>
      <c r="AE2" s="43"/>
      <c r="AG2" s="18"/>
      <c r="AH2" s="32"/>
      <c r="AI2" s="19"/>
      <c r="AJ2" s="19"/>
      <c r="AK2" s="19"/>
      <c r="AL2" s="19"/>
      <c r="AM2" s="19"/>
      <c r="AN2" s="19"/>
      <c r="AO2" s="43"/>
      <c r="AQ2" s="18"/>
      <c r="AR2" s="32"/>
      <c r="AS2" s="19"/>
      <c r="AT2" s="19"/>
      <c r="AU2" s="19"/>
      <c r="AV2" s="19"/>
      <c r="AW2" s="19"/>
      <c r="AX2" s="19"/>
      <c r="AY2" s="43"/>
      <c r="BA2" s="18"/>
      <c r="BB2" s="32"/>
      <c r="BC2" s="19"/>
      <c r="BD2" s="19"/>
      <c r="BE2" s="19"/>
      <c r="BF2" s="19"/>
      <c r="BG2" s="19"/>
      <c r="BH2" s="19"/>
      <c r="BI2" s="43"/>
      <c r="BK2" s="18"/>
      <c r="BL2" s="32"/>
      <c r="BM2" s="19"/>
      <c r="BN2" s="19"/>
      <c r="BO2" s="19"/>
      <c r="BP2" s="19"/>
      <c r="BQ2" s="19"/>
      <c r="BR2" s="19"/>
      <c r="BS2" s="43"/>
      <c r="BU2" s="18"/>
      <c r="BV2" s="32"/>
      <c r="BW2" s="19"/>
      <c r="BX2" s="19"/>
      <c r="BY2" s="19"/>
      <c r="BZ2" s="19"/>
      <c r="CA2" s="19"/>
      <c r="CB2" s="19"/>
      <c r="CC2" s="43"/>
      <c r="CE2" s="18"/>
      <c r="CF2" s="32"/>
      <c r="CG2" s="19"/>
      <c r="CH2" s="19"/>
      <c r="CI2" s="19"/>
      <c r="CJ2" s="19"/>
      <c r="CK2" s="19"/>
      <c r="CL2" s="19"/>
      <c r="CM2" s="43"/>
      <c r="CO2" s="18"/>
      <c r="CP2" s="32"/>
      <c r="CQ2" s="19"/>
      <c r="CR2" s="19"/>
      <c r="CS2" s="19"/>
      <c r="CT2" s="19"/>
      <c r="CU2" s="19"/>
      <c r="CV2" s="19"/>
      <c r="CW2" s="43"/>
      <c r="CY2" s="18"/>
      <c r="CZ2" s="32"/>
      <c r="DA2" s="19"/>
      <c r="DB2" s="19"/>
      <c r="DC2" s="19"/>
      <c r="DD2" s="19"/>
      <c r="DE2" s="19"/>
      <c r="DF2" s="19"/>
      <c r="DG2" s="43"/>
      <c r="DI2" s="18"/>
      <c r="DJ2" s="32"/>
      <c r="DK2" s="19"/>
      <c r="DL2" s="19"/>
      <c r="DM2" s="19"/>
      <c r="DN2" s="19"/>
      <c r="DO2" s="19"/>
      <c r="DP2" s="19"/>
      <c r="DQ2" s="43"/>
      <c r="DS2" s="18"/>
      <c r="DT2" s="32"/>
      <c r="DU2" s="19"/>
      <c r="DV2" s="19"/>
      <c r="DW2" s="19"/>
      <c r="DX2" s="19"/>
      <c r="DY2" s="19"/>
      <c r="DZ2" s="19"/>
      <c r="EA2" s="43"/>
      <c r="EC2" s="18"/>
      <c r="ED2" s="32"/>
      <c r="EE2" s="19"/>
      <c r="EF2" s="19"/>
      <c r="EG2" s="19"/>
      <c r="EH2" s="19"/>
      <c r="EI2" s="19"/>
      <c r="EJ2" s="19"/>
      <c r="EK2" s="43"/>
      <c r="EM2" s="18"/>
      <c r="EN2" s="32"/>
      <c r="EO2" s="19"/>
      <c r="EP2" s="19"/>
      <c r="EQ2" s="19"/>
      <c r="ER2" s="19"/>
      <c r="ES2" s="19"/>
      <c r="ET2" s="19"/>
      <c r="EU2" s="43"/>
      <c r="EW2" s="18"/>
      <c r="EX2" s="32"/>
      <c r="EY2" s="19"/>
      <c r="EZ2" s="19"/>
      <c r="FA2" s="19"/>
      <c r="FB2" s="19"/>
      <c r="FC2" s="19"/>
      <c r="FD2" s="19"/>
      <c r="FE2" s="43"/>
      <c r="FG2" s="18"/>
      <c r="FH2" s="32"/>
      <c r="FI2" s="19"/>
      <c r="FJ2" s="19"/>
      <c r="FK2" s="19"/>
      <c r="FL2" s="19"/>
      <c r="FM2" s="19"/>
      <c r="FN2" s="19"/>
      <c r="FO2" s="43"/>
      <c r="FQ2" s="18"/>
      <c r="FR2" s="32"/>
      <c r="FS2" s="19"/>
      <c r="FT2" s="19"/>
      <c r="FU2" s="19"/>
      <c r="FV2" s="19"/>
      <c r="FW2" s="19"/>
      <c r="FX2" s="19"/>
      <c r="FY2" s="43"/>
      <c r="GA2" s="18"/>
      <c r="GB2" s="32"/>
      <c r="GC2" s="19"/>
      <c r="GD2" s="19"/>
      <c r="GE2" s="19"/>
      <c r="GF2" s="19"/>
      <c r="GG2" s="19"/>
      <c r="GH2" s="19"/>
      <c r="GI2" s="43"/>
      <c r="GK2" s="18"/>
      <c r="GL2" s="32"/>
      <c r="GM2" s="19"/>
      <c r="GN2" s="19"/>
      <c r="GO2" s="19"/>
      <c r="GP2" s="19"/>
      <c r="GQ2" s="19"/>
      <c r="GR2" s="19"/>
      <c r="GS2" s="43"/>
      <c r="GU2" s="18"/>
      <c r="GV2" s="32"/>
      <c r="GW2" s="19"/>
      <c r="GX2" s="19"/>
      <c r="GY2" s="19"/>
      <c r="GZ2" s="19"/>
      <c r="HA2" s="19"/>
      <c r="HB2" s="19"/>
      <c r="HC2" s="43"/>
      <c r="HE2" s="18"/>
      <c r="HF2" s="32"/>
      <c r="HG2" s="19"/>
      <c r="HH2" s="19"/>
      <c r="HI2" s="19"/>
      <c r="HJ2" s="19"/>
      <c r="HK2" s="19"/>
      <c r="HL2" s="19"/>
      <c r="HM2" s="43"/>
      <c r="HO2" s="18"/>
      <c r="HP2" s="32"/>
      <c r="HQ2" s="19"/>
      <c r="HR2" s="19"/>
      <c r="HS2" s="19"/>
      <c r="HT2" s="19"/>
      <c r="HU2" s="19"/>
      <c r="HV2" s="19"/>
      <c r="HW2" s="43"/>
      <c r="HY2" s="18"/>
      <c r="HZ2" s="32"/>
      <c r="IA2" s="19"/>
      <c r="IB2" s="19"/>
      <c r="IC2" s="19"/>
      <c r="ID2" s="19"/>
      <c r="IE2" s="19"/>
      <c r="IF2" s="19"/>
      <c r="IG2" s="43"/>
      <c r="II2" s="18"/>
      <c r="IJ2" s="32"/>
      <c r="IK2" s="19"/>
      <c r="IL2" s="19"/>
      <c r="IM2" s="19"/>
      <c r="IN2" s="19"/>
      <c r="IO2" s="19"/>
      <c r="IP2" s="19"/>
      <c r="IQ2" s="43"/>
      <c r="IS2" s="18"/>
      <c r="IT2" s="32"/>
      <c r="IU2" s="19"/>
      <c r="IV2" s="19"/>
      <c r="IW2" s="19"/>
      <c r="IX2" s="19"/>
      <c r="IY2" s="19"/>
      <c r="IZ2" s="19"/>
      <c r="JA2" s="43"/>
    </row>
    <row r="3" spans="1:261" s="10" customFormat="1" ht="16.2" customHeight="1" thickBot="1" x14ac:dyDescent="0.35">
      <c r="E3" s="94" t="s">
        <v>131</v>
      </c>
      <c r="F3" s="95">
        <v>10</v>
      </c>
      <c r="G3" s="96">
        <f>F3/MAX($F$1:$F$3)</f>
        <v>0.1</v>
      </c>
      <c r="M3" s="34"/>
      <c r="N3" s="470" t="s">
        <v>32</v>
      </c>
      <c r="O3" s="470"/>
      <c r="P3" s="470"/>
      <c r="Q3" s="470"/>
      <c r="R3" s="399"/>
      <c r="S3" s="399"/>
      <c r="T3" s="399"/>
      <c r="U3" s="43"/>
      <c r="W3" s="34"/>
      <c r="X3" s="470" t="s">
        <v>32</v>
      </c>
      <c r="Y3" s="470"/>
      <c r="Z3" s="470"/>
      <c r="AA3" s="470"/>
      <c r="AB3" s="325"/>
      <c r="AC3" s="325"/>
      <c r="AD3" s="375"/>
      <c r="AE3" s="43"/>
      <c r="AG3" s="34"/>
      <c r="AH3" s="470" t="s">
        <v>32</v>
      </c>
      <c r="AI3" s="470"/>
      <c r="AJ3" s="470"/>
      <c r="AK3" s="470"/>
      <c r="AL3" s="325"/>
      <c r="AM3" s="325"/>
      <c r="AN3" s="375"/>
      <c r="AO3" s="43"/>
      <c r="AQ3" s="34"/>
      <c r="AR3" s="470" t="s">
        <v>32</v>
      </c>
      <c r="AS3" s="470"/>
      <c r="AT3" s="470"/>
      <c r="AU3" s="470"/>
      <c r="AV3" s="325"/>
      <c r="AW3" s="325"/>
      <c r="AX3" s="375"/>
      <c r="AY3" s="43"/>
      <c r="BA3" s="34"/>
      <c r="BB3" s="470" t="s">
        <v>32</v>
      </c>
      <c r="BC3" s="470"/>
      <c r="BD3" s="470"/>
      <c r="BE3" s="470"/>
      <c r="BF3" s="325"/>
      <c r="BG3" s="325"/>
      <c r="BH3" s="375"/>
      <c r="BI3" s="43"/>
      <c r="BK3" s="34"/>
      <c r="BL3" s="470" t="s">
        <v>32</v>
      </c>
      <c r="BM3" s="470"/>
      <c r="BN3" s="470"/>
      <c r="BO3" s="470"/>
      <c r="BP3" s="325"/>
      <c r="BQ3" s="325"/>
      <c r="BR3" s="375"/>
      <c r="BS3" s="43"/>
      <c r="BU3" s="34"/>
      <c r="BV3" s="470" t="s">
        <v>32</v>
      </c>
      <c r="BW3" s="470"/>
      <c r="BX3" s="470"/>
      <c r="BY3" s="470"/>
      <c r="BZ3" s="325"/>
      <c r="CA3" s="325"/>
      <c r="CB3" s="375"/>
      <c r="CC3" s="43"/>
      <c r="CE3" s="34"/>
      <c r="CF3" s="470" t="s">
        <v>32</v>
      </c>
      <c r="CG3" s="470"/>
      <c r="CH3" s="470"/>
      <c r="CI3" s="470"/>
      <c r="CJ3" s="325"/>
      <c r="CK3" s="325"/>
      <c r="CL3" s="375"/>
      <c r="CM3" s="43"/>
      <c r="CO3" s="34"/>
      <c r="CP3" s="470" t="s">
        <v>32</v>
      </c>
      <c r="CQ3" s="470"/>
      <c r="CR3" s="470"/>
      <c r="CS3" s="470"/>
      <c r="CT3" s="325"/>
      <c r="CU3" s="325"/>
      <c r="CV3" s="375"/>
      <c r="CW3" s="43"/>
      <c r="CY3" s="34"/>
      <c r="CZ3" s="470" t="s">
        <v>32</v>
      </c>
      <c r="DA3" s="470"/>
      <c r="DB3" s="470"/>
      <c r="DC3" s="470"/>
      <c r="DD3" s="325"/>
      <c r="DE3" s="325"/>
      <c r="DF3" s="375"/>
      <c r="DG3" s="43"/>
      <c r="DI3" s="34"/>
      <c r="DJ3" s="470" t="s">
        <v>32</v>
      </c>
      <c r="DK3" s="470"/>
      <c r="DL3" s="470"/>
      <c r="DM3" s="470"/>
      <c r="DN3" s="325"/>
      <c r="DO3" s="325"/>
      <c r="DP3" s="375"/>
      <c r="DQ3" s="43"/>
      <c r="DS3" s="34"/>
      <c r="DT3" s="470" t="s">
        <v>32</v>
      </c>
      <c r="DU3" s="470"/>
      <c r="DV3" s="470"/>
      <c r="DW3" s="470"/>
      <c r="DX3" s="325"/>
      <c r="DY3" s="325"/>
      <c r="DZ3" s="375"/>
      <c r="EA3" s="43"/>
      <c r="EC3" s="34"/>
      <c r="ED3" s="470" t="s">
        <v>32</v>
      </c>
      <c r="EE3" s="470"/>
      <c r="EF3" s="470"/>
      <c r="EG3" s="470"/>
      <c r="EH3" s="325"/>
      <c r="EI3" s="325"/>
      <c r="EJ3" s="375"/>
      <c r="EK3" s="43"/>
      <c r="EM3" s="34"/>
      <c r="EN3" s="470" t="s">
        <v>32</v>
      </c>
      <c r="EO3" s="470"/>
      <c r="EP3" s="470"/>
      <c r="EQ3" s="470"/>
      <c r="ER3" s="325"/>
      <c r="ES3" s="325"/>
      <c r="ET3" s="375"/>
      <c r="EU3" s="43"/>
      <c r="EW3" s="34"/>
      <c r="EX3" s="470" t="s">
        <v>32</v>
      </c>
      <c r="EY3" s="470"/>
      <c r="EZ3" s="470"/>
      <c r="FA3" s="470"/>
      <c r="FB3" s="325"/>
      <c r="FC3" s="325"/>
      <c r="FD3" s="375"/>
      <c r="FE3" s="43"/>
      <c r="FG3" s="34"/>
      <c r="FH3" s="470" t="s">
        <v>32</v>
      </c>
      <c r="FI3" s="470"/>
      <c r="FJ3" s="470"/>
      <c r="FK3" s="470"/>
      <c r="FL3" s="325"/>
      <c r="FM3" s="325"/>
      <c r="FN3" s="375"/>
      <c r="FO3" s="43"/>
      <c r="FQ3" s="34"/>
      <c r="FR3" s="470" t="s">
        <v>32</v>
      </c>
      <c r="FS3" s="470"/>
      <c r="FT3" s="470"/>
      <c r="FU3" s="470"/>
      <c r="FV3" s="325"/>
      <c r="FW3" s="325"/>
      <c r="FX3" s="375"/>
      <c r="FY3" s="43"/>
      <c r="GA3" s="34"/>
      <c r="GB3" s="470" t="s">
        <v>32</v>
      </c>
      <c r="GC3" s="470"/>
      <c r="GD3" s="470"/>
      <c r="GE3" s="470"/>
      <c r="GF3" s="325"/>
      <c r="GG3" s="325"/>
      <c r="GH3" s="375"/>
      <c r="GI3" s="43"/>
      <c r="GK3" s="34"/>
      <c r="GL3" s="470" t="s">
        <v>32</v>
      </c>
      <c r="GM3" s="470"/>
      <c r="GN3" s="470"/>
      <c r="GO3" s="470"/>
      <c r="GP3" s="325"/>
      <c r="GQ3" s="325"/>
      <c r="GR3" s="375"/>
      <c r="GS3" s="43"/>
      <c r="GU3" s="34"/>
      <c r="GV3" s="470" t="s">
        <v>32</v>
      </c>
      <c r="GW3" s="470"/>
      <c r="GX3" s="470"/>
      <c r="GY3" s="470"/>
      <c r="GZ3" s="325"/>
      <c r="HA3" s="325"/>
      <c r="HB3" s="375"/>
      <c r="HC3" s="43"/>
      <c r="HE3" s="34"/>
      <c r="HF3" s="470" t="s">
        <v>32</v>
      </c>
      <c r="HG3" s="470"/>
      <c r="HH3" s="470"/>
      <c r="HI3" s="470"/>
      <c r="HJ3" s="325"/>
      <c r="HK3" s="325"/>
      <c r="HL3" s="375"/>
      <c r="HM3" s="43"/>
      <c r="HO3" s="34"/>
      <c r="HP3" s="470" t="s">
        <v>32</v>
      </c>
      <c r="HQ3" s="470"/>
      <c r="HR3" s="470"/>
      <c r="HS3" s="470"/>
      <c r="HT3" s="325"/>
      <c r="HU3" s="325"/>
      <c r="HV3" s="375"/>
      <c r="HW3" s="43"/>
      <c r="HY3" s="34"/>
      <c r="HZ3" s="470" t="s">
        <v>32</v>
      </c>
      <c r="IA3" s="470"/>
      <c r="IB3" s="470"/>
      <c r="IC3" s="470"/>
      <c r="ID3" s="325"/>
      <c r="IE3" s="325"/>
      <c r="IF3" s="375"/>
      <c r="IG3" s="43"/>
      <c r="II3" s="34"/>
      <c r="IJ3" s="470" t="s">
        <v>32</v>
      </c>
      <c r="IK3" s="470"/>
      <c r="IL3" s="470"/>
      <c r="IM3" s="470"/>
      <c r="IN3" s="325"/>
      <c r="IO3" s="325"/>
      <c r="IP3" s="375"/>
      <c r="IQ3" s="43"/>
      <c r="IS3" s="34"/>
      <c r="IT3" s="470" t="s">
        <v>32</v>
      </c>
      <c r="IU3" s="470"/>
      <c r="IV3" s="470"/>
      <c r="IW3" s="470"/>
      <c r="IX3" s="325"/>
      <c r="IY3" s="325"/>
      <c r="IZ3" s="375"/>
      <c r="JA3" s="43"/>
    </row>
    <row r="4" spans="1:261" s="1" customFormat="1" ht="16.2" thickBot="1" x14ac:dyDescent="0.35">
      <c r="C4" s="10"/>
      <c r="D4" s="10"/>
      <c r="E4" s="85" t="s">
        <v>126</v>
      </c>
      <c r="F4" s="86" t="s">
        <v>127</v>
      </c>
      <c r="G4" s="87" t="s">
        <v>128</v>
      </c>
      <c r="H4" s="10"/>
      <c r="I4" s="10"/>
      <c r="J4" s="10"/>
      <c r="K4" s="10"/>
      <c r="M4" s="20"/>
      <c r="N4" s="35"/>
      <c r="O4" s="21"/>
      <c r="P4" s="21"/>
      <c r="Q4" s="21"/>
      <c r="R4" s="21"/>
      <c r="S4" s="21"/>
      <c r="T4" s="21"/>
      <c r="U4" s="44"/>
      <c r="V4" s="10"/>
      <c r="W4" s="20"/>
      <c r="X4" s="35"/>
      <c r="Y4" s="21"/>
      <c r="Z4" s="21"/>
      <c r="AA4" s="21"/>
      <c r="AB4" s="21"/>
      <c r="AC4" s="21"/>
      <c r="AD4" s="21"/>
      <c r="AE4" s="44"/>
      <c r="AF4" s="10"/>
      <c r="AG4" s="20"/>
      <c r="AH4" s="35"/>
      <c r="AI4" s="21"/>
      <c r="AJ4" s="21"/>
      <c r="AK4" s="21"/>
      <c r="AL4" s="21"/>
      <c r="AM4" s="21"/>
      <c r="AN4" s="21"/>
      <c r="AO4" s="44"/>
      <c r="AP4" s="10"/>
      <c r="AQ4" s="20"/>
      <c r="AR4" s="35"/>
      <c r="AS4" s="21"/>
      <c r="AT4" s="21"/>
      <c r="AU4" s="21"/>
      <c r="AV4" s="21"/>
      <c r="AW4" s="21"/>
      <c r="AX4" s="21"/>
      <c r="AY4" s="44"/>
      <c r="AZ4" s="10"/>
      <c r="BA4" s="20"/>
      <c r="BB4" s="35"/>
      <c r="BC4" s="21"/>
      <c r="BD4" s="21"/>
      <c r="BE4" s="21"/>
      <c r="BF4" s="21"/>
      <c r="BG4" s="21"/>
      <c r="BH4" s="21"/>
      <c r="BI4" s="44"/>
      <c r="BJ4" s="10"/>
      <c r="BK4" s="20"/>
      <c r="BL4" s="35"/>
      <c r="BM4" s="21"/>
      <c r="BN4" s="21"/>
      <c r="BO4" s="21"/>
      <c r="BP4" s="21"/>
      <c r="BQ4" s="21"/>
      <c r="BR4" s="21"/>
      <c r="BS4" s="44"/>
      <c r="BT4" s="10"/>
      <c r="BU4" s="20"/>
      <c r="BV4" s="35"/>
      <c r="BW4" s="21"/>
      <c r="BX4" s="21"/>
      <c r="BY4" s="21"/>
      <c r="BZ4" s="21"/>
      <c r="CA4" s="21"/>
      <c r="CB4" s="21"/>
      <c r="CC4" s="44"/>
      <c r="CD4" s="10"/>
      <c r="CE4" s="20"/>
      <c r="CF4" s="35"/>
      <c r="CG4" s="21"/>
      <c r="CH4" s="21"/>
      <c r="CI4" s="21"/>
      <c r="CJ4" s="21"/>
      <c r="CK4" s="21"/>
      <c r="CL4" s="21"/>
      <c r="CM4" s="44"/>
      <c r="CN4" s="10"/>
      <c r="CO4" s="20"/>
      <c r="CP4" s="35"/>
      <c r="CQ4" s="21"/>
      <c r="CR4" s="21"/>
      <c r="CS4" s="21"/>
      <c r="CT4" s="21"/>
      <c r="CU4" s="21"/>
      <c r="CV4" s="21"/>
      <c r="CW4" s="44"/>
      <c r="CX4" s="10"/>
      <c r="CY4" s="20"/>
      <c r="CZ4" s="35"/>
      <c r="DA4" s="21"/>
      <c r="DB4" s="21"/>
      <c r="DC4" s="21"/>
      <c r="DD4" s="21"/>
      <c r="DE4" s="21"/>
      <c r="DF4" s="21"/>
      <c r="DG4" s="44"/>
      <c r="DH4" s="10"/>
      <c r="DI4" s="20"/>
      <c r="DJ4" s="35"/>
      <c r="DK4" s="21"/>
      <c r="DL4" s="21"/>
      <c r="DM4" s="21"/>
      <c r="DN4" s="21"/>
      <c r="DO4" s="21"/>
      <c r="DP4" s="21"/>
      <c r="DQ4" s="44"/>
      <c r="DR4" s="10"/>
      <c r="DS4" s="20"/>
      <c r="DT4" s="35"/>
      <c r="DU4" s="21"/>
      <c r="DV4" s="21"/>
      <c r="DW4" s="21"/>
      <c r="DX4" s="21"/>
      <c r="DY4" s="21"/>
      <c r="DZ4" s="21"/>
      <c r="EA4" s="44"/>
      <c r="EB4" s="10"/>
      <c r="EC4" s="20"/>
      <c r="ED4" s="35"/>
      <c r="EE4" s="21"/>
      <c r="EF4" s="21"/>
      <c r="EG4" s="21"/>
      <c r="EH4" s="21"/>
      <c r="EI4" s="21"/>
      <c r="EJ4" s="21"/>
      <c r="EK4" s="44"/>
      <c r="EL4" s="10"/>
      <c r="EM4" s="20"/>
      <c r="EN4" s="35"/>
      <c r="EO4" s="21"/>
      <c r="EP4" s="21"/>
      <c r="EQ4" s="21"/>
      <c r="ER4" s="21"/>
      <c r="ES4" s="21"/>
      <c r="ET4" s="21"/>
      <c r="EU4" s="44"/>
      <c r="EV4" s="10"/>
      <c r="EW4" s="20"/>
      <c r="EX4" s="35"/>
      <c r="EY4" s="21"/>
      <c r="EZ4" s="21"/>
      <c r="FA4" s="21"/>
      <c r="FB4" s="21"/>
      <c r="FC4" s="21"/>
      <c r="FD4" s="21"/>
      <c r="FE4" s="44"/>
      <c r="FF4" s="10"/>
      <c r="FG4" s="20"/>
      <c r="FH4" s="35"/>
      <c r="FI4" s="21"/>
      <c r="FJ4" s="21"/>
      <c r="FK4" s="21"/>
      <c r="FL4" s="21"/>
      <c r="FM4" s="21"/>
      <c r="FN4" s="21"/>
      <c r="FO4" s="44"/>
      <c r="FP4" s="10"/>
      <c r="FQ4" s="20"/>
      <c r="FR4" s="35"/>
      <c r="FS4" s="21"/>
      <c r="FT4" s="21"/>
      <c r="FU4" s="21"/>
      <c r="FV4" s="21"/>
      <c r="FW4" s="21"/>
      <c r="FX4" s="21"/>
      <c r="FY4" s="44"/>
      <c r="FZ4" s="10"/>
      <c r="GA4" s="20"/>
      <c r="GB4" s="35"/>
      <c r="GC4" s="21"/>
      <c r="GD4" s="21"/>
      <c r="GE4" s="21"/>
      <c r="GF4" s="21"/>
      <c r="GG4" s="21"/>
      <c r="GH4" s="21"/>
      <c r="GI4" s="44"/>
      <c r="GJ4" s="10"/>
      <c r="GK4" s="20"/>
      <c r="GL4" s="35"/>
      <c r="GM4" s="21"/>
      <c r="GN4" s="21"/>
      <c r="GO4" s="21"/>
      <c r="GP4" s="21"/>
      <c r="GQ4" s="21"/>
      <c r="GR4" s="21"/>
      <c r="GS4" s="44"/>
      <c r="GT4" s="10"/>
      <c r="GU4" s="20"/>
      <c r="GV4" s="35"/>
      <c r="GW4" s="21"/>
      <c r="GX4" s="21"/>
      <c r="GY4" s="21"/>
      <c r="GZ4" s="21"/>
      <c r="HA4" s="21"/>
      <c r="HB4" s="21"/>
      <c r="HC4" s="44"/>
      <c r="HD4" s="10"/>
      <c r="HE4" s="20"/>
      <c r="HF4" s="35"/>
      <c r="HG4" s="21"/>
      <c r="HH4" s="21"/>
      <c r="HI4" s="21"/>
      <c r="HJ4" s="21"/>
      <c r="HK4" s="21"/>
      <c r="HL4" s="21"/>
      <c r="HM4" s="44"/>
      <c r="HN4" s="10"/>
      <c r="HO4" s="20"/>
      <c r="HP4" s="35"/>
      <c r="HQ4" s="21"/>
      <c r="HR4" s="21"/>
      <c r="HS4" s="21"/>
      <c r="HT4" s="21"/>
      <c r="HU4" s="21"/>
      <c r="HV4" s="21"/>
      <c r="HW4" s="44"/>
      <c r="HX4" s="10"/>
      <c r="HY4" s="20"/>
      <c r="HZ4" s="35"/>
      <c r="IA4" s="21"/>
      <c r="IB4" s="21"/>
      <c r="IC4" s="21"/>
      <c r="ID4" s="21"/>
      <c r="IE4" s="21"/>
      <c r="IF4" s="21"/>
      <c r="IG4" s="44"/>
      <c r="IH4" s="10"/>
      <c r="II4" s="20"/>
      <c r="IJ4" s="35"/>
      <c r="IK4" s="21"/>
      <c r="IL4" s="21"/>
      <c r="IM4" s="21"/>
      <c r="IN4" s="21"/>
      <c r="IO4" s="21"/>
      <c r="IP4" s="21"/>
      <c r="IQ4" s="44"/>
      <c r="IR4" s="10"/>
      <c r="IS4" s="20"/>
      <c r="IT4" s="35"/>
      <c r="IU4" s="21"/>
      <c r="IV4" s="21"/>
      <c r="IW4" s="21"/>
      <c r="IX4" s="21"/>
      <c r="IY4" s="21"/>
      <c r="IZ4" s="21"/>
      <c r="JA4" s="44"/>
    </row>
    <row r="5" spans="1:261" s="1" customFormat="1" ht="15.6" customHeight="1" x14ac:dyDescent="0.25">
      <c r="C5" s="10"/>
      <c r="D5" s="10"/>
      <c r="E5" s="346"/>
      <c r="F5" s="347"/>
      <c r="G5" s="348"/>
      <c r="H5" s="10"/>
      <c r="I5" s="10"/>
      <c r="J5" s="10"/>
      <c r="K5" s="10"/>
      <c r="M5" s="31"/>
      <c r="N5"/>
      <c r="O5" s="2"/>
      <c r="P5" s="2"/>
      <c r="Q5" s="2"/>
      <c r="R5" s="2"/>
      <c r="S5" s="2"/>
      <c r="T5" s="2"/>
      <c r="U5" s="12"/>
      <c r="V5" s="10"/>
      <c r="W5" s="31"/>
      <c r="X5"/>
      <c r="Y5" s="2"/>
      <c r="Z5" s="2"/>
      <c r="AA5" s="2"/>
      <c r="AB5" s="2"/>
      <c r="AC5" s="2"/>
      <c r="AD5" s="2"/>
      <c r="AE5" s="12"/>
      <c r="AF5" s="10"/>
      <c r="AG5" s="31"/>
      <c r="AH5"/>
      <c r="AI5" s="2"/>
      <c r="AJ5" s="2"/>
      <c r="AK5" s="2"/>
      <c r="AL5" s="2"/>
      <c r="AM5" s="2"/>
      <c r="AN5" s="2"/>
      <c r="AO5" s="12"/>
      <c r="AP5" s="10"/>
      <c r="AQ5" s="31"/>
      <c r="AR5"/>
      <c r="AS5" s="2"/>
      <c r="AT5" s="2"/>
      <c r="AU5" s="2"/>
      <c r="AV5" s="2"/>
      <c r="AW5" s="2"/>
      <c r="AX5" s="2"/>
      <c r="AY5" s="12"/>
      <c r="AZ5" s="10"/>
      <c r="BA5" s="31"/>
      <c r="BB5"/>
      <c r="BC5" s="2"/>
      <c r="BD5" s="2"/>
      <c r="BE5" s="2"/>
      <c r="BF5" s="2"/>
      <c r="BG5" s="2"/>
      <c r="BH5" s="2"/>
      <c r="BI5" s="12"/>
      <c r="BJ5" s="10"/>
      <c r="BK5" s="31"/>
      <c r="BL5"/>
      <c r="BM5" s="2"/>
      <c r="BN5" s="2"/>
      <c r="BO5" s="2"/>
      <c r="BP5" s="2"/>
      <c r="BQ5" s="2"/>
      <c r="BR5" s="2"/>
      <c r="BS5" s="12"/>
      <c r="BT5" s="10"/>
      <c r="BU5" s="31"/>
      <c r="BV5"/>
      <c r="BW5" s="2"/>
      <c r="BX5" s="2"/>
      <c r="BY5" s="2"/>
      <c r="BZ5" s="2"/>
      <c r="CA5" s="2"/>
      <c r="CB5" s="2"/>
      <c r="CC5" s="12"/>
      <c r="CD5" s="10"/>
      <c r="CE5" s="31"/>
      <c r="CF5"/>
      <c r="CG5" s="2"/>
      <c r="CH5" s="2"/>
      <c r="CI5" s="2"/>
      <c r="CJ5" s="2"/>
      <c r="CK5" s="2"/>
      <c r="CL5" s="2"/>
      <c r="CM5" s="12"/>
      <c r="CN5" s="10"/>
      <c r="CO5" s="31"/>
      <c r="CP5"/>
      <c r="CQ5" s="2"/>
      <c r="CR5" s="2"/>
      <c r="CS5" s="2"/>
      <c r="CT5" s="2"/>
      <c r="CU5" s="2"/>
      <c r="CV5" s="2"/>
      <c r="CW5" s="12"/>
      <c r="CX5" s="10"/>
      <c r="CY5" s="31"/>
      <c r="CZ5"/>
      <c r="DA5" s="2"/>
      <c r="DB5" s="2"/>
      <c r="DC5" s="2"/>
      <c r="DD5" s="2"/>
      <c r="DE5" s="2"/>
      <c r="DF5" s="2"/>
      <c r="DG5" s="12"/>
      <c r="DH5" s="10"/>
      <c r="DI5" s="31"/>
      <c r="DJ5"/>
      <c r="DK5" s="2"/>
      <c r="DL5" s="2"/>
      <c r="DM5" s="2"/>
      <c r="DN5" s="2"/>
      <c r="DO5" s="2"/>
      <c r="DP5" s="2"/>
      <c r="DQ5" s="12"/>
      <c r="DR5" s="10"/>
      <c r="DS5" s="31"/>
      <c r="DT5"/>
      <c r="DU5" s="2"/>
      <c r="DV5" s="2"/>
      <c r="DW5" s="2"/>
      <c r="DX5" s="2"/>
      <c r="DY5" s="2"/>
      <c r="DZ5" s="2"/>
      <c r="EA5" s="12"/>
      <c r="EB5" s="10"/>
      <c r="EC5" s="31"/>
      <c r="ED5"/>
      <c r="EE5" s="2"/>
      <c r="EF5" s="2"/>
      <c r="EG5" s="2"/>
      <c r="EH5" s="2"/>
      <c r="EI5" s="2"/>
      <c r="EJ5" s="2"/>
      <c r="EK5" s="12"/>
      <c r="EL5" s="10"/>
      <c r="EM5" s="31"/>
      <c r="EN5"/>
      <c r="EO5" s="2"/>
      <c r="EP5" s="2"/>
      <c r="EQ5" s="2"/>
      <c r="ER5" s="2"/>
      <c r="ES5" s="2"/>
      <c r="ET5" s="2"/>
      <c r="EU5" s="12"/>
      <c r="EV5" s="10"/>
      <c r="EW5" s="31"/>
      <c r="EX5"/>
      <c r="EY5" s="2"/>
      <c r="EZ5" s="2"/>
      <c r="FA5" s="2"/>
      <c r="FB5" s="2"/>
      <c r="FC5" s="2"/>
      <c r="FD5" s="2"/>
      <c r="FE5" s="12"/>
      <c r="FF5" s="10"/>
      <c r="FG5" s="31"/>
      <c r="FH5"/>
      <c r="FI5" s="2"/>
      <c r="FJ5" s="2"/>
      <c r="FK5" s="2"/>
      <c r="FL5" s="2"/>
      <c r="FM5" s="2"/>
      <c r="FN5" s="2"/>
      <c r="FO5" s="12"/>
      <c r="FP5" s="10"/>
      <c r="FQ5" s="31"/>
      <c r="FR5"/>
      <c r="FS5" s="2"/>
      <c r="FT5" s="2"/>
      <c r="FU5" s="2"/>
      <c r="FV5" s="2"/>
      <c r="FW5" s="2"/>
      <c r="FX5" s="2"/>
      <c r="FY5" s="12"/>
      <c r="FZ5" s="10"/>
      <c r="GA5" s="31"/>
      <c r="GB5"/>
      <c r="GC5" s="2"/>
      <c r="GD5" s="2"/>
      <c r="GE5" s="2"/>
      <c r="GF5" s="2"/>
      <c r="GG5" s="2"/>
      <c r="GH5" s="2"/>
      <c r="GI5" s="12"/>
      <c r="GJ5" s="10"/>
      <c r="GK5" s="31"/>
      <c r="GL5"/>
      <c r="GM5" s="2"/>
      <c r="GN5" s="2"/>
      <c r="GO5" s="2"/>
      <c r="GP5" s="2"/>
      <c r="GQ5" s="2"/>
      <c r="GR5" s="2"/>
      <c r="GS5" s="12"/>
      <c r="GT5" s="10"/>
      <c r="GU5" s="31"/>
      <c r="GV5"/>
      <c r="GW5" s="2"/>
      <c r="GX5" s="2"/>
      <c r="GY5" s="2"/>
      <c r="GZ5" s="2"/>
      <c r="HA5" s="2"/>
      <c r="HB5" s="2"/>
      <c r="HC5" s="12"/>
      <c r="HD5" s="10"/>
      <c r="HE5" s="31"/>
      <c r="HF5"/>
      <c r="HG5" s="2"/>
      <c r="HH5" s="2"/>
      <c r="HI5" s="2"/>
      <c r="HJ5" s="2"/>
      <c r="HK5" s="2"/>
      <c r="HL5" s="2"/>
      <c r="HM5" s="12"/>
      <c r="HN5" s="10"/>
      <c r="HO5" s="31"/>
      <c r="HP5"/>
      <c r="HQ5" s="2"/>
      <c r="HR5" s="2"/>
      <c r="HS5" s="2"/>
      <c r="HT5" s="2"/>
      <c r="HU5" s="2"/>
      <c r="HV5" s="2"/>
      <c r="HW5" s="12"/>
      <c r="HX5" s="10"/>
      <c r="HY5" s="31"/>
      <c r="HZ5"/>
      <c r="IA5" s="2"/>
      <c r="IB5" s="2"/>
      <c r="IC5" s="2"/>
      <c r="ID5" s="2"/>
      <c r="IE5" s="2"/>
      <c r="IF5" s="2"/>
      <c r="IG5" s="12"/>
      <c r="IH5" s="10"/>
      <c r="II5" s="31"/>
      <c r="IJ5"/>
      <c r="IK5" s="2"/>
      <c r="IL5" s="2"/>
      <c r="IM5" s="2"/>
      <c r="IN5" s="2"/>
      <c r="IO5" s="2"/>
      <c r="IP5" s="2"/>
      <c r="IQ5" s="12"/>
      <c r="IR5" s="10"/>
      <c r="IS5" s="31"/>
      <c r="IT5"/>
      <c r="IU5" s="2"/>
      <c r="IV5" s="2"/>
      <c r="IW5" s="2"/>
      <c r="IX5" s="2"/>
      <c r="IY5" s="2"/>
      <c r="IZ5" s="2"/>
      <c r="JA5" s="12"/>
    </row>
    <row r="6" spans="1:261" s="1" customFormat="1" ht="39.6" x14ac:dyDescent="0.25">
      <c r="C6" s="31"/>
      <c r="D6"/>
      <c r="E6" s="74" t="str">
        <f>System01</f>
        <v>Infor - Syteline ERP</v>
      </c>
      <c r="F6" s="74" t="str">
        <f>System02</f>
        <v>eBECS - Microsoft Dynamics AX</v>
      </c>
      <c r="G6" s="74" t="str">
        <f>System03</f>
        <v>Glantus - QAD</v>
      </c>
      <c r="H6" s="74" t="str">
        <f>System04</f>
        <v>Emerge IT - Priority ERP</v>
      </c>
      <c r="I6" s="74" t="str">
        <f>System05</f>
        <v>IQMS - EnterpriseIQ</v>
      </c>
      <c r="J6" s="74" t="str">
        <f>System06</f>
        <v>itelligence - SAP</v>
      </c>
      <c r="K6" s="75" t="s">
        <v>13</v>
      </c>
      <c r="M6" s="31"/>
      <c r="N6"/>
      <c r="O6" s="74" t="str">
        <f>System01</f>
        <v>Infor - Syteline ERP</v>
      </c>
      <c r="P6" s="74" t="str">
        <f>System02</f>
        <v>eBECS - Microsoft Dynamics AX</v>
      </c>
      <c r="Q6" s="74" t="str">
        <f>System03</f>
        <v>Glantus - QAD</v>
      </c>
      <c r="R6" s="74" t="str">
        <f>System04</f>
        <v>Emerge IT - Priority ERP</v>
      </c>
      <c r="S6" s="74" t="str">
        <f>System05</f>
        <v>IQMS - EnterpriseIQ</v>
      </c>
      <c r="T6" s="74" t="str">
        <f>System06</f>
        <v>itelligence - SAP</v>
      </c>
      <c r="U6" s="75" t="s">
        <v>13</v>
      </c>
      <c r="V6" s="10"/>
      <c r="W6" s="31"/>
      <c r="X6"/>
      <c r="Y6" s="74" t="str">
        <f>System01</f>
        <v>Infor - Syteline ERP</v>
      </c>
      <c r="Z6" s="74" t="str">
        <f>System02</f>
        <v>eBECS - Microsoft Dynamics AX</v>
      </c>
      <c r="AA6" s="74" t="str">
        <f>System03</f>
        <v>Glantus - QAD</v>
      </c>
      <c r="AB6" s="74" t="str">
        <f>System04</f>
        <v>Emerge IT - Priority ERP</v>
      </c>
      <c r="AC6" s="74" t="str">
        <f>System05</f>
        <v>IQMS - EnterpriseIQ</v>
      </c>
      <c r="AD6" s="74" t="str">
        <f>System06</f>
        <v>itelligence - SAP</v>
      </c>
      <c r="AE6" s="75" t="s">
        <v>13</v>
      </c>
      <c r="AF6" s="10"/>
      <c r="AG6" s="31"/>
      <c r="AH6"/>
      <c r="AI6" s="74" t="str">
        <f>System01</f>
        <v>Infor - Syteline ERP</v>
      </c>
      <c r="AJ6" s="74" t="str">
        <f>System02</f>
        <v>eBECS - Microsoft Dynamics AX</v>
      </c>
      <c r="AK6" s="74" t="str">
        <f>System03</f>
        <v>Glantus - QAD</v>
      </c>
      <c r="AL6" s="74" t="str">
        <f>System04</f>
        <v>Emerge IT - Priority ERP</v>
      </c>
      <c r="AM6" s="74" t="str">
        <f>System05</f>
        <v>IQMS - EnterpriseIQ</v>
      </c>
      <c r="AN6" s="74" t="str">
        <f>System06</f>
        <v>itelligence - SAP</v>
      </c>
      <c r="AO6" s="75" t="s">
        <v>13</v>
      </c>
      <c r="AP6" s="10"/>
      <c r="AQ6" s="31"/>
      <c r="AR6"/>
      <c r="AS6" s="74" t="str">
        <f>System01</f>
        <v>Infor - Syteline ERP</v>
      </c>
      <c r="AT6" s="74" t="str">
        <f>System02</f>
        <v>eBECS - Microsoft Dynamics AX</v>
      </c>
      <c r="AU6" s="74" t="str">
        <f>System03</f>
        <v>Glantus - QAD</v>
      </c>
      <c r="AV6" s="74" t="str">
        <f>System04</f>
        <v>Emerge IT - Priority ERP</v>
      </c>
      <c r="AW6" s="74" t="str">
        <f>System05</f>
        <v>IQMS - EnterpriseIQ</v>
      </c>
      <c r="AX6" s="74" t="str">
        <f>System06</f>
        <v>itelligence - SAP</v>
      </c>
      <c r="AY6" s="75" t="s">
        <v>13</v>
      </c>
      <c r="AZ6" s="10"/>
      <c r="BA6" s="31"/>
      <c r="BB6"/>
      <c r="BC6" s="74" t="str">
        <f>System01</f>
        <v>Infor - Syteline ERP</v>
      </c>
      <c r="BD6" s="74" t="str">
        <f>System02</f>
        <v>eBECS - Microsoft Dynamics AX</v>
      </c>
      <c r="BE6" s="74" t="str">
        <f>System03</f>
        <v>Glantus - QAD</v>
      </c>
      <c r="BF6" s="74" t="str">
        <f>System04</f>
        <v>Emerge IT - Priority ERP</v>
      </c>
      <c r="BG6" s="74" t="str">
        <f>System05</f>
        <v>IQMS - EnterpriseIQ</v>
      </c>
      <c r="BH6" s="74" t="str">
        <f>System06</f>
        <v>itelligence - SAP</v>
      </c>
      <c r="BI6" s="75" t="s">
        <v>13</v>
      </c>
      <c r="BJ6" s="10"/>
      <c r="BK6" s="31"/>
      <c r="BL6"/>
      <c r="BM6" s="74" t="str">
        <f>System01</f>
        <v>Infor - Syteline ERP</v>
      </c>
      <c r="BN6" s="74" t="str">
        <f>System02</f>
        <v>eBECS - Microsoft Dynamics AX</v>
      </c>
      <c r="BO6" s="74" t="str">
        <f>System03</f>
        <v>Glantus - QAD</v>
      </c>
      <c r="BP6" s="74" t="str">
        <f>System04</f>
        <v>Emerge IT - Priority ERP</v>
      </c>
      <c r="BQ6" s="74" t="str">
        <f>System05</f>
        <v>IQMS - EnterpriseIQ</v>
      </c>
      <c r="BR6" s="74" t="str">
        <f>System06</f>
        <v>itelligence - SAP</v>
      </c>
      <c r="BS6" s="75" t="s">
        <v>13</v>
      </c>
      <c r="BT6" s="10"/>
      <c r="BU6" s="31"/>
      <c r="BV6"/>
      <c r="BW6" s="74" t="str">
        <f>System01</f>
        <v>Infor - Syteline ERP</v>
      </c>
      <c r="BX6" s="74" t="str">
        <f>System02</f>
        <v>eBECS - Microsoft Dynamics AX</v>
      </c>
      <c r="BY6" s="74" t="str">
        <f>System03</f>
        <v>Glantus - QAD</v>
      </c>
      <c r="BZ6" s="74" t="str">
        <f>System04</f>
        <v>Emerge IT - Priority ERP</v>
      </c>
      <c r="CA6" s="74" t="str">
        <f>System05</f>
        <v>IQMS - EnterpriseIQ</v>
      </c>
      <c r="CB6" s="74" t="str">
        <f>System06</f>
        <v>itelligence - SAP</v>
      </c>
      <c r="CC6" s="75" t="s">
        <v>13</v>
      </c>
      <c r="CD6" s="10"/>
      <c r="CE6" s="31"/>
      <c r="CF6"/>
      <c r="CG6" s="74" t="str">
        <f>System01</f>
        <v>Infor - Syteline ERP</v>
      </c>
      <c r="CH6" s="74" t="str">
        <f>System02</f>
        <v>eBECS - Microsoft Dynamics AX</v>
      </c>
      <c r="CI6" s="74" t="str">
        <f>System03</f>
        <v>Glantus - QAD</v>
      </c>
      <c r="CJ6" s="74" t="str">
        <f>System04</f>
        <v>Emerge IT - Priority ERP</v>
      </c>
      <c r="CK6" s="74" t="str">
        <f>System05</f>
        <v>IQMS - EnterpriseIQ</v>
      </c>
      <c r="CL6" s="74" t="str">
        <f>System06</f>
        <v>itelligence - SAP</v>
      </c>
      <c r="CM6" s="75" t="s">
        <v>13</v>
      </c>
      <c r="CN6" s="10"/>
      <c r="CO6" s="31"/>
      <c r="CP6"/>
      <c r="CQ6" s="74" t="str">
        <f>System01</f>
        <v>Infor - Syteline ERP</v>
      </c>
      <c r="CR6" s="74" t="str">
        <f>System02</f>
        <v>eBECS - Microsoft Dynamics AX</v>
      </c>
      <c r="CS6" s="74" t="str">
        <f>System03</f>
        <v>Glantus - QAD</v>
      </c>
      <c r="CT6" s="74" t="str">
        <f>System04</f>
        <v>Emerge IT - Priority ERP</v>
      </c>
      <c r="CU6" s="74" t="str">
        <f>System05</f>
        <v>IQMS - EnterpriseIQ</v>
      </c>
      <c r="CV6" s="74" t="str">
        <f>System06</f>
        <v>itelligence - SAP</v>
      </c>
      <c r="CW6" s="75" t="s">
        <v>13</v>
      </c>
      <c r="CX6" s="10"/>
      <c r="CY6" s="31"/>
      <c r="CZ6"/>
      <c r="DA6" s="74" t="str">
        <f>System01</f>
        <v>Infor - Syteline ERP</v>
      </c>
      <c r="DB6" s="74" t="str">
        <f>System02</f>
        <v>eBECS - Microsoft Dynamics AX</v>
      </c>
      <c r="DC6" s="74" t="str">
        <f>System03</f>
        <v>Glantus - QAD</v>
      </c>
      <c r="DD6" s="74" t="str">
        <f>System04</f>
        <v>Emerge IT - Priority ERP</v>
      </c>
      <c r="DE6" s="74" t="str">
        <f>System05</f>
        <v>IQMS - EnterpriseIQ</v>
      </c>
      <c r="DF6" s="74" t="str">
        <f>System06</f>
        <v>itelligence - SAP</v>
      </c>
      <c r="DG6" s="75" t="s">
        <v>13</v>
      </c>
      <c r="DH6" s="10"/>
      <c r="DI6" s="31"/>
      <c r="DJ6"/>
      <c r="DK6" s="74" t="str">
        <f>System01</f>
        <v>Infor - Syteline ERP</v>
      </c>
      <c r="DL6" s="74" t="str">
        <f>System02</f>
        <v>eBECS - Microsoft Dynamics AX</v>
      </c>
      <c r="DM6" s="74" t="str">
        <f>System03</f>
        <v>Glantus - QAD</v>
      </c>
      <c r="DN6" s="74" t="str">
        <f>System04</f>
        <v>Emerge IT - Priority ERP</v>
      </c>
      <c r="DO6" s="74" t="str">
        <f>System05</f>
        <v>IQMS - EnterpriseIQ</v>
      </c>
      <c r="DP6" s="74" t="str">
        <f>System06</f>
        <v>itelligence - SAP</v>
      </c>
      <c r="DQ6" s="75" t="s">
        <v>13</v>
      </c>
      <c r="DR6" s="10"/>
      <c r="DS6" s="31"/>
      <c r="DT6"/>
      <c r="DU6" s="74" t="str">
        <f>System01</f>
        <v>Infor - Syteline ERP</v>
      </c>
      <c r="DV6" s="74" t="str">
        <f>System02</f>
        <v>eBECS - Microsoft Dynamics AX</v>
      </c>
      <c r="DW6" s="74" t="str">
        <f>System03</f>
        <v>Glantus - QAD</v>
      </c>
      <c r="DX6" s="74" t="str">
        <f>System04</f>
        <v>Emerge IT - Priority ERP</v>
      </c>
      <c r="DY6" s="74" t="str">
        <f>System05</f>
        <v>IQMS - EnterpriseIQ</v>
      </c>
      <c r="DZ6" s="74" t="str">
        <f>System06</f>
        <v>itelligence - SAP</v>
      </c>
      <c r="EA6" s="75" t="s">
        <v>13</v>
      </c>
      <c r="EB6" s="10"/>
      <c r="EC6" s="31"/>
      <c r="ED6"/>
      <c r="EE6" s="74" t="str">
        <f>System01</f>
        <v>Infor - Syteline ERP</v>
      </c>
      <c r="EF6" s="74" t="str">
        <f>System02</f>
        <v>eBECS - Microsoft Dynamics AX</v>
      </c>
      <c r="EG6" s="74" t="str">
        <f>System03</f>
        <v>Glantus - QAD</v>
      </c>
      <c r="EH6" s="74" t="str">
        <f>System04</f>
        <v>Emerge IT - Priority ERP</v>
      </c>
      <c r="EI6" s="74" t="str">
        <f>System05</f>
        <v>IQMS - EnterpriseIQ</v>
      </c>
      <c r="EJ6" s="74" t="str">
        <f>System06</f>
        <v>itelligence - SAP</v>
      </c>
      <c r="EK6" s="75" t="s">
        <v>13</v>
      </c>
      <c r="EL6" s="10"/>
      <c r="EM6" s="31"/>
      <c r="EN6"/>
      <c r="EO6" s="74" t="str">
        <f>System01</f>
        <v>Infor - Syteline ERP</v>
      </c>
      <c r="EP6" s="74" t="str">
        <f>System02</f>
        <v>eBECS - Microsoft Dynamics AX</v>
      </c>
      <c r="EQ6" s="74" t="str">
        <f>System03</f>
        <v>Glantus - QAD</v>
      </c>
      <c r="ER6" s="74" t="str">
        <f>System04</f>
        <v>Emerge IT - Priority ERP</v>
      </c>
      <c r="ES6" s="74" t="str">
        <f>System05</f>
        <v>IQMS - EnterpriseIQ</v>
      </c>
      <c r="ET6" s="74" t="str">
        <f>System06</f>
        <v>itelligence - SAP</v>
      </c>
      <c r="EU6" s="75" t="s">
        <v>13</v>
      </c>
      <c r="EV6" s="10"/>
      <c r="EW6" s="31"/>
      <c r="EX6"/>
      <c r="EY6" s="74" t="str">
        <f>System01</f>
        <v>Infor - Syteline ERP</v>
      </c>
      <c r="EZ6" s="74" t="str">
        <f>System02</f>
        <v>eBECS - Microsoft Dynamics AX</v>
      </c>
      <c r="FA6" s="74" t="str">
        <f>System03</f>
        <v>Glantus - QAD</v>
      </c>
      <c r="FB6" s="74" t="str">
        <f>System04</f>
        <v>Emerge IT - Priority ERP</v>
      </c>
      <c r="FC6" s="74" t="str">
        <f>System05</f>
        <v>IQMS - EnterpriseIQ</v>
      </c>
      <c r="FD6" s="74" t="str">
        <f>System06</f>
        <v>itelligence - SAP</v>
      </c>
      <c r="FE6" s="75" t="s">
        <v>13</v>
      </c>
      <c r="FF6" s="10"/>
      <c r="FG6" s="31"/>
      <c r="FH6"/>
      <c r="FI6" s="74" t="str">
        <f>System01</f>
        <v>Infor - Syteline ERP</v>
      </c>
      <c r="FJ6" s="74" t="str">
        <f>System02</f>
        <v>eBECS - Microsoft Dynamics AX</v>
      </c>
      <c r="FK6" s="74" t="str">
        <f>System03</f>
        <v>Glantus - QAD</v>
      </c>
      <c r="FL6" s="74" t="str">
        <f>System04</f>
        <v>Emerge IT - Priority ERP</v>
      </c>
      <c r="FM6" s="74" t="str">
        <f>System05</f>
        <v>IQMS - EnterpriseIQ</v>
      </c>
      <c r="FN6" s="74" t="str">
        <f>System06</f>
        <v>itelligence - SAP</v>
      </c>
      <c r="FO6" s="75" t="s">
        <v>13</v>
      </c>
      <c r="FP6" s="10"/>
      <c r="FQ6" s="31"/>
      <c r="FR6"/>
      <c r="FS6" s="74" t="str">
        <f>System01</f>
        <v>Infor - Syteline ERP</v>
      </c>
      <c r="FT6" s="74" t="str">
        <f>System02</f>
        <v>eBECS - Microsoft Dynamics AX</v>
      </c>
      <c r="FU6" s="74" t="str">
        <f>System03</f>
        <v>Glantus - QAD</v>
      </c>
      <c r="FV6" s="74" t="str">
        <f>System04</f>
        <v>Emerge IT - Priority ERP</v>
      </c>
      <c r="FW6" s="74" t="str">
        <f>System05</f>
        <v>IQMS - EnterpriseIQ</v>
      </c>
      <c r="FX6" s="74" t="str">
        <f>System06</f>
        <v>itelligence - SAP</v>
      </c>
      <c r="FY6" s="75" t="s">
        <v>13</v>
      </c>
      <c r="FZ6" s="10"/>
      <c r="GA6" s="31"/>
      <c r="GB6"/>
      <c r="GC6" s="74" t="str">
        <f>System01</f>
        <v>Infor - Syteline ERP</v>
      </c>
      <c r="GD6" s="74" t="str">
        <f>System02</f>
        <v>eBECS - Microsoft Dynamics AX</v>
      </c>
      <c r="GE6" s="74" t="str">
        <f>System03</f>
        <v>Glantus - QAD</v>
      </c>
      <c r="GF6" s="74" t="str">
        <f>System04</f>
        <v>Emerge IT - Priority ERP</v>
      </c>
      <c r="GG6" s="74" t="str">
        <f>System05</f>
        <v>IQMS - EnterpriseIQ</v>
      </c>
      <c r="GH6" s="74" t="str">
        <f>System06</f>
        <v>itelligence - SAP</v>
      </c>
      <c r="GI6" s="75" t="s">
        <v>13</v>
      </c>
      <c r="GJ6" s="10"/>
      <c r="GK6" s="31"/>
      <c r="GL6"/>
      <c r="GM6" s="74" t="str">
        <f>System01</f>
        <v>Infor - Syteline ERP</v>
      </c>
      <c r="GN6" s="74" t="str">
        <f>System02</f>
        <v>eBECS - Microsoft Dynamics AX</v>
      </c>
      <c r="GO6" s="74" t="str">
        <f>System03</f>
        <v>Glantus - QAD</v>
      </c>
      <c r="GP6" s="74" t="str">
        <f>System04</f>
        <v>Emerge IT - Priority ERP</v>
      </c>
      <c r="GQ6" s="74" t="str">
        <f>System05</f>
        <v>IQMS - EnterpriseIQ</v>
      </c>
      <c r="GR6" s="74" t="str">
        <f>System06</f>
        <v>itelligence - SAP</v>
      </c>
      <c r="GS6" s="75" t="s">
        <v>13</v>
      </c>
      <c r="GT6" s="10"/>
      <c r="GU6" s="31"/>
      <c r="GV6"/>
      <c r="GW6" s="74" t="str">
        <f>System01</f>
        <v>Infor - Syteline ERP</v>
      </c>
      <c r="GX6" s="74" t="str">
        <f>System02</f>
        <v>eBECS - Microsoft Dynamics AX</v>
      </c>
      <c r="GY6" s="74" t="str">
        <f>System03</f>
        <v>Glantus - QAD</v>
      </c>
      <c r="GZ6" s="74" t="str">
        <f>System04</f>
        <v>Emerge IT - Priority ERP</v>
      </c>
      <c r="HA6" s="74" t="str">
        <f>System05</f>
        <v>IQMS - EnterpriseIQ</v>
      </c>
      <c r="HB6" s="74" t="str">
        <f>System06</f>
        <v>itelligence - SAP</v>
      </c>
      <c r="HC6" s="75" t="s">
        <v>13</v>
      </c>
      <c r="HD6" s="10"/>
      <c r="HE6" s="31"/>
      <c r="HF6"/>
      <c r="HG6" s="74" t="str">
        <f>System01</f>
        <v>Infor - Syteline ERP</v>
      </c>
      <c r="HH6" s="74" t="str">
        <f>System02</f>
        <v>eBECS - Microsoft Dynamics AX</v>
      </c>
      <c r="HI6" s="74" t="str">
        <f>System03</f>
        <v>Glantus - QAD</v>
      </c>
      <c r="HJ6" s="74" t="str">
        <f>System04</f>
        <v>Emerge IT - Priority ERP</v>
      </c>
      <c r="HK6" s="74" t="str">
        <f>System05</f>
        <v>IQMS - EnterpriseIQ</v>
      </c>
      <c r="HL6" s="74" t="str">
        <f>System06</f>
        <v>itelligence - SAP</v>
      </c>
      <c r="HM6" s="75" t="s">
        <v>13</v>
      </c>
      <c r="HN6" s="10"/>
      <c r="HO6" s="31"/>
      <c r="HP6"/>
      <c r="HQ6" s="74" t="str">
        <f>System01</f>
        <v>Infor - Syteline ERP</v>
      </c>
      <c r="HR6" s="74" t="str">
        <f>System02</f>
        <v>eBECS - Microsoft Dynamics AX</v>
      </c>
      <c r="HS6" s="74" t="str">
        <f>System03</f>
        <v>Glantus - QAD</v>
      </c>
      <c r="HT6" s="74" t="str">
        <f>System04</f>
        <v>Emerge IT - Priority ERP</v>
      </c>
      <c r="HU6" s="74" t="str">
        <f>System05</f>
        <v>IQMS - EnterpriseIQ</v>
      </c>
      <c r="HV6" s="74" t="str">
        <f>System06</f>
        <v>itelligence - SAP</v>
      </c>
      <c r="HW6" s="75" t="s">
        <v>13</v>
      </c>
      <c r="HX6" s="10"/>
      <c r="HY6" s="31"/>
      <c r="HZ6"/>
      <c r="IA6" s="74" t="str">
        <f>System01</f>
        <v>Infor - Syteline ERP</v>
      </c>
      <c r="IB6" s="74" t="str">
        <f>System02</f>
        <v>eBECS - Microsoft Dynamics AX</v>
      </c>
      <c r="IC6" s="74" t="str">
        <f>System03</f>
        <v>Glantus - QAD</v>
      </c>
      <c r="ID6" s="74" t="str">
        <f>System04</f>
        <v>Emerge IT - Priority ERP</v>
      </c>
      <c r="IE6" s="74" t="str">
        <f>System05</f>
        <v>IQMS - EnterpriseIQ</v>
      </c>
      <c r="IF6" s="74" t="str">
        <f>System06</f>
        <v>itelligence - SAP</v>
      </c>
      <c r="IG6" s="75" t="s">
        <v>13</v>
      </c>
      <c r="IH6" s="10"/>
      <c r="II6" s="31"/>
      <c r="IJ6"/>
      <c r="IK6" s="74" t="str">
        <f>System01</f>
        <v>Infor - Syteline ERP</v>
      </c>
      <c r="IL6" s="74" t="str">
        <f>System02</f>
        <v>eBECS - Microsoft Dynamics AX</v>
      </c>
      <c r="IM6" s="74" t="str">
        <f>System03</f>
        <v>Glantus - QAD</v>
      </c>
      <c r="IN6" s="74" t="str">
        <f>System04</f>
        <v>Emerge IT - Priority ERP</v>
      </c>
      <c r="IO6" s="74" t="str">
        <f>System05</f>
        <v>IQMS - EnterpriseIQ</v>
      </c>
      <c r="IP6" s="74" t="str">
        <f>System06</f>
        <v>itelligence - SAP</v>
      </c>
      <c r="IQ6" s="75" t="s">
        <v>13</v>
      </c>
      <c r="IR6" s="10"/>
      <c r="IS6" s="31"/>
      <c r="IT6"/>
      <c r="IU6" s="74" t="str">
        <f>System01</f>
        <v>Infor - Syteline ERP</v>
      </c>
      <c r="IV6" s="74" t="str">
        <f>System02</f>
        <v>eBECS - Microsoft Dynamics AX</v>
      </c>
      <c r="IW6" s="74" t="str">
        <f>System03</f>
        <v>Glantus - QAD</v>
      </c>
      <c r="IX6" s="74" t="str">
        <f>System04</f>
        <v>Emerge IT - Priority ERP</v>
      </c>
      <c r="IY6" s="74" t="str">
        <f>System05</f>
        <v>IQMS - EnterpriseIQ</v>
      </c>
      <c r="IZ6" s="74" t="str">
        <f>System06</f>
        <v>itelligence - SAP</v>
      </c>
      <c r="JA6" s="75" t="s">
        <v>13</v>
      </c>
    </row>
    <row r="7" spans="1:261" s="1" customFormat="1" x14ac:dyDescent="0.25">
      <c r="C7" s="31"/>
      <c r="D7"/>
      <c r="E7" s="2"/>
      <c r="F7" s="2"/>
      <c r="G7" s="2"/>
      <c r="H7" s="2"/>
      <c r="I7" s="2"/>
      <c r="J7" s="2"/>
      <c r="K7" s="29"/>
      <c r="M7" s="31"/>
      <c r="N7"/>
      <c r="O7" s="2"/>
      <c r="P7" s="2"/>
      <c r="Q7" s="2"/>
      <c r="R7" s="2"/>
      <c r="S7" s="2"/>
      <c r="T7" s="2"/>
      <c r="U7" s="29"/>
      <c r="W7" s="31"/>
      <c r="X7"/>
      <c r="Y7" s="2"/>
      <c r="Z7" s="2"/>
      <c r="AA7" s="2"/>
      <c r="AB7" s="2"/>
      <c r="AC7" s="2"/>
      <c r="AD7" s="2"/>
      <c r="AE7" s="29"/>
      <c r="AG7" s="31"/>
      <c r="AH7"/>
      <c r="AI7" s="2"/>
      <c r="AJ7" s="2"/>
      <c r="AK7" s="2"/>
      <c r="AL7" s="2"/>
      <c r="AM7" s="2"/>
      <c r="AN7" s="2"/>
      <c r="AO7" s="29"/>
      <c r="AQ7" s="31"/>
      <c r="AR7"/>
      <c r="AS7" s="2"/>
      <c r="AT7" s="2"/>
      <c r="AU7" s="2"/>
      <c r="AV7" s="2"/>
      <c r="AW7" s="2"/>
      <c r="AX7" s="2"/>
      <c r="AY7" s="29"/>
      <c r="BA7" s="31"/>
      <c r="BB7"/>
      <c r="BC7" s="2"/>
      <c r="BD7" s="2"/>
      <c r="BE7" s="2"/>
      <c r="BF7" s="2"/>
      <c r="BG7" s="2"/>
      <c r="BH7" s="2"/>
      <c r="BI7" s="29"/>
      <c r="BK7" s="31"/>
      <c r="BL7"/>
      <c r="BM7" s="2"/>
      <c r="BN7" s="2"/>
      <c r="BO7" s="2"/>
      <c r="BP7" s="2"/>
      <c r="BQ7" s="2"/>
      <c r="BR7" s="2"/>
      <c r="BS7" s="29"/>
      <c r="BU7" s="31"/>
      <c r="BV7"/>
      <c r="BW7" s="2"/>
      <c r="BX7" s="2"/>
      <c r="BY7" s="2"/>
      <c r="BZ7" s="2"/>
      <c r="CA7" s="2"/>
      <c r="CB7" s="2"/>
      <c r="CC7" s="29"/>
      <c r="CE7" s="31"/>
      <c r="CF7"/>
      <c r="CG7" s="2"/>
      <c r="CH7" s="2"/>
      <c r="CI7" s="2"/>
      <c r="CJ7" s="2"/>
      <c r="CK7" s="2"/>
      <c r="CL7" s="2"/>
      <c r="CM7" s="29"/>
      <c r="CO7" s="31"/>
      <c r="CP7"/>
      <c r="CQ7" s="2"/>
      <c r="CR7" s="2"/>
      <c r="CS7" s="2"/>
      <c r="CT7" s="2"/>
      <c r="CU7" s="2"/>
      <c r="CV7" s="2"/>
      <c r="CW7" s="29"/>
      <c r="CY7" s="31"/>
      <c r="CZ7"/>
      <c r="DA7" s="2"/>
      <c r="DB7" s="2"/>
      <c r="DC7" s="2"/>
      <c r="DD7" s="2"/>
      <c r="DE7" s="2"/>
      <c r="DF7" s="2"/>
      <c r="DG7" s="29"/>
      <c r="DI7" s="31"/>
      <c r="DJ7"/>
      <c r="DK7" s="2"/>
      <c r="DL7" s="2"/>
      <c r="DM7" s="2"/>
      <c r="DN7" s="2"/>
      <c r="DO7" s="2"/>
      <c r="DP7" s="2"/>
      <c r="DQ7" s="29"/>
      <c r="DS7" s="31"/>
      <c r="DT7"/>
      <c r="DU7" s="2"/>
      <c r="DV7" s="2"/>
      <c r="DW7" s="2"/>
      <c r="DX7" s="2"/>
      <c r="DY7" s="2"/>
      <c r="DZ7" s="2"/>
      <c r="EA7" s="29"/>
      <c r="EC7" s="31"/>
      <c r="ED7"/>
      <c r="EE7" s="2"/>
      <c r="EF7" s="2"/>
      <c r="EG7" s="2"/>
      <c r="EH7" s="2"/>
      <c r="EI7" s="2"/>
      <c r="EJ7" s="2"/>
      <c r="EK7" s="29"/>
      <c r="EM7" s="31"/>
      <c r="EN7"/>
      <c r="EO7" s="2"/>
      <c r="EP7" s="2"/>
      <c r="EQ7" s="2"/>
      <c r="ER7" s="2"/>
      <c r="ES7" s="2"/>
      <c r="ET7" s="2"/>
      <c r="EU7" s="29"/>
      <c r="EW7" s="31"/>
      <c r="EX7"/>
      <c r="EY7" s="2"/>
      <c r="EZ7" s="2"/>
      <c r="FA7" s="2"/>
      <c r="FB7" s="2"/>
      <c r="FC7" s="2"/>
      <c r="FD7" s="2"/>
      <c r="FE7" s="29"/>
      <c r="FG7" s="31"/>
      <c r="FH7"/>
      <c r="FI7" s="2"/>
      <c r="FJ7" s="2"/>
      <c r="FK7" s="2"/>
      <c r="FL7" s="2"/>
      <c r="FM7" s="2"/>
      <c r="FN7" s="2"/>
      <c r="FO7" s="29"/>
      <c r="FQ7" s="31"/>
      <c r="FR7"/>
      <c r="FS7" s="2"/>
      <c r="FT7" s="2"/>
      <c r="FU7" s="2"/>
      <c r="FV7" s="2"/>
      <c r="FW7" s="2"/>
      <c r="FX7" s="2"/>
      <c r="FY7" s="29"/>
      <c r="GA7" s="31"/>
      <c r="GB7"/>
      <c r="GC7" s="2"/>
      <c r="GD7" s="2"/>
      <c r="GE7" s="2"/>
      <c r="GF7" s="2"/>
      <c r="GG7" s="2"/>
      <c r="GH7" s="2"/>
      <c r="GI7" s="29"/>
      <c r="GK7" s="31"/>
      <c r="GL7"/>
      <c r="GM7" s="2"/>
      <c r="GN7" s="2"/>
      <c r="GO7" s="2"/>
      <c r="GP7" s="2"/>
      <c r="GQ7" s="2"/>
      <c r="GR7" s="2"/>
      <c r="GS7" s="29"/>
      <c r="GU7" s="31"/>
      <c r="GV7"/>
      <c r="GW7" s="2"/>
      <c r="GX7" s="2"/>
      <c r="GY7" s="2"/>
      <c r="GZ7" s="2"/>
      <c r="HA7" s="2"/>
      <c r="HB7" s="2"/>
      <c r="HC7" s="29"/>
      <c r="HE7" s="31"/>
      <c r="HF7"/>
      <c r="HG7" s="2"/>
      <c r="HH7" s="2"/>
      <c r="HI7" s="2"/>
      <c r="HJ7" s="2"/>
      <c r="HK7" s="2"/>
      <c r="HL7" s="2"/>
      <c r="HM7" s="29"/>
      <c r="HO7" s="31"/>
      <c r="HP7"/>
      <c r="HQ7" s="2"/>
      <c r="HR7" s="2"/>
      <c r="HS7" s="2"/>
      <c r="HT7" s="2"/>
      <c r="HU7" s="2"/>
      <c r="HV7" s="2"/>
      <c r="HW7" s="29"/>
      <c r="HY7" s="31"/>
      <c r="HZ7"/>
      <c r="IA7" s="2"/>
      <c r="IB7" s="2"/>
      <c r="IC7" s="2"/>
      <c r="ID7" s="2"/>
      <c r="IE7" s="2"/>
      <c r="IF7" s="2"/>
      <c r="IG7" s="29"/>
      <c r="II7" s="31"/>
      <c r="IJ7"/>
      <c r="IK7" s="2"/>
      <c r="IL7" s="2"/>
      <c r="IM7" s="2"/>
      <c r="IN7" s="2"/>
      <c r="IO7" s="2"/>
      <c r="IP7" s="2"/>
      <c r="IQ7" s="29"/>
      <c r="IS7" s="31"/>
      <c r="IT7"/>
      <c r="IU7" s="2"/>
      <c r="IV7" s="2"/>
      <c r="IW7" s="2"/>
      <c r="IX7" s="2"/>
      <c r="IY7" s="2"/>
      <c r="IZ7" s="2"/>
      <c r="JA7" s="29"/>
    </row>
    <row r="8" spans="1:261" s="1" customFormat="1" ht="13.8" x14ac:dyDescent="0.25">
      <c r="A8" s="202"/>
      <c r="B8" s="203">
        <f>SUM(B9:B58)*10</f>
        <v>80</v>
      </c>
      <c r="C8" s="340">
        <v>1</v>
      </c>
      <c r="D8" s="40" t="s">
        <v>396</v>
      </c>
      <c r="E8" s="51" t="e">
        <f>(($B$9*E9)+($B$18*E18)+($B$22*E22)+($B$35*E35)+($B$40*E40)+($B$46*E46)+($B$51*E51)+($B$56*E56))/$B$8</f>
        <v>#DIV/0!</v>
      </c>
      <c r="F8" s="51" t="e">
        <f t="shared" ref="F8:J8" si="0">(($B$9*F9)+($B$18*F18)+($B$22*F22)+($B$35*F35)+($B$40*F40)+($B$46*F46)+($B$51*F51)+($B$56*F56))/$B$8</f>
        <v>#DIV/0!</v>
      </c>
      <c r="G8" s="51" t="e">
        <f t="shared" si="0"/>
        <v>#DIV/0!</v>
      </c>
      <c r="H8" s="51" t="e">
        <f t="shared" si="0"/>
        <v>#DIV/0!</v>
      </c>
      <c r="I8" s="51" t="e">
        <f t="shared" si="0"/>
        <v>#DIV/0!</v>
      </c>
      <c r="J8" s="51" t="e">
        <f t="shared" si="0"/>
        <v>#DIV/0!</v>
      </c>
      <c r="K8" s="52"/>
      <c r="M8" s="39">
        <v>1</v>
      </c>
      <c r="N8" s="40" t="s">
        <v>396</v>
      </c>
      <c r="O8" s="51"/>
      <c r="P8" s="51"/>
      <c r="Q8" s="51"/>
      <c r="R8" s="336"/>
      <c r="S8" s="336"/>
      <c r="T8" s="336"/>
      <c r="U8" s="52"/>
      <c r="W8" s="39">
        <v>1</v>
      </c>
      <c r="X8" s="40" t="s">
        <v>396</v>
      </c>
      <c r="Y8" s="51"/>
      <c r="Z8" s="51"/>
      <c r="AA8" s="51"/>
      <c r="AB8" s="336"/>
      <c r="AC8" s="336"/>
      <c r="AD8" s="336"/>
      <c r="AE8" s="52"/>
      <c r="AG8" s="39">
        <v>1</v>
      </c>
      <c r="AH8" s="40" t="s">
        <v>396</v>
      </c>
      <c r="AI8" s="51"/>
      <c r="AJ8" s="51"/>
      <c r="AK8" s="51"/>
      <c r="AL8" s="336"/>
      <c r="AM8" s="336"/>
      <c r="AN8" s="336"/>
      <c r="AO8" s="52"/>
      <c r="AQ8" s="39">
        <v>1</v>
      </c>
      <c r="AR8" s="40" t="s">
        <v>396</v>
      </c>
      <c r="AS8" s="51"/>
      <c r="AT8" s="51"/>
      <c r="AU8" s="51"/>
      <c r="AV8" s="336"/>
      <c r="AW8" s="336"/>
      <c r="AX8" s="336"/>
      <c r="AY8" s="52"/>
      <c r="BA8" s="39">
        <v>1</v>
      </c>
      <c r="BB8" s="40" t="s">
        <v>396</v>
      </c>
      <c r="BC8" s="51"/>
      <c r="BD8" s="51"/>
      <c r="BE8" s="51"/>
      <c r="BF8" s="336"/>
      <c r="BG8" s="336"/>
      <c r="BH8" s="336"/>
      <c r="BI8" s="52"/>
      <c r="BK8" s="39">
        <v>1</v>
      </c>
      <c r="BL8" s="40" t="s">
        <v>396</v>
      </c>
      <c r="BM8" s="51"/>
      <c r="BN8" s="51"/>
      <c r="BO8" s="51"/>
      <c r="BP8" s="336"/>
      <c r="BQ8" s="336"/>
      <c r="BR8" s="336"/>
      <c r="BS8" s="52"/>
      <c r="BU8" s="39">
        <v>1</v>
      </c>
      <c r="BV8" s="40" t="s">
        <v>396</v>
      </c>
      <c r="BW8" s="51"/>
      <c r="BX8" s="51"/>
      <c r="BY8" s="51"/>
      <c r="BZ8" s="336"/>
      <c r="CA8" s="336"/>
      <c r="CB8" s="336"/>
      <c r="CC8" s="52"/>
      <c r="CE8" s="39">
        <v>1</v>
      </c>
      <c r="CF8" s="40" t="s">
        <v>396</v>
      </c>
      <c r="CG8" s="51"/>
      <c r="CH8" s="51"/>
      <c r="CI8" s="51"/>
      <c r="CJ8" s="336"/>
      <c r="CK8" s="336"/>
      <c r="CL8" s="336"/>
      <c r="CM8" s="52"/>
      <c r="CO8" s="39">
        <v>1</v>
      </c>
      <c r="CP8" s="40" t="s">
        <v>396</v>
      </c>
      <c r="CQ8" s="51"/>
      <c r="CR8" s="51"/>
      <c r="CS8" s="51"/>
      <c r="CT8" s="336"/>
      <c r="CU8" s="336"/>
      <c r="CV8" s="336"/>
      <c r="CW8" s="52"/>
      <c r="CY8" s="39">
        <v>1</v>
      </c>
      <c r="CZ8" s="40" t="s">
        <v>396</v>
      </c>
      <c r="DA8" s="51"/>
      <c r="DB8" s="51"/>
      <c r="DC8" s="51"/>
      <c r="DD8" s="336"/>
      <c r="DE8" s="336"/>
      <c r="DF8" s="336"/>
      <c r="DG8" s="52"/>
      <c r="DI8" s="39">
        <v>1</v>
      </c>
      <c r="DJ8" s="40" t="s">
        <v>396</v>
      </c>
      <c r="DK8" s="51"/>
      <c r="DL8" s="51"/>
      <c r="DM8" s="51"/>
      <c r="DN8" s="336"/>
      <c r="DO8" s="336"/>
      <c r="DP8" s="336"/>
      <c r="DQ8" s="52"/>
      <c r="DS8" s="39">
        <v>1</v>
      </c>
      <c r="DT8" s="40" t="s">
        <v>396</v>
      </c>
      <c r="DU8" s="51"/>
      <c r="DV8" s="51"/>
      <c r="DW8" s="51"/>
      <c r="DX8" s="336"/>
      <c r="DY8" s="336"/>
      <c r="DZ8" s="336"/>
      <c r="EA8" s="52"/>
      <c r="EC8" s="39">
        <v>1</v>
      </c>
      <c r="ED8" s="40" t="s">
        <v>396</v>
      </c>
      <c r="EE8" s="51"/>
      <c r="EF8" s="51"/>
      <c r="EG8" s="51"/>
      <c r="EH8" s="336"/>
      <c r="EI8" s="336"/>
      <c r="EJ8" s="336"/>
      <c r="EK8" s="52"/>
      <c r="EM8" s="39">
        <v>1</v>
      </c>
      <c r="EN8" s="40" t="s">
        <v>396</v>
      </c>
      <c r="EO8" s="51"/>
      <c r="EP8" s="51"/>
      <c r="EQ8" s="51"/>
      <c r="ER8" s="336"/>
      <c r="ES8" s="336"/>
      <c r="ET8" s="336"/>
      <c r="EU8" s="52"/>
      <c r="EW8" s="39">
        <v>1</v>
      </c>
      <c r="EX8" s="40" t="s">
        <v>396</v>
      </c>
      <c r="EY8" s="51"/>
      <c r="EZ8" s="51"/>
      <c r="FA8" s="51"/>
      <c r="FB8" s="336"/>
      <c r="FC8" s="336"/>
      <c r="FD8" s="336"/>
      <c r="FE8" s="52"/>
      <c r="FG8" s="39">
        <v>1</v>
      </c>
      <c r="FH8" s="40" t="s">
        <v>396</v>
      </c>
      <c r="FI8" s="51"/>
      <c r="FJ8" s="51"/>
      <c r="FK8" s="51"/>
      <c r="FL8" s="336"/>
      <c r="FM8" s="336"/>
      <c r="FN8" s="336"/>
      <c r="FO8" s="52"/>
      <c r="FQ8" s="39">
        <v>1</v>
      </c>
      <c r="FR8" s="40" t="s">
        <v>396</v>
      </c>
      <c r="FS8" s="51"/>
      <c r="FT8" s="51"/>
      <c r="FU8" s="51"/>
      <c r="FV8" s="336"/>
      <c r="FW8" s="336"/>
      <c r="FX8" s="336"/>
      <c r="FY8" s="52"/>
      <c r="GA8" s="39">
        <v>1</v>
      </c>
      <c r="GB8" s="40" t="s">
        <v>396</v>
      </c>
      <c r="GC8" s="51"/>
      <c r="GD8" s="51"/>
      <c r="GE8" s="51"/>
      <c r="GF8" s="336"/>
      <c r="GG8" s="336"/>
      <c r="GH8" s="336"/>
      <c r="GI8" s="52"/>
      <c r="GK8" s="39">
        <v>1</v>
      </c>
      <c r="GL8" s="40" t="s">
        <v>396</v>
      </c>
      <c r="GM8" s="51"/>
      <c r="GN8" s="51"/>
      <c r="GO8" s="51"/>
      <c r="GP8" s="336"/>
      <c r="GQ8" s="336"/>
      <c r="GR8" s="336"/>
      <c r="GS8" s="52"/>
      <c r="GU8" s="39">
        <v>1</v>
      </c>
      <c r="GV8" s="40" t="s">
        <v>396</v>
      </c>
      <c r="GW8" s="51"/>
      <c r="GX8" s="51"/>
      <c r="GY8" s="51"/>
      <c r="GZ8" s="336"/>
      <c r="HA8" s="336"/>
      <c r="HB8" s="336"/>
      <c r="HC8" s="52"/>
      <c r="HE8" s="39">
        <v>1</v>
      </c>
      <c r="HF8" s="40" t="s">
        <v>396</v>
      </c>
      <c r="HG8" s="51"/>
      <c r="HH8" s="51"/>
      <c r="HI8" s="51"/>
      <c r="HJ8" s="336"/>
      <c r="HK8" s="336"/>
      <c r="HL8" s="336"/>
      <c r="HM8" s="52"/>
      <c r="HO8" s="39">
        <v>1</v>
      </c>
      <c r="HP8" s="40" t="s">
        <v>396</v>
      </c>
      <c r="HQ8" s="51"/>
      <c r="HR8" s="51"/>
      <c r="HS8" s="51"/>
      <c r="HT8" s="336"/>
      <c r="HU8" s="336"/>
      <c r="HV8" s="336"/>
      <c r="HW8" s="52"/>
      <c r="HY8" s="39">
        <v>1</v>
      </c>
      <c r="HZ8" s="40" t="s">
        <v>396</v>
      </c>
      <c r="IA8" s="51"/>
      <c r="IB8" s="51"/>
      <c r="IC8" s="51"/>
      <c r="ID8" s="336"/>
      <c r="IE8" s="336"/>
      <c r="IF8" s="336"/>
      <c r="IG8" s="52"/>
      <c r="II8" s="39">
        <v>1</v>
      </c>
      <c r="IJ8" s="40" t="s">
        <v>396</v>
      </c>
      <c r="IK8" s="51"/>
      <c r="IL8" s="51"/>
      <c r="IM8" s="51"/>
      <c r="IN8" s="336"/>
      <c r="IO8" s="336"/>
      <c r="IP8" s="336"/>
      <c r="IQ8" s="52"/>
      <c r="IS8" s="39">
        <v>1</v>
      </c>
      <c r="IT8" s="40" t="s">
        <v>396</v>
      </c>
      <c r="IU8" s="51"/>
      <c r="IV8" s="51"/>
      <c r="IW8" s="51"/>
      <c r="IX8" s="336"/>
      <c r="IY8" s="336"/>
      <c r="IZ8" s="336"/>
      <c r="JA8" s="52"/>
    </row>
    <row r="9" spans="1:261" s="1" customFormat="1" ht="13.8" outlineLevel="1" x14ac:dyDescent="0.25">
      <c r="A9" s="99" t="s">
        <v>129</v>
      </c>
      <c r="B9" s="345">
        <f>IF(A9="High",TECHHigh,(IF(A9="Medium",TECHMed,(IF(A9="Low",TechLow,0)))))</f>
        <v>1</v>
      </c>
      <c r="C9" s="341">
        <v>1.1000000000000001</v>
      </c>
      <c r="D9" s="38" t="s">
        <v>102</v>
      </c>
      <c r="E9" s="349">
        <f>E17</f>
        <v>10</v>
      </c>
      <c r="F9" s="349">
        <f t="shared" ref="F9:J9" si="1">F17</f>
        <v>10</v>
      </c>
      <c r="G9" s="349">
        <f t="shared" si="1"/>
        <v>9.4285714285714288</v>
      </c>
      <c r="H9" s="349">
        <f t="shared" si="1"/>
        <v>10</v>
      </c>
      <c r="I9" s="349">
        <f t="shared" si="1"/>
        <v>10</v>
      </c>
      <c r="J9" s="349">
        <f t="shared" si="1"/>
        <v>10</v>
      </c>
      <c r="K9" s="52"/>
      <c r="M9" s="37">
        <v>1.1000000000000001</v>
      </c>
      <c r="N9" s="38" t="s">
        <v>102</v>
      </c>
      <c r="O9" s="38"/>
      <c r="P9" s="38"/>
      <c r="Q9" s="38"/>
      <c r="R9" s="38"/>
      <c r="S9" s="38"/>
      <c r="T9" s="38"/>
      <c r="U9" s="52"/>
      <c r="W9" s="37">
        <v>1.1000000000000001</v>
      </c>
      <c r="X9" s="38" t="s">
        <v>102</v>
      </c>
      <c r="Y9" s="38"/>
      <c r="Z9" s="38"/>
      <c r="AA9" s="38"/>
      <c r="AB9" s="38"/>
      <c r="AC9" s="38"/>
      <c r="AD9" s="38"/>
      <c r="AE9" s="52"/>
      <c r="AG9" s="37">
        <v>1.1000000000000001</v>
      </c>
      <c r="AH9" s="38" t="s">
        <v>102</v>
      </c>
      <c r="AI9" s="38"/>
      <c r="AJ9" s="38"/>
      <c r="AK9" s="38"/>
      <c r="AL9" s="38"/>
      <c r="AM9" s="38"/>
      <c r="AN9" s="38"/>
      <c r="AO9" s="52"/>
      <c r="AQ9" s="37">
        <v>1.1000000000000001</v>
      </c>
      <c r="AR9" s="38" t="s">
        <v>102</v>
      </c>
      <c r="AS9" s="38"/>
      <c r="AT9" s="38"/>
      <c r="AU9" s="38"/>
      <c r="AV9" s="38"/>
      <c r="AW9" s="38"/>
      <c r="AX9" s="38"/>
      <c r="AY9" s="52"/>
      <c r="BA9" s="37">
        <v>1.1000000000000001</v>
      </c>
      <c r="BB9" s="38" t="s">
        <v>102</v>
      </c>
      <c r="BC9" s="38"/>
      <c r="BD9" s="38"/>
      <c r="BE9" s="38"/>
      <c r="BF9" s="38"/>
      <c r="BG9" s="38"/>
      <c r="BH9" s="38"/>
      <c r="BI9" s="52"/>
      <c r="BK9" s="37">
        <v>1.1000000000000001</v>
      </c>
      <c r="BL9" s="38" t="s">
        <v>102</v>
      </c>
      <c r="BM9" s="38"/>
      <c r="BN9" s="38"/>
      <c r="BO9" s="38"/>
      <c r="BP9" s="38"/>
      <c r="BQ9" s="38"/>
      <c r="BR9" s="38"/>
      <c r="BS9" s="52"/>
      <c r="BU9" s="37">
        <v>1.1000000000000001</v>
      </c>
      <c r="BV9" s="38" t="s">
        <v>102</v>
      </c>
      <c r="BW9" s="38"/>
      <c r="BX9" s="38"/>
      <c r="BY9" s="38"/>
      <c r="BZ9" s="38"/>
      <c r="CA9" s="38"/>
      <c r="CB9" s="38"/>
      <c r="CC9" s="52"/>
      <c r="CE9" s="37">
        <v>1.1000000000000001</v>
      </c>
      <c r="CF9" s="38" t="s">
        <v>102</v>
      </c>
      <c r="CG9" s="38"/>
      <c r="CH9" s="38"/>
      <c r="CI9" s="38"/>
      <c r="CJ9" s="38"/>
      <c r="CK9" s="38"/>
      <c r="CL9" s="38"/>
      <c r="CM9" s="52"/>
      <c r="CO9" s="37">
        <v>1.1000000000000001</v>
      </c>
      <c r="CP9" s="38" t="s">
        <v>102</v>
      </c>
      <c r="CQ9" s="38"/>
      <c r="CR9" s="38"/>
      <c r="CS9" s="38"/>
      <c r="CT9" s="38"/>
      <c r="CU9" s="38"/>
      <c r="CV9" s="38"/>
      <c r="CW9" s="52"/>
      <c r="CY9" s="37">
        <v>1.1000000000000001</v>
      </c>
      <c r="CZ9" s="38" t="s">
        <v>102</v>
      </c>
      <c r="DA9" s="38"/>
      <c r="DB9" s="38"/>
      <c r="DC9" s="38"/>
      <c r="DD9" s="38"/>
      <c r="DE9" s="38"/>
      <c r="DF9" s="38"/>
      <c r="DG9" s="52"/>
      <c r="DI9" s="37">
        <v>1.1000000000000001</v>
      </c>
      <c r="DJ9" s="38" t="s">
        <v>102</v>
      </c>
      <c r="DK9" s="38"/>
      <c r="DL9" s="38"/>
      <c r="DM9" s="38"/>
      <c r="DN9" s="38"/>
      <c r="DO9" s="38"/>
      <c r="DP9" s="38"/>
      <c r="DQ9" s="52"/>
      <c r="DS9" s="37">
        <v>1.1000000000000001</v>
      </c>
      <c r="DT9" s="38" t="s">
        <v>102</v>
      </c>
      <c r="DU9" s="38"/>
      <c r="DV9" s="38"/>
      <c r="DW9" s="38"/>
      <c r="DX9" s="38"/>
      <c r="DY9" s="38"/>
      <c r="DZ9" s="38"/>
      <c r="EA9" s="52"/>
      <c r="EC9" s="37">
        <v>1.1000000000000001</v>
      </c>
      <c r="ED9" s="38" t="s">
        <v>102</v>
      </c>
      <c r="EE9" s="38"/>
      <c r="EF9" s="38"/>
      <c r="EG9" s="38"/>
      <c r="EH9" s="38"/>
      <c r="EI9" s="38"/>
      <c r="EJ9" s="38"/>
      <c r="EK9" s="52"/>
      <c r="EM9" s="37">
        <v>1.1000000000000001</v>
      </c>
      <c r="EN9" s="38" t="s">
        <v>102</v>
      </c>
      <c r="EO9" s="38"/>
      <c r="EP9" s="38"/>
      <c r="EQ9" s="38"/>
      <c r="ER9" s="38"/>
      <c r="ES9" s="38"/>
      <c r="ET9" s="38"/>
      <c r="EU9" s="52"/>
      <c r="EW9" s="37">
        <v>1.1000000000000001</v>
      </c>
      <c r="EX9" s="38" t="s">
        <v>102</v>
      </c>
      <c r="EY9" s="38"/>
      <c r="EZ9" s="38"/>
      <c r="FA9" s="38"/>
      <c r="FB9" s="38"/>
      <c r="FC9" s="38"/>
      <c r="FD9" s="38"/>
      <c r="FE9" s="52"/>
      <c r="FG9" s="37">
        <v>1.1000000000000001</v>
      </c>
      <c r="FH9" s="38" t="s">
        <v>102</v>
      </c>
      <c r="FI9" s="38"/>
      <c r="FJ9" s="38"/>
      <c r="FK9" s="38"/>
      <c r="FL9" s="38"/>
      <c r="FM9" s="38"/>
      <c r="FN9" s="38"/>
      <c r="FO9" s="52"/>
      <c r="FQ9" s="37">
        <v>1.1000000000000001</v>
      </c>
      <c r="FR9" s="38" t="s">
        <v>102</v>
      </c>
      <c r="FS9" s="38"/>
      <c r="FT9" s="38"/>
      <c r="FU9" s="38"/>
      <c r="FV9" s="38"/>
      <c r="FW9" s="38"/>
      <c r="FX9" s="38"/>
      <c r="FY9" s="52"/>
      <c r="GA9" s="37">
        <v>1.1000000000000001</v>
      </c>
      <c r="GB9" s="38" t="s">
        <v>102</v>
      </c>
      <c r="GC9" s="38"/>
      <c r="GD9" s="38"/>
      <c r="GE9" s="38"/>
      <c r="GF9" s="38"/>
      <c r="GG9" s="38"/>
      <c r="GH9" s="38"/>
      <c r="GI9" s="52"/>
      <c r="GK9" s="37">
        <v>1.1000000000000001</v>
      </c>
      <c r="GL9" s="38" t="s">
        <v>102</v>
      </c>
      <c r="GM9" s="38"/>
      <c r="GN9" s="38"/>
      <c r="GO9" s="38"/>
      <c r="GP9" s="38"/>
      <c r="GQ9" s="38"/>
      <c r="GR9" s="38"/>
      <c r="GS9" s="52"/>
      <c r="GU9" s="37">
        <v>1.1000000000000001</v>
      </c>
      <c r="GV9" s="38" t="s">
        <v>102</v>
      </c>
      <c r="GW9" s="38"/>
      <c r="GX9" s="38"/>
      <c r="GY9" s="38"/>
      <c r="GZ9" s="38"/>
      <c r="HA9" s="38"/>
      <c r="HB9" s="38"/>
      <c r="HC9" s="52"/>
      <c r="HE9" s="37">
        <v>1.1000000000000001</v>
      </c>
      <c r="HF9" s="38" t="s">
        <v>102</v>
      </c>
      <c r="HG9" s="38"/>
      <c r="HH9" s="38"/>
      <c r="HI9" s="38"/>
      <c r="HJ9" s="38"/>
      <c r="HK9" s="38"/>
      <c r="HL9" s="38"/>
      <c r="HM9" s="52"/>
      <c r="HO9" s="37">
        <v>1.1000000000000001</v>
      </c>
      <c r="HP9" s="38" t="s">
        <v>102</v>
      </c>
      <c r="HQ9" s="38"/>
      <c r="HR9" s="38"/>
      <c r="HS9" s="38"/>
      <c r="HT9" s="38"/>
      <c r="HU9" s="38"/>
      <c r="HV9" s="38"/>
      <c r="HW9" s="52"/>
      <c r="HY9" s="37">
        <v>1.1000000000000001</v>
      </c>
      <c r="HZ9" s="38" t="s">
        <v>102</v>
      </c>
      <c r="IA9" s="38"/>
      <c r="IB9" s="38"/>
      <c r="IC9" s="38"/>
      <c r="ID9" s="38"/>
      <c r="IE9" s="38"/>
      <c r="IF9" s="38"/>
      <c r="IG9" s="52"/>
      <c r="II9" s="37">
        <v>1.1000000000000001</v>
      </c>
      <c r="IJ9" s="38" t="s">
        <v>102</v>
      </c>
      <c r="IK9" s="38"/>
      <c r="IL9" s="38"/>
      <c r="IM9" s="38"/>
      <c r="IN9" s="38"/>
      <c r="IO9" s="38"/>
      <c r="IP9" s="38"/>
      <c r="IQ9" s="52"/>
      <c r="IS9" s="37">
        <v>1.1000000000000001</v>
      </c>
      <c r="IT9" s="38" t="s">
        <v>102</v>
      </c>
      <c r="IU9" s="38"/>
      <c r="IV9" s="38"/>
      <c r="IW9" s="38"/>
      <c r="IX9" s="38"/>
      <c r="IY9" s="38"/>
      <c r="IZ9" s="38"/>
      <c r="JA9" s="52"/>
    </row>
    <row r="10" spans="1:261" s="1" customFormat="1" outlineLevel="2" x14ac:dyDescent="0.25">
      <c r="B10" s="338"/>
      <c r="C10" s="342"/>
      <c r="D10" s="41">
        <v>1</v>
      </c>
      <c r="E10" s="6"/>
      <c r="F10" s="6"/>
      <c r="G10" s="6"/>
      <c r="H10" s="6"/>
      <c r="I10" s="6"/>
      <c r="J10" s="6"/>
      <c r="K10" s="52"/>
      <c r="M10" s="47"/>
      <c r="N10" s="41" t="s">
        <v>539</v>
      </c>
      <c r="O10" s="6">
        <v>10</v>
      </c>
      <c r="P10" s="6">
        <v>10</v>
      </c>
      <c r="Q10" s="6">
        <v>10</v>
      </c>
      <c r="R10" s="6">
        <v>10</v>
      </c>
      <c r="S10" s="6">
        <v>10</v>
      </c>
      <c r="T10" s="6">
        <v>10</v>
      </c>
      <c r="U10" s="52"/>
      <c r="W10" s="47"/>
      <c r="X10" s="41">
        <v>1</v>
      </c>
      <c r="Y10" s="6"/>
      <c r="Z10" s="6"/>
      <c r="AA10" s="6"/>
      <c r="AB10" s="6"/>
      <c r="AC10" s="6"/>
      <c r="AD10" s="6"/>
      <c r="AE10" s="52"/>
      <c r="AG10" s="47"/>
      <c r="AH10" s="41">
        <v>1</v>
      </c>
      <c r="AI10" s="6"/>
      <c r="AJ10" s="6"/>
      <c r="AK10" s="6"/>
      <c r="AL10" s="6"/>
      <c r="AM10" s="6"/>
      <c r="AN10" s="6"/>
      <c r="AO10" s="52"/>
      <c r="AQ10" s="47"/>
      <c r="AR10" s="41">
        <v>1</v>
      </c>
      <c r="AS10" s="6"/>
      <c r="AT10" s="6"/>
      <c r="AU10" s="6"/>
      <c r="AV10" s="6"/>
      <c r="AW10" s="6"/>
      <c r="AX10" s="6"/>
      <c r="AY10" s="52"/>
      <c r="BA10" s="47"/>
      <c r="BB10" s="41">
        <v>1</v>
      </c>
      <c r="BC10" s="6"/>
      <c r="BD10" s="6"/>
      <c r="BE10" s="6"/>
      <c r="BF10" s="6"/>
      <c r="BG10" s="6"/>
      <c r="BH10" s="6"/>
      <c r="BI10" s="52"/>
      <c r="BK10" s="47"/>
      <c r="BL10" s="41">
        <v>1</v>
      </c>
      <c r="BM10" s="6"/>
      <c r="BN10" s="6"/>
      <c r="BO10" s="6"/>
      <c r="BP10" s="6"/>
      <c r="BQ10" s="6"/>
      <c r="BR10" s="6"/>
      <c r="BS10" s="52"/>
      <c r="BU10" s="47"/>
      <c r="BV10" s="41">
        <v>1</v>
      </c>
      <c r="BW10" s="6"/>
      <c r="BX10" s="6"/>
      <c r="BY10" s="6"/>
      <c r="BZ10" s="6"/>
      <c r="CA10" s="6"/>
      <c r="CB10" s="6"/>
      <c r="CC10" s="52"/>
      <c r="CE10" s="47"/>
      <c r="CF10" s="41">
        <v>1</v>
      </c>
      <c r="CG10" s="6"/>
      <c r="CH10" s="6"/>
      <c r="CI10" s="6"/>
      <c r="CJ10" s="6"/>
      <c r="CK10" s="6"/>
      <c r="CL10" s="6"/>
      <c r="CM10" s="52"/>
      <c r="CO10" s="47"/>
      <c r="CP10" s="41">
        <v>1</v>
      </c>
      <c r="CQ10" s="6"/>
      <c r="CR10" s="6"/>
      <c r="CS10" s="6"/>
      <c r="CT10" s="6"/>
      <c r="CU10" s="6"/>
      <c r="CV10" s="6"/>
      <c r="CW10" s="52"/>
      <c r="CY10" s="47"/>
      <c r="CZ10" s="41">
        <v>1</v>
      </c>
      <c r="DA10" s="6"/>
      <c r="DB10" s="6"/>
      <c r="DC10" s="6"/>
      <c r="DD10" s="6"/>
      <c r="DE10" s="6"/>
      <c r="DF10" s="6"/>
      <c r="DG10" s="52"/>
      <c r="DI10" s="47"/>
      <c r="DJ10" s="41">
        <v>1</v>
      </c>
      <c r="DK10" s="6"/>
      <c r="DL10" s="6"/>
      <c r="DM10" s="6"/>
      <c r="DN10" s="6"/>
      <c r="DO10" s="6"/>
      <c r="DP10" s="6"/>
      <c r="DQ10" s="52"/>
      <c r="DS10" s="47"/>
      <c r="DT10" s="41">
        <v>1</v>
      </c>
      <c r="DU10" s="6"/>
      <c r="DV10" s="6"/>
      <c r="DW10" s="6"/>
      <c r="DX10" s="6"/>
      <c r="DY10" s="6"/>
      <c r="DZ10" s="6"/>
      <c r="EA10" s="52"/>
      <c r="EC10" s="47"/>
      <c r="ED10" s="41">
        <v>1</v>
      </c>
      <c r="EE10" s="6"/>
      <c r="EF10" s="6"/>
      <c r="EG10" s="6"/>
      <c r="EH10" s="6"/>
      <c r="EI10" s="6"/>
      <c r="EJ10" s="6"/>
      <c r="EK10" s="52"/>
      <c r="EM10" s="47"/>
      <c r="EN10" s="41">
        <v>1</v>
      </c>
      <c r="EO10" s="6"/>
      <c r="EP10" s="6"/>
      <c r="EQ10" s="6"/>
      <c r="ER10" s="6"/>
      <c r="ES10" s="6"/>
      <c r="ET10" s="6"/>
      <c r="EU10" s="52"/>
      <c r="EW10" s="47"/>
      <c r="EX10" s="41">
        <v>1</v>
      </c>
      <c r="EY10" s="6"/>
      <c r="EZ10" s="6"/>
      <c r="FA10" s="6"/>
      <c r="FB10" s="6"/>
      <c r="FC10" s="6"/>
      <c r="FD10" s="6"/>
      <c r="FE10" s="52"/>
      <c r="FG10" s="47"/>
      <c r="FH10" s="41">
        <v>1</v>
      </c>
      <c r="FI10" s="6"/>
      <c r="FJ10" s="6"/>
      <c r="FK10" s="6"/>
      <c r="FL10" s="6"/>
      <c r="FM10" s="6"/>
      <c r="FN10" s="6"/>
      <c r="FO10" s="52"/>
      <c r="FQ10" s="47"/>
      <c r="FR10" s="41">
        <v>1</v>
      </c>
      <c r="FS10" s="6"/>
      <c r="FT10" s="6"/>
      <c r="FU10" s="6"/>
      <c r="FV10" s="6"/>
      <c r="FW10" s="6"/>
      <c r="FX10" s="6"/>
      <c r="FY10" s="52"/>
      <c r="GA10" s="47"/>
      <c r="GB10" s="41">
        <v>1</v>
      </c>
      <c r="GC10" s="6"/>
      <c r="GD10" s="6"/>
      <c r="GE10" s="6"/>
      <c r="GF10" s="6"/>
      <c r="GG10" s="6"/>
      <c r="GH10" s="6"/>
      <c r="GI10" s="52"/>
      <c r="GK10" s="47"/>
      <c r="GL10" s="41">
        <v>1</v>
      </c>
      <c r="GM10" s="6"/>
      <c r="GN10" s="6"/>
      <c r="GO10" s="6"/>
      <c r="GP10" s="6"/>
      <c r="GQ10" s="6"/>
      <c r="GR10" s="6"/>
      <c r="GS10" s="52"/>
      <c r="GU10" s="47"/>
      <c r="GV10" s="41">
        <v>1</v>
      </c>
      <c r="GW10" s="6"/>
      <c r="GX10" s="6"/>
      <c r="GY10" s="6"/>
      <c r="GZ10" s="6"/>
      <c r="HA10" s="6"/>
      <c r="HB10" s="6"/>
      <c r="HC10" s="52"/>
      <c r="HE10" s="47"/>
      <c r="HF10" s="41">
        <v>1</v>
      </c>
      <c r="HG10" s="6"/>
      <c r="HH10" s="6"/>
      <c r="HI10" s="6"/>
      <c r="HJ10" s="6"/>
      <c r="HK10" s="6"/>
      <c r="HL10" s="6"/>
      <c r="HM10" s="52"/>
      <c r="HO10" s="47"/>
      <c r="HP10" s="41">
        <v>1</v>
      </c>
      <c r="HQ10" s="6"/>
      <c r="HR10" s="6"/>
      <c r="HS10" s="6"/>
      <c r="HT10" s="6"/>
      <c r="HU10" s="6"/>
      <c r="HV10" s="6"/>
      <c r="HW10" s="52"/>
      <c r="HY10" s="47"/>
      <c r="HZ10" s="41">
        <v>1</v>
      </c>
      <c r="IA10" s="6"/>
      <c r="IB10" s="6"/>
      <c r="IC10" s="6"/>
      <c r="ID10" s="6"/>
      <c r="IE10" s="6"/>
      <c r="IF10" s="6"/>
      <c r="IG10" s="52"/>
      <c r="II10" s="47"/>
      <c r="IJ10" s="41">
        <v>1</v>
      </c>
      <c r="IK10" s="6"/>
      <c r="IL10" s="6"/>
      <c r="IM10" s="6"/>
      <c r="IN10" s="6"/>
      <c r="IO10" s="6"/>
      <c r="IP10" s="6"/>
      <c r="IQ10" s="52"/>
      <c r="IS10" s="47"/>
      <c r="IT10" s="41">
        <v>1</v>
      </c>
      <c r="IU10" s="6"/>
      <c r="IV10" s="6"/>
      <c r="IW10" s="6"/>
      <c r="IX10" s="6"/>
      <c r="IY10" s="6"/>
      <c r="IZ10" s="6"/>
      <c r="JA10" s="52"/>
    </row>
    <row r="11" spans="1:261" s="1" customFormat="1" outlineLevel="2" x14ac:dyDescent="0.25">
      <c r="B11" s="338"/>
      <c r="C11" s="342"/>
      <c r="D11" s="41">
        <v>2</v>
      </c>
      <c r="E11" s="6"/>
      <c r="F11" s="6"/>
      <c r="G11" s="6"/>
      <c r="H11" s="6"/>
      <c r="I11" s="6"/>
      <c r="J11" s="6"/>
      <c r="K11" s="52"/>
      <c r="M11" s="47"/>
      <c r="N11" s="41" t="s">
        <v>540</v>
      </c>
      <c r="O11" s="6">
        <v>10</v>
      </c>
      <c r="P11" s="6">
        <v>10</v>
      </c>
      <c r="Q11" s="6">
        <v>10</v>
      </c>
      <c r="R11" s="6">
        <v>10</v>
      </c>
      <c r="S11" s="6">
        <v>10</v>
      </c>
      <c r="T11" s="6">
        <v>10</v>
      </c>
      <c r="U11" s="52"/>
      <c r="W11" s="47"/>
      <c r="X11" s="41">
        <v>2</v>
      </c>
      <c r="Y11" s="6"/>
      <c r="Z11" s="6"/>
      <c r="AA11" s="6"/>
      <c r="AB11" s="6"/>
      <c r="AC11" s="6"/>
      <c r="AD11" s="6"/>
      <c r="AE11" s="52"/>
      <c r="AG11" s="47"/>
      <c r="AH11" s="41">
        <v>2</v>
      </c>
      <c r="AI11" s="6"/>
      <c r="AJ11" s="6"/>
      <c r="AK11" s="6"/>
      <c r="AL11" s="6"/>
      <c r="AM11" s="6"/>
      <c r="AN11" s="6"/>
      <c r="AO11" s="52"/>
      <c r="AQ11" s="47"/>
      <c r="AR11" s="41">
        <v>2</v>
      </c>
      <c r="AS11" s="6"/>
      <c r="AT11" s="6"/>
      <c r="AU11" s="6"/>
      <c r="AV11" s="6"/>
      <c r="AW11" s="6"/>
      <c r="AX11" s="6"/>
      <c r="AY11" s="52"/>
      <c r="BA11" s="47"/>
      <c r="BB11" s="41">
        <v>2</v>
      </c>
      <c r="BC11" s="6"/>
      <c r="BD11" s="6"/>
      <c r="BE11" s="6"/>
      <c r="BF11" s="6"/>
      <c r="BG11" s="6"/>
      <c r="BH11" s="6"/>
      <c r="BI11" s="52"/>
      <c r="BK11" s="47"/>
      <c r="BL11" s="41">
        <v>2</v>
      </c>
      <c r="BM11" s="6"/>
      <c r="BN11" s="6"/>
      <c r="BO11" s="6"/>
      <c r="BP11" s="6"/>
      <c r="BQ11" s="6"/>
      <c r="BR11" s="6"/>
      <c r="BS11" s="52"/>
      <c r="BU11" s="47"/>
      <c r="BV11" s="41">
        <v>2</v>
      </c>
      <c r="BW11" s="6"/>
      <c r="BX11" s="6"/>
      <c r="BY11" s="6"/>
      <c r="BZ11" s="6"/>
      <c r="CA11" s="6"/>
      <c r="CB11" s="6"/>
      <c r="CC11" s="52"/>
      <c r="CE11" s="47"/>
      <c r="CF11" s="41">
        <v>2</v>
      </c>
      <c r="CG11" s="6"/>
      <c r="CH11" s="6"/>
      <c r="CI11" s="6"/>
      <c r="CJ11" s="6"/>
      <c r="CK11" s="6"/>
      <c r="CL11" s="6"/>
      <c r="CM11" s="52"/>
      <c r="CO11" s="47"/>
      <c r="CP11" s="41">
        <v>2</v>
      </c>
      <c r="CQ11" s="6"/>
      <c r="CR11" s="6"/>
      <c r="CS11" s="6"/>
      <c r="CT11" s="6"/>
      <c r="CU11" s="6"/>
      <c r="CV11" s="6"/>
      <c r="CW11" s="52"/>
      <c r="CY11" s="47"/>
      <c r="CZ11" s="41">
        <v>2</v>
      </c>
      <c r="DA11" s="6"/>
      <c r="DB11" s="6"/>
      <c r="DC11" s="6"/>
      <c r="DD11" s="6"/>
      <c r="DE11" s="6"/>
      <c r="DF11" s="6"/>
      <c r="DG11" s="52"/>
      <c r="DI11" s="47"/>
      <c r="DJ11" s="41">
        <v>2</v>
      </c>
      <c r="DK11" s="6"/>
      <c r="DL11" s="6"/>
      <c r="DM11" s="6"/>
      <c r="DN11" s="6"/>
      <c r="DO11" s="6"/>
      <c r="DP11" s="6"/>
      <c r="DQ11" s="52"/>
      <c r="DS11" s="47"/>
      <c r="DT11" s="41">
        <v>2</v>
      </c>
      <c r="DU11" s="6"/>
      <c r="DV11" s="6"/>
      <c r="DW11" s="6"/>
      <c r="DX11" s="6"/>
      <c r="DY11" s="6"/>
      <c r="DZ11" s="6"/>
      <c r="EA11" s="52"/>
      <c r="EC11" s="47"/>
      <c r="ED11" s="41">
        <v>2</v>
      </c>
      <c r="EE11" s="6"/>
      <c r="EF11" s="6"/>
      <c r="EG11" s="6"/>
      <c r="EH11" s="6"/>
      <c r="EI11" s="6"/>
      <c r="EJ11" s="6"/>
      <c r="EK11" s="52"/>
      <c r="EM11" s="47"/>
      <c r="EN11" s="41">
        <v>2</v>
      </c>
      <c r="EO11" s="6"/>
      <c r="EP11" s="6"/>
      <c r="EQ11" s="6"/>
      <c r="ER11" s="6"/>
      <c r="ES11" s="6"/>
      <c r="ET11" s="6"/>
      <c r="EU11" s="52"/>
      <c r="EW11" s="47"/>
      <c r="EX11" s="41">
        <v>2</v>
      </c>
      <c r="EY11" s="6"/>
      <c r="EZ11" s="6"/>
      <c r="FA11" s="6"/>
      <c r="FB11" s="6"/>
      <c r="FC11" s="6"/>
      <c r="FD11" s="6"/>
      <c r="FE11" s="52"/>
      <c r="FG11" s="47"/>
      <c r="FH11" s="41">
        <v>2</v>
      </c>
      <c r="FI11" s="6"/>
      <c r="FJ11" s="6"/>
      <c r="FK11" s="6"/>
      <c r="FL11" s="6"/>
      <c r="FM11" s="6"/>
      <c r="FN11" s="6"/>
      <c r="FO11" s="52"/>
      <c r="FQ11" s="47"/>
      <c r="FR11" s="41">
        <v>2</v>
      </c>
      <c r="FS11" s="6"/>
      <c r="FT11" s="6"/>
      <c r="FU11" s="6"/>
      <c r="FV11" s="6"/>
      <c r="FW11" s="6"/>
      <c r="FX11" s="6"/>
      <c r="FY11" s="52"/>
      <c r="GA11" s="47"/>
      <c r="GB11" s="41">
        <v>2</v>
      </c>
      <c r="GC11" s="6"/>
      <c r="GD11" s="6"/>
      <c r="GE11" s="6"/>
      <c r="GF11" s="6"/>
      <c r="GG11" s="6"/>
      <c r="GH11" s="6"/>
      <c r="GI11" s="52"/>
      <c r="GK11" s="47"/>
      <c r="GL11" s="41">
        <v>2</v>
      </c>
      <c r="GM11" s="6"/>
      <c r="GN11" s="6"/>
      <c r="GO11" s="6"/>
      <c r="GP11" s="6"/>
      <c r="GQ11" s="6"/>
      <c r="GR11" s="6"/>
      <c r="GS11" s="52"/>
      <c r="GU11" s="47"/>
      <c r="GV11" s="41">
        <v>2</v>
      </c>
      <c r="GW11" s="6"/>
      <c r="GX11" s="6"/>
      <c r="GY11" s="6"/>
      <c r="GZ11" s="6"/>
      <c r="HA11" s="6"/>
      <c r="HB11" s="6"/>
      <c r="HC11" s="52"/>
      <c r="HE11" s="47"/>
      <c r="HF11" s="41">
        <v>2</v>
      </c>
      <c r="HG11" s="6"/>
      <c r="HH11" s="6"/>
      <c r="HI11" s="6"/>
      <c r="HJ11" s="6"/>
      <c r="HK11" s="6"/>
      <c r="HL11" s="6"/>
      <c r="HM11" s="52"/>
      <c r="HO11" s="47"/>
      <c r="HP11" s="41">
        <v>2</v>
      </c>
      <c r="HQ11" s="6"/>
      <c r="HR11" s="6"/>
      <c r="HS11" s="6"/>
      <c r="HT11" s="6"/>
      <c r="HU11" s="6"/>
      <c r="HV11" s="6"/>
      <c r="HW11" s="52"/>
      <c r="HY11" s="47"/>
      <c r="HZ11" s="41">
        <v>2</v>
      </c>
      <c r="IA11" s="6"/>
      <c r="IB11" s="6"/>
      <c r="IC11" s="6"/>
      <c r="ID11" s="6"/>
      <c r="IE11" s="6"/>
      <c r="IF11" s="6"/>
      <c r="IG11" s="52"/>
      <c r="II11" s="47"/>
      <c r="IJ11" s="41">
        <v>2</v>
      </c>
      <c r="IK11" s="6"/>
      <c r="IL11" s="6"/>
      <c r="IM11" s="6"/>
      <c r="IN11" s="6"/>
      <c r="IO11" s="6"/>
      <c r="IP11" s="6"/>
      <c r="IQ11" s="52"/>
      <c r="IS11" s="47"/>
      <c r="IT11" s="41">
        <v>2</v>
      </c>
      <c r="IU11" s="6"/>
      <c r="IV11" s="6"/>
      <c r="IW11" s="6"/>
      <c r="IX11" s="6"/>
      <c r="IY11" s="6"/>
      <c r="IZ11" s="6"/>
      <c r="JA11" s="52"/>
    </row>
    <row r="12" spans="1:261" s="1" customFormat="1" outlineLevel="2" x14ac:dyDescent="0.25">
      <c r="B12" s="338"/>
      <c r="C12" s="342"/>
      <c r="D12" s="41">
        <v>3</v>
      </c>
      <c r="E12" s="6"/>
      <c r="F12" s="6"/>
      <c r="G12" s="6"/>
      <c r="H12" s="6"/>
      <c r="I12" s="6"/>
      <c r="J12" s="6"/>
      <c r="K12" s="52"/>
      <c r="M12" s="47"/>
      <c r="N12" s="41" t="s">
        <v>541</v>
      </c>
      <c r="O12" s="6">
        <v>10</v>
      </c>
      <c r="P12" s="6">
        <v>10</v>
      </c>
      <c r="Q12" s="6">
        <v>10</v>
      </c>
      <c r="R12" s="6">
        <v>10</v>
      </c>
      <c r="S12" s="6">
        <v>10</v>
      </c>
      <c r="T12" s="6">
        <v>10</v>
      </c>
      <c r="U12" s="52"/>
      <c r="W12" s="47"/>
      <c r="X12" s="41">
        <v>3</v>
      </c>
      <c r="Y12" s="6"/>
      <c r="Z12" s="6"/>
      <c r="AA12" s="6"/>
      <c r="AB12" s="6"/>
      <c r="AC12" s="6"/>
      <c r="AD12" s="6"/>
      <c r="AE12" s="52"/>
      <c r="AG12" s="47"/>
      <c r="AH12" s="41">
        <v>3</v>
      </c>
      <c r="AI12" s="6"/>
      <c r="AJ12" s="6"/>
      <c r="AK12" s="6"/>
      <c r="AL12" s="6"/>
      <c r="AM12" s="6"/>
      <c r="AN12" s="6"/>
      <c r="AO12" s="52"/>
      <c r="AQ12" s="47"/>
      <c r="AR12" s="41">
        <v>3</v>
      </c>
      <c r="AS12" s="6"/>
      <c r="AT12" s="6"/>
      <c r="AU12" s="6"/>
      <c r="AV12" s="6"/>
      <c r="AW12" s="6"/>
      <c r="AX12" s="6"/>
      <c r="AY12" s="52"/>
      <c r="BA12" s="47"/>
      <c r="BB12" s="41">
        <v>3</v>
      </c>
      <c r="BC12" s="6"/>
      <c r="BD12" s="6"/>
      <c r="BE12" s="6"/>
      <c r="BF12" s="6"/>
      <c r="BG12" s="6"/>
      <c r="BH12" s="6"/>
      <c r="BI12" s="52"/>
      <c r="BK12" s="47"/>
      <c r="BL12" s="41">
        <v>3</v>
      </c>
      <c r="BM12" s="6"/>
      <c r="BN12" s="6"/>
      <c r="BO12" s="6"/>
      <c r="BP12" s="6"/>
      <c r="BQ12" s="6"/>
      <c r="BR12" s="6"/>
      <c r="BS12" s="52"/>
      <c r="BU12" s="47"/>
      <c r="BV12" s="41">
        <v>3</v>
      </c>
      <c r="BW12" s="6"/>
      <c r="BX12" s="6"/>
      <c r="BY12" s="6"/>
      <c r="BZ12" s="6"/>
      <c r="CA12" s="6"/>
      <c r="CB12" s="6"/>
      <c r="CC12" s="52"/>
      <c r="CE12" s="47"/>
      <c r="CF12" s="41">
        <v>3</v>
      </c>
      <c r="CG12" s="6"/>
      <c r="CH12" s="6"/>
      <c r="CI12" s="6"/>
      <c r="CJ12" s="6"/>
      <c r="CK12" s="6"/>
      <c r="CL12" s="6"/>
      <c r="CM12" s="52"/>
      <c r="CO12" s="47"/>
      <c r="CP12" s="41">
        <v>3</v>
      </c>
      <c r="CQ12" s="6"/>
      <c r="CR12" s="6"/>
      <c r="CS12" s="6"/>
      <c r="CT12" s="6"/>
      <c r="CU12" s="6"/>
      <c r="CV12" s="6"/>
      <c r="CW12" s="52"/>
      <c r="CY12" s="47"/>
      <c r="CZ12" s="41">
        <v>3</v>
      </c>
      <c r="DA12" s="6"/>
      <c r="DB12" s="6"/>
      <c r="DC12" s="6"/>
      <c r="DD12" s="6"/>
      <c r="DE12" s="6"/>
      <c r="DF12" s="6"/>
      <c r="DG12" s="52"/>
      <c r="DI12" s="47"/>
      <c r="DJ12" s="41">
        <v>3</v>
      </c>
      <c r="DK12" s="6"/>
      <c r="DL12" s="6"/>
      <c r="DM12" s="6"/>
      <c r="DN12" s="6"/>
      <c r="DO12" s="6"/>
      <c r="DP12" s="6"/>
      <c r="DQ12" s="52"/>
      <c r="DS12" s="47"/>
      <c r="DT12" s="41">
        <v>3</v>
      </c>
      <c r="DU12" s="6"/>
      <c r="DV12" s="6"/>
      <c r="DW12" s="6"/>
      <c r="DX12" s="6"/>
      <c r="DY12" s="6"/>
      <c r="DZ12" s="6"/>
      <c r="EA12" s="52"/>
      <c r="EC12" s="47"/>
      <c r="ED12" s="41">
        <v>3</v>
      </c>
      <c r="EE12" s="6"/>
      <c r="EF12" s="6"/>
      <c r="EG12" s="6"/>
      <c r="EH12" s="6"/>
      <c r="EI12" s="6"/>
      <c r="EJ12" s="6"/>
      <c r="EK12" s="52"/>
      <c r="EM12" s="47"/>
      <c r="EN12" s="41">
        <v>3</v>
      </c>
      <c r="EO12" s="6"/>
      <c r="EP12" s="6"/>
      <c r="EQ12" s="6"/>
      <c r="ER12" s="6"/>
      <c r="ES12" s="6"/>
      <c r="ET12" s="6"/>
      <c r="EU12" s="52"/>
      <c r="EW12" s="47"/>
      <c r="EX12" s="41">
        <v>3</v>
      </c>
      <c r="EY12" s="6"/>
      <c r="EZ12" s="6"/>
      <c r="FA12" s="6"/>
      <c r="FB12" s="6"/>
      <c r="FC12" s="6"/>
      <c r="FD12" s="6"/>
      <c r="FE12" s="52"/>
      <c r="FG12" s="47"/>
      <c r="FH12" s="41">
        <v>3</v>
      </c>
      <c r="FI12" s="6"/>
      <c r="FJ12" s="6"/>
      <c r="FK12" s="6"/>
      <c r="FL12" s="6"/>
      <c r="FM12" s="6"/>
      <c r="FN12" s="6"/>
      <c r="FO12" s="52"/>
      <c r="FQ12" s="47"/>
      <c r="FR12" s="41">
        <v>3</v>
      </c>
      <c r="FS12" s="6"/>
      <c r="FT12" s="6"/>
      <c r="FU12" s="6"/>
      <c r="FV12" s="6"/>
      <c r="FW12" s="6"/>
      <c r="FX12" s="6"/>
      <c r="FY12" s="52"/>
      <c r="GA12" s="47"/>
      <c r="GB12" s="41">
        <v>3</v>
      </c>
      <c r="GC12" s="6"/>
      <c r="GD12" s="6"/>
      <c r="GE12" s="6"/>
      <c r="GF12" s="6"/>
      <c r="GG12" s="6"/>
      <c r="GH12" s="6"/>
      <c r="GI12" s="52"/>
      <c r="GK12" s="47"/>
      <c r="GL12" s="41">
        <v>3</v>
      </c>
      <c r="GM12" s="6"/>
      <c r="GN12" s="6"/>
      <c r="GO12" s="6"/>
      <c r="GP12" s="6"/>
      <c r="GQ12" s="6"/>
      <c r="GR12" s="6"/>
      <c r="GS12" s="52"/>
      <c r="GU12" s="47"/>
      <c r="GV12" s="41">
        <v>3</v>
      </c>
      <c r="GW12" s="6"/>
      <c r="GX12" s="6"/>
      <c r="GY12" s="6"/>
      <c r="GZ12" s="6"/>
      <c r="HA12" s="6"/>
      <c r="HB12" s="6"/>
      <c r="HC12" s="52"/>
      <c r="HE12" s="47"/>
      <c r="HF12" s="41">
        <v>3</v>
      </c>
      <c r="HG12" s="6"/>
      <c r="HH12" s="6"/>
      <c r="HI12" s="6"/>
      <c r="HJ12" s="6"/>
      <c r="HK12" s="6"/>
      <c r="HL12" s="6"/>
      <c r="HM12" s="52"/>
      <c r="HO12" s="47"/>
      <c r="HP12" s="41">
        <v>3</v>
      </c>
      <c r="HQ12" s="6"/>
      <c r="HR12" s="6"/>
      <c r="HS12" s="6"/>
      <c r="HT12" s="6"/>
      <c r="HU12" s="6"/>
      <c r="HV12" s="6"/>
      <c r="HW12" s="52"/>
      <c r="HY12" s="47"/>
      <c r="HZ12" s="41">
        <v>3</v>
      </c>
      <c r="IA12" s="6"/>
      <c r="IB12" s="6"/>
      <c r="IC12" s="6"/>
      <c r="ID12" s="6"/>
      <c r="IE12" s="6"/>
      <c r="IF12" s="6"/>
      <c r="IG12" s="52"/>
      <c r="II12" s="47"/>
      <c r="IJ12" s="41">
        <v>3</v>
      </c>
      <c r="IK12" s="6"/>
      <c r="IL12" s="6"/>
      <c r="IM12" s="6"/>
      <c r="IN12" s="6"/>
      <c r="IO12" s="6"/>
      <c r="IP12" s="6"/>
      <c r="IQ12" s="52"/>
      <c r="IS12" s="47"/>
      <c r="IT12" s="41">
        <v>3</v>
      </c>
      <c r="IU12" s="6"/>
      <c r="IV12" s="6"/>
      <c r="IW12" s="6"/>
      <c r="IX12" s="6"/>
      <c r="IY12" s="6"/>
      <c r="IZ12" s="6"/>
      <c r="JA12" s="52"/>
    </row>
    <row r="13" spans="1:261" s="1" customFormat="1" outlineLevel="2" x14ac:dyDescent="0.25">
      <c r="B13" s="338"/>
      <c r="C13" s="342"/>
      <c r="D13" s="41">
        <v>4</v>
      </c>
      <c r="E13" s="6"/>
      <c r="F13" s="6"/>
      <c r="G13" s="6"/>
      <c r="H13" s="6"/>
      <c r="I13" s="6"/>
      <c r="J13" s="6"/>
      <c r="K13" s="52"/>
      <c r="M13" s="47"/>
      <c r="N13" s="41" t="s">
        <v>542</v>
      </c>
      <c r="O13" s="6">
        <v>10</v>
      </c>
      <c r="P13" s="6">
        <v>10</v>
      </c>
      <c r="Q13" s="6">
        <v>10</v>
      </c>
      <c r="R13" s="6">
        <v>10</v>
      </c>
      <c r="S13" s="6">
        <v>10</v>
      </c>
      <c r="T13" s="6">
        <v>10</v>
      </c>
      <c r="U13" s="52"/>
      <c r="W13" s="47"/>
      <c r="X13" s="41">
        <v>4</v>
      </c>
      <c r="Y13" s="6"/>
      <c r="Z13" s="6"/>
      <c r="AA13" s="6"/>
      <c r="AB13" s="6"/>
      <c r="AC13" s="6"/>
      <c r="AD13" s="6"/>
      <c r="AE13" s="52"/>
      <c r="AG13" s="47"/>
      <c r="AH13" s="41">
        <v>4</v>
      </c>
      <c r="AI13" s="6"/>
      <c r="AJ13" s="6"/>
      <c r="AK13" s="6"/>
      <c r="AL13" s="6"/>
      <c r="AM13" s="6"/>
      <c r="AN13" s="6"/>
      <c r="AO13" s="52"/>
      <c r="AQ13" s="47"/>
      <c r="AR13" s="41">
        <v>4</v>
      </c>
      <c r="AS13" s="6"/>
      <c r="AT13" s="6"/>
      <c r="AU13" s="6"/>
      <c r="AV13" s="6"/>
      <c r="AW13" s="6"/>
      <c r="AX13" s="6"/>
      <c r="AY13" s="52"/>
      <c r="BA13" s="47"/>
      <c r="BB13" s="41">
        <v>4</v>
      </c>
      <c r="BC13" s="6"/>
      <c r="BD13" s="6"/>
      <c r="BE13" s="6"/>
      <c r="BF13" s="6"/>
      <c r="BG13" s="6"/>
      <c r="BH13" s="6"/>
      <c r="BI13" s="52"/>
      <c r="BK13" s="47"/>
      <c r="BL13" s="41">
        <v>4</v>
      </c>
      <c r="BM13" s="6"/>
      <c r="BN13" s="6"/>
      <c r="BO13" s="6"/>
      <c r="BP13" s="6"/>
      <c r="BQ13" s="6"/>
      <c r="BR13" s="6"/>
      <c r="BS13" s="52"/>
      <c r="BU13" s="47"/>
      <c r="BV13" s="41">
        <v>4</v>
      </c>
      <c r="BW13" s="6"/>
      <c r="BX13" s="6"/>
      <c r="BY13" s="6"/>
      <c r="BZ13" s="6"/>
      <c r="CA13" s="6"/>
      <c r="CB13" s="6"/>
      <c r="CC13" s="52"/>
      <c r="CE13" s="47"/>
      <c r="CF13" s="41">
        <v>4</v>
      </c>
      <c r="CG13" s="6"/>
      <c r="CH13" s="6"/>
      <c r="CI13" s="6"/>
      <c r="CJ13" s="6"/>
      <c r="CK13" s="6"/>
      <c r="CL13" s="6"/>
      <c r="CM13" s="52"/>
      <c r="CO13" s="47"/>
      <c r="CP13" s="41">
        <v>4</v>
      </c>
      <c r="CQ13" s="6"/>
      <c r="CR13" s="6"/>
      <c r="CS13" s="6"/>
      <c r="CT13" s="6"/>
      <c r="CU13" s="6"/>
      <c r="CV13" s="6"/>
      <c r="CW13" s="52"/>
      <c r="CY13" s="47"/>
      <c r="CZ13" s="41">
        <v>4</v>
      </c>
      <c r="DA13" s="6"/>
      <c r="DB13" s="6"/>
      <c r="DC13" s="6"/>
      <c r="DD13" s="6"/>
      <c r="DE13" s="6"/>
      <c r="DF13" s="6"/>
      <c r="DG13" s="52"/>
      <c r="DI13" s="47"/>
      <c r="DJ13" s="41">
        <v>4</v>
      </c>
      <c r="DK13" s="6"/>
      <c r="DL13" s="6"/>
      <c r="DM13" s="6"/>
      <c r="DN13" s="6"/>
      <c r="DO13" s="6"/>
      <c r="DP13" s="6"/>
      <c r="DQ13" s="52"/>
      <c r="DS13" s="47"/>
      <c r="DT13" s="41">
        <v>4</v>
      </c>
      <c r="DU13" s="6"/>
      <c r="DV13" s="6"/>
      <c r="DW13" s="6"/>
      <c r="DX13" s="6"/>
      <c r="DY13" s="6"/>
      <c r="DZ13" s="6"/>
      <c r="EA13" s="52"/>
      <c r="EC13" s="47"/>
      <c r="ED13" s="41">
        <v>4</v>
      </c>
      <c r="EE13" s="6"/>
      <c r="EF13" s="6"/>
      <c r="EG13" s="6"/>
      <c r="EH13" s="6"/>
      <c r="EI13" s="6"/>
      <c r="EJ13" s="6"/>
      <c r="EK13" s="52"/>
      <c r="EM13" s="47"/>
      <c r="EN13" s="41">
        <v>4</v>
      </c>
      <c r="EO13" s="6"/>
      <c r="EP13" s="6"/>
      <c r="EQ13" s="6"/>
      <c r="ER13" s="6"/>
      <c r="ES13" s="6"/>
      <c r="ET13" s="6"/>
      <c r="EU13" s="52"/>
      <c r="EW13" s="47"/>
      <c r="EX13" s="41">
        <v>4</v>
      </c>
      <c r="EY13" s="6"/>
      <c r="EZ13" s="6"/>
      <c r="FA13" s="6"/>
      <c r="FB13" s="6"/>
      <c r="FC13" s="6"/>
      <c r="FD13" s="6"/>
      <c r="FE13" s="52"/>
      <c r="FG13" s="47"/>
      <c r="FH13" s="41">
        <v>4</v>
      </c>
      <c r="FI13" s="6"/>
      <c r="FJ13" s="6"/>
      <c r="FK13" s="6"/>
      <c r="FL13" s="6"/>
      <c r="FM13" s="6"/>
      <c r="FN13" s="6"/>
      <c r="FO13" s="52"/>
      <c r="FQ13" s="47"/>
      <c r="FR13" s="41">
        <v>4</v>
      </c>
      <c r="FS13" s="6"/>
      <c r="FT13" s="6"/>
      <c r="FU13" s="6"/>
      <c r="FV13" s="6"/>
      <c r="FW13" s="6"/>
      <c r="FX13" s="6"/>
      <c r="FY13" s="52"/>
      <c r="GA13" s="47"/>
      <c r="GB13" s="41">
        <v>4</v>
      </c>
      <c r="GC13" s="6"/>
      <c r="GD13" s="6"/>
      <c r="GE13" s="6"/>
      <c r="GF13" s="6"/>
      <c r="GG13" s="6"/>
      <c r="GH13" s="6"/>
      <c r="GI13" s="52"/>
      <c r="GK13" s="47"/>
      <c r="GL13" s="41">
        <v>4</v>
      </c>
      <c r="GM13" s="6"/>
      <c r="GN13" s="6"/>
      <c r="GO13" s="6"/>
      <c r="GP13" s="6"/>
      <c r="GQ13" s="6"/>
      <c r="GR13" s="6"/>
      <c r="GS13" s="52"/>
      <c r="GU13" s="47"/>
      <c r="GV13" s="41">
        <v>4</v>
      </c>
      <c r="GW13" s="6"/>
      <c r="GX13" s="6"/>
      <c r="GY13" s="6"/>
      <c r="GZ13" s="6"/>
      <c r="HA13" s="6"/>
      <c r="HB13" s="6"/>
      <c r="HC13" s="52"/>
      <c r="HE13" s="47"/>
      <c r="HF13" s="41">
        <v>4</v>
      </c>
      <c r="HG13" s="6"/>
      <c r="HH13" s="6"/>
      <c r="HI13" s="6"/>
      <c r="HJ13" s="6"/>
      <c r="HK13" s="6"/>
      <c r="HL13" s="6"/>
      <c r="HM13" s="52"/>
      <c r="HO13" s="47"/>
      <c r="HP13" s="41">
        <v>4</v>
      </c>
      <c r="HQ13" s="6"/>
      <c r="HR13" s="6"/>
      <c r="HS13" s="6"/>
      <c r="HT13" s="6"/>
      <c r="HU13" s="6"/>
      <c r="HV13" s="6"/>
      <c r="HW13" s="52"/>
      <c r="HY13" s="47"/>
      <c r="HZ13" s="41">
        <v>4</v>
      </c>
      <c r="IA13" s="6"/>
      <c r="IB13" s="6"/>
      <c r="IC13" s="6"/>
      <c r="ID13" s="6"/>
      <c r="IE13" s="6"/>
      <c r="IF13" s="6"/>
      <c r="IG13" s="52"/>
      <c r="II13" s="47"/>
      <c r="IJ13" s="41">
        <v>4</v>
      </c>
      <c r="IK13" s="6"/>
      <c r="IL13" s="6"/>
      <c r="IM13" s="6"/>
      <c r="IN13" s="6"/>
      <c r="IO13" s="6"/>
      <c r="IP13" s="6"/>
      <c r="IQ13" s="52"/>
      <c r="IS13" s="47"/>
      <c r="IT13" s="41">
        <v>4</v>
      </c>
      <c r="IU13" s="6"/>
      <c r="IV13" s="6"/>
      <c r="IW13" s="6"/>
      <c r="IX13" s="6"/>
      <c r="IY13" s="6"/>
      <c r="IZ13" s="6"/>
      <c r="JA13" s="52"/>
    </row>
    <row r="14" spans="1:261" s="1" customFormat="1" outlineLevel="2" x14ac:dyDescent="0.25">
      <c r="B14" s="338"/>
      <c r="C14" s="342"/>
      <c r="D14" s="41">
        <v>5</v>
      </c>
      <c r="E14" s="6"/>
      <c r="F14" s="6"/>
      <c r="G14" s="6"/>
      <c r="H14" s="6"/>
      <c r="I14" s="6"/>
      <c r="J14" s="6"/>
      <c r="K14" s="52"/>
      <c r="M14" s="47"/>
      <c r="N14" s="41" t="s">
        <v>543</v>
      </c>
      <c r="O14" s="6">
        <v>10</v>
      </c>
      <c r="P14" s="6">
        <v>10</v>
      </c>
      <c r="Q14" s="6">
        <v>10</v>
      </c>
      <c r="R14" s="6">
        <v>10</v>
      </c>
      <c r="S14" s="6">
        <v>10</v>
      </c>
      <c r="T14" s="6">
        <v>10</v>
      </c>
      <c r="U14" s="52"/>
      <c r="W14" s="47"/>
      <c r="X14" s="41">
        <v>5</v>
      </c>
      <c r="Y14" s="6"/>
      <c r="Z14" s="6"/>
      <c r="AA14" s="6"/>
      <c r="AB14" s="6"/>
      <c r="AC14" s="6"/>
      <c r="AD14" s="6"/>
      <c r="AE14" s="52"/>
      <c r="AG14" s="47"/>
      <c r="AH14" s="41">
        <v>5</v>
      </c>
      <c r="AI14" s="6"/>
      <c r="AJ14" s="6"/>
      <c r="AK14" s="6"/>
      <c r="AL14" s="6"/>
      <c r="AM14" s="6"/>
      <c r="AN14" s="6"/>
      <c r="AO14" s="52"/>
      <c r="AQ14" s="47"/>
      <c r="AR14" s="41">
        <v>5</v>
      </c>
      <c r="AS14" s="6"/>
      <c r="AT14" s="6"/>
      <c r="AU14" s="6"/>
      <c r="AV14" s="6"/>
      <c r="AW14" s="6"/>
      <c r="AX14" s="6"/>
      <c r="AY14" s="52"/>
      <c r="BA14" s="47"/>
      <c r="BB14" s="41">
        <v>5</v>
      </c>
      <c r="BC14" s="6"/>
      <c r="BD14" s="6"/>
      <c r="BE14" s="6"/>
      <c r="BF14" s="6"/>
      <c r="BG14" s="6"/>
      <c r="BH14" s="6"/>
      <c r="BI14" s="52"/>
      <c r="BK14" s="47"/>
      <c r="BL14" s="41">
        <v>5</v>
      </c>
      <c r="BM14" s="6"/>
      <c r="BN14" s="6"/>
      <c r="BO14" s="6"/>
      <c r="BP14" s="6"/>
      <c r="BQ14" s="6"/>
      <c r="BR14" s="6"/>
      <c r="BS14" s="52"/>
      <c r="BU14" s="47"/>
      <c r="BV14" s="41">
        <v>5</v>
      </c>
      <c r="BW14" s="6"/>
      <c r="BX14" s="6"/>
      <c r="BY14" s="6"/>
      <c r="BZ14" s="6"/>
      <c r="CA14" s="6"/>
      <c r="CB14" s="6"/>
      <c r="CC14" s="52"/>
      <c r="CE14" s="47"/>
      <c r="CF14" s="41">
        <v>5</v>
      </c>
      <c r="CG14" s="6"/>
      <c r="CH14" s="6"/>
      <c r="CI14" s="6"/>
      <c r="CJ14" s="6"/>
      <c r="CK14" s="6"/>
      <c r="CL14" s="6"/>
      <c r="CM14" s="52"/>
      <c r="CO14" s="47"/>
      <c r="CP14" s="41">
        <v>5</v>
      </c>
      <c r="CQ14" s="6"/>
      <c r="CR14" s="6"/>
      <c r="CS14" s="6"/>
      <c r="CT14" s="6"/>
      <c r="CU14" s="6"/>
      <c r="CV14" s="6"/>
      <c r="CW14" s="52"/>
      <c r="CY14" s="47"/>
      <c r="CZ14" s="41">
        <v>5</v>
      </c>
      <c r="DA14" s="6"/>
      <c r="DB14" s="6"/>
      <c r="DC14" s="6"/>
      <c r="DD14" s="6"/>
      <c r="DE14" s="6"/>
      <c r="DF14" s="6"/>
      <c r="DG14" s="52"/>
      <c r="DI14" s="47"/>
      <c r="DJ14" s="41">
        <v>5</v>
      </c>
      <c r="DK14" s="6"/>
      <c r="DL14" s="6"/>
      <c r="DM14" s="6"/>
      <c r="DN14" s="6"/>
      <c r="DO14" s="6"/>
      <c r="DP14" s="6"/>
      <c r="DQ14" s="52"/>
      <c r="DS14" s="47"/>
      <c r="DT14" s="41">
        <v>5</v>
      </c>
      <c r="DU14" s="6"/>
      <c r="DV14" s="6"/>
      <c r="DW14" s="6"/>
      <c r="DX14" s="6"/>
      <c r="DY14" s="6"/>
      <c r="DZ14" s="6"/>
      <c r="EA14" s="52"/>
      <c r="EC14" s="47"/>
      <c r="ED14" s="41">
        <v>5</v>
      </c>
      <c r="EE14" s="6"/>
      <c r="EF14" s="6"/>
      <c r="EG14" s="6"/>
      <c r="EH14" s="6"/>
      <c r="EI14" s="6"/>
      <c r="EJ14" s="6"/>
      <c r="EK14" s="52"/>
      <c r="EM14" s="47"/>
      <c r="EN14" s="41">
        <v>5</v>
      </c>
      <c r="EO14" s="6"/>
      <c r="EP14" s="6"/>
      <c r="EQ14" s="6"/>
      <c r="ER14" s="6"/>
      <c r="ES14" s="6"/>
      <c r="ET14" s="6"/>
      <c r="EU14" s="52"/>
      <c r="EW14" s="47"/>
      <c r="EX14" s="41">
        <v>5</v>
      </c>
      <c r="EY14" s="6"/>
      <c r="EZ14" s="6"/>
      <c r="FA14" s="6"/>
      <c r="FB14" s="6"/>
      <c r="FC14" s="6"/>
      <c r="FD14" s="6"/>
      <c r="FE14" s="52"/>
      <c r="FG14" s="47"/>
      <c r="FH14" s="41">
        <v>5</v>
      </c>
      <c r="FI14" s="6"/>
      <c r="FJ14" s="6"/>
      <c r="FK14" s="6"/>
      <c r="FL14" s="6"/>
      <c r="FM14" s="6"/>
      <c r="FN14" s="6"/>
      <c r="FO14" s="52"/>
      <c r="FQ14" s="47"/>
      <c r="FR14" s="41">
        <v>5</v>
      </c>
      <c r="FS14" s="6"/>
      <c r="FT14" s="6"/>
      <c r="FU14" s="6"/>
      <c r="FV14" s="6"/>
      <c r="FW14" s="6"/>
      <c r="FX14" s="6"/>
      <c r="FY14" s="52"/>
      <c r="GA14" s="47"/>
      <c r="GB14" s="41">
        <v>5</v>
      </c>
      <c r="GC14" s="6"/>
      <c r="GD14" s="6"/>
      <c r="GE14" s="6"/>
      <c r="GF14" s="6"/>
      <c r="GG14" s="6"/>
      <c r="GH14" s="6"/>
      <c r="GI14" s="52"/>
      <c r="GK14" s="47"/>
      <c r="GL14" s="41">
        <v>5</v>
      </c>
      <c r="GM14" s="6"/>
      <c r="GN14" s="6"/>
      <c r="GO14" s="6"/>
      <c r="GP14" s="6"/>
      <c r="GQ14" s="6"/>
      <c r="GR14" s="6"/>
      <c r="GS14" s="52"/>
      <c r="GU14" s="47"/>
      <c r="GV14" s="41">
        <v>5</v>
      </c>
      <c r="GW14" s="6"/>
      <c r="GX14" s="6"/>
      <c r="GY14" s="6"/>
      <c r="GZ14" s="6"/>
      <c r="HA14" s="6"/>
      <c r="HB14" s="6"/>
      <c r="HC14" s="52"/>
      <c r="HE14" s="47"/>
      <c r="HF14" s="41">
        <v>5</v>
      </c>
      <c r="HG14" s="6"/>
      <c r="HH14" s="6"/>
      <c r="HI14" s="6"/>
      <c r="HJ14" s="6"/>
      <c r="HK14" s="6"/>
      <c r="HL14" s="6"/>
      <c r="HM14" s="52"/>
      <c r="HO14" s="47"/>
      <c r="HP14" s="41">
        <v>5</v>
      </c>
      <c r="HQ14" s="6"/>
      <c r="HR14" s="6"/>
      <c r="HS14" s="6"/>
      <c r="HT14" s="6"/>
      <c r="HU14" s="6"/>
      <c r="HV14" s="6"/>
      <c r="HW14" s="52"/>
      <c r="HY14" s="47"/>
      <c r="HZ14" s="41">
        <v>5</v>
      </c>
      <c r="IA14" s="6"/>
      <c r="IB14" s="6"/>
      <c r="IC14" s="6"/>
      <c r="ID14" s="6"/>
      <c r="IE14" s="6"/>
      <c r="IF14" s="6"/>
      <c r="IG14" s="52"/>
      <c r="II14" s="47"/>
      <c r="IJ14" s="41">
        <v>5</v>
      </c>
      <c r="IK14" s="6"/>
      <c r="IL14" s="6"/>
      <c r="IM14" s="6"/>
      <c r="IN14" s="6"/>
      <c r="IO14" s="6"/>
      <c r="IP14" s="6"/>
      <c r="IQ14" s="52"/>
      <c r="IS14" s="47"/>
      <c r="IT14" s="41">
        <v>5</v>
      </c>
      <c r="IU14" s="6"/>
      <c r="IV14" s="6"/>
      <c r="IW14" s="6"/>
      <c r="IX14" s="6"/>
      <c r="IY14" s="6"/>
      <c r="IZ14" s="6"/>
      <c r="JA14" s="52"/>
    </row>
    <row r="15" spans="1:261" s="1" customFormat="1" outlineLevel="2" x14ac:dyDescent="0.25">
      <c r="B15" s="338"/>
      <c r="C15" s="342"/>
      <c r="D15" s="41">
        <v>6</v>
      </c>
      <c r="E15" s="6"/>
      <c r="F15" s="6"/>
      <c r="G15" s="6"/>
      <c r="H15" s="6"/>
      <c r="I15" s="6"/>
      <c r="J15" s="6"/>
      <c r="K15" s="52"/>
      <c r="M15" s="47"/>
      <c r="N15" s="41" t="s">
        <v>544</v>
      </c>
      <c r="O15" s="6">
        <v>10</v>
      </c>
      <c r="P15" s="6">
        <v>10</v>
      </c>
      <c r="Q15" s="6">
        <v>10</v>
      </c>
      <c r="R15" s="6">
        <v>10</v>
      </c>
      <c r="S15" s="6">
        <v>10</v>
      </c>
      <c r="T15" s="6">
        <v>10</v>
      </c>
      <c r="U15" s="52"/>
      <c r="W15" s="47"/>
      <c r="X15" s="41">
        <v>6</v>
      </c>
      <c r="Y15" s="6"/>
      <c r="Z15" s="6"/>
      <c r="AA15" s="6"/>
      <c r="AB15" s="6"/>
      <c r="AC15" s="6"/>
      <c r="AD15" s="6"/>
      <c r="AE15" s="52"/>
      <c r="AG15" s="47"/>
      <c r="AH15" s="41">
        <v>6</v>
      </c>
      <c r="AI15" s="6"/>
      <c r="AJ15" s="6"/>
      <c r="AK15" s="6"/>
      <c r="AL15" s="6"/>
      <c r="AM15" s="6"/>
      <c r="AN15" s="6"/>
      <c r="AO15" s="52"/>
      <c r="AQ15" s="47"/>
      <c r="AR15" s="41">
        <v>6</v>
      </c>
      <c r="AS15" s="6"/>
      <c r="AT15" s="6"/>
      <c r="AU15" s="6"/>
      <c r="AV15" s="6"/>
      <c r="AW15" s="6"/>
      <c r="AX15" s="6"/>
      <c r="AY15" s="52"/>
      <c r="BA15" s="47"/>
      <c r="BB15" s="41">
        <v>6</v>
      </c>
      <c r="BC15" s="6"/>
      <c r="BD15" s="6"/>
      <c r="BE15" s="6"/>
      <c r="BF15" s="6"/>
      <c r="BG15" s="6"/>
      <c r="BH15" s="6"/>
      <c r="BI15" s="52"/>
      <c r="BK15" s="47"/>
      <c r="BL15" s="41">
        <v>6</v>
      </c>
      <c r="BM15" s="6"/>
      <c r="BN15" s="6"/>
      <c r="BO15" s="6"/>
      <c r="BP15" s="6"/>
      <c r="BQ15" s="6"/>
      <c r="BR15" s="6"/>
      <c r="BS15" s="52"/>
      <c r="BU15" s="47"/>
      <c r="BV15" s="41">
        <v>6</v>
      </c>
      <c r="BW15" s="6"/>
      <c r="BX15" s="6"/>
      <c r="BY15" s="6"/>
      <c r="BZ15" s="6"/>
      <c r="CA15" s="6"/>
      <c r="CB15" s="6"/>
      <c r="CC15" s="52"/>
      <c r="CE15" s="47"/>
      <c r="CF15" s="41">
        <v>6</v>
      </c>
      <c r="CG15" s="6"/>
      <c r="CH15" s="6"/>
      <c r="CI15" s="6"/>
      <c r="CJ15" s="6"/>
      <c r="CK15" s="6"/>
      <c r="CL15" s="6"/>
      <c r="CM15" s="52"/>
      <c r="CO15" s="47"/>
      <c r="CP15" s="41">
        <v>6</v>
      </c>
      <c r="CQ15" s="6"/>
      <c r="CR15" s="6"/>
      <c r="CS15" s="6"/>
      <c r="CT15" s="6"/>
      <c r="CU15" s="6"/>
      <c r="CV15" s="6"/>
      <c r="CW15" s="52"/>
      <c r="CY15" s="47"/>
      <c r="CZ15" s="41">
        <v>6</v>
      </c>
      <c r="DA15" s="6"/>
      <c r="DB15" s="6"/>
      <c r="DC15" s="6"/>
      <c r="DD15" s="6"/>
      <c r="DE15" s="6"/>
      <c r="DF15" s="6"/>
      <c r="DG15" s="52"/>
      <c r="DI15" s="47"/>
      <c r="DJ15" s="41">
        <v>6</v>
      </c>
      <c r="DK15" s="6"/>
      <c r="DL15" s="6"/>
      <c r="DM15" s="6"/>
      <c r="DN15" s="6"/>
      <c r="DO15" s="6"/>
      <c r="DP15" s="6"/>
      <c r="DQ15" s="52"/>
      <c r="DS15" s="47"/>
      <c r="DT15" s="41">
        <v>6</v>
      </c>
      <c r="DU15" s="6"/>
      <c r="DV15" s="6"/>
      <c r="DW15" s="6"/>
      <c r="DX15" s="6"/>
      <c r="DY15" s="6"/>
      <c r="DZ15" s="6"/>
      <c r="EA15" s="52"/>
      <c r="EC15" s="47"/>
      <c r="ED15" s="41">
        <v>6</v>
      </c>
      <c r="EE15" s="6"/>
      <c r="EF15" s="6"/>
      <c r="EG15" s="6"/>
      <c r="EH15" s="6"/>
      <c r="EI15" s="6"/>
      <c r="EJ15" s="6"/>
      <c r="EK15" s="52"/>
      <c r="EM15" s="47"/>
      <c r="EN15" s="41">
        <v>6</v>
      </c>
      <c r="EO15" s="6"/>
      <c r="EP15" s="6"/>
      <c r="EQ15" s="6"/>
      <c r="ER15" s="6"/>
      <c r="ES15" s="6"/>
      <c r="ET15" s="6"/>
      <c r="EU15" s="52"/>
      <c r="EW15" s="47"/>
      <c r="EX15" s="41">
        <v>6</v>
      </c>
      <c r="EY15" s="6"/>
      <c r="EZ15" s="6"/>
      <c r="FA15" s="6"/>
      <c r="FB15" s="6"/>
      <c r="FC15" s="6"/>
      <c r="FD15" s="6"/>
      <c r="FE15" s="52"/>
      <c r="FG15" s="47"/>
      <c r="FH15" s="41">
        <v>6</v>
      </c>
      <c r="FI15" s="6"/>
      <c r="FJ15" s="6"/>
      <c r="FK15" s="6"/>
      <c r="FL15" s="6"/>
      <c r="FM15" s="6"/>
      <c r="FN15" s="6"/>
      <c r="FO15" s="52"/>
      <c r="FQ15" s="47"/>
      <c r="FR15" s="41">
        <v>6</v>
      </c>
      <c r="FS15" s="6"/>
      <c r="FT15" s="6"/>
      <c r="FU15" s="6"/>
      <c r="FV15" s="6"/>
      <c r="FW15" s="6"/>
      <c r="FX15" s="6"/>
      <c r="FY15" s="52"/>
      <c r="GA15" s="47"/>
      <c r="GB15" s="41">
        <v>6</v>
      </c>
      <c r="GC15" s="6"/>
      <c r="GD15" s="6"/>
      <c r="GE15" s="6"/>
      <c r="GF15" s="6"/>
      <c r="GG15" s="6"/>
      <c r="GH15" s="6"/>
      <c r="GI15" s="52"/>
      <c r="GK15" s="47"/>
      <c r="GL15" s="41">
        <v>6</v>
      </c>
      <c r="GM15" s="6"/>
      <c r="GN15" s="6"/>
      <c r="GO15" s="6"/>
      <c r="GP15" s="6"/>
      <c r="GQ15" s="6"/>
      <c r="GR15" s="6"/>
      <c r="GS15" s="52"/>
      <c r="GU15" s="47"/>
      <c r="GV15" s="41">
        <v>6</v>
      </c>
      <c r="GW15" s="6"/>
      <c r="GX15" s="6"/>
      <c r="GY15" s="6"/>
      <c r="GZ15" s="6"/>
      <c r="HA15" s="6"/>
      <c r="HB15" s="6"/>
      <c r="HC15" s="52"/>
      <c r="HE15" s="47"/>
      <c r="HF15" s="41">
        <v>6</v>
      </c>
      <c r="HG15" s="6"/>
      <c r="HH15" s="6"/>
      <c r="HI15" s="6"/>
      <c r="HJ15" s="6"/>
      <c r="HK15" s="6"/>
      <c r="HL15" s="6"/>
      <c r="HM15" s="52"/>
      <c r="HO15" s="47"/>
      <c r="HP15" s="41">
        <v>6</v>
      </c>
      <c r="HQ15" s="6"/>
      <c r="HR15" s="6"/>
      <c r="HS15" s="6"/>
      <c r="HT15" s="6"/>
      <c r="HU15" s="6"/>
      <c r="HV15" s="6"/>
      <c r="HW15" s="52"/>
      <c r="HY15" s="47"/>
      <c r="HZ15" s="41">
        <v>6</v>
      </c>
      <c r="IA15" s="6"/>
      <c r="IB15" s="6"/>
      <c r="IC15" s="6"/>
      <c r="ID15" s="6"/>
      <c r="IE15" s="6"/>
      <c r="IF15" s="6"/>
      <c r="IG15" s="52"/>
      <c r="II15" s="47"/>
      <c r="IJ15" s="41">
        <v>6</v>
      </c>
      <c r="IK15" s="6"/>
      <c r="IL15" s="6"/>
      <c r="IM15" s="6"/>
      <c r="IN15" s="6"/>
      <c r="IO15" s="6"/>
      <c r="IP15" s="6"/>
      <c r="IQ15" s="52"/>
      <c r="IS15" s="47"/>
      <c r="IT15" s="41">
        <v>6</v>
      </c>
      <c r="IU15" s="6"/>
      <c r="IV15" s="6"/>
      <c r="IW15" s="6"/>
      <c r="IX15" s="6"/>
      <c r="IY15" s="6"/>
      <c r="IZ15" s="6"/>
      <c r="JA15" s="52"/>
    </row>
    <row r="16" spans="1:261" s="1" customFormat="1" outlineLevel="2" x14ac:dyDescent="0.25">
      <c r="B16" s="338"/>
      <c r="C16" s="332"/>
      <c r="D16" s="328">
        <v>7</v>
      </c>
      <c r="E16" s="6"/>
      <c r="F16" s="6"/>
      <c r="G16" s="6"/>
      <c r="H16" s="6"/>
      <c r="I16" s="6"/>
      <c r="J16" s="6"/>
      <c r="K16" s="52"/>
      <c r="M16" s="49"/>
      <c r="N16" s="328">
        <v>2</v>
      </c>
      <c r="O16" s="6">
        <v>10</v>
      </c>
      <c r="P16" s="6">
        <v>10</v>
      </c>
      <c r="Q16" s="6">
        <v>6</v>
      </c>
      <c r="R16" s="6">
        <v>10</v>
      </c>
      <c r="S16" s="6">
        <v>10</v>
      </c>
      <c r="T16" s="6">
        <v>10</v>
      </c>
      <c r="U16" s="52"/>
      <c r="W16" s="49"/>
      <c r="X16" s="328">
        <v>7</v>
      </c>
      <c r="Y16" s="6"/>
      <c r="Z16" s="6"/>
      <c r="AA16" s="6"/>
      <c r="AB16" s="6"/>
      <c r="AC16" s="6"/>
      <c r="AD16" s="6"/>
      <c r="AE16" s="52"/>
      <c r="AG16" s="49"/>
      <c r="AH16" s="328">
        <v>7</v>
      </c>
      <c r="AI16" s="6"/>
      <c r="AJ16" s="6"/>
      <c r="AK16" s="6"/>
      <c r="AL16" s="6"/>
      <c r="AM16" s="6"/>
      <c r="AN16" s="6"/>
      <c r="AO16" s="52"/>
      <c r="AQ16" s="49"/>
      <c r="AR16" s="328">
        <v>7</v>
      </c>
      <c r="AS16" s="6"/>
      <c r="AT16" s="6"/>
      <c r="AU16" s="6"/>
      <c r="AV16" s="6"/>
      <c r="AW16" s="6"/>
      <c r="AX16" s="6"/>
      <c r="AY16" s="52"/>
      <c r="BA16" s="49"/>
      <c r="BB16" s="328">
        <v>7</v>
      </c>
      <c r="BC16" s="6"/>
      <c r="BD16" s="6"/>
      <c r="BE16" s="6"/>
      <c r="BF16" s="6"/>
      <c r="BG16" s="6"/>
      <c r="BH16" s="6"/>
      <c r="BI16" s="52"/>
      <c r="BK16" s="49"/>
      <c r="BL16" s="328">
        <v>7</v>
      </c>
      <c r="BM16" s="6"/>
      <c r="BN16" s="6"/>
      <c r="BO16" s="6"/>
      <c r="BP16" s="6"/>
      <c r="BQ16" s="6"/>
      <c r="BR16" s="6"/>
      <c r="BS16" s="52"/>
      <c r="BU16" s="49"/>
      <c r="BV16" s="328">
        <v>7</v>
      </c>
      <c r="BW16" s="6"/>
      <c r="BX16" s="6"/>
      <c r="BY16" s="6"/>
      <c r="BZ16" s="6"/>
      <c r="CA16" s="6"/>
      <c r="CB16" s="6"/>
      <c r="CC16" s="52"/>
      <c r="CE16" s="49"/>
      <c r="CF16" s="328">
        <v>7</v>
      </c>
      <c r="CG16" s="6"/>
      <c r="CH16" s="6"/>
      <c r="CI16" s="6"/>
      <c r="CJ16" s="6"/>
      <c r="CK16" s="6"/>
      <c r="CL16" s="6"/>
      <c r="CM16" s="52"/>
      <c r="CO16" s="49"/>
      <c r="CP16" s="328">
        <v>7</v>
      </c>
      <c r="CQ16" s="6"/>
      <c r="CR16" s="6"/>
      <c r="CS16" s="6"/>
      <c r="CT16" s="6"/>
      <c r="CU16" s="6"/>
      <c r="CV16" s="6"/>
      <c r="CW16" s="52"/>
      <c r="CY16" s="49"/>
      <c r="CZ16" s="328">
        <v>7</v>
      </c>
      <c r="DA16" s="6"/>
      <c r="DB16" s="6"/>
      <c r="DC16" s="6"/>
      <c r="DD16" s="6"/>
      <c r="DE16" s="6"/>
      <c r="DF16" s="6"/>
      <c r="DG16" s="52"/>
      <c r="DI16" s="49"/>
      <c r="DJ16" s="328">
        <v>7</v>
      </c>
      <c r="DK16" s="6"/>
      <c r="DL16" s="6"/>
      <c r="DM16" s="6"/>
      <c r="DN16" s="6"/>
      <c r="DO16" s="6"/>
      <c r="DP16" s="6"/>
      <c r="DQ16" s="52"/>
      <c r="DS16" s="49"/>
      <c r="DT16" s="328">
        <v>7</v>
      </c>
      <c r="DU16" s="6"/>
      <c r="DV16" s="6"/>
      <c r="DW16" s="6"/>
      <c r="DX16" s="6"/>
      <c r="DY16" s="6"/>
      <c r="DZ16" s="6"/>
      <c r="EA16" s="52"/>
      <c r="EC16" s="49"/>
      <c r="ED16" s="328">
        <v>7</v>
      </c>
      <c r="EE16" s="6"/>
      <c r="EF16" s="6"/>
      <c r="EG16" s="6"/>
      <c r="EH16" s="6"/>
      <c r="EI16" s="6"/>
      <c r="EJ16" s="6"/>
      <c r="EK16" s="52"/>
      <c r="EM16" s="49"/>
      <c r="EN16" s="328">
        <v>7</v>
      </c>
      <c r="EO16" s="6"/>
      <c r="EP16" s="6"/>
      <c r="EQ16" s="6"/>
      <c r="ER16" s="6"/>
      <c r="ES16" s="6"/>
      <c r="ET16" s="6"/>
      <c r="EU16" s="52"/>
      <c r="EW16" s="49"/>
      <c r="EX16" s="328">
        <v>7</v>
      </c>
      <c r="EY16" s="6"/>
      <c r="EZ16" s="6"/>
      <c r="FA16" s="6"/>
      <c r="FB16" s="6"/>
      <c r="FC16" s="6"/>
      <c r="FD16" s="6"/>
      <c r="FE16" s="52"/>
      <c r="FG16" s="49"/>
      <c r="FH16" s="328">
        <v>7</v>
      </c>
      <c r="FI16" s="6"/>
      <c r="FJ16" s="6"/>
      <c r="FK16" s="6"/>
      <c r="FL16" s="6"/>
      <c r="FM16" s="6"/>
      <c r="FN16" s="6"/>
      <c r="FO16" s="52"/>
      <c r="FQ16" s="49"/>
      <c r="FR16" s="328">
        <v>7</v>
      </c>
      <c r="FS16" s="6"/>
      <c r="FT16" s="6"/>
      <c r="FU16" s="6"/>
      <c r="FV16" s="6"/>
      <c r="FW16" s="6"/>
      <c r="FX16" s="6"/>
      <c r="FY16" s="52"/>
      <c r="GA16" s="49"/>
      <c r="GB16" s="328">
        <v>7</v>
      </c>
      <c r="GC16" s="6"/>
      <c r="GD16" s="6"/>
      <c r="GE16" s="6"/>
      <c r="GF16" s="6"/>
      <c r="GG16" s="6"/>
      <c r="GH16" s="6"/>
      <c r="GI16" s="52"/>
      <c r="GK16" s="49"/>
      <c r="GL16" s="328">
        <v>7</v>
      </c>
      <c r="GM16" s="6"/>
      <c r="GN16" s="6"/>
      <c r="GO16" s="6"/>
      <c r="GP16" s="6"/>
      <c r="GQ16" s="6"/>
      <c r="GR16" s="6"/>
      <c r="GS16" s="52"/>
      <c r="GU16" s="49"/>
      <c r="GV16" s="328">
        <v>7</v>
      </c>
      <c r="GW16" s="6"/>
      <c r="GX16" s="6"/>
      <c r="GY16" s="6"/>
      <c r="GZ16" s="6"/>
      <c r="HA16" s="6"/>
      <c r="HB16" s="6"/>
      <c r="HC16" s="52"/>
      <c r="HE16" s="49"/>
      <c r="HF16" s="328">
        <v>7</v>
      </c>
      <c r="HG16" s="6"/>
      <c r="HH16" s="6"/>
      <c r="HI16" s="6"/>
      <c r="HJ16" s="6"/>
      <c r="HK16" s="6"/>
      <c r="HL16" s="6"/>
      <c r="HM16" s="52"/>
      <c r="HO16" s="49"/>
      <c r="HP16" s="328">
        <v>7</v>
      </c>
      <c r="HQ16" s="6"/>
      <c r="HR16" s="6"/>
      <c r="HS16" s="6"/>
      <c r="HT16" s="6"/>
      <c r="HU16" s="6"/>
      <c r="HV16" s="6"/>
      <c r="HW16" s="52"/>
      <c r="HY16" s="49"/>
      <c r="HZ16" s="328">
        <v>7</v>
      </c>
      <c r="IA16" s="6"/>
      <c r="IB16" s="6"/>
      <c r="IC16" s="6"/>
      <c r="ID16" s="6"/>
      <c r="IE16" s="6"/>
      <c r="IF16" s="6"/>
      <c r="IG16" s="52"/>
      <c r="II16" s="49"/>
      <c r="IJ16" s="328">
        <v>7</v>
      </c>
      <c r="IK16" s="6"/>
      <c r="IL16" s="6"/>
      <c r="IM16" s="6"/>
      <c r="IN16" s="6"/>
      <c r="IO16" s="6"/>
      <c r="IP16" s="6"/>
      <c r="IQ16" s="52"/>
      <c r="IS16" s="49"/>
      <c r="IT16" s="328">
        <v>7</v>
      </c>
      <c r="IU16" s="6"/>
      <c r="IV16" s="6"/>
      <c r="IW16" s="6"/>
      <c r="IX16" s="6"/>
      <c r="IY16" s="6"/>
      <c r="IZ16" s="6"/>
      <c r="JA16" s="52"/>
    </row>
    <row r="17" spans="1:261" s="1" customFormat="1" outlineLevel="2" x14ac:dyDescent="0.25">
      <c r="B17" s="338"/>
      <c r="C17" s="339"/>
      <c r="D17" s="17" t="s">
        <v>1</v>
      </c>
      <c r="E17" s="36">
        <f>AVERAGE(O17,Y17,AI17,AS17,BC17,BM17,BW17,CG17,CQ17,DA17,DK17,DU17,EE17,EO17,EY17,FI17,FS17,GC17,GM17,GW17,HG17,HQ17,IA17,IK17,IU17)</f>
        <v>10</v>
      </c>
      <c r="F17" s="36">
        <f t="shared" ref="F17:J17" si="2">AVERAGE(P17,Z17,AJ17,AT17,BD17,BN17,BX17,CH17,CR17,DB17,DL17,DV17,EF17,EP17,EZ17,FJ17,FT17,GD17,GN17,GX17,HH17,HR17,IB17,IL17,IV17)</f>
        <v>10</v>
      </c>
      <c r="G17" s="36">
        <f t="shared" si="2"/>
        <v>9.4285714285714288</v>
      </c>
      <c r="H17" s="36">
        <f t="shared" si="2"/>
        <v>10</v>
      </c>
      <c r="I17" s="36">
        <f t="shared" si="2"/>
        <v>10</v>
      </c>
      <c r="J17" s="36">
        <f t="shared" si="2"/>
        <v>10</v>
      </c>
      <c r="K17" s="52"/>
      <c r="M17" s="48"/>
      <c r="N17" s="17" t="s">
        <v>1</v>
      </c>
      <c r="O17" s="36">
        <f>IF(COUNT(O10:O16)=0,"",AVERAGE(O10:O16))</f>
        <v>10</v>
      </c>
      <c r="P17" s="36">
        <f t="shared" ref="P17:T17" si="3">IF(COUNT(P10:P16)=0,"",AVERAGE(P10:P16))</f>
        <v>10</v>
      </c>
      <c r="Q17" s="36">
        <f t="shared" si="3"/>
        <v>9.4285714285714288</v>
      </c>
      <c r="R17" s="36">
        <f>IF(COUNT(R10:R16)=0,"",AVERAGE(R10:R16))</f>
        <v>10</v>
      </c>
      <c r="S17" s="36">
        <f>IF(COUNT(S10:S16)=0,"",AVERAGE(S10:S16))</f>
        <v>10</v>
      </c>
      <c r="T17" s="36">
        <f t="shared" si="3"/>
        <v>10</v>
      </c>
      <c r="U17" s="52"/>
      <c r="W17" s="48"/>
      <c r="X17" s="17" t="s">
        <v>1</v>
      </c>
      <c r="Y17" s="36" t="str">
        <f>IF(COUNT(Y10:Y16)=0,"",AVERAGE(Y10:Y16))</f>
        <v/>
      </c>
      <c r="Z17" s="36" t="str">
        <f t="shared" ref="Z17:AD17" si="4">IF(COUNT(Z10:Z16)=0,"",AVERAGE(Z10:Z16))</f>
        <v/>
      </c>
      <c r="AA17" s="36" t="str">
        <f t="shared" si="4"/>
        <v/>
      </c>
      <c r="AB17" s="36" t="str">
        <f t="shared" si="4"/>
        <v/>
      </c>
      <c r="AC17" s="36" t="str">
        <f t="shared" si="4"/>
        <v/>
      </c>
      <c r="AD17" s="36" t="str">
        <f t="shared" si="4"/>
        <v/>
      </c>
      <c r="AE17" s="52"/>
      <c r="AG17" s="48"/>
      <c r="AH17" s="17" t="s">
        <v>1</v>
      </c>
      <c r="AI17" s="36" t="str">
        <f>IF(COUNT(AI10:AI16)=0,"",AVERAGE(AI10:AI16))</f>
        <v/>
      </c>
      <c r="AJ17" s="36" t="str">
        <f t="shared" ref="AJ17:AN17" si="5">IF(COUNT(AJ10:AJ16)=0,"",AVERAGE(AJ10:AJ16))</f>
        <v/>
      </c>
      <c r="AK17" s="36" t="str">
        <f t="shared" si="5"/>
        <v/>
      </c>
      <c r="AL17" s="36" t="str">
        <f t="shared" si="5"/>
        <v/>
      </c>
      <c r="AM17" s="36" t="str">
        <f t="shared" si="5"/>
        <v/>
      </c>
      <c r="AN17" s="36" t="str">
        <f t="shared" si="5"/>
        <v/>
      </c>
      <c r="AO17" s="52"/>
      <c r="AQ17" s="48"/>
      <c r="AR17" s="17" t="s">
        <v>1</v>
      </c>
      <c r="AS17" s="36" t="str">
        <f>IF(COUNT(AS10:AS16)=0,"",AVERAGE(AS10:AS16))</f>
        <v/>
      </c>
      <c r="AT17" s="36" t="str">
        <f t="shared" ref="AT17:AX17" si="6">IF(COUNT(AT10:AT16)=0,"",AVERAGE(AT10:AT16))</f>
        <v/>
      </c>
      <c r="AU17" s="36" t="str">
        <f t="shared" si="6"/>
        <v/>
      </c>
      <c r="AV17" s="36" t="str">
        <f t="shared" si="6"/>
        <v/>
      </c>
      <c r="AW17" s="36" t="str">
        <f t="shared" si="6"/>
        <v/>
      </c>
      <c r="AX17" s="36" t="str">
        <f t="shared" si="6"/>
        <v/>
      </c>
      <c r="AY17" s="52"/>
      <c r="BA17" s="48"/>
      <c r="BB17" s="17" t="s">
        <v>1</v>
      </c>
      <c r="BC17" s="36" t="str">
        <f>IF(COUNT(BC10:BC16)=0,"",AVERAGE(BC10:BC16))</f>
        <v/>
      </c>
      <c r="BD17" s="36" t="str">
        <f t="shared" ref="BD17:BH17" si="7">IF(COUNT(BD10:BD16)=0,"",AVERAGE(BD10:BD16))</f>
        <v/>
      </c>
      <c r="BE17" s="36" t="str">
        <f t="shared" si="7"/>
        <v/>
      </c>
      <c r="BF17" s="36" t="str">
        <f t="shared" si="7"/>
        <v/>
      </c>
      <c r="BG17" s="36" t="str">
        <f t="shared" si="7"/>
        <v/>
      </c>
      <c r="BH17" s="36" t="str">
        <f t="shared" si="7"/>
        <v/>
      </c>
      <c r="BI17" s="52"/>
      <c r="BK17" s="48"/>
      <c r="BL17" s="17" t="s">
        <v>1</v>
      </c>
      <c r="BM17" s="36" t="str">
        <f>IF(COUNT(BM10:BM16)=0,"",AVERAGE(BM10:BM16))</f>
        <v/>
      </c>
      <c r="BN17" s="36" t="str">
        <f t="shared" ref="BN17:BR17" si="8">IF(COUNT(BN10:BN16)=0,"",AVERAGE(BN10:BN16))</f>
        <v/>
      </c>
      <c r="BO17" s="36" t="str">
        <f t="shared" si="8"/>
        <v/>
      </c>
      <c r="BP17" s="36" t="str">
        <f t="shared" si="8"/>
        <v/>
      </c>
      <c r="BQ17" s="36" t="str">
        <f t="shared" si="8"/>
        <v/>
      </c>
      <c r="BR17" s="36" t="str">
        <f t="shared" si="8"/>
        <v/>
      </c>
      <c r="BS17" s="52"/>
      <c r="BU17" s="48"/>
      <c r="BV17" s="17" t="s">
        <v>1</v>
      </c>
      <c r="BW17" s="36" t="str">
        <f>IF(COUNT(BW10:BW16)=0,"",AVERAGE(BW10:BW16))</f>
        <v/>
      </c>
      <c r="BX17" s="36" t="str">
        <f t="shared" ref="BX17:CB17" si="9">IF(COUNT(BX10:BX16)=0,"",AVERAGE(BX10:BX16))</f>
        <v/>
      </c>
      <c r="BY17" s="36" t="str">
        <f t="shared" si="9"/>
        <v/>
      </c>
      <c r="BZ17" s="36" t="str">
        <f t="shared" si="9"/>
        <v/>
      </c>
      <c r="CA17" s="36" t="str">
        <f t="shared" si="9"/>
        <v/>
      </c>
      <c r="CB17" s="36" t="str">
        <f t="shared" si="9"/>
        <v/>
      </c>
      <c r="CC17" s="52"/>
      <c r="CE17" s="48"/>
      <c r="CF17" s="17" t="s">
        <v>1</v>
      </c>
      <c r="CG17" s="36" t="str">
        <f>IF(COUNT(CG10:CG16)=0,"",AVERAGE(CG10:CG16))</f>
        <v/>
      </c>
      <c r="CH17" s="36" t="str">
        <f t="shared" ref="CH17:CL17" si="10">IF(COUNT(CH10:CH16)=0,"",AVERAGE(CH10:CH16))</f>
        <v/>
      </c>
      <c r="CI17" s="36" t="str">
        <f t="shared" si="10"/>
        <v/>
      </c>
      <c r="CJ17" s="36" t="str">
        <f t="shared" si="10"/>
        <v/>
      </c>
      <c r="CK17" s="36" t="str">
        <f t="shared" si="10"/>
        <v/>
      </c>
      <c r="CL17" s="36" t="str">
        <f t="shared" si="10"/>
        <v/>
      </c>
      <c r="CM17" s="52"/>
      <c r="CO17" s="48"/>
      <c r="CP17" s="17" t="s">
        <v>1</v>
      </c>
      <c r="CQ17" s="36" t="str">
        <f>IF(COUNT(CQ10:CQ16)=0,"",AVERAGE(CQ10:CQ16))</f>
        <v/>
      </c>
      <c r="CR17" s="36" t="str">
        <f t="shared" ref="CR17:CV17" si="11">IF(COUNT(CR10:CR16)=0,"",AVERAGE(CR10:CR16))</f>
        <v/>
      </c>
      <c r="CS17" s="36" t="str">
        <f t="shared" si="11"/>
        <v/>
      </c>
      <c r="CT17" s="36" t="str">
        <f t="shared" si="11"/>
        <v/>
      </c>
      <c r="CU17" s="36" t="str">
        <f t="shared" si="11"/>
        <v/>
      </c>
      <c r="CV17" s="36" t="str">
        <f t="shared" si="11"/>
        <v/>
      </c>
      <c r="CW17" s="52"/>
      <c r="CY17" s="48"/>
      <c r="CZ17" s="17" t="s">
        <v>1</v>
      </c>
      <c r="DA17" s="36" t="str">
        <f>IF(COUNT(DA10:DA16)=0,"",AVERAGE(DA10:DA16))</f>
        <v/>
      </c>
      <c r="DB17" s="36" t="str">
        <f t="shared" ref="DB17:DF17" si="12">IF(COUNT(DB10:DB16)=0,"",AVERAGE(DB10:DB16))</f>
        <v/>
      </c>
      <c r="DC17" s="36" t="str">
        <f t="shared" si="12"/>
        <v/>
      </c>
      <c r="DD17" s="36" t="str">
        <f t="shared" si="12"/>
        <v/>
      </c>
      <c r="DE17" s="36" t="str">
        <f t="shared" si="12"/>
        <v/>
      </c>
      <c r="DF17" s="36" t="str">
        <f t="shared" si="12"/>
        <v/>
      </c>
      <c r="DG17" s="52"/>
      <c r="DI17" s="48"/>
      <c r="DJ17" s="17" t="s">
        <v>1</v>
      </c>
      <c r="DK17" s="36" t="str">
        <f>IF(COUNT(DK10:DK16)=0,"",AVERAGE(DK10:DK16))</f>
        <v/>
      </c>
      <c r="DL17" s="36" t="str">
        <f t="shared" ref="DL17:DP17" si="13">IF(COUNT(DL10:DL16)=0,"",AVERAGE(DL10:DL16))</f>
        <v/>
      </c>
      <c r="DM17" s="36" t="str">
        <f t="shared" si="13"/>
        <v/>
      </c>
      <c r="DN17" s="36" t="str">
        <f t="shared" si="13"/>
        <v/>
      </c>
      <c r="DO17" s="36" t="str">
        <f t="shared" si="13"/>
        <v/>
      </c>
      <c r="DP17" s="36" t="str">
        <f t="shared" si="13"/>
        <v/>
      </c>
      <c r="DQ17" s="52"/>
      <c r="DS17" s="48"/>
      <c r="DT17" s="17" t="s">
        <v>1</v>
      </c>
      <c r="DU17" s="36" t="str">
        <f>IF(COUNT(DU10:DU16)=0,"",AVERAGE(DU10:DU16))</f>
        <v/>
      </c>
      <c r="DV17" s="36" t="str">
        <f t="shared" ref="DV17:DZ17" si="14">IF(COUNT(DV10:DV16)=0,"",AVERAGE(DV10:DV16))</f>
        <v/>
      </c>
      <c r="DW17" s="36" t="str">
        <f t="shared" si="14"/>
        <v/>
      </c>
      <c r="DX17" s="36" t="str">
        <f t="shared" si="14"/>
        <v/>
      </c>
      <c r="DY17" s="36" t="str">
        <f t="shared" si="14"/>
        <v/>
      </c>
      <c r="DZ17" s="36" t="str">
        <f t="shared" si="14"/>
        <v/>
      </c>
      <c r="EA17" s="52"/>
      <c r="EC17" s="48"/>
      <c r="ED17" s="17" t="s">
        <v>1</v>
      </c>
      <c r="EE17" s="36" t="str">
        <f>IF(COUNT(EE10:EE16)=0,"",AVERAGE(EE10:EE16))</f>
        <v/>
      </c>
      <c r="EF17" s="36" t="str">
        <f t="shared" ref="EF17:EJ17" si="15">IF(COUNT(EF10:EF16)=0,"",AVERAGE(EF10:EF16))</f>
        <v/>
      </c>
      <c r="EG17" s="36" t="str">
        <f t="shared" si="15"/>
        <v/>
      </c>
      <c r="EH17" s="36" t="str">
        <f t="shared" si="15"/>
        <v/>
      </c>
      <c r="EI17" s="36" t="str">
        <f t="shared" si="15"/>
        <v/>
      </c>
      <c r="EJ17" s="36" t="str">
        <f t="shared" si="15"/>
        <v/>
      </c>
      <c r="EK17" s="52"/>
      <c r="EM17" s="48"/>
      <c r="EN17" s="17" t="s">
        <v>1</v>
      </c>
      <c r="EO17" s="36" t="str">
        <f>IF(COUNT(EO10:EO16)=0,"",AVERAGE(EO10:EO16))</f>
        <v/>
      </c>
      <c r="EP17" s="36" t="str">
        <f t="shared" ref="EP17:ET17" si="16">IF(COUNT(EP10:EP16)=0,"",AVERAGE(EP10:EP16))</f>
        <v/>
      </c>
      <c r="EQ17" s="36" t="str">
        <f t="shared" si="16"/>
        <v/>
      </c>
      <c r="ER17" s="36" t="str">
        <f t="shared" si="16"/>
        <v/>
      </c>
      <c r="ES17" s="36" t="str">
        <f t="shared" si="16"/>
        <v/>
      </c>
      <c r="ET17" s="36" t="str">
        <f t="shared" si="16"/>
        <v/>
      </c>
      <c r="EU17" s="52"/>
      <c r="EW17" s="48"/>
      <c r="EX17" s="17" t="s">
        <v>1</v>
      </c>
      <c r="EY17" s="36" t="str">
        <f>IF(COUNT(EY10:EY16)=0,"",AVERAGE(EY10:EY16))</f>
        <v/>
      </c>
      <c r="EZ17" s="36" t="str">
        <f t="shared" ref="EZ17:FD17" si="17">IF(COUNT(EZ10:EZ16)=0,"",AVERAGE(EZ10:EZ16))</f>
        <v/>
      </c>
      <c r="FA17" s="36" t="str">
        <f t="shared" si="17"/>
        <v/>
      </c>
      <c r="FB17" s="36" t="str">
        <f t="shared" si="17"/>
        <v/>
      </c>
      <c r="FC17" s="36" t="str">
        <f t="shared" si="17"/>
        <v/>
      </c>
      <c r="FD17" s="36" t="str">
        <f t="shared" si="17"/>
        <v/>
      </c>
      <c r="FE17" s="52"/>
      <c r="FG17" s="48"/>
      <c r="FH17" s="17" t="s">
        <v>1</v>
      </c>
      <c r="FI17" s="36" t="str">
        <f>IF(COUNT(FI10:FI16)=0,"",AVERAGE(FI10:FI16))</f>
        <v/>
      </c>
      <c r="FJ17" s="36" t="str">
        <f t="shared" ref="FJ17:FN17" si="18">IF(COUNT(FJ10:FJ16)=0,"",AVERAGE(FJ10:FJ16))</f>
        <v/>
      </c>
      <c r="FK17" s="36" t="str">
        <f t="shared" si="18"/>
        <v/>
      </c>
      <c r="FL17" s="36" t="str">
        <f t="shared" si="18"/>
        <v/>
      </c>
      <c r="FM17" s="36" t="str">
        <f t="shared" si="18"/>
        <v/>
      </c>
      <c r="FN17" s="36" t="str">
        <f t="shared" si="18"/>
        <v/>
      </c>
      <c r="FO17" s="52"/>
      <c r="FQ17" s="48"/>
      <c r="FR17" s="17" t="s">
        <v>1</v>
      </c>
      <c r="FS17" s="36" t="str">
        <f>IF(COUNT(FS10:FS16)=0,"",AVERAGE(FS10:FS16))</f>
        <v/>
      </c>
      <c r="FT17" s="36" t="str">
        <f t="shared" ref="FT17:FX17" si="19">IF(COUNT(FT10:FT16)=0,"",AVERAGE(FT10:FT16))</f>
        <v/>
      </c>
      <c r="FU17" s="36" t="str">
        <f t="shared" si="19"/>
        <v/>
      </c>
      <c r="FV17" s="36" t="str">
        <f t="shared" si="19"/>
        <v/>
      </c>
      <c r="FW17" s="36" t="str">
        <f t="shared" si="19"/>
        <v/>
      </c>
      <c r="FX17" s="36" t="str">
        <f t="shared" si="19"/>
        <v/>
      </c>
      <c r="FY17" s="52"/>
      <c r="GA17" s="48"/>
      <c r="GB17" s="17" t="s">
        <v>1</v>
      </c>
      <c r="GC17" s="36" t="str">
        <f>IF(COUNT(GC10:GC16)=0,"",AVERAGE(GC10:GC16))</f>
        <v/>
      </c>
      <c r="GD17" s="36" t="str">
        <f t="shared" ref="GD17:GH17" si="20">IF(COUNT(GD10:GD16)=0,"",AVERAGE(GD10:GD16))</f>
        <v/>
      </c>
      <c r="GE17" s="36" t="str">
        <f t="shared" si="20"/>
        <v/>
      </c>
      <c r="GF17" s="36" t="str">
        <f t="shared" si="20"/>
        <v/>
      </c>
      <c r="GG17" s="36" t="str">
        <f t="shared" si="20"/>
        <v/>
      </c>
      <c r="GH17" s="36" t="str">
        <f t="shared" si="20"/>
        <v/>
      </c>
      <c r="GI17" s="52"/>
      <c r="GK17" s="48"/>
      <c r="GL17" s="17" t="s">
        <v>1</v>
      </c>
      <c r="GM17" s="36" t="str">
        <f>IF(COUNT(GM10:GM16)=0,"",AVERAGE(GM10:GM16))</f>
        <v/>
      </c>
      <c r="GN17" s="36" t="str">
        <f t="shared" ref="GN17:GR17" si="21">IF(COUNT(GN10:GN16)=0,"",AVERAGE(GN10:GN16))</f>
        <v/>
      </c>
      <c r="GO17" s="36" t="str">
        <f t="shared" si="21"/>
        <v/>
      </c>
      <c r="GP17" s="36" t="str">
        <f t="shared" si="21"/>
        <v/>
      </c>
      <c r="GQ17" s="36" t="str">
        <f t="shared" si="21"/>
        <v/>
      </c>
      <c r="GR17" s="36" t="str">
        <f t="shared" si="21"/>
        <v/>
      </c>
      <c r="GS17" s="52"/>
      <c r="GU17" s="48"/>
      <c r="GV17" s="17" t="s">
        <v>1</v>
      </c>
      <c r="GW17" s="36" t="str">
        <f>IF(COUNT(GW10:GW16)=0,"",AVERAGE(GW10:GW16))</f>
        <v/>
      </c>
      <c r="GX17" s="36" t="str">
        <f t="shared" ref="GX17:HB17" si="22">IF(COUNT(GX10:GX16)=0,"",AVERAGE(GX10:GX16))</f>
        <v/>
      </c>
      <c r="GY17" s="36" t="str">
        <f t="shared" si="22"/>
        <v/>
      </c>
      <c r="GZ17" s="36" t="str">
        <f t="shared" si="22"/>
        <v/>
      </c>
      <c r="HA17" s="36" t="str">
        <f t="shared" si="22"/>
        <v/>
      </c>
      <c r="HB17" s="36" t="str">
        <f t="shared" si="22"/>
        <v/>
      </c>
      <c r="HC17" s="52"/>
      <c r="HE17" s="48"/>
      <c r="HF17" s="17" t="s">
        <v>1</v>
      </c>
      <c r="HG17" s="36" t="str">
        <f>IF(COUNT(HG10:HG16)=0,"",AVERAGE(HG10:HG16))</f>
        <v/>
      </c>
      <c r="HH17" s="36" t="str">
        <f t="shared" ref="HH17:HL17" si="23">IF(COUNT(HH10:HH16)=0,"",AVERAGE(HH10:HH16))</f>
        <v/>
      </c>
      <c r="HI17" s="36" t="str">
        <f t="shared" si="23"/>
        <v/>
      </c>
      <c r="HJ17" s="36" t="str">
        <f t="shared" si="23"/>
        <v/>
      </c>
      <c r="HK17" s="36" t="str">
        <f t="shared" si="23"/>
        <v/>
      </c>
      <c r="HL17" s="36" t="str">
        <f t="shared" si="23"/>
        <v/>
      </c>
      <c r="HM17" s="52"/>
      <c r="HO17" s="48"/>
      <c r="HP17" s="17" t="s">
        <v>1</v>
      </c>
      <c r="HQ17" s="36" t="str">
        <f>IF(COUNT(HQ10:HQ16)=0,"",AVERAGE(HQ10:HQ16))</f>
        <v/>
      </c>
      <c r="HR17" s="36" t="str">
        <f t="shared" ref="HR17:HV17" si="24">IF(COUNT(HR10:HR16)=0,"",AVERAGE(HR10:HR16))</f>
        <v/>
      </c>
      <c r="HS17" s="36" t="str">
        <f t="shared" si="24"/>
        <v/>
      </c>
      <c r="HT17" s="36" t="str">
        <f t="shared" si="24"/>
        <v/>
      </c>
      <c r="HU17" s="36" t="str">
        <f t="shared" si="24"/>
        <v/>
      </c>
      <c r="HV17" s="36" t="str">
        <f t="shared" si="24"/>
        <v/>
      </c>
      <c r="HW17" s="52"/>
      <c r="HY17" s="48"/>
      <c r="HZ17" s="17" t="s">
        <v>1</v>
      </c>
      <c r="IA17" s="36" t="str">
        <f>IF(COUNT(IA10:IA16)=0,"",AVERAGE(IA10:IA16))</f>
        <v/>
      </c>
      <c r="IB17" s="36" t="str">
        <f t="shared" ref="IB17:IF17" si="25">IF(COUNT(IB10:IB16)=0,"",AVERAGE(IB10:IB16))</f>
        <v/>
      </c>
      <c r="IC17" s="36" t="str">
        <f t="shared" si="25"/>
        <v/>
      </c>
      <c r="ID17" s="36" t="str">
        <f t="shared" si="25"/>
        <v/>
      </c>
      <c r="IE17" s="36" t="str">
        <f t="shared" si="25"/>
        <v/>
      </c>
      <c r="IF17" s="36" t="str">
        <f t="shared" si="25"/>
        <v/>
      </c>
      <c r="IG17" s="52"/>
      <c r="II17" s="48"/>
      <c r="IJ17" s="17" t="s">
        <v>1</v>
      </c>
      <c r="IK17" s="36" t="str">
        <f>IF(COUNT(IK10:IK16)=0,"",AVERAGE(IK10:IK16))</f>
        <v/>
      </c>
      <c r="IL17" s="36" t="str">
        <f t="shared" ref="IL17:IP17" si="26">IF(COUNT(IL10:IL16)=0,"",AVERAGE(IL10:IL16))</f>
        <v/>
      </c>
      <c r="IM17" s="36" t="str">
        <f t="shared" si="26"/>
        <v/>
      </c>
      <c r="IN17" s="36" t="str">
        <f t="shared" si="26"/>
        <v/>
      </c>
      <c r="IO17" s="36" t="str">
        <f t="shared" si="26"/>
        <v/>
      </c>
      <c r="IP17" s="36" t="str">
        <f t="shared" si="26"/>
        <v/>
      </c>
      <c r="IQ17" s="52"/>
      <c r="IS17" s="48"/>
      <c r="IT17" s="17" t="s">
        <v>1</v>
      </c>
      <c r="IU17" s="36" t="str">
        <f>IF(COUNT(IU10:IU16)=0,"",AVERAGE(IU10:IU16))</f>
        <v/>
      </c>
      <c r="IV17" s="36" t="str">
        <f t="shared" ref="IV17:IZ17" si="27">IF(COUNT(IV10:IV16)=0,"",AVERAGE(IV10:IV16))</f>
        <v/>
      </c>
      <c r="IW17" s="36" t="str">
        <f t="shared" si="27"/>
        <v/>
      </c>
      <c r="IX17" s="36" t="str">
        <f t="shared" si="27"/>
        <v/>
      </c>
      <c r="IY17" s="36" t="str">
        <f t="shared" si="27"/>
        <v/>
      </c>
      <c r="IZ17" s="36" t="str">
        <f t="shared" si="27"/>
        <v/>
      </c>
      <c r="JA17" s="52"/>
    </row>
    <row r="18" spans="1:261" s="1" customFormat="1" ht="13.8" outlineLevel="1" x14ac:dyDescent="0.25">
      <c r="A18" s="99" t="s">
        <v>129</v>
      </c>
      <c r="B18" s="345">
        <f>IF(A18="High",TECHHigh,(IF(A18="Medium",TECHMed,(IF(A18="Low",TechLow,0)))))</f>
        <v>1</v>
      </c>
      <c r="C18" s="341">
        <v>1.2</v>
      </c>
      <c r="D18" s="38" t="s">
        <v>397</v>
      </c>
      <c r="E18" s="349">
        <f>E21</f>
        <v>10</v>
      </c>
      <c r="F18" s="349">
        <f t="shared" ref="F18:J18" si="28">F21</f>
        <v>10</v>
      </c>
      <c r="G18" s="349">
        <f t="shared" si="28"/>
        <v>10</v>
      </c>
      <c r="H18" s="349">
        <f t="shared" si="28"/>
        <v>10</v>
      </c>
      <c r="I18" s="349">
        <f t="shared" si="28"/>
        <v>10</v>
      </c>
      <c r="J18" s="349">
        <f t="shared" si="28"/>
        <v>10</v>
      </c>
      <c r="K18" s="52"/>
      <c r="M18" s="37">
        <v>1.2</v>
      </c>
      <c r="N18" s="38" t="s">
        <v>397</v>
      </c>
      <c r="O18" s="38"/>
      <c r="P18" s="38"/>
      <c r="Q18" s="38"/>
      <c r="R18" s="38"/>
      <c r="S18" s="38"/>
      <c r="T18" s="38"/>
      <c r="U18" s="52"/>
      <c r="W18" s="37">
        <v>1.2</v>
      </c>
      <c r="X18" s="38" t="s">
        <v>397</v>
      </c>
      <c r="Y18" s="38"/>
      <c r="Z18" s="38"/>
      <c r="AA18" s="38"/>
      <c r="AB18" s="38"/>
      <c r="AC18" s="38"/>
      <c r="AD18" s="38"/>
      <c r="AE18" s="52"/>
      <c r="AG18" s="37">
        <v>1.2</v>
      </c>
      <c r="AH18" s="38" t="s">
        <v>397</v>
      </c>
      <c r="AI18" s="38"/>
      <c r="AJ18" s="38"/>
      <c r="AK18" s="38"/>
      <c r="AL18" s="38"/>
      <c r="AM18" s="38"/>
      <c r="AN18" s="38"/>
      <c r="AO18" s="52"/>
      <c r="AQ18" s="37">
        <v>1.2</v>
      </c>
      <c r="AR18" s="38" t="s">
        <v>397</v>
      </c>
      <c r="AS18" s="38"/>
      <c r="AT18" s="38"/>
      <c r="AU18" s="38"/>
      <c r="AV18" s="38"/>
      <c r="AW18" s="38"/>
      <c r="AX18" s="38"/>
      <c r="AY18" s="52"/>
      <c r="BA18" s="37">
        <v>1.2</v>
      </c>
      <c r="BB18" s="38" t="s">
        <v>397</v>
      </c>
      <c r="BC18" s="38"/>
      <c r="BD18" s="38"/>
      <c r="BE18" s="38"/>
      <c r="BF18" s="38"/>
      <c r="BG18" s="38"/>
      <c r="BH18" s="38"/>
      <c r="BI18" s="52"/>
      <c r="BK18" s="37">
        <v>1.2</v>
      </c>
      <c r="BL18" s="38" t="s">
        <v>397</v>
      </c>
      <c r="BM18" s="38"/>
      <c r="BN18" s="38"/>
      <c r="BO18" s="38"/>
      <c r="BP18" s="38"/>
      <c r="BQ18" s="38"/>
      <c r="BR18" s="38"/>
      <c r="BS18" s="52"/>
      <c r="BU18" s="37">
        <v>1.2</v>
      </c>
      <c r="BV18" s="38" t="s">
        <v>397</v>
      </c>
      <c r="BW18" s="38"/>
      <c r="BX18" s="38"/>
      <c r="BY18" s="38"/>
      <c r="BZ18" s="38"/>
      <c r="CA18" s="38"/>
      <c r="CB18" s="38"/>
      <c r="CC18" s="52"/>
      <c r="CE18" s="37">
        <v>1.2</v>
      </c>
      <c r="CF18" s="38" t="s">
        <v>397</v>
      </c>
      <c r="CG18" s="38"/>
      <c r="CH18" s="38"/>
      <c r="CI18" s="38"/>
      <c r="CJ18" s="38"/>
      <c r="CK18" s="38"/>
      <c r="CL18" s="38"/>
      <c r="CM18" s="52"/>
      <c r="CO18" s="37">
        <v>1.2</v>
      </c>
      <c r="CP18" s="38" t="s">
        <v>397</v>
      </c>
      <c r="CQ18" s="38"/>
      <c r="CR18" s="38"/>
      <c r="CS18" s="38"/>
      <c r="CT18" s="38"/>
      <c r="CU18" s="38"/>
      <c r="CV18" s="38"/>
      <c r="CW18" s="52"/>
      <c r="CY18" s="37">
        <v>1.2</v>
      </c>
      <c r="CZ18" s="38" t="s">
        <v>397</v>
      </c>
      <c r="DA18" s="38"/>
      <c r="DB18" s="38"/>
      <c r="DC18" s="38"/>
      <c r="DD18" s="38"/>
      <c r="DE18" s="38"/>
      <c r="DF18" s="38"/>
      <c r="DG18" s="52"/>
      <c r="DI18" s="37">
        <v>1.2</v>
      </c>
      <c r="DJ18" s="38" t="s">
        <v>397</v>
      </c>
      <c r="DK18" s="38"/>
      <c r="DL18" s="38"/>
      <c r="DM18" s="38"/>
      <c r="DN18" s="38"/>
      <c r="DO18" s="38"/>
      <c r="DP18" s="38"/>
      <c r="DQ18" s="52"/>
      <c r="DS18" s="37">
        <v>1.2</v>
      </c>
      <c r="DT18" s="38" t="s">
        <v>397</v>
      </c>
      <c r="DU18" s="38"/>
      <c r="DV18" s="38"/>
      <c r="DW18" s="38"/>
      <c r="DX18" s="38"/>
      <c r="DY18" s="38"/>
      <c r="DZ18" s="38"/>
      <c r="EA18" s="52"/>
      <c r="EC18" s="37">
        <v>1.2</v>
      </c>
      <c r="ED18" s="38" t="s">
        <v>397</v>
      </c>
      <c r="EE18" s="38"/>
      <c r="EF18" s="38"/>
      <c r="EG18" s="38"/>
      <c r="EH18" s="38"/>
      <c r="EI18" s="38"/>
      <c r="EJ18" s="38"/>
      <c r="EK18" s="52"/>
      <c r="EM18" s="37">
        <v>1.2</v>
      </c>
      <c r="EN18" s="38" t="s">
        <v>397</v>
      </c>
      <c r="EO18" s="38"/>
      <c r="EP18" s="38"/>
      <c r="EQ18" s="38"/>
      <c r="ER18" s="38"/>
      <c r="ES18" s="38"/>
      <c r="ET18" s="38"/>
      <c r="EU18" s="52"/>
      <c r="EW18" s="37">
        <v>1.2</v>
      </c>
      <c r="EX18" s="38" t="s">
        <v>397</v>
      </c>
      <c r="EY18" s="38"/>
      <c r="EZ18" s="38"/>
      <c r="FA18" s="38"/>
      <c r="FB18" s="38"/>
      <c r="FC18" s="38"/>
      <c r="FD18" s="38"/>
      <c r="FE18" s="52"/>
      <c r="FG18" s="37">
        <v>1.2</v>
      </c>
      <c r="FH18" s="38" t="s">
        <v>397</v>
      </c>
      <c r="FI18" s="38"/>
      <c r="FJ18" s="38"/>
      <c r="FK18" s="38"/>
      <c r="FL18" s="38"/>
      <c r="FM18" s="38"/>
      <c r="FN18" s="38"/>
      <c r="FO18" s="52"/>
      <c r="FQ18" s="37">
        <v>1.2</v>
      </c>
      <c r="FR18" s="38" t="s">
        <v>397</v>
      </c>
      <c r="FS18" s="38"/>
      <c r="FT18" s="38"/>
      <c r="FU18" s="38"/>
      <c r="FV18" s="38"/>
      <c r="FW18" s="38"/>
      <c r="FX18" s="38"/>
      <c r="FY18" s="52"/>
      <c r="GA18" s="37">
        <v>1.2</v>
      </c>
      <c r="GB18" s="38" t="s">
        <v>397</v>
      </c>
      <c r="GC18" s="38"/>
      <c r="GD18" s="38"/>
      <c r="GE18" s="38"/>
      <c r="GF18" s="38"/>
      <c r="GG18" s="38"/>
      <c r="GH18" s="38"/>
      <c r="GI18" s="52"/>
      <c r="GK18" s="37">
        <v>1.2</v>
      </c>
      <c r="GL18" s="38" t="s">
        <v>397</v>
      </c>
      <c r="GM18" s="38"/>
      <c r="GN18" s="38"/>
      <c r="GO18" s="38"/>
      <c r="GP18" s="38"/>
      <c r="GQ18" s="38"/>
      <c r="GR18" s="38"/>
      <c r="GS18" s="52"/>
      <c r="GU18" s="37">
        <v>1.2</v>
      </c>
      <c r="GV18" s="38" t="s">
        <v>397</v>
      </c>
      <c r="GW18" s="38"/>
      <c r="GX18" s="38"/>
      <c r="GY18" s="38"/>
      <c r="GZ18" s="38"/>
      <c r="HA18" s="38"/>
      <c r="HB18" s="38"/>
      <c r="HC18" s="52"/>
      <c r="HE18" s="37">
        <v>1.2</v>
      </c>
      <c r="HF18" s="38" t="s">
        <v>397</v>
      </c>
      <c r="HG18" s="38"/>
      <c r="HH18" s="38"/>
      <c r="HI18" s="38"/>
      <c r="HJ18" s="38"/>
      <c r="HK18" s="38"/>
      <c r="HL18" s="38"/>
      <c r="HM18" s="52"/>
      <c r="HO18" s="37">
        <v>1.2</v>
      </c>
      <c r="HP18" s="38" t="s">
        <v>397</v>
      </c>
      <c r="HQ18" s="38"/>
      <c r="HR18" s="38"/>
      <c r="HS18" s="38"/>
      <c r="HT18" s="38"/>
      <c r="HU18" s="38"/>
      <c r="HV18" s="38"/>
      <c r="HW18" s="52"/>
      <c r="HY18" s="37">
        <v>1.2</v>
      </c>
      <c r="HZ18" s="38" t="s">
        <v>397</v>
      </c>
      <c r="IA18" s="38"/>
      <c r="IB18" s="38"/>
      <c r="IC18" s="38"/>
      <c r="ID18" s="38"/>
      <c r="IE18" s="38"/>
      <c r="IF18" s="38"/>
      <c r="IG18" s="52"/>
      <c r="II18" s="37">
        <v>1.2</v>
      </c>
      <c r="IJ18" s="38" t="s">
        <v>397</v>
      </c>
      <c r="IK18" s="38"/>
      <c r="IL18" s="38"/>
      <c r="IM18" s="38"/>
      <c r="IN18" s="38"/>
      <c r="IO18" s="38"/>
      <c r="IP18" s="38"/>
      <c r="IQ18" s="52"/>
      <c r="IS18" s="37">
        <v>1.2</v>
      </c>
      <c r="IT18" s="38" t="s">
        <v>397</v>
      </c>
      <c r="IU18" s="38"/>
      <c r="IV18" s="38"/>
      <c r="IW18" s="38"/>
      <c r="IX18" s="38"/>
      <c r="IY18" s="38"/>
      <c r="IZ18" s="38"/>
      <c r="JA18" s="52"/>
    </row>
    <row r="19" spans="1:261" s="1" customFormat="1" outlineLevel="2" x14ac:dyDescent="0.25">
      <c r="B19" s="338"/>
      <c r="C19" s="342"/>
      <c r="D19" s="41">
        <v>1</v>
      </c>
      <c r="E19" s="6"/>
      <c r="F19" s="6"/>
      <c r="G19" s="6"/>
      <c r="H19" s="6"/>
      <c r="I19" s="6"/>
      <c r="J19" s="6"/>
      <c r="K19" s="52"/>
      <c r="M19" s="47"/>
      <c r="N19" s="41">
        <v>1</v>
      </c>
      <c r="O19" s="6">
        <v>10</v>
      </c>
      <c r="P19" s="6">
        <v>10</v>
      </c>
      <c r="Q19" s="6">
        <v>10</v>
      </c>
      <c r="R19" s="6">
        <v>10</v>
      </c>
      <c r="S19" s="6">
        <v>10</v>
      </c>
      <c r="T19" s="6">
        <v>10</v>
      </c>
      <c r="U19" s="52"/>
      <c r="W19" s="47"/>
      <c r="X19" s="41">
        <v>1</v>
      </c>
      <c r="Y19" s="6"/>
      <c r="Z19" s="6"/>
      <c r="AA19" s="6"/>
      <c r="AB19" s="6"/>
      <c r="AC19" s="6"/>
      <c r="AD19" s="6"/>
      <c r="AE19" s="52"/>
      <c r="AG19" s="47"/>
      <c r="AH19" s="41">
        <v>1</v>
      </c>
      <c r="AI19" s="6"/>
      <c r="AJ19" s="6"/>
      <c r="AK19" s="6"/>
      <c r="AL19" s="6"/>
      <c r="AM19" s="6"/>
      <c r="AN19" s="6"/>
      <c r="AO19" s="52"/>
      <c r="AQ19" s="47"/>
      <c r="AR19" s="41">
        <v>1</v>
      </c>
      <c r="AS19" s="6"/>
      <c r="AT19" s="6"/>
      <c r="AU19" s="6"/>
      <c r="AV19" s="6"/>
      <c r="AW19" s="6"/>
      <c r="AX19" s="6"/>
      <c r="AY19" s="52"/>
      <c r="BA19" s="47"/>
      <c r="BB19" s="41">
        <v>1</v>
      </c>
      <c r="BC19" s="6"/>
      <c r="BD19" s="6"/>
      <c r="BE19" s="6"/>
      <c r="BF19" s="6"/>
      <c r="BG19" s="6"/>
      <c r="BH19" s="6"/>
      <c r="BI19" s="52"/>
      <c r="BK19" s="47"/>
      <c r="BL19" s="41">
        <v>1</v>
      </c>
      <c r="BM19" s="6"/>
      <c r="BN19" s="6"/>
      <c r="BO19" s="6"/>
      <c r="BP19" s="6"/>
      <c r="BQ19" s="6"/>
      <c r="BR19" s="6"/>
      <c r="BS19" s="52"/>
      <c r="BU19" s="47"/>
      <c r="BV19" s="41">
        <v>1</v>
      </c>
      <c r="BW19" s="6"/>
      <c r="BX19" s="6"/>
      <c r="BY19" s="6"/>
      <c r="BZ19" s="6"/>
      <c r="CA19" s="6"/>
      <c r="CB19" s="6"/>
      <c r="CC19" s="52"/>
      <c r="CE19" s="47"/>
      <c r="CF19" s="41">
        <v>1</v>
      </c>
      <c r="CG19" s="6"/>
      <c r="CH19" s="6"/>
      <c r="CI19" s="6"/>
      <c r="CJ19" s="6"/>
      <c r="CK19" s="6"/>
      <c r="CL19" s="6"/>
      <c r="CM19" s="52"/>
      <c r="CO19" s="47"/>
      <c r="CP19" s="41">
        <v>1</v>
      </c>
      <c r="CQ19" s="6"/>
      <c r="CR19" s="6"/>
      <c r="CS19" s="6"/>
      <c r="CT19" s="6"/>
      <c r="CU19" s="6"/>
      <c r="CV19" s="6"/>
      <c r="CW19" s="52"/>
      <c r="CY19" s="47"/>
      <c r="CZ19" s="41">
        <v>1</v>
      </c>
      <c r="DA19" s="6"/>
      <c r="DB19" s="6"/>
      <c r="DC19" s="6"/>
      <c r="DD19" s="6"/>
      <c r="DE19" s="6"/>
      <c r="DF19" s="6"/>
      <c r="DG19" s="52"/>
      <c r="DI19" s="47"/>
      <c r="DJ19" s="41">
        <v>1</v>
      </c>
      <c r="DK19" s="6"/>
      <c r="DL19" s="6"/>
      <c r="DM19" s="6"/>
      <c r="DN19" s="6"/>
      <c r="DO19" s="6"/>
      <c r="DP19" s="6"/>
      <c r="DQ19" s="52"/>
      <c r="DS19" s="47"/>
      <c r="DT19" s="41">
        <v>1</v>
      </c>
      <c r="DU19" s="6"/>
      <c r="DV19" s="6"/>
      <c r="DW19" s="6"/>
      <c r="DX19" s="6"/>
      <c r="DY19" s="6"/>
      <c r="DZ19" s="6"/>
      <c r="EA19" s="52"/>
      <c r="EC19" s="47"/>
      <c r="ED19" s="41">
        <v>1</v>
      </c>
      <c r="EE19" s="6"/>
      <c r="EF19" s="6"/>
      <c r="EG19" s="6"/>
      <c r="EH19" s="6"/>
      <c r="EI19" s="6"/>
      <c r="EJ19" s="6"/>
      <c r="EK19" s="52"/>
      <c r="EM19" s="47"/>
      <c r="EN19" s="41">
        <v>1</v>
      </c>
      <c r="EO19" s="6"/>
      <c r="EP19" s="6"/>
      <c r="EQ19" s="6"/>
      <c r="ER19" s="6"/>
      <c r="ES19" s="6"/>
      <c r="ET19" s="6"/>
      <c r="EU19" s="52"/>
      <c r="EW19" s="47"/>
      <c r="EX19" s="41">
        <v>1</v>
      </c>
      <c r="EY19" s="6"/>
      <c r="EZ19" s="6"/>
      <c r="FA19" s="6"/>
      <c r="FB19" s="6"/>
      <c r="FC19" s="6"/>
      <c r="FD19" s="6"/>
      <c r="FE19" s="52"/>
      <c r="FG19" s="47"/>
      <c r="FH19" s="41">
        <v>1</v>
      </c>
      <c r="FI19" s="6"/>
      <c r="FJ19" s="6"/>
      <c r="FK19" s="6"/>
      <c r="FL19" s="6"/>
      <c r="FM19" s="6"/>
      <c r="FN19" s="6"/>
      <c r="FO19" s="52"/>
      <c r="FQ19" s="47"/>
      <c r="FR19" s="41">
        <v>1</v>
      </c>
      <c r="FS19" s="6"/>
      <c r="FT19" s="6"/>
      <c r="FU19" s="6"/>
      <c r="FV19" s="6"/>
      <c r="FW19" s="6"/>
      <c r="FX19" s="6"/>
      <c r="FY19" s="52"/>
      <c r="GA19" s="47"/>
      <c r="GB19" s="41">
        <v>1</v>
      </c>
      <c r="GC19" s="6"/>
      <c r="GD19" s="6"/>
      <c r="GE19" s="6"/>
      <c r="GF19" s="6"/>
      <c r="GG19" s="6"/>
      <c r="GH19" s="6"/>
      <c r="GI19" s="52"/>
      <c r="GK19" s="47"/>
      <c r="GL19" s="41">
        <v>1</v>
      </c>
      <c r="GM19" s="6"/>
      <c r="GN19" s="6"/>
      <c r="GO19" s="6"/>
      <c r="GP19" s="6"/>
      <c r="GQ19" s="6"/>
      <c r="GR19" s="6"/>
      <c r="GS19" s="52"/>
      <c r="GU19" s="47"/>
      <c r="GV19" s="41">
        <v>1</v>
      </c>
      <c r="GW19" s="6"/>
      <c r="GX19" s="6"/>
      <c r="GY19" s="6"/>
      <c r="GZ19" s="6"/>
      <c r="HA19" s="6"/>
      <c r="HB19" s="6"/>
      <c r="HC19" s="52"/>
      <c r="HE19" s="47"/>
      <c r="HF19" s="41">
        <v>1</v>
      </c>
      <c r="HG19" s="6"/>
      <c r="HH19" s="6"/>
      <c r="HI19" s="6"/>
      <c r="HJ19" s="6"/>
      <c r="HK19" s="6"/>
      <c r="HL19" s="6"/>
      <c r="HM19" s="52"/>
      <c r="HO19" s="47"/>
      <c r="HP19" s="41">
        <v>1</v>
      </c>
      <c r="HQ19" s="6"/>
      <c r="HR19" s="6"/>
      <c r="HS19" s="6"/>
      <c r="HT19" s="6"/>
      <c r="HU19" s="6"/>
      <c r="HV19" s="6"/>
      <c r="HW19" s="52"/>
      <c r="HY19" s="47"/>
      <c r="HZ19" s="41">
        <v>1</v>
      </c>
      <c r="IA19" s="6"/>
      <c r="IB19" s="6"/>
      <c r="IC19" s="6"/>
      <c r="ID19" s="6"/>
      <c r="IE19" s="6"/>
      <c r="IF19" s="6"/>
      <c r="IG19" s="52"/>
      <c r="II19" s="47"/>
      <c r="IJ19" s="41">
        <v>1</v>
      </c>
      <c r="IK19" s="6"/>
      <c r="IL19" s="6"/>
      <c r="IM19" s="6"/>
      <c r="IN19" s="6"/>
      <c r="IO19" s="6"/>
      <c r="IP19" s="6"/>
      <c r="IQ19" s="52"/>
      <c r="IS19" s="47"/>
      <c r="IT19" s="41">
        <v>1</v>
      </c>
      <c r="IU19" s="6"/>
      <c r="IV19" s="6"/>
      <c r="IW19" s="6"/>
      <c r="IX19" s="6"/>
      <c r="IY19" s="6"/>
      <c r="IZ19" s="6"/>
      <c r="JA19" s="52"/>
    </row>
    <row r="20" spans="1:261" s="1" customFormat="1" outlineLevel="2" x14ac:dyDescent="0.25">
      <c r="B20" s="338"/>
      <c r="C20" s="342"/>
      <c r="D20" s="41">
        <v>2</v>
      </c>
      <c r="E20" s="6"/>
      <c r="F20" s="6"/>
      <c r="G20" s="6"/>
      <c r="H20" s="6"/>
      <c r="I20" s="6"/>
      <c r="J20" s="6"/>
      <c r="K20" s="52"/>
      <c r="M20" s="47"/>
      <c r="N20" s="41">
        <v>2</v>
      </c>
      <c r="O20" s="6">
        <v>10</v>
      </c>
      <c r="P20" s="6">
        <v>10</v>
      </c>
      <c r="Q20" s="6">
        <v>10</v>
      </c>
      <c r="R20" s="6">
        <v>10</v>
      </c>
      <c r="S20" s="6">
        <v>10</v>
      </c>
      <c r="T20" s="6">
        <v>10</v>
      </c>
      <c r="U20" s="52"/>
      <c r="W20" s="47"/>
      <c r="X20" s="41">
        <v>2</v>
      </c>
      <c r="Y20" s="6"/>
      <c r="Z20" s="6"/>
      <c r="AA20" s="6"/>
      <c r="AB20" s="6"/>
      <c r="AC20" s="6"/>
      <c r="AD20" s="6"/>
      <c r="AE20" s="52"/>
      <c r="AG20" s="47"/>
      <c r="AH20" s="41">
        <v>2</v>
      </c>
      <c r="AI20" s="6"/>
      <c r="AJ20" s="6"/>
      <c r="AK20" s="6"/>
      <c r="AL20" s="6"/>
      <c r="AM20" s="6"/>
      <c r="AN20" s="6"/>
      <c r="AO20" s="52"/>
      <c r="AQ20" s="47"/>
      <c r="AR20" s="41">
        <v>2</v>
      </c>
      <c r="AS20" s="6"/>
      <c r="AT20" s="6"/>
      <c r="AU20" s="6"/>
      <c r="AV20" s="6"/>
      <c r="AW20" s="6"/>
      <c r="AX20" s="6"/>
      <c r="AY20" s="52"/>
      <c r="BA20" s="47"/>
      <c r="BB20" s="41">
        <v>2</v>
      </c>
      <c r="BC20" s="6"/>
      <c r="BD20" s="6"/>
      <c r="BE20" s="6"/>
      <c r="BF20" s="6"/>
      <c r="BG20" s="6"/>
      <c r="BH20" s="6"/>
      <c r="BI20" s="52"/>
      <c r="BK20" s="47"/>
      <c r="BL20" s="41">
        <v>2</v>
      </c>
      <c r="BM20" s="6"/>
      <c r="BN20" s="6"/>
      <c r="BO20" s="6"/>
      <c r="BP20" s="6"/>
      <c r="BQ20" s="6"/>
      <c r="BR20" s="6"/>
      <c r="BS20" s="52"/>
      <c r="BU20" s="47"/>
      <c r="BV20" s="41">
        <v>2</v>
      </c>
      <c r="BW20" s="6"/>
      <c r="BX20" s="6"/>
      <c r="BY20" s="6"/>
      <c r="BZ20" s="6"/>
      <c r="CA20" s="6"/>
      <c r="CB20" s="6"/>
      <c r="CC20" s="52"/>
      <c r="CE20" s="47"/>
      <c r="CF20" s="41">
        <v>2</v>
      </c>
      <c r="CG20" s="6"/>
      <c r="CH20" s="6"/>
      <c r="CI20" s="6"/>
      <c r="CJ20" s="6"/>
      <c r="CK20" s="6"/>
      <c r="CL20" s="6"/>
      <c r="CM20" s="52"/>
      <c r="CO20" s="47"/>
      <c r="CP20" s="41">
        <v>2</v>
      </c>
      <c r="CQ20" s="6"/>
      <c r="CR20" s="6"/>
      <c r="CS20" s="6"/>
      <c r="CT20" s="6"/>
      <c r="CU20" s="6"/>
      <c r="CV20" s="6"/>
      <c r="CW20" s="52"/>
      <c r="CY20" s="47"/>
      <c r="CZ20" s="41">
        <v>2</v>
      </c>
      <c r="DA20" s="6"/>
      <c r="DB20" s="6"/>
      <c r="DC20" s="6"/>
      <c r="DD20" s="6"/>
      <c r="DE20" s="6"/>
      <c r="DF20" s="6"/>
      <c r="DG20" s="52"/>
      <c r="DI20" s="47"/>
      <c r="DJ20" s="41">
        <v>2</v>
      </c>
      <c r="DK20" s="6"/>
      <c r="DL20" s="6"/>
      <c r="DM20" s="6"/>
      <c r="DN20" s="6"/>
      <c r="DO20" s="6"/>
      <c r="DP20" s="6"/>
      <c r="DQ20" s="52"/>
      <c r="DS20" s="47"/>
      <c r="DT20" s="41">
        <v>2</v>
      </c>
      <c r="DU20" s="6"/>
      <c r="DV20" s="6"/>
      <c r="DW20" s="6"/>
      <c r="DX20" s="6"/>
      <c r="DY20" s="6"/>
      <c r="DZ20" s="6"/>
      <c r="EA20" s="52"/>
      <c r="EC20" s="47"/>
      <c r="ED20" s="41">
        <v>2</v>
      </c>
      <c r="EE20" s="6"/>
      <c r="EF20" s="6"/>
      <c r="EG20" s="6"/>
      <c r="EH20" s="6"/>
      <c r="EI20" s="6"/>
      <c r="EJ20" s="6"/>
      <c r="EK20" s="52"/>
      <c r="EM20" s="47"/>
      <c r="EN20" s="41">
        <v>2</v>
      </c>
      <c r="EO20" s="6"/>
      <c r="EP20" s="6"/>
      <c r="EQ20" s="6"/>
      <c r="ER20" s="6"/>
      <c r="ES20" s="6"/>
      <c r="ET20" s="6"/>
      <c r="EU20" s="52"/>
      <c r="EW20" s="47"/>
      <c r="EX20" s="41">
        <v>2</v>
      </c>
      <c r="EY20" s="6"/>
      <c r="EZ20" s="6"/>
      <c r="FA20" s="6"/>
      <c r="FB20" s="6"/>
      <c r="FC20" s="6"/>
      <c r="FD20" s="6"/>
      <c r="FE20" s="52"/>
      <c r="FG20" s="47"/>
      <c r="FH20" s="41">
        <v>2</v>
      </c>
      <c r="FI20" s="6"/>
      <c r="FJ20" s="6"/>
      <c r="FK20" s="6"/>
      <c r="FL20" s="6"/>
      <c r="FM20" s="6"/>
      <c r="FN20" s="6"/>
      <c r="FO20" s="52"/>
      <c r="FQ20" s="47"/>
      <c r="FR20" s="41">
        <v>2</v>
      </c>
      <c r="FS20" s="6"/>
      <c r="FT20" s="6"/>
      <c r="FU20" s="6"/>
      <c r="FV20" s="6"/>
      <c r="FW20" s="6"/>
      <c r="FX20" s="6"/>
      <c r="FY20" s="52"/>
      <c r="GA20" s="47"/>
      <c r="GB20" s="41">
        <v>2</v>
      </c>
      <c r="GC20" s="6"/>
      <c r="GD20" s="6"/>
      <c r="GE20" s="6"/>
      <c r="GF20" s="6"/>
      <c r="GG20" s="6"/>
      <c r="GH20" s="6"/>
      <c r="GI20" s="52"/>
      <c r="GK20" s="47"/>
      <c r="GL20" s="41">
        <v>2</v>
      </c>
      <c r="GM20" s="6"/>
      <c r="GN20" s="6"/>
      <c r="GO20" s="6"/>
      <c r="GP20" s="6"/>
      <c r="GQ20" s="6"/>
      <c r="GR20" s="6"/>
      <c r="GS20" s="52"/>
      <c r="GU20" s="47"/>
      <c r="GV20" s="41">
        <v>2</v>
      </c>
      <c r="GW20" s="6"/>
      <c r="GX20" s="6"/>
      <c r="GY20" s="6"/>
      <c r="GZ20" s="6"/>
      <c r="HA20" s="6"/>
      <c r="HB20" s="6"/>
      <c r="HC20" s="52"/>
      <c r="HE20" s="47"/>
      <c r="HF20" s="41">
        <v>2</v>
      </c>
      <c r="HG20" s="6"/>
      <c r="HH20" s="6"/>
      <c r="HI20" s="6"/>
      <c r="HJ20" s="6"/>
      <c r="HK20" s="6"/>
      <c r="HL20" s="6"/>
      <c r="HM20" s="52"/>
      <c r="HO20" s="47"/>
      <c r="HP20" s="41">
        <v>2</v>
      </c>
      <c r="HQ20" s="6"/>
      <c r="HR20" s="6"/>
      <c r="HS20" s="6"/>
      <c r="HT20" s="6"/>
      <c r="HU20" s="6"/>
      <c r="HV20" s="6"/>
      <c r="HW20" s="52"/>
      <c r="HY20" s="47"/>
      <c r="HZ20" s="41">
        <v>2</v>
      </c>
      <c r="IA20" s="6"/>
      <c r="IB20" s="6"/>
      <c r="IC20" s="6"/>
      <c r="ID20" s="6"/>
      <c r="IE20" s="6"/>
      <c r="IF20" s="6"/>
      <c r="IG20" s="52"/>
      <c r="II20" s="47"/>
      <c r="IJ20" s="41">
        <v>2</v>
      </c>
      <c r="IK20" s="6"/>
      <c r="IL20" s="6"/>
      <c r="IM20" s="6"/>
      <c r="IN20" s="6"/>
      <c r="IO20" s="6"/>
      <c r="IP20" s="6"/>
      <c r="IQ20" s="52"/>
      <c r="IS20" s="47"/>
      <c r="IT20" s="41">
        <v>2</v>
      </c>
      <c r="IU20" s="6"/>
      <c r="IV20" s="6"/>
      <c r="IW20" s="6"/>
      <c r="IX20" s="6"/>
      <c r="IY20" s="6"/>
      <c r="IZ20" s="6"/>
      <c r="JA20" s="52"/>
    </row>
    <row r="21" spans="1:261" s="1" customFormat="1" outlineLevel="2" x14ac:dyDescent="0.25">
      <c r="B21" s="338"/>
      <c r="C21" s="339"/>
      <c r="D21" s="17" t="s">
        <v>1</v>
      </c>
      <c r="E21" s="36">
        <f>AVERAGE(O21,Y21,AI21,AS21,BC21,BM21,BW21,CG21,CQ21,DA21,DK21,DU21,EE21,EO21,EY21,FI21,FS21,GC21,GM21,GW21,HG21,HQ21,IA21,IK21,IU21)</f>
        <v>10</v>
      </c>
      <c r="F21" s="36">
        <f t="shared" ref="F21:J21" si="29">AVERAGE(P21,Z21,AJ21,AT21,BD21,BN21,BX21,CH21,CR21,DB21,DL21,DV21,EF21,EP21,EZ21,FJ21,FT21,GD21,GN21,GX21,HH21,HR21,IB21,IL21,IV21)</f>
        <v>10</v>
      </c>
      <c r="G21" s="36">
        <f t="shared" si="29"/>
        <v>10</v>
      </c>
      <c r="H21" s="36">
        <f t="shared" si="29"/>
        <v>10</v>
      </c>
      <c r="I21" s="36">
        <f t="shared" si="29"/>
        <v>10</v>
      </c>
      <c r="J21" s="36">
        <f t="shared" si="29"/>
        <v>10</v>
      </c>
      <c r="K21" s="52"/>
      <c r="M21" s="48"/>
      <c r="N21" s="17" t="s">
        <v>1</v>
      </c>
      <c r="O21" s="36">
        <f t="shared" ref="O21:T21" si="30">IF(COUNT(O19:O20)=0,"",AVERAGE(O19:O20))</f>
        <v>10</v>
      </c>
      <c r="P21" s="36">
        <f t="shared" si="30"/>
        <v>10</v>
      </c>
      <c r="Q21" s="36">
        <f t="shared" si="30"/>
        <v>10</v>
      </c>
      <c r="R21" s="36">
        <f t="shared" si="30"/>
        <v>10</v>
      </c>
      <c r="S21" s="36">
        <f t="shared" si="30"/>
        <v>10</v>
      </c>
      <c r="T21" s="36">
        <f t="shared" si="30"/>
        <v>10</v>
      </c>
      <c r="U21" s="52"/>
      <c r="W21" s="48"/>
      <c r="X21" s="17" t="s">
        <v>1</v>
      </c>
      <c r="Y21" s="36" t="str">
        <f t="shared" ref="Y21:AD21" si="31">IF(COUNT(Y19:Y20)=0,"",AVERAGE(Y19:Y20))</f>
        <v/>
      </c>
      <c r="Z21" s="36" t="str">
        <f t="shared" si="31"/>
        <v/>
      </c>
      <c r="AA21" s="36" t="str">
        <f t="shared" si="31"/>
        <v/>
      </c>
      <c r="AB21" s="36" t="str">
        <f t="shared" si="31"/>
        <v/>
      </c>
      <c r="AC21" s="36" t="str">
        <f t="shared" si="31"/>
        <v/>
      </c>
      <c r="AD21" s="36" t="str">
        <f t="shared" si="31"/>
        <v/>
      </c>
      <c r="AE21" s="52"/>
      <c r="AG21" s="48"/>
      <c r="AH21" s="17" t="s">
        <v>1</v>
      </c>
      <c r="AI21" s="36" t="str">
        <f t="shared" ref="AI21:AN21" si="32">IF(COUNT(AI19:AI20)=0,"",AVERAGE(AI19:AI20))</f>
        <v/>
      </c>
      <c r="AJ21" s="36" t="str">
        <f t="shared" si="32"/>
        <v/>
      </c>
      <c r="AK21" s="36" t="str">
        <f t="shared" si="32"/>
        <v/>
      </c>
      <c r="AL21" s="36" t="str">
        <f t="shared" si="32"/>
        <v/>
      </c>
      <c r="AM21" s="36" t="str">
        <f t="shared" si="32"/>
        <v/>
      </c>
      <c r="AN21" s="36" t="str">
        <f t="shared" si="32"/>
        <v/>
      </c>
      <c r="AO21" s="52"/>
      <c r="AQ21" s="48"/>
      <c r="AR21" s="17" t="s">
        <v>1</v>
      </c>
      <c r="AS21" s="36" t="str">
        <f t="shared" ref="AS21:AX21" si="33">IF(COUNT(AS19:AS20)=0,"",AVERAGE(AS19:AS20))</f>
        <v/>
      </c>
      <c r="AT21" s="36" t="str">
        <f t="shared" si="33"/>
        <v/>
      </c>
      <c r="AU21" s="36" t="str">
        <f t="shared" si="33"/>
        <v/>
      </c>
      <c r="AV21" s="36" t="str">
        <f t="shared" si="33"/>
        <v/>
      </c>
      <c r="AW21" s="36" t="str">
        <f t="shared" si="33"/>
        <v/>
      </c>
      <c r="AX21" s="36" t="str">
        <f t="shared" si="33"/>
        <v/>
      </c>
      <c r="AY21" s="52"/>
      <c r="BA21" s="48"/>
      <c r="BB21" s="17" t="s">
        <v>1</v>
      </c>
      <c r="BC21" s="36" t="str">
        <f t="shared" ref="BC21:BH21" si="34">IF(COUNT(BC19:BC20)=0,"",AVERAGE(BC19:BC20))</f>
        <v/>
      </c>
      <c r="BD21" s="36" t="str">
        <f t="shared" si="34"/>
        <v/>
      </c>
      <c r="BE21" s="36" t="str">
        <f t="shared" si="34"/>
        <v/>
      </c>
      <c r="BF21" s="36" t="str">
        <f t="shared" si="34"/>
        <v/>
      </c>
      <c r="BG21" s="36" t="str">
        <f t="shared" si="34"/>
        <v/>
      </c>
      <c r="BH21" s="36" t="str">
        <f t="shared" si="34"/>
        <v/>
      </c>
      <c r="BI21" s="52"/>
      <c r="BK21" s="48"/>
      <c r="BL21" s="17" t="s">
        <v>1</v>
      </c>
      <c r="BM21" s="36" t="str">
        <f t="shared" ref="BM21:BR21" si="35">IF(COUNT(BM19:BM20)=0,"",AVERAGE(BM19:BM20))</f>
        <v/>
      </c>
      <c r="BN21" s="36" t="str">
        <f t="shared" si="35"/>
        <v/>
      </c>
      <c r="BO21" s="36" t="str">
        <f t="shared" si="35"/>
        <v/>
      </c>
      <c r="BP21" s="36" t="str">
        <f t="shared" si="35"/>
        <v/>
      </c>
      <c r="BQ21" s="36" t="str">
        <f t="shared" si="35"/>
        <v/>
      </c>
      <c r="BR21" s="36" t="str">
        <f t="shared" si="35"/>
        <v/>
      </c>
      <c r="BS21" s="52"/>
      <c r="BU21" s="48"/>
      <c r="BV21" s="17" t="s">
        <v>1</v>
      </c>
      <c r="BW21" s="36" t="str">
        <f t="shared" ref="BW21:CB21" si="36">IF(COUNT(BW19:BW20)=0,"",AVERAGE(BW19:BW20))</f>
        <v/>
      </c>
      <c r="BX21" s="36" t="str">
        <f t="shared" si="36"/>
        <v/>
      </c>
      <c r="BY21" s="36" t="str">
        <f t="shared" si="36"/>
        <v/>
      </c>
      <c r="BZ21" s="36" t="str">
        <f t="shared" si="36"/>
        <v/>
      </c>
      <c r="CA21" s="36" t="str">
        <f t="shared" si="36"/>
        <v/>
      </c>
      <c r="CB21" s="36" t="str">
        <f t="shared" si="36"/>
        <v/>
      </c>
      <c r="CC21" s="52"/>
      <c r="CE21" s="48"/>
      <c r="CF21" s="17" t="s">
        <v>1</v>
      </c>
      <c r="CG21" s="36" t="str">
        <f t="shared" ref="CG21:CL21" si="37">IF(COUNT(CG19:CG20)=0,"",AVERAGE(CG19:CG20))</f>
        <v/>
      </c>
      <c r="CH21" s="36" t="str">
        <f t="shared" si="37"/>
        <v/>
      </c>
      <c r="CI21" s="36" t="str">
        <f t="shared" si="37"/>
        <v/>
      </c>
      <c r="CJ21" s="36" t="str">
        <f t="shared" si="37"/>
        <v/>
      </c>
      <c r="CK21" s="36" t="str">
        <f t="shared" si="37"/>
        <v/>
      </c>
      <c r="CL21" s="36" t="str">
        <f t="shared" si="37"/>
        <v/>
      </c>
      <c r="CM21" s="52"/>
      <c r="CO21" s="48"/>
      <c r="CP21" s="17" t="s">
        <v>1</v>
      </c>
      <c r="CQ21" s="36" t="str">
        <f t="shared" ref="CQ21:CV21" si="38">IF(COUNT(CQ19:CQ20)=0,"",AVERAGE(CQ19:CQ20))</f>
        <v/>
      </c>
      <c r="CR21" s="36" t="str">
        <f t="shared" si="38"/>
        <v/>
      </c>
      <c r="CS21" s="36" t="str">
        <f t="shared" si="38"/>
        <v/>
      </c>
      <c r="CT21" s="36" t="str">
        <f t="shared" si="38"/>
        <v/>
      </c>
      <c r="CU21" s="36" t="str">
        <f t="shared" si="38"/>
        <v/>
      </c>
      <c r="CV21" s="36" t="str">
        <f t="shared" si="38"/>
        <v/>
      </c>
      <c r="CW21" s="52"/>
      <c r="CY21" s="48"/>
      <c r="CZ21" s="17" t="s">
        <v>1</v>
      </c>
      <c r="DA21" s="36" t="str">
        <f t="shared" ref="DA21:DF21" si="39">IF(COUNT(DA19:DA20)=0,"",AVERAGE(DA19:DA20))</f>
        <v/>
      </c>
      <c r="DB21" s="36" t="str">
        <f t="shared" si="39"/>
        <v/>
      </c>
      <c r="DC21" s="36" t="str">
        <f t="shared" si="39"/>
        <v/>
      </c>
      <c r="DD21" s="36" t="str">
        <f t="shared" si="39"/>
        <v/>
      </c>
      <c r="DE21" s="36" t="str">
        <f t="shared" si="39"/>
        <v/>
      </c>
      <c r="DF21" s="36" t="str">
        <f t="shared" si="39"/>
        <v/>
      </c>
      <c r="DG21" s="52"/>
      <c r="DI21" s="48"/>
      <c r="DJ21" s="17" t="s">
        <v>1</v>
      </c>
      <c r="DK21" s="36" t="str">
        <f t="shared" ref="DK21:DP21" si="40">IF(COUNT(DK19:DK20)=0,"",AVERAGE(DK19:DK20))</f>
        <v/>
      </c>
      <c r="DL21" s="36" t="str">
        <f t="shared" si="40"/>
        <v/>
      </c>
      <c r="DM21" s="36" t="str">
        <f t="shared" si="40"/>
        <v/>
      </c>
      <c r="DN21" s="36" t="str">
        <f t="shared" si="40"/>
        <v/>
      </c>
      <c r="DO21" s="36" t="str">
        <f t="shared" si="40"/>
        <v/>
      </c>
      <c r="DP21" s="36" t="str">
        <f t="shared" si="40"/>
        <v/>
      </c>
      <c r="DQ21" s="52"/>
      <c r="DS21" s="48"/>
      <c r="DT21" s="17" t="s">
        <v>1</v>
      </c>
      <c r="DU21" s="36" t="str">
        <f t="shared" ref="DU21:DZ21" si="41">IF(COUNT(DU19:DU20)=0,"",AVERAGE(DU19:DU20))</f>
        <v/>
      </c>
      <c r="DV21" s="36" t="str">
        <f t="shared" si="41"/>
        <v/>
      </c>
      <c r="DW21" s="36" t="str">
        <f t="shared" si="41"/>
        <v/>
      </c>
      <c r="DX21" s="36" t="str">
        <f t="shared" si="41"/>
        <v/>
      </c>
      <c r="DY21" s="36" t="str">
        <f t="shared" si="41"/>
        <v/>
      </c>
      <c r="DZ21" s="36" t="str">
        <f t="shared" si="41"/>
        <v/>
      </c>
      <c r="EA21" s="52"/>
      <c r="EC21" s="48"/>
      <c r="ED21" s="17" t="s">
        <v>1</v>
      </c>
      <c r="EE21" s="36" t="str">
        <f t="shared" ref="EE21:EJ21" si="42">IF(COUNT(EE19:EE20)=0,"",AVERAGE(EE19:EE20))</f>
        <v/>
      </c>
      <c r="EF21" s="36" t="str">
        <f t="shared" si="42"/>
        <v/>
      </c>
      <c r="EG21" s="36" t="str">
        <f t="shared" si="42"/>
        <v/>
      </c>
      <c r="EH21" s="36" t="str">
        <f t="shared" si="42"/>
        <v/>
      </c>
      <c r="EI21" s="36" t="str">
        <f t="shared" si="42"/>
        <v/>
      </c>
      <c r="EJ21" s="36" t="str">
        <f t="shared" si="42"/>
        <v/>
      </c>
      <c r="EK21" s="52"/>
      <c r="EM21" s="48"/>
      <c r="EN21" s="17" t="s">
        <v>1</v>
      </c>
      <c r="EO21" s="36" t="str">
        <f t="shared" ref="EO21:ET21" si="43">IF(COUNT(EO19:EO20)=0,"",AVERAGE(EO19:EO20))</f>
        <v/>
      </c>
      <c r="EP21" s="36" t="str">
        <f t="shared" si="43"/>
        <v/>
      </c>
      <c r="EQ21" s="36" t="str">
        <f t="shared" si="43"/>
        <v/>
      </c>
      <c r="ER21" s="36" t="str">
        <f t="shared" si="43"/>
        <v/>
      </c>
      <c r="ES21" s="36" t="str">
        <f t="shared" si="43"/>
        <v/>
      </c>
      <c r="ET21" s="36" t="str">
        <f t="shared" si="43"/>
        <v/>
      </c>
      <c r="EU21" s="52"/>
      <c r="EW21" s="48"/>
      <c r="EX21" s="17" t="s">
        <v>1</v>
      </c>
      <c r="EY21" s="36" t="str">
        <f t="shared" ref="EY21:FD21" si="44">IF(COUNT(EY19:EY20)=0,"",AVERAGE(EY19:EY20))</f>
        <v/>
      </c>
      <c r="EZ21" s="36" t="str">
        <f t="shared" si="44"/>
        <v/>
      </c>
      <c r="FA21" s="36" t="str">
        <f t="shared" si="44"/>
        <v/>
      </c>
      <c r="FB21" s="36" t="str">
        <f t="shared" si="44"/>
        <v/>
      </c>
      <c r="FC21" s="36" t="str">
        <f t="shared" si="44"/>
        <v/>
      </c>
      <c r="FD21" s="36" t="str">
        <f t="shared" si="44"/>
        <v/>
      </c>
      <c r="FE21" s="52"/>
      <c r="FG21" s="48"/>
      <c r="FH21" s="17" t="s">
        <v>1</v>
      </c>
      <c r="FI21" s="36" t="str">
        <f t="shared" ref="FI21:FN21" si="45">IF(COUNT(FI19:FI20)=0,"",AVERAGE(FI19:FI20))</f>
        <v/>
      </c>
      <c r="FJ21" s="36" t="str">
        <f t="shared" si="45"/>
        <v/>
      </c>
      <c r="FK21" s="36" t="str">
        <f t="shared" si="45"/>
        <v/>
      </c>
      <c r="FL21" s="36" t="str">
        <f t="shared" si="45"/>
        <v/>
      </c>
      <c r="FM21" s="36" t="str">
        <f t="shared" si="45"/>
        <v/>
      </c>
      <c r="FN21" s="36" t="str">
        <f t="shared" si="45"/>
        <v/>
      </c>
      <c r="FO21" s="52"/>
      <c r="FQ21" s="48"/>
      <c r="FR21" s="17" t="s">
        <v>1</v>
      </c>
      <c r="FS21" s="36" t="str">
        <f t="shared" ref="FS21:FX21" si="46">IF(COUNT(FS19:FS20)=0,"",AVERAGE(FS19:FS20))</f>
        <v/>
      </c>
      <c r="FT21" s="36" t="str">
        <f t="shared" si="46"/>
        <v/>
      </c>
      <c r="FU21" s="36" t="str">
        <f t="shared" si="46"/>
        <v/>
      </c>
      <c r="FV21" s="36" t="str">
        <f t="shared" si="46"/>
        <v/>
      </c>
      <c r="FW21" s="36" t="str">
        <f t="shared" si="46"/>
        <v/>
      </c>
      <c r="FX21" s="36" t="str">
        <f t="shared" si="46"/>
        <v/>
      </c>
      <c r="FY21" s="52"/>
      <c r="GA21" s="48"/>
      <c r="GB21" s="17" t="s">
        <v>1</v>
      </c>
      <c r="GC21" s="36" t="str">
        <f t="shared" ref="GC21:GH21" si="47">IF(COUNT(GC19:GC20)=0,"",AVERAGE(GC19:GC20))</f>
        <v/>
      </c>
      <c r="GD21" s="36" t="str">
        <f t="shared" si="47"/>
        <v/>
      </c>
      <c r="GE21" s="36" t="str">
        <f t="shared" si="47"/>
        <v/>
      </c>
      <c r="GF21" s="36" t="str">
        <f t="shared" si="47"/>
        <v/>
      </c>
      <c r="GG21" s="36" t="str">
        <f t="shared" si="47"/>
        <v/>
      </c>
      <c r="GH21" s="36" t="str">
        <f t="shared" si="47"/>
        <v/>
      </c>
      <c r="GI21" s="52"/>
      <c r="GK21" s="48"/>
      <c r="GL21" s="17" t="s">
        <v>1</v>
      </c>
      <c r="GM21" s="36" t="str">
        <f t="shared" ref="GM21:GR21" si="48">IF(COUNT(GM19:GM20)=0,"",AVERAGE(GM19:GM20))</f>
        <v/>
      </c>
      <c r="GN21" s="36" t="str">
        <f t="shared" si="48"/>
        <v/>
      </c>
      <c r="GO21" s="36" t="str">
        <f t="shared" si="48"/>
        <v/>
      </c>
      <c r="GP21" s="36" t="str">
        <f t="shared" si="48"/>
        <v/>
      </c>
      <c r="GQ21" s="36" t="str">
        <f t="shared" si="48"/>
        <v/>
      </c>
      <c r="GR21" s="36" t="str">
        <f t="shared" si="48"/>
        <v/>
      </c>
      <c r="GS21" s="52"/>
      <c r="GU21" s="48"/>
      <c r="GV21" s="17" t="s">
        <v>1</v>
      </c>
      <c r="GW21" s="36" t="str">
        <f t="shared" ref="GW21:HB21" si="49">IF(COUNT(GW19:GW20)=0,"",AVERAGE(GW19:GW20))</f>
        <v/>
      </c>
      <c r="GX21" s="36" t="str">
        <f t="shared" si="49"/>
        <v/>
      </c>
      <c r="GY21" s="36" t="str">
        <f t="shared" si="49"/>
        <v/>
      </c>
      <c r="GZ21" s="36" t="str">
        <f t="shared" si="49"/>
        <v/>
      </c>
      <c r="HA21" s="36" t="str">
        <f t="shared" si="49"/>
        <v/>
      </c>
      <c r="HB21" s="36" t="str">
        <f t="shared" si="49"/>
        <v/>
      </c>
      <c r="HC21" s="52"/>
      <c r="HE21" s="48"/>
      <c r="HF21" s="17" t="s">
        <v>1</v>
      </c>
      <c r="HG21" s="36" t="str">
        <f t="shared" ref="HG21:HL21" si="50">IF(COUNT(HG19:HG20)=0,"",AVERAGE(HG19:HG20))</f>
        <v/>
      </c>
      <c r="HH21" s="36" t="str">
        <f t="shared" si="50"/>
        <v/>
      </c>
      <c r="HI21" s="36" t="str">
        <f t="shared" si="50"/>
        <v/>
      </c>
      <c r="HJ21" s="36" t="str">
        <f t="shared" si="50"/>
        <v/>
      </c>
      <c r="HK21" s="36" t="str">
        <f t="shared" si="50"/>
        <v/>
      </c>
      <c r="HL21" s="36" t="str">
        <f t="shared" si="50"/>
        <v/>
      </c>
      <c r="HM21" s="52"/>
      <c r="HO21" s="48"/>
      <c r="HP21" s="17" t="s">
        <v>1</v>
      </c>
      <c r="HQ21" s="36" t="str">
        <f t="shared" ref="HQ21:HV21" si="51">IF(COUNT(HQ19:HQ20)=0,"",AVERAGE(HQ19:HQ20))</f>
        <v/>
      </c>
      <c r="HR21" s="36" t="str">
        <f t="shared" si="51"/>
        <v/>
      </c>
      <c r="HS21" s="36" t="str">
        <f t="shared" si="51"/>
        <v/>
      </c>
      <c r="HT21" s="36" t="str">
        <f t="shared" si="51"/>
        <v/>
      </c>
      <c r="HU21" s="36" t="str">
        <f t="shared" si="51"/>
        <v/>
      </c>
      <c r="HV21" s="36" t="str">
        <f t="shared" si="51"/>
        <v/>
      </c>
      <c r="HW21" s="52"/>
      <c r="HY21" s="48"/>
      <c r="HZ21" s="17" t="s">
        <v>1</v>
      </c>
      <c r="IA21" s="36" t="str">
        <f t="shared" ref="IA21:IF21" si="52">IF(COUNT(IA19:IA20)=0,"",AVERAGE(IA19:IA20))</f>
        <v/>
      </c>
      <c r="IB21" s="36" t="str">
        <f t="shared" si="52"/>
        <v/>
      </c>
      <c r="IC21" s="36" t="str">
        <f t="shared" si="52"/>
        <v/>
      </c>
      <c r="ID21" s="36" t="str">
        <f t="shared" si="52"/>
        <v/>
      </c>
      <c r="IE21" s="36" t="str">
        <f t="shared" si="52"/>
        <v/>
      </c>
      <c r="IF21" s="36" t="str">
        <f t="shared" si="52"/>
        <v/>
      </c>
      <c r="IG21" s="52"/>
      <c r="II21" s="48"/>
      <c r="IJ21" s="17" t="s">
        <v>1</v>
      </c>
      <c r="IK21" s="36" t="str">
        <f t="shared" ref="IK21:IP21" si="53">IF(COUNT(IK19:IK20)=0,"",AVERAGE(IK19:IK20))</f>
        <v/>
      </c>
      <c r="IL21" s="36" t="str">
        <f t="shared" si="53"/>
        <v/>
      </c>
      <c r="IM21" s="36" t="str">
        <f t="shared" si="53"/>
        <v/>
      </c>
      <c r="IN21" s="36" t="str">
        <f t="shared" si="53"/>
        <v/>
      </c>
      <c r="IO21" s="36" t="str">
        <f t="shared" si="53"/>
        <v/>
      </c>
      <c r="IP21" s="36" t="str">
        <f t="shared" si="53"/>
        <v/>
      </c>
      <c r="IQ21" s="52"/>
      <c r="IS21" s="48"/>
      <c r="IT21" s="17" t="s">
        <v>1</v>
      </c>
      <c r="IU21" s="36" t="str">
        <f t="shared" ref="IU21:IZ21" si="54">IF(COUNT(IU19:IU20)=0,"",AVERAGE(IU19:IU20))</f>
        <v/>
      </c>
      <c r="IV21" s="36" t="str">
        <f t="shared" si="54"/>
        <v/>
      </c>
      <c r="IW21" s="36" t="str">
        <f t="shared" si="54"/>
        <v/>
      </c>
      <c r="IX21" s="36" t="str">
        <f t="shared" si="54"/>
        <v/>
      </c>
      <c r="IY21" s="36" t="str">
        <f t="shared" si="54"/>
        <v/>
      </c>
      <c r="IZ21" s="36" t="str">
        <f t="shared" si="54"/>
        <v/>
      </c>
      <c r="JA21" s="52"/>
    </row>
    <row r="22" spans="1:261" s="1" customFormat="1" ht="13.8" outlineLevel="1" x14ac:dyDescent="0.25">
      <c r="A22" s="99" t="s">
        <v>129</v>
      </c>
      <c r="B22" s="345">
        <f>IF(A22="High",TECHHigh,(IF(A22="Medium",TECHMed,(IF(A22="Low",TechLow,0)))))</f>
        <v>1</v>
      </c>
      <c r="C22" s="341">
        <v>1.3</v>
      </c>
      <c r="D22" s="38" t="s">
        <v>398</v>
      </c>
      <c r="E22" s="38"/>
      <c r="F22" s="38"/>
      <c r="G22" s="38"/>
      <c r="H22" s="38"/>
      <c r="I22" s="38"/>
      <c r="J22" s="38"/>
      <c r="K22" s="52"/>
      <c r="M22" s="37">
        <v>1.3</v>
      </c>
      <c r="N22" s="38" t="s">
        <v>398</v>
      </c>
      <c r="O22" s="38"/>
      <c r="P22" s="38"/>
      <c r="Q22" s="38"/>
      <c r="R22" s="38"/>
      <c r="S22" s="38"/>
      <c r="T22" s="38"/>
      <c r="U22" s="52"/>
      <c r="W22" s="37">
        <v>1.3</v>
      </c>
      <c r="X22" s="38" t="s">
        <v>398</v>
      </c>
      <c r="Y22" s="38"/>
      <c r="Z22" s="38"/>
      <c r="AA22" s="38"/>
      <c r="AB22" s="38"/>
      <c r="AC22" s="38"/>
      <c r="AD22" s="38"/>
      <c r="AE22" s="52"/>
      <c r="AG22" s="37">
        <v>1.3</v>
      </c>
      <c r="AH22" s="38" t="s">
        <v>398</v>
      </c>
      <c r="AI22" s="38"/>
      <c r="AJ22" s="38"/>
      <c r="AK22" s="38"/>
      <c r="AL22" s="38"/>
      <c r="AM22" s="38"/>
      <c r="AN22" s="38"/>
      <c r="AO22" s="52"/>
      <c r="AQ22" s="37">
        <v>1.3</v>
      </c>
      <c r="AR22" s="38" t="s">
        <v>398</v>
      </c>
      <c r="AS22" s="38"/>
      <c r="AT22" s="38"/>
      <c r="AU22" s="38"/>
      <c r="AV22" s="38"/>
      <c r="AW22" s="38"/>
      <c r="AX22" s="38"/>
      <c r="AY22" s="52"/>
      <c r="BA22" s="37">
        <v>1.3</v>
      </c>
      <c r="BB22" s="38" t="s">
        <v>398</v>
      </c>
      <c r="BC22" s="38"/>
      <c r="BD22" s="38"/>
      <c r="BE22" s="38"/>
      <c r="BF22" s="38"/>
      <c r="BG22" s="38"/>
      <c r="BH22" s="38"/>
      <c r="BI22" s="52"/>
      <c r="BK22" s="37">
        <v>1.3</v>
      </c>
      <c r="BL22" s="38" t="s">
        <v>398</v>
      </c>
      <c r="BM22" s="38"/>
      <c r="BN22" s="38"/>
      <c r="BO22" s="38"/>
      <c r="BP22" s="38"/>
      <c r="BQ22" s="38"/>
      <c r="BR22" s="38"/>
      <c r="BS22" s="52"/>
      <c r="BU22" s="37">
        <v>1.3</v>
      </c>
      <c r="BV22" s="38" t="s">
        <v>398</v>
      </c>
      <c r="BW22" s="38"/>
      <c r="BX22" s="38"/>
      <c r="BY22" s="38"/>
      <c r="BZ22" s="38"/>
      <c r="CA22" s="38"/>
      <c r="CB22" s="38"/>
      <c r="CC22" s="52"/>
      <c r="CE22" s="37">
        <v>1.3</v>
      </c>
      <c r="CF22" s="38" t="s">
        <v>398</v>
      </c>
      <c r="CG22" s="38"/>
      <c r="CH22" s="38"/>
      <c r="CI22" s="38"/>
      <c r="CJ22" s="38"/>
      <c r="CK22" s="38"/>
      <c r="CL22" s="38"/>
      <c r="CM22" s="52"/>
      <c r="CO22" s="37">
        <v>1.3</v>
      </c>
      <c r="CP22" s="38" t="s">
        <v>398</v>
      </c>
      <c r="CQ22" s="38"/>
      <c r="CR22" s="38"/>
      <c r="CS22" s="38"/>
      <c r="CT22" s="38"/>
      <c r="CU22" s="38"/>
      <c r="CV22" s="38"/>
      <c r="CW22" s="52"/>
      <c r="CY22" s="37">
        <v>1.3</v>
      </c>
      <c r="CZ22" s="38" t="s">
        <v>398</v>
      </c>
      <c r="DA22" s="38"/>
      <c r="DB22" s="38"/>
      <c r="DC22" s="38"/>
      <c r="DD22" s="38"/>
      <c r="DE22" s="38"/>
      <c r="DF22" s="38"/>
      <c r="DG22" s="52"/>
      <c r="DI22" s="37">
        <v>1.3</v>
      </c>
      <c r="DJ22" s="38" t="s">
        <v>398</v>
      </c>
      <c r="DK22" s="38"/>
      <c r="DL22" s="38"/>
      <c r="DM22" s="38"/>
      <c r="DN22" s="38"/>
      <c r="DO22" s="38"/>
      <c r="DP22" s="38"/>
      <c r="DQ22" s="52"/>
      <c r="DS22" s="37">
        <v>1.3</v>
      </c>
      <c r="DT22" s="38" t="s">
        <v>398</v>
      </c>
      <c r="DU22" s="38"/>
      <c r="DV22" s="38"/>
      <c r="DW22" s="38"/>
      <c r="DX22" s="38"/>
      <c r="DY22" s="38"/>
      <c r="DZ22" s="38"/>
      <c r="EA22" s="52"/>
      <c r="EC22" s="37">
        <v>1.3</v>
      </c>
      <c r="ED22" s="38" t="s">
        <v>398</v>
      </c>
      <c r="EE22" s="38"/>
      <c r="EF22" s="38"/>
      <c r="EG22" s="38"/>
      <c r="EH22" s="38"/>
      <c r="EI22" s="38"/>
      <c r="EJ22" s="38"/>
      <c r="EK22" s="52"/>
      <c r="EM22" s="37">
        <v>1.3</v>
      </c>
      <c r="EN22" s="38" t="s">
        <v>398</v>
      </c>
      <c r="EO22" s="38"/>
      <c r="EP22" s="38"/>
      <c r="EQ22" s="38"/>
      <c r="ER22" s="38"/>
      <c r="ES22" s="38"/>
      <c r="ET22" s="38"/>
      <c r="EU22" s="52"/>
      <c r="EW22" s="37">
        <v>1.3</v>
      </c>
      <c r="EX22" s="38" t="s">
        <v>398</v>
      </c>
      <c r="EY22" s="38"/>
      <c r="EZ22" s="38"/>
      <c r="FA22" s="38"/>
      <c r="FB22" s="38"/>
      <c r="FC22" s="38"/>
      <c r="FD22" s="38"/>
      <c r="FE22" s="52"/>
      <c r="FG22" s="37">
        <v>1.3</v>
      </c>
      <c r="FH22" s="38" t="s">
        <v>398</v>
      </c>
      <c r="FI22" s="38"/>
      <c r="FJ22" s="38"/>
      <c r="FK22" s="38"/>
      <c r="FL22" s="38"/>
      <c r="FM22" s="38"/>
      <c r="FN22" s="38"/>
      <c r="FO22" s="52"/>
      <c r="FQ22" s="37">
        <v>1.3</v>
      </c>
      <c r="FR22" s="38" t="s">
        <v>398</v>
      </c>
      <c r="FS22" s="38"/>
      <c r="FT22" s="38"/>
      <c r="FU22" s="38"/>
      <c r="FV22" s="38"/>
      <c r="FW22" s="38"/>
      <c r="FX22" s="38"/>
      <c r="FY22" s="52"/>
      <c r="GA22" s="37">
        <v>1.3</v>
      </c>
      <c r="GB22" s="38" t="s">
        <v>398</v>
      </c>
      <c r="GC22" s="38"/>
      <c r="GD22" s="38"/>
      <c r="GE22" s="38"/>
      <c r="GF22" s="38"/>
      <c r="GG22" s="38"/>
      <c r="GH22" s="38"/>
      <c r="GI22" s="52"/>
      <c r="GK22" s="37">
        <v>1.3</v>
      </c>
      <c r="GL22" s="38" t="s">
        <v>398</v>
      </c>
      <c r="GM22" s="38"/>
      <c r="GN22" s="38"/>
      <c r="GO22" s="38"/>
      <c r="GP22" s="38"/>
      <c r="GQ22" s="38"/>
      <c r="GR22" s="38"/>
      <c r="GS22" s="52"/>
      <c r="GU22" s="37">
        <v>1.3</v>
      </c>
      <c r="GV22" s="38" t="s">
        <v>398</v>
      </c>
      <c r="GW22" s="38"/>
      <c r="GX22" s="38"/>
      <c r="GY22" s="38"/>
      <c r="GZ22" s="38"/>
      <c r="HA22" s="38"/>
      <c r="HB22" s="38"/>
      <c r="HC22" s="52"/>
      <c r="HE22" s="37">
        <v>1.3</v>
      </c>
      <c r="HF22" s="38" t="s">
        <v>398</v>
      </c>
      <c r="HG22" s="38"/>
      <c r="HH22" s="38"/>
      <c r="HI22" s="38"/>
      <c r="HJ22" s="38"/>
      <c r="HK22" s="38"/>
      <c r="HL22" s="38"/>
      <c r="HM22" s="52"/>
      <c r="HO22" s="37">
        <v>1.3</v>
      </c>
      <c r="HP22" s="38" t="s">
        <v>398</v>
      </c>
      <c r="HQ22" s="38"/>
      <c r="HR22" s="38"/>
      <c r="HS22" s="38"/>
      <c r="HT22" s="38"/>
      <c r="HU22" s="38"/>
      <c r="HV22" s="38"/>
      <c r="HW22" s="52"/>
      <c r="HY22" s="37">
        <v>1.3</v>
      </c>
      <c r="HZ22" s="38" t="s">
        <v>398</v>
      </c>
      <c r="IA22" s="38"/>
      <c r="IB22" s="38"/>
      <c r="IC22" s="38"/>
      <c r="ID22" s="38"/>
      <c r="IE22" s="38"/>
      <c r="IF22" s="38"/>
      <c r="IG22" s="52"/>
      <c r="II22" s="37">
        <v>1.3</v>
      </c>
      <c r="IJ22" s="38" t="s">
        <v>398</v>
      </c>
      <c r="IK22" s="38"/>
      <c r="IL22" s="38"/>
      <c r="IM22" s="38"/>
      <c r="IN22" s="38"/>
      <c r="IO22" s="38"/>
      <c r="IP22" s="38"/>
      <c r="IQ22" s="52"/>
      <c r="IS22" s="37">
        <v>1.3</v>
      </c>
      <c r="IT22" s="38" t="s">
        <v>398</v>
      </c>
      <c r="IU22" s="38"/>
      <c r="IV22" s="38"/>
      <c r="IW22" s="38"/>
      <c r="IX22" s="38"/>
      <c r="IY22" s="38"/>
      <c r="IZ22" s="38"/>
      <c r="JA22" s="52"/>
    </row>
    <row r="23" spans="1:261" s="1" customFormat="1" outlineLevel="2" x14ac:dyDescent="0.25">
      <c r="B23" s="338"/>
      <c r="C23" s="343" t="s">
        <v>399</v>
      </c>
      <c r="D23" s="103" t="s">
        <v>400</v>
      </c>
      <c r="E23" s="350">
        <f>E25</f>
        <v>10</v>
      </c>
      <c r="F23" s="350">
        <f t="shared" ref="F23:J23" si="55">F25</f>
        <v>10</v>
      </c>
      <c r="G23" s="350">
        <f t="shared" si="55"/>
        <v>9</v>
      </c>
      <c r="H23" s="350">
        <f t="shared" si="55"/>
        <v>10</v>
      </c>
      <c r="I23" s="350" t="e">
        <f t="shared" si="55"/>
        <v>#DIV/0!</v>
      </c>
      <c r="J23" s="350">
        <f t="shared" si="55"/>
        <v>7</v>
      </c>
      <c r="K23" s="52"/>
      <c r="M23" s="102" t="s">
        <v>399</v>
      </c>
      <c r="N23" s="103" t="s">
        <v>400</v>
      </c>
      <c r="O23" s="103"/>
      <c r="P23" s="103"/>
      <c r="Q23" s="103"/>
      <c r="R23" s="103"/>
      <c r="S23" s="103"/>
      <c r="T23" s="103"/>
      <c r="U23" s="52"/>
      <c r="W23" s="102" t="s">
        <v>399</v>
      </c>
      <c r="X23" s="103" t="s">
        <v>400</v>
      </c>
      <c r="Y23" s="103"/>
      <c r="Z23" s="103"/>
      <c r="AA23" s="103"/>
      <c r="AB23" s="103"/>
      <c r="AC23" s="103"/>
      <c r="AD23" s="103"/>
      <c r="AE23" s="52"/>
      <c r="AG23" s="102" t="s">
        <v>399</v>
      </c>
      <c r="AH23" s="103" t="s">
        <v>400</v>
      </c>
      <c r="AI23" s="103"/>
      <c r="AJ23" s="103"/>
      <c r="AK23" s="103"/>
      <c r="AL23" s="103"/>
      <c r="AM23" s="103"/>
      <c r="AN23" s="103"/>
      <c r="AO23" s="52"/>
      <c r="AQ23" s="102" t="s">
        <v>399</v>
      </c>
      <c r="AR23" s="103" t="s">
        <v>400</v>
      </c>
      <c r="AS23" s="103"/>
      <c r="AT23" s="103"/>
      <c r="AU23" s="103"/>
      <c r="AV23" s="103"/>
      <c r="AW23" s="103"/>
      <c r="AX23" s="103"/>
      <c r="AY23" s="52"/>
      <c r="BA23" s="102" t="s">
        <v>399</v>
      </c>
      <c r="BB23" s="103" t="s">
        <v>400</v>
      </c>
      <c r="BC23" s="103"/>
      <c r="BD23" s="103"/>
      <c r="BE23" s="103"/>
      <c r="BF23" s="103"/>
      <c r="BG23" s="103"/>
      <c r="BH23" s="103"/>
      <c r="BI23" s="52"/>
      <c r="BK23" s="102" t="s">
        <v>399</v>
      </c>
      <c r="BL23" s="103" t="s">
        <v>400</v>
      </c>
      <c r="BM23" s="103"/>
      <c r="BN23" s="103"/>
      <c r="BO23" s="103"/>
      <c r="BP23" s="103"/>
      <c r="BQ23" s="103"/>
      <c r="BR23" s="103"/>
      <c r="BS23" s="52"/>
      <c r="BU23" s="102" t="s">
        <v>399</v>
      </c>
      <c r="BV23" s="103" t="s">
        <v>400</v>
      </c>
      <c r="BW23" s="103"/>
      <c r="BX23" s="103"/>
      <c r="BY23" s="103"/>
      <c r="BZ23" s="103"/>
      <c r="CA23" s="103"/>
      <c r="CB23" s="103"/>
      <c r="CC23" s="52"/>
      <c r="CE23" s="102" t="s">
        <v>399</v>
      </c>
      <c r="CF23" s="103" t="s">
        <v>400</v>
      </c>
      <c r="CG23" s="103"/>
      <c r="CH23" s="103"/>
      <c r="CI23" s="103"/>
      <c r="CJ23" s="103"/>
      <c r="CK23" s="103"/>
      <c r="CL23" s="103"/>
      <c r="CM23" s="52"/>
      <c r="CO23" s="102" t="s">
        <v>399</v>
      </c>
      <c r="CP23" s="103" t="s">
        <v>400</v>
      </c>
      <c r="CQ23" s="103"/>
      <c r="CR23" s="103"/>
      <c r="CS23" s="103"/>
      <c r="CT23" s="103"/>
      <c r="CU23" s="103"/>
      <c r="CV23" s="103"/>
      <c r="CW23" s="52"/>
      <c r="CY23" s="102" t="s">
        <v>399</v>
      </c>
      <c r="CZ23" s="103" t="s">
        <v>400</v>
      </c>
      <c r="DA23" s="103"/>
      <c r="DB23" s="103"/>
      <c r="DC23" s="103"/>
      <c r="DD23" s="103"/>
      <c r="DE23" s="103"/>
      <c r="DF23" s="103"/>
      <c r="DG23" s="52"/>
      <c r="DI23" s="102" t="s">
        <v>399</v>
      </c>
      <c r="DJ23" s="103" t="s">
        <v>400</v>
      </c>
      <c r="DK23" s="103"/>
      <c r="DL23" s="103"/>
      <c r="DM23" s="103"/>
      <c r="DN23" s="103"/>
      <c r="DO23" s="103"/>
      <c r="DP23" s="103"/>
      <c r="DQ23" s="52"/>
      <c r="DS23" s="102" t="s">
        <v>399</v>
      </c>
      <c r="DT23" s="103" t="s">
        <v>400</v>
      </c>
      <c r="DU23" s="103"/>
      <c r="DV23" s="103"/>
      <c r="DW23" s="103"/>
      <c r="DX23" s="103"/>
      <c r="DY23" s="103"/>
      <c r="DZ23" s="103"/>
      <c r="EA23" s="52"/>
      <c r="EC23" s="102" t="s">
        <v>399</v>
      </c>
      <c r="ED23" s="103" t="s">
        <v>400</v>
      </c>
      <c r="EE23" s="103"/>
      <c r="EF23" s="103"/>
      <c r="EG23" s="103"/>
      <c r="EH23" s="103"/>
      <c r="EI23" s="103"/>
      <c r="EJ23" s="103"/>
      <c r="EK23" s="52"/>
      <c r="EM23" s="102" t="s">
        <v>399</v>
      </c>
      <c r="EN23" s="103" t="s">
        <v>400</v>
      </c>
      <c r="EO23" s="103"/>
      <c r="EP23" s="103"/>
      <c r="EQ23" s="103"/>
      <c r="ER23" s="103"/>
      <c r="ES23" s="103"/>
      <c r="ET23" s="103"/>
      <c r="EU23" s="52"/>
      <c r="EW23" s="102" t="s">
        <v>399</v>
      </c>
      <c r="EX23" s="103" t="s">
        <v>400</v>
      </c>
      <c r="EY23" s="103"/>
      <c r="EZ23" s="103"/>
      <c r="FA23" s="103"/>
      <c r="FB23" s="103"/>
      <c r="FC23" s="103"/>
      <c r="FD23" s="103"/>
      <c r="FE23" s="52"/>
      <c r="FG23" s="102" t="s">
        <v>399</v>
      </c>
      <c r="FH23" s="103" t="s">
        <v>400</v>
      </c>
      <c r="FI23" s="103"/>
      <c r="FJ23" s="103"/>
      <c r="FK23" s="103"/>
      <c r="FL23" s="103"/>
      <c r="FM23" s="103"/>
      <c r="FN23" s="103"/>
      <c r="FO23" s="52"/>
      <c r="FQ23" s="102" t="s">
        <v>399</v>
      </c>
      <c r="FR23" s="103" t="s">
        <v>400</v>
      </c>
      <c r="FS23" s="103"/>
      <c r="FT23" s="103"/>
      <c r="FU23" s="103"/>
      <c r="FV23" s="103"/>
      <c r="FW23" s="103"/>
      <c r="FX23" s="103"/>
      <c r="FY23" s="52"/>
      <c r="GA23" s="102" t="s">
        <v>399</v>
      </c>
      <c r="GB23" s="103" t="s">
        <v>400</v>
      </c>
      <c r="GC23" s="103"/>
      <c r="GD23" s="103"/>
      <c r="GE23" s="103"/>
      <c r="GF23" s="103"/>
      <c r="GG23" s="103"/>
      <c r="GH23" s="103"/>
      <c r="GI23" s="52"/>
      <c r="GK23" s="102" t="s">
        <v>399</v>
      </c>
      <c r="GL23" s="103" t="s">
        <v>400</v>
      </c>
      <c r="GM23" s="103"/>
      <c r="GN23" s="103"/>
      <c r="GO23" s="103"/>
      <c r="GP23" s="103"/>
      <c r="GQ23" s="103"/>
      <c r="GR23" s="103"/>
      <c r="GS23" s="52"/>
      <c r="GU23" s="102" t="s">
        <v>399</v>
      </c>
      <c r="GV23" s="103" t="s">
        <v>400</v>
      </c>
      <c r="GW23" s="103"/>
      <c r="GX23" s="103"/>
      <c r="GY23" s="103"/>
      <c r="GZ23" s="103"/>
      <c r="HA23" s="103"/>
      <c r="HB23" s="103"/>
      <c r="HC23" s="52"/>
      <c r="HE23" s="102" t="s">
        <v>399</v>
      </c>
      <c r="HF23" s="103" t="s">
        <v>400</v>
      </c>
      <c r="HG23" s="103"/>
      <c r="HH23" s="103"/>
      <c r="HI23" s="103"/>
      <c r="HJ23" s="103"/>
      <c r="HK23" s="103"/>
      <c r="HL23" s="103"/>
      <c r="HM23" s="52"/>
      <c r="HO23" s="102" t="s">
        <v>399</v>
      </c>
      <c r="HP23" s="103" t="s">
        <v>400</v>
      </c>
      <c r="HQ23" s="103"/>
      <c r="HR23" s="103"/>
      <c r="HS23" s="103"/>
      <c r="HT23" s="103"/>
      <c r="HU23" s="103"/>
      <c r="HV23" s="103"/>
      <c r="HW23" s="52"/>
      <c r="HY23" s="102" t="s">
        <v>399</v>
      </c>
      <c r="HZ23" s="103" t="s">
        <v>400</v>
      </c>
      <c r="IA23" s="103"/>
      <c r="IB23" s="103"/>
      <c r="IC23" s="103"/>
      <c r="ID23" s="103"/>
      <c r="IE23" s="103"/>
      <c r="IF23" s="103"/>
      <c r="IG23" s="52"/>
      <c r="II23" s="102" t="s">
        <v>399</v>
      </c>
      <c r="IJ23" s="103" t="s">
        <v>400</v>
      </c>
      <c r="IK23" s="103"/>
      <c r="IL23" s="103"/>
      <c r="IM23" s="103"/>
      <c r="IN23" s="103"/>
      <c r="IO23" s="103"/>
      <c r="IP23" s="103"/>
      <c r="IQ23" s="52"/>
      <c r="IS23" s="102" t="s">
        <v>399</v>
      </c>
      <c r="IT23" s="103" t="s">
        <v>400</v>
      </c>
      <c r="IU23" s="103"/>
      <c r="IV23" s="103"/>
      <c r="IW23" s="103"/>
      <c r="IX23" s="103"/>
      <c r="IY23" s="103"/>
      <c r="IZ23" s="103"/>
      <c r="JA23" s="52"/>
    </row>
    <row r="24" spans="1:261" s="1" customFormat="1" outlineLevel="2" x14ac:dyDescent="0.25">
      <c r="B24" s="338"/>
      <c r="C24" s="342"/>
      <c r="D24" s="41">
        <v>1</v>
      </c>
      <c r="E24" s="6"/>
      <c r="F24" s="6"/>
      <c r="G24" s="6"/>
      <c r="H24" s="6"/>
      <c r="I24" s="6"/>
      <c r="J24" s="6"/>
      <c r="K24" s="52"/>
      <c r="M24" s="47"/>
      <c r="N24" s="41">
        <v>1</v>
      </c>
      <c r="O24" s="6">
        <v>10</v>
      </c>
      <c r="P24" s="6">
        <v>10</v>
      </c>
      <c r="Q24" s="6">
        <v>9</v>
      </c>
      <c r="R24" s="6">
        <v>10</v>
      </c>
      <c r="S24" s="6">
        <v>10</v>
      </c>
      <c r="T24" s="6">
        <v>7</v>
      </c>
      <c r="U24" s="52"/>
      <c r="W24" s="47"/>
      <c r="X24" s="41">
        <v>1</v>
      </c>
      <c r="Y24" s="6"/>
      <c r="Z24" s="6"/>
      <c r="AA24" s="6"/>
      <c r="AB24" s="6"/>
      <c r="AC24" s="6"/>
      <c r="AD24" s="6"/>
      <c r="AE24" s="52"/>
      <c r="AG24" s="47"/>
      <c r="AH24" s="41">
        <v>1</v>
      </c>
      <c r="AI24" s="6"/>
      <c r="AJ24" s="6"/>
      <c r="AK24" s="6"/>
      <c r="AL24" s="6"/>
      <c r="AM24" s="6"/>
      <c r="AN24" s="6"/>
      <c r="AO24" s="52"/>
      <c r="AQ24" s="47"/>
      <c r="AR24" s="41">
        <v>1</v>
      </c>
      <c r="AS24" s="6"/>
      <c r="AT24" s="6"/>
      <c r="AU24" s="6"/>
      <c r="AV24" s="6"/>
      <c r="AW24" s="6"/>
      <c r="AX24" s="6"/>
      <c r="AY24" s="52"/>
      <c r="BA24" s="47"/>
      <c r="BB24" s="41">
        <v>1</v>
      </c>
      <c r="BC24" s="6"/>
      <c r="BD24" s="6"/>
      <c r="BE24" s="6"/>
      <c r="BF24" s="6"/>
      <c r="BG24" s="6"/>
      <c r="BH24" s="6"/>
      <c r="BI24" s="52"/>
      <c r="BK24" s="47"/>
      <c r="BL24" s="41">
        <v>1</v>
      </c>
      <c r="BM24" s="6"/>
      <c r="BN24" s="6"/>
      <c r="BO24" s="6"/>
      <c r="BP24" s="6"/>
      <c r="BQ24" s="6"/>
      <c r="BR24" s="6"/>
      <c r="BS24" s="52"/>
      <c r="BU24" s="47"/>
      <c r="BV24" s="41">
        <v>1</v>
      </c>
      <c r="BW24" s="6"/>
      <c r="BX24" s="6"/>
      <c r="BY24" s="6"/>
      <c r="BZ24" s="6"/>
      <c r="CA24" s="6"/>
      <c r="CB24" s="6"/>
      <c r="CC24" s="52"/>
      <c r="CE24" s="47"/>
      <c r="CF24" s="41">
        <v>1</v>
      </c>
      <c r="CG24" s="6"/>
      <c r="CH24" s="6"/>
      <c r="CI24" s="6"/>
      <c r="CJ24" s="6"/>
      <c r="CK24" s="6"/>
      <c r="CL24" s="6"/>
      <c r="CM24" s="52"/>
      <c r="CO24" s="47"/>
      <c r="CP24" s="41">
        <v>1</v>
      </c>
      <c r="CQ24" s="6"/>
      <c r="CR24" s="6"/>
      <c r="CS24" s="6"/>
      <c r="CT24" s="6"/>
      <c r="CU24" s="6"/>
      <c r="CV24" s="6"/>
      <c r="CW24" s="52"/>
      <c r="CY24" s="47"/>
      <c r="CZ24" s="41">
        <v>1</v>
      </c>
      <c r="DA24" s="6"/>
      <c r="DB24" s="6"/>
      <c r="DC24" s="6"/>
      <c r="DD24" s="6"/>
      <c r="DE24" s="6"/>
      <c r="DF24" s="6"/>
      <c r="DG24" s="52"/>
      <c r="DI24" s="47"/>
      <c r="DJ24" s="41">
        <v>1</v>
      </c>
      <c r="DK24" s="6"/>
      <c r="DL24" s="6"/>
      <c r="DM24" s="6"/>
      <c r="DN24" s="6"/>
      <c r="DO24" s="6"/>
      <c r="DP24" s="6"/>
      <c r="DQ24" s="52"/>
      <c r="DS24" s="47"/>
      <c r="DT24" s="41">
        <v>1</v>
      </c>
      <c r="DU24" s="6"/>
      <c r="DV24" s="6"/>
      <c r="DW24" s="6"/>
      <c r="DX24" s="6"/>
      <c r="DY24" s="6"/>
      <c r="DZ24" s="6"/>
      <c r="EA24" s="52"/>
      <c r="EC24" s="47"/>
      <c r="ED24" s="41">
        <v>1</v>
      </c>
      <c r="EE24" s="6"/>
      <c r="EF24" s="6"/>
      <c r="EG24" s="6"/>
      <c r="EH24" s="6"/>
      <c r="EI24" s="6"/>
      <c r="EJ24" s="6"/>
      <c r="EK24" s="52"/>
      <c r="EM24" s="47"/>
      <c r="EN24" s="41">
        <v>1</v>
      </c>
      <c r="EO24" s="6"/>
      <c r="EP24" s="6"/>
      <c r="EQ24" s="6"/>
      <c r="ER24" s="6"/>
      <c r="ES24" s="6"/>
      <c r="ET24" s="6"/>
      <c r="EU24" s="52"/>
      <c r="EW24" s="47"/>
      <c r="EX24" s="41">
        <v>1</v>
      </c>
      <c r="EY24" s="6"/>
      <c r="EZ24" s="6"/>
      <c r="FA24" s="6"/>
      <c r="FB24" s="6"/>
      <c r="FC24" s="6"/>
      <c r="FD24" s="6"/>
      <c r="FE24" s="52"/>
      <c r="FG24" s="47"/>
      <c r="FH24" s="41">
        <v>1</v>
      </c>
      <c r="FI24" s="6"/>
      <c r="FJ24" s="6"/>
      <c r="FK24" s="6"/>
      <c r="FL24" s="6"/>
      <c r="FM24" s="6"/>
      <c r="FN24" s="6"/>
      <c r="FO24" s="52"/>
      <c r="FQ24" s="47"/>
      <c r="FR24" s="41">
        <v>1</v>
      </c>
      <c r="FS24" s="6"/>
      <c r="FT24" s="6"/>
      <c r="FU24" s="6"/>
      <c r="FV24" s="6"/>
      <c r="FW24" s="6"/>
      <c r="FX24" s="6"/>
      <c r="FY24" s="52"/>
      <c r="GA24" s="47"/>
      <c r="GB24" s="41">
        <v>1</v>
      </c>
      <c r="GC24" s="6"/>
      <c r="GD24" s="6"/>
      <c r="GE24" s="6"/>
      <c r="GF24" s="6"/>
      <c r="GG24" s="6"/>
      <c r="GH24" s="6"/>
      <c r="GI24" s="52"/>
      <c r="GK24" s="47"/>
      <c r="GL24" s="41">
        <v>1</v>
      </c>
      <c r="GM24" s="6"/>
      <c r="GN24" s="6"/>
      <c r="GO24" s="6"/>
      <c r="GP24" s="6"/>
      <c r="GQ24" s="6"/>
      <c r="GR24" s="6"/>
      <c r="GS24" s="52"/>
      <c r="GU24" s="47"/>
      <c r="GV24" s="41">
        <v>1</v>
      </c>
      <c r="GW24" s="6"/>
      <c r="GX24" s="6"/>
      <c r="GY24" s="6"/>
      <c r="GZ24" s="6"/>
      <c r="HA24" s="6"/>
      <c r="HB24" s="6"/>
      <c r="HC24" s="52"/>
      <c r="HE24" s="47"/>
      <c r="HF24" s="41">
        <v>1</v>
      </c>
      <c r="HG24" s="6"/>
      <c r="HH24" s="6"/>
      <c r="HI24" s="6"/>
      <c r="HJ24" s="6"/>
      <c r="HK24" s="6"/>
      <c r="HL24" s="6"/>
      <c r="HM24" s="52"/>
      <c r="HO24" s="47"/>
      <c r="HP24" s="41">
        <v>1</v>
      </c>
      <c r="HQ24" s="6"/>
      <c r="HR24" s="6"/>
      <c r="HS24" s="6"/>
      <c r="HT24" s="6"/>
      <c r="HU24" s="6"/>
      <c r="HV24" s="6"/>
      <c r="HW24" s="52"/>
      <c r="HY24" s="47"/>
      <c r="HZ24" s="41">
        <v>1</v>
      </c>
      <c r="IA24" s="6"/>
      <c r="IB24" s="6"/>
      <c r="IC24" s="6"/>
      <c r="ID24" s="6"/>
      <c r="IE24" s="6"/>
      <c r="IF24" s="6"/>
      <c r="IG24" s="52"/>
      <c r="II24" s="47"/>
      <c r="IJ24" s="41">
        <v>1</v>
      </c>
      <c r="IK24" s="6"/>
      <c r="IL24" s="6"/>
      <c r="IM24" s="6"/>
      <c r="IN24" s="6"/>
      <c r="IO24" s="6"/>
      <c r="IP24" s="6"/>
      <c r="IQ24" s="52"/>
      <c r="IS24" s="47"/>
      <c r="IT24" s="41">
        <v>1</v>
      </c>
      <c r="IU24" s="6"/>
      <c r="IV24" s="6"/>
      <c r="IW24" s="6"/>
      <c r="IX24" s="6"/>
      <c r="IY24" s="6"/>
      <c r="IZ24" s="6"/>
      <c r="JA24" s="52"/>
    </row>
    <row r="25" spans="1:261" s="1" customFormat="1" outlineLevel="2" x14ac:dyDescent="0.25">
      <c r="B25" s="338"/>
      <c r="C25" s="339"/>
      <c r="D25" s="17" t="s">
        <v>1</v>
      </c>
      <c r="E25" s="36">
        <f>AVERAGE(O25,Y25,AI25,AS25,BC25,BM25,BW25,CG25,CQ25,DA25,DK25,DU25,EE25,EO25,EY25,FI25,FS25,GC25,GM25,GW25,HG25,HQ25,IA25,IK25,IU25)</f>
        <v>10</v>
      </c>
      <c r="F25" s="36">
        <f t="shared" ref="F25:J25" si="56">AVERAGE(P25,Z25,AJ25,AT25,BD25,BN25,BX25,CH25,CR25,DB25,DL25,DV25,EF25,EP25,EZ25,FJ25,FT25,GD25,GN25,GX25,HH25,HR25,IB25,IL25,IV25)</f>
        <v>10</v>
      </c>
      <c r="G25" s="36">
        <f t="shared" si="56"/>
        <v>9</v>
      </c>
      <c r="H25" s="36">
        <f t="shared" si="56"/>
        <v>10</v>
      </c>
      <c r="I25" s="36" t="e">
        <f t="shared" si="56"/>
        <v>#DIV/0!</v>
      </c>
      <c r="J25" s="36">
        <f t="shared" si="56"/>
        <v>7</v>
      </c>
      <c r="K25" s="52"/>
      <c r="M25" s="48"/>
      <c r="N25" s="17" t="s">
        <v>1</v>
      </c>
      <c r="O25" s="36">
        <f>IF(COUNT(O24:O24)=0,"",AVERAGE(O24:O24))</f>
        <v>10</v>
      </c>
      <c r="P25" s="36">
        <f>IF(COUNT(P24:P24)=0,"",AVERAGE(P24:P24))</f>
        <v>10</v>
      </c>
      <c r="Q25" s="36">
        <f>IF(COUNT(Q24:Q24)=0,"",AVERAGE(Q24:Q24))</f>
        <v>9</v>
      </c>
      <c r="R25" s="36">
        <f>IF(COUNT(R24:R24)=0,"",AVERAGE(R24:R24))</f>
        <v>10</v>
      </c>
      <c r="S25" s="36"/>
      <c r="T25" s="36">
        <f>IF(COUNT(T24:T24)=0,"",AVERAGE(T24:T24))</f>
        <v>7</v>
      </c>
      <c r="U25" s="52"/>
      <c r="W25" s="48"/>
      <c r="X25" s="17" t="s">
        <v>1</v>
      </c>
      <c r="Y25" s="36" t="str">
        <f t="shared" ref="Y25:AD25" si="57">IF(COUNT(Y24:Y24)=0,"",AVERAGE(Y24:Y24))</f>
        <v/>
      </c>
      <c r="Z25" s="36" t="str">
        <f t="shared" si="57"/>
        <v/>
      </c>
      <c r="AA25" s="36" t="str">
        <f t="shared" si="57"/>
        <v/>
      </c>
      <c r="AB25" s="36" t="str">
        <f t="shared" si="57"/>
        <v/>
      </c>
      <c r="AC25" s="36" t="str">
        <f t="shared" si="57"/>
        <v/>
      </c>
      <c r="AD25" s="36" t="str">
        <f t="shared" si="57"/>
        <v/>
      </c>
      <c r="AE25" s="52"/>
      <c r="AG25" s="48"/>
      <c r="AH25" s="17" t="s">
        <v>1</v>
      </c>
      <c r="AI25" s="36" t="str">
        <f t="shared" ref="AI25:AN25" si="58">IF(COUNT(AI24:AI24)=0,"",AVERAGE(AI24:AI24))</f>
        <v/>
      </c>
      <c r="AJ25" s="36" t="str">
        <f t="shared" si="58"/>
        <v/>
      </c>
      <c r="AK25" s="36" t="str">
        <f t="shared" si="58"/>
        <v/>
      </c>
      <c r="AL25" s="36" t="str">
        <f t="shared" si="58"/>
        <v/>
      </c>
      <c r="AM25" s="36" t="str">
        <f t="shared" si="58"/>
        <v/>
      </c>
      <c r="AN25" s="36" t="str">
        <f t="shared" si="58"/>
        <v/>
      </c>
      <c r="AO25" s="52"/>
      <c r="AQ25" s="48"/>
      <c r="AR25" s="17" t="s">
        <v>1</v>
      </c>
      <c r="AS25" s="36" t="str">
        <f t="shared" ref="AS25:AX25" si="59">IF(COUNT(AS24:AS24)=0,"",AVERAGE(AS24:AS24))</f>
        <v/>
      </c>
      <c r="AT25" s="36" t="str">
        <f t="shared" si="59"/>
        <v/>
      </c>
      <c r="AU25" s="36" t="str">
        <f t="shared" si="59"/>
        <v/>
      </c>
      <c r="AV25" s="36" t="str">
        <f t="shared" si="59"/>
        <v/>
      </c>
      <c r="AW25" s="36" t="str">
        <f t="shared" si="59"/>
        <v/>
      </c>
      <c r="AX25" s="36" t="str">
        <f t="shared" si="59"/>
        <v/>
      </c>
      <c r="AY25" s="52"/>
      <c r="BA25" s="48"/>
      <c r="BB25" s="17" t="s">
        <v>1</v>
      </c>
      <c r="BC25" s="36" t="str">
        <f t="shared" ref="BC25:BH25" si="60">IF(COUNT(BC24:BC24)=0,"",AVERAGE(BC24:BC24))</f>
        <v/>
      </c>
      <c r="BD25" s="36" t="str">
        <f t="shared" si="60"/>
        <v/>
      </c>
      <c r="BE25" s="36" t="str">
        <f t="shared" si="60"/>
        <v/>
      </c>
      <c r="BF25" s="36" t="str">
        <f t="shared" si="60"/>
        <v/>
      </c>
      <c r="BG25" s="36" t="str">
        <f t="shared" si="60"/>
        <v/>
      </c>
      <c r="BH25" s="36" t="str">
        <f t="shared" si="60"/>
        <v/>
      </c>
      <c r="BI25" s="52"/>
      <c r="BK25" s="48"/>
      <c r="BL25" s="17" t="s">
        <v>1</v>
      </c>
      <c r="BM25" s="36" t="str">
        <f t="shared" ref="BM25:BR25" si="61">IF(COUNT(BM24:BM24)=0,"",AVERAGE(BM24:BM24))</f>
        <v/>
      </c>
      <c r="BN25" s="36" t="str">
        <f t="shared" si="61"/>
        <v/>
      </c>
      <c r="BO25" s="36" t="str">
        <f t="shared" si="61"/>
        <v/>
      </c>
      <c r="BP25" s="36" t="str">
        <f t="shared" si="61"/>
        <v/>
      </c>
      <c r="BQ25" s="36" t="str">
        <f t="shared" si="61"/>
        <v/>
      </c>
      <c r="BR25" s="36" t="str">
        <f t="shared" si="61"/>
        <v/>
      </c>
      <c r="BS25" s="52"/>
      <c r="BU25" s="48"/>
      <c r="BV25" s="17" t="s">
        <v>1</v>
      </c>
      <c r="BW25" s="36" t="str">
        <f t="shared" ref="BW25:CB25" si="62">IF(COUNT(BW24:BW24)=0,"",AVERAGE(BW24:BW24))</f>
        <v/>
      </c>
      <c r="BX25" s="36" t="str">
        <f t="shared" si="62"/>
        <v/>
      </c>
      <c r="BY25" s="36" t="str">
        <f t="shared" si="62"/>
        <v/>
      </c>
      <c r="BZ25" s="36" t="str">
        <f t="shared" si="62"/>
        <v/>
      </c>
      <c r="CA25" s="36" t="str">
        <f t="shared" si="62"/>
        <v/>
      </c>
      <c r="CB25" s="36" t="str">
        <f t="shared" si="62"/>
        <v/>
      </c>
      <c r="CC25" s="52"/>
      <c r="CE25" s="48"/>
      <c r="CF25" s="17" t="s">
        <v>1</v>
      </c>
      <c r="CG25" s="36" t="str">
        <f t="shared" ref="CG25:CL25" si="63">IF(COUNT(CG24:CG24)=0,"",AVERAGE(CG24:CG24))</f>
        <v/>
      </c>
      <c r="CH25" s="36" t="str">
        <f t="shared" si="63"/>
        <v/>
      </c>
      <c r="CI25" s="36" t="str">
        <f t="shared" si="63"/>
        <v/>
      </c>
      <c r="CJ25" s="36" t="str">
        <f t="shared" si="63"/>
        <v/>
      </c>
      <c r="CK25" s="36" t="str">
        <f t="shared" si="63"/>
        <v/>
      </c>
      <c r="CL25" s="36" t="str">
        <f t="shared" si="63"/>
        <v/>
      </c>
      <c r="CM25" s="52"/>
      <c r="CO25" s="48"/>
      <c r="CP25" s="17" t="s">
        <v>1</v>
      </c>
      <c r="CQ25" s="36" t="str">
        <f t="shared" ref="CQ25:CV25" si="64">IF(COUNT(CQ24:CQ24)=0,"",AVERAGE(CQ24:CQ24))</f>
        <v/>
      </c>
      <c r="CR25" s="36" t="str">
        <f t="shared" si="64"/>
        <v/>
      </c>
      <c r="CS25" s="36" t="str">
        <f t="shared" si="64"/>
        <v/>
      </c>
      <c r="CT25" s="36" t="str">
        <f t="shared" si="64"/>
        <v/>
      </c>
      <c r="CU25" s="36" t="str">
        <f t="shared" si="64"/>
        <v/>
      </c>
      <c r="CV25" s="36" t="str">
        <f t="shared" si="64"/>
        <v/>
      </c>
      <c r="CW25" s="52"/>
      <c r="CY25" s="48"/>
      <c r="CZ25" s="17" t="s">
        <v>1</v>
      </c>
      <c r="DA25" s="36" t="str">
        <f t="shared" ref="DA25:DF25" si="65">IF(COUNT(DA24:DA24)=0,"",AVERAGE(DA24:DA24))</f>
        <v/>
      </c>
      <c r="DB25" s="36" t="str">
        <f t="shared" si="65"/>
        <v/>
      </c>
      <c r="DC25" s="36" t="str">
        <f t="shared" si="65"/>
        <v/>
      </c>
      <c r="DD25" s="36" t="str">
        <f t="shared" si="65"/>
        <v/>
      </c>
      <c r="DE25" s="36" t="str">
        <f t="shared" si="65"/>
        <v/>
      </c>
      <c r="DF25" s="36" t="str">
        <f t="shared" si="65"/>
        <v/>
      </c>
      <c r="DG25" s="52"/>
      <c r="DI25" s="48"/>
      <c r="DJ25" s="17" t="s">
        <v>1</v>
      </c>
      <c r="DK25" s="36" t="str">
        <f t="shared" ref="DK25:DP25" si="66">IF(COUNT(DK24:DK24)=0,"",AVERAGE(DK24:DK24))</f>
        <v/>
      </c>
      <c r="DL25" s="36" t="str">
        <f t="shared" si="66"/>
        <v/>
      </c>
      <c r="DM25" s="36" t="str">
        <f t="shared" si="66"/>
        <v/>
      </c>
      <c r="DN25" s="36" t="str">
        <f t="shared" si="66"/>
        <v/>
      </c>
      <c r="DO25" s="36" t="str">
        <f t="shared" si="66"/>
        <v/>
      </c>
      <c r="DP25" s="36" t="str">
        <f t="shared" si="66"/>
        <v/>
      </c>
      <c r="DQ25" s="52"/>
      <c r="DS25" s="48"/>
      <c r="DT25" s="17" t="s">
        <v>1</v>
      </c>
      <c r="DU25" s="36" t="str">
        <f t="shared" ref="DU25:DZ25" si="67">IF(COUNT(DU24:DU24)=0,"",AVERAGE(DU24:DU24))</f>
        <v/>
      </c>
      <c r="DV25" s="36" t="str">
        <f t="shared" si="67"/>
        <v/>
      </c>
      <c r="DW25" s="36" t="str">
        <f t="shared" si="67"/>
        <v/>
      </c>
      <c r="DX25" s="36" t="str">
        <f t="shared" si="67"/>
        <v/>
      </c>
      <c r="DY25" s="36" t="str">
        <f t="shared" si="67"/>
        <v/>
      </c>
      <c r="DZ25" s="36" t="str">
        <f t="shared" si="67"/>
        <v/>
      </c>
      <c r="EA25" s="52"/>
      <c r="EC25" s="48"/>
      <c r="ED25" s="17" t="s">
        <v>1</v>
      </c>
      <c r="EE25" s="36" t="str">
        <f t="shared" ref="EE25:EJ25" si="68">IF(COUNT(EE24:EE24)=0,"",AVERAGE(EE24:EE24))</f>
        <v/>
      </c>
      <c r="EF25" s="36" t="str">
        <f t="shared" si="68"/>
        <v/>
      </c>
      <c r="EG25" s="36" t="str">
        <f t="shared" si="68"/>
        <v/>
      </c>
      <c r="EH25" s="36" t="str">
        <f t="shared" si="68"/>
        <v/>
      </c>
      <c r="EI25" s="36" t="str">
        <f t="shared" si="68"/>
        <v/>
      </c>
      <c r="EJ25" s="36" t="str">
        <f t="shared" si="68"/>
        <v/>
      </c>
      <c r="EK25" s="52"/>
      <c r="EM25" s="48"/>
      <c r="EN25" s="17" t="s">
        <v>1</v>
      </c>
      <c r="EO25" s="36" t="str">
        <f t="shared" ref="EO25:ET25" si="69">IF(COUNT(EO24:EO24)=0,"",AVERAGE(EO24:EO24))</f>
        <v/>
      </c>
      <c r="EP25" s="36" t="str">
        <f t="shared" si="69"/>
        <v/>
      </c>
      <c r="EQ25" s="36" t="str">
        <f t="shared" si="69"/>
        <v/>
      </c>
      <c r="ER25" s="36" t="str">
        <f t="shared" si="69"/>
        <v/>
      </c>
      <c r="ES25" s="36" t="str">
        <f t="shared" si="69"/>
        <v/>
      </c>
      <c r="ET25" s="36" t="str">
        <f t="shared" si="69"/>
        <v/>
      </c>
      <c r="EU25" s="52"/>
      <c r="EW25" s="48"/>
      <c r="EX25" s="17" t="s">
        <v>1</v>
      </c>
      <c r="EY25" s="36" t="str">
        <f t="shared" ref="EY25:FD25" si="70">IF(COUNT(EY24:EY24)=0,"",AVERAGE(EY24:EY24))</f>
        <v/>
      </c>
      <c r="EZ25" s="36" t="str">
        <f t="shared" si="70"/>
        <v/>
      </c>
      <c r="FA25" s="36" t="str">
        <f t="shared" si="70"/>
        <v/>
      </c>
      <c r="FB25" s="36" t="str">
        <f t="shared" si="70"/>
        <v/>
      </c>
      <c r="FC25" s="36" t="str">
        <f t="shared" si="70"/>
        <v/>
      </c>
      <c r="FD25" s="36" t="str">
        <f t="shared" si="70"/>
        <v/>
      </c>
      <c r="FE25" s="52"/>
      <c r="FG25" s="48"/>
      <c r="FH25" s="17" t="s">
        <v>1</v>
      </c>
      <c r="FI25" s="36" t="str">
        <f t="shared" ref="FI25:FN25" si="71">IF(COUNT(FI24:FI24)=0,"",AVERAGE(FI24:FI24))</f>
        <v/>
      </c>
      <c r="FJ25" s="36" t="str">
        <f t="shared" si="71"/>
        <v/>
      </c>
      <c r="FK25" s="36" t="str">
        <f t="shared" si="71"/>
        <v/>
      </c>
      <c r="FL25" s="36" t="str">
        <f t="shared" si="71"/>
        <v/>
      </c>
      <c r="FM25" s="36" t="str">
        <f t="shared" si="71"/>
        <v/>
      </c>
      <c r="FN25" s="36" t="str">
        <f t="shared" si="71"/>
        <v/>
      </c>
      <c r="FO25" s="52"/>
      <c r="FQ25" s="48"/>
      <c r="FR25" s="17" t="s">
        <v>1</v>
      </c>
      <c r="FS25" s="36" t="str">
        <f t="shared" ref="FS25:FX25" si="72">IF(COUNT(FS24:FS24)=0,"",AVERAGE(FS24:FS24))</f>
        <v/>
      </c>
      <c r="FT25" s="36" t="str">
        <f t="shared" si="72"/>
        <v/>
      </c>
      <c r="FU25" s="36" t="str">
        <f t="shared" si="72"/>
        <v/>
      </c>
      <c r="FV25" s="36" t="str">
        <f t="shared" si="72"/>
        <v/>
      </c>
      <c r="FW25" s="36" t="str">
        <f t="shared" si="72"/>
        <v/>
      </c>
      <c r="FX25" s="36" t="str">
        <f t="shared" si="72"/>
        <v/>
      </c>
      <c r="FY25" s="52"/>
      <c r="GA25" s="48"/>
      <c r="GB25" s="17" t="s">
        <v>1</v>
      </c>
      <c r="GC25" s="36" t="str">
        <f t="shared" ref="GC25:GH25" si="73">IF(COUNT(GC24:GC24)=0,"",AVERAGE(GC24:GC24))</f>
        <v/>
      </c>
      <c r="GD25" s="36" t="str">
        <f t="shared" si="73"/>
        <v/>
      </c>
      <c r="GE25" s="36" t="str">
        <f t="shared" si="73"/>
        <v/>
      </c>
      <c r="GF25" s="36" t="str">
        <f t="shared" si="73"/>
        <v/>
      </c>
      <c r="GG25" s="36" t="str">
        <f t="shared" si="73"/>
        <v/>
      </c>
      <c r="GH25" s="36" t="str">
        <f t="shared" si="73"/>
        <v/>
      </c>
      <c r="GI25" s="52"/>
      <c r="GK25" s="48"/>
      <c r="GL25" s="17" t="s">
        <v>1</v>
      </c>
      <c r="GM25" s="36" t="str">
        <f t="shared" ref="GM25:GR25" si="74">IF(COUNT(GM24:GM24)=0,"",AVERAGE(GM24:GM24))</f>
        <v/>
      </c>
      <c r="GN25" s="36" t="str">
        <f t="shared" si="74"/>
        <v/>
      </c>
      <c r="GO25" s="36" t="str">
        <f t="shared" si="74"/>
        <v/>
      </c>
      <c r="GP25" s="36" t="str">
        <f t="shared" si="74"/>
        <v/>
      </c>
      <c r="GQ25" s="36" t="str">
        <f t="shared" si="74"/>
        <v/>
      </c>
      <c r="GR25" s="36" t="str">
        <f t="shared" si="74"/>
        <v/>
      </c>
      <c r="GS25" s="52"/>
      <c r="GU25" s="48"/>
      <c r="GV25" s="17" t="s">
        <v>1</v>
      </c>
      <c r="GW25" s="36" t="str">
        <f t="shared" ref="GW25:HB25" si="75">IF(COUNT(GW24:GW24)=0,"",AVERAGE(GW24:GW24))</f>
        <v/>
      </c>
      <c r="GX25" s="36" t="str">
        <f t="shared" si="75"/>
        <v/>
      </c>
      <c r="GY25" s="36" t="str">
        <f t="shared" si="75"/>
        <v/>
      </c>
      <c r="GZ25" s="36" t="str">
        <f t="shared" si="75"/>
        <v/>
      </c>
      <c r="HA25" s="36" t="str">
        <f t="shared" si="75"/>
        <v/>
      </c>
      <c r="HB25" s="36" t="str">
        <f t="shared" si="75"/>
        <v/>
      </c>
      <c r="HC25" s="52"/>
      <c r="HE25" s="48"/>
      <c r="HF25" s="17" t="s">
        <v>1</v>
      </c>
      <c r="HG25" s="36" t="str">
        <f t="shared" ref="HG25:HL25" si="76">IF(COUNT(HG24:HG24)=0,"",AVERAGE(HG24:HG24))</f>
        <v/>
      </c>
      <c r="HH25" s="36" t="str">
        <f t="shared" si="76"/>
        <v/>
      </c>
      <c r="HI25" s="36" t="str">
        <f t="shared" si="76"/>
        <v/>
      </c>
      <c r="HJ25" s="36" t="str">
        <f t="shared" si="76"/>
        <v/>
      </c>
      <c r="HK25" s="36" t="str">
        <f t="shared" si="76"/>
        <v/>
      </c>
      <c r="HL25" s="36" t="str">
        <f t="shared" si="76"/>
        <v/>
      </c>
      <c r="HM25" s="52"/>
      <c r="HO25" s="48"/>
      <c r="HP25" s="17" t="s">
        <v>1</v>
      </c>
      <c r="HQ25" s="36" t="str">
        <f t="shared" ref="HQ25:HV25" si="77">IF(COUNT(HQ24:HQ24)=0,"",AVERAGE(HQ24:HQ24))</f>
        <v/>
      </c>
      <c r="HR25" s="36" t="str">
        <f t="shared" si="77"/>
        <v/>
      </c>
      <c r="HS25" s="36" t="str">
        <f t="shared" si="77"/>
        <v/>
      </c>
      <c r="HT25" s="36" t="str">
        <f t="shared" si="77"/>
        <v/>
      </c>
      <c r="HU25" s="36" t="str">
        <f t="shared" si="77"/>
        <v/>
      </c>
      <c r="HV25" s="36" t="str">
        <f t="shared" si="77"/>
        <v/>
      </c>
      <c r="HW25" s="52"/>
      <c r="HY25" s="48"/>
      <c r="HZ25" s="17" t="s">
        <v>1</v>
      </c>
      <c r="IA25" s="36" t="str">
        <f t="shared" ref="IA25:IF25" si="78">IF(COUNT(IA24:IA24)=0,"",AVERAGE(IA24:IA24))</f>
        <v/>
      </c>
      <c r="IB25" s="36" t="str">
        <f t="shared" si="78"/>
        <v/>
      </c>
      <c r="IC25" s="36" t="str">
        <f t="shared" si="78"/>
        <v/>
      </c>
      <c r="ID25" s="36" t="str">
        <f t="shared" si="78"/>
        <v/>
      </c>
      <c r="IE25" s="36" t="str">
        <f t="shared" si="78"/>
        <v/>
      </c>
      <c r="IF25" s="36" t="str">
        <f t="shared" si="78"/>
        <v/>
      </c>
      <c r="IG25" s="52"/>
      <c r="II25" s="48"/>
      <c r="IJ25" s="17" t="s">
        <v>1</v>
      </c>
      <c r="IK25" s="36" t="str">
        <f t="shared" ref="IK25:IP25" si="79">IF(COUNT(IK24:IK24)=0,"",AVERAGE(IK24:IK24))</f>
        <v/>
      </c>
      <c r="IL25" s="36" t="str">
        <f t="shared" si="79"/>
        <v/>
      </c>
      <c r="IM25" s="36" t="str">
        <f t="shared" si="79"/>
        <v/>
      </c>
      <c r="IN25" s="36" t="str">
        <f t="shared" si="79"/>
        <v/>
      </c>
      <c r="IO25" s="36" t="str">
        <f t="shared" si="79"/>
        <v/>
      </c>
      <c r="IP25" s="36" t="str">
        <f t="shared" si="79"/>
        <v/>
      </c>
      <c r="IQ25" s="52"/>
      <c r="IS25" s="48"/>
      <c r="IT25" s="17" t="s">
        <v>1</v>
      </c>
      <c r="IU25" s="36" t="str">
        <f t="shared" ref="IU25:IZ25" si="80">IF(COUNT(IU24:IU24)=0,"",AVERAGE(IU24:IU24))</f>
        <v/>
      </c>
      <c r="IV25" s="36" t="str">
        <f t="shared" si="80"/>
        <v/>
      </c>
      <c r="IW25" s="36" t="str">
        <f t="shared" si="80"/>
        <v/>
      </c>
      <c r="IX25" s="36" t="str">
        <f t="shared" si="80"/>
        <v/>
      </c>
      <c r="IY25" s="36" t="str">
        <f t="shared" si="80"/>
        <v/>
      </c>
      <c r="IZ25" s="36" t="str">
        <f t="shared" si="80"/>
        <v/>
      </c>
      <c r="JA25" s="52"/>
    </row>
    <row r="26" spans="1:261" s="1" customFormat="1" outlineLevel="2" x14ac:dyDescent="0.25">
      <c r="B26" s="338"/>
      <c r="C26" s="343" t="s">
        <v>401</v>
      </c>
      <c r="D26" s="103" t="s">
        <v>402</v>
      </c>
      <c r="E26" s="350">
        <f>E28</f>
        <v>10</v>
      </c>
      <c r="F26" s="350">
        <f t="shared" ref="F26:J26" si="81">F28</f>
        <v>10</v>
      </c>
      <c r="G26" s="350">
        <f t="shared" si="81"/>
        <v>10</v>
      </c>
      <c r="H26" s="350">
        <f t="shared" si="81"/>
        <v>10</v>
      </c>
      <c r="I26" s="350" t="e">
        <f t="shared" si="81"/>
        <v>#DIV/0!</v>
      </c>
      <c r="J26" s="350">
        <f t="shared" si="81"/>
        <v>5</v>
      </c>
      <c r="K26" s="52"/>
      <c r="M26" s="102" t="s">
        <v>401</v>
      </c>
      <c r="N26" s="103" t="s">
        <v>402</v>
      </c>
      <c r="O26" s="103"/>
      <c r="P26" s="103"/>
      <c r="Q26" s="103"/>
      <c r="R26" s="103"/>
      <c r="S26" s="103"/>
      <c r="T26" s="103"/>
      <c r="U26" s="52"/>
      <c r="W26" s="102" t="s">
        <v>401</v>
      </c>
      <c r="X26" s="103" t="s">
        <v>402</v>
      </c>
      <c r="Y26" s="103"/>
      <c r="Z26" s="103"/>
      <c r="AA26" s="103"/>
      <c r="AB26" s="103"/>
      <c r="AC26" s="103"/>
      <c r="AD26" s="103"/>
      <c r="AE26" s="52"/>
      <c r="AG26" s="102" t="s">
        <v>401</v>
      </c>
      <c r="AH26" s="103" t="s">
        <v>402</v>
      </c>
      <c r="AI26" s="103"/>
      <c r="AJ26" s="103"/>
      <c r="AK26" s="103"/>
      <c r="AL26" s="103"/>
      <c r="AM26" s="103"/>
      <c r="AN26" s="103"/>
      <c r="AO26" s="52"/>
      <c r="AQ26" s="102" t="s">
        <v>401</v>
      </c>
      <c r="AR26" s="103" t="s">
        <v>402</v>
      </c>
      <c r="AS26" s="103"/>
      <c r="AT26" s="103"/>
      <c r="AU26" s="103"/>
      <c r="AV26" s="103"/>
      <c r="AW26" s="103"/>
      <c r="AX26" s="103"/>
      <c r="AY26" s="52"/>
      <c r="BA26" s="102" t="s">
        <v>401</v>
      </c>
      <c r="BB26" s="103" t="s">
        <v>402</v>
      </c>
      <c r="BC26" s="103"/>
      <c r="BD26" s="103"/>
      <c r="BE26" s="103"/>
      <c r="BF26" s="103"/>
      <c r="BG26" s="103"/>
      <c r="BH26" s="103"/>
      <c r="BI26" s="52"/>
      <c r="BK26" s="102" t="s">
        <v>401</v>
      </c>
      <c r="BL26" s="103" t="s">
        <v>402</v>
      </c>
      <c r="BM26" s="103"/>
      <c r="BN26" s="103"/>
      <c r="BO26" s="103"/>
      <c r="BP26" s="103"/>
      <c r="BQ26" s="103"/>
      <c r="BR26" s="103"/>
      <c r="BS26" s="52"/>
      <c r="BU26" s="102" t="s">
        <v>401</v>
      </c>
      <c r="BV26" s="103" t="s">
        <v>402</v>
      </c>
      <c r="BW26" s="103"/>
      <c r="BX26" s="103"/>
      <c r="BY26" s="103"/>
      <c r="BZ26" s="103"/>
      <c r="CA26" s="103"/>
      <c r="CB26" s="103"/>
      <c r="CC26" s="52"/>
      <c r="CE26" s="102" t="s">
        <v>401</v>
      </c>
      <c r="CF26" s="103" t="s">
        <v>402</v>
      </c>
      <c r="CG26" s="103"/>
      <c r="CH26" s="103"/>
      <c r="CI26" s="103"/>
      <c r="CJ26" s="103"/>
      <c r="CK26" s="103"/>
      <c r="CL26" s="103"/>
      <c r="CM26" s="52"/>
      <c r="CO26" s="102" t="s">
        <v>401</v>
      </c>
      <c r="CP26" s="103" t="s">
        <v>402</v>
      </c>
      <c r="CQ26" s="103"/>
      <c r="CR26" s="103"/>
      <c r="CS26" s="103"/>
      <c r="CT26" s="103"/>
      <c r="CU26" s="103"/>
      <c r="CV26" s="103"/>
      <c r="CW26" s="52"/>
      <c r="CY26" s="102" t="s">
        <v>401</v>
      </c>
      <c r="CZ26" s="103" t="s">
        <v>402</v>
      </c>
      <c r="DA26" s="103"/>
      <c r="DB26" s="103"/>
      <c r="DC26" s="103"/>
      <c r="DD26" s="103"/>
      <c r="DE26" s="103"/>
      <c r="DF26" s="103"/>
      <c r="DG26" s="52"/>
      <c r="DI26" s="102" t="s">
        <v>401</v>
      </c>
      <c r="DJ26" s="103" t="s">
        <v>402</v>
      </c>
      <c r="DK26" s="103"/>
      <c r="DL26" s="103"/>
      <c r="DM26" s="103"/>
      <c r="DN26" s="103"/>
      <c r="DO26" s="103"/>
      <c r="DP26" s="103"/>
      <c r="DQ26" s="52"/>
      <c r="DS26" s="102" t="s">
        <v>401</v>
      </c>
      <c r="DT26" s="103" t="s">
        <v>402</v>
      </c>
      <c r="DU26" s="103"/>
      <c r="DV26" s="103"/>
      <c r="DW26" s="103"/>
      <c r="DX26" s="103"/>
      <c r="DY26" s="103"/>
      <c r="DZ26" s="103"/>
      <c r="EA26" s="52"/>
      <c r="EC26" s="102" t="s">
        <v>401</v>
      </c>
      <c r="ED26" s="103" t="s">
        <v>402</v>
      </c>
      <c r="EE26" s="103"/>
      <c r="EF26" s="103"/>
      <c r="EG26" s="103"/>
      <c r="EH26" s="103"/>
      <c r="EI26" s="103"/>
      <c r="EJ26" s="103"/>
      <c r="EK26" s="52"/>
      <c r="EM26" s="102" t="s">
        <v>401</v>
      </c>
      <c r="EN26" s="103" t="s">
        <v>402</v>
      </c>
      <c r="EO26" s="103"/>
      <c r="EP26" s="103"/>
      <c r="EQ26" s="103"/>
      <c r="ER26" s="103"/>
      <c r="ES26" s="103"/>
      <c r="ET26" s="103"/>
      <c r="EU26" s="52"/>
      <c r="EW26" s="102" t="s">
        <v>401</v>
      </c>
      <c r="EX26" s="103" t="s">
        <v>402</v>
      </c>
      <c r="EY26" s="103"/>
      <c r="EZ26" s="103"/>
      <c r="FA26" s="103"/>
      <c r="FB26" s="103"/>
      <c r="FC26" s="103"/>
      <c r="FD26" s="103"/>
      <c r="FE26" s="52"/>
      <c r="FG26" s="102" t="s">
        <v>401</v>
      </c>
      <c r="FH26" s="103" t="s">
        <v>402</v>
      </c>
      <c r="FI26" s="103"/>
      <c r="FJ26" s="103"/>
      <c r="FK26" s="103"/>
      <c r="FL26" s="103"/>
      <c r="FM26" s="103"/>
      <c r="FN26" s="103"/>
      <c r="FO26" s="52"/>
      <c r="FQ26" s="102" t="s">
        <v>401</v>
      </c>
      <c r="FR26" s="103" t="s">
        <v>402</v>
      </c>
      <c r="FS26" s="103"/>
      <c r="FT26" s="103"/>
      <c r="FU26" s="103"/>
      <c r="FV26" s="103"/>
      <c r="FW26" s="103"/>
      <c r="FX26" s="103"/>
      <c r="FY26" s="52"/>
      <c r="GA26" s="102" t="s">
        <v>401</v>
      </c>
      <c r="GB26" s="103" t="s">
        <v>402</v>
      </c>
      <c r="GC26" s="103"/>
      <c r="GD26" s="103"/>
      <c r="GE26" s="103"/>
      <c r="GF26" s="103"/>
      <c r="GG26" s="103"/>
      <c r="GH26" s="103"/>
      <c r="GI26" s="52"/>
      <c r="GK26" s="102" t="s">
        <v>401</v>
      </c>
      <c r="GL26" s="103" t="s">
        <v>402</v>
      </c>
      <c r="GM26" s="103"/>
      <c r="GN26" s="103"/>
      <c r="GO26" s="103"/>
      <c r="GP26" s="103"/>
      <c r="GQ26" s="103"/>
      <c r="GR26" s="103"/>
      <c r="GS26" s="52"/>
      <c r="GU26" s="102" t="s">
        <v>401</v>
      </c>
      <c r="GV26" s="103" t="s">
        <v>402</v>
      </c>
      <c r="GW26" s="103"/>
      <c r="GX26" s="103"/>
      <c r="GY26" s="103"/>
      <c r="GZ26" s="103"/>
      <c r="HA26" s="103"/>
      <c r="HB26" s="103"/>
      <c r="HC26" s="52"/>
      <c r="HE26" s="102" t="s">
        <v>401</v>
      </c>
      <c r="HF26" s="103" t="s">
        <v>402</v>
      </c>
      <c r="HG26" s="103"/>
      <c r="HH26" s="103"/>
      <c r="HI26" s="103"/>
      <c r="HJ26" s="103"/>
      <c r="HK26" s="103"/>
      <c r="HL26" s="103"/>
      <c r="HM26" s="52"/>
      <c r="HO26" s="102" t="s">
        <v>401</v>
      </c>
      <c r="HP26" s="103" t="s">
        <v>402</v>
      </c>
      <c r="HQ26" s="103"/>
      <c r="HR26" s="103"/>
      <c r="HS26" s="103"/>
      <c r="HT26" s="103"/>
      <c r="HU26" s="103"/>
      <c r="HV26" s="103"/>
      <c r="HW26" s="52"/>
      <c r="HY26" s="102" t="s">
        <v>401</v>
      </c>
      <c r="HZ26" s="103" t="s">
        <v>402</v>
      </c>
      <c r="IA26" s="103"/>
      <c r="IB26" s="103"/>
      <c r="IC26" s="103"/>
      <c r="ID26" s="103"/>
      <c r="IE26" s="103"/>
      <c r="IF26" s="103"/>
      <c r="IG26" s="52"/>
      <c r="II26" s="102" t="s">
        <v>401</v>
      </c>
      <c r="IJ26" s="103" t="s">
        <v>402</v>
      </c>
      <c r="IK26" s="103"/>
      <c r="IL26" s="103"/>
      <c r="IM26" s="103"/>
      <c r="IN26" s="103"/>
      <c r="IO26" s="103"/>
      <c r="IP26" s="103"/>
      <c r="IQ26" s="52"/>
      <c r="IS26" s="102" t="s">
        <v>401</v>
      </c>
      <c r="IT26" s="103" t="s">
        <v>402</v>
      </c>
      <c r="IU26" s="103"/>
      <c r="IV26" s="103"/>
      <c r="IW26" s="103"/>
      <c r="IX26" s="103"/>
      <c r="IY26" s="103"/>
      <c r="IZ26" s="103"/>
      <c r="JA26" s="52"/>
    </row>
    <row r="27" spans="1:261" s="1" customFormat="1" outlineLevel="2" x14ac:dyDescent="0.25">
      <c r="B27" s="338"/>
      <c r="C27" s="342"/>
      <c r="D27" s="41">
        <v>1</v>
      </c>
      <c r="E27" s="6"/>
      <c r="F27" s="6"/>
      <c r="G27" s="6"/>
      <c r="H27" s="6"/>
      <c r="I27" s="6"/>
      <c r="J27" s="6"/>
      <c r="K27" s="52"/>
      <c r="M27" s="47"/>
      <c r="N27" s="41">
        <v>1</v>
      </c>
      <c r="O27" s="6">
        <v>10</v>
      </c>
      <c r="P27" s="6">
        <v>10</v>
      </c>
      <c r="Q27" s="6">
        <v>10</v>
      </c>
      <c r="R27" s="6">
        <v>10</v>
      </c>
      <c r="S27" s="6"/>
      <c r="T27" s="6">
        <v>5</v>
      </c>
      <c r="U27" s="52"/>
      <c r="W27" s="47"/>
      <c r="X27" s="41">
        <v>1</v>
      </c>
      <c r="Y27" s="6"/>
      <c r="Z27" s="6"/>
      <c r="AA27" s="6"/>
      <c r="AB27" s="6"/>
      <c r="AC27" s="6"/>
      <c r="AD27" s="6"/>
      <c r="AE27" s="52"/>
      <c r="AG27" s="47"/>
      <c r="AH27" s="41">
        <v>1</v>
      </c>
      <c r="AI27" s="6"/>
      <c r="AJ27" s="6"/>
      <c r="AK27" s="6"/>
      <c r="AL27" s="6"/>
      <c r="AM27" s="6"/>
      <c r="AN27" s="6"/>
      <c r="AO27" s="52"/>
      <c r="AQ27" s="47"/>
      <c r="AR27" s="41">
        <v>1</v>
      </c>
      <c r="AS27" s="6"/>
      <c r="AT27" s="6"/>
      <c r="AU27" s="6"/>
      <c r="AV27" s="6"/>
      <c r="AW27" s="6"/>
      <c r="AX27" s="6"/>
      <c r="AY27" s="52"/>
      <c r="BA27" s="47"/>
      <c r="BB27" s="41">
        <v>1</v>
      </c>
      <c r="BC27" s="6"/>
      <c r="BD27" s="6"/>
      <c r="BE27" s="6"/>
      <c r="BF27" s="6"/>
      <c r="BG27" s="6"/>
      <c r="BH27" s="6"/>
      <c r="BI27" s="52"/>
      <c r="BK27" s="47"/>
      <c r="BL27" s="41">
        <v>1</v>
      </c>
      <c r="BM27" s="6"/>
      <c r="BN27" s="6"/>
      <c r="BO27" s="6"/>
      <c r="BP27" s="6"/>
      <c r="BQ27" s="6"/>
      <c r="BR27" s="6"/>
      <c r="BS27" s="52"/>
      <c r="BU27" s="47"/>
      <c r="BV27" s="41">
        <v>1</v>
      </c>
      <c r="BW27" s="6"/>
      <c r="BX27" s="6"/>
      <c r="BY27" s="6"/>
      <c r="BZ27" s="6"/>
      <c r="CA27" s="6"/>
      <c r="CB27" s="6"/>
      <c r="CC27" s="52"/>
      <c r="CE27" s="47"/>
      <c r="CF27" s="41">
        <v>1</v>
      </c>
      <c r="CG27" s="6"/>
      <c r="CH27" s="6"/>
      <c r="CI27" s="6"/>
      <c r="CJ27" s="6"/>
      <c r="CK27" s="6"/>
      <c r="CL27" s="6"/>
      <c r="CM27" s="52"/>
      <c r="CO27" s="47"/>
      <c r="CP27" s="41">
        <v>1</v>
      </c>
      <c r="CQ27" s="6"/>
      <c r="CR27" s="6"/>
      <c r="CS27" s="6"/>
      <c r="CT27" s="6"/>
      <c r="CU27" s="6"/>
      <c r="CV27" s="6"/>
      <c r="CW27" s="52"/>
      <c r="CY27" s="47"/>
      <c r="CZ27" s="41">
        <v>1</v>
      </c>
      <c r="DA27" s="6"/>
      <c r="DB27" s="6"/>
      <c r="DC27" s="6"/>
      <c r="DD27" s="6"/>
      <c r="DE27" s="6"/>
      <c r="DF27" s="6"/>
      <c r="DG27" s="52"/>
      <c r="DI27" s="47"/>
      <c r="DJ27" s="41">
        <v>1</v>
      </c>
      <c r="DK27" s="6"/>
      <c r="DL27" s="6"/>
      <c r="DM27" s="6"/>
      <c r="DN27" s="6"/>
      <c r="DO27" s="6"/>
      <c r="DP27" s="6"/>
      <c r="DQ27" s="52"/>
      <c r="DS27" s="47"/>
      <c r="DT27" s="41">
        <v>1</v>
      </c>
      <c r="DU27" s="6"/>
      <c r="DV27" s="6"/>
      <c r="DW27" s="6"/>
      <c r="DX27" s="6"/>
      <c r="DY27" s="6"/>
      <c r="DZ27" s="6"/>
      <c r="EA27" s="52"/>
      <c r="EC27" s="47"/>
      <c r="ED27" s="41">
        <v>1</v>
      </c>
      <c r="EE27" s="6"/>
      <c r="EF27" s="6"/>
      <c r="EG27" s="6"/>
      <c r="EH27" s="6"/>
      <c r="EI27" s="6"/>
      <c r="EJ27" s="6"/>
      <c r="EK27" s="52"/>
      <c r="EM27" s="47"/>
      <c r="EN27" s="41">
        <v>1</v>
      </c>
      <c r="EO27" s="6"/>
      <c r="EP27" s="6"/>
      <c r="EQ27" s="6"/>
      <c r="ER27" s="6"/>
      <c r="ES27" s="6"/>
      <c r="ET27" s="6"/>
      <c r="EU27" s="52"/>
      <c r="EW27" s="47"/>
      <c r="EX27" s="41">
        <v>1</v>
      </c>
      <c r="EY27" s="6"/>
      <c r="EZ27" s="6"/>
      <c r="FA27" s="6"/>
      <c r="FB27" s="6"/>
      <c r="FC27" s="6"/>
      <c r="FD27" s="6"/>
      <c r="FE27" s="52"/>
      <c r="FG27" s="47"/>
      <c r="FH27" s="41">
        <v>1</v>
      </c>
      <c r="FI27" s="6"/>
      <c r="FJ27" s="6"/>
      <c r="FK27" s="6"/>
      <c r="FL27" s="6"/>
      <c r="FM27" s="6"/>
      <c r="FN27" s="6"/>
      <c r="FO27" s="52"/>
      <c r="FQ27" s="47"/>
      <c r="FR27" s="41">
        <v>1</v>
      </c>
      <c r="FS27" s="6"/>
      <c r="FT27" s="6"/>
      <c r="FU27" s="6"/>
      <c r="FV27" s="6"/>
      <c r="FW27" s="6"/>
      <c r="FX27" s="6"/>
      <c r="FY27" s="52"/>
      <c r="GA27" s="47"/>
      <c r="GB27" s="41">
        <v>1</v>
      </c>
      <c r="GC27" s="6"/>
      <c r="GD27" s="6"/>
      <c r="GE27" s="6"/>
      <c r="GF27" s="6"/>
      <c r="GG27" s="6"/>
      <c r="GH27" s="6"/>
      <c r="GI27" s="52"/>
      <c r="GK27" s="47"/>
      <c r="GL27" s="41">
        <v>1</v>
      </c>
      <c r="GM27" s="6"/>
      <c r="GN27" s="6"/>
      <c r="GO27" s="6"/>
      <c r="GP27" s="6"/>
      <c r="GQ27" s="6"/>
      <c r="GR27" s="6"/>
      <c r="GS27" s="52"/>
      <c r="GU27" s="47"/>
      <c r="GV27" s="41">
        <v>1</v>
      </c>
      <c r="GW27" s="6"/>
      <c r="GX27" s="6"/>
      <c r="GY27" s="6"/>
      <c r="GZ27" s="6"/>
      <c r="HA27" s="6"/>
      <c r="HB27" s="6"/>
      <c r="HC27" s="52"/>
      <c r="HE27" s="47"/>
      <c r="HF27" s="41">
        <v>1</v>
      </c>
      <c r="HG27" s="6"/>
      <c r="HH27" s="6"/>
      <c r="HI27" s="6"/>
      <c r="HJ27" s="6"/>
      <c r="HK27" s="6"/>
      <c r="HL27" s="6"/>
      <c r="HM27" s="52"/>
      <c r="HO27" s="47"/>
      <c r="HP27" s="41">
        <v>1</v>
      </c>
      <c r="HQ27" s="6"/>
      <c r="HR27" s="6"/>
      <c r="HS27" s="6"/>
      <c r="HT27" s="6"/>
      <c r="HU27" s="6"/>
      <c r="HV27" s="6"/>
      <c r="HW27" s="52"/>
      <c r="HY27" s="47"/>
      <c r="HZ27" s="41">
        <v>1</v>
      </c>
      <c r="IA27" s="6"/>
      <c r="IB27" s="6"/>
      <c r="IC27" s="6"/>
      <c r="ID27" s="6"/>
      <c r="IE27" s="6"/>
      <c r="IF27" s="6"/>
      <c r="IG27" s="52"/>
      <c r="II27" s="47"/>
      <c r="IJ27" s="41">
        <v>1</v>
      </c>
      <c r="IK27" s="6"/>
      <c r="IL27" s="6"/>
      <c r="IM27" s="6"/>
      <c r="IN27" s="6"/>
      <c r="IO27" s="6"/>
      <c r="IP27" s="6"/>
      <c r="IQ27" s="52"/>
      <c r="IS27" s="47"/>
      <c r="IT27" s="41">
        <v>1</v>
      </c>
      <c r="IU27" s="6"/>
      <c r="IV27" s="6"/>
      <c r="IW27" s="6"/>
      <c r="IX27" s="6"/>
      <c r="IY27" s="6"/>
      <c r="IZ27" s="6"/>
      <c r="JA27" s="52"/>
    </row>
    <row r="28" spans="1:261" s="1" customFormat="1" outlineLevel="2" x14ac:dyDescent="0.25">
      <c r="B28" s="338"/>
      <c r="C28" s="339"/>
      <c r="D28" s="17" t="s">
        <v>1</v>
      </c>
      <c r="E28" s="36">
        <f>AVERAGE(O28,Y28,AI28,AS28,BC28,BM28,BW28,CG28,CQ28,DA28,DK28,DU28,EE28,EO28,EY28,FI28,FS28,GC28,GM28,GW28,HG28,HQ28,IA28,IK28,IU28)</f>
        <v>10</v>
      </c>
      <c r="F28" s="36">
        <f t="shared" ref="F28:J28" si="82">AVERAGE(P28,Z28,AJ28,AT28,BD28,BN28,BX28,CH28,CR28,DB28,DL28,DV28,EF28,EP28,EZ28,FJ28,FT28,GD28,GN28,GX28,HH28,HR28,IB28,IL28,IV28)</f>
        <v>10</v>
      </c>
      <c r="G28" s="36">
        <f t="shared" si="82"/>
        <v>10</v>
      </c>
      <c r="H28" s="36">
        <f t="shared" si="82"/>
        <v>10</v>
      </c>
      <c r="I28" s="36" t="e">
        <f t="shared" si="82"/>
        <v>#DIV/0!</v>
      </c>
      <c r="J28" s="36">
        <f t="shared" si="82"/>
        <v>5</v>
      </c>
      <c r="K28" s="52"/>
      <c r="M28" s="48"/>
      <c r="N28" s="17" t="s">
        <v>1</v>
      </c>
      <c r="O28" s="36">
        <f>IF(COUNT(O27:O27)=0,"",AVERAGE(O27:O27))</f>
        <v>10</v>
      </c>
      <c r="P28" s="36">
        <f>IF(COUNT(P27:P27)=0,"",AVERAGE(P27:P27))</f>
        <v>10</v>
      </c>
      <c r="Q28" s="36">
        <f>IF(COUNT(Q27:Q27)=0,"",AVERAGE(Q27:Q27))</f>
        <v>10</v>
      </c>
      <c r="R28" s="36">
        <f>IF(COUNT(R27:R27)=0,"",AVERAGE(R27:R27))</f>
        <v>10</v>
      </c>
      <c r="S28" s="36"/>
      <c r="T28" s="36">
        <f>IF(COUNT(T27:T27)=0,"",AVERAGE(T27:T27))</f>
        <v>5</v>
      </c>
      <c r="U28" s="52"/>
      <c r="W28" s="48"/>
      <c r="X28" s="17" t="s">
        <v>1</v>
      </c>
      <c r="Y28" s="36" t="str">
        <f t="shared" ref="Y28:AD28" si="83">IF(COUNT(Y27:Y27)=0,"",AVERAGE(Y27:Y27))</f>
        <v/>
      </c>
      <c r="Z28" s="36" t="str">
        <f t="shared" si="83"/>
        <v/>
      </c>
      <c r="AA28" s="36" t="str">
        <f t="shared" si="83"/>
        <v/>
      </c>
      <c r="AB28" s="36" t="str">
        <f t="shared" si="83"/>
        <v/>
      </c>
      <c r="AC28" s="36" t="str">
        <f t="shared" si="83"/>
        <v/>
      </c>
      <c r="AD28" s="36" t="str">
        <f t="shared" si="83"/>
        <v/>
      </c>
      <c r="AE28" s="52"/>
      <c r="AG28" s="48"/>
      <c r="AH28" s="17" t="s">
        <v>1</v>
      </c>
      <c r="AI28" s="36" t="str">
        <f t="shared" ref="AI28:AN28" si="84">IF(COUNT(AI27:AI27)=0,"",AVERAGE(AI27:AI27))</f>
        <v/>
      </c>
      <c r="AJ28" s="36" t="str">
        <f t="shared" si="84"/>
        <v/>
      </c>
      <c r="AK28" s="36" t="str">
        <f t="shared" si="84"/>
        <v/>
      </c>
      <c r="AL28" s="36" t="str">
        <f t="shared" si="84"/>
        <v/>
      </c>
      <c r="AM28" s="36" t="str">
        <f t="shared" si="84"/>
        <v/>
      </c>
      <c r="AN28" s="36" t="str">
        <f t="shared" si="84"/>
        <v/>
      </c>
      <c r="AO28" s="52"/>
      <c r="AQ28" s="48"/>
      <c r="AR28" s="17" t="s">
        <v>1</v>
      </c>
      <c r="AS28" s="36" t="str">
        <f t="shared" ref="AS28:AX28" si="85">IF(COUNT(AS27:AS27)=0,"",AVERAGE(AS27:AS27))</f>
        <v/>
      </c>
      <c r="AT28" s="36" t="str">
        <f t="shared" si="85"/>
        <v/>
      </c>
      <c r="AU28" s="36" t="str">
        <f t="shared" si="85"/>
        <v/>
      </c>
      <c r="AV28" s="36" t="str">
        <f t="shared" si="85"/>
        <v/>
      </c>
      <c r="AW28" s="36" t="str">
        <f t="shared" si="85"/>
        <v/>
      </c>
      <c r="AX28" s="36" t="str">
        <f t="shared" si="85"/>
        <v/>
      </c>
      <c r="AY28" s="52"/>
      <c r="BA28" s="48"/>
      <c r="BB28" s="17" t="s">
        <v>1</v>
      </c>
      <c r="BC28" s="36" t="str">
        <f t="shared" ref="BC28:BH28" si="86">IF(COUNT(BC27:BC27)=0,"",AVERAGE(BC27:BC27))</f>
        <v/>
      </c>
      <c r="BD28" s="36" t="str">
        <f t="shared" si="86"/>
        <v/>
      </c>
      <c r="BE28" s="36" t="str">
        <f t="shared" si="86"/>
        <v/>
      </c>
      <c r="BF28" s="36" t="str">
        <f t="shared" si="86"/>
        <v/>
      </c>
      <c r="BG28" s="36" t="str">
        <f t="shared" si="86"/>
        <v/>
      </c>
      <c r="BH28" s="36" t="str">
        <f t="shared" si="86"/>
        <v/>
      </c>
      <c r="BI28" s="52"/>
      <c r="BK28" s="48"/>
      <c r="BL28" s="17" t="s">
        <v>1</v>
      </c>
      <c r="BM28" s="36" t="str">
        <f t="shared" ref="BM28:BR28" si="87">IF(COUNT(BM27:BM27)=0,"",AVERAGE(BM27:BM27))</f>
        <v/>
      </c>
      <c r="BN28" s="36" t="str">
        <f t="shared" si="87"/>
        <v/>
      </c>
      <c r="BO28" s="36" t="str">
        <f t="shared" si="87"/>
        <v/>
      </c>
      <c r="BP28" s="36" t="str">
        <f t="shared" si="87"/>
        <v/>
      </c>
      <c r="BQ28" s="36" t="str">
        <f t="shared" si="87"/>
        <v/>
      </c>
      <c r="BR28" s="36" t="str">
        <f t="shared" si="87"/>
        <v/>
      </c>
      <c r="BS28" s="52"/>
      <c r="BU28" s="48"/>
      <c r="BV28" s="17" t="s">
        <v>1</v>
      </c>
      <c r="BW28" s="36" t="str">
        <f t="shared" ref="BW28:CB28" si="88">IF(COUNT(BW27:BW27)=0,"",AVERAGE(BW27:BW27))</f>
        <v/>
      </c>
      <c r="BX28" s="36" t="str">
        <f t="shared" si="88"/>
        <v/>
      </c>
      <c r="BY28" s="36" t="str">
        <f t="shared" si="88"/>
        <v/>
      </c>
      <c r="BZ28" s="36" t="str">
        <f t="shared" si="88"/>
        <v/>
      </c>
      <c r="CA28" s="36" t="str">
        <f t="shared" si="88"/>
        <v/>
      </c>
      <c r="CB28" s="36" t="str">
        <f t="shared" si="88"/>
        <v/>
      </c>
      <c r="CC28" s="52"/>
      <c r="CE28" s="48"/>
      <c r="CF28" s="17" t="s">
        <v>1</v>
      </c>
      <c r="CG28" s="36" t="str">
        <f t="shared" ref="CG28:CL28" si="89">IF(COUNT(CG27:CG27)=0,"",AVERAGE(CG27:CG27))</f>
        <v/>
      </c>
      <c r="CH28" s="36" t="str">
        <f t="shared" si="89"/>
        <v/>
      </c>
      <c r="CI28" s="36" t="str">
        <f t="shared" si="89"/>
        <v/>
      </c>
      <c r="CJ28" s="36" t="str">
        <f t="shared" si="89"/>
        <v/>
      </c>
      <c r="CK28" s="36" t="str">
        <f t="shared" si="89"/>
        <v/>
      </c>
      <c r="CL28" s="36" t="str">
        <f t="shared" si="89"/>
        <v/>
      </c>
      <c r="CM28" s="52"/>
      <c r="CO28" s="48"/>
      <c r="CP28" s="17" t="s">
        <v>1</v>
      </c>
      <c r="CQ28" s="36" t="str">
        <f t="shared" ref="CQ28:CV28" si="90">IF(COUNT(CQ27:CQ27)=0,"",AVERAGE(CQ27:CQ27))</f>
        <v/>
      </c>
      <c r="CR28" s="36" t="str">
        <f t="shared" si="90"/>
        <v/>
      </c>
      <c r="CS28" s="36" t="str">
        <f t="shared" si="90"/>
        <v/>
      </c>
      <c r="CT28" s="36" t="str">
        <f t="shared" si="90"/>
        <v/>
      </c>
      <c r="CU28" s="36" t="str">
        <f t="shared" si="90"/>
        <v/>
      </c>
      <c r="CV28" s="36" t="str">
        <f t="shared" si="90"/>
        <v/>
      </c>
      <c r="CW28" s="52"/>
      <c r="CY28" s="48"/>
      <c r="CZ28" s="17" t="s">
        <v>1</v>
      </c>
      <c r="DA28" s="36" t="str">
        <f t="shared" ref="DA28:DF28" si="91">IF(COUNT(DA27:DA27)=0,"",AVERAGE(DA27:DA27))</f>
        <v/>
      </c>
      <c r="DB28" s="36" t="str">
        <f t="shared" si="91"/>
        <v/>
      </c>
      <c r="DC28" s="36" t="str">
        <f t="shared" si="91"/>
        <v/>
      </c>
      <c r="DD28" s="36" t="str">
        <f t="shared" si="91"/>
        <v/>
      </c>
      <c r="DE28" s="36" t="str">
        <f t="shared" si="91"/>
        <v/>
      </c>
      <c r="DF28" s="36" t="str">
        <f t="shared" si="91"/>
        <v/>
      </c>
      <c r="DG28" s="52"/>
      <c r="DI28" s="48"/>
      <c r="DJ28" s="17" t="s">
        <v>1</v>
      </c>
      <c r="DK28" s="36" t="str">
        <f t="shared" ref="DK28:DP28" si="92">IF(COUNT(DK27:DK27)=0,"",AVERAGE(DK27:DK27))</f>
        <v/>
      </c>
      <c r="DL28" s="36" t="str">
        <f t="shared" si="92"/>
        <v/>
      </c>
      <c r="DM28" s="36" t="str">
        <f t="shared" si="92"/>
        <v/>
      </c>
      <c r="DN28" s="36" t="str">
        <f t="shared" si="92"/>
        <v/>
      </c>
      <c r="DO28" s="36" t="str">
        <f t="shared" si="92"/>
        <v/>
      </c>
      <c r="DP28" s="36" t="str">
        <f t="shared" si="92"/>
        <v/>
      </c>
      <c r="DQ28" s="52"/>
      <c r="DS28" s="48"/>
      <c r="DT28" s="17" t="s">
        <v>1</v>
      </c>
      <c r="DU28" s="36" t="str">
        <f t="shared" ref="DU28:DZ28" si="93">IF(COUNT(DU27:DU27)=0,"",AVERAGE(DU27:DU27))</f>
        <v/>
      </c>
      <c r="DV28" s="36" t="str">
        <f t="shared" si="93"/>
        <v/>
      </c>
      <c r="DW28" s="36" t="str">
        <f t="shared" si="93"/>
        <v/>
      </c>
      <c r="DX28" s="36" t="str">
        <f t="shared" si="93"/>
        <v/>
      </c>
      <c r="DY28" s="36" t="str">
        <f t="shared" si="93"/>
        <v/>
      </c>
      <c r="DZ28" s="36" t="str">
        <f t="shared" si="93"/>
        <v/>
      </c>
      <c r="EA28" s="52"/>
      <c r="EC28" s="48"/>
      <c r="ED28" s="17" t="s">
        <v>1</v>
      </c>
      <c r="EE28" s="36" t="str">
        <f t="shared" ref="EE28:EJ28" si="94">IF(COUNT(EE27:EE27)=0,"",AVERAGE(EE27:EE27))</f>
        <v/>
      </c>
      <c r="EF28" s="36" t="str">
        <f t="shared" si="94"/>
        <v/>
      </c>
      <c r="EG28" s="36" t="str">
        <f t="shared" si="94"/>
        <v/>
      </c>
      <c r="EH28" s="36" t="str">
        <f t="shared" si="94"/>
        <v/>
      </c>
      <c r="EI28" s="36" t="str">
        <f t="shared" si="94"/>
        <v/>
      </c>
      <c r="EJ28" s="36" t="str">
        <f t="shared" si="94"/>
        <v/>
      </c>
      <c r="EK28" s="52"/>
      <c r="EM28" s="48"/>
      <c r="EN28" s="17" t="s">
        <v>1</v>
      </c>
      <c r="EO28" s="36" t="str">
        <f t="shared" ref="EO28:ET28" si="95">IF(COUNT(EO27:EO27)=0,"",AVERAGE(EO27:EO27))</f>
        <v/>
      </c>
      <c r="EP28" s="36" t="str">
        <f t="shared" si="95"/>
        <v/>
      </c>
      <c r="EQ28" s="36" t="str">
        <f t="shared" si="95"/>
        <v/>
      </c>
      <c r="ER28" s="36" t="str">
        <f t="shared" si="95"/>
        <v/>
      </c>
      <c r="ES28" s="36" t="str">
        <f t="shared" si="95"/>
        <v/>
      </c>
      <c r="ET28" s="36" t="str">
        <f t="shared" si="95"/>
        <v/>
      </c>
      <c r="EU28" s="52"/>
      <c r="EW28" s="48"/>
      <c r="EX28" s="17" t="s">
        <v>1</v>
      </c>
      <c r="EY28" s="36" t="str">
        <f t="shared" ref="EY28:FD28" si="96">IF(COUNT(EY27:EY27)=0,"",AVERAGE(EY27:EY27))</f>
        <v/>
      </c>
      <c r="EZ28" s="36" t="str">
        <f t="shared" si="96"/>
        <v/>
      </c>
      <c r="FA28" s="36" t="str">
        <f t="shared" si="96"/>
        <v/>
      </c>
      <c r="FB28" s="36" t="str">
        <f t="shared" si="96"/>
        <v/>
      </c>
      <c r="FC28" s="36" t="str">
        <f t="shared" si="96"/>
        <v/>
      </c>
      <c r="FD28" s="36" t="str">
        <f t="shared" si="96"/>
        <v/>
      </c>
      <c r="FE28" s="52"/>
      <c r="FG28" s="48"/>
      <c r="FH28" s="17" t="s">
        <v>1</v>
      </c>
      <c r="FI28" s="36" t="str">
        <f t="shared" ref="FI28:FN28" si="97">IF(COUNT(FI27:FI27)=0,"",AVERAGE(FI27:FI27))</f>
        <v/>
      </c>
      <c r="FJ28" s="36" t="str">
        <f t="shared" si="97"/>
        <v/>
      </c>
      <c r="FK28" s="36" t="str">
        <f t="shared" si="97"/>
        <v/>
      </c>
      <c r="FL28" s="36" t="str">
        <f t="shared" si="97"/>
        <v/>
      </c>
      <c r="FM28" s="36" t="str">
        <f t="shared" si="97"/>
        <v/>
      </c>
      <c r="FN28" s="36" t="str">
        <f t="shared" si="97"/>
        <v/>
      </c>
      <c r="FO28" s="52"/>
      <c r="FQ28" s="48"/>
      <c r="FR28" s="17" t="s">
        <v>1</v>
      </c>
      <c r="FS28" s="36" t="str">
        <f t="shared" ref="FS28:FX28" si="98">IF(COUNT(FS27:FS27)=0,"",AVERAGE(FS27:FS27))</f>
        <v/>
      </c>
      <c r="FT28" s="36" t="str">
        <f t="shared" si="98"/>
        <v/>
      </c>
      <c r="FU28" s="36" t="str">
        <f t="shared" si="98"/>
        <v/>
      </c>
      <c r="FV28" s="36" t="str">
        <f t="shared" si="98"/>
        <v/>
      </c>
      <c r="FW28" s="36" t="str">
        <f t="shared" si="98"/>
        <v/>
      </c>
      <c r="FX28" s="36" t="str">
        <f t="shared" si="98"/>
        <v/>
      </c>
      <c r="FY28" s="52"/>
      <c r="GA28" s="48"/>
      <c r="GB28" s="17" t="s">
        <v>1</v>
      </c>
      <c r="GC28" s="36" t="str">
        <f t="shared" ref="GC28:GH28" si="99">IF(COUNT(GC27:GC27)=0,"",AVERAGE(GC27:GC27))</f>
        <v/>
      </c>
      <c r="GD28" s="36" t="str">
        <f t="shared" si="99"/>
        <v/>
      </c>
      <c r="GE28" s="36" t="str">
        <f t="shared" si="99"/>
        <v/>
      </c>
      <c r="GF28" s="36" t="str">
        <f t="shared" si="99"/>
        <v/>
      </c>
      <c r="GG28" s="36" t="str">
        <f t="shared" si="99"/>
        <v/>
      </c>
      <c r="GH28" s="36" t="str">
        <f t="shared" si="99"/>
        <v/>
      </c>
      <c r="GI28" s="52"/>
      <c r="GK28" s="48"/>
      <c r="GL28" s="17" t="s">
        <v>1</v>
      </c>
      <c r="GM28" s="36" t="str">
        <f t="shared" ref="GM28:GR28" si="100">IF(COUNT(GM27:GM27)=0,"",AVERAGE(GM27:GM27))</f>
        <v/>
      </c>
      <c r="GN28" s="36" t="str">
        <f t="shared" si="100"/>
        <v/>
      </c>
      <c r="GO28" s="36" t="str">
        <f t="shared" si="100"/>
        <v/>
      </c>
      <c r="GP28" s="36" t="str">
        <f t="shared" si="100"/>
        <v/>
      </c>
      <c r="GQ28" s="36" t="str">
        <f t="shared" si="100"/>
        <v/>
      </c>
      <c r="GR28" s="36" t="str">
        <f t="shared" si="100"/>
        <v/>
      </c>
      <c r="GS28" s="52"/>
      <c r="GU28" s="48"/>
      <c r="GV28" s="17" t="s">
        <v>1</v>
      </c>
      <c r="GW28" s="36" t="str">
        <f t="shared" ref="GW28:HB28" si="101">IF(COUNT(GW27:GW27)=0,"",AVERAGE(GW27:GW27))</f>
        <v/>
      </c>
      <c r="GX28" s="36" t="str">
        <f t="shared" si="101"/>
        <v/>
      </c>
      <c r="GY28" s="36" t="str">
        <f t="shared" si="101"/>
        <v/>
      </c>
      <c r="GZ28" s="36" t="str">
        <f t="shared" si="101"/>
        <v/>
      </c>
      <c r="HA28" s="36" t="str">
        <f t="shared" si="101"/>
        <v/>
      </c>
      <c r="HB28" s="36" t="str">
        <f t="shared" si="101"/>
        <v/>
      </c>
      <c r="HC28" s="52"/>
      <c r="HE28" s="48"/>
      <c r="HF28" s="17" t="s">
        <v>1</v>
      </c>
      <c r="HG28" s="36" t="str">
        <f t="shared" ref="HG28:HL28" si="102">IF(COUNT(HG27:HG27)=0,"",AVERAGE(HG27:HG27))</f>
        <v/>
      </c>
      <c r="HH28" s="36" t="str">
        <f t="shared" si="102"/>
        <v/>
      </c>
      <c r="HI28" s="36" t="str">
        <f t="shared" si="102"/>
        <v/>
      </c>
      <c r="HJ28" s="36" t="str">
        <f t="shared" si="102"/>
        <v/>
      </c>
      <c r="HK28" s="36" t="str">
        <f t="shared" si="102"/>
        <v/>
      </c>
      <c r="HL28" s="36" t="str">
        <f t="shared" si="102"/>
        <v/>
      </c>
      <c r="HM28" s="52"/>
      <c r="HO28" s="48"/>
      <c r="HP28" s="17" t="s">
        <v>1</v>
      </c>
      <c r="HQ28" s="36" t="str">
        <f t="shared" ref="HQ28:HV28" si="103">IF(COUNT(HQ27:HQ27)=0,"",AVERAGE(HQ27:HQ27))</f>
        <v/>
      </c>
      <c r="HR28" s="36" t="str">
        <f t="shared" si="103"/>
        <v/>
      </c>
      <c r="HS28" s="36" t="str">
        <f t="shared" si="103"/>
        <v/>
      </c>
      <c r="HT28" s="36" t="str">
        <f t="shared" si="103"/>
        <v/>
      </c>
      <c r="HU28" s="36" t="str">
        <f t="shared" si="103"/>
        <v/>
      </c>
      <c r="HV28" s="36" t="str">
        <f t="shared" si="103"/>
        <v/>
      </c>
      <c r="HW28" s="52"/>
      <c r="HY28" s="48"/>
      <c r="HZ28" s="17" t="s">
        <v>1</v>
      </c>
      <c r="IA28" s="36" t="str">
        <f t="shared" ref="IA28:IF28" si="104">IF(COUNT(IA27:IA27)=0,"",AVERAGE(IA27:IA27))</f>
        <v/>
      </c>
      <c r="IB28" s="36" t="str">
        <f t="shared" si="104"/>
        <v/>
      </c>
      <c r="IC28" s="36" t="str">
        <f t="shared" si="104"/>
        <v/>
      </c>
      <c r="ID28" s="36" t="str">
        <f t="shared" si="104"/>
        <v/>
      </c>
      <c r="IE28" s="36" t="str">
        <f t="shared" si="104"/>
        <v/>
      </c>
      <c r="IF28" s="36" t="str">
        <f t="shared" si="104"/>
        <v/>
      </c>
      <c r="IG28" s="52"/>
      <c r="II28" s="48"/>
      <c r="IJ28" s="17" t="s">
        <v>1</v>
      </c>
      <c r="IK28" s="36" t="str">
        <f t="shared" ref="IK28:IP28" si="105">IF(COUNT(IK27:IK27)=0,"",AVERAGE(IK27:IK27))</f>
        <v/>
      </c>
      <c r="IL28" s="36" t="str">
        <f t="shared" si="105"/>
        <v/>
      </c>
      <c r="IM28" s="36" t="str">
        <f t="shared" si="105"/>
        <v/>
      </c>
      <c r="IN28" s="36" t="str">
        <f t="shared" si="105"/>
        <v/>
      </c>
      <c r="IO28" s="36" t="str">
        <f t="shared" si="105"/>
        <v/>
      </c>
      <c r="IP28" s="36" t="str">
        <f t="shared" si="105"/>
        <v/>
      </c>
      <c r="IQ28" s="52"/>
      <c r="IS28" s="48"/>
      <c r="IT28" s="17" t="s">
        <v>1</v>
      </c>
      <c r="IU28" s="36" t="str">
        <f t="shared" ref="IU28:IZ28" si="106">IF(COUNT(IU27:IU27)=0,"",AVERAGE(IU27:IU27))</f>
        <v/>
      </c>
      <c r="IV28" s="36" t="str">
        <f t="shared" si="106"/>
        <v/>
      </c>
      <c r="IW28" s="36" t="str">
        <f t="shared" si="106"/>
        <v/>
      </c>
      <c r="IX28" s="36" t="str">
        <f t="shared" si="106"/>
        <v/>
      </c>
      <c r="IY28" s="36" t="str">
        <f t="shared" si="106"/>
        <v/>
      </c>
      <c r="IZ28" s="36" t="str">
        <f t="shared" si="106"/>
        <v/>
      </c>
      <c r="JA28" s="52"/>
    </row>
    <row r="29" spans="1:261" s="1" customFormat="1" outlineLevel="2" x14ac:dyDescent="0.25">
      <c r="B29" s="338"/>
      <c r="C29" s="343" t="s">
        <v>403</v>
      </c>
      <c r="D29" s="103" t="s">
        <v>404</v>
      </c>
      <c r="E29" s="350">
        <f>E31</f>
        <v>10</v>
      </c>
      <c r="F29" s="350">
        <f t="shared" ref="F29:J29" si="107">F31</f>
        <v>10</v>
      </c>
      <c r="G29" s="350">
        <f t="shared" si="107"/>
        <v>6</v>
      </c>
      <c r="H29" s="350">
        <f t="shared" si="107"/>
        <v>8</v>
      </c>
      <c r="I29" s="350" t="e">
        <f t="shared" si="107"/>
        <v>#DIV/0!</v>
      </c>
      <c r="J29" s="350">
        <f t="shared" si="107"/>
        <v>6</v>
      </c>
      <c r="K29" s="52"/>
      <c r="M29" s="102" t="s">
        <v>403</v>
      </c>
      <c r="N29" s="103" t="s">
        <v>404</v>
      </c>
      <c r="O29" s="103"/>
      <c r="P29" s="103"/>
      <c r="Q29" s="103"/>
      <c r="R29" s="103"/>
      <c r="S29" s="103"/>
      <c r="T29" s="103"/>
      <c r="U29" s="52"/>
      <c r="W29" s="102" t="s">
        <v>403</v>
      </c>
      <c r="X29" s="103" t="s">
        <v>404</v>
      </c>
      <c r="Y29" s="103"/>
      <c r="Z29" s="103"/>
      <c r="AA29" s="103"/>
      <c r="AB29" s="103"/>
      <c r="AC29" s="103"/>
      <c r="AD29" s="103"/>
      <c r="AE29" s="52"/>
      <c r="AG29" s="102" t="s">
        <v>403</v>
      </c>
      <c r="AH29" s="103" t="s">
        <v>404</v>
      </c>
      <c r="AI29" s="103"/>
      <c r="AJ29" s="103"/>
      <c r="AK29" s="103"/>
      <c r="AL29" s="103"/>
      <c r="AM29" s="103"/>
      <c r="AN29" s="103"/>
      <c r="AO29" s="52"/>
      <c r="AQ29" s="102" t="s">
        <v>403</v>
      </c>
      <c r="AR29" s="103" t="s">
        <v>404</v>
      </c>
      <c r="AS29" s="103"/>
      <c r="AT29" s="103"/>
      <c r="AU29" s="103"/>
      <c r="AV29" s="103"/>
      <c r="AW29" s="103"/>
      <c r="AX29" s="103"/>
      <c r="AY29" s="52"/>
      <c r="BA29" s="102" t="s">
        <v>403</v>
      </c>
      <c r="BB29" s="103" t="s">
        <v>404</v>
      </c>
      <c r="BC29" s="103"/>
      <c r="BD29" s="103"/>
      <c r="BE29" s="103"/>
      <c r="BF29" s="103"/>
      <c r="BG29" s="103"/>
      <c r="BH29" s="103"/>
      <c r="BI29" s="52"/>
      <c r="BK29" s="102" t="s">
        <v>403</v>
      </c>
      <c r="BL29" s="103" t="s">
        <v>404</v>
      </c>
      <c r="BM29" s="103"/>
      <c r="BN29" s="103"/>
      <c r="BO29" s="103"/>
      <c r="BP29" s="103"/>
      <c r="BQ29" s="103"/>
      <c r="BR29" s="103"/>
      <c r="BS29" s="52"/>
      <c r="BU29" s="102" t="s">
        <v>403</v>
      </c>
      <c r="BV29" s="103" t="s">
        <v>404</v>
      </c>
      <c r="BW29" s="103"/>
      <c r="BX29" s="103"/>
      <c r="BY29" s="103"/>
      <c r="BZ29" s="103"/>
      <c r="CA29" s="103"/>
      <c r="CB29" s="103"/>
      <c r="CC29" s="52"/>
      <c r="CE29" s="102" t="s">
        <v>403</v>
      </c>
      <c r="CF29" s="103" t="s">
        <v>404</v>
      </c>
      <c r="CG29" s="103"/>
      <c r="CH29" s="103"/>
      <c r="CI29" s="103"/>
      <c r="CJ29" s="103"/>
      <c r="CK29" s="103"/>
      <c r="CL29" s="103"/>
      <c r="CM29" s="52"/>
      <c r="CO29" s="102" t="s">
        <v>403</v>
      </c>
      <c r="CP29" s="103" t="s">
        <v>404</v>
      </c>
      <c r="CQ29" s="103"/>
      <c r="CR29" s="103"/>
      <c r="CS29" s="103"/>
      <c r="CT29" s="103"/>
      <c r="CU29" s="103"/>
      <c r="CV29" s="103"/>
      <c r="CW29" s="52"/>
      <c r="CY29" s="102" t="s">
        <v>403</v>
      </c>
      <c r="CZ29" s="103" t="s">
        <v>404</v>
      </c>
      <c r="DA29" s="103"/>
      <c r="DB29" s="103"/>
      <c r="DC29" s="103"/>
      <c r="DD29" s="103"/>
      <c r="DE29" s="103"/>
      <c r="DF29" s="103"/>
      <c r="DG29" s="52"/>
      <c r="DI29" s="102" t="s">
        <v>403</v>
      </c>
      <c r="DJ29" s="103" t="s">
        <v>404</v>
      </c>
      <c r="DK29" s="103"/>
      <c r="DL29" s="103"/>
      <c r="DM29" s="103"/>
      <c r="DN29" s="103"/>
      <c r="DO29" s="103"/>
      <c r="DP29" s="103"/>
      <c r="DQ29" s="52"/>
      <c r="DS29" s="102" t="s">
        <v>403</v>
      </c>
      <c r="DT29" s="103" t="s">
        <v>404</v>
      </c>
      <c r="DU29" s="103"/>
      <c r="DV29" s="103"/>
      <c r="DW29" s="103"/>
      <c r="DX29" s="103"/>
      <c r="DY29" s="103"/>
      <c r="DZ29" s="103"/>
      <c r="EA29" s="52"/>
      <c r="EC29" s="102" t="s">
        <v>403</v>
      </c>
      <c r="ED29" s="103" t="s">
        <v>404</v>
      </c>
      <c r="EE29" s="103"/>
      <c r="EF29" s="103"/>
      <c r="EG29" s="103"/>
      <c r="EH29" s="103"/>
      <c r="EI29" s="103"/>
      <c r="EJ29" s="103"/>
      <c r="EK29" s="52"/>
      <c r="EM29" s="102" t="s">
        <v>403</v>
      </c>
      <c r="EN29" s="103" t="s">
        <v>404</v>
      </c>
      <c r="EO29" s="103"/>
      <c r="EP29" s="103"/>
      <c r="EQ29" s="103"/>
      <c r="ER29" s="103"/>
      <c r="ES29" s="103"/>
      <c r="ET29" s="103"/>
      <c r="EU29" s="52"/>
      <c r="EW29" s="102" t="s">
        <v>403</v>
      </c>
      <c r="EX29" s="103" t="s">
        <v>404</v>
      </c>
      <c r="EY29" s="103"/>
      <c r="EZ29" s="103"/>
      <c r="FA29" s="103"/>
      <c r="FB29" s="103"/>
      <c r="FC29" s="103"/>
      <c r="FD29" s="103"/>
      <c r="FE29" s="52"/>
      <c r="FG29" s="102" t="s">
        <v>403</v>
      </c>
      <c r="FH29" s="103" t="s">
        <v>404</v>
      </c>
      <c r="FI29" s="103"/>
      <c r="FJ29" s="103"/>
      <c r="FK29" s="103"/>
      <c r="FL29" s="103"/>
      <c r="FM29" s="103"/>
      <c r="FN29" s="103"/>
      <c r="FO29" s="52"/>
      <c r="FQ29" s="102" t="s">
        <v>403</v>
      </c>
      <c r="FR29" s="103" t="s">
        <v>404</v>
      </c>
      <c r="FS29" s="103"/>
      <c r="FT29" s="103"/>
      <c r="FU29" s="103"/>
      <c r="FV29" s="103"/>
      <c r="FW29" s="103"/>
      <c r="FX29" s="103"/>
      <c r="FY29" s="52"/>
      <c r="GA29" s="102" t="s">
        <v>403</v>
      </c>
      <c r="GB29" s="103" t="s">
        <v>404</v>
      </c>
      <c r="GC29" s="103"/>
      <c r="GD29" s="103"/>
      <c r="GE29" s="103"/>
      <c r="GF29" s="103"/>
      <c r="GG29" s="103"/>
      <c r="GH29" s="103"/>
      <c r="GI29" s="52"/>
      <c r="GK29" s="102" t="s">
        <v>403</v>
      </c>
      <c r="GL29" s="103" t="s">
        <v>404</v>
      </c>
      <c r="GM29" s="103"/>
      <c r="GN29" s="103"/>
      <c r="GO29" s="103"/>
      <c r="GP29" s="103"/>
      <c r="GQ29" s="103"/>
      <c r="GR29" s="103"/>
      <c r="GS29" s="52"/>
      <c r="GU29" s="102" t="s">
        <v>403</v>
      </c>
      <c r="GV29" s="103" t="s">
        <v>404</v>
      </c>
      <c r="GW29" s="103"/>
      <c r="GX29" s="103"/>
      <c r="GY29" s="103"/>
      <c r="GZ29" s="103"/>
      <c r="HA29" s="103"/>
      <c r="HB29" s="103"/>
      <c r="HC29" s="52"/>
      <c r="HE29" s="102" t="s">
        <v>403</v>
      </c>
      <c r="HF29" s="103" t="s">
        <v>404</v>
      </c>
      <c r="HG29" s="103"/>
      <c r="HH29" s="103"/>
      <c r="HI29" s="103"/>
      <c r="HJ29" s="103"/>
      <c r="HK29" s="103"/>
      <c r="HL29" s="103"/>
      <c r="HM29" s="52"/>
      <c r="HO29" s="102" t="s">
        <v>403</v>
      </c>
      <c r="HP29" s="103" t="s">
        <v>404</v>
      </c>
      <c r="HQ29" s="103"/>
      <c r="HR29" s="103"/>
      <c r="HS29" s="103"/>
      <c r="HT29" s="103"/>
      <c r="HU29" s="103"/>
      <c r="HV29" s="103"/>
      <c r="HW29" s="52"/>
      <c r="HY29" s="102" t="s">
        <v>403</v>
      </c>
      <c r="HZ29" s="103" t="s">
        <v>404</v>
      </c>
      <c r="IA29" s="103"/>
      <c r="IB29" s="103"/>
      <c r="IC29" s="103"/>
      <c r="ID29" s="103"/>
      <c r="IE29" s="103"/>
      <c r="IF29" s="103"/>
      <c r="IG29" s="52"/>
      <c r="II29" s="102" t="s">
        <v>403</v>
      </c>
      <c r="IJ29" s="103" t="s">
        <v>404</v>
      </c>
      <c r="IK29" s="103"/>
      <c r="IL29" s="103"/>
      <c r="IM29" s="103"/>
      <c r="IN29" s="103"/>
      <c r="IO29" s="103"/>
      <c r="IP29" s="103"/>
      <c r="IQ29" s="52"/>
      <c r="IS29" s="102" t="s">
        <v>403</v>
      </c>
      <c r="IT29" s="103" t="s">
        <v>404</v>
      </c>
      <c r="IU29" s="103"/>
      <c r="IV29" s="103"/>
      <c r="IW29" s="103"/>
      <c r="IX29" s="103"/>
      <c r="IY29" s="103"/>
      <c r="IZ29" s="103"/>
      <c r="JA29" s="52"/>
    </row>
    <row r="30" spans="1:261" s="1" customFormat="1" outlineLevel="2" x14ac:dyDescent="0.25">
      <c r="B30" s="338"/>
      <c r="C30" s="342"/>
      <c r="D30" s="41">
        <v>1</v>
      </c>
      <c r="E30" s="6"/>
      <c r="F30" s="6"/>
      <c r="G30" s="6"/>
      <c r="H30" s="6"/>
      <c r="I30" s="6"/>
      <c r="J30" s="6"/>
      <c r="K30" s="52"/>
      <c r="M30" s="47"/>
      <c r="N30" s="41">
        <v>1</v>
      </c>
      <c r="O30" s="6">
        <v>10</v>
      </c>
      <c r="P30" s="6">
        <v>10</v>
      </c>
      <c r="Q30" s="6">
        <v>6</v>
      </c>
      <c r="R30" s="6">
        <v>8</v>
      </c>
      <c r="S30" s="6"/>
      <c r="T30" s="6">
        <v>6</v>
      </c>
      <c r="U30" s="52"/>
      <c r="W30" s="47"/>
      <c r="X30" s="41">
        <v>1</v>
      </c>
      <c r="Y30" s="6"/>
      <c r="Z30" s="6"/>
      <c r="AA30" s="6"/>
      <c r="AB30" s="6"/>
      <c r="AC30" s="6"/>
      <c r="AD30" s="6"/>
      <c r="AE30" s="52"/>
      <c r="AG30" s="47"/>
      <c r="AH30" s="41">
        <v>1</v>
      </c>
      <c r="AI30" s="6"/>
      <c r="AJ30" s="6"/>
      <c r="AK30" s="6"/>
      <c r="AL30" s="6"/>
      <c r="AM30" s="6"/>
      <c r="AN30" s="6"/>
      <c r="AO30" s="52"/>
      <c r="AQ30" s="47"/>
      <c r="AR30" s="41">
        <v>1</v>
      </c>
      <c r="AS30" s="6"/>
      <c r="AT30" s="6"/>
      <c r="AU30" s="6"/>
      <c r="AV30" s="6"/>
      <c r="AW30" s="6"/>
      <c r="AX30" s="6"/>
      <c r="AY30" s="52"/>
      <c r="BA30" s="47"/>
      <c r="BB30" s="41">
        <v>1</v>
      </c>
      <c r="BC30" s="6"/>
      <c r="BD30" s="6"/>
      <c r="BE30" s="6"/>
      <c r="BF30" s="6"/>
      <c r="BG30" s="6"/>
      <c r="BH30" s="6"/>
      <c r="BI30" s="52"/>
      <c r="BK30" s="47"/>
      <c r="BL30" s="41">
        <v>1</v>
      </c>
      <c r="BM30" s="6"/>
      <c r="BN30" s="6"/>
      <c r="BO30" s="6"/>
      <c r="BP30" s="6"/>
      <c r="BQ30" s="6"/>
      <c r="BR30" s="6"/>
      <c r="BS30" s="52"/>
      <c r="BU30" s="47"/>
      <c r="BV30" s="41">
        <v>1</v>
      </c>
      <c r="BW30" s="6"/>
      <c r="BX30" s="6"/>
      <c r="BY30" s="6"/>
      <c r="BZ30" s="6"/>
      <c r="CA30" s="6"/>
      <c r="CB30" s="6"/>
      <c r="CC30" s="52"/>
      <c r="CE30" s="47"/>
      <c r="CF30" s="41">
        <v>1</v>
      </c>
      <c r="CG30" s="6"/>
      <c r="CH30" s="6"/>
      <c r="CI30" s="6"/>
      <c r="CJ30" s="6"/>
      <c r="CK30" s="6"/>
      <c r="CL30" s="6"/>
      <c r="CM30" s="52"/>
      <c r="CO30" s="47"/>
      <c r="CP30" s="41">
        <v>1</v>
      </c>
      <c r="CQ30" s="6"/>
      <c r="CR30" s="6"/>
      <c r="CS30" s="6"/>
      <c r="CT30" s="6"/>
      <c r="CU30" s="6"/>
      <c r="CV30" s="6"/>
      <c r="CW30" s="52"/>
      <c r="CY30" s="47"/>
      <c r="CZ30" s="41">
        <v>1</v>
      </c>
      <c r="DA30" s="6"/>
      <c r="DB30" s="6"/>
      <c r="DC30" s="6"/>
      <c r="DD30" s="6"/>
      <c r="DE30" s="6"/>
      <c r="DF30" s="6"/>
      <c r="DG30" s="52"/>
      <c r="DI30" s="47"/>
      <c r="DJ30" s="41">
        <v>1</v>
      </c>
      <c r="DK30" s="6"/>
      <c r="DL30" s="6"/>
      <c r="DM30" s="6"/>
      <c r="DN30" s="6"/>
      <c r="DO30" s="6"/>
      <c r="DP30" s="6"/>
      <c r="DQ30" s="52"/>
      <c r="DS30" s="47"/>
      <c r="DT30" s="41">
        <v>1</v>
      </c>
      <c r="DU30" s="6"/>
      <c r="DV30" s="6"/>
      <c r="DW30" s="6"/>
      <c r="DX30" s="6"/>
      <c r="DY30" s="6"/>
      <c r="DZ30" s="6"/>
      <c r="EA30" s="52"/>
      <c r="EC30" s="47"/>
      <c r="ED30" s="41">
        <v>1</v>
      </c>
      <c r="EE30" s="6"/>
      <c r="EF30" s="6"/>
      <c r="EG30" s="6"/>
      <c r="EH30" s="6"/>
      <c r="EI30" s="6"/>
      <c r="EJ30" s="6"/>
      <c r="EK30" s="52"/>
      <c r="EM30" s="47"/>
      <c r="EN30" s="41">
        <v>1</v>
      </c>
      <c r="EO30" s="6"/>
      <c r="EP30" s="6"/>
      <c r="EQ30" s="6"/>
      <c r="ER30" s="6"/>
      <c r="ES30" s="6"/>
      <c r="ET30" s="6"/>
      <c r="EU30" s="52"/>
      <c r="EW30" s="47"/>
      <c r="EX30" s="41">
        <v>1</v>
      </c>
      <c r="EY30" s="6"/>
      <c r="EZ30" s="6"/>
      <c r="FA30" s="6"/>
      <c r="FB30" s="6"/>
      <c r="FC30" s="6"/>
      <c r="FD30" s="6"/>
      <c r="FE30" s="52"/>
      <c r="FG30" s="47"/>
      <c r="FH30" s="41">
        <v>1</v>
      </c>
      <c r="FI30" s="6"/>
      <c r="FJ30" s="6"/>
      <c r="FK30" s="6"/>
      <c r="FL30" s="6"/>
      <c r="FM30" s="6"/>
      <c r="FN30" s="6"/>
      <c r="FO30" s="52"/>
      <c r="FQ30" s="47"/>
      <c r="FR30" s="41">
        <v>1</v>
      </c>
      <c r="FS30" s="6"/>
      <c r="FT30" s="6"/>
      <c r="FU30" s="6"/>
      <c r="FV30" s="6"/>
      <c r="FW30" s="6"/>
      <c r="FX30" s="6"/>
      <c r="FY30" s="52"/>
      <c r="GA30" s="47"/>
      <c r="GB30" s="41">
        <v>1</v>
      </c>
      <c r="GC30" s="6"/>
      <c r="GD30" s="6"/>
      <c r="GE30" s="6"/>
      <c r="GF30" s="6"/>
      <c r="GG30" s="6"/>
      <c r="GH30" s="6"/>
      <c r="GI30" s="52"/>
      <c r="GK30" s="47"/>
      <c r="GL30" s="41">
        <v>1</v>
      </c>
      <c r="GM30" s="6"/>
      <c r="GN30" s="6"/>
      <c r="GO30" s="6"/>
      <c r="GP30" s="6"/>
      <c r="GQ30" s="6"/>
      <c r="GR30" s="6"/>
      <c r="GS30" s="52"/>
      <c r="GU30" s="47"/>
      <c r="GV30" s="41">
        <v>1</v>
      </c>
      <c r="GW30" s="6"/>
      <c r="GX30" s="6"/>
      <c r="GY30" s="6"/>
      <c r="GZ30" s="6"/>
      <c r="HA30" s="6"/>
      <c r="HB30" s="6"/>
      <c r="HC30" s="52"/>
      <c r="HE30" s="47"/>
      <c r="HF30" s="41">
        <v>1</v>
      </c>
      <c r="HG30" s="6"/>
      <c r="HH30" s="6"/>
      <c r="HI30" s="6"/>
      <c r="HJ30" s="6"/>
      <c r="HK30" s="6"/>
      <c r="HL30" s="6"/>
      <c r="HM30" s="52"/>
      <c r="HO30" s="47"/>
      <c r="HP30" s="41">
        <v>1</v>
      </c>
      <c r="HQ30" s="6"/>
      <c r="HR30" s="6"/>
      <c r="HS30" s="6"/>
      <c r="HT30" s="6"/>
      <c r="HU30" s="6"/>
      <c r="HV30" s="6"/>
      <c r="HW30" s="52"/>
      <c r="HY30" s="47"/>
      <c r="HZ30" s="41">
        <v>1</v>
      </c>
      <c r="IA30" s="6"/>
      <c r="IB30" s="6"/>
      <c r="IC30" s="6"/>
      <c r="ID30" s="6"/>
      <c r="IE30" s="6"/>
      <c r="IF30" s="6"/>
      <c r="IG30" s="52"/>
      <c r="II30" s="47"/>
      <c r="IJ30" s="41">
        <v>1</v>
      </c>
      <c r="IK30" s="6"/>
      <c r="IL30" s="6"/>
      <c r="IM30" s="6"/>
      <c r="IN30" s="6"/>
      <c r="IO30" s="6"/>
      <c r="IP30" s="6"/>
      <c r="IQ30" s="52"/>
      <c r="IS30" s="47"/>
      <c r="IT30" s="41">
        <v>1</v>
      </c>
      <c r="IU30" s="6"/>
      <c r="IV30" s="6"/>
      <c r="IW30" s="6"/>
      <c r="IX30" s="6"/>
      <c r="IY30" s="6"/>
      <c r="IZ30" s="6"/>
      <c r="JA30" s="52"/>
    </row>
    <row r="31" spans="1:261" s="1" customFormat="1" outlineLevel="2" x14ac:dyDescent="0.25">
      <c r="B31" s="338"/>
      <c r="C31" s="339"/>
      <c r="D31" s="17" t="s">
        <v>1</v>
      </c>
      <c r="E31" s="36">
        <f>AVERAGE(O31,Y31,AI31,AS31,BC31,BM31,BW31,CG31,CQ31,DA31,DK31,DU31,EE31,EO31,EY31,FI31,FS31,GC31,GM31,GW31,HG31,HQ31,IA31,IK31,IU31)</f>
        <v>10</v>
      </c>
      <c r="F31" s="36">
        <f t="shared" ref="F31:J31" si="108">AVERAGE(P31,Z31,AJ31,AT31,BD31,BN31,BX31,CH31,CR31,DB31,DL31,DV31,EF31,EP31,EZ31,FJ31,FT31,GD31,GN31,GX31,HH31,HR31,IB31,IL31,IV31)</f>
        <v>10</v>
      </c>
      <c r="G31" s="36">
        <f t="shared" si="108"/>
        <v>6</v>
      </c>
      <c r="H31" s="36">
        <f t="shared" si="108"/>
        <v>8</v>
      </c>
      <c r="I31" s="36" t="e">
        <f t="shared" si="108"/>
        <v>#DIV/0!</v>
      </c>
      <c r="J31" s="36">
        <f t="shared" si="108"/>
        <v>6</v>
      </c>
      <c r="K31" s="52"/>
      <c r="M31" s="48"/>
      <c r="N31" s="17" t="s">
        <v>1</v>
      </c>
      <c r="O31" s="36">
        <f>IF(COUNT(O30:O30)=0,"",AVERAGE(O30:O30))</f>
        <v>10</v>
      </c>
      <c r="P31" s="36">
        <f>IF(COUNT(P30:P30)=0,"",AVERAGE(P30:P30))</f>
        <v>10</v>
      </c>
      <c r="Q31" s="36">
        <f>IF(COUNT(Q30:Q30)=0,"",AVERAGE(Q30:Q30))</f>
        <v>6</v>
      </c>
      <c r="R31" s="36">
        <f>IF(COUNT(R30:R30)=0,"",AVERAGE(R30:R30))</f>
        <v>8</v>
      </c>
      <c r="S31" s="36"/>
      <c r="T31" s="36">
        <f>IF(COUNT(T30:T30)=0,"",AVERAGE(T30:T30))</f>
        <v>6</v>
      </c>
      <c r="U31" s="52"/>
      <c r="W31" s="48"/>
      <c r="X31" s="17" t="s">
        <v>1</v>
      </c>
      <c r="Y31" s="36" t="str">
        <f t="shared" ref="Y31:AD31" si="109">IF(COUNT(Y30:Y30)=0,"",AVERAGE(Y30:Y30))</f>
        <v/>
      </c>
      <c r="Z31" s="36" t="str">
        <f t="shared" si="109"/>
        <v/>
      </c>
      <c r="AA31" s="36" t="str">
        <f t="shared" si="109"/>
        <v/>
      </c>
      <c r="AB31" s="36" t="str">
        <f t="shared" si="109"/>
        <v/>
      </c>
      <c r="AC31" s="36" t="str">
        <f t="shared" si="109"/>
        <v/>
      </c>
      <c r="AD31" s="36" t="str">
        <f t="shared" si="109"/>
        <v/>
      </c>
      <c r="AE31" s="52"/>
      <c r="AG31" s="48"/>
      <c r="AH31" s="17" t="s">
        <v>1</v>
      </c>
      <c r="AI31" s="36" t="str">
        <f t="shared" ref="AI31:AN31" si="110">IF(COUNT(AI30:AI30)=0,"",AVERAGE(AI30:AI30))</f>
        <v/>
      </c>
      <c r="AJ31" s="36" t="str">
        <f t="shared" si="110"/>
        <v/>
      </c>
      <c r="AK31" s="36" t="str">
        <f t="shared" si="110"/>
        <v/>
      </c>
      <c r="AL31" s="36" t="str">
        <f t="shared" si="110"/>
        <v/>
      </c>
      <c r="AM31" s="36" t="str">
        <f t="shared" si="110"/>
        <v/>
      </c>
      <c r="AN31" s="36" t="str">
        <f t="shared" si="110"/>
        <v/>
      </c>
      <c r="AO31" s="52"/>
      <c r="AQ31" s="48"/>
      <c r="AR31" s="17" t="s">
        <v>1</v>
      </c>
      <c r="AS31" s="36" t="str">
        <f t="shared" ref="AS31:AX31" si="111">IF(COUNT(AS30:AS30)=0,"",AVERAGE(AS30:AS30))</f>
        <v/>
      </c>
      <c r="AT31" s="36" t="str">
        <f t="shared" si="111"/>
        <v/>
      </c>
      <c r="AU31" s="36" t="str">
        <f t="shared" si="111"/>
        <v/>
      </c>
      <c r="AV31" s="36" t="str">
        <f t="shared" si="111"/>
        <v/>
      </c>
      <c r="AW31" s="36" t="str">
        <f t="shared" si="111"/>
        <v/>
      </c>
      <c r="AX31" s="36" t="str">
        <f t="shared" si="111"/>
        <v/>
      </c>
      <c r="AY31" s="52"/>
      <c r="BA31" s="48"/>
      <c r="BB31" s="17" t="s">
        <v>1</v>
      </c>
      <c r="BC31" s="36" t="str">
        <f t="shared" ref="BC31:BH31" si="112">IF(COUNT(BC30:BC30)=0,"",AVERAGE(BC30:BC30))</f>
        <v/>
      </c>
      <c r="BD31" s="36" t="str">
        <f t="shared" si="112"/>
        <v/>
      </c>
      <c r="BE31" s="36" t="str">
        <f t="shared" si="112"/>
        <v/>
      </c>
      <c r="BF31" s="36" t="str">
        <f t="shared" si="112"/>
        <v/>
      </c>
      <c r="BG31" s="36" t="str">
        <f t="shared" si="112"/>
        <v/>
      </c>
      <c r="BH31" s="36" t="str">
        <f t="shared" si="112"/>
        <v/>
      </c>
      <c r="BI31" s="52"/>
      <c r="BK31" s="48"/>
      <c r="BL31" s="17" t="s">
        <v>1</v>
      </c>
      <c r="BM31" s="36" t="str">
        <f t="shared" ref="BM31:BR31" si="113">IF(COUNT(BM30:BM30)=0,"",AVERAGE(BM30:BM30))</f>
        <v/>
      </c>
      <c r="BN31" s="36" t="str">
        <f t="shared" si="113"/>
        <v/>
      </c>
      <c r="BO31" s="36" t="str">
        <f t="shared" si="113"/>
        <v/>
      </c>
      <c r="BP31" s="36" t="str">
        <f t="shared" si="113"/>
        <v/>
      </c>
      <c r="BQ31" s="36" t="str">
        <f t="shared" si="113"/>
        <v/>
      </c>
      <c r="BR31" s="36" t="str">
        <f t="shared" si="113"/>
        <v/>
      </c>
      <c r="BS31" s="52"/>
      <c r="BU31" s="48"/>
      <c r="BV31" s="17" t="s">
        <v>1</v>
      </c>
      <c r="BW31" s="36" t="str">
        <f t="shared" ref="BW31:CB31" si="114">IF(COUNT(BW30:BW30)=0,"",AVERAGE(BW30:BW30))</f>
        <v/>
      </c>
      <c r="BX31" s="36" t="str">
        <f t="shared" si="114"/>
        <v/>
      </c>
      <c r="BY31" s="36" t="str">
        <f t="shared" si="114"/>
        <v/>
      </c>
      <c r="BZ31" s="36" t="str">
        <f t="shared" si="114"/>
        <v/>
      </c>
      <c r="CA31" s="36" t="str">
        <f t="shared" si="114"/>
        <v/>
      </c>
      <c r="CB31" s="36" t="str">
        <f t="shared" si="114"/>
        <v/>
      </c>
      <c r="CC31" s="52"/>
      <c r="CE31" s="48"/>
      <c r="CF31" s="17" t="s">
        <v>1</v>
      </c>
      <c r="CG31" s="36" t="str">
        <f t="shared" ref="CG31:CL31" si="115">IF(COUNT(CG30:CG30)=0,"",AVERAGE(CG30:CG30))</f>
        <v/>
      </c>
      <c r="CH31" s="36" t="str">
        <f t="shared" si="115"/>
        <v/>
      </c>
      <c r="CI31" s="36" t="str">
        <f t="shared" si="115"/>
        <v/>
      </c>
      <c r="CJ31" s="36" t="str">
        <f t="shared" si="115"/>
        <v/>
      </c>
      <c r="CK31" s="36" t="str">
        <f t="shared" si="115"/>
        <v/>
      </c>
      <c r="CL31" s="36" t="str">
        <f t="shared" si="115"/>
        <v/>
      </c>
      <c r="CM31" s="52"/>
      <c r="CO31" s="48"/>
      <c r="CP31" s="17" t="s">
        <v>1</v>
      </c>
      <c r="CQ31" s="36" t="str">
        <f t="shared" ref="CQ31:CV31" si="116">IF(COUNT(CQ30:CQ30)=0,"",AVERAGE(CQ30:CQ30))</f>
        <v/>
      </c>
      <c r="CR31" s="36" t="str">
        <f t="shared" si="116"/>
        <v/>
      </c>
      <c r="CS31" s="36" t="str">
        <f t="shared" si="116"/>
        <v/>
      </c>
      <c r="CT31" s="36" t="str">
        <f t="shared" si="116"/>
        <v/>
      </c>
      <c r="CU31" s="36" t="str">
        <f t="shared" si="116"/>
        <v/>
      </c>
      <c r="CV31" s="36" t="str">
        <f t="shared" si="116"/>
        <v/>
      </c>
      <c r="CW31" s="52"/>
      <c r="CY31" s="48"/>
      <c r="CZ31" s="17" t="s">
        <v>1</v>
      </c>
      <c r="DA31" s="36" t="str">
        <f t="shared" ref="DA31:DF31" si="117">IF(COUNT(DA30:DA30)=0,"",AVERAGE(DA30:DA30))</f>
        <v/>
      </c>
      <c r="DB31" s="36" t="str">
        <f t="shared" si="117"/>
        <v/>
      </c>
      <c r="DC31" s="36" t="str">
        <f t="shared" si="117"/>
        <v/>
      </c>
      <c r="DD31" s="36" t="str">
        <f t="shared" si="117"/>
        <v/>
      </c>
      <c r="DE31" s="36" t="str">
        <f t="shared" si="117"/>
        <v/>
      </c>
      <c r="DF31" s="36" t="str">
        <f t="shared" si="117"/>
        <v/>
      </c>
      <c r="DG31" s="52"/>
      <c r="DI31" s="48"/>
      <c r="DJ31" s="17" t="s">
        <v>1</v>
      </c>
      <c r="DK31" s="36" t="str">
        <f t="shared" ref="DK31:DP31" si="118">IF(COUNT(DK30:DK30)=0,"",AVERAGE(DK30:DK30))</f>
        <v/>
      </c>
      <c r="DL31" s="36" t="str">
        <f t="shared" si="118"/>
        <v/>
      </c>
      <c r="DM31" s="36" t="str">
        <f t="shared" si="118"/>
        <v/>
      </c>
      <c r="DN31" s="36" t="str">
        <f t="shared" si="118"/>
        <v/>
      </c>
      <c r="DO31" s="36" t="str">
        <f t="shared" si="118"/>
        <v/>
      </c>
      <c r="DP31" s="36" t="str">
        <f t="shared" si="118"/>
        <v/>
      </c>
      <c r="DQ31" s="52"/>
      <c r="DS31" s="48"/>
      <c r="DT31" s="17" t="s">
        <v>1</v>
      </c>
      <c r="DU31" s="36" t="str">
        <f t="shared" ref="DU31:DZ31" si="119">IF(COUNT(DU30:DU30)=0,"",AVERAGE(DU30:DU30))</f>
        <v/>
      </c>
      <c r="DV31" s="36" t="str">
        <f t="shared" si="119"/>
        <v/>
      </c>
      <c r="DW31" s="36" t="str">
        <f t="shared" si="119"/>
        <v/>
      </c>
      <c r="DX31" s="36" t="str">
        <f t="shared" si="119"/>
        <v/>
      </c>
      <c r="DY31" s="36" t="str">
        <f t="shared" si="119"/>
        <v/>
      </c>
      <c r="DZ31" s="36" t="str">
        <f t="shared" si="119"/>
        <v/>
      </c>
      <c r="EA31" s="52"/>
      <c r="EC31" s="48"/>
      <c r="ED31" s="17" t="s">
        <v>1</v>
      </c>
      <c r="EE31" s="36" t="str">
        <f t="shared" ref="EE31:EJ31" si="120">IF(COUNT(EE30:EE30)=0,"",AVERAGE(EE30:EE30))</f>
        <v/>
      </c>
      <c r="EF31" s="36" t="str">
        <f t="shared" si="120"/>
        <v/>
      </c>
      <c r="EG31" s="36" t="str">
        <f t="shared" si="120"/>
        <v/>
      </c>
      <c r="EH31" s="36" t="str">
        <f t="shared" si="120"/>
        <v/>
      </c>
      <c r="EI31" s="36" t="str">
        <f t="shared" si="120"/>
        <v/>
      </c>
      <c r="EJ31" s="36" t="str">
        <f t="shared" si="120"/>
        <v/>
      </c>
      <c r="EK31" s="52"/>
      <c r="EM31" s="48"/>
      <c r="EN31" s="17" t="s">
        <v>1</v>
      </c>
      <c r="EO31" s="36" t="str">
        <f t="shared" ref="EO31:ET31" si="121">IF(COUNT(EO30:EO30)=0,"",AVERAGE(EO30:EO30))</f>
        <v/>
      </c>
      <c r="EP31" s="36" t="str">
        <f t="shared" si="121"/>
        <v/>
      </c>
      <c r="EQ31" s="36" t="str">
        <f t="shared" si="121"/>
        <v/>
      </c>
      <c r="ER31" s="36" t="str">
        <f t="shared" si="121"/>
        <v/>
      </c>
      <c r="ES31" s="36" t="str">
        <f t="shared" si="121"/>
        <v/>
      </c>
      <c r="ET31" s="36" t="str">
        <f t="shared" si="121"/>
        <v/>
      </c>
      <c r="EU31" s="52"/>
      <c r="EW31" s="48"/>
      <c r="EX31" s="17" t="s">
        <v>1</v>
      </c>
      <c r="EY31" s="36" t="str">
        <f t="shared" ref="EY31:FD31" si="122">IF(COUNT(EY30:EY30)=0,"",AVERAGE(EY30:EY30))</f>
        <v/>
      </c>
      <c r="EZ31" s="36" t="str">
        <f t="shared" si="122"/>
        <v/>
      </c>
      <c r="FA31" s="36" t="str">
        <f t="shared" si="122"/>
        <v/>
      </c>
      <c r="FB31" s="36" t="str">
        <f t="shared" si="122"/>
        <v/>
      </c>
      <c r="FC31" s="36" t="str">
        <f t="shared" si="122"/>
        <v/>
      </c>
      <c r="FD31" s="36" t="str">
        <f t="shared" si="122"/>
        <v/>
      </c>
      <c r="FE31" s="52"/>
      <c r="FG31" s="48"/>
      <c r="FH31" s="17" t="s">
        <v>1</v>
      </c>
      <c r="FI31" s="36" t="str">
        <f t="shared" ref="FI31:FN31" si="123">IF(COUNT(FI30:FI30)=0,"",AVERAGE(FI30:FI30))</f>
        <v/>
      </c>
      <c r="FJ31" s="36" t="str">
        <f t="shared" si="123"/>
        <v/>
      </c>
      <c r="FK31" s="36" t="str">
        <f t="shared" si="123"/>
        <v/>
      </c>
      <c r="FL31" s="36" t="str">
        <f t="shared" si="123"/>
        <v/>
      </c>
      <c r="FM31" s="36" t="str">
        <f t="shared" si="123"/>
        <v/>
      </c>
      <c r="FN31" s="36" t="str">
        <f t="shared" si="123"/>
        <v/>
      </c>
      <c r="FO31" s="52"/>
      <c r="FQ31" s="48"/>
      <c r="FR31" s="17" t="s">
        <v>1</v>
      </c>
      <c r="FS31" s="36" t="str">
        <f t="shared" ref="FS31:FX31" si="124">IF(COUNT(FS30:FS30)=0,"",AVERAGE(FS30:FS30))</f>
        <v/>
      </c>
      <c r="FT31" s="36" t="str">
        <f t="shared" si="124"/>
        <v/>
      </c>
      <c r="FU31" s="36" t="str">
        <f t="shared" si="124"/>
        <v/>
      </c>
      <c r="FV31" s="36" t="str">
        <f t="shared" si="124"/>
        <v/>
      </c>
      <c r="FW31" s="36" t="str">
        <f t="shared" si="124"/>
        <v/>
      </c>
      <c r="FX31" s="36" t="str">
        <f t="shared" si="124"/>
        <v/>
      </c>
      <c r="FY31" s="52"/>
      <c r="GA31" s="48"/>
      <c r="GB31" s="17" t="s">
        <v>1</v>
      </c>
      <c r="GC31" s="36" t="str">
        <f t="shared" ref="GC31:GH31" si="125">IF(COUNT(GC30:GC30)=0,"",AVERAGE(GC30:GC30))</f>
        <v/>
      </c>
      <c r="GD31" s="36" t="str">
        <f t="shared" si="125"/>
        <v/>
      </c>
      <c r="GE31" s="36" t="str">
        <f t="shared" si="125"/>
        <v/>
      </c>
      <c r="GF31" s="36" t="str">
        <f t="shared" si="125"/>
        <v/>
      </c>
      <c r="GG31" s="36" t="str">
        <f t="shared" si="125"/>
        <v/>
      </c>
      <c r="GH31" s="36" t="str">
        <f t="shared" si="125"/>
        <v/>
      </c>
      <c r="GI31" s="52"/>
      <c r="GK31" s="48"/>
      <c r="GL31" s="17" t="s">
        <v>1</v>
      </c>
      <c r="GM31" s="36" t="str">
        <f t="shared" ref="GM31:GR31" si="126">IF(COUNT(GM30:GM30)=0,"",AVERAGE(GM30:GM30))</f>
        <v/>
      </c>
      <c r="GN31" s="36" t="str">
        <f t="shared" si="126"/>
        <v/>
      </c>
      <c r="GO31" s="36" t="str">
        <f t="shared" si="126"/>
        <v/>
      </c>
      <c r="GP31" s="36" t="str">
        <f t="shared" si="126"/>
        <v/>
      </c>
      <c r="GQ31" s="36" t="str">
        <f t="shared" si="126"/>
        <v/>
      </c>
      <c r="GR31" s="36" t="str">
        <f t="shared" si="126"/>
        <v/>
      </c>
      <c r="GS31" s="52"/>
      <c r="GU31" s="48"/>
      <c r="GV31" s="17" t="s">
        <v>1</v>
      </c>
      <c r="GW31" s="36" t="str">
        <f t="shared" ref="GW31:HB31" si="127">IF(COUNT(GW30:GW30)=0,"",AVERAGE(GW30:GW30))</f>
        <v/>
      </c>
      <c r="GX31" s="36" t="str">
        <f t="shared" si="127"/>
        <v/>
      </c>
      <c r="GY31" s="36" t="str">
        <f t="shared" si="127"/>
        <v/>
      </c>
      <c r="GZ31" s="36" t="str">
        <f t="shared" si="127"/>
        <v/>
      </c>
      <c r="HA31" s="36" t="str">
        <f t="shared" si="127"/>
        <v/>
      </c>
      <c r="HB31" s="36" t="str">
        <f t="shared" si="127"/>
        <v/>
      </c>
      <c r="HC31" s="52"/>
      <c r="HE31" s="48"/>
      <c r="HF31" s="17" t="s">
        <v>1</v>
      </c>
      <c r="HG31" s="36" t="str">
        <f t="shared" ref="HG31:HL31" si="128">IF(COUNT(HG30:HG30)=0,"",AVERAGE(HG30:HG30))</f>
        <v/>
      </c>
      <c r="HH31" s="36" t="str">
        <f t="shared" si="128"/>
        <v/>
      </c>
      <c r="HI31" s="36" t="str">
        <f t="shared" si="128"/>
        <v/>
      </c>
      <c r="HJ31" s="36" t="str">
        <f t="shared" si="128"/>
        <v/>
      </c>
      <c r="HK31" s="36" t="str">
        <f t="shared" si="128"/>
        <v/>
      </c>
      <c r="HL31" s="36" t="str">
        <f t="shared" si="128"/>
        <v/>
      </c>
      <c r="HM31" s="52"/>
      <c r="HO31" s="48"/>
      <c r="HP31" s="17" t="s">
        <v>1</v>
      </c>
      <c r="HQ31" s="36" t="str">
        <f t="shared" ref="HQ31:HV31" si="129">IF(COUNT(HQ30:HQ30)=0,"",AVERAGE(HQ30:HQ30))</f>
        <v/>
      </c>
      <c r="HR31" s="36" t="str">
        <f t="shared" si="129"/>
        <v/>
      </c>
      <c r="HS31" s="36" t="str">
        <f t="shared" si="129"/>
        <v/>
      </c>
      <c r="HT31" s="36" t="str">
        <f t="shared" si="129"/>
        <v/>
      </c>
      <c r="HU31" s="36" t="str">
        <f t="shared" si="129"/>
        <v/>
      </c>
      <c r="HV31" s="36" t="str">
        <f t="shared" si="129"/>
        <v/>
      </c>
      <c r="HW31" s="52"/>
      <c r="HY31" s="48"/>
      <c r="HZ31" s="17" t="s">
        <v>1</v>
      </c>
      <c r="IA31" s="36" t="str">
        <f t="shared" ref="IA31:IF31" si="130">IF(COUNT(IA30:IA30)=0,"",AVERAGE(IA30:IA30))</f>
        <v/>
      </c>
      <c r="IB31" s="36" t="str">
        <f t="shared" si="130"/>
        <v/>
      </c>
      <c r="IC31" s="36" t="str">
        <f t="shared" si="130"/>
        <v/>
      </c>
      <c r="ID31" s="36" t="str">
        <f t="shared" si="130"/>
        <v/>
      </c>
      <c r="IE31" s="36" t="str">
        <f t="shared" si="130"/>
        <v/>
      </c>
      <c r="IF31" s="36" t="str">
        <f t="shared" si="130"/>
        <v/>
      </c>
      <c r="IG31" s="52"/>
      <c r="II31" s="48"/>
      <c r="IJ31" s="17" t="s">
        <v>1</v>
      </c>
      <c r="IK31" s="36" t="str">
        <f t="shared" ref="IK31:IP31" si="131">IF(COUNT(IK30:IK30)=0,"",AVERAGE(IK30:IK30))</f>
        <v/>
      </c>
      <c r="IL31" s="36" t="str">
        <f t="shared" si="131"/>
        <v/>
      </c>
      <c r="IM31" s="36" t="str">
        <f t="shared" si="131"/>
        <v/>
      </c>
      <c r="IN31" s="36" t="str">
        <f t="shared" si="131"/>
        <v/>
      </c>
      <c r="IO31" s="36" t="str">
        <f t="shared" si="131"/>
        <v/>
      </c>
      <c r="IP31" s="36" t="str">
        <f t="shared" si="131"/>
        <v/>
      </c>
      <c r="IQ31" s="52"/>
      <c r="IS31" s="48"/>
      <c r="IT31" s="17" t="s">
        <v>1</v>
      </c>
      <c r="IU31" s="36" t="str">
        <f t="shared" ref="IU31:IZ31" si="132">IF(COUNT(IU30:IU30)=0,"",AVERAGE(IU30:IU30))</f>
        <v/>
      </c>
      <c r="IV31" s="36" t="str">
        <f t="shared" si="132"/>
        <v/>
      </c>
      <c r="IW31" s="36" t="str">
        <f t="shared" si="132"/>
        <v/>
      </c>
      <c r="IX31" s="36" t="str">
        <f t="shared" si="132"/>
        <v/>
      </c>
      <c r="IY31" s="36" t="str">
        <f t="shared" si="132"/>
        <v/>
      </c>
      <c r="IZ31" s="36" t="str">
        <f t="shared" si="132"/>
        <v/>
      </c>
      <c r="JA31" s="52"/>
    </row>
    <row r="32" spans="1:261" s="1" customFormat="1" outlineLevel="2" x14ac:dyDescent="0.25">
      <c r="B32" s="338"/>
      <c r="C32" s="343" t="s">
        <v>405</v>
      </c>
      <c r="D32" s="103" t="s">
        <v>406</v>
      </c>
      <c r="E32" s="350">
        <f>E34</f>
        <v>10</v>
      </c>
      <c r="F32" s="350">
        <f t="shared" ref="F32:J32" si="133">F34</f>
        <v>10</v>
      </c>
      <c r="G32" s="350">
        <f t="shared" si="133"/>
        <v>10</v>
      </c>
      <c r="H32" s="350">
        <f t="shared" si="133"/>
        <v>10</v>
      </c>
      <c r="I32" s="350" t="e">
        <f t="shared" si="133"/>
        <v>#DIV/0!</v>
      </c>
      <c r="J32" s="350">
        <f t="shared" si="133"/>
        <v>6</v>
      </c>
      <c r="K32" s="52"/>
      <c r="M32" s="102" t="s">
        <v>405</v>
      </c>
      <c r="N32" s="103" t="s">
        <v>406</v>
      </c>
      <c r="O32" s="103"/>
      <c r="P32" s="103"/>
      <c r="Q32" s="103"/>
      <c r="R32" s="103"/>
      <c r="S32" s="103"/>
      <c r="T32" s="103"/>
      <c r="U32" s="52"/>
      <c r="W32" s="102" t="s">
        <v>405</v>
      </c>
      <c r="X32" s="103" t="s">
        <v>406</v>
      </c>
      <c r="Y32" s="103"/>
      <c r="Z32" s="103"/>
      <c r="AA32" s="103"/>
      <c r="AB32" s="103"/>
      <c r="AC32" s="103"/>
      <c r="AD32" s="103"/>
      <c r="AE32" s="52"/>
      <c r="AG32" s="102" t="s">
        <v>405</v>
      </c>
      <c r="AH32" s="103" t="s">
        <v>406</v>
      </c>
      <c r="AI32" s="103"/>
      <c r="AJ32" s="103"/>
      <c r="AK32" s="103"/>
      <c r="AL32" s="103"/>
      <c r="AM32" s="103"/>
      <c r="AN32" s="103"/>
      <c r="AO32" s="52"/>
      <c r="AQ32" s="102" t="s">
        <v>405</v>
      </c>
      <c r="AR32" s="103" t="s">
        <v>406</v>
      </c>
      <c r="AS32" s="103"/>
      <c r="AT32" s="103"/>
      <c r="AU32" s="103"/>
      <c r="AV32" s="103"/>
      <c r="AW32" s="103"/>
      <c r="AX32" s="103"/>
      <c r="AY32" s="52"/>
      <c r="BA32" s="102" t="s">
        <v>405</v>
      </c>
      <c r="BB32" s="103" t="s">
        <v>406</v>
      </c>
      <c r="BC32" s="103"/>
      <c r="BD32" s="103"/>
      <c r="BE32" s="103"/>
      <c r="BF32" s="103"/>
      <c r="BG32" s="103"/>
      <c r="BH32" s="103"/>
      <c r="BI32" s="52"/>
      <c r="BK32" s="102" t="s">
        <v>405</v>
      </c>
      <c r="BL32" s="103" t="s">
        <v>406</v>
      </c>
      <c r="BM32" s="103"/>
      <c r="BN32" s="103"/>
      <c r="BO32" s="103"/>
      <c r="BP32" s="103"/>
      <c r="BQ32" s="103"/>
      <c r="BR32" s="103"/>
      <c r="BS32" s="52"/>
      <c r="BU32" s="102" t="s">
        <v>405</v>
      </c>
      <c r="BV32" s="103" t="s">
        <v>406</v>
      </c>
      <c r="BW32" s="103"/>
      <c r="BX32" s="103"/>
      <c r="BY32" s="103"/>
      <c r="BZ32" s="103"/>
      <c r="CA32" s="103"/>
      <c r="CB32" s="103"/>
      <c r="CC32" s="52"/>
      <c r="CE32" s="102" t="s">
        <v>405</v>
      </c>
      <c r="CF32" s="103" t="s">
        <v>406</v>
      </c>
      <c r="CG32" s="103"/>
      <c r="CH32" s="103"/>
      <c r="CI32" s="103"/>
      <c r="CJ32" s="103"/>
      <c r="CK32" s="103"/>
      <c r="CL32" s="103"/>
      <c r="CM32" s="52"/>
      <c r="CO32" s="102" t="s">
        <v>405</v>
      </c>
      <c r="CP32" s="103" t="s">
        <v>406</v>
      </c>
      <c r="CQ32" s="103"/>
      <c r="CR32" s="103"/>
      <c r="CS32" s="103"/>
      <c r="CT32" s="103"/>
      <c r="CU32" s="103"/>
      <c r="CV32" s="103"/>
      <c r="CW32" s="52"/>
      <c r="CY32" s="102" t="s">
        <v>405</v>
      </c>
      <c r="CZ32" s="103" t="s">
        <v>406</v>
      </c>
      <c r="DA32" s="103"/>
      <c r="DB32" s="103"/>
      <c r="DC32" s="103"/>
      <c r="DD32" s="103"/>
      <c r="DE32" s="103"/>
      <c r="DF32" s="103"/>
      <c r="DG32" s="52"/>
      <c r="DI32" s="102" t="s">
        <v>405</v>
      </c>
      <c r="DJ32" s="103" t="s">
        <v>406</v>
      </c>
      <c r="DK32" s="103"/>
      <c r="DL32" s="103"/>
      <c r="DM32" s="103"/>
      <c r="DN32" s="103"/>
      <c r="DO32" s="103"/>
      <c r="DP32" s="103"/>
      <c r="DQ32" s="52"/>
      <c r="DS32" s="102" t="s">
        <v>405</v>
      </c>
      <c r="DT32" s="103" t="s">
        <v>406</v>
      </c>
      <c r="DU32" s="103"/>
      <c r="DV32" s="103"/>
      <c r="DW32" s="103"/>
      <c r="DX32" s="103"/>
      <c r="DY32" s="103"/>
      <c r="DZ32" s="103"/>
      <c r="EA32" s="52"/>
      <c r="EC32" s="102" t="s">
        <v>405</v>
      </c>
      <c r="ED32" s="103" t="s">
        <v>406</v>
      </c>
      <c r="EE32" s="103"/>
      <c r="EF32" s="103"/>
      <c r="EG32" s="103"/>
      <c r="EH32" s="103"/>
      <c r="EI32" s="103"/>
      <c r="EJ32" s="103"/>
      <c r="EK32" s="52"/>
      <c r="EM32" s="102" t="s">
        <v>405</v>
      </c>
      <c r="EN32" s="103" t="s">
        <v>406</v>
      </c>
      <c r="EO32" s="103"/>
      <c r="EP32" s="103"/>
      <c r="EQ32" s="103"/>
      <c r="ER32" s="103"/>
      <c r="ES32" s="103"/>
      <c r="ET32" s="103"/>
      <c r="EU32" s="52"/>
      <c r="EW32" s="102" t="s">
        <v>405</v>
      </c>
      <c r="EX32" s="103" t="s">
        <v>406</v>
      </c>
      <c r="EY32" s="103"/>
      <c r="EZ32" s="103"/>
      <c r="FA32" s="103"/>
      <c r="FB32" s="103"/>
      <c r="FC32" s="103"/>
      <c r="FD32" s="103"/>
      <c r="FE32" s="52"/>
      <c r="FG32" s="102" t="s">
        <v>405</v>
      </c>
      <c r="FH32" s="103" t="s">
        <v>406</v>
      </c>
      <c r="FI32" s="103"/>
      <c r="FJ32" s="103"/>
      <c r="FK32" s="103"/>
      <c r="FL32" s="103"/>
      <c r="FM32" s="103"/>
      <c r="FN32" s="103"/>
      <c r="FO32" s="52"/>
      <c r="FQ32" s="102" t="s">
        <v>405</v>
      </c>
      <c r="FR32" s="103" t="s">
        <v>406</v>
      </c>
      <c r="FS32" s="103"/>
      <c r="FT32" s="103"/>
      <c r="FU32" s="103"/>
      <c r="FV32" s="103"/>
      <c r="FW32" s="103"/>
      <c r="FX32" s="103"/>
      <c r="FY32" s="52"/>
      <c r="GA32" s="102" t="s">
        <v>405</v>
      </c>
      <c r="GB32" s="103" t="s">
        <v>406</v>
      </c>
      <c r="GC32" s="103"/>
      <c r="GD32" s="103"/>
      <c r="GE32" s="103"/>
      <c r="GF32" s="103"/>
      <c r="GG32" s="103"/>
      <c r="GH32" s="103"/>
      <c r="GI32" s="52"/>
      <c r="GK32" s="102" t="s">
        <v>405</v>
      </c>
      <c r="GL32" s="103" t="s">
        <v>406</v>
      </c>
      <c r="GM32" s="103"/>
      <c r="GN32" s="103"/>
      <c r="GO32" s="103"/>
      <c r="GP32" s="103"/>
      <c r="GQ32" s="103"/>
      <c r="GR32" s="103"/>
      <c r="GS32" s="52"/>
      <c r="GU32" s="102" t="s">
        <v>405</v>
      </c>
      <c r="GV32" s="103" t="s">
        <v>406</v>
      </c>
      <c r="GW32" s="103"/>
      <c r="GX32" s="103"/>
      <c r="GY32" s="103"/>
      <c r="GZ32" s="103"/>
      <c r="HA32" s="103"/>
      <c r="HB32" s="103"/>
      <c r="HC32" s="52"/>
      <c r="HE32" s="102" t="s">
        <v>405</v>
      </c>
      <c r="HF32" s="103" t="s">
        <v>406</v>
      </c>
      <c r="HG32" s="103"/>
      <c r="HH32" s="103"/>
      <c r="HI32" s="103"/>
      <c r="HJ32" s="103"/>
      <c r="HK32" s="103"/>
      <c r="HL32" s="103"/>
      <c r="HM32" s="52"/>
      <c r="HO32" s="102" t="s">
        <v>405</v>
      </c>
      <c r="HP32" s="103" t="s">
        <v>406</v>
      </c>
      <c r="HQ32" s="103"/>
      <c r="HR32" s="103"/>
      <c r="HS32" s="103"/>
      <c r="HT32" s="103"/>
      <c r="HU32" s="103"/>
      <c r="HV32" s="103"/>
      <c r="HW32" s="52"/>
      <c r="HY32" s="102" t="s">
        <v>405</v>
      </c>
      <c r="HZ32" s="103" t="s">
        <v>406</v>
      </c>
      <c r="IA32" s="103"/>
      <c r="IB32" s="103"/>
      <c r="IC32" s="103"/>
      <c r="ID32" s="103"/>
      <c r="IE32" s="103"/>
      <c r="IF32" s="103"/>
      <c r="IG32" s="52"/>
      <c r="II32" s="102" t="s">
        <v>405</v>
      </c>
      <c r="IJ32" s="103" t="s">
        <v>406</v>
      </c>
      <c r="IK32" s="103"/>
      <c r="IL32" s="103"/>
      <c r="IM32" s="103"/>
      <c r="IN32" s="103"/>
      <c r="IO32" s="103"/>
      <c r="IP32" s="103"/>
      <c r="IQ32" s="52"/>
      <c r="IS32" s="102" t="s">
        <v>405</v>
      </c>
      <c r="IT32" s="103" t="s">
        <v>406</v>
      </c>
      <c r="IU32" s="103"/>
      <c r="IV32" s="103"/>
      <c r="IW32" s="103"/>
      <c r="IX32" s="103"/>
      <c r="IY32" s="103"/>
      <c r="IZ32" s="103"/>
      <c r="JA32" s="52"/>
    </row>
    <row r="33" spans="1:261" s="1" customFormat="1" outlineLevel="2" x14ac:dyDescent="0.25">
      <c r="B33" s="338"/>
      <c r="C33" s="342"/>
      <c r="D33" s="41">
        <v>1</v>
      </c>
      <c r="E33" s="6"/>
      <c r="F33" s="6"/>
      <c r="G33" s="6"/>
      <c r="H33" s="6"/>
      <c r="I33" s="6"/>
      <c r="J33" s="6"/>
      <c r="K33" s="52"/>
      <c r="M33" s="47"/>
      <c r="N33" s="41">
        <v>1</v>
      </c>
      <c r="O33" s="6">
        <v>10</v>
      </c>
      <c r="P33" s="6">
        <v>10</v>
      </c>
      <c r="Q33" s="6">
        <v>10</v>
      </c>
      <c r="R33" s="6">
        <v>10</v>
      </c>
      <c r="S33" s="6"/>
      <c r="T33" s="6">
        <v>6</v>
      </c>
      <c r="U33" s="52"/>
      <c r="W33" s="47"/>
      <c r="X33" s="41">
        <v>1</v>
      </c>
      <c r="Y33" s="6"/>
      <c r="Z33" s="6"/>
      <c r="AA33" s="6"/>
      <c r="AB33" s="6"/>
      <c r="AC33" s="6"/>
      <c r="AD33" s="6"/>
      <c r="AE33" s="52"/>
      <c r="AG33" s="47"/>
      <c r="AH33" s="41">
        <v>1</v>
      </c>
      <c r="AI33" s="6"/>
      <c r="AJ33" s="6"/>
      <c r="AK33" s="6"/>
      <c r="AL33" s="6"/>
      <c r="AM33" s="6"/>
      <c r="AN33" s="6"/>
      <c r="AO33" s="52"/>
      <c r="AQ33" s="47"/>
      <c r="AR33" s="41">
        <v>1</v>
      </c>
      <c r="AS33" s="6"/>
      <c r="AT33" s="6"/>
      <c r="AU33" s="6"/>
      <c r="AV33" s="6"/>
      <c r="AW33" s="6"/>
      <c r="AX33" s="6"/>
      <c r="AY33" s="52"/>
      <c r="BA33" s="47"/>
      <c r="BB33" s="41">
        <v>1</v>
      </c>
      <c r="BC33" s="6"/>
      <c r="BD33" s="6"/>
      <c r="BE33" s="6"/>
      <c r="BF33" s="6"/>
      <c r="BG33" s="6"/>
      <c r="BH33" s="6"/>
      <c r="BI33" s="52"/>
      <c r="BK33" s="47"/>
      <c r="BL33" s="41">
        <v>1</v>
      </c>
      <c r="BM33" s="6"/>
      <c r="BN33" s="6"/>
      <c r="BO33" s="6"/>
      <c r="BP33" s="6"/>
      <c r="BQ33" s="6"/>
      <c r="BR33" s="6"/>
      <c r="BS33" s="52"/>
      <c r="BU33" s="47"/>
      <c r="BV33" s="41">
        <v>1</v>
      </c>
      <c r="BW33" s="6"/>
      <c r="BX33" s="6"/>
      <c r="BY33" s="6"/>
      <c r="BZ33" s="6"/>
      <c r="CA33" s="6"/>
      <c r="CB33" s="6"/>
      <c r="CC33" s="52"/>
      <c r="CE33" s="47"/>
      <c r="CF33" s="41">
        <v>1</v>
      </c>
      <c r="CG33" s="6"/>
      <c r="CH33" s="6"/>
      <c r="CI33" s="6"/>
      <c r="CJ33" s="6"/>
      <c r="CK33" s="6"/>
      <c r="CL33" s="6"/>
      <c r="CM33" s="52"/>
      <c r="CO33" s="47"/>
      <c r="CP33" s="41">
        <v>1</v>
      </c>
      <c r="CQ33" s="6"/>
      <c r="CR33" s="6"/>
      <c r="CS33" s="6"/>
      <c r="CT33" s="6"/>
      <c r="CU33" s="6"/>
      <c r="CV33" s="6"/>
      <c r="CW33" s="52"/>
      <c r="CY33" s="47"/>
      <c r="CZ33" s="41">
        <v>1</v>
      </c>
      <c r="DA33" s="6"/>
      <c r="DB33" s="6"/>
      <c r="DC33" s="6"/>
      <c r="DD33" s="6"/>
      <c r="DE33" s="6"/>
      <c r="DF33" s="6"/>
      <c r="DG33" s="52"/>
      <c r="DI33" s="47"/>
      <c r="DJ33" s="41">
        <v>1</v>
      </c>
      <c r="DK33" s="6"/>
      <c r="DL33" s="6"/>
      <c r="DM33" s="6"/>
      <c r="DN33" s="6"/>
      <c r="DO33" s="6"/>
      <c r="DP33" s="6"/>
      <c r="DQ33" s="52"/>
      <c r="DS33" s="47"/>
      <c r="DT33" s="41">
        <v>1</v>
      </c>
      <c r="DU33" s="6"/>
      <c r="DV33" s="6"/>
      <c r="DW33" s="6"/>
      <c r="DX33" s="6"/>
      <c r="DY33" s="6"/>
      <c r="DZ33" s="6"/>
      <c r="EA33" s="52"/>
      <c r="EC33" s="47"/>
      <c r="ED33" s="41">
        <v>1</v>
      </c>
      <c r="EE33" s="6"/>
      <c r="EF33" s="6"/>
      <c r="EG33" s="6"/>
      <c r="EH33" s="6"/>
      <c r="EI33" s="6"/>
      <c r="EJ33" s="6"/>
      <c r="EK33" s="52"/>
      <c r="EM33" s="47"/>
      <c r="EN33" s="41">
        <v>1</v>
      </c>
      <c r="EO33" s="6"/>
      <c r="EP33" s="6"/>
      <c r="EQ33" s="6"/>
      <c r="ER33" s="6"/>
      <c r="ES33" s="6"/>
      <c r="ET33" s="6"/>
      <c r="EU33" s="52"/>
      <c r="EW33" s="47"/>
      <c r="EX33" s="41">
        <v>1</v>
      </c>
      <c r="EY33" s="6"/>
      <c r="EZ33" s="6"/>
      <c r="FA33" s="6"/>
      <c r="FB33" s="6"/>
      <c r="FC33" s="6"/>
      <c r="FD33" s="6"/>
      <c r="FE33" s="52"/>
      <c r="FG33" s="47"/>
      <c r="FH33" s="41">
        <v>1</v>
      </c>
      <c r="FI33" s="6"/>
      <c r="FJ33" s="6"/>
      <c r="FK33" s="6"/>
      <c r="FL33" s="6"/>
      <c r="FM33" s="6"/>
      <c r="FN33" s="6"/>
      <c r="FO33" s="52"/>
      <c r="FQ33" s="47"/>
      <c r="FR33" s="41">
        <v>1</v>
      </c>
      <c r="FS33" s="6"/>
      <c r="FT33" s="6"/>
      <c r="FU33" s="6"/>
      <c r="FV33" s="6"/>
      <c r="FW33" s="6"/>
      <c r="FX33" s="6"/>
      <c r="FY33" s="52"/>
      <c r="GA33" s="47"/>
      <c r="GB33" s="41">
        <v>1</v>
      </c>
      <c r="GC33" s="6"/>
      <c r="GD33" s="6"/>
      <c r="GE33" s="6"/>
      <c r="GF33" s="6"/>
      <c r="GG33" s="6"/>
      <c r="GH33" s="6"/>
      <c r="GI33" s="52"/>
      <c r="GK33" s="47"/>
      <c r="GL33" s="41">
        <v>1</v>
      </c>
      <c r="GM33" s="6"/>
      <c r="GN33" s="6"/>
      <c r="GO33" s="6"/>
      <c r="GP33" s="6"/>
      <c r="GQ33" s="6"/>
      <c r="GR33" s="6"/>
      <c r="GS33" s="52"/>
      <c r="GU33" s="47"/>
      <c r="GV33" s="41">
        <v>1</v>
      </c>
      <c r="GW33" s="6"/>
      <c r="GX33" s="6"/>
      <c r="GY33" s="6"/>
      <c r="GZ33" s="6"/>
      <c r="HA33" s="6"/>
      <c r="HB33" s="6"/>
      <c r="HC33" s="52"/>
      <c r="HE33" s="47"/>
      <c r="HF33" s="41">
        <v>1</v>
      </c>
      <c r="HG33" s="6"/>
      <c r="HH33" s="6"/>
      <c r="HI33" s="6"/>
      <c r="HJ33" s="6"/>
      <c r="HK33" s="6"/>
      <c r="HL33" s="6"/>
      <c r="HM33" s="52"/>
      <c r="HO33" s="47"/>
      <c r="HP33" s="41">
        <v>1</v>
      </c>
      <c r="HQ33" s="6"/>
      <c r="HR33" s="6"/>
      <c r="HS33" s="6"/>
      <c r="HT33" s="6"/>
      <c r="HU33" s="6"/>
      <c r="HV33" s="6"/>
      <c r="HW33" s="52"/>
      <c r="HY33" s="47"/>
      <c r="HZ33" s="41">
        <v>1</v>
      </c>
      <c r="IA33" s="6"/>
      <c r="IB33" s="6"/>
      <c r="IC33" s="6"/>
      <c r="ID33" s="6"/>
      <c r="IE33" s="6"/>
      <c r="IF33" s="6"/>
      <c r="IG33" s="52"/>
      <c r="II33" s="47"/>
      <c r="IJ33" s="41">
        <v>1</v>
      </c>
      <c r="IK33" s="6"/>
      <c r="IL33" s="6"/>
      <c r="IM33" s="6"/>
      <c r="IN33" s="6"/>
      <c r="IO33" s="6"/>
      <c r="IP33" s="6"/>
      <c r="IQ33" s="52"/>
      <c r="IS33" s="47"/>
      <c r="IT33" s="41">
        <v>1</v>
      </c>
      <c r="IU33" s="6"/>
      <c r="IV33" s="6"/>
      <c r="IW33" s="6"/>
      <c r="IX33" s="6"/>
      <c r="IY33" s="6"/>
      <c r="IZ33" s="6"/>
      <c r="JA33" s="52"/>
    </row>
    <row r="34" spans="1:261" s="1" customFormat="1" outlineLevel="2" x14ac:dyDescent="0.25">
      <c r="B34" s="338"/>
      <c r="C34" s="339"/>
      <c r="D34" s="17" t="s">
        <v>1</v>
      </c>
      <c r="E34" s="36">
        <f>AVERAGE(O34,Y34,AI34,AS34,BC34,BM34,BW34,CG34,CQ34,DA34,DK34,DU34,EE34,EO34,EY34,FI34,FS34,GC34,GM34,GW34,HG34,HQ34,IA34,IK34,IU34)</f>
        <v>10</v>
      </c>
      <c r="F34" s="36">
        <f t="shared" ref="F34:J34" si="134">AVERAGE(P34,Z34,AJ34,AT34,BD34,BN34,BX34,CH34,CR34,DB34,DL34,DV34,EF34,EP34,EZ34,FJ34,FT34,GD34,GN34,GX34,HH34,HR34,IB34,IL34,IV34)</f>
        <v>10</v>
      </c>
      <c r="G34" s="36">
        <f t="shared" si="134"/>
        <v>10</v>
      </c>
      <c r="H34" s="36">
        <f t="shared" si="134"/>
        <v>10</v>
      </c>
      <c r="I34" s="36" t="e">
        <f t="shared" si="134"/>
        <v>#DIV/0!</v>
      </c>
      <c r="J34" s="36">
        <f t="shared" si="134"/>
        <v>6</v>
      </c>
      <c r="K34" s="52"/>
      <c r="M34" s="48"/>
      <c r="N34" s="17" t="s">
        <v>1</v>
      </c>
      <c r="O34" s="36">
        <f>IF(COUNT(O33:O33)=0,"",AVERAGE(O33:O33))</f>
        <v>10</v>
      </c>
      <c r="P34" s="36">
        <f>IF(COUNT(P33:P33)=0,"",AVERAGE(P33:P33))</f>
        <v>10</v>
      </c>
      <c r="Q34" s="36">
        <f>IF(COUNT(Q33:Q33)=0,"",AVERAGE(Q33:Q33))</f>
        <v>10</v>
      </c>
      <c r="R34" s="36">
        <f>IF(COUNT(R33:R33)=0,"",AVERAGE(R33:R33))</f>
        <v>10</v>
      </c>
      <c r="S34" s="36"/>
      <c r="T34" s="36">
        <f>IF(COUNT(T33:T33)=0,"",AVERAGE(T33:T33))</f>
        <v>6</v>
      </c>
      <c r="U34" s="52"/>
      <c r="W34" s="48"/>
      <c r="X34" s="17" t="s">
        <v>1</v>
      </c>
      <c r="Y34" s="36" t="str">
        <f t="shared" ref="Y34:AD34" si="135">IF(COUNT(Y33:Y33)=0,"",AVERAGE(Y33:Y33))</f>
        <v/>
      </c>
      <c r="Z34" s="36" t="str">
        <f t="shared" si="135"/>
        <v/>
      </c>
      <c r="AA34" s="36" t="str">
        <f t="shared" si="135"/>
        <v/>
      </c>
      <c r="AB34" s="36" t="str">
        <f t="shared" si="135"/>
        <v/>
      </c>
      <c r="AC34" s="36" t="str">
        <f t="shared" si="135"/>
        <v/>
      </c>
      <c r="AD34" s="36" t="str">
        <f t="shared" si="135"/>
        <v/>
      </c>
      <c r="AE34" s="52"/>
      <c r="AG34" s="48"/>
      <c r="AH34" s="17" t="s">
        <v>1</v>
      </c>
      <c r="AI34" s="36" t="str">
        <f t="shared" ref="AI34:AN34" si="136">IF(COUNT(AI33:AI33)=0,"",AVERAGE(AI33:AI33))</f>
        <v/>
      </c>
      <c r="AJ34" s="36" t="str">
        <f t="shared" si="136"/>
        <v/>
      </c>
      <c r="AK34" s="36" t="str">
        <f t="shared" si="136"/>
        <v/>
      </c>
      <c r="AL34" s="36" t="str">
        <f t="shared" si="136"/>
        <v/>
      </c>
      <c r="AM34" s="36" t="str">
        <f t="shared" si="136"/>
        <v/>
      </c>
      <c r="AN34" s="36" t="str">
        <f t="shared" si="136"/>
        <v/>
      </c>
      <c r="AO34" s="52"/>
      <c r="AQ34" s="48"/>
      <c r="AR34" s="17" t="s">
        <v>1</v>
      </c>
      <c r="AS34" s="36" t="str">
        <f t="shared" ref="AS34:AX34" si="137">IF(COUNT(AS33:AS33)=0,"",AVERAGE(AS33:AS33))</f>
        <v/>
      </c>
      <c r="AT34" s="36" t="str">
        <f t="shared" si="137"/>
        <v/>
      </c>
      <c r="AU34" s="36" t="str">
        <f t="shared" si="137"/>
        <v/>
      </c>
      <c r="AV34" s="36" t="str">
        <f t="shared" si="137"/>
        <v/>
      </c>
      <c r="AW34" s="36" t="str">
        <f t="shared" si="137"/>
        <v/>
      </c>
      <c r="AX34" s="36" t="str">
        <f t="shared" si="137"/>
        <v/>
      </c>
      <c r="AY34" s="52"/>
      <c r="BA34" s="48"/>
      <c r="BB34" s="17" t="s">
        <v>1</v>
      </c>
      <c r="BC34" s="36" t="str">
        <f t="shared" ref="BC34:BH34" si="138">IF(COUNT(BC33:BC33)=0,"",AVERAGE(BC33:BC33))</f>
        <v/>
      </c>
      <c r="BD34" s="36" t="str">
        <f t="shared" si="138"/>
        <v/>
      </c>
      <c r="BE34" s="36" t="str">
        <f t="shared" si="138"/>
        <v/>
      </c>
      <c r="BF34" s="36" t="str">
        <f t="shared" si="138"/>
        <v/>
      </c>
      <c r="BG34" s="36" t="str">
        <f t="shared" si="138"/>
        <v/>
      </c>
      <c r="BH34" s="36" t="str">
        <f t="shared" si="138"/>
        <v/>
      </c>
      <c r="BI34" s="52"/>
      <c r="BK34" s="48"/>
      <c r="BL34" s="17" t="s">
        <v>1</v>
      </c>
      <c r="BM34" s="36" t="str">
        <f t="shared" ref="BM34:BR34" si="139">IF(COUNT(BM33:BM33)=0,"",AVERAGE(BM33:BM33))</f>
        <v/>
      </c>
      <c r="BN34" s="36" t="str">
        <f t="shared" si="139"/>
        <v/>
      </c>
      <c r="BO34" s="36" t="str">
        <f t="shared" si="139"/>
        <v/>
      </c>
      <c r="BP34" s="36" t="str">
        <f t="shared" si="139"/>
        <v/>
      </c>
      <c r="BQ34" s="36" t="str">
        <f t="shared" si="139"/>
        <v/>
      </c>
      <c r="BR34" s="36" t="str">
        <f t="shared" si="139"/>
        <v/>
      </c>
      <c r="BS34" s="52"/>
      <c r="BU34" s="48"/>
      <c r="BV34" s="17" t="s">
        <v>1</v>
      </c>
      <c r="BW34" s="36" t="str">
        <f t="shared" ref="BW34:CB34" si="140">IF(COUNT(BW33:BW33)=0,"",AVERAGE(BW33:BW33))</f>
        <v/>
      </c>
      <c r="BX34" s="36" t="str">
        <f t="shared" si="140"/>
        <v/>
      </c>
      <c r="BY34" s="36" t="str">
        <f t="shared" si="140"/>
        <v/>
      </c>
      <c r="BZ34" s="36" t="str">
        <f t="shared" si="140"/>
        <v/>
      </c>
      <c r="CA34" s="36" t="str">
        <f t="shared" si="140"/>
        <v/>
      </c>
      <c r="CB34" s="36" t="str">
        <f t="shared" si="140"/>
        <v/>
      </c>
      <c r="CC34" s="52"/>
      <c r="CE34" s="48"/>
      <c r="CF34" s="17" t="s">
        <v>1</v>
      </c>
      <c r="CG34" s="36" t="str">
        <f t="shared" ref="CG34:CL34" si="141">IF(COUNT(CG33:CG33)=0,"",AVERAGE(CG33:CG33))</f>
        <v/>
      </c>
      <c r="CH34" s="36" t="str">
        <f t="shared" si="141"/>
        <v/>
      </c>
      <c r="CI34" s="36" t="str">
        <f t="shared" si="141"/>
        <v/>
      </c>
      <c r="CJ34" s="36" t="str">
        <f t="shared" si="141"/>
        <v/>
      </c>
      <c r="CK34" s="36" t="str">
        <f t="shared" si="141"/>
        <v/>
      </c>
      <c r="CL34" s="36" t="str">
        <f t="shared" si="141"/>
        <v/>
      </c>
      <c r="CM34" s="52"/>
      <c r="CO34" s="48"/>
      <c r="CP34" s="17" t="s">
        <v>1</v>
      </c>
      <c r="CQ34" s="36" t="str">
        <f t="shared" ref="CQ34:CV34" si="142">IF(COUNT(CQ33:CQ33)=0,"",AVERAGE(CQ33:CQ33))</f>
        <v/>
      </c>
      <c r="CR34" s="36" t="str">
        <f t="shared" si="142"/>
        <v/>
      </c>
      <c r="CS34" s="36" t="str">
        <f t="shared" si="142"/>
        <v/>
      </c>
      <c r="CT34" s="36" t="str">
        <f t="shared" si="142"/>
        <v/>
      </c>
      <c r="CU34" s="36" t="str">
        <f t="shared" si="142"/>
        <v/>
      </c>
      <c r="CV34" s="36" t="str">
        <f t="shared" si="142"/>
        <v/>
      </c>
      <c r="CW34" s="52"/>
      <c r="CY34" s="48"/>
      <c r="CZ34" s="17" t="s">
        <v>1</v>
      </c>
      <c r="DA34" s="36" t="str">
        <f t="shared" ref="DA34:DF34" si="143">IF(COUNT(DA33:DA33)=0,"",AVERAGE(DA33:DA33))</f>
        <v/>
      </c>
      <c r="DB34" s="36" t="str">
        <f t="shared" si="143"/>
        <v/>
      </c>
      <c r="DC34" s="36" t="str">
        <f t="shared" si="143"/>
        <v/>
      </c>
      <c r="DD34" s="36" t="str">
        <f t="shared" si="143"/>
        <v/>
      </c>
      <c r="DE34" s="36" t="str">
        <f t="shared" si="143"/>
        <v/>
      </c>
      <c r="DF34" s="36" t="str">
        <f t="shared" si="143"/>
        <v/>
      </c>
      <c r="DG34" s="52"/>
      <c r="DI34" s="48"/>
      <c r="DJ34" s="17" t="s">
        <v>1</v>
      </c>
      <c r="DK34" s="36" t="str">
        <f t="shared" ref="DK34:DP34" si="144">IF(COUNT(DK33:DK33)=0,"",AVERAGE(DK33:DK33))</f>
        <v/>
      </c>
      <c r="DL34" s="36" t="str">
        <f t="shared" si="144"/>
        <v/>
      </c>
      <c r="DM34" s="36" t="str">
        <f t="shared" si="144"/>
        <v/>
      </c>
      <c r="DN34" s="36" t="str">
        <f t="shared" si="144"/>
        <v/>
      </c>
      <c r="DO34" s="36" t="str">
        <f t="shared" si="144"/>
        <v/>
      </c>
      <c r="DP34" s="36" t="str">
        <f t="shared" si="144"/>
        <v/>
      </c>
      <c r="DQ34" s="52"/>
      <c r="DS34" s="48"/>
      <c r="DT34" s="17" t="s">
        <v>1</v>
      </c>
      <c r="DU34" s="36" t="str">
        <f t="shared" ref="DU34:DZ34" si="145">IF(COUNT(DU33:DU33)=0,"",AVERAGE(DU33:DU33))</f>
        <v/>
      </c>
      <c r="DV34" s="36" t="str">
        <f t="shared" si="145"/>
        <v/>
      </c>
      <c r="DW34" s="36" t="str">
        <f t="shared" si="145"/>
        <v/>
      </c>
      <c r="DX34" s="36" t="str">
        <f t="shared" si="145"/>
        <v/>
      </c>
      <c r="DY34" s="36" t="str">
        <f t="shared" si="145"/>
        <v/>
      </c>
      <c r="DZ34" s="36" t="str">
        <f t="shared" si="145"/>
        <v/>
      </c>
      <c r="EA34" s="52"/>
      <c r="EC34" s="48"/>
      <c r="ED34" s="17" t="s">
        <v>1</v>
      </c>
      <c r="EE34" s="36" t="str">
        <f t="shared" ref="EE34:EJ34" si="146">IF(COUNT(EE33:EE33)=0,"",AVERAGE(EE33:EE33))</f>
        <v/>
      </c>
      <c r="EF34" s="36" t="str">
        <f t="shared" si="146"/>
        <v/>
      </c>
      <c r="EG34" s="36" t="str">
        <f t="shared" si="146"/>
        <v/>
      </c>
      <c r="EH34" s="36" t="str">
        <f t="shared" si="146"/>
        <v/>
      </c>
      <c r="EI34" s="36" t="str">
        <f t="shared" si="146"/>
        <v/>
      </c>
      <c r="EJ34" s="36" t="str">
        <f t="shared" si="146"/>
        <v/>
      </c>
      <c r="EK34" s="52"/>
      <c r="EM34" s="48"/>
      <c r="EN34" s="17" t="s">
        <v>1</v>
      </c>
      <c r="EO34" s="36" t="str">
        <f t="shared" ref="EO34:ET34" si="147">IF(COUNT(EO33:EO33)=0,"",AVERAGE(EO33:EO33))</f>
        <v/>
      </c>
      <c r="EP34" s="36" t="str">
        <f t="shared" si="147"/>
        <v/>
      </c>
      <c r="EQ34" s="36" t="str">
        <f t="shared" si="147"/>
        <v/>
      </c>
      <c r="ER34" s="36" t="str">
        <f t="shared" si="147"/>
        <v/>
      </c>
      <c r="ES34" s="36" t="str">
        <f t="shared" si="147"/>
        <v/>
      </c>
      <c r="ET34" s="36" t="str">
        <f t="shared" si="147"/>
        <v/>
      </c>
      <c r="EU34" s="52"/>
      <c r="EW34" s="48"/>
      <c r="EX34" s="17" t="s">
        <v>1</v>
      </c>
      <c r="EY34" s="36" t="str">
        <f t="shared" ref="EY34:FD34" si="148">IF(COUNT(EY33:EY33)=0,"",AVERAGE(EY33:EY33))</f>
        <v/>
      </c>
      <c r="EZ34" s="36" t="str">
        <f t="shared" si="148"/>
        <v/>
      </c>
      <c r="FA34" s="36" t="str">
        <f t="shared" si="148"/>
        <v/>
      </c>
      <c r="FB34" s="36" t="str">
        <f t="shared" si="148"/>
        <v/>
      </c>
      <c r="FC34" s="36" t="str">
        <f t="shared" si="148"/>
        <v/>
      </c>
      <c r="FD34" s="36" t="str">
        <f t="shared" si="148"/>
        <v/>
      </c>
      <c r="FE34" s="52"/>
      <c r="FG34" s="48"/>
      <c r="FH34" s="17" t="s">
        <v>1</v>
      </c>
      <c r="FI34" s="36" t="str">
        <f t="shared" ref="FI34:FN34" si="149">IF(COUNT(FI33:FI33)=0,"",AVERAGE(FI33:FI33))</f>
        <v/>
      </c>
      <c r="FJ34" s="36" t="str">
        <f t="shared" si="149"/>
        <v/>
      </c>
      <c r="FK34" s="36" t="str">
        <f t="shared" si="149"/>
        <v/>
      </c>
      <c r="FL34" s="36" t="str">
        <f t="shared" si="149"/>
        <v/>
      </c>
      <c r="FM34" s="36" t="str">
        <f t="shared" si="149"/>
        <v/>
      </c>
      <c r="FN34" s="36" t="str">
        <f t="shared" si="149"/>
        <v/>
      </c>
      <c r="FO34" s="52"/>
      <c r="FQ34" s="48"/>
      <c r="FR34" s="17" t="s">
        <v>1</v>
      </c>
      <c r="FS34" s="36" t="str">
        <f t="shared" ref="FS34:FX34" si="150">IF(COUNT(FS33:FS33)=0,"",AVERAGE(FS33:FS33))</f>
        <v/>
      </c>
      <c r="FT34" s="36" t="str">
        <f t="shared" si="150"/>
        <v/>
      </c>
      <c r="FU34" s="36" t="str">
        <f t="shared" si="150"/>
        <v/>
      </c>
      <c r="FV34" s="36" t="str">
        <f t="shared" si="150"/>
        <v/>
      </c>
      <c r="FW34" s="36" t="str">
        <f t="shared" si="150"/>
        <v/>
      </c>
      <c r="FX34" s="36" t="str">
        <f t="shared" si="150"/>
        <v/>
      </c>
      <c r="FY34" s="52"/>
      <c r="GA34" s="48"/>
      <c r="GB34" s="17" t="s">
        <v>1</v>
      </c>
      <c r="GC34" s="36" t="str">
        <f t="shared" ref="GC34:GH34" si="151">IF(COUNT(GC33:GC33)=0,"",AVERAGE(GC33:GC33))</f>
        <v/>
      </c>
      <c r="GD34" s="36" t="str">
        <f t="shared" si="151"/>
        <v/>
      </c>
      <c r="GE34" s="36" t="str">
        <f t="shared" si="151"/>
        <v/>
      </c>
      <c r="GF34" s="36" t="str">
        <f t="shared" si="151"/>
        <v/>
      </c>
      <c r="GG34" s="36" t="str">
        <f t="shared" si="151"/>
        <v/>
      </c>
      <c r="GH34" s="36" t="str">
        <f t="shared" si="151"/>
        <v/>
      </c>
      <c r="GI34" s="52"/>
      <c r="GK34" s="48"/>
      <c r="GL34" s="17" t="s">
        <v>1</v>
      </c>
      <c r="GM34" s="36" t="str">
        <f t="shared" ref="GM34:GR34" si="152">IF(COUNT(GM33:GM33)=0,"",AVERAGE(GM33:GM33))</f>
        <v/>
      </c>
      <c r="GN34" s="36" t="str">
        <f t="shared" si="152"/>
        <v/>
      </c>
      <c r="GO34" s="36" t="str">
        <f t="shared" si="152"/>
        <v/>
      </c>
      <c r="GP34" s="36" t="str">
        <f t="shared" si="152"/>
        <v/>
      </c>
      <c r="GQ34" s="36" t="str">
        <f t="shared" si="152"/>
        <v/>
      </c>
      <c r="GR34" s="36" t="str">
        <f t="shared" si="152"/>
        <v/>
      </c>
      <c r="GS34" s="52"/>
      <c r="GU34" s="48"/>
      <c r="GV34" s="17" t="s">
        <v>1</v>
      </c>
      <c r="GW34" s="36" t="str">
        <f t="shared" ref="GW34:HB34" si="153">IF(COUNT(GW33:GW33)=0,"",AVERAGE(GW33:GW33))</f>
        <v/>
      </c>
      <c r="GX34" s="36" t="str">
        <f t="shared" si="153"/>
        <v/>
      </c>
      <c r="GY34" s="36" t="str">
        <f t="shared" si="153"/>
        <v/>
      </c>
      <c r="GZ34" s="36" t="str">
        <f t="shared" si="153"/>
        <v/>
      </c>
      <c r="HA34" s="36" t="str">
        <f t="shared" si="153"/>
        <v/>
      </c>
      <c r="HB34" s="36" t="str">
        <f t="shared" si="153"/>
        <v/>
      </c>
      <c r="HC34" s="52"/>
      <c r="HE34" s="48"/>
      <c r="HF34" s="17" t="s">
        <v>1</v>
      </c>
      <c r="HG34" s="36" t="str">
        <f t="shared" ref="HG34:HL34" si="154">IF(COUNT(HG33:HG33)=0,"",AVERAGE(HG33:HG33))</f>
        <v/>
      </c>
      <c r="HH34" s="36" t="str">
        <f t="shared" si="154"/>
        <v/>
      </c>
      <c r="HI34" s="36" t="str">
        <f t="shared" si="154"/>
        <v/>
      </c>
      <c r="HJ34" s="36" t="str">
        <f t="shared" si="154"/>
        <v/>
      </c>
      <c r="HK34" s="36" t="str">
        <f t="shared" si="154"/>
        <v/>
      </c>
      <c r="HL34" s="36" t="str">
        <f t="shared" si="154"/>
        <v/>
      </c>
      <c r="HM34" s="52"/>
      <c r="HO34" s="48"/>
      <c r="HP34" s="17" t="s">
        <v>1</v>
      </c>
      <c r="HQ34" s="36" t="str">
        <f t="shared" ref="HQ34:HV34" si="155">IF(COUNT(HQ33:HQ33)=0,"",AVERAGE(HQ33:HQ33))</f>
        <v/>
      </c>
      <c r="HR34" s="36" t="str">
        <f t="shared" si="155"/>
        <v/>
      </c>
      <c r="HS34" s="36" t="str">
        <f t="shared" si="155"/>
        <v/>
      </c>
      <c r="HT34" s="36" t="str">
        <f t="shared" si="155"/>
        <v/>
      </c>
      <c r="HU34" s="36" t="str">
        <f t="shared" si="155"/>
        <v/>
      </c>
      <c r="HV34" s="36" t="str">
        <f t="shared" si="155"/>
        <v/>
      </c>
      <c r="HW34" s="52"/>
      <c r="HY34" s="48"/>
      <c r="HZ34" s="17" t="s">
        <v>1</v>
      </c>
      <c r="IA34" s="36" t="str">
        <f t="shared" ref="IA34:IF34" si="156">IF(COUNT(IA33:IA33)=0,"",AVERAGE(IA33:IA33))</f>
        <v/>
      </c>
      <c r="IB34" s="36" t="str">
        <f t="shared" si="156"/>
        <v/>
      </c>
      <c r="IC34" s="36" t="str">
        <f t="shared" si="156"/>
        <v/>
      </c>
      <c r="ID34" s="36" t="str">
        <f t="shared" si="156"/>
        <v/>
      </c>
      <c r="IE34" s="36" t="str">
        <f t="shared" si="156"/>
        <v/>
      </c>
      <c r="IF34" s="36" t="str">
        <f t="shared" si="156"/>
        <v/>
      </c>
      <c r="IG34" s="52"/>
      <c r="II34" s="48"/>
      <c r="IJ34" s="17" t="s">
        <v>1</v>
      </c>
      <c r="IK34" s="36" t="str">
        <f t="shared" ref="IK34:IP34" si="157">IF(COUNT(IK33:IK33)=0,"",AVERAGE(IK33:IK33))</f>
        <v/>
      </c>
      <c r="IL34" s="36" t="str">
        <f t="shared" si="157"/>
        <v/>
      </c>
      <c r="IM34" s="36" t="str">
        <f t="shared" si="157"/>
        <v/>
      </c>
      <c r="IN34" s="36" t="str">
        <f t="shared" si="157"/>
        <v/>
      </c>
      <c r="IO34" s="36" t="str">
        <f t="shared" si="157"/>
        <v/>
      </c>
      <c r="IP34" s="36" t="str">
        <f t="shared" si="157"/>
        <v/>
      </c>
      <c r="IQ34" s="52"/>
      <c r="IS34" s="48"/>
      <c r="IT34" s="17" t="s">
        <v>1</v>
      </c>
      <c r="IU34" s="36" t="str">
        <f t="shared" ref="IU34:IZ34" si="158">IF(COUNT(IU33:IU33)=0,"",AVERAGE(IU33:IU33))</f>
        <v/>
      </c>
      <c r="IV34" s="36" t="str">
        <f t="shared" si="158"/>
        <v/>
      </c>
      <c r="IW34" s="36" t="str">
        <f t="shared" si="158"/>
        <v/>
      </c>
      <c r="IX34" s="36" t="str">
        <f t="shared" si="158"/>
        <v/>
      </c>
      <c r="IY34" s="36" t="str">
        <f t="shared" si="158"/>
        <v/>
      </c>
      <c r="IZ34" s="36" t="str">
        <f t="shared" si="158"/>
        <v/>
      </c>
      <c r="JA34" s="52"/>
    </row>
    <row r="35" spans="1:261" s="1" customFormat="1" ht="13.8" outlineLevel="1" x14ac:dyDescent="0.25">
      <c r="A35" s="99" t="s">
        <v>129</v>
      </c>
      <c r="B35" s="345">
        <f>IF(A35="High",TECHHigh,(IF(A35="Medium",TECHMed,(IF(A35="Low",TechLow,0)))))</f>
        <v>1</v>
      </c>
      <c r="C35" s="341">
        <v>1.4</v>
      </c>
      <c r="D35" s="38" t="s">
        <v>114</v>
      </c>
      <c r="E35" s="349" t="e">
        <f>E39</f>
        <v>#DIV/0!</v>
      </c>
      <c r="F35" s="349" t="e">
        <f t="shared" ref="F35:J35" si="159">F39</f>
        <v>#DIV/0!</v>
      </c>
      <c r="G35" s="349" t="e">
        <f t="shared" si="159"/>
        <v>#DIV/0!</v>
      </c>
      <c r="H35" s="349" t="e">
        <f t="shared" si="159"/>
        <v>#DIV/0!</v>
      </c>
      <c r="I35" s="349" t="e">
        <f t="shared" si="159"/>
        <v>#DIV/0!</v>
      </c>
      <c r="J35" s="349" t="e">
        <f t="shared" si="159"/>
        <v>#DIV/0!</v>
      </c>
      <c r="K35" s="52"/>
      <c r="M35" s="37">
        <v>1.4</v>
      </c>
      <c r="N35" s="38" t="s">
        <v>114</v>
      </c>
      <c r="O35" s="38"/>
      <c r="P35" s="38"/>
      <c r="Q35" s="38"/>
      <c r="R35" s="38"/>
      <c r="S35" s="38"/>
      <c r="T35" s="38"/>
      <c r="U35" s="52" t="s">
        <v>545</v>
      </c>
      <c r="W35" s="37">
        <v>1.4</v>
      </c>
      <c r="X35" s="38" t="s">
        <v>114</v>
      </c>
      <c r="Y35" s="38"/>
      <c r="Z35" s="38"/>
      <c r="AA35" s="38"/>
      <c r="AB35" s="38"/>
      <c r="AC35" s="38"/>
      <c r="AD35" s="38"/>
      <c r="AE35" s="52"/>
      <c r="AG35" s="37">
        <v>1.4</v>
      </c>
      <c r="AH35" s="38" t="s">
        <v>114</v>
      </c>
      <c r="AI35" s="38"/>
      <c r="AJ35" s="38"/>
      <c r="AK35" s="38"/>
      <c r="AL35" s="38"/>
      <c r="AM35" s="38"/>
      <c r="AN35" s="38"/>
      <c r="AO35" s="52"/>
      <c r="AQ35" s="37">
        <v>1.4</v>
      </c>
      <c r="AR35" s="38" t="s">
        <v>114</v>
      </c>
      <c r="AS35" s="38"/>
      <c r="AT35" s="38"/>
      <c r="AU35" s="38"/>
      <c r="AV35" s="38"/>
      <c r="AW35" s="38"/>
      <c r="AX35" s="38"/>
      <c r="AY35" s="52"/>
      <c r="BA35" s="37">
        <v>1.4</v>
      </c>
      <c r="BB35" s="38" t="s">
        <v>114</v>
      </c>
      <c r="BC35" s="38"/>
      <c r="BD35" s="38"/>
      <c r="BE35" s="38"/>
      <c r="BF35" s="38"/>
      <c r="BG35" s="38"/>
      <c r="BH35" s="38"/>
      <c r="BI35" s="52"/>
      <c r="BK35" s="37">
        <v>1.4</v>
      </c>
      <c r="BL35" s="38" t="s">
        <v>114</v>
      </c>
      <c r="BM35" s="38"/>
      <c r="BN35" s="38"/>
      <c r="BO35" s="38"/>
      <c r="BP35" s="38"/>
      <c r="BQ35" s="38"/>
      <c r="BR35" s="38"/>
      <c r="BS35" s="52"/>
      <c r="BU35" s="37">
        <v>1.4</v>
      </c>
      <c r="BV35" s="38" t="s">
        <v>114</v>
      </c>
      <c r="BW35" s="38"/>
      <c r="BX35" s="38"/>
      <c r="BY35" s="38"/>
      <c r="BZ35" s="38"/>
      <c r="CA35" s="38"/>
      <c r="CB35" s="38"/>
      <c r="CC35" s="52"/>
      <c r="CE35" s="37">
        <v>1.4</v>
      </c>
      <c r="CF35" s="38" t="s">
        <v>114</v>
      </c>
      <c r="CG35" s="38"/>
      <c r="CH35" s="38"/>
      <c r="CI35" s="38"/>
      <c r="CJ35" s="38"/>
      <c r="CK35" s="38"/>
      <c r="CL35" s="38"/>
      <c r="CM35" s="52"/>
      <c r="CO35" s="37">
        <v>1.4</v>
      </c>
      <c r="CP35" s="38" t="s">
        <v>114</v>
      </c>
      <c r="CQ35" s="38"/>
      <c r="CR35" s="38"/>
      <c r="CS35" s="38"/>
      <c r="CT35" s="38"/>
      <c r="CU35" s="38"/>
      <c r="CV35" s="38"/>
      <c r="CW35" s="52"/>
      <c r="CY35" s="37">
        <v>1.4</v>
      </c>
      <c r="CZ35" s="38" t="s">
        <v>114</v>
      </c>
      <c r="DA35" s="38"/>
      <c r="DB35" s="38"/>
      <c r="DC35" s="38"/>
      <c r="DD35" s="38"/>
      <c r="DE35" s="38"/>
      <c r="DF35" s="38"/>
      <c r="DG35" s="52"/>
      <c r="DI35" s="37">
        <v>1.4</v>
      </c>
      <c r="DJ35" s="38" t="s">
        <v>114</v>
      </c>
      <c r="DK35" s="38"/>
      <c r="DL35" s="38"/>
      <c r="DM35" s="38"/>
      <c r="DN35" s="38"/>
      <c r="DO35" s="38"/>
      <c r="DP35" s="38"/>
      <c r="DQ35" s="52"/>
      <c r="DS35" s="37">
        <v>1.4</v>
      </c>
      <c r="DT35" s="38" t="s">
        <v>114</v>
      </c>
      <c r="DU35" s="38"/>
      <c r="DV35" s="38"/>
      <c r="DW35" s="38"/>
      <c r="DX35" s="38"/>
      <c r="DY35" s="38"/>
      <c r="DZ35" s="38"/>
      <c r="EA35" s="52"/>
      <c r="EC35" s="37">
        <v>1.4</v>
      </c>
      <c r="ED35" s="38" t="s">
        <v>114</v>
      </c>
      <c r="EE35" s="38"/>
      <c r="EF35" s="38"/>
      <c r="EG35" s="38"/>
      <c r="EH35" s="38"/>
      <c r="EI35" s="38"/>
      <c r="EJ35" s="38"/>
      <c r="EK35" s="52"/>
      <c r="EM35" s="37">
        <v>1.4</v>
      </c>
      <c r="EN35" s="38" t="s">
        <v>114</v>
      </c>
      <c r="EO35" s="38"/>
      <c r="EP35" s="38"/>
      <c r="EQ35" s="38"/>
      <c r="ER35" s="38"/>
      <c r="ES35" s="38"/>
      <c r="ET35" s="38"/>
      <c r="EU35" s="52"/>
      <c r="EW35" s="37">
        <v>1.4</v>
      </c>
      <c r="EX35" s="38" t="s">
        <v>114</v>
      </c>
      <c r="EY35" s="38"/>
      <c r="EZ35" s="38"/>
      <c r="FA35" s="38"/>
      <c r="FB35" s="38"/>
      <c r="FC35" s="38"/>
      <c r="FD35" s="38"/>
      <c r="FE35" s="52"/>
      <c r="FG35" s="37">
        <v>1.4</v>
      </c>
      <c r="FH35" s="38" t="s">
        <v>114</v>
      </c>
      <c r="FI35" s="38"/>
      <c r="FJ35" s="38"/>
      <c r="FK35" s="38"/>
      <c r="FL35" s="38"/>
      <c r="FM35" s="38"/>
      <c r="FN35" s="38"/>
      <c r="FO35" s="52"/>
      <c r="FQ35" s="37">
        <v>1.4</v>
      </c>
      <c r="FR35" s="38" t="s">
        <v>114</v>
      </c>
      <c r="FS35" s="38"/>
      <c r="FT35" s="38"/>
      <c r="FU35" s="38"/>
      <c r="FV35" s="38"/>
      <c r="FW35" s="38"/>
      <c r="FX35" s="38"/>
      <c r="FY35" s="52"/>
      <c r="GA35" s="37">
        <v>1.4</v>
      </c>
      <c r="GB35" s="38" t="s">
        <v>114</v>
      </c>
      <c r="GC35" s="38"/>
      <c r="GD35" s="38"/>
      <c r="GE35" s="38"/>
      <c r="GF35" s="38"/>
      <c r="GG35" s="38"/>
      <c r="GH35" s="38"/>
      <c r="GI35" s="52"/>
      <c r="GK35" s="37">
        <v>1.4</v>
      </c>
      <c r="GL35" s="38" t="s">
        <v>114</v>
      </c>
      <c r="GM35" s="38"/>
      <c r="GN35" s="38"/>
      <c r="GO35" s="38"/>
      <c r="GP35" s="38"/>
      <c r="GQ35" s="38"/>
      <c r="GR35" s="38"/>
      <c r="GS35" s="52"/>
      <c r="GU35" s="37">
        <v>1.4</v>
      </c>
      <c r="GV35" s="38" t="s">
        <v>114</v>
      </c>
      <c r="GW35" s="38"/>
      <c r="GX35" s="38"/>
      <c r="GY35" s="38"/>
      <c r="GZ35" s="38"/>
      <c r="HA35" s="38"/>
      <c r="HB35" s="38"/>
      <c r="HC35" s="52"/>
      <c r="HE35" s="37">
        <v>1.4</v>
      </c>
      <c r="HF35" s="38" t="s">
        <v>114</v>
      </c>
      <c r="HG35" s="38"/>
      <c r="HH35" s="38"/>
      <c r="HI35" s="38"/>
      <c r="HJ35" s="38"/>
      <c r="HK35" s="38"/>
      <c r="HL35" s="38"/>
      <c r="HM35" s="52"/>
      <c r="HO35" s="37">
        <v>1.4</v>
      </c>
      <c r="HP35" s="38" t="s">
        <v>114</v>
      </c>
      <c r="HQ35" s="38"/>
      <c r="HR35" s="38"/>
      <c r="HS35" s="38"/>
      <c r="HT35" s="38"/>
      <c r="HU35" s="38"/>
      <c r="HV35" s="38"/>
      <c r="HW35" s="52"/>
      <c r="HY35" s="37">
        <v>1.4</v>
      </c>
      <c r="HZ35" s="38" t="s">
        <v>114</v>
      </c>
      <c r="IA35" s="38"/>
      <c r="IB35" s="38"/>
      <c r="IC35" s="38"/>
      <c r="ID35" s="38"/>
      <c r="IE35" s="38"/>
      <c r="IF35" s="38"/>
      <c r="IG35" s="52"/>
      <c r="II35" s="37">
        <v>1.4</v>
      </c>
      <c r="IJ35" s="38" t="s">
        <v>114</v>
      </c>
      <c r="IK35" s="38"/>
      <c r="IL35" s="38"/>
      <c r="IM35" s="38"/>
      <c r="IN35" s="38"/>
      <c r="IO35" s="38"/>
      <c r="IP35" s="38"/>
      <c r="IQ35" s="52"/>
      <c r="IS35" s="37">
        <v>1.4</v>
      </c>
      <c r="IT35" s="38" t="s">
        <v>114</v>
      </c>
      <c r="IU35" s="38"/>
      <c r="IV35" s="38"/>
      <c r="IW35" s="38"/>
      <c r="IX35" s="38"/>
      <c r="IY35" s="38"/>
      <c r="IZ35" s="38"/>
      <c r="JA35" s="52"/>
    </row>
    <row r="36" spans="1:261" s="1" customFormat="1" outlineLevel="2" x14ac:dyDescent="0.25">
      <c r="B36" s="338"/>
      <c r="C36" s="342"/>
      <c r="D36" s="41">
        <v>1</v>
      </c>
      <c r="E36" s="6"/>
      <c r="F36" s="6"/>
      <c r="G36" s="6"/>
      <c r="H36" s="6"/>
      <c r="I36" s="6"/>
      <c r="J36" s="6"/>
      <c r="K36" s="52"/>
      <c r="M36" s="47"/>
      <c r="N36" s="41">
        <v>1</v>
      </c>
      <c r="O36" s="6"/>
      <c r="P36" s="6"/>
      <c r="Q36" s="6"/>
      <c r="R36" s="6"/>
      <c r="S36" s="6"/>
      <c r="T36" s="6"/>
      <c r="U36" s="52"/>
      <c r="W36" s="47"/>
      <c r="X36" s="41">
        <v>1</v>
      </c>
      <c r="Y36" s="6"/>
      <c r="Z36" s="6"/>
      <c r="AA36" s="6"/>
      <c r="AB36" s="6"/>
      <c r="AC36" s="6"/>
      <c r="AD36" s="6"/>
      <c r="AE36" s="52"/>
      <c r="AG36" s="47"/>
      <c r="AH36" s="41">
        <v>1</v>
      </c>
      <c r="AI36" s="6"/>
      <c r="AJ36" s="6"/>
      <c r="AK36" s="6"/>
      <c r="AL36" s="6"/>
      <c r="AM36" s="6"/>
      <c r="AN36" s="6"/>
      <c r="AO36" s="52"/>
      <c r="AQ36" s="47"/>
      <c r="AR36" s="41">
        <v>1</v>
      </c>
      <c r="AS36" s="6"/>
      <c r="AT36" s="6"/>
      <c r="AU36" s="6"/>
      <c r="AV36" s="6"/>
      <c r="AW36" s="6"/>
      <c r="AX36" s="6"/>
      <c r="AY36" s="52"/>
      <c r="BA36" s="47"/>
      <c r="BB36" s="41">
        <v>1</v>
      </c>
      <c r="BC36" s="6"/>
      <c r="BD36" s="6"/>
      <c r="BE36" s="6"/>
      <c r="BF36" s="6"/>
      <c r="BG36" s="6"/>
      <c r="BH36" s="6"/>
      <c r="BI36" s="52"/>
      <c r="BK36" s="47"/>
      <c r="BL36" s="41">
        <v>1</v>
      </c>
      <c r="BM36" s="6"/>
      <c r="BN36" s="6"/>
      <c r="BO36" s="6"/>
      <c r="BP36" s="6"/>
      <c r="BQ36" s="6"/>
      <c r="BR36" s="6"/>
      <c r="BS36" s="52"/>
      <c r="BU36" s="47"/>
      <c r="BV36" s="41">
        <v>1</v>
      </c>
      <c r="BW36" s="6"/>
      <c r="BX36" s="6"/>
      <c r="BY36" s="6"/>
      <c r="BZ36" s="6"/>
      <c r="CA36" s="6"/>
      <c r="CB36" s="6"/>
      <c r="CC36" s="52"/>
      <c r="CE36" s="47"/>
      <c r="CF36" s="41">
        <v>1</v>
      </c>
      <c r="CG36" s="6"/>
      <c r="CH36" s="6"/>
      <c r="CI36" s="6"/>
      <c r="CJ36" s="6"/>
      <c r="CK36" s="6"/>
      <c r="CL36" s="6"/>
      <c r="CM36" s="52"/>
      <c r="CO36" s="47"/>
      <c r="CP36" s="41">
        <v>1</v>
      </c>
      <c r="CQ36" s="6"/>
      <c r="CR36" s="6"/>
      <c r="CS36" s="6"/>
      <c r="CT36" s="6"/>
      <c r="CU36" s="6"/>
      <c r="CV36" s="6"/>
      <c r="CW36" s="52"/>
      <c r="CY36" s="47"/>
      <c r="CZ36" s="41">
        <v>1</v>
      </c>
      <c r="DA36" s="6"/>
      <c r="DB36" s="6"/>
      <c r="DC36" s="6"/>
      <c r="DD36" s="6"/>
      <c r="DE36" s="6"/>
      <c r="DF36" s="6"/>
      <c r="DG36" s="52"/>
      <c r="DI36" s="47"/>
      <c r="DJ36" s="41">
        <v>1</v>
      </c>
      <c r="DK36" s="6"/>
      <c r="DL36" s="6"/>
      <c r="DM36" s="6"/>
      <c r="DN36" s="6"/>
      <c r="DO36" s="6"/>
      <c r="DP36" s="6"/>
      <c r="DQ36" s="52"/>
      <c r="DS36" s="47"/>
      <c r="DT36" s="41">
        <v>1</v>
      </c>
      <c r="DU36" s="6"/>
      <c r="DV36" s="6"/>
      <c r="DW36" s="6"/>
      <c r="DX36" s="6"/>
      <c r="DY36" s="6"/>
      <c r="DZ36" s="6"/>
      <c r="EA36" s="52"/>
      <c r="EC36" s="47"/>
      <c r="ED36" s="41">
        <v>1</v>
      </c>
      <c r="EE36" s="6"/>
      <c r="EF36" s="6"/>
      <c r="EG36" s="6"/>
      <c r="EH36" s="6"/>
      <c r="EI36" s="6"/>
      <c r="EJ36" s="6"/>
      <c r="EK36" s="52"/>
      <c r="EM36" s="47"/>
      <c r="EN36" s="41">
        <v>1</v>
      </c>
      <c r="EO36" s="6"/>
      <c r="EP36" s="6"/>
      <c r="EQ36" s="6"/>
      <c r="ER36" s="6"/>
      <c r="ES36" s="6"/>
      <c r="ET36" s="6"/>
      <c r="EU36" s="52"/>
      <c r="EW36" s="47"/>
      <c r="EX36" s="41">
        <v>1</v>
      </c>
      <c r="EY36" s="6"/>
      <c r="EZ36" s="6"/>
      <c r="FA36" s="6"/>
      <c r="FB36" s="6"/>
      <c r="FC36" s="6"/>
      <c r="FD36" s="6"/>
      <c r="FE36" s="52"/>
      <c r="FG36" s="47"/>
      <c r="FH36" s="41">
        <v>1</v>
      </c>
      <c r="FI36" s="6"/>
      <c r="FJ36" s="6"/>
      <c r="FK36" s="6"/>
      <c r="FL36" s="6"/>
      <c r="FM36" s="6"/>
      <c r="FN36" s="6"/>
      <c r="FO36" s="52"/>
      <c r="FQ36" s="47"/>
      <c r="FR36" s="41">
        <v>1</v>
      </c>
      <c r="FS36" s="6"/>
      <c r="FT36" s="6"/>
      <c r="FU36" s="6"/>
      <c r="FV36" s="6"/>
      <c r="FW36" s="6"/>
      <c r="FX36" s="6"/>
      <c r="FY36" s="52"/>
      <c r="GA36" s="47"/>
      <c r="GB36" s="41">
        <v>1</v>
      </c>
      <c r="GC36" s="6"/>
      <c r="GD36" s="6"/>
      <c r="GE36" s="6"/>
      <c r="GF36" s="6"/>
      <c r="GG36" s="6"/>
      <c r="GH36" s="6"/>
      <c r="GI36" s="52"/>
      <c r="GK36" s="47"/>
      <c r="GL36" s="41">
        <v>1</v>
      </c>
      <c r="GM36" s="6"/>
      <c r="GN36" s="6"/>
      <c r="GO36" s="6"/>
      <c r="GP36" s="6"/>
      <c r="GQ36" s="6"/>
      <c r="GR36" s="6"/>
      <c r="GS36" s="52"/>
      <c r="GU36" s="47"/>
      <c r="GV36" s="41">
        <v>1</v>
      </c>
      <c r="GW36" s="6"/>
      <c r="GX36" s="6"/>
      <c r="GY36" s="6"/>
      <c r="GZ36" s="6"/>
      <c r="HA36" s="6"/>
      <c r="HB36" s="6"/>
      <c r="HC36" s="52"/>
      <c r="HE36" s="47"/>
      <c r="HF36" s="41">
        <v>1</v>
      </c>
      <c r="HG36" s="6"/>
      <c r="HH36" s="6"/>
      <c r="HI36" s="6"/>
      <c r="HJ36" s="6"/>
      <c r="HK36" s="6"/>
      <c r="HL36" s="6"/>
      <c r="HM36" s="52"/>
      <c r="HO36" s="47"/>
      <c r="HP36" s="41">
        <v>1</v>
      </c>
      <c r="HQ36" s="6"/>
      <c r="HR36" s="6"/>
      <c r="HS36" s="6"/>
      <c r="HT36" s="6"/>
      <c r="HU36" s="6"/>
      <c r="HV36" s="6"/>
      <c r="HW36" s="52"/>
      <c r="HY36" s="47"/>
      <c r="HZ36" s="41">
        <v>1</v>
      </c>
      <c r="IA36" s="6"/>
      <c r="IB36" s="6"/>
      <c r="IC36" s="6"/>
      <c r="ID36" s="6"/>
      <c r="IE36" s="6"/>
      <c r="IF36" s="6"/>
      <c r="IG36" s="52"/>
      <c r="II36" s="47"/>
      <c r="IJ36" s="41">
        <v>1</v>
      </c>
      <c r="IK36" s="6"/>
      <c r="IL36" s="6"/>
      <c r="IM36" s="6"/>
      <c r="IN36" s="6"/>
      <c r="IO36" s="6"/>
      <c r="IP36" s="6"/>
      <c r="IQ36" s="52"/>
      <c r="IS36" s="47"/>
      <c r="IT36" s="41">
        <v>1</v>
      </c>
      <c r="IU36" s="6"/>
      <c r="IV36" s="6"/>
      <c r="IW36" s="6"/>
      <c r="IX36" s="6"/>
      <c r="IY36" s="6"/>
      <c r="IZ36" s="6"/>
      <c r="JA36" s="52"/>
    </row>
    <row r="37" spans="1:261" s="1" customFormat="1" outlineLevel="2" x14ac:dyDescent="0.25">
      <c r="B37" s="338"/>
      <c r="C37" s="342"/>
      <c r="D37" s="41">
        <v>2</v>
      </c>
      <c r="E37" s="6"/>
      <c r="F37" s="6"/>
      <c r="G37" s="6"/>
      <c r="H37" s="6"/>
      <c r="I37" s="6"/>
      <c r="J37" s="6"/>
      <c r="K37" s="52"/>
      <c r="M37" s="47"/>
      <c r="N37" s="41">
        <v>2</v>
      </c>
      <c r="O37" s="6"/>
      <c r="P37" s="6"/>
      <c r="Q37" s="6"/>
      <c r="R37" s="6"/>
      <c r="S37" s="6"/>
      <c r="T37" s="6"/>
      <c r="U37" s="52"/>
      <c r="W37" s="47"/>
      <c r="X37" s="41">
        <v>2</v>
      </c>
      <c r="Y37" s="6"/>
      <c r="Z37" s="6"/>
      <c r="AA37" s="6"/>
      <c r="AB37" s="6"/>
      <c r="AC37" s="6"/>
      <c r="AD37" s="6"/>
      <c r="AE37" s="52"/>
      <c r="AG37" s="47"/>
      <c r="AH37" s="41">
        <v>2</v>
      </c>
      <c r="AI37" s="6"/>
      <c r="AJ37" s="6"/>
      <c r="AK37" s="6"/>
      <c r="AL37" s="6"/>
      <c r="AM37" s="6"/>
      <c r="AN37" s="6"/>
      <c r="AO37" s="52"/>
      <c r="AQ37" s="47"/>
      <c r="AR37" s="41">
        <v>2</v>
      </c>
      <c r="AS37" s="6"/>
      <c r="AT37" s="6"/>
      <c r="AU37" s="6"/>
      <c r="AV37" s="6"/>
      <c r="AW37" s="6"/>
      <c r="AX37" s="6"/>
      <c r="AY37" s="52"/>
      <c r="BA37" s="47"/>
      <c r="BB37" s="41">
        <v>2</v>
      </c>
      <c r="BC37" s="6"/>
      <c r="BD37" s="6"/>
      <c r="BE37" s="6"/>
      <c r="BF37" s="6"/>
      <c r="BG37" s="6"/>
      <c r="BH37" s="6"/>
      <c r="BI37" s="52"/>
      <c r="BK37" s="47"/>
      <c r="BL37" s="41">
        <v>2</v>
      </c>
      <c r="BM37" s="6"/>
      <c r="BN37" s="6"/>
      <c r="BO37" s="6"/>
      <c r="BP37" s="6"/>
      <c r="BQ37" s="6"/>
      <c r="BR37" s="6"/>
      <c r="BS37" s="52"/>
      <c r="BU37" s="47"/>
      <c r="BV37" s="41">
        <v>2</v>
      </c>
      <c r="BW37" s="6"/>
      <c r="BX37" s="6"/>
      <c r="BY37" s="6"/>
      <c r="BZ37" s="6"/>
      <c r="CA37" s="6"/>
      <c r="CB37" s="6"/>
      <c r="CC37" s="52"/>
      <c r="CE37" s="47"/>
      <c r="CF37" s="41">
        <v>2</v>
      </c>
      <c r="CG37" s="6"/>
      <c r="CH37" s="6"/>
      <c r="CI37" s="6"/>
      <c r="CJ37" s="6"/>
      <c r="CK37" s="6"/>
      <c r="CL37" s="6"/>
      <c r="CM37" s="52"/>
      <c r="CO37" s="47"/>
      <c r="CP37" s="41">
        <v>2</v>
      </c>
      <c r="CQ37" s="6"/>
      <c r="CR37" s="6"/>
      <c r="CS37" s="6"/>
      <c r="CT37" s="6"/>
      <c r="CU37" s="6"/>
      <c r="CV37" s="6"/>
      <c r="CW37" s="52"/>
      <c r="CY37" s="47"/>
      <c r="CZ37" s="41">
        <v>2</v>
      </c>
      <c r="DA37" s="6"/>
      <c r="DB37" s="6"/>
      <c r="DC37" s="6"/>
      <c r="DD37" s="6"/>
      <c r="DE37" s="6"/>
      <c r="DF37" s="6"/>
      <c r="DG37" s="52"/>
      <c r="DI37" s="47"/>
      <c r="DJ37" s="41">
        <v>2</v>
      </c>
      <c r="DK37" s="6"/>
      <c r="DL37" s="6"/>
      <c r="DM37" s="6"/>
      <c r="DN37" s="6"/>
      <c r="DO37" s="6"/>
      <c r="DP37" s="6"/>
      <c r="DQ37" s="52"/>
      <c r="DS37" s="47"/>
      <c r="DT37" s="41">
        <v>2</v>
      </c>
      <c r="DU37" s="6"/>
      <c r="DV37" s="6"/>
      <c r="DW37" s="6"/>
      <c r="DX37" s="6"/>
      <c r="DY37" s="6"/>
      <c r="DZ37" s="6"/>
      <c r="EA37" s="52"/>
      <c r="EC37" s="47"/>
      <c r="ED37" s="41">
        <v>2</v>
      </c>
      <c r="EE37" s="6"/>
      <c r="EF37" s="6"/>
      <c r="EG37" s="6"/>
      <c r="EH37" s="6"/>
      <c r="EI37" s="6"/>
      <c r="EJ37" s="6"/>
      <c r="EK37" s="52"/>
      <c r="EM37" s="47"/>
      <c r="EN37" s="41">
        <v>2</v>
      </c>
      <c r="EO37" s="6"/>
      <c r="EP37" s="6"/>
      <c r="EQ37" s="6"/>
      <c r="ER37" s="6"/>
      <c r="ES37" s="6"/>
      <c r="ET37" s="6"/>
      <c r="EU37" s="52"/>
      <c r="EW37" s="47"/>
      <c r="EX37" s="41">
        <v>2</v>
      </c>
      <c r="EY37" s="6"/>
      <c r="EZ37" s="6"/>
      <c r="FA37" s="6"/>
      <c r="FB37" s="6"/>
      <c r="FC37" s="6"/>
      <c r="FD37" s="6"/>
      <c r="FE37" s="52"/>
      <c r="FG37" s="47"/>
      <c r="FH37" s="41">
        <v>2</v>
      </c>
      <c r="FI37" s="6"/>
      <c r="FJ37" s="6"/>
      <c r="FK37" s="6"/>
      <c r="FL37" s="6"/>
      <c r="FM37" s="6"/>
      <c r="FN37" s="6"/>
      <c r="FO37" s="52"/>
      <c r="FQ37" s="47"/>
      <c r="FR37" s="41">
        <v>2</v>
      </c>
      <c r="FS37" s="6"/>
      <c r="FT37" s="6"/>
      <c r="FU37" s="6"/>
      <c r="FV37" s="6"/>
      <c r="FW37" s="6"/>
      <c r="FX37" s="6"/>
      <c r="FY37" s="52"/>
      <c r="GA37" s="47"/>
      <c r="GB37" s="41">
        <v>2</v>
      </c>
      <c r="GC37" s="6"/>
      <c r="GD37" s="6"/>
      <c r="GE37" s="6"/>
      <c r="GF37" s="6"/>
      <c r="GG37" s="6"/>
      <c r="GH37" s="6"/>
      <c r="GI37" s="52"/>
      <c r="GK37" s="47"/>
      <c r="GL37" s="41">
        <v>2</v>
      </c>
      <c r="GM37" s="6"/>
      <c r="GN37" s="6"/>
      <c r="GO37" s="6"/>
      <c r="GP37" s="6"/>
      <c r="GQ37" s="6"/>
      <c r="GR37" s="6"/>
      <c r="GS37" s="52"/>
      <c r="GU37" s="47"/>
      <c r="GV37" s="41">
        <v>2</v>
      </c>
      <c r="GW37" s="6"/>
      <c r="GX37" s="6"/>
      <c r="GY37" s="6"/>
      <c r="GZ37" s="6"/>
      <c r="HA37" s="6"/>
      <c r="HB37" s="6"/>
      <c r="HC37" s="52"/>
      <c r="HE37" s="47"/>
      <c r="HF37" s="41">
        <v>2</v>
      </c>
      <c r="HG37" s="6"/>
      <c r="HH37" s="6"/>
      <c r="HI37" s="6"/>
      <c r="HJ37" s="6"/>
      <c r="HK37" s="6"/>
      <c r="HL37" s="6"/>
      <c r="HM37" s="52"/>
      <c r="HO37" s="47"/>
      <c r="HP37" s="41">
        <v>2</v>
      </c>
      <c r="HQ37" s="6"/>
      <c r="HR37" s="6"/>
      <c r="HS37" s="6"/>
      <c r="HT37" s="6"/>
      <c r="HU37" s="6"/>
      <c r="HV37" s="6"/>
      <c r="HW37" s="52"/>
      <c r="HY37" s="47"/>
      <c r="HZ37" s="41">
        <v>2</v>
      </c>
      <c r="IA37" s="6"/>
      <c r="IB37" s="6"/>
      <c r="IC37" s="6"/>
      <c r="ID37" s="6"/>
      <c r="IE37" s="6"/>
      <c r="IF37" s="6"/>
      <c r="IG37" s="52"/>
      <c r="II37" s="47"/>
      <c r="IJ37" s="41">
        <v>2</v>
      </c>
      <c r="IK37" s="6"/>
      <c r="IL37" s="6"/>
      <c r="IM37" s="6"/>
      <c r="IN37" s="6"/>
      <c r="IO37" s="6"/>
      <c r="IP37" s="6"/>
      <c r="IQ37" s="52"/>
      <c r="IS37" s="47"/>
      <c r="IT37" s="41">
        <v>2</v>
      </c>
      <c r="IU37" s="6"/>
      <c r="IV37" s="6"/>
      <c r="IW37" s="6"/>
      <c r="IX37" s="6"/>
      <c r="IY37" s="6"/>
      <c r="IZ37" s="6"/>
      <c r="JA37" s="52"/>
    </row>
    <row r="38" spans="1:261" s="1" customFormat="1" outlineLevel="2" x14ac:dyDescent="0.25">
      <c r="B38" s="338"/>
      <c r="C38" s="342"/>
      <c r="D38" s="41">
        <v>3</v>
      </c>
      <c r="E38" s="6"/>
      <c r="F38" s="6"/>
      <c r="G38" s="6"/>
      <c r="H38" s="6"/>
      <c r="I38" s="6"/>
      <c r="J38" s="6"/>
      <c r="K38" s="52"/>
      <c r="M38" s="47"/>
      <c r="N38" s="41">
        <v>3</v>
      </c>
      <c r="O38" s="6"/>
      <c r="P38" s="6"/>
      <c r="Q38" s="6"/>
      <c r="R38" s="6"/>
      <c r="S38" s="6"/>
      <c r="T38" s="6"/>
      <c r="U38" s="52"/>
      <c r="W38" s="47"/>
      <c r="X38" s="41">
        <v>3</v>
      </c>
      <c r="Y38" s="6"/>
      <c r="Z38" s="6"/>
      <c r="AA38" s="6"/>
      <c r="AB38" s="6"/>
      <c r="AC38" s="6"/>
      <c r="AD38" s="6"/>
      <c r="AE38" s="52"/>
      <c r="AG38" s="47"/>
      <c r="AH38" s="41">
        <v>3</v>
      </c>
      <c r="AI38" s="6"/>
      <c r="AJ38" s="6"/>
      <c r="AK38" s="6"/>
      <c r="AL38" s="6"/>
      <c r="AM38" s="6"/>
      <c r="AN38" s="6"/>
      <c r="AO38" s="52"/>
      <c r="AQ38" s="47"/>
      <c r="AR38" s="41">
        <v>3</v>
      </c>
      <c r="AS38" s="6"/>
      <c r="AT38" s="6"/>
      <c r="AU38" s="6"/>
      <c r="AV38" s="6"/>
      <c r="AW38" s="6"/>
      <c r="AX38" s="6"/>
      <c r="AY38" s="52"/>
      <c r="BA38" s="47"/>
      <c r="BB38" s="41">
        <v>3</v>
      </c>
      <c r="BC38" s="6"/>
      <c r="BD38" s="6"/>
      <c r="BE38" s="6"/>
      <c r="BF38" s="6"/>
      <c r="BG38" s="6"/>
      <c r="BH38" s="6"/>
      <c r="BI38" s="52"/>
      <c r="BK38" s="47"/>
      <c r="BL38" s="41">
        <v>3</v>
      </c>
      <c r="BM38" s="6"/>
      <c r="BN38" s="6"/>
      <c r="BO38" s="6"/>
      <c r="BP38" s="6"/>
      <c r="BQ38" s="6"/>
      <c r="BR38" s="6"/>
      <c r="BS38" s="52"/>
      <c r="BU38" s="47"/>
      <c r="BV38" s="41">
        <v>3</v>
      </c>
      <c r="BW38" s="6"/>
      <c r="BX38" s="6"/>
      <c r="BY38" s="6"/>
      <c r="BZ38" s="6"/>
      <c r="CA38" s="6"/>
      <c r="CB38" s="6"/>
      <c r="CC38" s="52"/>
      <c r="CE38" s="47"/>
      <c r="CF38" s="41">
        <v>3</v>
      </c>
      <c r="CG38" s="6"/>
      <c r="CH38" s="6"/>
      <c r="CI38" s="6"/>
      <c r="CJ38" s="6"/>
      <c r="CK38" s="6"/>
      <c r="CL38" s="6"/>
      <c r="CM38" s="52"/>
      <c r="CO38" s="47"/>
      <c r="CP38" s="41">
        <v>3</v>
      </c>
      <c r="CQ38" s="6"/>
      <c r="CR38" s="6"/>
      <c r="CS38" s="6"/>
      <c r="CT38" s="6"/>
      <c r="CU38" s="6"/>
      <c r="CV38" s="6"/>
      <c r="CW38" s="52"/>
      <c r="CY38" s="47"/>
      <c r="CZ38" s="41">
        <v>3</v>
      </c>
      <c r="DA38" s="6"/>
      <c r="DB38" s="6"/>
      <c r="DC38" s="6"/>
      <c r="DD38" s="6"/>
      <c r="DE38" s="6"/>
      <c r="DF38" s="6"/>
      <c r="DG38" s="52"/>
      <c r="DI38" s="47"/>
      <c r="DJ38" s="41">
        <v>3</v>
      </c>
      <c r="DK38" s="6"/>
      <c r="DL38" s="6"/>
      <c r="DM38" s="6"/>
      <c r="DN38" s="6"/>
      <c r="DO38" s="6"/>
      <c r="DP38" s="6"/>
      <c r="DQ38" s="52"/>
      <c r="DS38" s="47"/>
      <c r="DT38" s="41">
        <v>3</v>
      </c>
      <c r="DU38" s="6"/>
      <c r="DV38" s="6"/>
      <c r="DW38" s="6"/>
      <c r="DX38" s="6"/>
      <c r="DY38" s="6"/>
      <c r="DZ38" s="6"/>
      <c r="EA38" s="52"/>
      <c r="EC38" s="47"/>
      <c r="ED38" s="41">
        <v>3</v>
      </c>
      <c r="EE38" s="6"/>
      <c r="EF38" s="6"/>
      <c r="EG38" s="6"/>
      <c r="EH38" s="6"/>
      <c r="EI38" s="6"/>
      <c r="EJ38" s="6"/>
      <c r="EK38" s="52"/>
      <c r="EM38" s="47"/>
      <c r="EN38" s="41">
        <v>3</v>
      </c>
      <c r="EO38" s="6"/>
      <c r="EP38" s="6"/>
      <c r="EQ38" s="6"/>
      <c r="ER38" s="6"/>
      <c r="ES38" s="6"/>
      <c r="ET38" s="6"/>
      <c r="EU38" s="52"/>
      <c r="EW38" s="47"/>
      <c r="EX38" s="41">
        <v>3</v>
      </c>
      <c r="EY38" s="6"/>
      <c r="EZ38" s="6"/>
      <c r="FA38" s="6"/>
      <c r="FB38" s="6"/>
      <c r="FC38" s="6"/>
      <c r="FD38" s="6"/>
      <c r="FE38" s="52"/>
      <c r="FG38" s="47"/>
      <c r="FH38" s="41">
        <v>3</v>
      </c>
      <c r="FI38" s="6"/>
      <c r="FJ38" s="6"/>
      <c r="FK38" s="6"/>
      <c r="FL38" s="6"/>
      <c r="FM38" s="6"/>
      <c r="FN38" s="6"/>
      <c r="FO38" s="52"/>
      <c r="FQ38" s="47"/>
      <c r="FR38" s="41">
        <v>3</v>
      </c>
      <c r="FS38" s="6"/>
      <c r="FT38" s="6"/>
      <c r="FU38" s="6"/>
      <c r="FV38" s="6"/>
      <c r="FW38" s="6"/>
      <c r="FX38" s="6"/>
      <c r="FY38" s="52"/>
      <c r="GA38" s="47"/>
      <c r="GB38" s="41">
        <v>3</v>
      </c>
      <c r="GC38" s="6"/>
      <c r="GD38" s="6"/>
      <c r="GE38" s="6"/>
      <c r="GF38" s="6"/>
      <c r="GG38" s="6"/>
      <c r="GH38" s="6"/>
      <c r="GI38" s="52"/>
      <c r="GK38" s="47"/>
      <c r="GL38" s="41">
        <v>3</v>
      </c>
      <c r="GM38" s="6"/>
      <c r="GN38" s="6"/>
      <c r="GO38" s="6"/>
      <c r="GP38" s="6"/>
      <c r="GQ38" s="6"/>
      <c r="GR38" s="6"/>
      <c r="GS38" s="52"/>
      <c r="GU38" s="47"/>
      <c r="GV38" s="41">
        <v>3</v>
      </c>
      <c r="GW38" s="6"/>
      <c r="GX38" s="6"/>
      <c r="GY38" s="6"/>
      <c r="GZ38" s="6"/>
      <c r="HA38" s="6"/>
      <c r="HB38" s="6"/>
      <c r="HC38" s="52"/>
      <c r="HE38" s="47"/>
      <c r="HF38" s="41">
        <v>3</v>
      </c>
      <c r="HG38" s="6"/>
      <c r="HH38" s="6"/>
      <c r="HI38" s="6"/>
      <c r="HJ38" s="6"/>
      <c r="HK38" s="6"/>
      <c r="HL38" s="6"/>
      <c r="HM38" s="52"/>
      <c r="HO38" s="47"/>
      <c r="HP38" s="41">
        <v>3</v>
      </c>
      <c r="HQ38" s="6"/>
      <c r="HR38" s="6"/>
      <c r="HS38" s="6"/>
      <c r="HT38" s="6"/>
      <c r="HU38" s="6"/>
      <c r="HV38" s="6"/>
      <c r="HW38" s="52"/>
      <c r="HY38" s="47"/>
      <c r="HZ38" s="41">
        <v>3</v>
      </c>
      <c r="IA38" s="6"/>
      <c r="IB38" s="6"/>
      <c r="IC38" s="6"/>
      <c r="ID38" s="6"/>
      <c r="IE38" s="6"/>
      <c r="IF38" s="6"/>
      <c r="IG38" s="52"/>
      <c r="II38" s="47"/>
      <c r="IJ38" s="41">
        <v>3</v>
      </c>
      <c r="IK38" s="6"/>
      <c r="IL38" s="6"/>
      <c r="IM38" s="6"/>
      <c r="IN38" s="6"/>
      <c r="IO38" s="6"/>
      <c r="IP38" s="6"/>
      <c r="IQ38" s="52"/>
      <c r="IS38" s="47"/>
      <c r="IT38" s="41">
        <v>3</v>
      </c>
      <c r="IU38" s="6"/>
      <c r="IV38" s="6"/>
      <c r="IW38" s="6"/>
      <c r="IX38" s="6"/>
      <c r="IY38" s="6"/>
      <c r="IZ38" s="6"/>
      <c r="JA38" s="52"/>
    </row>
    <row r="39" spans="1:261" s="1" customFormat="1" outlineLevel="2" x14ac:dyDescent="0.25">
      <c r="B39" s="338"/>
      <c r="C39" s="339"/>
      <c r="D39" s="17" t="s">
        <v>1</v>
      </c>
      <c r="E39" s="36" t="e">
        <f t="shared" ref="E39:J39" si="160">AVERAGE(O39,Y39,AI39,AS39,BC39,BM39,BW39,CG39,CQ39,DA39,DK39,DU39,EE39,EO39,EY39,FI39,FS39,GC39,GM39,GW39,HG39,HQ39,IA39,IK39,IU39)</f>
        <v>#DIV/0!</v>
      </c>
      <c r="F39" s="36" t="e">
        <f t="shared" si="160"/>
        <v>#DIV/0!</v>
      </c>
      <c r="G39" s="36" t="e">
        <f t="shared" si="160"/>
        <v>#DIV/0!</v>
      </c>
      <c r="H39" s="36" t="e">
        <f t="shared" si="160"/>
        <v>#DIV/0!</v>
      </c>
      <c r="I39" s="36" t="e">
        <f t="shared" si="160"/>
        <v>#DIV/0!</v>
      </c>
      <c r="J39" s="36" t="e">
        <f t="shared" si="160"/>
        <v>#DIV/0!</v>
      </c>
      <c r="K39" s="52"/>
      <c r="M39" s="48"/>
      <c r="N39" s="17" t="s">
        <v>1</v>
      </c>
      <c r="O39" s="36" t="str">
        <f>IF(COUNT(O36:O38)=0,"",AVERAGE(O36:O38))</f>
        <v/>
      </c>
      <c r="P39" s="36" t="str">
        <f t="shared" ref="P39:T39" si="161">IF(COUNT(P36:P38)=0,"",AVERAGE(P36:P38))</f>
        <v/>
      </c>
      <c r="Q39" s="36" t="str">
        <f t="shared" si="161"/>
        <v/>
      </c>
      <c r="R39" s="36" t="str">
        <f t="shared" si="161"/>
        <v/>
      </c>
      <c r="S39" s="36"/>
      <c r="T39" s="36" t="str">
        <f t="shared" si="161"/>
        <v/>
      </c>
      <c r="U39" s="52"/>
      <c r="W39" s="48"/>
      <c r="X39" s="17" t="s">
        <v>1</v>
      </c>
      <c r="Y39" s="36" t="str">
        <f>IF(COUNT(Y36:Y38)=0,"",AVERAGE(Y36:Y38))</f>
        <v/>
      </c>
      <c r="Z39" s="36" t="str">
        <f t="shared" ref="Z39:AD39" si="162">IF(COUNT(Z36:Z38)=0,"",AVERAGE(Z36:Z38))</f>
        <v/>
      </c>
      <c r="AA39" s="36" t="str">
        <f t="shared" si="162"/>
        <v/>
      </c>
      <c r="AB39" s="36" t="str">
        <f t="shared" si="162"/>
        <v/>
      </c>
      <c r="AC39" s="36" t="str">
        <f t="shared" si="162"/>
        <v/>
      </c>
      <c r="AD39" s="36" t="str">
        <f t="shared" si="162"/>
        <v/>
      </c>
      <c r="AE39" s="52"/>
      <c r="AG39" s="48"/>
      <c r="AH39" s="17" t="s">
        <v>1</v>
      </c>
      <c r="AI39" s="36" t="str">
        <f>IF(COUNT(AI36:AI38)=0,"",AVERAGE(AI36:AI38))</f>
        <v/>
      </c>
      <c r="AJ39" s="36" t="str">
        <f t="shared" ref="AJ39:AN39" si="163">IF(COUNT(AJ36:AJ38)=0,"",AVERAGE(AJ36:AJ38))</f>
        <v/>
      </c>
      <c r="AK39" s="36" t="str">
        <f t="shared" si="163"/>
        <v/>
      </c>
      <c r="AL39" s="36" t="str">
        <f t="shared" si="163"/>
        <v/>
      </c>
      <c r="AM39" s="36" t="str">
        <f t="shared" si="163"/>
        <v/>
      </c>
      <c r="AN39" s="36" t="str">
        <f t="shared" si="163"/>
        <v/>
      </c>
      <c r="AO39" s="52"/>
      <c r="AQ39" s="48"/>
      <c r="AR39" s="17" t="s">
        <v>1</v>
      </c>
      <c r="AS39" s="36" t="str">
        <f>IF(COUNT(AS36:AS38)=0,"",AVERAGE(AS36:AS38))</f>
        <v/>
      </c>
      <c r="AT39" s="36" t="str">
        <f t="shared" ref="AT39:AX39" si="164">IF(COUNT(AT36:AT38)=0,"",AVERAGE(AT36:AT38))</f>
        <v/>
      </c>
      <c r="AU39" s="36" t="str">
        <f t="shared" si="164"/>
        <v/>
      </c>
      <c r="AV39" s="36" t="str">
        <f t="shared" si="164"/>
        <v/>
      </c>
      <c r="AW39" s="36" t="str">
        <f t="shared" si="164"/>
        <v/>
      </c>
      <c r="AX39" s="36" t="str">
        <f t="shared" si="164"/>
        <v/>
      </c>
      <c r="AY39" s="52"/>
      <c r="BA39" s="48"/>
      <c r="BB39" s="17" t="s">
        <v>1</v>
      </c>
      <c r="BC39" s="36" t="str">
        <f>IF(COUNT(BC36:BC38)=0,"",AVERAGE(BC36:BC38))</f>
        <v/>
      </c>
      <c r="BD39" s="36" t="str">
        <f t="shared" ref="BD39:BH39" si="165">IF(COUNT(BD36:BD38)=0,"",AVERAGE(BD36:BD38))</f>
        <v/>
      </c>
      <c r="BE39" s="36" t="str">
        <f t="shared" si="165"/>
        <v/>
      </c>
      <c r="BF39" s="36" t="str">
        <f t="shared" si="165"/>
        <v/>
      </c>
      <c r="BG39" s="36" t="str">
        <f t="shared" si="165"/>
        <v/>
      </c>
      <c r="BH39" s="36" t="str">
        <f t="shared" si="165"/>
        <v/>
      </c>
      <c r="BI39" s="52"/>
      <c r="BK39" s="48"/>
      <c r="BL39" s="17" t="s">
        <v>1</v>
      </c>
      <c r="BM39" s="36" t="str">
        <f>IF(COUNT(BM36:BM38)=0,"",AVERAGE(BM36:BM38))</f>
        <v/>
      </c>
      <c r="BN39" s="36" t="str">
        <f t="shared" ref="BN39:BR39" si="166">IF(COUNT(BN36:BN38)=0,"",AVERAGE(BN36:BN38))</f>
        <v/>
      </c>
      <c r="BO39" s="36" t="str">
        <f t="shared" si="166"/>
        <v/>
      </c>
      <c r="BP39" s="36" t="str">
        <f t="shared" si="166"/>
        <v/>
      </c>
      <c r="BQ39" s="36" t="str">
        <f t="shared" si="166"/>
        <v/>
      </c>
      <c r="BR39" s="36" t="str">
        <f t="shared" si="166"/>
        <v/>
      </c>
      <c r="BS39" s="52"/>
      <c r="BU39" s="48"/>
      <c r="BV39" s="17" t="s">
        <v>1</v>
      </c>
      <c r="BW39" s="36" t="str">
        <f>IF(COUNT(BW36:BW38)=0,"",AVERAGE(BW36:BW38))</f>
        <v/>
      </c>
      <c r="BX39" s="36" t="str">
        <f t="shared" ref="BX39:CB39" si="167">IF(COUNT(BX36:BX38)=0,"",AVERAGE(BX36:BX38))</f>
        <v/>
      </c>
      <c r="BY39" s="36" t="str">
        <f t="shared" si="167"/>
        <v/>
      </c>
      <c r="BZ39" s="36" t="str">
        <f t="shared" si="167"/>
        <v/>
      </c>
      <c r="CA39" s="36" t="str">
        <f t="shared" si="167"/>
        <v/>
      </c>
      <c r="CB39" s="36" t="str">
        <f t="shared" si="167"/>
        <v/>
      </c>
      <c r="CC39" s="52"/>
      <c r="CE39" s="48"/>
      <c r="CF39" s="17" t="s">
        <v>1</v>
      </c>
      <c r="CG39" s="36" t="str">
        <f>IF(COUNT(CG36:CG38)=0,"",AVERAGE(CG36:CG38))</f>
        <v/>
      </c>
      <c r="CH39" s="36" t="str">
        <f t="shared" ref="CH39:CL39" si="168">IF(COUNT(CH36:CH38)=0,"",AVERAGE(CH36:CH38))</f>
        <v/>
      </c>
      <c r="CI39" s="36" t="str">
        <f t="shared" si="168"/>
        <v/>
      </c>
      <c r="CJ39" s="36" t="str">
        <f t="shared" si="168"/>
        <v/>
      </c>
      <c r="CK39" s="36" t="str">
        <f t="shared" si="168"/>
        <v/>
      </c>
      <c r="CL39" s="36" t="str">
        <f t="shared" si="168"/>
        <v/>
      </c>
      <c r="CM39" s="52"/>
      <c r="CO39" s="48"/>
      <c r="CP39" s="17" t="s">
        <v>1</v>
      </c>
      <c r="CQ39" s="36" t="str">
        <f>IF(COUNT(CQ36:CQ38)=0,"",AVERAGE(CQ36:CQ38))</f>
        <v/>
      </c>
      <c r="CR39" s="36" t="str">
        <f t="shared" ref="CR39:CV39" si="169">IF(COUNT(CR36:CR38)=0,"",AVERAGE(CR36:CR38))</f>
        <v/>
      </c>
      <c r="CS39" s="36" t="str">
        <f t="shared" si="169"/>
        <v/>
      </c>
      <c r="CT39" s="36" t="str">
        <f t="shared" si="169"/>
        <v/>
      </c>
      <c r="CU39" s="36" t="str">
        <f t="shared" si="169"/>
        <v/>
      </c>
      <c r="CV39" s="36" t="str">
        <f t="shared" si="169"/>
        <v/>
      </c>
      <c r="CW39" s="52"/>
      <c r="CY39" s="48"/>
      <c r="CZ39" s="17" t="s">
        <v>1</v>
      </c>
      <c r="DA39" s="36" t="str">
        <f>IF(COUNT(DA36:DA38)=0,"",AVERAGE(DA36:DA38))</f>
        <v/>
      </c>
      <c r="DB39" s="36" t="str">
        <f t="shared" ref="DB39:DF39" si="170">IF(COUNT(DB36:DB38)=0,"",AVERAGE(DB36:DB38))</f>
        <v/>
      </c>
      <c r="DC39" s="36" t="str">
        <f t="shared" si="170"/>
        <v/>
      </c>
      <c r="DD39" s="36" t="str">
        <f t="shared" si="170"/>
        <v/>
      </c>
      <c r="DE39" s="36" t="str">
        <f t="shared" si="170"/>
        <v/>
      </c>
      <c r="DF39" s="36" t="str">
        <f t="shared" si="170"/>
        <v/>
      </c>
      <c r="DG39" s="52"/>
      <c r="DI39" s="48"/>
      <c r="DJ39" s="17" t="s">
        <v>1</v>
      </c>
      <c r="DK39" s="36" t="str">
        <f>IF(COUNT(DK36:DK38)=0,"",AVERAGE(DK36:DK38))</f>
        <v/>
      </c>
      <c r="DL39" s="36" t="str">
        <f t="shared" ref="DL39:DP39" si="171">IF(COUNT(DL36:DL38)=0,"",AVERAGE(DL36:DL38))</f>
        <v/>
      </c>
      <c r="DM39" s="36" t="str">
        <f t="shared" si="171"/>
        <v/>
      </c>
      <c r="DN39" s="36" t="str">
        <f t="shared" si="171"/>
        <v/>
      </c>
      <c r="DO39" s="36" t="str">
        <f t="shared" si="171"/>
        <v/>
      </c>
      <c r="DP39" s="36" t="str">
        <f t="shared" si="171"/>
        <v/>
      </c>
      <c r="DQ39" s="52"/>
      <c r="DS39" s="48"/>
      <c r="DT39" s="17" t="s">
        <v>1</v>
      </c>
      <c r="DU39" s="36" t="str">
        <f>IF(COUNT(DU36:DU38)=0,"",AVERAGE(DU36:DU38))</f>
        <v/>
      </c>
      <c r="DV39" s="36" t="str">
        <f t="shared" ref="DV39:DZ39" si="172">IF(COUNT(DV36:DV38)=0,"",AVERAGE(DV36:DV38))</f>
        <v/>
      </c>
      <c r="DW39" s="36" t="str">
        <f t="shared" si="172"/>
        <v/>
      </c>
      <c r="DX39" s="36" t="str">
        <f t="shared" si="172"/>
        <v/>
      </c>
      <c r="DY39" s="36" t="str">
        <f t="shared" si="172"/>
        <v/>
      </c>
      <c r="DZ39" s="36" t="str">
        <f t="shared" si="172"/>
        <v/>
      </c>
      <c r="EA39" s="52"/>
      <c r="EC39" s="48"/>
      <c r="ED39" s="17" t="s">
        <v>1</v>
      </c>
      <c r="EE39" s="36" t="str">
        <f>IF(COUNT(EE36:EE38)=0,"",AVERAGE(EE36:EE38))</f>
        <v/>
      </c>
      <c r="EF39" s="36" t="str">
        <f t="shared" ref="EF39:EJ39" si="173">IF(COUNT(EF36:EF38)=0,"",AVERAGE(EF36:EF38))</f>
        <v/>
      </c>
      <c r="EG39" s="36" t="str">
        <f t="shared" si="173"/>
        <v/>
      </c>
      <c r="EH39" s="36" t="str">
        <f t="shared" si="173"/>
        <v/>
      </c>
      <c r="EI39" s="36" t="str">
        <f t="shared" si="173"/>
        <v/>
      </c>
      <c r="EJ39" s="36" t="str">
        <f t="shared" si="173"/>
        <v/>
      </c>
      <c r="EK39" s="52"/>
      <c r="EM39" s="48"/>
      <c r="EN39" s="17" t="s">
        <v>1</v>
      </c>
      <c r="EO39" s="36" t="str">
        <f>IF(COUNT(EO36:EO38)=0,"",AVERAGE(EO36:EO38))</f>
        <v/>
      </c>
      <c r="EP39" s="36" t="str">
        <f t="shared" ref="EP39:ET39" si="174">IF(COUNT(EP36:EP38)=0,"",AVERAGE(EP36:EP38))</f>
        <v/>
      </c>
      <c r="EQ39" s="36" t="str">
        <f t="shared" si="174"/>
        <v/>
      </c>
      <c r="ER39" s="36" t="str">
        <f t="shared" si="174"/>
        <v/>
      </c>
      <c r="ES39" s="36" t="str">
        <f t="shared" si="174"/>
        <v/>
      </c>
      <c r="ET39" s="36" t="str">
        <f t="shared" si="174"/>
        <v/>
      </c>
      <c r="EU39" s="52"/>
      <c r="EW39" s="48"/>
      <c r="EX39" s="17" t="s">
        <v>1</v>
      </c>
      <c r="EY39" s="36" t="str">
        <f>IF(COUNT(EY36:EY38)=0,"",AVERAGE(EY36:EY38))</f>
        <v/>
      </c>
      <c r="EZ39" s="36" t="str">
        <f t="shared" ref="EZ39:FD39" si="175">IF(COUNT(EZ36:EZ38)=0,"",AVERAGE(EZ36:EZ38))</f>
        <v/>
      </c>
      <c r="FA39" s="36" t="str">
        <f t="shared" si="175"/>
        <v/>
      </c>
      <c r="FB39" s="36" t="str">
        <f t="shared" si="175"/>
        <v/>
      </c>
      <c r="FC39" s="36" t="str">
        <f t="shared" si="175"/>
        <v/>
      </c>
      <c r="FD39" s="36" t="str">
        <f t="shared" si="175"/>
        <v/>
      </c>
      <c r="FE39" s="52"/>
      <c r="FG39" s="48"/>
      <c r="FH39" s="17" t="s">
        <v>1</v>
      </c>
      <c r="FI39" s="36" t="str">
        <f>IF(COUNT(FI36:FI38)=0,"",AVERAGE(FI36:FI38))</f>
        <v/>
      </c>
      <c r="FJ39" s="36" t="str">
        <f t="shared" ref="FJ39:FN39" si="176">IF(COUNT(FJ36:FJ38)=0,"",AVERAGE(FJ36:FJ38))</f>
        <v/>
      </c>
      <c r="FK39" s="36" t="str">
        <f t="shared" si="176"/>
        <v/>
      </c>
      <c r="FL39" s="36" t="str">
        <f t="shared" si="176"/>
        <v/>
      </c>
      <c r="FM39" s="36" t="str">
        <f t="shared" si="176"/>
        <v/>
      </c>
      <c r="FN39" s="36" t="str">
        <f t="shared" si="176"/>
        <v/>
      </c>
      <c r="FO39" s="52"/>
      <c r="FQ39" s="48"/>
      <c r="FR39" s="17" t="s">
        <v>1</v>
      </c>
      <c r="FS39" s="36" t="str">
        <f>IF(COUNT(FS36:FS38)=0,"",AVERAGE(FS36:FS38))</f>
        <v/>
      </c>
      <c r="FT39" s="36" t="str">
        <f t="shared" ref="FT39:FX39" si="177">IF(COUNT(FT36:FT38)=0,"",AVERAGE(FT36:FT38))</f>
        <v/>
      </c>
      <c r="FU39" s="36" t="str">
        <f t="shared" si="177"/>
        <v/>
      </c>
      <c r="FV39" s="36" t="str">
        <f t="shared" si="177"/>
        <v/>
      </c>
      <c r="FW39" s="36" t="str">
        <f t="shared" si="177"/>
        <v/>
      </c>
      <c r="FX39" s="36" t="str">
        <f t="shared" si="177"/>
        <v/>
      </c>
      <c r="FY39" s="52"/>
      <c r="GA39" s="48"/>
      <c r="GB39" s="17" t="s">
        <v>1</v>
      </c>
      <c r="GC39" s="36" t="str">
        <f>IF(COUNT(GC36:GC38)=0,"",AVERAGE(GC36:GC38))</f>
        <v/>
      </c>
      <c r="GD39" s="36" t="str">
        <f t="shared" ref="GD39:GH39" si="178">IF(COUNT(GD36:GD38)=0,"",AVERAGE(GD36:GD38))</f>
        <v/>
      </c>
      <c r="GE39" s="36" t="str">
        <f t="shared" si="178"/>
        <v/>
      </c>
      <c r="GF39" s="36" t="str">
        <f t="shared" si="178"/>
        <v/>
      </c>
      <c r="GG39" s="36" t="str">
        <f t="shared" si="178"/>
        <v/>
      </c>
      <c r="GH39" s="36" t="str">
        <f t="shared" si="178"/>
        <v/>
      </c>
      <c r="GI39" s="52"/>
      <c r="GK39" s="48"/>
      <c r="GL39" s="17" t="s">
        <v>1</v>
      </c>
      <c r="GM39" s="36" t="str">
        <f>IF(COUNT(GM36:GM38)=0,"",AVERAGE(GM36:GM38))</f>
        <v/>
      </c>
      <c r="GN39" s="36" t="str">
        <f t="shared" ref="GN39:GR39" si="179">IF(COUNT(GN36:GN38)=0,"",AVERAGE(GN36:GN38))</f>
        <v/>
      </c>
      <c r="GO39" s="36" t="str">
        <f t="shared" si="179"/>
        <v/>
      </c>
      <c r="GP39" s="36" t="str">
        <f t="shared" si="179"/>
        <v/>
      </c>
      <c r="GQ39" s="36" t="str">
        <f t="shared" si="179"/>
        <v/>
      </c>
      <c r="GR39" s="36" t="str">
        <f t="shared" si="179"/>
        <v/>
      </c>
      <c r="GS39" s="52"/>
      <c r="GU39" s="48"/>
      <c r="GV39" s="17" t="s">
        <v>1</v>
      </c>
      <c r="GW39" s="36" t="str">
        <f>IF(COUNT(GW36:GW38)=0,"",AVERAGE(GW36:GW38))</f>
        <v/>
      </c>
      <c r="GX39" s="36" t="str">
        <f t="shared" ref="GX39:HB39" si="180">IF(COUNT(GX36:GX38)=0,"",AVERAGE(GX36:GX38))</f>
        <v/>
      </c>
      <c r="GY39" s="36" t="str">
        <f t="shared" si="180"/>
        <v/>
      </c>
      <c r="GZ39" s="36" t="str">
        <f t="shared" si="180"/>
        <v/>
      </c>
      <c r="HA39" s="36" t="str">
        <f t="shared" si="180"/>
        <v/>
      </c>
      <c r="HB39" s="36" t="str">
        <f t="shared" si="180"/>
        <v/>
      </c>
      <c r="HC39" s="52"/>
      <c r="HE39" s="48"/>
      <c r="HF39" s="17" t="s">
        <v>1</v>
      </c>
      <c r="HG39" s="36" t="str">
        <f>IF(COUNT(HG36:HG38)=0,"",AVERAGE(HG36:HG38))</f>
        <v/>
      </c>
      <c r="HH39" s="36" t="str">
        <f t="shared" ref="HH39:HL39" si="181">IF(COUNT(HH36:HH38)=0,"",AVERAGE(HH36:HH38))</f>
        <v/>
      </c>
      <c r="HI39" s="36" t="str">
        <f t="shared" si="181"/>
        <v/>
      </c>
      <c r="HJ39" s="36" t="str">
        <f t="shared" si="181"/>
        <v/>
      </c>
      <c r="HK39" s="36" t="str">
        <f t="shared" si="181"/>
        <v/>
      </c>
      <c r="HL39" s="36" t="str">
        <f t="shared" si="181"/>
        <v/>
      </c>
      <c r="HM39" s="52"/>
      <c r="HO39" s="48"/>
      <c r="HP39" s="17" t="s">
        <v>1</v>
      </c>
      <c r="HQ39" s="36" t="str">
        <f>IF(COUNT(HQ36:HQ38)=0,"",AVERAGE(HQ36:HQ38))</f>
        <v/>
      </c>
      <c r="HR39" s="36" t="str">
        <f t="shared" ref="HR39:HV39" si="182">IF(COUNT(HR36:HR38)=0,"",AVERAGE(HR36:HR38))</f>
        <v/>
      </c>
      <c r="HS39" s="36" t="str">
        <f t="shared" si="182"/>
        <v/>
      </c>
      <c r="HT39" s="36" t="str">
        <f t="shared" si="182"/>
        <v/>
      </c>
      <c r="HU39" s="36" t="str">
        <f t="shared" si="182"/>
        <v/>
      </c>
      <c r="HV39" s="36" t="str">
        <f t="shared" si="182"/>
        <v/>
      </c>
      <c r="HW39" s="52"/>
      <c r="HY39" s="48"/>
      <c r="HZ39" s="17" t="s">
        <v>1</v>
      </c>
      <c r="IA39" s="36" t="str">
        <f>IF(COUNT(IA36:IA38)=0,"",AVERAGE(IA36:IA38))</f>
        <v/>
      </c>
      <c r="IB39" s="36" t="str">
        <f t="shared" ref="IB39:IF39" si="183">IF(COUNT(IB36:IB38)=0,"",AVERAGE(IB36:IB38))</f>
        <v/>
      </c>
      <c r="IC39" s="36" t="str">
        <f t="shared" si="183"/>
        <v/>
      </c>
      <c r="ID39" s="36" t="str">
        <f t="shared" si="183"/>
        <v/>
      </c>
      <c r="IE39" s="36" t="str">
        <f t="shared" si="183"/>
        <v/>
      </c>
      <c r="IF39" s="36" t="str">
        <f t="shared" si="183"/>
        <v/>
      </c>
      <c r="IG39" s="52"/>
      <c r="II39" s="48"/>
      <c r="IJ39" s="17" t="s">
        <v>1</v>
      </c>
      <c r="IK39" s="36" t="str">
        <f>IF(COUNT(IK36:IK38)=0,"",AVERAGE(IK36:IK38))</f>
        <v/>
      </c>
      <c r="IL39" s="36" t="str">
        <f t="shared" ref="IL39:IP39" si="184">IF(COUNT(IL36:IL38)=0,"",AVERAGE(IL36:IL38))</f>
        <v/>
      </c>
      <c r="IM39" s="36" t="str">
        <f t="shared" si="184"/>
        <v/>
      </c>
      <c r="IN39" s="36" t="str">
        <f t="shared" si="184"/>
        <v/>
      </c>
      <c r="IO39" s="36" t="str">
        <f t="shared" si="184"/>
        <v/>
      </c>
      <c r="IP39" s="36" t="str">
        <f t="shared" si="184"/>
        <v/>
      </c>
      <c r="IQ39" s="52"/>
      <c r="IS39" s="48"/>
      <c r="IT39" s="17" t="s">
        <v>1</v>
      </c>
      <c r="IU39" s="36" t="str">
        <f>IF(COUNT(IU36:IU38)=0,"",AVERAGE(IU36:IU38))</f>
        <v/>
      </c>
      <c r="IV39" s="36" t="str">
        <f t="shared" ref="IV39:IZ39" si="185">IF(COUNT(IV36:IV38)=0,"",AVERAGE(IV36:IV38))</f>
        <v/>
      </c>
      <c r="IW39" s="36" t="str">
        <f t="shared" si="185"/>
        <v/>
      </c>
      <c r="IX39" s="36" t="str">
        <f t="shared" si="185"/>
        <v/>
      </c>
      <c r="IY39" s="36" t="str">
        <f t="shared" si="185"/>
        <v/>
      </c>
      <c r="IZ39" s="36" t="str">
        <f t="shared" si="185"/>
        <v/>
      </c>
      <c r="JA39" s="52"/>
    </row>
    <row r="40" spans="1:261" s="1" customFormat="1" ht="13.8" outlineLevel="1" x14ac:dyDescent="0.25">
      <c r="A40" s="99" t="s">
        <v>129</v>
      </c>
      <c r="B40" s="345">
        <f>IF(A40="High",TECHHigh,(IF(A40="Medium",TECHMed,(IF(A40="Low",TechLow,0)))))</f>
        <v>1</v>
      </c>
      <c r="C40" s="341">
        <v>1.5</v>
      </c>
      <c r="D40" s="38" t="s">
        <v>103</v>
      </c>
      <c r="E40" s="349">
        <f>E45</f>
        <v>10</v>
      </c>
      <c r="F40" s="349">
        <f t="shared" ref="F40:J40" si="186">F45</f>
        <v>10</v>
      </c>
      <c r="G40" s="349">
        <f t="shared" si="186"/>
        <v>5.5</v>
      </c>
      <c r="H40" s="349">
        <f t="shared" si="186"/>
        <v>6.75</v>
      </c>
      <c r="I40" s="349" t="e">
        <f t="shared" si="186"/>
        <v>#DIV/0!</v>
      </c>
      <c r="J40" s="349">
        <f t="shared" si="186"/>
        <v>10</v>
      </c>
      <c r="K40" s="52"/>
      <c r="M40" s="37">
        <v>1.5</v>
      </c>
      <c r="N40" s="38" t="s">
        <v>103</v>
      </c>
      <c r="O40" s="38"/>
      <c r="P40" s="38"/>
      <c r="Q40" s="38"/>
      <c r="R40" s="38"/>
      <c r="S40" s="38"/>
      <c r="T40" s="38"/>
      <c r="U40" s="52"/>
      <c r="W40" s="37">
        <v>1.5</v>
      </c>
      <c r="X40" s="38" t="s">
        <v>103</v>
      </c>
      <c r="Y40" s="38"/>
      <c r="Z40" s="38"/>
      <c r="AA40" s="38"/>
      <c r="AB40" s="38"/>
      <c r="AC40" s="38"/>
      <c r="AD40" s="38"/>
      <c r="AE40" s="52"/>
      <c r="AG40" s="37">
        <v>1.5</v>
      </c>
      <c r="AH40" s="38" t="s">
        <v>103</v>
      </c>
      <c r="AI40" s="38"/>
      <c r="AJ40" s="38"/>
      <c r="AK40" s="38"/>
      <c r="AL40" s="38"/>
      <c r="AM40" s="38"/>
      <c r="AN40" s="38"/>
      <c r="AO40" s="52"/>
      <c r="AQ40" s="37">
        <v>1.5</v>
      </c>
      <c r="AR40" s="38" t="s">
        <v>103</v>
      </c>
      <c r="AS40" s="38"/>
      <c r="AT40" s="38"/>
      <c r="AU40" s="38"/>
      <c r="AV40" s="38"/>
      <c r="AW40" s="38"/>
      <c r="AX40" s="38"/>
      <c r="AY40" s="52"/>
      <c r="BA40" s="37">
        <v>1.5</v>
      </c>
      <c r="BB40" s="38" t="s">
        <v>103</v>
      </c>
      <c r="BC40" s="38"/>
      <c r="BD40" s="38"/>
      <c r="BE40" s="38"/>
      <c r="BF40" s="38"/>
      <c r="BG40" s="38"/>
      <c r="BH40" s="38"/>
      <c r="BI40" s="52"/>
      <c r="BK40" s="37">
        <v>1.5</v>
      </c>
      <c r="BL40" s="38" t="s">
        <v>103</v>
      </c>
      <c r="BM40" s="38"/>
      <c r="BN40" s="38"/>
      <c r="BO40" s="38"/>
      <c r="BP40" s="38"/>
      <c r="BQ40" s="38"/>
      <c r="BR40" s="38"/>
      <c r="BS40" s="52"/>
      <c r="BU40" s="37">
        <v>1.5</v>
      </c>
      <c r="BV40" s="38" t="s">
        <v>103</v>
      </c>
      <c r="BW40" s="38"/>
      <c r="BX40" s="38"/>
      <c r="BY40" s="38"/>
      <c r="BZ40" s="38"/>
      <c r="CA40" s="38"/>
      <c r="CB40" s="38"/>
      <c r="CC40" s="52"/>
      <c r="CE40" s="37">
        <v>1.5</v>
      </c>
      <c r="CF40" s="38" t="s">
        <v>103</v>
      </c>
      <c r="CG40" s="38"/>
      <c r="CH40" s="38"/>
      <c r="CI40" s="38"/>
      <c r="CJ40" s="38"/>
      <c r="CK40" s="38"/>
      <c r="CL40" s="38"/>
      <c r="CM40" s="52"/>
      <c r="CO40" s="37">
        <v>1.5</v>
      </c>
      <c r="CP40" s="38" t="s">
        <v>103</v>
      </c>
      <c r="CQ40" s="38"/>
      <c r="CR40" s="38"/>
      <c r="CS40" s="38"/>
      <c r="CT40" s="38"/>
      <c r="CU40" s="38"/>
      <c r="CV40" s="38"/>
      <c r="CW40" s="52"/>
      <c r="CY40" s="37">
        <v>1.5</v>
      </c>
      <c r="CZ40" s="38" t="s">
        <v>103</v>
      </c>
      <c r="DA40" s="38"/>
      <c r="DB40" s="38"/>
      <c r="DC40" s="38"/>
      <c r="DD40" s="38"/>
      <c r="DE40" s="38"/>
      <c r="DF40" s="38"/>
      <c r="DG40" s="52"/>
      <c r="DI40" s="37">
        <v>1.5</v>
      </c>
      <c r="DJ40" s="38" t="s">
        <v>103</v>
      </c>
      <c r="DK40" s="38"/>
      <c r="DL40" s="38"/>
      <c r="DM40" s="38"/>
      <c r="DN40" s="38"/>
      <c r="DO40" s="38"/>
      <c r="DP40" s="38"/>
      <c r="DQ40" s="52"/>
      <c r="DS40" s="37">
        <v>1.5</v>
      </c>
      <c r="DT40" s="38" t="s">
        <v>103</v>
      </c>
      <c r="DU40" s="38"/>
      <c r="DV40" s="38"/>
      <c r="DW40" s="38"/>
      <c r="DX40" s="38"/>
      <c r="DY40" s="38"/>
      <c r="DZ40" s="38"/>
      <c r="EA40" s="52"/>
      <c r="EC40" s="37">
        <v>1.5</v>
      </c>
      <c r="ED40" s="38" t="s">
        <v>103</v>
      </c>
      <c r="EE40" s="38"/>
      <c r="EF40" s="38"/>
      <c r="EG40" s="38"/>
      <c r="EH40" s="38"/>
      <c r="EI40" s="38"/>
      <c r="EJ40" s="38"/>
      <c r="EK40" s="52"/>
      <c r="EM40" s="37">
        <v>1.5</v>
      </c>
      <c r="EN40" s="38" t="s">
        <v>103</v>
      </c>
      <c r="EO40" s="38"/>
      <c r="EP40" s="38"/>
      <c r="EQ40" s="38"/>
      <c r="ER40" s="38"/>
      <c r="ES40" s="38"/>
      <c r="ET40" s="38"/>
      <c r="EU40" s="52"/>
      <c r="EW40" s="37">
        <v>1.5</v>
      </c>
      <c r="EX40" s="38" t="s">
        <v>103</v>
      </c>
      <c r="EY40" s="38"/>
      <c r="EZ40" s="38"/>
      <c r="FA40" s="38"/>
      <c r="FB40" s="38"/>
      <c r="FC40" s="38"/>
      <c r="FD40" s="38"/>
      <c r="FE40" s="52"/>
      <c r="FG40" s="37">
        <v>1.5</v>
      </c>
      <c r="FH40" s="38" t="s">
        <v>103</v>
      </c>
      <c r="FI40" s="38"/>
      <c r="FJ40" s="38"/>
      <c r="FK40" s="38"/>
      <c r="FL40" s="38"/>
      <c r="FM40" s="38"/>
      <c r="FN40" s="38"/>
      <c r="FO40" s="52"/>
      <c r="FQ40" s="37">
        <v>1.5</v>
      </c>
      <c r="FR40" s="38" t="s">
        <v>103</v>
      </c>
      <c r="FS40" s="38"/>
      <c r="FT40" s="38"/>
      <c r="FU40" s="38"/>
      <c r="FV40" s="38"/>
      <c r="FW40" s="38"/>
      <c r="FX40" s="38"/>
      <c r="FY40" s="52"/>
      <c r="GA40" s="37">
        <v>1.5</v>
      </c>
      <c r="GB40" s="38" t="s">
        <v>103</v>
      </c>
      <c r="GC40" s="38"/>
      <c r="GD40" s="38"/>
      <c r="GE40" s="38"/>
      <c r="GF40" s="38"/>
      <c r="GG40" s="38"/>
      <c r="GH40" s="38"/>
      <c r="GI40" s="52"/>
      <c r="GK40" s="37">
        <v>1.5</v>
      </c>
      <c r="GL40" s="38" t="s">
        <v>103</v>
      </c>
      <c r="GM40" s="38"/>
      <c r="GN40" s="38"/>
      <c r="GO40" s="38"/>
      <c r="GP40" s="38"/>
      <c r="GQ40" s="38"/>
      <c r="GR40" s="38"/>
      <c r="GS40" s="52"/>
      <c r="GU40" s="37">
        <v>1.5</v>
      </c>
      <c r="GV40" s="38" t="s">
        <v>103</v>
      </c>
      <c r="GW40" s="38"/>
      <c r="GX40" s="38"/>
      <c r="GY40" s="38"/>
      <c r="GZ40" s="38"/>
      <c r="HA40" s="38"/>
      <c r="HB40" s="38"/>
      <c r="HC40" s="52"/>
      <c r="HE40" s="37">
        <v>1.5</v>
      </c>
      <c r="HF40" s="38" t="s">
        <v>103</v>
      </c>
      <c r="HG40" s="38"/>
      <c r="HH40" s="38"/>
      <c r="HI40" s="38"/>
      <c r="HJ40" s="38"/>
      <c r="HK40" s="38"/>
      <c r="HL40" s="38"/>
      <c r="HM40" s="52"/>
      <c r="HO40" s="37">
        <v>1.5</v>
      </c>
      <c r="HP40" s="38" t="s">
        <v>103</v>
      </c>
      <c r="HQ40" s="38"/>
      <c r="HR40" s="38"/>
      <c r="HS40" s="38"/>
      <c r="HT40" s="38"/>
      <c r="HU40" s="38"/>
      <c r="HV40" s="38"/>
      <c r="HW40" s="52"/>
      <c r="HY40" s="37">
        <v>1.5</v>
      </c>
      <c r="HZ40" s="38" t="s">
        <v>103</v>
      </c>
      <c r="IA40" s="38"/>
      <c r="IB40" s="38"/>
      <c r="IC40" s="38"/>
      <c r="ID40" s="38"/>
      <c r="IE40" s="38"/>
      <c r="IF40" s="38"/>
      <c r="IG40" s="52"/>
      <c r="II40" s="37">
        <v>1.5</v>
      </c>
      <c r="IJ40" s="38" t="s">
        <v>103</v>
      </c>
      <c r="IK40" s="38"/>
      <c r="IL40" s="38"/>
      <c r="IM40" s="38"/>
      <c r="IN40" s="38"/>
      <c r="IO40" s="38"/>
      <c r="IP40" s="38"/>
      <c r="IQ40" s="52"/>
      <c r="IS40" s="37">
        <v>1.5</v>
      </c>
      <c r="IT40" s="38" t="s">
        <v>103</v>
      </c>
      <c r="IU40" s="38"/>
      <c r="IV40" s="38"/>
      <c r="IW40" s="38"/>
      <c r="IX40" s="38"/>
      <c r="IY40" s="38"/>
      <c r="IZ40" s="38"/>
      <c r="JA40" s="52"/>
    </row>
    <row r="41" spans="1:261" s="1" customFormat="1" outlineLevel="2" x14ac:dyDescent="0.25">
      <c r="B41" s="338"/>
      <c r="C41" s="342"/>
      <c r="D41" s="41">
        <v>1</v>
      </c>
      <c r="E41" s="6"/>
      <c r="F41" s="6"/>
      <c r="G41" s="6"/>
      <c r="H41" s="6"/>
      <c r="I41" s="6"/>
      <c r="J41" s="6"/>
      <c r="K41" s="52"/>
      <c r="M41" s="47"/>
      <c r="N41" s="41">
        <v>1</v>
      </c>
      <c r="O41" s="6">
        <v>10</v>
      </c>
      <c r="P41" s="6">
        <v>10</v>
      </c>
      <c r="Q41" s="6">
        <v>4</v>
      </c>
      <c r="R41" s="6">
        <v>10</v>
      </c>
      <c r="S41" s="6"/>
      <c r="T41" s="6">
        <v>10</v>
      </c>
      <c r="U41" s="52"/>
      <c r="W41" s="47"/>
      <c r="X41" s="41">
        <v>1</v>
      </c>
      <c r="Y41" s="6"/>
      <c r="Z41" s="6"/>
      <c r="AA41" s="6"/>
      <c r="AB41" s="6"/>
      <c r="AC41" s="6"/>
      <c r="AD41" s="6"/>
      <c r="AE41" s="52"/>
      <c r="AG41" s="47"/>
      <c r="AH41" s="41">
        <v>1</v>
      </c>
      <c r="AI41" s="6"/>
      <c r="AJ41" s="6"/>
      <c r="AK41" s="6"/>
      <c r="AL41" s="6"/>
      <c r="AM41" s="6"/>
      <c r="AN41" s="6"/>
      <c r="AO41" s="52"/>
      <c r="AQ41" s="47"/>
      <c r="AR41" s="41">
        <v>1</v>
      </c>
      <c r="AS41" s="6"/>
      <c r="AT41" s="6"/>
      <c r="AU41" s="6"/>
      <c r="AV41" s="6"/>
      <c r="AW41" s="6"/>
      <c r="AX41" s="6"/>
      <c r="AY41" s="52"/>
      <c r="BA41" s="47"/>
      <c r="BB41" s="41">
        <v>1</v>
      </c>
      <c r="BC41" s="6"/>
      <c r="BD41" s="6"/>
      <c r="BE41" s="6"/>
      <c r="BF41" s="6"/>
      <c r="BG41" s="6"/>
      <c r="BH41" s="6"/>
      <c r="BI41" s="52"/>
      <c r="BK41" s="47"/>
      <c r="BL41" s="41">
        <v>1</v>
      </c>
      <c r="BM41" s="6"/>
      <c r="BN41" s="6"/>
      <c r="BO41" s="6"/>
      <c r="BP41" s="6"/>
      <c r="BQ41" s="6"/>
      <c r="BR41" s="6"/>
      <c r="BS41" s="52"/>
      <c r="BU41" s="47"/>
      <c r="BV41" s="41">
        <v>1</v>
      </c>
      <c r="BW41" s="6"/>
      <c r="BX41" s="6"/>
      <c r="BY41" s="6"/>
      <c r="BZ41" s="6"/>
      <c r="CA41" s="6"/>
      <c r="CB41" s="6"/>
      <c r="CC41" s="52"/>
      <c r="CE41" s="47"/>
      <c r="CF41" s="41">
        <v>1</v>
      </c>
      <c r="CG41" s="6"/>
      <c r="CH41" s="6"/>
      <c r="CI41" s="6"/>
      <c r="CJ41" s="6"/>
      <c r="CK41" s="6"/>
      <c r="CL41" s="6"/>
      <c r="CM41" s="52"/>
      <c r="CO41" s="47"/>
      <c r="CP41" s="41">
        <v>1</v>
      </c>
      <c r="CQ41" s="6"/>
      <c r="CR41" s="6"/>
      <c r="CS41" s="6"/>
      <c r="CT41" s="6"/>
      <c r="CU41" s="6"/>
      <c r="CV41" s="6"/>
      <c r="CW41" s="52"/>
      <c r="CY41" s="47"/>
      <c r="CZ41" s="41">
        <v>1</v>
      </c>
      <c r="DA41" s="6"/>
      <c r="DB41" s="6"/>
      <c r="DC41" s="6"/>
      <c r="DD41" s="6"/>
      <c r="DE41" s="6"/>
      <c r="DF41" s="6"/>
      <c r="DG41" s="52"/>
      <c r="DI41" s="47"/>
      <c r="DJ41" s="41">
        <v>1</v>
      </c>
      <c r="DK41" s="6"/>
      <c r="DL41" s="6"/>
      <c r="DM41" s="6"/>
      <c r="DN41" s="6"/>
      <c r="DO41" s="6"/>
      <c r="DP41" s="6"/>
      <c r="DQ41" s="52"/>
      <c r="DS41" s="47"/>
      <c r="DT41" s="41">
        <v>1</v>
      </c>
      <c r="DU41" s="6"/>
      <c r="DV41" s="6"/>
      <c r="DW41" s="6"/>
      <c r="DX41" s="6"/>
      <c r="DY41" s="6"/>
      <c r="DZ41" s="6"/>
      <c r="EA41" s="52"/>
      <c r="EC41" s="47"/>
      <c r="ED41" s="41">
        <v>1</v>
      </c>
      <c r="EE41" s="6"/>
      <c r="EF41" s="6"/>
      <c r="EG41" s="6"/>
      <c r="EH41" s="6"/>
      <c r="EI41" s="6"/>
      <c r="EJ41" s="6"/>
      <c r="EK41" s="52"/>
      <c r="EM41" s="47"/>
      <c r="EN41" s="41">
        <v>1</v>
      </c>
      <c r="EO41" s="6"/>
      <c r="EP41" s="6"/>
      <c r="EQ41" s="6"/>
      <c r="ER41" s="6"/>
      <c r="ES41" s="6"/>
      <c r="ET41" s="6"/>
      <c r="EU41" s="52"/>
      <c r="EW41" s="47"/>
      <c r="EX41" s="41">
        <v>1</v>
      </c>
      <c r="EY41" s="6"/>
      <c r="EZ41" s="6"/>
      <c r="FA41" s="6"/>
      <c r="FB41" s="6"/>
      <c r="FC41" s="6"/>
      <c r="FD41" s="6"/>
      <c r="FE41" s="52"/>
      <c r="FG41" s="47"/>
      <c r="FH41" s="41">
        <v>1</v>
      </c>
      <c r="FI41" s="6"/>
      <c r="FJ41" s="6"/>
      <c r="FK41" s="6"/>
      <c r="FL41" s="6"/>
      <c r="FM41" s="6"/>
      <c r="FN41" s="6"/>
      <c r="FO41" s="52"/>
      <c r="FQ41" s="47"/>
      <c r="FR41" s="41">
        <v>1</v>
      </c>
      <c r="FS41" s="6"/>
      <c r="FT41" s="6"/>
      <c r="FU41" s="6"/>
      <c r="FV41" s="6"/>
      <c r="FW41" s="6"/>
      <c r="FX41" s="6"/>
      <c r="FY41" s="52"/>
      <c r="GA41" s="47"/>
      <c r="GB41" s="41">
        <v>1</v>
      </c>
      <c r="GC41" s="6"/>
      <c r="GD41" s="6"/>
      <c r="GE41" s="6"/>
      <c r="GF41" s="6"/>
      <c r="GG41" s="6"/>
      <c r="GH41" s="6"/>
      <c r="GI41" s="52"/>
      <c r="GK41" s="47"/>
      <c r="GL41" s="41">
        <v>1</v>
      </c>
      <c r="GM41" s="6"/>
      <c r="GN41" s="6"/>
      <c r="GO41" s="6"/>
      <c r="GP41" s="6"/>
      <c r="GQ41" s="6"/>
      <c r="GR41" s="6"/>
      <c r="GS41" s="52"/>
      <c r="GU41" s="47"/>
      <c r="GV41" s="41">
        <v>1</v>
      </c>
      <c r="GW41" s="6"/>
      <c r="GX41" s="6"/>
      <c r="GY41" s="6"/>
      <c r="GZ41" s="6"/>
      <c r="HA41" s="6"/>
      <c r="HB41" s="6"/>
      <c r="HC41" s="52"/>
      <c r="HE41" s="47"/>
      <c r="HF41" s="41">
        <v>1</v>
      </c>
      <c r="HG41" s="6"/>
      <c r="HH41" s="6"/>
      <c r="HI41" s="6"/>
      <c r="HJ41" s="6"/>
      <c r="HK41" s="6"/>
      <c r="HL41" s="6"/>
      <c r="HM41" s="52"/>
      <c r="HO41" s="47"/>
      <c r="HP41" s="41">
        <v>1</v>
      </c>
      <c r="HQ41" s="6"/>
      <c r="HR41" s="6"/>
      <c r="HS41" s="6"/>
      <c r="HT41" s="6"/>
      <c r="HU41" s="6"/>
      <c r="HV41" s="6"/>
      <c r="HW41" s="52"/>
      <c r="HY41" s="47"/>
      <c r="HZ41" s="41">
        <v>1</v>
      </c>
      <c r="IA41" s="6"/>
      <c r="IB41" s="6"/>
      <c r="IC41" s="6"/>
      <c r="ID41" s="6"/>
      <c r="IE41" s="6"/>
      <c r="IF41" s="6"/>
      <c r="IG41" s="52"/>
      <c r="II41" s="47"/>
      <c r="IJ41" s="41">
        <v>1</v>
      </c>
      <c r="IK41" s="6"/>
      <c r="IL41" s="6"/>
      <c r="IM41" s="6"/>
      <c r="IN41" s="6"/>
      <c r="IO41" s="6"/>
      <c r="IP41" s="6"/>
      <c r="IQ41" s="52"/>
      <c r="IS41" s="47"/>
      <c r="IT41" s="41">
        <v>1</v>
      </c>
      <c r="IU41" s="6"/>
      <c r="IV41" s="6"/>
      <c r="IW41" s="6"/>
      <c r="IX41" s="6"/>
      <c r="IY41" s="6"/>
      <c r="IZ41" s="6"/>
      <c r="JA41" s="52"/>
    </row>
    <row r="42" spans="1:261" s="1" customFormat="1" outlineLevel="2" x14ac:dyDescent="0.25">
      <c r="B42" s="338"/>
      <c r="C42" s="342"/>
      <c r="D42" s="41">
        <v>2</v>
      </c>
      <c r="E42" s="6"/>
      <c r="F42" s="6"/>
      <c r="G42" s="6"/>
      <c r="H42" s="6"/>
      <c r="I42" s="6"/>
      <c r="J42" s="6"/>
      <c r="K42" s="52"/>
      <c r="M42" s="47"/>
      <c r="N42" s="41">
        <v>2</v>
      </c>
      <c r="O42" s="6">
        <v>10</v>
      </c>
      <c r="P42" s="6">
        <v>10</v>
      </c>
      <c r="Q42" s="6">
        <v>5</v>
      </c>
      <c r="R42" s="6">
        <v>3</v>
      </c>
      <c r="S42" s="6"/>
      <c r="T42" s="6">
        <v>10</v>
      </c>
      <c r="U42" s="52"/>
      <c r="W42" s="47"/>
      <c r="X42" s="41">
        <v>2</v>
      </c>
      <c r="Y42" s="6"/>
      <c r="Z42" s="6"/>
      <c r="AA42" s="6"/>
      <c r="AB42" s="6"/>
      <c r="AC42" s="6"/>
      <c r="AD42" s="6"/>
      <c r="AE42" s="52"/>
      <c r="AG42" s="47"/>
      <c r="AH42" s="41">
        <v>2</v>
      </c>
      <c r="AI42" s="6"/>
      <c r="AJ42" s="6"/>
      <c r="AK42" s="6"/>
      <c r="AL42" s="6"/>
      <c r="AM42" s="6"/>
      <c r="AN42" s="6"/>
      <c r="AO42" s="52"/>
      <c r="AQ42" s="47"/>
      <c r="AR42" s="41">
        <v>2</v>
      </c>
      <c r="AS42" s="6"/>
      <c r="AT42" s="6"/>
      <c r="AU42" s="6"/>
      <c r="AV42" s="6"/>
      <c r="AW42" s="6"/>
      <c r="AX42" s="6"/>
      <c r="AY42" s="52"/>
      <c r="BA42" s="47"/>
      <c r="BB42" s="41">
        <v>2</v>
      </c>
      <c r="BC42" s="6"/>
      <c r="BD42" s="6"/>
      <c r="BE42" s="6"/>
      <c r="BF42" s="6"/>
      <c r="BG42" s="6"/>
      <c r="BH42" s="6"/>
      <c r="BI42" s="52"/>
      <c r="BK42" s="47"/>
      <c r="BL42" s="41">
        <v>2</v>
      </c>
      <c r="BM42" s="6"/>
      <c r="BN42" s="6"/>
      <c r="BO42" s="6"/>
      <c r="BP42" s="6"/>
      <c r="BQ42" s="6"/>
      <c r="BR42" s="6"/>
      <c r="BS42" s="52"/>
      <c r="BU42" s="47"/>
      <c r="BV42" s="41">
        <v>2</v>
      </c>
      <c r="BW42" s="6"/>
      <c r="BX42" s="6"/>
      <c r="BY42" s="6"/>
      <c r="BZ42" s="6"/>
      <c r="CA42" s="6"/>
      <c r="CB42" s="6"/>
      <c r="CC42" s="52"/>
      <c r="CE42" s="47"/>
      <c r="CF42" s="41">
        <v>2</v>
      </c>
      <c r="CG42" s="6"/>
      <c r="CH42" s="6"/>
      <c r="CI42" s="6"/>
      <c r="CJ42" s="6"/>
      <c r="CK42" s="6"/>
      <c r="CL42" s="6"/>
      <c r="CM42" s="52"/>
      <c r="CO42" s="47"/>
      <c r="CP42" s="41">
        <v>2</v>
      </c>
      <c r="CQ42" s="6"/>
      <c r="CR42" s="6"/>
      <c r="CS42" s="6"/>
      <c r="CT42" s="6"/>
      <c r="CU42" s="6"/>
      <c r="CV42" s="6"/>
      <c r="CW42" s="52"/>
      <c r="CY42" s="47"/>
      <c r="CZ42" s="41">
        <v>2</v>
      </c>
      <c r="DA42" s="6"/>
      <c r="DB42" s="6"/>
      <c r="DC42" s="6"/>
      <c r="DD42" s="6"/>
      <c r="DE42" s="6"/>
      <c r="DF42" s="6"/>
      <c r="DG42" s="52"/>
      <c r="DI42" s="47"/>
      <c r="DJ42" s="41">
        <v>2</v>
      </c>
      <c r="DK42" s="6"/>
      <c r="DL42" s="6"/>
      <c r="DM42" s="6"/>
      <c r="DN42" s="6"/>
      <c r="DO42" s="6"/>
      <c r="DP42" s="6"/>
      <c r="DQ42" s="52"/>
      <c r="DS42" s="47"/>
      <c r="DT42" s="41">
        <v>2</v>
      </c>
      <c r="DU42" s="6"/>
      <c r="DV42" s="6"/>
      <c r="DW42" s="6"/>
      <c r="DX42" s="6"/>
      <c r="DY42" s="6"/>
      <c r="DZ42" s="6"/>
      <c r="EA42" s="52"/>
      <c r="EC42" s="47"/>
      <c r="ED42" s="41">
        <v>2</v>
      </c>
      <c r="EE42" s="6"/>
      <c r="EF42" s="6"/>
      <c r="EG42" s="6"/>
      <c r="EH42" s="6"/>
      <c r="EI42" s="6"/>
      <c r="EJ42" s="6"/>
      <c r="EK42" s="52"/>
      <c r="EM42" s="47"/>
      <c r="EN42" s="41">
        <v>2</v>
      </c>
      <c r="EO42" s="6"/>
      <c r="EP42" s="6"/>
      <c r="EQ42" s="6"/>
      <c r="ER42" s="6"/>
      <c r="ES42" s="6"/>
      <c r="ET42" s="6"/>
      <c r="EU42" s="52"/>
      <c r="EW42" s="47"/>
      <c r="EX42" s="41">
        <v>2</v>
      </c>
      <c r="EY42" s="6"/>
      <c r="EZ42" s="6"/>
      <c r="FA42" s="6"/>
      <c r="FB42" s="6"/>
      <c r="FC42" s="6"/>
      <c r="FD42" s="6"/>
      <c r="FE42" s="52"/>
      <c r="FG42" s="47"/>
      <c r="FH42" s="41">
        <v>2</v>
      </c>
      <c r="FI42" s="6"/>
      <c r="FJ42" s="6"/>
      <c r="FK42" s="6"/>
      <c r="FL42" s="6"/>
      <c r="FM42" s="6"/>
      <c r="FN42" s="6"/>
      <c r="FO42" s="52"/>
      <c r="FQ42" s="47"/>
      <c r="FR42" s="41">
        <v>2</v>
      </c>
      <c r="FS42" s="6"/>
      <c r="FT42" s="6"/>
      <c r="FU42" s="6"/>
      <c r="FV42" s="6"/>
      <c r="FW42" s="6"/>
      <c r="FX42" s="6"/>
      <c r="FY42" s="52"/>
      <c r="GA42" s="47"/>
      <c r="GB42" s="41">
        <v>2</v>
      </c>
      <c r="GC42" s="6"/>
      <c r="GD42" s="6"/>
      <c r="GE42" s="6"/>
      <c r="GF42" s="6"/>
      <c r="GG42" s="6"/>
      <c r="GH42" s="6"/>
      <c r="GI42" s="52"/>
      <c r="GK42" s="47"/>
      <c r="GL42" s="41">
        <v>2</v>
      </c>
      <c r="GM42" s="6"/>
      <c r="GN42" s="6"/>
      <c r="GO42" s="6"/>
      <c r="GP42" s="6"/>
      <c r="GQ42" s="6"/>
      <c r="GR42" s="6"/>
      <c r="GS42" s="52"/>
      <c r="GU42" s="47"/>
      <c r="GV42" s="41">
        <v>2</v>
      </c>
      <c r="GW42" s="6"/>
      <c r="GX42" s="6"/>
      <c r="GY42" s="6"/>
      <c r="GZ42" s="6"/>
      <c r="HA42" s="6"/>
      <c r="HB42" s="6"/>
      <c r="HC42" s="52"/>
      <c r="HE42" s="47"/>
      <c r="HF42" s="41">
        <v>2</v>
      </c>
      <c r="HG42" s="6"/>
      <c r="HH42" s="6"/>
      <c r="HI42" s="6"/>
      <c r="HJ42" s="6"/>
      <c r="HK42" s="6"/>
      <c r="HL42" s="6"/>
      <c r="HM42" s="52"/>
      <c r="HO42" s="47"/>
      <c r="HP42" s="41">
        <v>2</v>
      </c>
      <c r="HQ42" s="6"/>
      <c r="HR42" s="6"/>
      <c r="HS42" s="6"/>
      <c r="HT42" s="6"/>
      <c r="HU42" s="6"/>
      <c r="HV42" s="6"/>
      <c r="HW42" s="52"/>
      <c r="HY42" s="47"/>
      <c r="HZ42" s="41">
        <v>2</v>
      </c>
      <c r="IA42" s="6"/>
      <c r="IB42" s="6"/>
      <c r="IC42" s="6"/>
      <c r="ID42" s="6"/>
      <c r="IE42" s="6"/>
      <c r="IF42" s="6"/>
      <c r="IG42" s="52"/>
      <c r="II42" s="47"/>
      <c r="IJ42" s="41">
        <v>2</v>
      </c>
      <c r="IK42" s="6"/>
      <c r="IL42" s="6"/>
      <c r="IM42" s="6"/>
      <c r="IN42" s="6"/>
      <c r="IO42" s="6"/>
      <c r="IP42" s="6"/>
      <c r="IQ42" s="52"/>
      <c r="IS42" s="47"/>
      <c r="IT42" s="41">
        <v>2</v>
      </c>
      <c r="IU42" s="6"/>
      <c r="IV42" s="6"/>
      <c r="IW42" s="6"/>
      <c r="IX42" s="6"/>
      <c r="IY42" s="6"/>
      <c r="IZ42" s="6"/>
      <c r="JA42" s="52"/>
    </row>
    <row r="43" spans="1:261" s="1" customFormat="1" outlineLevel="2" x14ac:dyDescent="0.25">
      <c r="B43" s="338"/>
      <c r="C43" s="342"/>
      <c r="D43" s="41">
        <v>3</v>
      </c>
      <c r="E43" s="6"/>
      <c r="F43" s="6"/>
      <c r="G43" s="6"/>
      <c r="H43" s="6"/>
      <c r="I43" s="6"/>
      <c r="J43" s="6"/>
      <c r="K43" s="52"/>
      <c r="M43" s="47"/>
      <c r="N43" s="41">
        <v>3</v>
      </c>
      <c r="O43" s="6">
        <v>10</v>
      </c>
      <c r="P43" s="6">
        <v>10</v>
      </c>
      <c r="Q43" s="6">
        <v>5</v>
      </c>
      <c r="R43" s="6">
        <v>6</v>
      </c>
      <c r="S43" s="6"/>
      <c r="T43" s="6"/>
      <c r="U43" s="52"/>
      <c r="W43" s="47"/>
      <c r="X43" s="41">
        <v>3</v>
      </c>
      <c r="Y43" s="6"/>
      <c r="Z43" s="6"/>
      <c r="AA43" s="6"/>
      <c r="AB43" s="6"/>
      <c r="AC43" s="6"/>
      <c r="AD43" s="6"/>
      <c r="AE43" s="52"/>
      <c r="AG43" s="47"/>
      <c r="AH43" s="41">
        <v>3</v>
      </c>
      <c r="AI43" s="6"/>
      <c r="AJ43" s="6"/>
      <c r="AK43" s="6"/>
      <c r="AL43" s="6"/>
      <c r="AM43" s="6"/>
      <c r="AN43" s="6"/>
      <c r="AO43" s="52"/>
      <c r="AQ43" s="47"/>
      <c r="AR43" s="41">
        <v>3</v>
      </c>
      <c r="AS43" s="6"/>
      <c r="AT43" s="6"/>
      <c r="AU43" s="6"/>
      <c r="AV43" s="6"/>
      <c r="AW43" s="6"/>
      <c r="AX43" s="6"/>
      <c r="AY43" s="52"/>
      <c r="BA43" s="47"/>
      <c r="BB43" s="41">
        <v>3</v>
      </c>
      <c r="BC43" s="6"/>
      <c r="BD43" s="6"/>
      <c r="BE43" s="6"/>
      <c r="BF43" s="6"/>
      <c r="BG43" s="6"/>
      <c r="BH43" s="6"/>
      <c r="BI43" s="52"/>
      <c r="BK43" s="47"/>
      <c r="BL43" s="41">
        <v>3</v>
      </c>
      <c r="BM43" s="6"/>
      <c r="BN43" s="6"/>
      <c r="BO43" s="6"/>
      <c r="BP43" s="6"/>
      <c r="BQ43" s="6"/>
      <c r="BR43" s="6"/>
      <c r="BS43" s="52"/>
      <c r="BU43" s="47"/>
      <c r="BV43" s="41">
        <v>3</v>
      </c>
      <c r="BW43" s="6"/>
      <c r="BX43" s="6"/>
      <c r="BY43" s="6"/>
      <c r="BZ43" s="6"/>
      <c r="CA43" s="6"/>
      <c r="CB43" s="6"/>
      <c r="CC43" s="52"/>
      <c r="CE43" s="47"/>
      <c r="CF43" s="41">
        <v>3</v>
      </c>
      <c r="CG43" s="6"/>
      <c r="CH43" s="6"/>
      <c r="CI43" s="6"/>
      <c r="CJ43" s="6"/>
      <c r="CK43" s="6"/>
      <c r="CL43" s="6"/>
      <c r="CM43" s="52"/>
      <c r="CO43" s="47"/>
      <c r="CP43" s="41">
        <v>3</v>
      </c>
      <c r="CQ43" s="6"/>
      <c r="CR43" s="6"/>
      <c r="CS43" s="6"/>
      <c r="CT43" s="6"/>
      <c r="CU43" s="6"/>
      <c r="CV43" s="6"/>
      <c r="CW43" s="52"/>
      <c r="CY43" s="47"/>
      <c r="CZ43" s="41">
        <v>3</v>
      </c>
      <c r="DA43" s="6"/>
      <c r="DB43" s="6"/>
      <c r="DC43" s="6"/>
      <c r="DD43" s="6"/>
      <c r="DE43" s="6"/>
      <c r="DF43" s="6"/>
      <c r="DG43" s="52"/>
      <c r="DI43" s="47"/>
      <c r="DJ43" s="41">
        <v>3</v>
      </c>
      <c r="DK43" s="6"/>
      <c r="DL43" s="6"/>
      <c r="DM43" s="6"/>
      <c r="DN43" s="6"/>
      <c r="DO43" s="6"/>
      <c r="DP43" s="6"/>
      <c r="DQ43" s="52"/>
      <c r="DS43" s="47"/>
      <c r="DT43" s="41">
        <v>3</v>
      </c>
      <c r="DU43" s="6"/>
      <c r="DV43" s="6"/>
      <c r="DW43" s="6"/>
      <c r="DX43" s="6"/>
      <c r="DY43" s="6"/>
      <c r="DZ43" s="6"/>
      <c r="EA43" s="52"/>
      <c r="EC43" s="47"/>
      <c r="ED43" s="41">
        <v>3</v>
      </c>
      <c r="EE43" s="6"/>
      <c r="EF43" s="6"/>
      <c r="EG43" s="6"/>
      <c r="EH43" s="6"/>
      <c r="EI43" s="6"/>
      <c r="EJ43" s="6"/>
      <c r="EK43" s="52"/>
      <c r="EM43" s="47"/>
      <c r="EN43" s="41">
        <v>3</v>
      </c>
      <c r="EO43" s="6"/>
      <c r="EP43" s="6"/>
      <c r="EQ43" s="6"/>
      <c r="ER43" s="6"/>
      <c r="ES43" s="6"/>
      <c r="ET43" s="6"/>
      <c r="EU43" s="52"/>
      <c r="EW43" s="47"/>
      <c r="EX43" s="41">
        <v>3</v>
      </c>
      <c r="EY43" s="6"/>
      <c r="EZ43" s="6"/>
      <c r="FA43" s="6"/>
      <c r="FB43" s="6"/>
      <c r="FC43" s="6"/>
      <c r="FD43" s="6"/>
      <c r="FE43" s="52"/>
      <c r="FG43" s="47"/>
      <c r="FH43" s="41">
        <v>3</v>
      </c>
      <c r="FI43" s="6"/>
      <c r="FJ43" s="6"/>
      <c r="FK43" s="6"/>
      <c r="FL43" s="6"/>
      <c r="FM43" s="6"/>
      <c r="FN43" s="6"/>
      <c r="FO43" s="52"/>
      <c r="FQ43" s="47"/>
      <c r="FR43" s="41">
        <v>3</v>
      </c>
      <c r="FS43" s="6"/>
      <c r="FT43" s="6"/>
      <c r="FU43" s="6"/>
      <c r="FV43" s="6"/>
      <c r="FW43" s="6"/>
      <c r="FX43" s="6"/>
      <c r="FY43" s="52"/>
      <c r="GA43" s="47"/>
      <c r="GB43" s="41">
        <v>3</v>
      </c>
      <c r="GC43" s="6"/>
      <c r="GD43" s="6"/>
      <c r="GE43" s="6"/>
      <c r="GF43" s="6"/>
      <c r="GG43" s="6"/>
      <c r="GH43" s="6"/>
      <c r="GI43" s="52"/>
      <c r="GK43" s="47"/>
      <c r="GL43" s="41">
        <v>3</v>
      </c>
      <c r="GM43" s="6"/>
      <c r="GN43" s="6"/>
      <c r="GO43" s="6"/>
      <c r="GP43" s="6"/>
      <c r="GQ43" s="6"/>
      <c r="GR43" s="6"/>
      <c r="GS43" s="52"/>
      <c r="GU43" s="47"/>
      <c r="GV43" s="41">
        <v>3</v>
      </c>
      <c r="GW43" s="6"/>
      <c r="GX43" s="6"/>
      <c r="GY43" s="6"/>
      <c r="GZ43" s="6"/>
      <c r="HA43" s="6"/>
      <c r="HB43" s="6"/>
      <c r="HC43" s="52"/>
      <c r="HE43" s="47"/>
      <c r="HF43" s="41">
        <v>3</v>
      </c>
      <c r="HG43" s="6"/>
      <c r="HH43" s="6"/>
      <c r="HI43" s="6"/>
      <c r="HJ43" s="6"/>
      <c r="HK43" s="6"/>
      <c r="HL43" s="6"/>
      <c r="HM43" s="52"/>
      <c r="HO43" s="47"/>
      <c r="HP43" s="41">
        <v>3</v>
      </c>
      <c r="HQ43" s="6"/>
      <c r="HR43" s="6"/>
      <c r="HS43" s="6"/>
      <c r="HT43" s="6"/>
      <c r="HU43" s="6"/>
      <c r="HV43" s="6"/>
      <c r="HW43" s="52"/>
      <c r="HY43" s="47"/>
      <c r="HZ43" s="41">
        <v>3</v>
      </c>
      <c r="IA43" s="6"/>
      <c r="IB43" s="6"/>
      <c r="IC43" s="6"/>
      <c r="ID43" s="6"/>
      <c r="IE43" s="6"/>
      <c r="IF43" s="6"/>
      <c r="IG43" s="52"/>
      <c r="II43" s="47"/>
      <c r="IJ43" s="41">
        <v>3</v>
      </c>
      <c r="IK43" s="6"/>
      <c r="IL43" s="6"/>
      <c r="IM43" s="6"/>
      <c r="IN43" s="6"/>
      <c r="IO43" s="6"/>
      <c r="IP43" s="6"/>
      <c r="IQ43" s="52"/>
      <c r="IS43" s="47"/>
      <c r="IT43" s="41">
        <v>3</v>
      </c>
      <c r="IU43" s="6"/>
      <c r="IV43" s="6"/>
      <c r="IW43" s="6"/>
      <c r="IX43" s="6"/>
      <c r="IY43" s="6"/>
      <c r="IZ43" s="6"/>
      <c r="JA43" s="52"/>
    </row>
    <row r="44" spans="1:261" s="1" customFormat="1" outlineLevel="2" x14ac:dyDescent="0.25">
      <c r="B44" s="338"/>
      <c r="C44" s="342"/>
      <c r="D44" s="41">
        <v>4</v>
      </c>
      <c r="E44" s="6"/>
      <c r="F44" s="6"/>
      <c r="G44" s="6"/>
      <c r="H44" s="6"/>
      <c r="I44" s="6"/>
      <c r="J44" s="6"/>
      <c r="K44" s="52"/>
      <c r="M44" s="47"/>
      <c r="N44" s="41">
        <v>4</v>
      </c>
      <c r="O44" s="6">
        <v>10</v>
      </c>
      <c r="P44" s="6">
        <v>10</v>
      </c>
      <c r="Q44" s="6">
        <v>8</v>
      </c>
      <c r="R44" s="6">
        <v>8</v>
      </c>
      <c r="S44" s="6"/>
      <c r="T44" s="6"/>
      <c r="U44" s="52"/>
      <c r="W44" s="47"/>
      <c r="X44" s="41">
        <v>4</v>
      </c>
      <c r="Y44" s="6"/>
      <c r="Z44" s="6"/>
      <c r="AA44" s="6"/>
      <c r="AB44" s="6"/>
      <c r="AC44" s="6"/>
      <c r="AD44" s="6"/>
      <c r="AE44" s="52"/>
      <c r="AG44" s="47"/>
      <c r="AH44" s="41">
        <v>4</v>
      </c>
      <c r="AI44" s="6"/>
      <c r="AJ44" s="6"/>
      <c r="AK44" s="6"/>
      <c r="AL44" s="6"/>
      <c r="AM44" s="6"/>
      <c r="AN44" s="6"/>
      <c r="AO44" s="52"/>
      <c r="AQ44" s="47"/>
      <c r="AR44" s="41">
        <v>4</v>
      </c>
      <c r="AS44" s="6"/>
      <c r="AT44" s="6"/>
      <c r="AU44" s="6"/>
      <c r="AV44" s="6"/>
      <c r="AW44" s="6"/>
      <c r="AX44" s="6"/>
      <c r="AY44" s="52"/>
      <c r="BA44" s="47"/>
      <c r="BB44" s="41">
        <v>4</v>
      </c>
      <c r="BC44" s="6"/>
      <c r="BD44" s="6"/>
      <c r="BE44" s="6"/>
      <c r="BF44" s="6"/>
      <c r="BG44" s="6"/>
      <c r="BH44" s="6"/>
      <c r="BI44" s="52"/>
      <c r="BK44" s="47"/>
      <c r="BL44" s="41">
        <v>4</v>
      </c>
      <c r="BM44" s="6"/>
      <c r="BN44" s="6"/>
      <c r="BO44" s="6"/>
      <c r="BP44" s="6"/>
      <c r="BQ44" s="6"/>
      <c r="BR44" s="6"/>
      <c r="BS44" s="52"/>
      <c r="BU44" s="47"/>
      <c r="BV44" s="41">
        <v>4</v>
      </c>
      <c r="BW44" s="6"/>
      <c r="BX44" s="6"/>
      <c r="BY44" s="6"/>
      <c r="BZ44" s="6"/>
      <c r="CA44" s="6"/>
      <c r="CB44" s="6"/>
      <c r="CC44" s="52"/>
      <c r="CE44" s="47"/>
      <c r="CF44" s="41">
        <v>4</v>
      </c>
      <c r="CG44" s="6"/>
      <c r="CH44" s="6"/>
      <c r="CI44" s="6"/>
      <c r="CJ44" s="6"/>
      <c r="CK44" s="6"/>
      <c r="CL44" s="6"/>
      <c r="CM44" s="52"/>
      <c r="CO44" s="47"/>
      <c r="CP44" s="41">
        <v>4</v>
      </c>
      <c r="CQ44" s="6"/>
      <c r="CR44" s="6"/>
      <c r="CS44" s="6"/>
      <c r="CT44" s="6"/>
      <c r="CU44" s="6"/>
      <c r="CV44" s="6"/>
      <c r="CW44" s="52"/>
      <c r="CY44" s="47"/>
      <c r="CZ44" s="41">
        <v>4</v>
      </c>
      <c r="DA44" s="6"/>
      <c r="DB44" s="6"/>
      <c r="DC44" s="6"/>
      <c r="DD44" s="6"/>
      <c r="DE44" s="6"/>
      <c r="DF44" s="6"/>
      <c r="DG44" s="52"/>
      <c r="DI44" s="47"/>
      <c r="DJ44" s="41">
        <v>4</v>
      </c>
      <c r="DK44" s="6"/>
      <c r="DL44" s="6"/>
      <c r="DM44" s="6"/>
      <c r="DN44" s="6"/>
      <c r="DO44" s="6"/>
      <c r="DP44" s="6"/>
      <c r="DQ44" s="52"/>
      <c r="DS44" s="47"/>
      <c r="DT44" s="41">
        <v>4</v>
      </c>
      <c r="DU44" s="6"/>
      <c r="DV44" s="6"/>
      <c r="DW44" s="6"/>
      <c r="DX44" s="6"/>
      <c r="DY44" s="6"/>
      <c r="DZ44" s="6"/>
      <c r="EA44" s="52"/>
      <c r="EC44" s="47"/>
      <c r="ED44" s="41">
        <v>4</v>
      </c>
      <c r="EE44" s="6"/>
      <c r="EF44" s="6"/>
      <c r="EG44" s="6"/>
      <c r="EH44" s="6"/>
      <c r="EI44" s="6"/>
      <c r="EJ44" s="6"/>
      <c r="EK44" s="52"/>
      <c r="EM44" s="47"/>
      <c r="EN44" s="41">
        <v>4</v>
      </c>
      <c r="EO44" s="6"/>
      <c r="EP44" s="6"/>
      <c r="EQ44" s="6"/>
      <c r="ER44" s="6"/>
      <c r="ES44" s="6"/>
      <c r="ET44" s="6"/>
      <c r="EU44" s="52"/>
      <c r="EW44" s="47"/>
      <c r="EX44" s="41">
        <v>4</v>
      </c>
      <c r="EY44" s="6"/>
      <c r="EZ44" s="6"/>
      <c r="FA44" s="6"/>
      <c r="FB44" s="6"/>
      <c r="FC44" s="6"/>
      <c r="FD44" s="6"/>
      <c r="FE44" s="52"/>
      <c r="FG44" s="47"/>
      <c r="FH44" s="41">
        <v>4</v>
      </c>
      <c r="FI44" s="6"/>
      <c r="FJ44" s="6"/>
      <c r="FK44" s="6"/>
      <c r="FL44" s="6"/>
      <c r="FM44" s="6"/>
      <c r="FN44" s="6"/>
      <c r="FO44" s="52"/>
      <c r="FQ44" s="47"/>
      <c r="FR44" s="41">
        <v>4</v>
      </c>
      <c r="FS44" s="6"/>
      <c r="FT44" s="6"/>
      <c r="FU44" s="6"/>
      <c r="FV44" s="6"/>
      <c r="FW44" s="6"/>
      <c r="FX44" s="6"/>
      <c r="FY44" s="52"/>
      <c r="GA44" s="47"/>
      <c r="GB44" s="41">
        <v>4</v>
      </c>
      <c r="GC44" s="6"/>
      <c r="GD44" s="6"/>
      <c r="GE44" s="6"/>
      <c r="GF44" s="6"/>
      <c r="GG44" s="6"/>
      <c r="GH44" s="6"/>
      <c r="GI44" s="52"/>
      <c r="GK44" s="47"/>
      <c r="GL44" s="41">
        <v>4</v>
      </c>
      <c r="GM44" s="6"/>
      <c r="GN44" s="6"/>
      <c r="GO44" s="6"/>
      <c r="GP44" s="6"/>
      <c r="GQ44" s="6"/>
      <c r="GR44" s="6"/>
      <c r="GS44" s="52"/>
      <c r="GU44" s="47"/>
      <c r="GV44" s="41">
        <v>4</v>
      </c>
      <c r="GW44" s="6"/>
      <c r="GX44" s="6"/>
      <c r="GY44" s="6"/>
      <c r="GZ44" s="6"/>
      <c r="HA44" s="6"/>
      <c r="HB44" s="6"/>
      <c r="HC44" s="52"/>
      <c r="HE44" s="47"/>
      <c r="HF44" s="41">
        <v>4</v>
      </c>
      <c r="HG44" s="6"/>
      <c r="HH44" s="6"/>
      <c r="HI44" s="6"/>
      <c r="HJ44" s="6"/>
      <c r="HK44" s="6"/>
      <c r="HL44" s="6"/>
      <c r="HM44" s="52"/>
      <c r="HO44" s="47"/>
      <c r="HP44" s="41">
        <v>4</v>
      </c>
      <c r="HQ44" s="6"/>
      <c r="HR44" s="6"/>
      <c r="HS44" s="6"/>
      <c r="HT44" s="6"/>
      <c r="HU44" s="6"/>
      <c r="HV44" s="6"/>
      <c r="HW44" s="52"/>
      <c r="HY44" s="47"/>
      <c r="HZ44" s="41">
        <v>4</v>
      </c>
      <c r="IA44" s="6"/>
      <c r="IB44" s="6"/>
      <c r="IC44" s="6"/>
      <c r="ID44" s="6"/>
      <c r="IE44" s="6"/>
      <c r="IF44" s="6"/>
      <c r="IG44" s="52"/>
      <c r="II44" s="47"/>
      <c r="IJ44" s="41">
        <v>4</v>
      </c>
      <c r="IK44" s="6"/>
      <c r="IL44" s="6"/>
      <c r="IM44" s="6"/>
      <c r="IN44" s="6"/>
      <c r="IO44" s="6"/>
      <c r="IP44" s="6"/>
      <c r="IQ44" s="52"/>
      <c r="IS44" s="47"/>
      <c r="IT44" s="41">
        <v>4</v>
      </c>
      <c r="IU44" s="6"/>
      <c r="IV44" s="6"/>
      <c r="IW44" s="6"/>
      <c r="IX44" s="6"/>
      <c r="IY44" s="6"/>
      <c r="IZ44" s="6"/>
      <c r="JA44" s="52"/>
    </row>
    <row r="45" spans="1:261" s="1" customFormat="1" outlineLevel="2" x14ac:dyDescent="0.25">
      <c r="B45" s="338"/>
      <c r="C45" s="339"/>
      <c r="D45" s="17" t="s">
        <v>1</v>
      </c>
      <c r="E45" s="36">
        <f>AVERAGE(O45,Y45,AI45,AS45,BC45,BM45,BW45,CG45,CQ45,DA45,DK45,DU45,EE45,EO45,EY45,FI45,FS45,GC45,GM45,GW45,HG45,HQ45,IA45,IK45,IU45)</f>
        <v>10</v>
      </c>
      <c r="F45" s="36">
        <f t="shared" ref="F45:J45" si="187">AVERAGE(P45,Z45,AJ45,AT45,BD45,BN45,BX45,CH45,CR45,DB45,DL45,DV45,EF45,EP45,EZ45,FJ45,FT45,GD45,GN45,GX45,HH45,HR45,IB45,IL45,IV45)</f>
        <v>10</v>
      </c>
      <c r="G45" s="36">
        <f t="shared" si="187"/>
        <v>5.5</v>
      </c>
      <c r="H45" s="36">
        <f t="shared" si="187"/>
        <v>6.75</v>
      </c>
      <c r="I45" s="36" t="e">
        <f t="shared" si="187"/>
        <v>#DIV/0!</v>
      </c>
      <c r="J45" s="36">
        <f t="shared" si="187"/>
        <v>10</v>
      </c>
      <c r="K45" s="52"/>
      <c r="M45" s="48"/>
      <c r="N45" s="17" t="s">
        <v>1</v>
      </c>
      <c r="O45" s="36">
        <f>IF(COUNT(O41:O44)=0,"",AVERAGE(O41:O44))</f>
        <v>10</v>
      </c>
      <c r="P45" s="36">
        <f t="shared" ref="P45:T45" si="188">IF(COUNT(P41:P44)=0,"",AVERAGE(P41:P44))</f>
        <v>10</v>
      </c>
      <c r="Q45" s="36">
        <f t="shared" si="188"/>
        <v>5.5</v>
      </c>
      <c r="R45" s="36">
        <f t="shared" si="188"/>
        <v>6.75</v>
      </c>
      <c r="S45" s="36"/>
      <c r="T45" s="36">
        <f t="shared" si="188"/>
        <v>10</v>
      </c>
      <c r="U45" s="52"/>
      <c r="W45" s="48"/>
      <c r="X45" s="17" t="s">
        <v>1</v>
      </c>
      <c r="Y45" s="36" t="str">
        <f>IF(COUNT(Y41:Y44)=0,"",AVERAGE(Y41:Y44))</f>
        <v/>
      </c>
      <c r="Z45" s="36" t="str">
        <f t="shared" ref="Z45:AD45" si="189">IF(COUNT(Z41:Z44)=0,"",AVERAGE(Z41:Z44))</f>
        <v/>
      </c>
      <c r="AA45" s="36" t="str">
        <f t="shared" si="189"/>
        <v/>
      </c>
      <c r="AB45" s="36" t="str">
        <f t="shared" si="189"/>
        <v/>
      </c>
      <c r="AC45" s="36" t="str">
        <f t="shared" si="189"/>
        <v/>
      </c>
      <c r="AD45" s="36" t="str">
        <f t="shared" si="189"/>
        <v/>
      </c>
      <c r="AE45" s="52"/>
      <c r="AG45" s="48"/>
      <c r="AH45" s="17" t="s">
        <v>1</v>
      </c>
      <c r="AI45" s="36" t="str">
        <f>IF(COUNT(AI41:AI44)=0,"",AVERAGE(AI41:AI44))</f>
        <v/>
      </c>
      <c r="AJ45" s="36" t="str">
        <f t="shared" ref="AJ45:AN45" si="190">IF(COUNT(AJ41:AJ44)=0,"",AVERAGE(AJ41:AJ44))</f>
        <v/>
      </c>
      <c r="AK45" s="36" t="str">
        <f t="shared" si="190"/>
        <v/>
      </c>
      <c r="AL45" s="36" t="str">
        <f t="shared" si="190"/>
        <v/>
      </c>
      <c r="AM45" s="36" t="str">
        <f t="shared" si="190"/>
        <v/>
      </c>
      <c r="AN45" s="36" t="str">
        <f t="shared" si="190"/>
        <v/>
      </c>
      <c r="AO45" s="52"/>
      <c r="AQ45" s="48"/>
      <c r="AR45" s="17" t="s">
        <v>1</v>
      </c>
      <c r="AS45" s="36" t="str">
        <f>IF(COUNT(AS41:AS44)=0,"",AVERAGE(AS41:AS44))</f>
        <v/>
      </c>
      <c r="AT45" s="36" t="str">
        <f t="shared" ref="AT45:AX45" si="191">IF(COUNT(AT41:AT44)=0,"",AVERAGE(AT41:AT44))</f>
        <v/>
      </c>
      <c r="AU45" s="36" t="str">
        <f t="shared" si="191"/>
        <v/>
      </c>
      <c r="AV45" s="36" t="str">
        <f t="shared" si="191"/>
        <v/>
      </c>
      <c r="AW45" s="36" t="str">
        <f t="shared" si="191"/>
        <v/>
      </c>
      <c r="AX45" s="36" t="str">
        <f t="shared" si="191"/>
        <v/>
      </c>
      <c r="AY45" s="52"/>
      <c r="BA45" s="48"/>
      <c r="BB45" s="17" t="s">
        <v>1</v>
      </c>
      <c r="BC45" s="36" t="str">
        <f>IF(COUNT(BC41:BC44)=0,"",AVERAGE(BC41:BC44))</f>
        <v/>
      </c>
      <c r="BD45" s="36" t="str">
        <f t="shared" ref="BD45:BH45" si="192">IF(COUNT(BD41:BD44)=0,"",AVERAGE(BD41:BD44))</f>
        <v/>
      </c>
      <c r="BE45" s="36" t="str">
        <f t="shared" si="192"/>
        <v/>
      </c>
      <c r="BF45" s="36" t="str">
        <f t="shared" si="192"/>
        <v/>
      </c>
      <c r="BG45" s="36" t="str">
        <f t="shared" si="192"/>
        <v/>
      </c>
      <c r="BH45" s="36" t="str">
        <f t="shared" si="192"/>
        <v/>
      </c>
      <c r="BI45" s="52"/>
      <c r="BK45" s="48"/>
      <c r="BL45" s="17" t="s">
        <v>1</v>
      </c>
      <c r="BM45" s="36" t="str">
        <f>IF(COUNT(BM41:BM44)=0,"",AVERAGE(BM41:BM44))</f>
        <v/>
      </c>
      <c r="BN45" s="36" t="str">
        <f t="shared" ref="BN45:BR45" si="193">IF(COUNT(BN41:BN44)=0,"",AVERAGE(BN41:BN44))</f>
        <v/>
      </c>
      <c r="BO45" s="36" t="str">
        <f t="shared" si="193"/>
        <v/>
      </c>
      <c r="BP45" s="36" t="str">
        <f t="shared" si="193"/>
        <v/>
      </c>
      <c r="BQ45" s="36" t="str">
        <f t="shared" si="193"/>
        <v/>
      </c>
      <c r="BR45" s="36" t="str">
        <f t="shared" si="193"/>
        <v/>
      </c>
      <c r="BS45" s="52"/>
      <c r="BU45" s="48"/>
      <c r="BV45" s="17" t="s">
        <v>1</v>
      </c>
      <c r="BW45" s="36" t="str">
        <f>IF(COUNT(BW41:BW44)=0,"",AVERAGE(BW41:BW44))</f>
        <v/>
      </c>
      <c r="BX45" s="36" t="str">
        <f t="shared" ref="BX45:CB45" si="194">IF(COUNT(BX41:BX44)=0,"",AVERAGE(BX41:BX44))</f>
        <v/>
      </c>
      <c r="BY45" s="36" t="str">
        <f t="shared" si="194"/>
        <v/>
      </c>
      <c r="BZ45" s="36" t="str">
        <f t="shared" si="194"/>
        <v/>
      </c>
      <c r="CA45" s="36" t="str">
        <f t="shared" si="194"/>
        <v/>
      </c>
      <c r="CB45" s="36" t="str">
        <f t="shared" si="194"/>
        <v/>
      </c>
      <c r="CC45" s="52"/>
      <c r="CE45" s="48"/>
      <c r="CF45" s="17" t="s">
        <v>1</v>
      </c>
      <c r="CG45" s="36" t="str">
        <f>IF(COUNT(CG41:CG44)=0,"",AVERAGE(CG41:CG44))</f>
        <v/>
      </c>
      <c r="CH45" s="36" t="str">
        <f t="shared" ref="CH45:CL45" si="195">IF(COUNT(CH41:CH44)=0,"",AVERAGE(CH41:CH44))</f>
        <v/>
      </c>
      <c r="CI45" s="36" t="str">
        <f t="shared" si="195"/>
        <v/>
      </c>
      <c r="CJ45" s="36" t="str">
        <f t="shared" si="195"/>
        <v/>
      </c>
      <c r="CK45" s="36" t="str">
        <f t="shared" si="195"/>
        <v/>
      </c>
      <c r="CL45" s="36" t="str">
        <f t="shared" si="195"/>
        <v/>
      </c>
      <c r="CM45" s="52"/>
      <c r="CO45" s="48"/>
      <c r="CP45" s="17" t="s">
        <v>1</v>
      </c>
      <c r="CQ45" s="36" t="str">
        <f>IF(COUNT(CQ41:CQ44)=0,"",AVERAGE(CQ41:CQ44))</f>
        <v/>
      </c>
      <c r="CR45" s="36" t="str">
        <f t="shared" ref="CR45:CV45" si="196">IF(COUNT(CR41:CR44)=0,"",AVERAGE(CR41:CR44))</f>
        <v/>
      </c>
      <c r="CS45" s="36" t="str">
        <f t="shared" si="196"/>
        <v/>
      </c>
      <c r="CT45" s="36" t="str">
        <f t="shared" si="196"/>
        <v/>
      </c>
      <c r="CU45" s="36" t="str">
        <f t="shared" si="196"/>
        <v/>
      </c>
      <c r="CV45" s="36" t="str">
        <f t="shared" si="196"/>
        <v/>
      </c>
      <c r="CW45" s="52"/>
      <c r="CY45" s="48"/>
      <c r="CZ45" s="17" t="s">
        <v>1</v>
      </c>
      <c r="DA45" s="36" t="str">
        <f>IF(COUNT(DA41:DA44)=0,"",AVERAGE(DA41:DA44))</f>
        <v/>
      </c>
      <c r="DB45" s="36" t="str">
        <f t="shared" ref="DB45:DF45" si="197">IF(COUNT(DB41:DB44)=0,"",AVERAGE(DB41:DB44))</f>
        <v/>
      </c>
      <c r="DC45" s="36" t="str">
        <f t="shared" si="197"/>
        <v/>
      </c>
      <c r="DD45" s="36" t="str">
        <f t="shared" si="197"/>
        <v/>
      </c>
      <c r="DE45" s="36" t="str">
        <f t="shared" si="197"/>
        <v/>
      </c>
      <c r="DF45" s="36" t="str">
        <f t="shared" si="197"/>
        <v/>
      </c>
      <c r="DG45" s="52"/>
      <c r="DI45" s="48"/>
      <c r="DJ45" s="17" t="s">
        <v>1</v>
      </c>
      <c r="DK45" s="36" t="str">
        <f>IF(COUNT(DK41:DK44)=0,"",AVERAGE(DK41:DK44))</f>
        <v/>
      </c>
      <c r="DL45" s="36" t="str">
        <f t="shared" ref="DL45:DP45" si="198">IF(COUNT(DL41:DL44)=0,"",AVERAGE(DL41:DL44))</f>
        <v/>
      </c>
      <c r="DM45" s="36" t="str">
        <f t="shared" si="198"/>
        <v/>
      </c>
      <c r="DN45" s="36" t="str">
        <f t="shared" si="198"/>
        <v/>
      </c>
      <c r="DO45" s="36" t="str">
        <f t="shared" si="198"/>
        <v/>
      </c>
      <c r="DP45" s="36" t="str">
        <f t="shared" si="198"/>
        <v/>
      </c>
      <c r="DQ45" s="52"/>
      <c r="DS45" s="48"/>
      <c r="DT45" s="17" t="s">
        <v>1</v>
      </c>
      <c r="DU45" s="36" t="str">
        <f>IF(COUNT(DU41:DU44)=0,"",AVERAGE(DU41:DU44))</f>
        <v/>
      </c>
      <c r="DV45" s="36" t="str">
        <f t="shared" ref="DV45:DZ45" si="199">IF(COUNT(DV41:DV44)=0,"",AVERAGE(DV41:DV44))</f>
        <v/>
      </c>
      <c r="DW45" s="36" t="str">
        <f t="shared" si="199"/>
        <v/>
      </c>
      <c r="DX45" s="36" t="str">
        <f t="shared" si="199"/>
        <v/>
      </c>
      <c r="DY45" s="36" t="str">
        <f t="shared" si="199"/>
        <v/>
      </c>
      <c r="DZ45" s="36" t="str">
        <f t="shared" si="199"/>
        <v/>
      </c>
      <c r="EA45" s="52"/>
      <c r="EC45" s="48"/>
      <c r="ED45" s="17" t="s">
        <v>1</v>
      </c>
      <c r="EE45" s="36" t="str">
        <f>IF(COUNT(EE41:EE44)=0,"",AVERAGE(EE41:EE44))</f>
        <v/>
      </c>
      <c r="EF45" s="36" t="str">
        <f t="shared" ref="EF45:EJ45" si="200">IF(COUNT(EF41:EF44)=0,"",AVERAGE(EF41:EF44))</f>
        <v/>
      </c>
      <c r="EG45" s="36" t="str">
        <f t="shared" si="200"/>
        <v/>
      </c>
      <c r="EH45" s="36" t="str">
        <f t="shared" si="200"/>
        <v/>
      </c>
      <c r="EI45" s="36" t="str">
        <f t="shared" si="200"/>
        <v/>
      </c>
      <c r="EJ45" s="36" t="str">
        <f t="shared" si="200"/>
        <v/>
      </c>
      <c r="EK45" s="52"/>
      <c r="EM45" s="48"/>
      <c r="EN45" s="17" t="s">
        <v>1</v>
      </c>
      <c r="EO45" s="36" t="str">
        <f>IF(COUNT(EO41:EO44)=0,"",AVERAGE(EO41:EO44))</f>
        <v/>
      </c>
      <c r="EP45" s="36" t="str">
        <f t="shared" ref="EP45:ET45" si="201">IF(COUNT(EP41:EP44)=0,"",AVERAGE(EP41:EP44))</f>
        <v/>
      </c>
      <c r="EQ45" s="36" t="str">
        <f t="shared" si="201"/>
        <v/>
      </c>
      <c r="ER45" s="36" t="str">
        <f t="shared" si="201"/>
        <v/>
      </c>
      <c r="ES45" s="36" t="str">
        <f t="shared" si="201"/>
        <v/>
      </c>
      <c r="ET45" s="36" t="str">
        <f t="shared" si="201"/>
        <v/>
      </c>
      <c r="EU45" s="52"/>
      <c r="EW45" s="48"/>
      <c r="EX45" s="17" t="s">
        <v>1</v>
      </c>
      <c r="EY45" s="36" t="str">
        <f>IF(COUNT(EY41:EY44)=0,"",AVERAGE(EY41:EY44))</f>
        <v/>
      </c>
      <c r="EZ45" s="36" t="str">
        <f t="shared" ref="EZ45:FD45" si="202">IF(COUNT(EZ41:EZ44)=0,"",AVERAGE(EZ41:EZ44))</f>
        <v/>
      </c>
      <c r="FA45" s="36" t="str">
        <f t="shared" si="202"/>
        <v/>
      </c>
      <c r="FB45" s="36" t="str">
        <f t="shared" si="202"/>
        <v/>
      </c>
      <c r="FC45" s="36" t="str">
        <f t="shared" si="202"/>
        <v/>
      </c>
      <c r="FD45" s="36" t="str">
        <f t="shared" si="202"/>
        <v/>
      </c>
      <c r="FE45" s="52"/>
      <c r="FG45" s="48"/>
      <c r="FH45" s="17" t="s">
        <v>1</v>
      </c>
      <c r="FI45" s="36" t="str">
        <f>IF(COUNT(FI41:FI44)=0,"",AVERAGE(FI41:FI44))</f>
        <v/>
      </c>
      <c r="FJ45" s="36" t="str">
        <f t="shared" ref="FJ45:FN45" si="203">IF(COUNT(FJ41:FJ44)=0,"",AVERAGE(FJ41:FJ44))</f>
        <v/>
      </c>
      <c r="FK45" s="36" t="str">
        <f t="shared" si="203"/>
        <v/>
      </c>
      <c r="FL45" s="36" t="str">
        <f t="shared" si="203"/>
        <v/>
      </c>
      <c r="FM45" s="36" t="str">
        <f t="shared" si="203"/>
        <v/>
      </c>
      <c r="FN45" s="36" t="str">
        <f t="shared" si="203"/>
        <v/>
      </c>
      <c r="FO45" s="52"/>
      <c r="FQ45" s="48"/>
      <c r="FR45" s="17" t="s">
        <v>1</v>
      </c>
      <c r="FS45" s="36" t="str">
        <f>IF(COUNT(FS41:FS44)=0,"",AVERAGE(FS41:FS44))</f>
        <v/>
      </c>
      <c r="FT45" s="36" t="str">
        <f t="shared" ref="FT45:FX45" si="204">IF(COUNT(FT41:FT44)=0,"",AVERAGE(FT41:FT44))</f>
        <v/>
      </c>
      <c r="FU45" s="36" t="str">
        <f t="shared" si="204"/>
        <v/>
      </c>
      <c r="FV45" s="36" t="str">
        <f t="shared" si="204"/>
        <v/>
      </c>
      <c r="FW45" s="36" t="str">
        <f t="shared" si="204"/>
        <v/>
      </c>
      <c r="FX45" s="36" t="str">
        <f t="shared" si="204"/>
        <v/>
      </c>
      <c r="FY45" s="52"/>
      <c r="GA45" s="48"/>
      <c r="GB45" s="17" t="s">
        <v>1</v>
      </c>
      <c r="GC45" s="36" t="str">
        <f>IF(COUNT(GC41:GC44)=0,"",AVERAGE(GC41:GC44))</f>
        <v/>
      </c>
      <c r="GD45" s="36" t="str">
        <f t="shared" ref="GD45:GH45" si="205">IF(COUNT(GD41:GD44)=0,"",AVERAGE(GD41:GD44))</f>
        <v/>
      </c>
      <c r="GE45" s="36" t="str">
        <f t="shared" si="205"/>
        <v/>
      </c>
      <c r="GF45" s="36" t="str">
        <f t="shared" si="205"/>
        <v/>
      </c>
      <c r="GG45" s="36" t="str">
        <f t="shared" si="205"/>
        <v/>
      </c>
      <c r="GH45" s="36" t="str">
        <f t="shared" si="205"/>
        <v/>
      </c>
      <c r="GI45" s="52"/>
      <c r="GK45" s="48"/>
      <c r="GL45" s="17" t="s">
        <v>1</v>
      </c>
      <c r="GM45" s="36" t="str">
        <f>IF(COUNT(GM41:GM44)=0,"",AVERAGE(GM41:GM44))</f>
        <v/>
      </c>
      <c r="GN45" s="36" t="str">
        <f t="shared" ref="GN45:GR45" si="206">IF(COUNT(GN41:GN44)=0,"",AVERAGE(GN41:GN44))</f>
        <v/>
      </c>
      <c r="GO45" s="36" t="str">
        <f t="shared" si="206"/>
        <v/>
      </c>
      <c r="GP45" s="36" t="str">
        <f t="shared" si="206"/>
        <v/>
      </c>
      <c r="GQ45" s="36" t="str">
        <f t="shared" si="206"/>
        <v/>
      </c>
      <c r="GR45" s="36" t="str">
        <f t="shared" si="206"/>
        <v/>
      </c>
      <c r="GS45" s="52"/>
      <c r="GU45" s="48"/>
      <c r="GV45" s="17" t="s">
        <v>1</v>
      </c>
      <c r="GW45" s="36" t="str">
        <f>IF(COUNT(GW41:GW44)=0,"",AVERAGE(GW41:GW44))</f>
        <v/>
      </c>
      <c r="GX45" s="36" t="str">
        <f t="shared" ref="GX45:HB45" si="207">IF(COUNT(GX41:GX44)=0,"",AVERAGE(GX41:GX44))</f>
        <v/>
      </c>
      <c r="GY45" s="36" t="str">
        <f t="shared" si="207"/>
        <v/>
      </c>
      <c r="GZ45" s="36" t="str">
        <f t="shared" si="207"/>
        <v/>
      </c>
      <c r="HA45" s="36" t="str">
        <f t="shared" si="207"/>
        <v/>
      </c>
      <c r="HB45" s="36" t="str">
        <f t="shared" si="207"/>
        <v/>
      </c>
      <c r="HC45" s="52"/>
      <c r="HE45" s="48"/>
      <c r="HF45" s="17" t="s">
        <v>1</v>
      </c>
      <c r="HG45" s="36" t="str">
        <f>IF(COUNT(HG41:HG44)=0,"",AVERAGE(HG41:HG44))</f>
        <v/>
      </c>
      <c r="HH45" s="36" t="str">
        <f t="shared" ref="HH45:HL45" si="208">IF(COUNT(HH41:HH44)=0,"",AVERAGE(HH41:HH44))</f>
        <v/>
      </c>
      <c r="HI45" s="36" t="str">
        <f t="shared" si="208"/>
        <v/>
      </c>
      <c r="HJ45" s="36" t="str">
        <f t="shared" si="208"/>
        <v/>
      </c>
      <c r="HK45" s="36" t="str">
        <f t="shared" si="208"/>
        <v/>
      </c>
      <c r="HL45" s="36" t="str">
        <f t="shared" si="208"/>
        <v/>
      </c>
      <c r="HM45" s="52"/>
      <c r="HO45" s="48"/>
      <c r="HP45" s="17" t="s">
        <v>1</v>
      </c>
      <c r="HQ45" s="36" t="str">
        <f>IF(COUNT(HQ41:HQ44)=0,"",AVERAGE(HQ41:HQ44))</f>
        <v/>
      </c>
      <c r="HR45" s="36" t="str">
        <f t="shared" ref="HR45:HV45" si="209">IF(COUNT(HR41:HR44)=0,"",AVERAGE(HR41:HR44))</f>
        <v/>
      </c>
      <c r="HS45" s="36" t="str">
        <f t="shared" si="209"/>
        <v/>
      </c>
      <c r="HT45" s="36" t="str">
        <f t="shared" si="209"/>
        <v/>
      </c>
      <c r="HU45" s="36" t="str">
        <f t="shared" si="209"/>
        <v/>
      </c>
      <c r="HV45" s="36" t="str">
        <f t="shared" si="209"/>
        <v/>
      </c>
      <c r="HW45" s="52"/>
      <c r="HY45" s="48"/>
      <c r="HZ45" s="17" t="s">
        <v>1</v>
      </c>
      <c r="IA45" s="36" t="str">
        <f>IF(COUNT(IA41:IA44)=0,"",AVERAGE(IA41:IA44))</f>
        <v/>
      </c>
      <c r="IB45" s="36" t="str">
        <f t="shared" ref="IB45:IF45" si="210">IF(COUNT(IB41:IB44)=0,"",AVERAGE(IB41:IB44))</f>
        <v/>
      </c>
      <c r="IC45" s="36" t="str">
        <f t="shared" si="210"/>
        <v/>
      </c>
      <c r="ID45" s="36" t="str">
        <f t="shared" si="210"/>
        <v/>
      </c>
      <c r="IE45" s="36" t="str">
        <f t="shared" si="210"/>
        <v/>
      </c>
      <c r="IF45" s="36" t="str">
        <f t="shared" si="210"/>
        <v/>
      </c>
      <c r="IG45" s="52"/>
      <c r="II45" s="48"/>
      <c r="IJ45" s="17" t="s">
        <v>1</v>
      </c>
      <c r="IK45" s="36" t="str">
        <f>IF(COUNT(IK41:IK44)=0,"",AVERAGE(IK41:IK44))</f>
        <v/>
      </c>
      <c r="IL45" s="36" t="str">
        <f t="shared" ref="IL45:IP45" si="211">IF(COUNT(IL41:IL44)=0,"",AVERAGE(IL41:IL44))</f>
        <v/>
      </c>
      <c r="IM45" s="36" t="str">
        <f t="shared" si="211"/>
        <v/>
      </c>
      <c r="IN45" s="36" t="str">
        <f t="shared" si="211"/>
        <v/>
      </c>
      <c r="IO45" s="36" t="str">
        <f t="shared" si="211"/>
        <v/>
      </c>
      <c r="IP45" s="36" t="str">
        <f t="shared" si="211"/>
        <v/>
      </c>
      <c r="IQ45" s="52"/>
      <c r="IS45" s="48"/>
      <c r="IT45" s="17" t="s">
        <v>1</v>
      </c>
      <c r="IU45" s="36" t="str">
        <f>IF(COUNT(IU41:IU44)=0,"",AVERAGE(IU41:IU44))</f>
        <v/>
      </c>
      <c r="IV45" s="36" t="str">
        <f t="shared" ref="IV45:IZ45" si="212">IF(COUNT(IV41:IV44)=0,"",AVERAGE(IV41:IV44))</f>
        <v/>
      </c>
      <c r="IW45" s="36" t="str">
        <f t="shared" si="212"/>
        <v/>
      </c>
      <c r="IX45" s="36" t="str">
        <f t="shared" si="212"/>
        <v/>
      </c>
      <c r="IY45" s="36" t="str">
        <f t="shared" si="212"/>
        <v/>
      </c>
      <c r="IZ45" s="36" t="str">
        <f t="shared" si="212"/>
        <v/>
      </c>
      <c r="JA45" s="52"/>
    </row>
    <row r="46" spans="1:261" s="1" customFormat="1" ht="13.8" outlineLevel="1" x14ac:dyDescent="0.25">
      <c r="A46" s="99" t="s">
        <v>129</v>
      </c>
      <c r="B46" s="345">
        <f>IF(A46="High",TECHHigh,(IF(A46="Medium",TECHMed,(IF(A46="Low",TechLow,0)))))</f>
        <v>1</v>
      </c>
      <c r="C46" s="341">
        <v>1.6</v>
      </c>
      <c r="D46" s="38" t="s">
        <v>407</v>
      </c>
      <c r="E46" s="349">
        <f>E50</f>
        <v>8.5</v>
      </c>
      <c r="F46" s="349">
        <f t="shared" ref="F46:J46" si="213">F50</f>
        <v>7</v>
      </c>
      <c r="G46" s="349">
        <f t="shared" si="213"/>
        <v>3</v>
      </c>
      <c r="H46" s="349">
        <f t="shared" si="213"/>
        <v>6.5</v>
      </c>
      <c r="I46" s="349" t="e">
        <f t="shared" si="213"/>
        <v>#DIV/0!</v>
      </c>
      <c r="J46" s="349">
        <f t="shared" si="213"/>
        <v>8.5</v>
      </c>
      <c r="K46" s="52"/>
      <c r="M46" s="37">
        <v>1.6</v>
      </c>
      <c r="N46" s="38" t="s">
        <v>407</v>
      </c>
      <c r="O46" s="38"/>
      <c r="P46" s="38"/>
      <c r="Q46" s="38"/>
      <c r="R46" s="38"/>
      <c r="S46" s="38"/>
      <c r="T46" s="38"/>
      <c r="U46" s="52"/>
      <c r="W46" s="37">
        <v>1.6</v>
      </c>
      <c r="X46" s="38" t="s">
        <v>407</v>
      </c>
      <c r="Y46" s="38"/>
      <c r="Z46" s="38"/>
      <c r="AA46" s="38"/>
      <c r="AB46" s="38"/>
      <c r="AC46" s="38"/>
      <c r="AD46" s="38"/>
      <c r="AE46" s="52"/>
      <c r="AG46" s="37">
        <v>1.6</v>
      </c>
      <c r="AH46" s="38" t="s">
        <v>407</v>
      </c>
      <c r="AI46" s="38"/>
      <c r="AJ46" s="38"/>
      <c r="AK46" s="38"/>
      <c r="AL46" s="38"/>
      <c r="AM46" s="38"/>
      <c r="AN46" s="38"/>
      <c r="AO46" s="52"/>
      <c r="AQ46" s="37">
        <v>1.6</v>
      </c>
      <c r="AR46" s="38" t="s">
        <v>407</v>
      </c>
      <c r="AS46" s="38"/>
      <c r="AT46" s="38"/>
      <c r="AU46" s="38"/>
      <c r="AV46" s="38"/>
      <c r="AW46" s="38"/>
      <c r="AX46" s="38"/>
      <c r="AY46" s="52"/>
      <c r="BA46" s="37">
        <v>1.6</v>
      </c>
      <c r="BB46" s="38" t="s">
        <v>407</v>
      </c>
      <c r="BC46" s="38"/>
      <c r="BD46" s="38"/>
      <c r="BE46" s="38"/>
      <c r="BF46" s="38"/>
      <c r="BG46" s="38"/>
      <c r="BH46" s="38"/>
      <c r="BI46" s="52"/>
      <c r="BK46" s="37">
        <v>1.6</v>
      </c>
      <c r="BL46" s="38" t="s">
        <v>407</v>
      </c>
      <c r="BM46" s="38"/>
      <c r="BN46" s="38"/>
      <c r="BO46" s="38"/>
      <c r="BP46" s="38"/>
      <c r="BQ46" s="38"/>
      <c r="BR46" s="38"/>
      <c r="BS46" s="52"/>
      <c r="BU46" s="37">
        <v>1.6</v>
      </c>
      <c r="BV46" s="38" t="s">
        <v>407</v>
      </c>
      <c r="BW46" s="38"/>
      <c r="BX46" s="38"/>
      <c r="BY46" s="38"/>
      <c r="BZ46" s="38"/>
      <c r="CA46" s="38"/>
      <c r="CB46" s="38"/>
      <c r="CC46" s="52"/>
      <c r="CE46" s="37">
        <v>1.6</v>
      </c>
      <c r="CF46" s="38" t="s">
        <v>407</v>
      </c>
      <c r="CG46" s="38"/>
      <c r="CH46" s="38"/>
      <c r="CI46" s="38"/>
      <c r="CJ46" s="38"/>
      <c r="CK46" s="38"/>
      <c r="CL46" s="38"/>
      <c r="CM46" s="52"/>
      <c r="CO46" s="37">
        <v>1.6</v>
      </c>
      <c r="CP46" s="38" t="s">
        <v>407</v>
      </c>
      <c r="CQ46" s="38"/>
      <c r="CR46" s="38"/>
      <c r="CS46" s="38"/>
      <c r="CT46" s="38"/>
      <c r="CU46" s="38"/>
      <c r="CV46" s="38"/>
      <c r="CW46" s="52"/>
      <c r="CY46" s="37">
        <v>1.6</v>
      </c>
      <c r="CZ46" s="38" t="s">
        <v>407</v>
      </c>
      <c r="DA46" s="38"/>
      <c r="DB46" s="38"/>
      <c r="DC46" s="38"/>
      <c r="DD46" s="38"/>
      <c r="DE46" s="38"/>
      <c r="DF46" s="38"/>
      <c r="DG46" s="52"/>
      <c r="DI46" s="37">
        <v>1.6</v>
      </c>
      <c r="DJ46" s="38" t="s">
        <v>407</v>
      </c>
      <c r="DK46" s="38"/>
      <c r="DL46" s="38"/>
      <c r="DM46" s="38"/>
      <c r="DN46" s="38"/>
      <c r="DO46" s="38"/>
      <c r="DP46" s="38"/>
      <c r="DQ46" s="52"/>
      <c r="DS46" s="37">
        <v>1.6</v>
      </c>
      <c r="DT46" s="38" t="s">
        <v>407</v>
      </c>
      <c r="DU46" s="38"/>
      <c r="DV46" s="38"/>
      <c r="DW46" s="38"/>
      <c r="DX46" s="38"/>
      <c r="DY46" s="38"/>
      <c r="DZ46" s="38"/>
      <c r="EA46" s="52"/>
      <c r="EC46" s="37">
        <v>1.6</v>
      </c>
      <c r="ED46" s="38" t="s">
        <v>407</v>
      </c>
      <c r="EE46" s="38"/>
      <c r="EF46" s="38"/>
      <c r="EG46" s="38"/>
      <c r="EH46" s="38"/>
      <c r="EI46" s="38"/>
      <c r="EJ46" s="38"/>
      <c r="EK46" s="52"/>
      <c r="EM46" s="37">
        <v>1.6</v>
      </c>
      <c r="EN46" s="38" t="s">
        <v>407</v>
      </c>
      <c r="EO46" s="38"/>
      <c r="EP46" s="38"/>
      <c r="EQ46" s="38"/>
      <c r="ER46" s="38"/>
      <c r="ES46" s="38"/>
      <c r="ET46" s="38"/>
      <c r="EU46" s="52"/>
      <c r="EW46" s="37">
        <v>1.6</v>
      </c>
      <c r="EX46" s="38" t="s">
        <v>407</v>
      </c>
      <c r="EY46" s="38"/>
      <c r="EZ46" s="38"/>
      <c r="FA46" s="38"/>
      <c r="FB46" s="38"/>
      <c r="FC46" s="38"/>
      <c r="FD46" s="38"/>
      <c r="FE46" s="52"/>
      <c r="FG46" s="37">
        <v>1.6</v>
      </c>
      <c r="FH46" s="38" t="s">
        <v>407</v>
      </c>
      <c r="FI46" s="38"/>
      <c r="FJ46" s="38"/>
      <c r="FK46" s="38"/>
      <c r="FL46" s="38"/>
      <c r="FM46" s="38"/>
      <c r="FN46" s="38"/>
      <c r="FO46" s="52"/>
      <c r="FQ46" s="37">
        <v>1.6</v>
      </c>
      <c r="FR46" s="38" t="s">
        <v>407</v>
      </c>
      <c r="FS46" s="38"/>
      <c r="FT46" s="38"/>
      <c r="FU46" s="38"/>
      <c r="FV46" s="38"/>
      <c r="FW46" s="38"/>
      <c r="FX46" s="38"/>
      <c r="FY46" s="52"/>
      <c r="GA46" s="37">
        <v>1.6</v>
      </c>
      <c r="GB46" s="38" t="s">
        <v>407</v>
      </c>
      <c r="GC46" s="38"/>
      <c r="GD46" s="38"/>
      <c r="GE46" s="38"/>
      <c r="GF46" s="38"/>
      <c r="GG46" s="38"/>
      <c r="GH46" s="38"/>
      <c r="GI46" s="52"/>
      <c r="GK46" s="37">
        <v>1.6</v>
      </c>
      <c r="GL46" s="38" t="s">
        <v>407</v>
      </c>
      <c r="GM46" s="38"/>
      <c r="GN46" s="38"/>
      <c r="GO46" s="38"/>
      <c r="GP46" s="38"/>
      <c r="GQ46" s="38"/>
      <c r="GR46" s="38"/>
      <c r="GS46" s="52"/>
      <c r="GU46" s="37">
        <v>1.6</v>
      </c>
      <c r="GV46" s="38" t="s">
        <v>407</v>
      </c>
      <c r="GW46" s="38"/>
      <c r="GX46" s="38"/>
      <c r="GY46" s="38"/>
      <c r="GZ46" s="38"/>
      <c r="HA46" s="38"/>
      <c r="HB46" s="38"/>
      <c r="HC46" s="52"/>
      <c r="HE46" s="37">
        <v>1.6</v>
      </c>
      <c r="HF46" s="38" t="s">
        <v>407</v>
      </c>
      <c r="HG46" s="38"/>
      <c r="HH46" s="38"/>
      <c r="HI46" s="38"/>
      <c r="HJ46" s="38"/>
      <c r="HK46" s="38"/>
      <c r="HL46" s="38"/>
      <c r="HM46" s="52"/>
      <c r="HO46" s="37">
        <v>1.6</v>
      </c>
      <c r="HP46" s="38" t="s">
        <v>407</v>
      </c>
      <c r="HQ46" s="38"/>
      <c r="HR46" s="38"/>
      <c r="HS46" s="38"/>
      <c r="HT46" s="38"/>
      <c r="HU46" s="38"/>
      <c r="HV46" s="38"/>
      <c r="HW46" s="52"/>
      <c r="HY46" s="37">
        <v>1.6</v>
      </c>
      <c r="HZ46" s="38" t="s">
        <v>407</v>
      </c>
      <c r="IA46" s="38"/>
      <c r="IB46" s="38"/>
      <c r="IC46" s="38"/>
      <c r="ID46" s="38"/>
      <c r="IE46" s="38"/>
      <c r="IF46" s="38"/>
      <c r="IG46" s="52"/>
      <c r="II46" s="37">
        <v>1.6</v>
      </c>
      <c r="IJ46" s="38" t="s">
        <v>407</v>
      </c>
      <c r="IK46" s="38"/>
      <c r="IL46" s="38"/>
      <c r="IM46" s="38"/>
      <c r="IN46" s="38"/>
      <c r="IO46" s="38"/>
      <c r="IP46" s="38"/>
      <c r="IQ46" s="52"/>
      <c r="IS46" s="37">
        <v>1.6</v>
      </c>
      <c r="IT46" s="38" t="s">
        <v>407</v>
      </c>
      <c r="IU46" s="38"/>
      <c r="IV46" s="38"/>
      <c r="IW46" s="38"/>
      <c r="IX46" s="38"/>
      <c r="IY46" s="38"/>
      <c r="IZ46" s="38"/>
      <c r="JA46" s="52"/>
    </row>
    <row r="47" spans="1:261" s="1" customFormat="1" outlineLevel="2" x14ac:dyDescent="0.25">
      <c r="B47" s="338"/>
      <c r="C47" s="342"/>
      <c r="D47" s="41">
        <v>1</v>
      </c>
      <c r="E47" s="6"/>
      <c r="F47" s="6"/>
      <c r="G47" s="6"/>
      <c r="H47" s="6"/>
      <c r="I47" s="6"/>
      <c r="J47" s="6"/>
      <c r="K47" s="52"/>
      <c r="M47" s="47"/>
      <c r="N47" s="41">
        <v>1</v>
      </c>
      <c r="O47" s="6"/>
      <c r="P47" s="6"/>
      <c r="Q47" s="6"/>
      <c r="R47" s="6"/>
      <c r="S47" s="6"/>
      <c r="T47" s="6"/>
      <c r="U47" s="52"/>
      <c r="W47" s="47"/>
      <c r="X47" s="41">
        <v>1</v>
      </c>
      <c r="Y47" s="6"/>
      <c r="Z47" s="6"/>
      <c r="AA47" s="6"/>
      <c r="AB47" s="6"/>
      <c r="AC47" s="6"/>
      <c r="AD47" s="6"/>
      <c r="AE47" s="52"/>
      <c r="AG47" s="47"/>
      <c r="AH47" s="41">
        <v>1</v>
      </c>
      <c r="AI47" s="6"/>
      <c r="AJ47" s="6"/>
      <c r="AK47" s="6"/>
      <c r="AL47" s="6"/>
      <c r="AM47" s="6"/>
      <c r="AN47" s="6"/>
      <c r="AO47" s="52"/>
      <c r="AQ47" s="47"/>
      <c r="AR47" s="41">
        <v>1</v>
      </c>
      <c r="AS47" s="6"/>
      <c r="AT47" s="6"/>
      <c r="AU47" s="6"/>
      <c r="AV47" s="6"/>
      <c r="AW47" s="6"/>
      <c r="AX47" s="6"/>
      <c r="AY47" s="52"/>
      <c r="BA47" s="47"/>
      <c r="BB47" s="41">
        <v>1</v>
      </c>
      <c r="BC47" s="6"/>
      <c r="BD47" s="6"/>
      <c r="BE47" s="6"/>
      <c r="BF47" s="6"/>
      <c r="BG47" s="6"/>
      <c r="BH47" s="6"/>
      <c r="BI47" s="52"/>
      <c r="BK47" s="47"/>
      <c r="BL47" s="41">
        <v>1</v>
      </c>
      <c r="BM47" s="6"/>
      <c r="BN47" s="6"/>
      <c r="BO47" s="6"/>
      <c r="BP47" s="6"/>
      <c r="BQ47" s="6"/>
      <c r="BR47" s="6"/>
      <c r="BS47" s="52"/>
      <c r="BU47" s="47"/>
      <c r="BV47" s="41">
        <v>1</v>
      </c>
      <c r="BW47" s="6"/>
      <c r="BX47" s="6"/>
      <c r="BY47" s="6"/>
      <c r="BZ47" s="6"/>
      <c r="CA47" s="6"/>
      <c r="CB47" s="6"/>
      <c r="CC47" s="52"/>
      <c r="CE47" s="47"/>
      <c r="CF47" s="41">
        <v>1</v>
      </c>
      <c r="CG47" s="6"/>
      <c r="CH47" s="6"/>
      <c r="CI47" s="6"/>
      <c r="CJ47" s="6"/>
      <c r="CK47" s="6"/>
      <c r="CL47" s="6"/>
      <c r="CM47" s="52"/>
      <c r="CO47" s="47"/>
      <c r="CP47" s="41">
        <v>1</v>
      </c>
      <c r="CQ47" s="6"/>
      <c r="CR47" s="6"/>
      <c r="CS47" s="6"/>
      <c r="CT47" s="6"/>
      <c r="CU47" s="6"/>
      <c r="CV47" s="6"/>
      <c r="CW47" s="52"/>
      <c r="CY47" s="47"/>
      <c r="CZ47" s="41">
        <v>1</v>
      </c>
      <c r="DA47" s="6"/>
      <c r="DB47" s="6"/>
      <c r="DC47" s="6"/>
      <c r="DD47" s="6"/>
      <c r="DE47" s="6"/>
      <c r="DF47" s="6"/>
      <c r="DG47" s="52"/>
      <c r="DI47" s="47"/>
      <c r="DJ47" s="41">
        <v>1</v>
      </c>
      <c r="DK47" s="6"/>
      <c r="DL47" s="6"/>
      <c r="DM47" s="6"/>
      <c r="DN47" s="6"/>
      <c r="DO47" s="6"/>
      <c r="DP47" s="6"/>
      <c r="DQ47" s="52"/>
      <c r="DS47" s="47"/>
      <c r="DT47" s="41">
        <v>1</v>
      </c>
      <c r="DU47" s="6"/>
      <c r="DV47" s="6"/>
      <c r="DW47" s="6"/>
      <c r="DX47" s="6"/>
      <c r="DY47" s="6"/>
      <c r="DZ47" s="6"/>
      <c r="EA47" s="52"/>
      <c r="EC47" s="47"/>
      <c r="ED47" s="41">
        <v>1</v>
      </c>
      <c r="EE47" s="6"/>
      <c r="EF47" s="6"/>
      <c r="EG47" s="6"/>
      <c r="EH47" s="6"/>
      <c r="EI47" s="6"/>
      <c r="EJ47" s="6"/>
      <c r="EK47" s="52"/>
      <c r="EM47" s="47"/>
      <c r="EN47" s="41">
        <v>1</v>
      </c>
      <c r="EO47" s="6"/>
      <c r="EP47" s="6"/>
      <c r="EQ47" s="6"/>
      <c r="ER47" s="6"/>
      <c r="ES47" s="6"/>
      <c r="ET47" s="6"/>
      <c r="EU47" s="52"/>
      <c r="EW47" s="47"/>
      <c r="EX47" s="41">
        <v>1</v>
      </c>
      <c r="EY47" s="6"/>
      <c r="EZ47" s="6"/>
      <c r="FA47" s="6"/>
      <c r="FB47" s="6"/>
      <c r="FC47" s="6"/>
      <c r="FD47" s="6"/>
      <c r="FE47" s="52"/>
      <c r="FG47" s="47"/>
      <c r="FH47" s="41">
        <v>1</v>
      </c>
      <c r="FI47" s="6"/>
      <c r="FJ47" s="6"/>
      <c r="FK47" s="6"/>
      <c r="FL47" s="6"/>
      <c r="FM47" s="6"/>
      <c r="FN47" s="6"/>
      <c r="FO47" s="52"/>
      <c r="FQ47" s="47"/>
      <c r="FR47" s="41">
        <v>1</v>
      </c>
      <c r="FS47" s="6"/>
      <c r="FT47" s="6"/>
      <c r="FU47" s="6"/>
      <c r="FV47" s="6"/>
      <c r="FW47" s="6"/>
      <c r="FX47" s="6"/>
      <c r="FY47" s="52"/>
      <c r="GA47" s="47"/>
      <c r="GB47" s="41">
        <v>1</v>
      </c>
      <c r="GC47" s="6"/>
      <c r="GD47" s="6"/>
      <c r="GE47" s="6"/>
      <c r="GF47" s="6"/>
      <c r="GG47" s="6"/>
      <c r="GH47" s="6"/>
      <c r="GI47" s="52"/>
      <c r="GK47" s="47"/>
      <c r="GL47" s="41">
        <v>1</v>
      </c>
      <c r="GM47" s="6"/>
      <c r="GN47" s="6"/>
      <c r="GO47" s="6"/>
      <c r="GP47" s="6"/>
      <c r="GQ47" s="6"/>
      <c r="GR47" s="6"/>
      <c r="GS47" s="52"/>
      <c r="GU47" s="47"/>
      <c r="GV47" s="41">
        <v>1</v>
      </c>
      <c r="GW47" s="6"/>
      <c r="GX47" s="6"/>
      <c r="GY47" s="6"/>
      <c r="GZ47" s="6"/>
      <c r="HA47" s="6"/>
      <c r="HB47" s="6"/>
      <c r="HC47" s="52"/>
      <c r="HE47" s="47"/>
      <c r="HF47" s="41">
        <v>1</v>
      </c>
      <c r="HG47" s="6"/>
      <c r="HH47" s="6"/>
      <c r="HI47" s="6"/>
      <c r="HJ47" s="6"/>
      <c r="HK47" s="6"/>
      <c r="HL47" s="6"/>
      <c r="HM47" s="52"/>
      <c r="HO47" s="47"/>
      <c r="HP47" s="41">
        <v>1</v>
      </c>
      <c r="HQ47" s="6"/>
      <c r="HR47" s="6"/>
      <c r="HS47" s="6"/>
      <c r="HT47" s="6"/>
      <c r="HU47" s="6"/>
      <c r="HV47" s="6"/>
      <c r="HW47" s="52"/>
      <c r="HY47" s="47"/>
      <c r="HZ47" s="41">
        <v>1</v>
      </c>
      <c r="IA47" s="6"/>
      <c r="IB47" s="6"/>
      <c r="IC47" s="6"/>
      <c r="ID47" s="6"/>
      <c r="IE47" s="6"/>
      <c r="IF47" s="6"/>
      <c r="IG47" s="52"/>
      <c r="II47" s="47"/>
      <c r="IJ47" s="41">
        <v>1</v>
      </c>
      <c r="IK47" s="6"/>
      <c r="IL47" s="6"/>
      <c r="IM47" s="6"/>
      <c r="IN47" s="6"/>
      <c r="IO47" s="6"/>
      <c r="IP47" s="6"/>
      <c r="IQ47" s="52"/>
      <c r="IS47" s="47"/>
      <c r="IT47" s="41">
        <v>1</v>
      </c>
      <c r="IU47" s="6"/>
      <c r="IV47" s="6"/>
      <c r="IW47" s="6"/>
      <c r="IX47" s="6"/>
      <c r="IY47" s="6"/>
      <c r="IZ47" s="6"/>
      <c r="JA47" s="52"/>
    </row>
    <row r="48" spans="1:261" s="1" customFormat="1" outlineLevel="2" x14ac:dyDescent="0.25">
      <c r="B48" s="338"/>
      <c r="C48" s="342"/>
      <c r="D48" s="41" t="s">
        <v>29</v>
      </c>
      <c r="E48" s="6"/>
      <c r="F48" s="6"/>
      <c r="G48" s="6"/>
      <c r="H48" s="6"/>
      <c r="I48" s="6"/>
      <c r="J48" s="6"/>
      <c r="K48" s="52"/>
      <c r="M48" s="47"/>
      <c r="N48" s="41" t="s">
        <v>29</v>
      </c>
      <c r="O48" s="6">
        <v>9</v>
      </c>
      <c r="P48" s="6">
        <v>8</v>
      </c>
      <c r="Q48" s="6">
        <v>3</v>
      </c>
      <c r="R48" s="6">
        <v>8</v>
      </c>
      <c r="S48" s="6"/>
      <c r="T48" s="6">
        <v>9</v>
      </c>
      <c r="U48" s="52"/>
      <c r="W48" s="47"/>
      <c r="X48" s="41" t="s">
        <v>29</v>
      </c>
      <c r="Y48" s="6"/>
      <c r="Z48" s="6"/>
      <c r="AA48" s="6"/>
      <c r="AB48" s="6"/>
      <c r="AC48" s="6"/>
      <c r="AD48" s="6"/>
      <c r="AE48" s="52"/>
      <c r="AG48" s="47"/>
      <c r="AH48" s="41" t="s">
        <v>29</v>
      </c>
      <c r="AI48" s="6"/>
      <c r="AJ48" s="6"/>
      <c r="AK48" s="6"/>
      <c r="AL48" s="6"/>
      <c r="AM48" s="6"/>
      <c r="AN48" s="6"/>
      <c r="AO48" s="52"/>
      <c r="AQ48" s="47"/>
      <c r="AR48" s="41" t="s">
        <v>29</v>
      </c>
      <c r="AS48" s="6"/>
      <c r="AT48" s="6"/>
      <c r="AU48" s="6"/>
      <c r="AV48" s="6"/>
      <c r="AW48" s="6"/>
      <c r="AX48" s="6"/>
      <c r="AY48" s="52"/>
      <c r="BA48" s="47"/>
      <c r="BB48" s="41" t="s">
        <v>29</v>
      </c>
      <c r="BC48" s="6"/>
      <c r="BD48" s="6"/>
      <c r="BE48" s="6"/>
      <c r="BF48" s="6"/>
      <c r="BG48" s="6"/>
      <c r="BH48" s="6"/>
      <c r="BI48" s="52"/>
      <c r="BK48" s="47"/>
      <c r="BL48" s="41" t="s">
        <v>29</v>
      </c>
      <c r="BM48" s="6"/>
      <c r="BN48" s="6"/>
      <c r="BO48" s="6"/>
      <c r="BP48" s="6"/>
      <c r="BQ48" s="6"/>
      <c r="BR48" s="6"/>
      <c r="BS48" s="52"/>
      <c r="BU48" s="47"/>
      <c r="BV48" s="41" t="s">
        <v>29</v>
      </c>
      <c r="BW48" s="6"/>
      <c r="BX48" s="6"/>
      <c r="BY48" s="6"/>
      <c r="BZ48" s="6"/>
      <c r="CA48" s="6"/>
      <c r="CB48" s="6"/>
      <c r="CC48" s="52"/>
      <c r="CE48" s="47"/>
      <c r="CF48" s="41" t="s">
        <v>29</v>
      </c>
      <c r="CG48" s="6"/>
      <c r="CH48" s="6"/>
      <c r="CI48" s="6"/>
      <c r="CJ48" s="6"/>
      <c r="CK48" s="6"/>
      <c r="CL48" s="6"/>
      <c r="CM48" s="52"/>
      <c r="CO48" s="47"/>
      <c r="CP48" s="41" t="s">
        <v>29</v>
      </c>
      <c r="CQ48" s="6"/>
      <c r="CR48" s="6"/>
      <c r="CS48" s="6"/>
      <c r="CT48" s="6"/>
      <c r="CU48" s="6"/>
      <c r="CV48" s="6"/>
      <c r="CW48" s="52"/>
      <c r="CY48" s="47"/>
      <c r="CZ48" s="41" t="s">
        <v>29</v>
      </c>
      <c r="DA48" s="6"/>
      <c r="DB48" s="6"/>
      <c r="DC48" s="6"/>
      <c r="DD48" s="6"/>
      <c r="DE48" s="6"/>
      <c r="DF48" s="6"/>
      <c r="DG48" s="52"/>
      <c r="DI48" s="47"/>
      <c r="DJ48" s="41" t="s">
        <v>29</v>
      </c>
      <c r="DK48" s="6"/>
      <c r="DL48" s="6"/>
      <c r="DM48" s="6"/>
      <c r="DN48" s="6"/>
      <c r="DO48" s="6"/>
      <c r="DP48" s="6"/>
      <c r="DQ48" s="52"/>
      <c r="DS48" s="47"/>
      <c r="DT48" s="41" t="s">
        <v>29</v>
      </c>
      <c r="DU48" s="6"/>
      <c r="DV48" s="6"/>
      <c r="DW48" s="6"/>
      <c r="DX48" s="6"/>
      <c r="DY48" s="6"/>
      <c r="DZ48" s="6"/>
      <c r="EA48" s="52"/>
      <c r="EC48" s="47"/>
      <c r="ED48" s="41" t="s">
        <v>29</v>
      </c>
      <c r="EE48" s="6"/>
      <c r="EF48" s="6"/>
      <c r="EG48" s="6"/>
      <c r="EH48" s="6"/>
      <c r="EI48" s="6"/>
      <c r="EJ48" s="6"/>
      <c r="EK48" s="52"/>
      <c r="EM48" s="47"/>
      <c r="EN48" s="41" t="s">
        <v>29</v>
      </c>
      <c r="EO48" s="6"/>
      <c r="EP48" s="6"/>
      <c r="EQ48" s="6"/>
      <c r="ER48" s="6"/>
      <c r="ES48" s="6"/>
      <c r="ET48" s="6"/>
      <c r="EU48" s="52"/>
      <c r="EW48" s="47"/>
      <c r="EX48" s="41" t="s">
        <v>29</v>
      </c>
      <c r="EY48" s="6"/>
      <c r="EZ48" s="6"/>
      <c r="FA48" s="6"/>
      <c r="FB48" s="6"/>
      <c r="FC48" s="6"/>
      <c r="FD48" s="6"/>
      <c r="FE48" s="52"/>
      <c r="FG48" s="47"/>
      <c r="FH48" s="41" t="s">
        <v>29</v>
      </c>
      <c r="FI48" s="6"/>
      <c r="FJ48" s="6"/>
      <c r="FK48" s="6"/>
      <c r="FL48" s="6"/>
      <c r="FM48" s="6"/>
      <c r="FN48" s="6"/>
      <c r="FO48" s="52"/>
      <c r="FQ48" s="47"/>
      <c r="FR48" s="41" t="s">
        <v>29</v>
      </c>
      <c r="FS48" s="6"/>
      <c r="FT48" s="6"/>
      <c r="FU48" s="6"/>
      <c r="FV48" s="6"/>
      <c r="FW48" s="6"/>
      <c r="FX48" s="6"/>
      <c r="FY48" s="52"/>
      <c r="GA48" s="47"/>
      <c r="GB48" s="41" t="s">
        <v>29</v>
      </c>
      <c r="GC48" s="6"/>
      <c r="GD48" s="6"/>
      <c r="GE48" s="6"/>
      <c r="GF48" s="6"/>
      <c r="GG48" s="6"/>
      <c r="GH48" s="6"/>
      <c r="GI48" s="52"/>
      <c r="GK48" s="47"/>
      <c r="GL48" s="41" t="s">
        <v>29</v>
      </c>
      <c r="GM48" s="6"/>
      <c r="GN48" s="6"/>
      <c r="GO48" s="6"/>
      <c r="GP48" s="6"/>
      <c r="GQ48" s="6"/>
      <c r="GR48" s="6"/>
      <c r="GS48" s="52"/>
      <c r="GU48" s="47"/>
      <c r="GV48" s="41" t="s">
        <v>29</v>
      </c>
      <c r="GW48" s="6"/>
      <c r="GX48" s="6"/>
      <c r="GY48" s="6"/>
      <c r="GZ48" s="6"/>
      <c r="HA48" s="6"/>
      <c r="HB48" s="6"/>
      <c r="HC48" s="52"/>
      <c r="HE48" s="47"/>
      <c r="HF48" s="41" t="s">
        <v>29</v>
      </c>
      <c r="HG48" s="6"/>
      <c r="HH48" s="6"/>
      <c r="HI48" s="6"/>
      <c r="HJ48" s="6"/>
      <c r="HK48" s="6"/>
      <c r="HL48" s="6"/>
      <c r="HM48" s="52"/>
      <c r="HO48" s="47"/>
      <c r="HP48" s="41" t="s">
        <v>29</v>
      </c>
      <c r="HQ48" s="6"/>
      <c r="HR48" s="6"/>
      <c r="HS48" s="6"/>
      <c r="HT48" s="6"/>
      <c r="HU48" s="6"/>
      <c r="HV48" s="6"/>
      <c r="HW48" s="52"/>
      <c r="HY48" s="47"/>
      <c r="HZ48" s="41" t="s">
        <v>29</v>
      </c>
      <c r="IA48" s="6"/>
      <c r="IB48" s="6"/>
      <c r="IC48" s="6"/>
      <c r="ID48" s="6"/>
      <c r="IE48" s="6"/>
      <c r="IF48" s="6"/>
      <c r="IG48" s="52"/>
      <c r="II48" s="47"/>
      <c r="IJ48" s="41" t="s">
        <v>29</v>
      </c>
      <c r="IK48" s="6"/>
      <c r="IL48" s="6"/>
      <c r="IM48" s="6"/>
      <c r="IN48" s="6"/>
      <c r="IO48" s="6"/>
      <c r="IP48" s="6"/>
      <c r="IQ48" s="52"/>
      <c r="IS48" s="47"/>
      <c r="IT48" s="41" t="s">
        <v>29</v>
      </c>
      <c r="IU48" s="6"/>
      <c r="IV48" s="6"/>
      <c r="IW48" s="6"/>
      <c r="IX48" s="6"/>
      <c r="IY48" s="6"/>
      <c r="IZ48" s="6"/>
      <c r="JA48" s="52"/>
    </row>
    <row r="49" spans="1:261" s="1" customFormat="1" outlineLevel="2" x14ac:dyDescent="0.25">
      <c r="B49" s="338"/>
      <c r="C49" s="342"/>
      <c r="D49" s="41" t="s">
        <v>30</v>
      </c>
      <c r="E49" s="6"/>
      <c r="F49" s="6"/>
      <c r="G49" s="6"/>
      <c r="H49" s="6"/>
      <c r="I49" s="6"/>
      <c r="J49" s="6"/>
      <c r="K49" s="52"/>
      <c r="M49" s="47"/>
      <c r="N49" s="41" t="s">
        <v>30</v>
      </c>
      <c r="O49" s="6">
        <v>8</v>
      </c>
      <c r="P49" s="6">
        <v>6</v>
      </c>
      <c r="Q49" s="6">
        <v>3</v>
      </c>
      <c r="R49" s="6">
        <v>5</v>
      </c>
      <c r="S49" s="6"/>
      <c r="T49" s="6">
        <v>8</v>
      </c>
      <c r="U49" s="52"/>
      <c r="W49" s="47"/>
      <c r="X49" s="41" t="s">
        <v>30</v>
      </c>
      <c r="Y49" s="6"/>
      <c r="Z49" s="6"/>
      <c r="AA49" s="6"/>
      <c r="AB49" s="6"/>
      <c r="AC49" s="6"/>
      <c r="AD49" s="6"/>
      <c r="AE49" s="52"/>
      <c r="AG49" s="47"/>
      <c r="AH49" s="41" t="s">
        <v>30</v>
      </c>
      <c r="AI49" s="6"/>
      <c r="AJ49" s="6"/>
      <c r="AK49" s="6"/>
      <c r="AL49" s="6"/>
      <c r="AM49" s="6"/>
      <c r="AN49" s="6"/>
      <c r="AO49" s="52"/>
      <c r="AQ49" s="47"/>
      <c r="AR49" s="41" t="s">
        <v>30</v>
      </c>
      <c r="AS49" s="6"/>
      <c r="AT49" s="6"/>
      <c r="AU49" s="6"/>
      <c r="AV49" s="6"/>
      <c r="AW49" s="6"/>
      <c r="AX49" s="6"/>
      <c r="AY49" s="52"/>
      <c r="BA49" s="47"/>
      <c r="BB49" s="41" t="s">
        <v>30</v>
      </c>
      <c r="BC49" s="6"/>
      <c r="BD49" s="6"/>
      <c r="BE49" s="6"/>
      <c r="BF49" s="6"/>
      <c r="BG49" s="6"/>
      <c r="BH49" s="6"/>
      <c r="BI49" s="52"/>
      <c r="BK49" s="47"/>
      <c r="BL49" s="41" t="s">
        <v>30</v>
      </c>
      <c r="BM49" s="6"/>
      <c r="BN49" s="6"/>
      <c r="BO49" s="6"/>
      <c r="BP49" s="6"/>
      <c r="BQ49" s="6"/>
      <c r="BR49" s="6"/>
      <c r="BS49" s="52"/>
      <c r="BU49" s="47"/>
      <c r="BV49" s="41" t="s">
        <v>30</v>
      </c>
      <c r="BW49" s="6"/>
      <c r="BX49" s="6"/>
      <c r="BY49" s="6"/>
      <c r="BZ49" s="6"/>
      <c r="CA49" s="6"/>
      <c r="CB49" s="6"/>
      <c r="CC49" s="52"/>
      <c r="CE49" s="47"/>
      <c r="CF49" s="41" t="s">
        <v>30</v>
      </c>
      <c r="CG49" s="6"/>
      <c r="CH49" s="6"/>
      <c r="CI49" s="6"/>
      <c r="CJ49" s="6"/>
      <c r="CK49" s="6"/>
      <c r="CL49" s="6"/>
      <c r="CM49" s="52"/>
      <c r="CO49" s="47"/>
      <c r="CP49" s="41" t="s">
        <v>30</v>
      </c>
      <c r="CQ49" s="6"/>
      <c r="CR49" s="6"/>
      <c r="CS49" s="6"/>
      <c r="CT49" s="6"/>
      <c r="CU49" s="6"/>
      <c r="CV49" s="6"/>
      <c r="CW49" s="52"/>
      <c r="CY49" s="47"/>
      <c r="CZ49" s="41" t="s">
        <v>30</v>
      </c>
      <c r="DA49" s="6"/>
      <c r="DB49" s="6"/>
      <c r="DC49" s="6"/>
      <c r="DD49" s="6"/>
      <c r="DE49" s="6"/>
      <c r="DF49" s="6"/>
      <c r="DG49" s="52"/>
      <c r="DI49" s="47"/>
      <c r="DJ49" s="41" t="s">
        <v>30</v>
      </c>
      <c r="DK49" s="6"/>
      <c r="DL49" s="6"/>
      <c r="DM49" s="6"/>
      <c r="DN49" s="6"/>
      <c r="DO49" s="6"/>
      <c r="DP49" s="6"/>
      <c r="DQ49" s="52"/>
      <c r="DS49" s="47"/>
      <c r="DT49" s="41" t="s">
        <v>30</v>
      </c>
      <c r="DU49" s="6"/>
      <c r="DV49" s="6"/>
      <c r="DW49" s="6"/>
      <c r="DX49" s="6"/>
      <c r="DY49" s="6"/>
      <c r="DZ49" s="6"/>
      <c r="EA49" s="52"/>
      <c r="EC49" s="47"/>
      <c r="ED49" s="41" t="s">
        <v>30</v>
      </c>
      <c r="EE49" s="6"/>
      <c r="EF49" s="6"/>
      <c r="EG49" s="6"/>
      <c r="EH49" s="6"/>
      <c r="EI49" s="6"/>
      <c r="EJ49" s="6"/>
      <c r="EK49" s="52"/>
      <c r="EM49" s="47"/>
      <c r="EN49" s="41" t="s">
        <v>30</v>
      </c>
      <c r="EO49" s="6"/>
      <c r="EP49" s="6"/>
      <c r="EQ49" s="6"/>
      <c r="ER49" s="6"/>
      <c r="ES49" s="6"/>
      <c r="ET49" s="6"/>
      <c r="EU49" s="52"/>
      <c r="EW49" s="47"/>
      <c r="EX49" s="41" t="s">
        <v>30</v>
      </c>
      <c r="EY49" s="6"/>
      <c r="EZ49" s="6"/>
      <c r="FA49" s="6"/>
      <c r="FB49" s="6"/>
      <c r="FC49" s="6"/>
      <c r="FD49" s="6"/>
      <c r="FE49" s="52"/>
      <c r="FG49" s="47"/>
      <c r="FH49" s="41" t="s">
        <v>30</v>
      </c>
      <c r="FI49" s="6"/>
      <c r="FJ49" s="6"/>
      <c r="FK49" s="6"/>
      <c r="FL49" s="6"/>
      <c r="FM49" s="6"/>
      <c r="FN49" s="6"/>
      <c r="FO49" s="52"/>
      <c r="FQ49" s="47"/>
      <c r="FR49" s="41" t="s">
        <v>30</v>
      </c>
      <c r="FS49" s="6"/>
      <c r="FT49" s="6"/>
      <c r="FU49" s="6"/>
      <c r="FV49" s="6"/>
      <c r="FW49" s="6"/>
      <c r="FX49" s="6"/>
      <c r="FY49" s="52"/>
      <c r="GA49" s="47"/>
      <c r="GB49" s="41" t="s">
        <v>30</v>
      </c>
      <c r="GC49" s="6"/>
      <c r="GD49" s="6"/>
      <c r="GE49" s="6"/>
      <c r="GF49" s="6"/>
      <c r="GG49" s="6"/>
      <c r="GH49" s="6"/>
      <c r="GI49" s="52"/>
      <c r="GK49" s="47"/>
      <c r="GL49" s="41" t="s">
        <v>30</v>
      </c>
      <c r="GM49" s="6"/>
      <c r="GN49" s="6"/>
      <c r="GO49" s="6"/>
      <c r="GP49" s="6"/>
      <c r="GQ49" s="6"/>
      <c r="GR49" s="6"/>
      <c r="GS49" s="52"/>
      <c r="GU49" s="47"/>
      <c r="GV49" s="41" t="s">
        <v>30</v>
      </c>
      <c r="GW49" s="6"/>
      <c r="GX49" s="6"/>
      <c r="GY49" s="6"/>
      <c r="GZ49" s="6"/>
      <c r="HA49" s="6"/>
      <c r="HB49" s="6"/>
      <c r="HC49" s="52"/>
      <c r="HE49" s="47"/>
      <c r="HF49" s="41" t="s">
        <v>30</v>
      </c>
      <c r="HG49" s="6"/>
      <c r="HH49" s="6"/>
      <c r="HI49" s="6"/>
      <c r="HJ49" s="6"/>
      <c r="HK49" s="6"/>
      <c r="HL49" s="6"/>
      <c r="HM49" s="52"/>
      <c r="HO49" s="47"/>
      <c r="HP49" s="41" t="s">
        <v>30</v>
      </c>
      <c r="HQ49" s="6"/>
      <c r="HR49" s="6"/>
      <c r="HS49" s="6"/>
      <c r="HT49" s="6"/>
      <c r="HU49" s="6"/>
      <c r="HV49" s="6"/>
      <c r="HW49" s="52"/>
      <c r="HY49" s="47"/>
      <c r="HZ49" s="41" t="s">
        <v>30</v>
      </c>
      <c r="IA49" s="6"/>
      <c r="IB49" s="6"/>
      <c r="IC49" s="6"/>
      <c r="ID49" s="6"/>
      <c r="IE49" s="6"/>
      <c r="IF49" s="6"/>
      <c r="IG49" s="52"/>
      <c r="II49" s="47"/>
      <c r="IJ49" s="41" t="s">
        <v>30</v>
      </c>
      <c r="IK49" s="6"/>
      <c r="IL49" s="6"/>
      <c r="IM49" s="6"/>
      <c r="IN49" s="6"/>
      <c r="IO49" s="6"/>
      <c r="IP49" s="6"/>
      <c r="IQ49" s="52"/>
      <c r="IS49" s="47"/>
      <c r="IT49" s="41" t="s">
        <v>30</v>
      </c>
      <c r="IU49" s="6"/>
      <c r="IV49" s="6"/>
      <c r="IW49" s="6"/>
      <c r="IX49" s="6"/>
      <c r="IY49" s="6"/>
      <c r="IZ49" s="6"/>
      <c r="JA49" s="52"/>
    </row>
    <row r="50" spans="1:261" s="1" customFormat="1" outlineLevel="2" x14ac:dyDescent="0.25">
      <c r="B50" s="338"/>
      <c r="C50" s="339"/>
      <c r="D50" s="17" t="s">
        <v>1</v>
      </c>
      <c r="E50" s="36">
        <f>AVERAGE(O50,Y50,AI50,AS50,BC50,BM50,BW50,CG50,CQ50,DA50,DK50,DU50,EE50,EO50,EY50,FI50,FS50,GC50,GM50,GW50,HG50,HQ50,IA50,IK50,IU50)</f>
        <v>8.5</v>
      </c>
      <c r="F50" s="36">
        <f t="shared" ref="F50:J50" si="214">AVERAGE(P50,Z50,AJ50,AT50,BD50,BN50,BX50,CH50,CR50,DB50,DL50,DV50,EF50,EP50,EZ50,FJ50,FT50,GD50,GN50,GX50,HH50,HR50,IB50,IL50,IV50)</f>
        <v>7</v>
      </c>
      <c r="G50" s="36">
        <f t="shared" si="214"/>
        <v>3</v>
      </c>
      <c r="H50" s="36">
        <f t="shared" si="214"/>
        <v>6.5</v>
      </c>
      <c r="I50" s="36" t="e">
        <f t="shared" si="214"/>
        <v>#DIV/0!</v>
      </c>
      <c r="J50" s="36">
        <f t="shared" si="214"/>
        <v>8.5</v>
      </c>
      <c r="K50" s="52"/>
      <c r="M50" s="48"/>
      <c r="N50" s="17" t="s">
        <v>1</v>
      </c>
      <c r="O50" s="36">
        <f>IF(COUNT(O47:O49)=0,"",AVERAGE(O47:O49))</f>
        <v>8.5</v>
      </c>
      <c r="P50" s="36">
        <f>IF(COUNT(P47:P49)=0,"",AVERAGE(P47:P49))</f>
        <v>7</v>
      </c>
      <c r="Q50" s="36">
        <f>IF(COUNT(Q47:Q49)=0,"",AVERAGE(Q47:Q49))</f>
        <v>3</v>
      </c>
      <c r="R50" s="36">
        <f>IF(COUNT(R47:R49)=0,"",AVERAGE(R47:R49))</f>
        <v>6.5</v>
      </c>
      <c r="S50" s="36"/>
      <c r="T50" s="36">
        <f>IF(COUNT(T47:T49)=0,"",AVERAGE(T47:T49))</f>
        <v>8.5</v>
      </c>
      <c r="U50" s="52"/>
      <c r="W50" s="48"/>
      <c r="X50" s="17" t="s">
        <v>1</v>
      </c>
      <c r="Y50" s="36" t="str">
        <f t="shared" ref="Y50:AD50" si="215">IF(COUNT(Y47:Y49)=0,"",AVERAGE(Y47:Y49))</f>
        <v/>
      </c>
      <c r="Z50" s="36" t="str">
        <f t="shared" si="215"/>
        <v/>
      </c>
      <c r="AA50" s="36" t="str">
        <f t="shared" si="215"/>
        <v/>
      </c>
      <c r="AB50" s="36" t="str">
        <f t="shared" si="215"/>
        <v/>
      </c>
      <c r="AC50" s="36" t="str">
        <f t="shared" si="215"/>
        <v/>
      </c>
      <c r="AD50" s="36" t="str">
        <f t="shared" si="215"/>
        <v/>
      </c>
      <c r="AE50" s="52"/>
      <c r="AG50" s="48"/>
      <c r="AH50" s="17" t="s">
        <v>1</v>
      </c>
      <c r="AI50" s="36" t="str">
        <f t="shared" ref="AI50:AN50" si="216">IF(COUNT(AI47:AI49)=0,"",AVERAGE(AI47:AI49))</f>
        <v/>
      </c>
      <c r="AJ50" s="36" t="str">
        <f t="shared" si="216"/>
        <v/>
      </c>
      <c r="AK50" s="36" t="str">
        <f t="shared" si="216"/>
        <v/>
      </c>
      <c r="AL50" s="36" t="str">
        <f t="shared" si="216"/>
        <v/>
      </c>
      <c r="AM50" s="36" t="str">
        <f t="shared" si="216"/>
        <v/>
      </c>
      <c r="AN50" s="36" t="str">
        <f t="shared" si="216"/>
        <v/>
      </c>
      <c r="AO50" s="52"/>
      <c r="AQ50" s="48"/>
      <c r="AR50" s="17" t="s">
        <v>1</v>
      </c>
      <c r="AS50" s="36" t="str">
        <f t="shared" ref="AS50:AX50" si="217">IF(COUNT(AS47:AS49)=0,"",AVERAGE(AS47:AS49))</f>
        <v/>
      </c>
      <c r="AT50" s="36" t="str">
        <f t="shared" si="217"/>
        <v/>
      </c>
      <c r="AU50" s="36" t="str">
        <f t="shared" si="217"/>
        <v/>
      </c>
      <c r="AV50" s="36" t="str">
        <f t="shared" si="217"/>
        <v/>
      </c>
      <c r="AW50" s="36" t="str">
        <f t="shared" si="217"/>
        <v/>
      </c>
      <c r="AX50" s="36" t="str">
        <f t="shared" si="217"/>
        <v/>
      </c>
      <c r="AY50" s="52"/>
      <c r="BA50" s="48"/>
      <c r="BB50" s="17" t="s">
        <v>1</v>
      </c>
      <c r="BC50" s="36" t="str">
        <f t="shared" ref="BC50:BH50" si="218">IF(COUNT(BC47:BC49)=0,"",AVERAGE(BC47:BC49))</f>
        <v/>
      </c>
      <c r="BD50" s="36" t="str">
        <f t="shared" si="218"/>
        <v/>
      </c>
      <c r="BE50" s="36" t="str">
        <f t="shared" si="218"/>
        <v/>
      </c>
      <c r="BF50" s="36" t="str">
        <f t="shared" si="218"/>
        <v/>
      </c>
      <c r="BG50" s="36" t="str">
        <f t="shared" si="218"/>
        <v/>
      </c>
      <c r="BH50" s="36" t="str">
        <f t="shared" si="218"/>
        <v/>
      </c>
      <c r="BI50" s="52"/>
      <c r="BK50" s="48"/>
      <c r="BL50" s="17" t="s">
        <v>1</v>
      </c>
      <c r="BM50" s="36" t="str">
        <f t="shared" ref="BM50:BR50" si="219">IF(COUNT(BM47:BM49)=0,"",AVERAGE(BM47:BM49))</f>
        <v/>
      </c>
      <c r="BN50" s="36" t="str">
        <f t="shared" si="219"/>
        <v/>
      </c>
      <c r="BO50" s="36" t="str">
        <f t="shared" si="219"/>
        <v/>
      </c>
      <c r="BP50" s="36" t="str">
        <f t="shared" si="219"/>
        <v/>
      </c>
      <c r="BQ50" s="36" t="str">
        <f t="shared" si="219"/>
        <v/>
      </c>
      <c r="BR50" s="36" t="str">
        <f t="shared" si="219"/>
        <v/>
      </c>
      <c r="BS50" s="52"/>
      <c r="BU50" s="48"/>
      <c r="BV50" s="17" t="s">
        <v>1</v>
      </c>
      <c r="BW50" s="36" t="str">
        <f t="shared" ref="BW50:CB50" si="220">IF(COUNT(BW47:BW49)=0,"",AVERAGE(BW47:BW49))</f>
        <v/>
      </c>
      <c r="BX50" s="36" t="str">
        <f t="shared" si="220"/>
        <v/>
      </c>
      <c r="BY50" s="36" t="str">
        <f t="shared" si="220"/>
        <v/>
      </c>
      <c r="BZ50" s="36" t="str">
        <f t="shared" si="220"/>
        <v/>
      </c>
      <c r="CA50" s="36" t="str">
        <f t="shared" si="220"/>
        <v/>
      </c>
      <c r="CB50" s="36" t="str">
        <f t="shared" si="220"/>
        <v/>
      </c>
      <c r="CC50" s="52"/>
      <c r="CE50" s="48"/>
      <c r="CF50" s="17" t="s">
        <v>1</v>
      </c>
      <c r="CG50" s="36" t="str">
        <f t="shared" ref="CG50:CL50" si="221">IF(COUNT(CG47:CG49)=0,"",AVERAGE(CG47:CG49))</f>
        <v/>
      </c>
      <c r="CH50" s="36" t="str">
        <f t="shared" si="221"/>
        <v/>
      </c>
      <c r="CI50" s="36" t="str">
        <f t="shared" si="221"/>
        <v/>
      </c>
      <c r="CJ50" s="36" t="str">
        <f t="shared" si="221"/>
        <v/>
      </c>
      <c r="CK50" s="36" t="str">
        <f t="shared" si="221"/>
        <v/>
      </c>
      <c r="CL50" s="36" t="str">
        <f t="shared" si="221"/>
        <v/>
      </c>
      <c r="CM50" s="52"/>
      <c r="CO50" s="48"/>
      <c r="CP50" s="17" t="s">
        <v>1</v>
      </c>
      <c r="CQ50" s="36" t="str">
        <f t="shared" ref="CQ50:CV50" si="222">IF(COUNT(CQ47:CQ49)=0,"",AVERAGE(CQ47:CQ49))</f>
        <v/>
      </c>
      <c r="CR50" s="36" t="str">
        <f t="shared" si="222"/>
        <v/>
      </c>
      <c r="CS50" s="36" t="str">
        <f t="shared" si="222"/>
        <v/>
      </c>
      <c r="CT50" s="36" t="str">
        <f t="shared" si="222"/>
        <v/>
      </c>
      <c r="CU50" s="36" t="str">
        <f t="shared" si="222"/>
        <v/>
      </c>
      <c r="CV50" s="36" t="str">
        <f t="shared" si="222"/>
        <v/>
      </c>
      <c r="CW50" s="52"/>
      <c r="CY50" s="48"/>
      <c r="CZ50" s="17" t="s">
        <v>1</v>
      </c>
      <c r="DA50" s="36" t="str">
        <f t="shared" ref="DA50:DF50" si="223">IF(COUNT(DA47:DA49)=0,"",AVERAGE(DA47:DA49))</f>
        <v/>
      </c>
      <c r="DB50" s="36" t="str">
        <f t="shared" si="223"/>
        <v/>
      </c>
      <c r="DC50" s="36" t="str">
        <f t="shared" si="223"/>
        <v/>
      </c>
      <c r="DD50" s="36" t="str">
        <f t="shared" si="223"/>
        <v/>
      </c>
      <c r="DE50" s="36" t="str">
        <f t="shared" si="223"/>
        <v/>
      </c>
      <c r="DF50" s="36" t="str">
        <f t="shared" si="223"/>
        <v/>
      </c>
      <c r="DG50" s="52"/>
      <c r="DI50" s="48"/>
      <c r="DJ50" s="17" t="s">
        <v>1</v>
      </c>
      <c r="DK50" s="36" t="str">
        <f t="shared" ref="DK50:DP50" si="224">IF(COUNT(DK47:DK49)=0,"",AVERAGE(DK47:DK49))</f>
        <v/>
      </c>
      <c r="DL50" s="36" t="str">
        <f t="shared" si="224"/>
        <v/>
      </c>
      <c r="DM50" s="36" t="str">
        <f t="shared" si="224"/>
        <v/>
      </c>
      <c r="DN50" s="36" t="str">
        <f t="shared" si="224"/>
        <v/>
      </c>
      <c r="DO50" s="36" t="str">
        <f t="shared" si="224"/>
        <v/>
      </c>
      <c r="DP50" s="36" t="str">
        <f t="shared" si="224"/>
        <v/>
      </c>
      <c r="DQ50" s="52"/>
      <c r="DS50" s="48"/>
      <c r="DT50" s="17" t="s">
        <v>1</v>
      </c>
      <c r="DU50" s="36" t="str">
        <f t="shared" ref="DU50:DZ50" si="225">IF(COUNT(DU47:DU49)=0,"",AVERAGE(DU47:DU49))</f>
        <v/>
      </c>
      <c r="DV50" s="36" t="str">
        <f t="shared" si="225"/>
        <v/>
      </c>
      <c r="DW50" s="36" t="str">
        <f t="shared" si="225"/>
        <v/>
      </c>
      <c r="DX50" s="36" t="str">
        <f t="shared" si="225"/>
        <v/>
      </c>
      <c r="DY50" s="36" t="str">
        <f t="shared" si="225"/>
        <v/>
      </c>
      <c r="DZ50" s="36" t="str">
        <f t="shared" si="225"/>
        <v/>
      </c>
      <c r="EA50" s="52"/>
      <c r="EC50" s="48"/>
      <c r="ED50" s="17" t="s">
        <v>1</v>
      </c>
      <c r="EE50" s="36" t="str">
        <f t="shared" ref="EE50:EJ50" si="226">IF(COUNT(EE47:EE49)=0,"",AVERAGE(EE47:EE49))</f>
        <v/>
      </c>
      <c r="EF50" s="36" t="str">
        <f t="shared" si="226"/>
        <v/>
      </c>
      <c r="EG50" s="36" t="str">
        <f t="shared" si="226"/>
        <v/>
      </c>
      <c r="EH50" s="36" t="str">
        <f t="shared" si="226"/>
        <v/>
      </c>
      <c r="EI50" s="36" t="str">
        <f t="shared" si="226"/>
        <v/>
      </c>
      <c r="EJ50" s="36" t="str">
        <f t="shared" si="226"/>
        <v/>
      </c>
      <c r="EK50" s="52"/>
      <c r="EM50" s="48"/>
      <c r="EN50" s="17" t="s">
        <v>1</v>
      </c>
      <c r="EO50" s="36" t="str">
        <f t="shared" ref="EO50:ET50" si="227">IF(COUNT(EO47:EO49)=0,"",AVERAGE(EO47:EO49))</f>
        <v/>
      </c>
      <c r="EP50" s="36" t="str">
        <f t="shared" si="227"/>
        <v/>
      </c>
      <c r="EQ50" s="36" t="str">
        <f t="shared" si="227"/>
        <v/>
      </c>
      <c r="ER50" s="36" t="str">
        <f t="shared" si="227"/>
        <v/>
      </c>
      <c r="ES50" s="36" t="str">
        <f t="shared" si="227"/>
        <v/>
      </c>
      <c r="ET50" s="36" t="str">
        <f t="shared" si="227"/>
        <v/>
      </c>
      <c r="EU50" s="52"/>
      <c r="EW50" s="48"/>
      <c r="EX50" s="17" t="s">
        <v>1</v>
      </c>
      <c r="EY50" s="36" t="str">
        <f t="shared" ref="EY50:FD50" si="228">IF(COUNT(EY47:EY49)=0,"",AVERAGE(EY47:EY49))</f>
        <v/>
      </c>
      <c r="EZ50" s="36" t="str">
        <f t="shared" si="228"/>
        <v/>
      </c>
      <c r="FA50" s="36" t="str">
        <f t="shared" si="228"/>
        <v/>
      </c>
      <c r="FB50" s="36" t="str">
        <f t="shared" si="228"/>
        <v/>
      </c>
      <c r="FC50" s="36" t="str">
        <f t="shared" si="228"/>
        <v/>
      </c>
      <c r="FD50" s="36" t="str">
        <f t="shared" si="228"/>
        <v/>
      </c>
      <c r="FE50" s="52"/>
      <c r="FG50" s="48"/>
      <c r="FH50" s="17" t="s">
        <v>1</v>
      </c>
      <c r="FI50" s="36" t="str">
        <f t="shared" ref="FI50:FN50" si="229">IF(COUNT(FI47:FI49)=0,"",AVERAGE(FI47:FI49))</f>
        <v/>
      </c>
      <c r="FJ50" s="36" t="str">
        <f t="shared" si="229"/>
        <v/>
      </c>
      <c r="FK50" s="36" t="str">
        <f t="shared" si="229"/>
        <v/>
      </c>
      <c r="FL50" s="36" t="str">
        <f t="shared" si="229"/>
        <v/>
      </c>
      <c r="FM50" s="36" t="str">
        <f t="shared" si="229"/>
        <v/>
      </c>
      <c r="FN50" s="36" t="str">
        <f t="shared" si="229"/>
        <v/>
      </c>
      <c r="FO50" s="52"/>
      <c r="FQ50" s="48"/>
      <c r="FR50" s="17" t="s">
        <v>1</v>
      </c>
      <c r="FS50" s="36" t="str">
        <f t="shared" ref="FS50:FX50" si="230">IF(COUNT(FS47:FS49)=0,"",AVERAGE(FS47:FS49))</f>
        <v/>
      </c>
      <c r="FT50" s="36" t="str">
        <f t="shared" si="230"/>
        <v/>
      </c>
      <c r="FU50" s="36" t="str">
        <f t="shared" si="230"/>
        <v/>
      </c>
      <c r="FV50" s="36" t="str">
        <f t="shared" si="230"/>
        <v/>
      </c>
      <c r="FW50" s="36" t="str">
        <f t="shared" si="230"/>
        <v/>
      </c>
      <c r="FX50" s="36" t="str">
        <f t="shared" si="230"/>
        <v/>
      </c>
      <c r="FY50" s="52"/>
      <c r="GA50" s="48"/>
      <c r="GB50" s="17" t="s">
        <v>1</v>
      </c>
      <c r="GC50" s="36" t="str">
        <f t="shared" ref="GC50:GH50" si="231">IF(COUNT(GC47:GC49)=0,"",AVERAGE(GC47:GC49))</f>
        <v/>
      </c>
      <c r="GD50" s="36" t="str">
        <f t="shared" si="231"/>
        <v/>
      </c>
      <c r="GE50" s="36" t="str">
        <f t="shared" si="231"/>
        <v/>
      </c>
      <c r="GF50" s="36" t="str">
        <f t="shared" si="231"/>
        <v/>
      </c>
      <c r="GG50" s="36" t="str">
        <f t="shared" si="231"/>
        <v/>
      </c>
      <c r="GH50" s="36" t="str">
        <f t="shared" si="231"/>
        <v/>
      </c>
      <c r="GI50" s="52"/>
      <c r="GK50" s="48"/>
      <c r="GL50" s="17" t="s">
        <v>1</v>
      </c>
      <c r="GM50" s="36" t="str">
        <f t="shared" ref="GM50:GR50" si="232">IF(COUNT(GM47:GM49)=0,"",AVERAGE(GM47:GM49))</f>
        <v/>
      </c>
      <c r="GN50" s="36" t="str">
        <f t="shared" si="232"/>
        <v/>
      </c>
      <c r="GO50" s="36" t="str">
        <f t="shared" si="232"/>
        <v/>
      </c>
      <c r="GP50" s="36" t="str">
        <f t="shared" si="232"/>
        <v/>
      </c>
      <c r="GQ50" s="36" t="str">
        <f t="shared" si="232"/>
        <v/>
      </c>
      <c r="GR50" s="36" t="str">
        <f t="shared" si="232"/>
        <v/>
      </c>
      <c r="GS50" s="52"/>
      <c r="GU50" s="48"/>
      <c r="GV50" s="17" t="s">
        <v>1</v>
      </c>
      <c r="GW50" s="36" t="str">
        <f t="shared" ref="GW50:HB50" si="233">IF(COUNT(GW47:GW49)=0,"",AVERAGE(GW47:GW49))</f>
        <v/>
      </c>
      <c r="GX50" s="36" t="str">
        <f t="shared" si="233"/>
        <v/>
      </c>
      <c r="GY50" s="36" t="str">
        <f t="shared" si="233"/>
        <v/>
      </c>
      <c r="GZ50" s="36" t="str">
        <f t="shared" si="233"/>
        <v/>
      </c>
      <c r="HA50" s="36" t="str">
        <f t="shared" si="233"/>
        <v/>
      </c>
      <c r="HB50" s="36" t="str">
        <f t="shared" si="233"/>
        <v/>
      </c>
      <c r="HC50" s="52"/>
      <c r="HE50" s="48"/>
      <c r="HF50" s="17" t="s">
        <v>1</v>
      </c>
      <c r="HG50" s="36" t="str">
        <f t="shared" ref="HG50:HL50" si="234">IF(COUNT(HG47:HG49)=0,"",AVERAGE(HG47:HG49))</f>
        <v/>
      </c>
      <c r="HH50" s="36" t="str">
        <f t="shared" si="234"/>
        <v/>
      </c>
      <c r="HI50" s="36" t="str">
        <f t="shared" si="234"/>
        <v/>
      </c>
      <c r="HJ50" s="36" t="str">
        <f t="shared" si="234"/>
        <v/>
      </c>
      <c r="HK50" s="36" t="str">
        <f t="shared" si="234"/>
        <v/>
      </c>
      <c r="HL50" s="36" t="str">
        <f t="shared" si="234"/>
        <v/>
      </c>
      <c r="HM50" s="52"/>
      <c r="HO50" s="48"/>
      <c r="HP50" s="17" t="s">
        <v>1</v>
      </c>
      <c r="HQ50" s="36" t="str">
        <f t="shared" ref="HQ50:HV50" si="235">IF(COUNT(HQ47:HQ49)=0,"",AVERAGE(HQ47:HQ49))</f>
        <v/>
      </c>
      <c r="HR50" s="36" t="str">
        <f t="shared" si="235"/>
        <v/>
      </c>
      <c r="HS50" s="36" t="str">
        <f t="shared" si="235"/>
        <v/>
      </c>
      <c r="HT50" s="36" t="str">
        <f t="shared" si="235"/>
        <v/>
      </c>
      <c r="HU50" s="36" t="str">
        <f t="shared" si="235"/>
        <v/>
      </c>
      <c r="HV50" s="36" t="str">
        <f t="shared" si="235"/>
        <v/>
      </c>
      <c r="HW50" s="52"/>
      <c r="HY50" s="48"/>
      <c r="HZ50" s="17" t="s">
        <v>1</v>
      </c>
      <c r="IA50" s="36" t="str">
        <f t="shared" ref="IA50:IF50" si="236">IF(COUNT(IA47:IA49)=0,"",AVERAGE(IA47:IA49))</f>
        <v/>
      </c>
      <c r="IB50" s="36" t="str">
        <f t="shared" si="236"/>
        <v/>
      </c>
      <c r="IC50" s="36" t="str">
        <f t="shared" si="236"/>
        <v/>
      </c>
      <c r="ID50" s="36" t="str">
        <f t="shared" si="236"/>
        <v/>
      </c>
      <c r="IE50" s="36" t="str">
        <f t="shared" si="236"/>
        <v/>
      </c>
      <c r="IF50" s="36" t="str">
        <f t="shared" si="236"/>
        <v/>
      </c>
      <c r="IG50" s="52"/>
      <c r="II50" s="48"/>
      <c r="IJ50" s="17" t="s">
        <v>1</v>
      </c>
      <c r="IK50" s="36" t="str">
        <f t="shared" ref="IK50:IP50" si="237">IF(COUNT(IK47:IK49)=0,"",AVERAGE(IK47:IK49))</f>
        <v/>
      </c>
      <c r="IL50" s="36" t="str">
        <f t="shared" si="237"/>
        <v/>
      </c>
      <c r="IM50" s="36" t="str">
        <f t="shared" si="237"/>
        <v/>
      </c>
      <c r="IN50" s="36" t="str">
        <f t="shared" si="237"/>
        <v/>
      </c>
      <c r="IO50" s="36" t="str">
        <f t="shared" si="237"/>
        <v/>
      </c>
      <c r="IP50" s="36" t="str">
        <f t="shared" si="237"/>
        <v/>
      </c>
      <c r="IQ50" s="52"/>
      <c r="IS50" s="48"/>
      <c r="IT50" s="17" t="s">
        <v>1</v>
      </c>
      <c r="IU50" s="36" t="str">
        <f t="shared" ref="IU50:IZ50" si="238">IF(COUNT(IU47:IU49)=0,"",AVERAGE(IU47:IU49))</f>
        <v/>
      </c>
      <c r="IV50" s="36" t="str">
        <f t="shared" si="238"/>
        <v/>
      </c>
      <c r="IW50" s="36" t="str">
        <f t="shared" si="238"/>
        <v/>
      </c>
      <c r="IX50" s="36" t="str">
        <f t="shared" si="238"/>
        <v/>
      </c>
      <c r="IY50" s="36" t="str">
        <f t="shared" si="238"/>
        <v/>
      </c>
      <c r="IZ50" s="36" t="str">
        <f t="shared" si="238"/>
        <v/>
      </c>
      <c r="JA50" s="52"/>
    </row>
    <row r="51" spans="1:261" s="1" customFormat="1" ht="13.8" outlineLevel="1" x14ac:dyDescent="0.25">
      <c r="A51" s="99" t="s">
        <v>129</v>
      </c>
      <c r="B51" s="345">
        <f>IF(A51="High",TECHHigh,(IF(A51="Medium",TECHMed,(IF(A51="Low",TechLow,0)))))</f>
        <v>1</v>
      </c>
      <c r="C51" s="341">
        <v>1.7</v>
      </c>
      <c r="D51" s="38" t="s">
        <v>101</v>
      </c>
      <c r="E51" s="349">
        <f>E55</f>
        <v>7.333333333333333</v>
      </c>
      <c r="F51" s="349">
        <f t="shared" ref="F51:J51" si="239">F55</f>
        <v>8</v>
      </c>
      <c r="G51" s="349">
        <f t="shared" si="239"/>
        <v>5</v>
      </c>
      <c r="H51" s="349">
        <f t="shared" si="239"/>
        <v>5</v>
      </c>
      <c r="I51" s="349" t="e">
        <f t="shared" si="239"/>
        <v>#DIV/0!</v>
      </c>
      <c r="J51" s="349">
        <f t="shared" si="239"/>
        <v>0.66666666666666663</v>
      </c>
      <c r="K51" s="52"/>
      <c r="M51" s="37">
        <v>1.7</v>
      </c>
      <c r="N51" s="38" t="s">
        <v>101</v>
      </c>
      <c r="O51" s="38"/>
      <c r="P51" s="38"/>
      <c r="Q51" s="38"/>
      <c r="R51" s="38"/>
      <c r="S51" s="38"/>
      <c r="T51" s="38"/>
      <c r="U51" s="52" t="s">
        <v>546</v>
      </c>
      <c r="W51" s="37">
        <v>1.7</v>
      </c>
      <c r="X51" s="38" t="s">
        <v>101</v>
      </c>
      <c r="Y51" s="38"/>
      <c r="Z51" s="38"/>
      <c r="AA51" s="38"/>
      <c r="AB51" s="38"/>
      <c r="AC51" s="38"/>
      <c r="AD51" s="38"/>
      <c r="AE51" s="52"/>
      <c r="AG51" s="37">
        <v>1.7</v>
      </c>
      <c r="AH51" s="38" t="s">
        <v>101</v>
      </c>
      <c r="AI51" s="38"/>
      <c r="AJ51" s="38"/>
      <c r="AK51" s="38"/>
      <c r="AL51" s="38"/>
      <c r="AM51" s="38"/>
      <c r="AN51" s="38"/>
      <c r="AO51" s="52"/>
      <c r="AQ51" s="37">
        <v>1.7</v>
      </c>
      <c r="AR51" s="38" t="s">
        <v>101</v>
      </c>
      <c r="AS51" s="38"/>
      <c r="AT51" s="38"/>
      <c r="AU51" s="38"/>
      <c r="AV51" s="38"/>
      <c r="AW51" s="38"/>
      <c r="AX51" s="38"/>
      <c r="AY51" s="52"/>
      <c r="BA51" s="37">
        <v>1.7</v>
      </c>
      <c r="BB51" s="38" t="s">
        <v>101</v>
      </c>
      <c r="BC51" s="38"/>
      <c r="BD51" s="38"/>
      <c r="BE51" s="38"/>
      <c r="BF51" s="38"/>
      <c r="BG51" s="38"/>
      <c r="BH51" s="38"/>
      <c r="BI51" s="52"/>
      <c r="BK51" s="37">
        <v>1.7</v>
      </c>
      <c r="BL51" s="38" t="s">
        <v>101</v>
      </c>
      <c r="BM51" s="38"/>
      <c r="BN51" s="38"/>
      <c r="BO51" s="38"/>
      <c r="BP51" s="38"/>
      <c r="BQ51" s="38"/>
      <c r="BR51" s="38"/>
      <c r="BS51" s="52"/>
      <c r="BU51" s="37">
        <v>1.7</v>
      </c>
      <c r="BV51" s="38" t="s">
        <v>101</v>
      </c>
      <c r="BW51" s="38"/>
      <c r="BX51" s="38"/>
      <c r="BY51" s="38"/>
      <c r="BZ51" s="38"/>
      <c r="CA51" s="38"/>
      <c r="CB51" s="38"/>
      <c r="CC51" s="52"/>
      <c r="CE51" s="37">
        <v>1.7</v>
      </c>
      <c r="CF51" s="38" t="s">
        <v>101</v>
      </c>
      <c r="CG51" s="38"/>
      <c r="CH51" s="38"/>
      <c r="CI51" s="38"/>
      <c r="CJ51" s="38"/>
      <c r="CK51" s="38"/>
      <c r="CL51" s="38"/>
      <c r="CM51" s="52"/>
      <c r="CO51" s="37">
        <v>1.7</v>
      </c>
      <c r="CP51" s="38" t="s">
        <v>101</v>
      </c>
      <c r="CQ51" s="38"/>
      <c r="CR51" s="38"/>
      <c r="CS51" s="38"/>
      <c r="CT51" s="38"/>
      <c r="CU51" s="38"/>
      <c r="CV51" s="38"/>
      <c r="CW51" s="52"/>
      <c r="CY51" s="37">
        <v>1.7</v>
      </c>
      <c r="CZ51" s="38" t="s">
        <v>101</v>
      </c>
      <c r="DA51" s="38"/>
      <c r="DB51" s="38"/>
      <c r="DC51" s="38"/>
      <c r="DD51" s="38"/>
      <c r="DE51" s="38"/>
      <c r="DF51" s="38"/>
      <c r="DG51" s="52"/>
      <c r="DI51" s="37">
        <v>1.7</v>
      </c>
      <c r="DJ51" s="38" t="s">
        <v>101</v>
      </c>
      <c r="DK51" s="38"/>
      <c r="DL51" s="38"/>
      <c r="DM51" s="38"/>
      <c r="DN51" s="38"/>
      <c r="DO51" s="38"/>
      <c r="DP51" s="38"/>
      <c r="DQ51" s="52"/>
      <c r="DS51" s="37">
        <v>1.7</v>
      </c>
      <c r="DT51" s="38" t="s">
        <v>101</v>
      </c>
      <c r="DU51" s="38"/>
      <c r="DV51" s="38"/>
      <c r="DW51" s="38"/>
      <c r="DX51" s="38"/>
      <c r="DY51" s="38"/>
      <c r="DZ51" s="38"/>
      <c r="EA51" s="52"/>
      <c r="EC51" s="37">
        <v>1.7</v>
      </c>
      <c r="ED51" s="38" t="s">
        <v>101</v>
      </c>
      <c r="EE51" s="38"/>
      <c r="EF51" s="38"/>
      <c r="EG51" s="38"/>
      <c r="EH51" s="38"/>
      <c r="EI51" s="38"/>
      <c r="EJ51" s="38"/>
      <c r="EK51" s="52"/>
      <c r="EM51" s="37">
        <v>1.7</v>
      </c>
      <c r="EN51" s="38" t="s">
        <v>101</v>
      </c>
      <c r="EO51" s="38"/>
      <c r="EP51" s="38"/>
      <c r="EQ51" s="38"/>
      <c r="ER51" s="38"/>
      <c r="ES51" s="38"/>
      <c r="ET51" s="38"/>
      <c r="EU51" s="52"/>
      <c r="EW51" s="37">
        <v>1.7</v>
      </c>
      <c r="EX51" s="38" t="s">
        <v>101</v>
      </c>
      <c r="EY51" s="38"/>
      <c r="EZ51" s="38"/>
      <c r="FA51" s="38"/>
      <c r="FB51" s="38"/>
      <c r="FC51" s="38"/>
      <c r="FD51" s="38"/>
      <c r="FE51" s="52"/>
      <c r="FG51" s="37">
        <v>1.7</v>
      </c>
      <c r="FH51" s="38" t="s">
        <v>101</v>
      </c>
      <c r="FI51" s="38"/>
      <c r="FJ51" s="38"/>
      <c r="FK51" s="38"/>
      <c r="FL51" s="38"/>
      <c r="FM51" s="38"/>
      <c r="FN51" s="38"/>
      <c r="FO51" s="52"/>
      <c r="FQ51" s="37">
        <v>1.7</v>
      </c>
      <c r="FR51" s="38" t="s">
        <v>101</v>
      </c>
      <c r="FS51" s="38"/>
      <c r="FT51" s="38"/>
      <c r="FU51" s="38"/>
      <c r="FV51" s="38"/>
      <c r="FW51" s="38"/>
      <c r="FX51" s="38"/>
      <c r="FY51" s="52"/>
      <c r="GA51" s="37">
        <v>1.7</v>
      </c>
      <c r="GB51" s="38" t="s">
        <v>101</v>
      </c>
      <c r="GC51" s="38"/>
      <c r="GD51" s="38"/>
      <c r="GE51" s="38"/>
      <c r="GF51" s="38"/>
      <c r="GG51" s="38"/>
      <c r="GH51" s="38"/>
      <c r="GI51" s="52"/>
      <c r="GK51" s="37">
        <v>1.7</v>
      </c>
      <c r="GL51" s="38" t="s">
        <v>101</v>
      </c>
      <c r="GM51" s="38"/>
      <c r="GN51" s="38"/>
      <c r="GO51" s="38"/>
      <c r="GP51" s="38"/>
      <c r="GQ51" s="38"/>
      <c r="GR51" s="38"/>
      <c r="GS51" s="52"/>
      <c r="GU51" s="37">
        <v>1.7</v>
      </c>
      <c r="GV51" s="38" t="s">
        <v>101</v>
      </c>
      <c r="GW51" s="38"/>
      <c r="GX51" s="38"/>
      <c r="GY51" s="38"/>
      <c r="GZ51" s="38"/>
      <c r="HA51" s="38"/>
      <c r="HB51" s="38"/>
      <c r="HC51" s="52"/>
      <c r="HE51" s="37">
        <v>1.7</v>
      </c>
      <c r="HF51" s="38" t="s">
        <v>101</v>
      </c>
      <c r="HG51" s="38"/>
      <c r="HH51" s="38"/>
      <c r="HI51" s="38"/>
      <c r="HJ51" s="38"/>
      <c r="HK51" s="38"/>
      <c r="HL51" s="38"/>
      <c r="HM51" s="52"/>
      <c r="HO51" s="37">
        <v>1.7</v>
      </c>
      <c r="HP51" s="38" t="s">
        <v>101</v>
      </c>
      <c r="HQ51" s="38"/>
      <c r="HR51" s="38"/>
      <c r="HS51" s="38"/>
      <c r="HT51" s="38"/>
      <c r="HU51" s="38"/>
      <c r="HV51" s="38"/>
      <c r="HW51" s="52"/>
      <c r="HY51" s="37">
        <v>1.7</v>
      </c>
      <c r="HZ51" s="38" t="s">
        <v>101</v>
      </c>
      <c r="IA51" s="38"/>
      <c r="IB51" s="38"/>
      <c r="IC51" s="38"/>
      <c r="ID51" s="38"/>
      <c r="IE51" s="38"/>
      <c r="IF51" s="38"/>
      <c r="IG51" s="52"/>
      <c r="II51" s="37">
        <v>1.7</v>
      </c>
      <c r="IJ51" s="38" t="s">
        <v>101</v>
      </c>
      <c r="IK51" s="38"/>
      <c r="IL51" s="38"/>
      <c r="IM51" s="38"/>
      <c r="IN51" s="38"/>
      <c r="IO51" s="38"/>
      <c r="IP51" s="38"/>
      <c r="IQ51" s="52"/>
      <c r="IS51" s="37">
        <v>1.7</v>
      </c>
      <c r="IT51" s="38" t="s">
        <v>101</v>
      </c>
      <c r="IU51" s="38"/>
      <c r="IV51" s="38"/>
      <c r="IW51" s="38"/>
      <c r="IX51" s="38"/>
      <c r="IY51" s="38"/>
      <c r="IZ51" s="38"/>
      <c r="JA51" s="52"/>
    </row>
    <row r="52" spans="1:261" s="1" customFormat="1" outlineLevel="2" x14ac:dyDescent="0.25">
      <c r="B52" s="338"/>
      <c r="C52" s="342"/>
      <c r="D52" s="41">
        <v>1</v>
      </c>
      <c r="E52" s="6"/>
      <c r="F52" s="6"/>
      <c r="G52" s="6"/>
      <c r="H52" s="6"/>
      <c r="I52" s="6"/>
      <c r="J52" s="6"/>
      <c r="K52" s="52"/>
      <c r="M52" s="47"/>
      <c r="N52" s="41">
        <v>1</v>
      </c>
      <c r="O52" s="6">
        <v>6</v>
      </c>
      <c r="P52" s="6">
        <v>8</v>
      </c>
      <c r="Q52" s="6">
        <v>5</v>
      </c>
      <c r="R52" s="6">
        <v>5</v>
      </c>
      <c r="S52" s="6"/>
      <c r="T52" s="6">
        <v>2</v>
      </c>
      <c r="U52" s="52"/>
      <c r="W52" s="47"/>
      <c r="X52" s="41">
        <v>1</v>
      </c>
      <c r="Y52" s="6"/>
      <c r="Z52" s="6"/>
      <c r="AA52" s="6"/>
      <c r="AB52" s="6"/>
      <c r="AC52" s="6"/>
      <c r="AD52" s="6"/>
      <c r="AE52" s="52"/>
      <c r="AG52" s="47"/>
      <c r="AH52" s="41">
        <v>1</v>
      </c>
      <c r="AI52" s="6"/>
      <c r="AJ52" s="6"/>
      <c r="AK52" s="6"/>
      <c r="AL52" s="6"/>
      <c r="AM52" s="6"/>
      <c r="AN52" s="6"/>
      <c r="AO52" s="52"/>
      <c r="AQ52" s="47"/>
      <c r="AR52" s="41">
        <v>1</v>
      </c>
      <c r="AS52" s="6"/>
      <c r="AT52" s="6"/>
      <c r="AU52" s="6"/>
      <c r="AV52" s="6"/>
      <c r="AW52" s="6"/>
      <c r="AX52" s="6"/>
      <c r="AY52" s="52"/>
      <c r="BA52" s="47"/>
      <c r="BB52" s="41">
        <v>1</v>
      </c>
      <c r="BC52" s="6"/>
      <c r="BD52" s="6"/>
      <c r="BE52" s="6"/>
      <c r="BF52" s="6"/>
      <c r="BG52" s="6"/>
      <c r="BH52" s="6"/>
      <c r="BI52" s="52"/>
      <c r="BK52" s="47"/>
      <c r="BL52" s="41">
        <v>1</v>
      </c>
      <c r="BM52" s="6"/>
      <c r="BN52" s="6"/>
      <c r="BO52" s="6"/>
      <c r="BP52" s="6"/>
      <c r="BQ52" s="6"/>
      <c r="BR52" s="6"/>
      <c r="BS52" s="52"/>
      <c r="BU52" s="47"/>
      <c r="BV52" s="41">
        <v>1</v>
      </c>
      <c r="BW52" s="6"/>
      <c r="BX52" s="6"/>
      <c r="BY52" s="6"/>
      <c r="BZ52" s="6"/>
      <c r="CA52" s="6"/>
      <c r="CB52" s="6"/>
      <c r="CC52" s="52"/>
      <c r="CE52" s="47"/>
      <c r="CF52" s="41">
        <v>1</v>
      </c>
      <c r="CG52" s="6"/>
      <c r="CH52" s="6"/>
      <c r="CI52" s="6"/>
      <c r="CJ52" s="6"/>
      <c r="CK52" s="6"/>
      <c r="CL52" s="6"/>
      <c r="CM52" s="52"/>
      <c r="CO52" s="47"/>
      <c r="CP52" s="41">
        <v>1</v>
      </c>
      <c r="CQ52" s="6"/>
      <c r="CR52" s="6"/>
      <c r="CS52" s="6"/>
      <c r="CT52" s="6"/>
      <c r="CU52" s="6"/>
      <c r="CV52" s="6"/>
      <c r="CW52" s="52"/>
      <c r="CY52" s="47"/>
      <c r="CZ52" s="41">
        <v>1</v>
      </c>
      <c r="DA52" s="6"/>
      <c r="DB52" s="6"/>
      <c r="DC52" s="6"/>
      <c r="DD52" s="6"/>
      <c r="DE52" s="6"/>
      <c r="DF52" s="6"/>
      <c r="DG52" s="52"/>
      <c r="DI52" s="47"/>
      <c r="DJ52" s="41">
        <v>1</v>
      </c>
      <c r="DK52" s="6"/>
      <c r="DL52" s="6"/>
      <c r="DM52" s="6"/>
      <c r="DN52" s="6"/>
      <c r="DO52" s="6"/>
      <c r="DP52" s="6"/>
      <c r="DQ52" s="52"/>
      <c r="DS52" s="47"/>
      <c r="DT52" s="41">
        <v>1</v>
      </c>
      <c r="DU52" s="6"/>
      <c r="DV52" s="6"/>
      <c r="DW52" s="6"/>
      <c r="DX52" s="6"/>
      <c r="DY52" s="6"/>
      <c r="DZ52" s="6"/>
      <c r="EA52" s="52"/>
      <c r="EC52" s="47"/>
      <c r="ED52" s="41">
        <v>1</v>
      </c>
      <c r="EE52" s="6"/>
      <c r="EF52" s="6"/>
      <c r="EG52" s="6"/>
      <c r="EH52" s="6"/>
      <c r="EI52" s="6"/>
      <c r="EJ52" s="6"/>
      <c r="EK52" s="52"/>
      <c r="EM52" s="47"/>
      <c r="EN52" s="41">
        <v>1</v>
      </c>
      <c r="EO52" s="6"/>
      <c r="EP52" s="6"/>
      <c r="EQ52" s="6"/>
      <c r="ER52" s="6"/>
      <c r="ES52" s="6"/>
      <c r="ET52" s="6"/>
      <c r="EU52" s="52"/>
      <c r="EW52" s="47"/>
      <c r="EX52" s="41">
        <v>1</v>
      </c>
      <c r="EY52" s="6"/>
      <c r="EZ52" s="6"/>
      <c r="FA52" s="6"/>
      <c r="FB52" s="6"/>
      <c r="FC52" s="6"/>
      <c r="FD52" s="6"/>
      <c r="FE52" s="52"/>
      <c r="FG52" s="47"/>
      <c r="FH52" s="41">
        <v>1</v>
      </c>
      <c r="FI52" s="6"/>
      <c r="FJ52" s="6"/>
      <c r="FK52" s="6"/>
      <c r="FL52" s="6"/>
      <c r="FM52" s="6"/>
      <c r="FN52" s="6"/>
      <c r="FO52" s="52"/>
      <c r="FQ52" s="47"/>
      <c r="FR52" s="41">
        <v>1</v>
      </c>
      <c r="FS52" s="6"/>
      <c r="FT52" s="6"/>
      <c r="FU52" s="6"/>
      <c r="FV52" s="6"/>
      <c r="FW52" s="6"/>
      <c r="FX52" s="6"/>
      <c r="FY52" s="52"/>
      <c r="GA52" s="47"/>
      <c r="GB52" s="41">
        <v>1</v>
      </c>
      <c r="GC52" s="6"/>
      <c r="GD52" s="6"/>
      <c r="GE52" s="6"/>
      <c r="GF52" s="6"/>
      <c r="GG52" s="6"/>
      <c r="GH52" s="6"/>
      <c r="GI52" s="52"/>
      <c r="GK52" s="47"/>
      <c r="GL52" s="41">
        <v>1</v>
      </c>
      <c r="GM52" s="6"/>
      <c r="GN52" s="6"/>
      <c r="GO52" s="6"/>
      <c r="GP52" s="6"/>
      <c r="GQ52" s="6"/>
      <c r="GR52" s="6"/>
      <c r="GS52" s="52"/>
      <c r="GU52" s="47"/>
      <c r="GV52" s="41">
        <v>1</v>
      </c>
      <c r="GW52" s="6"/>
      <c r="GX52" s="6"/>
      <c r="GY52" s="6"/>
      <c r="GZ52" s="6"/>
      <c r="HA52" s="6"/>
      <c r="HB52" s="6"/>
      <c r="HC52" s="52"/>
      <c r="HE52" s="47"/>
      <c r="HF52" s="41">
        <v>1</v>
      </c>
      <c r="HG52" s="6"/>
      <c r="HH52" s="6"/>
      <c r="HI52" s="6"/>
      <c r="HJ52" s="6"/>
      <c r="HK52" s="6"/>
      <c r="HL52" s="6"/>
      <c r="HM52" s="52"/>
      <c r="HO52" s="47"/>
      <c r="HP52" s="41">
        <v>1</v>
      </c>
      <c r="HQ52" s="6"/>
      <c r="HR52" s="6"/>
      <c r="HS52" s="6"/>
      <c r="HT52" s="6"/>
      <c r="HU52" s="6"/>
      <c r="HV52" s="6"/>
      <c r="HW52" s="52"/>
      <c r="HY52" s="47"/>
      <c r="HZ52" s="41">
        <v>1</v>
      </c>
      <c r="IA52" s="6"/>
      <c r="IB52" s="6"/>
      <c r="IC52" s="6"/>
      <c r="ID52" s="6"/>
      <c r="IE52" s="6"/>
      <c r="IF52" s="6"/>
      <c r="IG52" s="52"/>
      <c r="II52" s="47"/>
      <c r="IJ52" s="41">
        <v>1</v>
      </c>
      <c r="IK52" s="6"/>
      <c r="IL52" s="6"/>
      <c r="IM52" s="6"/>
      <c r="IN52" s="6"/>
      <c r="IO52" s="6"/>
      <c r="IP52" s="6"/>
      <c r="IQ52" s="52"/>
      <c r="IS52" s="47"/>
      <c r="IT52" s="41">
        <v>1</v>
      </c>
      <c r="IU52" s="6"/>
      <c r="IV52" s="6"/>
      <c r="IW52" s="6"/>
      <c r="IX52" s="6"/>
      <c r="IY52" s="6"/>
      <c r="IZ52" s="6"/>
      <c r="JA52" s="52"/>
    </row>
    <row r="53" spans="1:261" s="1" customFormat="1" outlineLevel="2" x14ac:dyDescent="0.25">
      <c r="B53" s="338"/>
      <c r="C53" s="342"/>
      <c r="D53" s="41">
        <v>2</v>
      </c>
      <c r="E53" s="6"/>
      <c r="F53" s="6"/>
      <c r="G53" s="6"/>
      <c r="H53" s="6"/>
      <c r="I53" s="6"/>
      <c r="J53" s="6"/>
      <c r="K53" s="52"/>
      <c r="M53" s="47"/>
      <c r="N53" s="41">
        <v>2</v>
      </c>
      <c r="O53" s="6">
        <v>8</v>
      </c>
      <c r="P53" s="6">
        <v>8</v>
      </c>
      <c r="Q53" s="6">
        <v>5</v>
      </c>
      <c r="R53" s="6">
        <v>5</v>
      </c>
      <c r="S53" s="6"/>
      <c r="T53" s="6">
        <v>0</v>
      </c>
      <c r="U53" s="52"/>
      <c r="W53" s="47"/>
      <c r="X53" s="41">
        <v>2</v>
      </c>
      <c r="Y53" s="6"/>
      <c r="Z53" s="6"/>
      <c r="AA53" s="6"/>
      <c r="AB53" s="6"/>
      <c r="AC53" s="6"/>
      <c r="AD53" s="6"/>
      <c r="AE53" s="52"/>
      <c r="AG53" s="47"/>
      <c r="AH53" s="41">
        <v>2</v>
      </c>
      <c r="AI53" s="6"/>
      <c r="AJ53" s="6"/>
      <c r="AK53" s="6"/>
      <c r="AL53" s="6"/>
      <c r="AM53" s="6"/>
      <c r="AN53" s="6"/>
      <c r="AO53" s="52"/>
      <c r="AQ53" s="47"/>
      <c r="AR53" s="41">
        <v>2</v>
      </c>
      <c r="AS53" s="6"/>
      <c r="AT53" s="6"/>
      <c r="AU53" s="6"/>
      <c r="AV53" s="6"/>
      <c r="AW53" s="6"/>
      <c r="AX53" s="6"/>
      <c r="AY53" s="52"/>
      <c r="BA53" s="47"/>
      <c r="BB53" s="41">
        <v>2</v>
      </c>
      <c r="BC53" s="6"/>
      <c r="BD53" s="6"/>
      <c r="BE53" s="6"/>
      <c r="BF53" s="6"/>
      <c r="BG53" s="6"/>
      <c r="BH53" s="6"/>
      <c r="BI53" s="52"/>
      <c r="BK53" s="47"/>
      <c r="BL53" s="41">
        <v>2</v>
      </c>
      <c r="BM53" s="6"/>
      <c r="BN53" s="6"/>
      <c r="BO53" s="6"/>
      <c r="BP53" s="6"/>
      <c r="BQ53" s="6"/>
      <c r="BR53" s="6"/>
      <c r="BS53" s="52"/>
      <c r="BU53" s="47"/>
      <c r="BV53" s="41">
        <v>2</v>
      </c>
      <c r="BW53" s="6"/>
      <c r="BX53" s="6"/>
      <c r="BY53" s="6"/>
      <c r="BZ53" s="6"/>
      <c r="CA53" s="6"/>
      <c r="CB53" s="6"/>
      <c r="CC53" s="52"/>
      <c r="CE53" s="47"/>
      <c r="CF53" s="41">
        <v>2</v>
      </c>
      <c r="CG53" s="6"/>
      <c r="CH53" s="6"/>
      <c r="CI53" s="6"/>
      <c r="CJ53" s="6"/>
      <c r="CK53" s="6"/>
      <c r="CL53" s="6"/>
      <c r="CM53" s="52"/>
      <c r="CO53" s="47"/>
      <c r="CP53" s="41">
        <v>2</v>
      </c>
      <c r="CQ53" s="6"/>
      <c r="CR53" s="6"/>
      <c r="CS53" s="6"/>
      <c r="CT53" s="6"/>
      <c r="CU53" s="6"/>
      <c r="CV53" s="6"/>
      <c r="CW53" s="52"/>
      <c r="CY53" s="47"/>
      <c r="CZ53" s="41">
        <v>2</v>
      </c>
      <c r="DA53" s="6"/>
      <c r="DB53" s="6"/>
      <c r="DC53" s="6"/>
      <c r="DD53" s="6"/>
      <c r="DE53" s="6"/>
      <c r="DF53" s="6"/>
      <c r="DG53" s="52"/>
      <c r="DI53" s="47"/>
      <c r="DJ53" s="41">
        <v>2</v>
      </c>
      <c r="DK53" s="6"/>
      <c r="DL53" s="6"/>
      <c r="DM53" s="6"/>
      <c r="DN53" s="6"/>
      <c r="DO53" s="6"/>
      <c r="DP53" s="6"/>
      <c r="DQ53" s="52"/>
      <c r="DS53" s="47"/>
      <c r="DT53" s="41">
        <v>2</v>
      </c>
      <c r="DU53" s="6"/>
      <c r="DV53" s="6"/>
      <c r="DW53" s="6"/>
      <c r="DX53" s="6"/>
      <c r="DY53" s="6"/>
      <c r="DZ53" s="6"/>
      <c r="EA53" s="52"/>
      <c r="EC53" s="47"/>
      <c r="ED53" s="41">
        <v>2</v>
      </c>
      <c r="EE53" s="6"/>
      <c r="EF53" s="6"/>
      <c r="EG53" s="6"/>
      <c r="EH53" s="6"/>
      <c r="EI53" s="6"/>
      <c r="EJ53" s="6"/>
      <c r="EK53" s="52"/>
      <c r="EM53" s="47"/>
      <c r="EN53" s="41">
        <v>2</v>
      </c>
      <c r="EO53" s="6"/>
      <c r="EP53" s="6"/>
      <c r="EQ53" s="6"/>
      <c r="ER53" s="6"/>
      <c r="ES53" s="6"/>
      <c r="ET53" s="6"/>
      <c r="EU53" s="52"/>
      <c r="EW53" s="47"/>
      <c r="EX53" s="41">
        <v>2</v>
      </c>
      <c r="EY53" s="6"/>
      <c r="EZ53" s="6"/>
      <c r="FA53" s="6"/>
      <c r="FB53" s="6"/>
      <c r="FC53" s="6"/>
      <c r="FD53" s="6"/>
      <c r="FE53" s="52"/>
      <c r="FG53" s="47"/>
      <c r="FH53" s="41">
        <v>2</v>
      </c>
      <c r="FI53" s="6"/>
      <c r="FJ53" s="6"/>
      <c r="FK53" s="6"/>
      <c r="FL53" s="6"/>
      <c r="FM53" s="6"/>
      <c r="FN53" s="6"/>
      <c r="FO53" s="52"/>
      <c r="FQ53" s="47"/>
      <c r="FR53" s="41">
        <v>2</v>
      </c>
      <c r="FS53" s="6"/>
      <c r="FT53" s="6"/>
      <c r="FU53" s="6"/>
      <c r="FV53" s="6"/>
      <c r="FW53" s="6"/>
      <c r="FX53" s="6"/>
      <c r="FY53" s="52"/>
      <c r="GA53" s="47"/>
      <c r="GB53" s="41">
        <v>2</v>
      </c>
      <c r="GC53" s="6"/>
      <c r="GD53" s="6"/>
      <c r="GE53" s="6"/>
      <c r="GF53" s="6"/>
      <c r="GG53" s="6"/>
      <c r="GH53" s="6"/>
      <c r="GI53" s="52"/>
      <c r="GK53" s="47"/>
      <c r="GL53" s="41">
        <v>2</v>
      </c>
      <c r="GM53" s="6"/>
      <c r="GN53" s="6"/>
      <c r="GO53" s="6"/>
      <c r="GP53" s="6"/>
      <c r="GQ53" s="6"/>
      <c r="GR53" s="6"/>
      <c r="GS53" s="52"/>
      <c r="GU53" s="47"/>
      <c r="GV53" s="41">
        <v>2</v>
      </c>
      <c r="GW53" s="6"/>
      <c r="GX53" s="6"/>
      <c r="GY53" s="6"/>
      <c r="GZ53" s="6"/>
      <c r="HA53" s="6"/>
      <c r="HB53" s="6"/>
      <c r="HC53" s="52"/>
      <c r="HE53" s="47"/>
      <c r="HF53" s="41">
        <v>2</v>
      </c>
      <c r="HG53" s="6"/>
      <c r="HH53" s="6"/>
      <c r="HI53" s="6"/>
      <c r="HJ53" s="6"/>
      <c r="HK53" s="6"/>
      <c r="HL53" s="6"/>
      <c r="HM53" s="52"/>
      <c r="HO53" s="47"/>
      <c r="HP53" s="41">
        <v>2</v>
      </c>
      <c r="HQ53" s="6"/>
      <c r="HR53" s="6"/>
      <c r="HS53" s="6"/>
      <c r="HT53" s="6"/>
      <c r="HU53" s="6"/>
      <c r="HV53" s="6"/>
      <c r="HW53" s="52"/>
      <c r="HY53" s="47"/>
      <c r="HZ53" s="41">
        <v>2</v>
      </c>
      <c r="IA53" s="6"/>
      <c r="IB53" s="6"/>
      <c r="IC53" s="6"/>
      <c r="ID53" s="6"/>
      <c r="IE53" s="6"/>
      <c r="IF53" s="6"/>
      <c r="IG53" s="52"/>
      <c r="II53" s="47"/>
      <c r="IJ53" s="41">
        <v>2</v>
      </c>
      <c r="IK53" s="6"/>
      <c r="IL53" s="6"/>
      <c r="IM53" s="6"/>
      <c r="IN53" s="6"/>
      <c r="IO53" s="6"/>
      <c r="IP53" s="6"/>
      <c r="IQ53" s="52"/>
      <c r="IS53" s="47"/>
      <c r="IT53" s="41">
        <v>2</v>
      </c>
      <c r="IU53" s="6"/>
      <c r="IV53" s="6"/>
      <c r="IW53" s="6"/>
      <c r="IX53" s="6"/>
      <c r="IY53" s="6"/>
      <c r="IZ53" s="6"/>
      <c r="JA53" s="52"/>
    </row>
    <row r="54" spans="1:261" s="1" customFormat="1" outlineLevel="2" x14ac:dyDescent="0.25">
      <c r="B54" s="338"/>
      <c r="C54" s="342"/>
      <c r="D54" s="41">
        <v>3</v>
      </c>
      <c r="E54" s="6"/>
      <c r="F54" s="6"/>
      <c r="G54" s="6"/>
      <c r="H54" s="6"/>
      <c r="I54" s="6"/>
      <c r="J54" s="6"/>
      <c r="K54" s="52"/>
      <c r="M54" s="47"/>
      <c r="N54" s="41">
        <v>3</v>
      </c>
      <c r="O54" s="6">
        <v>8</v>
      </c>
      <c r="P54" s="6">
        <v>8</v>
      </c>
      <c r="Q54" s="6">
        <v>5</v>
      </c>
      <c r="R54" s="6">
        <v>5</v>
      </c>
      <c r="S54" s="6"/>
      <c r="T54" s="6">
        <v>0</v>
      </c>
      <c r="U54" s="52"/>
      <c r="W54" s="47"/>
      <c r="X54" s="41">
        <v>3</v>
      </c>
      <c r="Y54" s="6"/>
      <c r="Z54" s="6"/>
      <c r="AA54" s="6"/>
      <c r="AB54" s="6"/>
      <c r="AC54" s="6"/>
      <c r="AD54" s="6"/>
      <c r="AE54" s="52"/>
      <c r="AG54" s="47"/>
      <c r="AH54" s="41">
        <v>3</v>
      </c>
      <c r="AI54" s="6"/>
      <c r="AJ54" s="6"/>
      <c r="AK54" s="6"/>
      <c r="AL54" s="6"/>
      <c r="AM54" s="6"/>
      <c r="AN54" s="6"/>
      <c r="AO54" s="52"/>
      <c r="AQ54" s="47"/>
      <c r="AR54" s="41">
        <v>3</v>
      </c>
      <c r="AS54" s="6"/>
      <c r="AT54" s="6"/>
      <c r="AU54" s="6"/>
      <c r="AV54" s="6"/>
      <c r="AW54" s="6"/>
      <c r="AX54" s="6"/>
      <c r="AY54" s="52"/>
      <c r="BA54" s="47"/>
      <c r="BB54" s="41">
        <v>3</v>
      </c>
      <c r="BC54" s="6"/>
      <c r="BD54" s="6"/>
      <c r="BE54" s="6"/>
      <c r="BF54" s="6"/>
      <c r="BG54" s="6"/>
      <c r="BH54" s="6"/>
      <c r="BI54" s="52"/>
      <c r="BK54" s="47"/>
      <c r="BL54" s="41">
        <v>3</v>
      </c>
      <c r="BM54" s="6"/>
      <c r="BN54" s="6"/>
      <c r="BO54" s="6"/>
      <c r="BP54" s="6"/>
      <c r="BQ54" s="6"/>
      <c r="BR54" s="6"/>
      <c r="BS54" s="52"/>
      <c r="BU54" s="47"/>
      <c r="BV54" s="41">
        <v>3</v>
      </c>
      <c r="BW54" s="6"/>
      <c r="BX54" s="6"/>
      <c r="BY54" s="6"/>
      <c r="BZ54" s="6"/>
      <c r="CA54" s="6"/>
      <c r="CB54" s="6"/>
      <c r="CC54" s="52"/>
      <c r="CE54" s="47"/>
      <c r="CF54" s="41">
        <v>3</v>
      </c>
      <c r="CG54" s="6"/>
      <c r="CH54" s="6"/>
      <c r="CI54" s="6"/>
      <c r="CJ54" s="6"/>
      <c r="CK54" s="6"/>
      <c r="CL54" s="6"/>
      <c r="CM54" s="52"/>
      <c r="CO54" s="47"/>
      <c r="CP54" s="41">
        <v>3</v>
      </c>
      <c r="CQ54" s="6"/>
      <c r="CR54" s="6"/>
      <c r="CS54" s="6"/>
      <c r="CT54" s="6"/>
      <c r="CU54" s="6"/>
      <c r="CV54" s="6"/>
      <c r="CW54" s="52"/>
      <c r="CY54" s="47"/>
      <c r="CZ54" s="41">
        <v>3</v>
      </c>
      <c r="DA54" s="6"/>
      <c r="DB54" s="6"/>
      <c r="DC54" s="6"/>
      <c r="DD54" s="6"/>
      <c r="DE54" s="6"/>
      <c r="DF54" s="6"/>
      <c r="DG54" s="52"/>
      <c r="DI54" s="47"/>
      <c r="DJ54" s="41">
        <v>3</v>
      </c>
      <c r="DK54" s="6"/>
      <c r="DL54" s="6"/>
      <c r="DM54" s="6"/>
      <c r="DN54" s="6"/>
      <c r="DO54" s="6"/>
      <c r="DP54" s="6"/>
      <c r="DQ54" s="52"/>
      <c r="DS54" s="47"/>
      <c r="DT54" s="41">
        <v>3</v>
      </c>
      <c r="DU54" s="6"/>
      <c r="DV54" s="6"/>
      <c r="DW54" s="6"/>
      <c r="DX54" s="6"/>
      <c r="DY54" s="6"/>
      <c r="DZ54" s="6"/>
      <c r="EA54" s="52"/>
      <c r="EC54" s="47"/>
      <c r="ED54" s="41">
        <v>3</v>
      </c>
      <c r="EE54" s="6"/>
      <c r="EF54" s="6"/>
      <c r="EG54" s="6"/>
      <c r="EH54" s="6"/>
      <c r="EI54" s="6"/>
      <c r="EJ54" s="6"/>
      <c r="EK54" s="52"/>
      <c r="EM54" s="47"/>
      <c r="EN54" s="41">
        <v>3</v>
      </c>
      <c r="EO54" s="6"/>
      <c r="EP54" s="6"/>
      <c r="EQ54" s="6"/>
      <c r="ER54" s="6"/>
      <c r="ES54" s="6"/>
      <c r="ET54" s="6"/>
      <c r="EU54" s="52"/>
      <c r="EW54" s="47"/>
      <c r="EX54" s="41">
        <v>3</v>
      </c>
      <c r="EY54" s="6"/>
      <c r="EZ54" s="6"/>
      <c r="FA54" s="6"/>
      <c r="FB54" s="6"/>
      <c r="FC54" s="6"/>
      <c r="FD54" s="6"/>
      <c r="FE54" s="52"/>
      <c r="FG54" s="47"/>
      <c r="FH54" s="41">
        <v>3</v>
      </c>
      <c r="FI54" s="6"/>
      <c r="FJ54" s="6"/>
      <c r="FK54" s="6"/>
      <c r="FL54" s="6"/>
      <c r="FM54" s="6"/>
      <c r="FN54" s="6"/>
      <c r="FO54" s="52"/>
      <c r="FQ54" s="47"/>
      <c r="FR54" s="41">
        <v>3</v>
      </c>
      <c r="FS54" s="6"/>
      <c r="FT54" s="6"/>
      <c r="FU54" s="6"/>
      <c r="FV54" s="6"/>
      <c r="FW54" s="6"/>
      <c r="FX54" s="6"/>
      <c r="FY54" s="52"/>
      <c r="GA54" s="47"/>
      <c r="GB54" s="41">
        <v>3</v>
      </c>
      <c r="GC54" s="6"/>
      <c r="GD54" s="6"/>
      <c r="GE54" s="6"/>
      <c r="GF54" s="6"/>
      <c r="GG54" s="6"/>
      <c r="GH54" s="6"/>
      <c r="GI54" s="52"/>
      <c r="GK54" s="47"/>
      <c r="GL54" s="41">
        <v>3</v>
      </c>
      <c r="GM54" s="6"/>
      <c r="GN54" s="6"/>
      <c r="GO54" s="6"/>
      <c r="GP54" s="6"/>
      <c r="GQ54" s="6"/>
      <c r="GR54" s="6"/>
      <c r="GS54" s="52"/>
      <c r="GU54" s="47"/>
      <c r="GV54" s="41">
        <v>3</v>
      </c>
      <c r="GW54" s="6"/>
      <c r="GX54" s="6"/>
      <c r="GY54" s="6"/>
      <c r="GZ54" s="6"/>
      <c r="HA54" s="6"/>
      <c r="HB54" s="6"/>
      <c r="HC54" s="52"/>
      <c r="HE54" s="47"/>
      <c r="HF54" s="41">
        <v>3</v>
      </c>
      <c r="HG54" s="6"/>
      <c r="HH54" s="6"/>
      <c r="HI54" s="6"/>
      <c r="HJ54" s="6"/>
      <c r="HK54" s="6"/>
      <c r="HL54" s="6"/>
      <c r="HM54" s="52"/>
      <c r="HO54" s="47"/>
      <c r="HP54" s="41">
        <v>3</v>
      </c>
      <c r="HQ54" s="6"/>
      <c r="HR54" s="6"/>
      <c r="HS54" s="6"/>
      <c r="HT54" s="6"/>
      <c r="HU54" s="6"/>
      <c r="HV54" s="6"/>
      <c r="HW54" s="52"/>
      <c r="HY54" s="47"/>
      <c r="HZ54" s="41">
        <v>3</v>
      </c>
      <c r="IA54" s="6"/>
      <c r="IB54" s="6"/>
      <c r="IC54" s="6"/>
      <c r="ID54" s="6"/>
      <c r="IE54" s="6"/>
      <c r="IF54" s="6"/>
      <c r="IG54" s="52"/>
      <c r="II54" s="47"/>
      <c r="IJ54" s="41">
        <v>3</v>
      </c>
      <c r="IK54" s="6"/>
      <c r="IL54" s="6"/>
      <c r="IM54" s="6"/>
      <c r="IN54" s="6"/>
      <c r="IO54" s="6"/>
      <c r="IP54" s="6"/>
      <c r="IQ54" s="52"/>
      <c r="IS54" s="47"/>
      <c r="IT54" s="41">
        <v>3</v>
      </c>
      <c r="IU54" s="6"/>
      <c r="IV54" s="6"/>
      <c r="IW54" s="6"/>
      <c r="IX54" s="6"/>
      <c r="IY54" s="6"/>
      <c r="IZ54" s="6"/>
      <c r="JA54" s="52"/>
    </row>
    <row r="55" spans="1:261" s="1" customFormat="1" outlineLevel="2" x14ac:dyDescent="0.25">
      <c r="B55" s="338"/>
      <c r="C55" s="339"/>
      <c r="D55" s="17" t="s">
        <v>1</v>
      </c>
      <c r="E55" s="36">
        <f>AVERAGE(O55,Y55,AI55,AS55,BC55,BM55,BW55,CG55,CQ55,DA55,DK55,DU55,EE55,EO55,EY55,FI55,FS55,GC55,GM55,GW55,HG55,HQ55,IA55,IK55,IU55)</f>
        <v>7.333333333333333</v>
      </c>
      <c r="F55" s="36">
        <f t="shared" ref="F55:J55" si="240">AVERAGE(P55,Z55,AJ55,AT55,BD55,BN55,BX55,CH55,CR55,DB55,DL55,DV55,EF55,EP55,EZ55,FJ55,FT55,GD55,GN55,GX55,HH55,HR55,IB55,IL55,IV55)</f>
        <v>8</v>
      </c>
      <c r="G55" s="36">
        <f t="shared" si="240"/>
        <v>5</v>
      </c>
      <c r="H55" s="36">
        <f t="shared" si="240"/>
        <v>5</v>
      </c>
      <c r="I55" s="36" t="e">
        <f t="shared" si="240"/>
        <v>#DIV/0!</v>
      </c>
      <c r="J55" s="36">
        <f t="shared" si="240"/>
        <v>0.66666666666666663</v>
      </c>
      <c r="K55" s="52"/>
      <c r="M55" s="48"/>
      <c r="N55" s="17" t="s">
        <v>1</v>
      </c>
      <c r="O55" s="36">
        <f>IF(COUNT(O52:O54)=0,"",AVERAGE(O52:O54))</f>
        <v>7.333333333333333</v>
      </c>
      <c r="P55" s="36">
        <f>IF(COUNT(P52:P54)=0,"",AVERAGE(P52:P54))</f>
        <v>8</v>
      </c>
      <c r="Q55" s="36">
        <f>IF(COUNT(Q52:Q54)=0,"",AVERAGE(Q52:Q54))</f>
        <v>5</v>
      </c>
      <c r="R55" s="36">
        <f>IF(COUNT(R52:R54)=0,"",AVERAGE(R52:R54))</f>
        <v>5</v>
      </c>
      <c r="S55" s="36"/>
      <c r="T55" s="36">
        <f>IF(COUNT(T52:T54)=0,"",AVERAGE(T52:T54))</f>
        <v>0.66666666666666663</v>
      </c>
      <c r="U55" s="52"/>
      <c r="W55" s="48"/>
      <c r="X55" s="17" t="s">
        <v>1</v>
      </c>
      <c r="Y55" s="36" t="str">
        <f t="shared" ref="Y55:AD55" si="241">IF(COUNT(Y52:Y54)=0,"",AVERAGE(Y52:Y54))</f>
        <v/>
      </c>
      <c r="Z55" s="36" t="str">
        <f t="shared" si="241"/>
        <v/>
      </c>
      <c r="AA55" s="36" t="str">
        <f t="shared" si="241"/>
        <v/>
      </c>
      <c r="AB55" s="36" t="str">
        <f t="shared" si="241"/>
        <v/>
      </c>
      <c r="AC55" s="36" t="str">
        <f t="shared" si="241"/>
        <v/>
      </c>
      <c r="AD55" s="36" t="str">
        <f t="shared" si="241"/>
        <v/>
      </c>
      <c r="AE55" s="52"/>
      <c r="AG55" s="48"/>
      <c r="AH55" s="17" t="s">
        <v>1</v>
      </c>
      <c r="AI55" s="36" t="str">
        <f t="shared" ref="AI55:AN55" si="242">IF(COUNT(AI52:AI54)=0,"",AVERAGE(AI52:AI54))</f>
        <v/>
      </c>
      <c r="AJ55" s="36" t="str">
        <f t="shared" si="242"/>
        <v/>
      </c>
      <c r="AK55" s="36" t="str">
        <f t="shared" si="242"/>
        <v/>
      </c>
      <c r="AL55" s="36" t="str">
        <f t="shared" si="242"/>
        <v/>
      </c>
      <c r="AM55" s="36" t="str">
        <f t="shared" si="242"/>
        <v/>
      </c>
      <c r="AN55" s="36" t="str">
        <f t="shared" si="242"/>
        <v/>
      </c>
      <c r="AO55" s="52"/>
      <c r="AQ55" s="48"/>
      <c r="AR55" s="17" t="s">
        <v>1</v>
      </c>
      <c r="AS55" s="36" t="str">
        <f t="shared" ref="AS55:AX55" si="243">IF(COUNT(AS52:AS54)=0,"",AVERAGE(AS52:AS54))</f>
        <v/>
      </c>
      <c r="AT55" s="36" t="str">
        <f t="shared" si="243"/>
        <v/>
      </c>
      <c r="AU55" s="36" t="str">
        <f t="shared" si="243"/>
        <v/>
      </c>
      <c r="AV55" s="36" t="str">
        <f t="shared" si="243"/>
        <v/>
      </c>
      <c r="AW55" s="36" t="str">
        <f t="shared" si="243"/>
        <v/>
      </c>
      <c r="AX55" s="36" t="str">
        <f t="shared" si="243"/>
        <v/>
      </c>
      <c r="AY55" s="52"/>
      <c r="BA55" s="48"/>
      <c r="BB55" s="17" t="s">
        <v>1</v>
      </c>
      <c r="BC55" s="36" t="str">
        <f t="shared" ref="BC55:BH55" si="244">IF(COUNT(BC52:BC54)=0,"",AVERAGE(BC52:BC54))</f>
        <v/>
      </c>
      <c r="BD55" s="36" t="str">
        <f t="shared" si="244"/>
        <v/>
      </c>
      <c r="BE55" s="36" t="str">
        <f t="shared" si="244"/>
        <v/>
      </c>
      <c r="BF55" s="36" t="str">
        <f t="shared" si="244"/>
        <v/>
      </c>
      <c r="BG55" s="36" t="str">
        <f t="shared" si="244"/>
        <v/>
      </c>
      <c r="BH55" s="36" t="str">
        <f t="shared" si="244"/>
        <v/>
      </c>
      <c r="BI55" s="52"/>
      <c r="BK55" s="48"/>
      <c r="BL55" s="17" t="s">
        <v>1</v>
      </c>
      <c r="BM55" s="36" t="str">
        <f t="shared" ref="BM55:BR55" si="245">IF(COUNT(BM52:BM54)=0,"",AVERAGE(BM52:BM54))</f>
        <v/>
      </c>
      <c r="BN55" s="36" t="str">
        <f t="shared" si="245"/>
        <v/>
      </c>
      <c r="BO55" s="36" t="str">
        <f t="shared" si="245"/>
        <v/>
      </c>
      <c r="BP55" s="36" t="str">
        <f t="shared" si="245"/>
        <v/>
      </c>
      <c r="BQ55" s="36" t="str">
        <f t="shared" si="245"/>
        <v/>
      </c>
      <c r="BR55" s="36" t="str">
        <f t="shared" si="245"/>
        <v/>
      </c>
      <c r="BS55" s="52"/>
      <c r="BU55" s="48"/>
      <c r="BV55" s="17" t="s">
        <v>1</v>
      </c>
      <c r="BW55" s="36" t="str">
        <f t="shared" ref="BW55:CB55" si="246">IF(COUNT(BW52:BW54)=0,"",AVERAGE(BW52:BW54))</f>
        <v/>
      </c>
      <c r="BX55" s="36" t="str">
        <f t="shared" si="246"/>
        <v/>
      </c>
      <c r="BY55" s="36" t="str">
        <f t="shared" si="246"/>
        <v/>
      </c>
      <c r="BZ55" s="36" t="str">
        <f t="shared" si="246"/>
        <v/>
      </c>
      <c r="CA55" s="36" t="str">
        <f t="shared" si="246"/>
        <v/>
      </c>
      <c r="CB55" s="36" t="str">
        <f t="shared" si="246"/>
        <v/>
      </c>
      <c r="CC55" s="52"/>
      <c r="CE55" s="48"/>
      <c r="CF55" s="17" t="s">
        <v>1</v>
      </c>
      <c r="CG55" s="36" t="str">
        <f t="shared" ref="CG55:CL55" si="247">IF(COUNT(CG52:CG54)=0,"",AVERAGE(CG52:CG54))</f>
        <v/>
      </c>
      <c r="CH55" s="36" t="str">
        <f t="shared" si="247"/>
        <v/>
      </c>
      <c r="CI55" s="36" t="str">
        <f t="shared" si="247"/>
        <v/>
      </c>
      <c r="CJ55" s="36" t="str">
        <f t="shared" si="247"/>
        <v/>
      </c>
      <c r="CK55" s="36" t="str">
        <f t="shared" si="247"/>
        <v/>
      </c>
      <c r="CL55" s="36" t="str">
        <f t="shared" si="247"/>
        <v/>
      </c>
      <c r="CM55" s="52"/>
      <c r="CO55" s="48"/>
      <c r="CP55" s="17" t="s">
        <v>1</v>
      </c>
      <c r="CQ55" s="36" t="str">
        <f t="shared" ref="CQ55:CV55" si="248">IF(COUNT(CQ52:CQ54)=0,"",AVERAGE(CQ52:CQ54))</f>
        <v/>
      </c>
      <c r="CR55" s="36" t="str">
        <f t="shared" si="248"/>
        <v/>
      </c>
      <c r="CS55" s="36" t="str">
        <f t="shared" si="248"/>
        <v/>
      </c>
      <c r="CT55" s="36" t="str">
        <f t="shared" si="248"/>
        <v/>
      </c>
      <c r="CU55" s="36" t="str">
        <f t="shared" si="248"/>
        <v/>
      </c>
      <c r="CV55" s="36" t="str">
        <f t="shared" si="248"/>
        <v/>
      </c>
      <c r="CW55" s="52"/>
      <c r="CY55" s="48"/>
      <c r="CZ55" s="17" t="s">
        <v>1</v>
      </c>
      <c r="DA55" s="36" t="str">
        <f t="shared" ref="DA55:DF55" si="249">IF(COUNT(DA52:DA54)=0,"",AVERAGE(DA52:DA54))</f>
        <v/>
      </c>
      <c r="DB55" s="36" t="str">
        <f t="shared" si="249"/>
        <v/>
      </c>
      <c r="DC55" s="36" t="str">
        <f t="shared" si="249"/>
        <v/>
      </c>
      <c r="DD55" s="36" t="str">
        <f t="shared" si="249"/>
        <v/>
      </c>
      <c r="DE55" s="36" t="str">
        <f t="shared" si="249"/>
        <v/>
      </c>
      <c r="DF55" s="36" t="str">
        <f t="shared" si="249"/>
        <v/>
      </c>
      <c r="DG55" s="52"/>
      <c r="DI55" s="48"/>
      <c r="DJ55" s="17" t="s">
        <v>1</v>
      </c>
      <c r="DK55" s="36" t="str">
        <f t="shared" ref="DK55:DP55" si="250">IF(COUNT(DK52:DK54)=0,"",AVERAGE(DK52:DK54))</f>
        <v/>
      </c>
      <c r="DL55" s="36" t="str">
        <f t="shared" si="250"/>
        <v/>
      </c>
      <c r="DM55" s="36" t="str">
        <f t="shared" si="250"/>
        <v/>
      </c>
      <c r="DN55" s="36" t="str">
        <f t="shared" si="250"/>
        <v/>
      </c>
      <c r="DO55" s="36" t="str">
        <f t="shared" si="250"/>
        <v/>
      </c>
      <c r="DP55" s="36" t="str">
        <f t="shared" si="250"/>
        <v/>
      </c>
      <c r="DQ55" s="52"/>
      <c r="DS55" s="48"/>
      <c r="DT55" s="17" t="s">
        <v>1</v>
      </c>
      <c r="DU55" s="36" t="str">
        <f t="shared" ref="DU55:DZ55" si="251">IF(COUNT(DU52:DU54)=0,"",AVERAGE(DU52:DU54))</f>
        <v/>
      </c>
      <c r="DV55" s="36" t="str">
        <f t="shared" si="251"/>
        <v/>
      </c>
      <c r="DW55" s="36" t="str">
        <f t="shared" si="251"/>
        <v/>
      </c>
      <c r="DX55" s="36" t="str">
        <f t="shared" si="251"/>
        <v/>
      </c>
      <c r="DY55" s="36" t="str">
        <f t="shared" si="251"/>
        <v/>
      </c>
      <c r="DZ55" s="36" t="str">
        <f t="shared" si="251"/>
        <v/>
      </c>
      <c r="EA55" s="52"/>
      <c r="EC55" s="48"/>
      <c r="ED55" s="17" t="s">
        <v>1</v>
      </c>
      <c r="EE55" s="36" t="str">
        <f t="shared" ref="EE55:EJ55" si="252">IF(COUNT(EE52:EE54)=0,"",AVERAGE(EE52:EE54))</f>
        <v/>
      </c>
      <c r="EF55" s="36" t="str">
        <f t="shared" si="252"/>
        <v/>
      </c>
      <c r="EG55" s="36" t="str">
        <f t="shared" si="252"/>
        <v/>
      </c>
      <c r="EH55" s="36" t="str">
        <f t="shared" si="252"/>
        <v/>
      </c>
      <c r="EI55" s="36" t="str">
        <f t="shared" si="252"/>
        <v/>
      </c>
      <c r="EJ55" s="36" t="str">
        <f t="shared" si="252"/>
        <v/>
      </c>
      <c r="EK55" s="52"/>
      <c r="EM55" s="48"/>
      <c r="EN55" s="17" t="s">
        <v>1</v>
      </c>
      <c r="EO55" s="36" t="str">
        <f t="shared" ref="EO55:ET55" si="253">IF(COUNT(EO52:EO54)=0,"",AVERAGE(EO52:EO54))</f>
        <v/>
      </c>
      <c r="EP55" s="36" t="str">
        <f t="shared" si="253"/>
        <v/>
      </c>
      <c r="EQ55" s="36" t="str">
        <f t="shared" si="253"/>
        <v/>
      </c>
      <c r="ER55" s="36" t="str">
        <f t="shared" si="253"/>
        <v/>
      </c>
      <c r="ES55" s="36" t="str">
        <f t="shared" si="253"/>
        <v/>
      </c>
      <c r="ET55" s="36" t="str">
        <f t="shared" si="253"/>
        <v/>
      </c>
      <c r="EU55" s="52"/>
      <c r="EW55" s="48"/>
      <c r="EX55" s="17" t="s">
        <v>1</v>
      </c>
      <c r="EY55" s="36" t="str">
        <f t="shared" ref="EY55:FD55" si="254">IF(COUNT(EY52:EY54)=0,"",AVERAGE(EY52:EY54))</f>
        <v/>
      </c>
      <c r="EZ55" s="36" t="str">
        <f t="shared" si="254"/>
        <v/>
      </c>
      <c r="FA55" s="36" t="str">
        <f t="shared" si="254"/>
        <v/>
      </c>
      <c r="FB55" s="36" t="str">
        <f t="shared" si="254"/>
        <v/>
      </c>
      <c r="FC55" s="36" t="str">
        <f t="shared" si="254"/>
        <v/>
      </c>
      <c r="FD55" s="36" t="str">
        <f t="shared" si="254"/>
        <v/>
      </c>
      <c r="FE55" s="52"/>
      <c r="FG55" s="48"/>
      <c r="FH55" s="17" t="s">
        <v>1</v>
      </c>
      <c r="FI55" s="36" t="str">
        <f t="shared" ref="FI55:FN55" si="255">IF(COUNT(FI52:FI54)=0,"",AVERAGE(FI52:FI54))</f>
        <v/>
      </c>
      <c r="FJ55" s="36" t="str">
        <f t="shared" si="255"/>
        <v/>
      </c>
      <c r="FK55" s="36" t="str">
        <f t="shared" si="255"/>
        <v/>
      </c>
      <c r="FL55" s="36" t="str">
        <f t="shared" si="255"/>
        <v/>
      </c>
      <c r="FM55" s="36" t="str">
        <f t="shared" si="255"/>
        <v/>
      </c>
      <c r="FN55" s="36" t="str">
        <f t="shared" si="255"/>
        <v/>
      </c>
      <c r="FO55" s="52"/>
      <c r="FQ55" s="48"/>
      <c r="FR55" s="17" t="s">
        <v>1</v>
      </c>
      <c r="FS55" s="36" t="str">
        <f t="shared" ref="FS55:FX55" si="256">IF(COUNT(FS52:FS54)=0,"",AVERAGE(FS52:FS54))</f>
        <v/>
      </c>
      <c r="FT55" s="36" t="str">
        <f t="shared" si="256"/>
        <v/>
      </c>
      <c r="FU55" s="36" t="str">
        <f t="shared" si="256"/>
        <v/>
      </c>
      <c r="FV55" s="36" t="str">
        <f t="shared" si="256"/>
        <v/>
      </c>
      <c r="FW55" s="36" t="str">
        <f t="shared" si="256"/>
        <v/>
      </c>
      <c r="FX55" s="36" t="str">
        <f t="shared" si="256"/>
        <v/>
      </c>
      <c r="FY55" s="52"/>
      <c r="GA55" s="48"/>
      <c r="GB55" s="17" t="s">
        <v>1</v>
      </c>
      <c r="GC55" s="36" t="str">
        <f t="shared" ref="GC55:GH55" si="257">IF(COUNT(GC52:GC54)=0,"",AVERAGE(GC52:GC54))</f>
        <v/>
      </c>
      <c r="GD55" s="36" t="str">
        <f t="shared" si="257"/>
        <v/>
      </c>
      <c r="GE55" s="36" t="str">
        <f t="shared" si="257"/>
        <v/>
      </c>
      <c r="GF55" s="36" t="str">
        <f t="shared" si="257"/>
        <v/>
      </c>
      <c r="GG55" s="36" t="str">
        <f t="shared" si="257"/>
        <v/>
      </c>
      <c r="GH55" s="36" t="str">
        <f t="shared" si="257"/>
        <v/>
      </c>
      <c r="GI55" s="52"/>
      <c r="GK55" s="48"/>
      <c r="GL55" s="17" t="s">
        <v>1</v>
      </c>
      <c r="GM55" s="36" t="str">
        <f t="shared" ref="GM55:GR55" si="258">IF(COUNT(GM52:GM54)=0,"",AVERAGE(GM52:GM54))</f>
        <v/>
      </c>
      <c r="GN55" s="36" t="str">
        <f t="shared" si="258"/>
        <v/>
      </c>
      <c r="GO55" s="36" t="str">
        <f t="shared" si="258"/>
        <v/>
      </c>
      <c r="GP55" s="36" t="str">
        <f t="shared" si="258"/>
        <v/>
      </c>
      <c r="GQ55" s="36" t="str">
        <f t="shared" si="258"/>
        <v/>
      </c>
      <c r="GR55" s="36" t="str">
        <f t="shared" si="258"/>
        <v/>
      </c>
      <c r="GS55" s="52"/>
      <c r="GU55" s="48"/>
      <c r="GV55" s="17" t="s">
        <v>1</v>
      </c>
      <c r="GW55" s="36" t="str">
        <f t="shared" ref="GW55:HB55" si="259">IF(COUNT(GW52:GW54)=0,"",AVERAGE(GW52:GW54))</f>
        <v/>
      </c>
      <c r="GX55" s="36" t="str">
        <f t="shared" si="259"/>
        <v/>
      </c>
      <c r="GY55" s="36" t="str">
        <f t="shared" si="259"/>
        <v/>
      </c>
      <c r="GZ55" s="36" t="str">
        <f t="shared" si="259"/>
        <v/>
      </c>
      <c r="HA55" s="36" t="str">
        <f t="shared" si="259"/>
        <v/>
      </c>
      <c r="HB55" s="36" t="str">
        <f t="shared" si="259"/>
        <v/>
      </c>
      <c r="HC55" s="52"/>
      <c r="HE55" s="48"/>
      <c r="HF55" s="17" t="s">
        <v>1</v>
      </c>
      <c r="HG55" s="36" t="str">
        <f t="shared" ref="HG55:HL55" si="260">IF(COUNT(HG52:HG54)=0,"",AVERAGE(HG52:HG54))</f>
        <v/>
      </c>
      <c r="HH55" s="36" t="str">
        <f t="shared" si="260"/>
        <v/>
      </c>
      <c r="HI55" s="36" t="str">
        <f t="shared" si="260"/>
        <v/>
      </c>
      <c r="HJ55" s="36" t="str">
        <f t="shared" si="260"/>
        <v/>
      </c>
      <c r="HK55" s="36" t="str">
        <f t="shared" si="260"/>
        <v/>
      </c>
      <c r="HL55" s="36" t="str">
        <f t="shared" si="260"/>
        <v/>
      </c>
      <c r="HM55" s="52"/>
      <c r="HO55" s="48"/>
      <c r="HP55" s="17" t="s">
        <v>1</v>
      </c>
      <c r="HQ55" s="36" t="str">
        <f t="shared" ref="HQ55:HV55" si="261">IF(COUNT(HQ52:HQ54)=0,"",AVERAGE(HQ52:HQ54))</f>
        <v/>
      </c>
      <c r="HR55" s="36" t="str">
        <f t="shared" si="261"/>
        <v/>
      </c>
      <c r="HS55" s="36" t="str">
        <f t="shared" si="261"/>
        <v/>
      </c>
      <c r="HT55" s="36" t="str">
        <f t="shared" si="261"/>
        <v/>
      </c>
      <c r="HU55" s="36" t="str">
        <f t="shared" si="261"/>
        <v/>
      </c>
      <c r="HV55" s="36" t="str">
        <f t="shared" si="261"/>
        <v/>
      </c>
      <c r="HW55" s="52"/>
      <c r="HY55" s="48"/>
      <c r="HZ55" s="17" t="s">
        <v>1</v>
      </c>
      <c r="IA55" s="36" t="str">
        <f t="shared" ref="IA55:IF55" si="262">IF(COUNT(IA52:IA54)=0,"",AVERAGE(IA52:IA54))</f>
        <v/>
      </c>
      <c r="IB55" s="36" t="str">
        <f t="shared" si="262"/>
        <v/>
      </c>
      <c r="IC55" s="36" t="str">
        <f t="shared" si="262"/>
        <v/>
      </c>
      <c r="ID55" s="36" t="str">
        <f t="shared" si="262"/>
        <v/>
      </c>
      <c r="IE55" s="36" t="str">
        <f t="shared" si="262"/>
        <v/>
      </c>
      <c r="IF55" s="36" t="str">
        <f t="shared" si="262"/>
        <v/>
      </c>
      <c r="IG55" s="52"/>
      <c r="II55" s="48"/>
      <c r="IJ55" s="17" t="s">
        <v>1</v>
      </c>
      <c r="IK55" s="36" t="str">
        <f t="shared" ref="IK55:IP55" si="263">IF(COUNT(IK52:IK54)=0,"",AVERAGE(IK52:IK54))</f>
        <v/>
      </c>
      <c r="IL55" s="36" t="str">
        <f t="shared" si="263"/>
        <v/>
      </c>
      <c r="IM55" s="36" t="str">
        <f t="shared" si="263"/>
        <v/>
      </c>
      <c r="IN55" s="36" t="str">
        <f t="shared" si="263"/>
        <v/>
      </c>
      <c r="IO55" s="36" t="str">
        <f t="shared" si="263"/>
        <v/>
      </c>
      <c r="IP55" s="36" t="str">
        <f t="shared" si="263"/>
        <v/>
      </c>
      <c r="IQ55" s="52"/>
      <c r="IS55" s="48"/>
      <c r="IT55" s="17" t="s">
        <v>1</v>
      </c>
      <c r="IU55" s="36" t="str">
        <f t="shared" ref="IU55:IZ55" si="264">IF(COUNT(IU52:IU54)=0,"",AVERAGE(IU52:IU54))</f>
        <v/>
      </c>
      <c r="IV55" s="36" t="str">
        <f t="shared" si="264"/>
        <v/>
      </c>
      <c r="IW55" s="36" t="str">
        <f t="shared" si="264"/>
        <v/>
      </c>
      <c r="IX55" s="36" t="str">
        <f t="shared" si="264"/>
        <v/>
      </c>
      <c r="IY55" s="36" t="str">
        <f t="shared" si="264"/>
        <v/>
      </c>
      <c r="IZ55" s="36" t="str">
        <f t="shared" si="264"/>
        <v/>
      </c>
      <c r="JA55" s="52"/>
    </row>
    <row r="56" spans="1:261" s="1" customFormat="1" ht="26.4" outlineLevel="1" x14ac:dyDescent="0.25">
      <c r="A56" s="99" t="s">
        <v>129</v>
      </c>
      <c r="B56" s="345">
        <f>IF(A56="High",TECHHigh,(IF(A56="Medium",TECHMed,(IF(A56="Low",TechLow,0)))))</f>
        <v>1</v>
      </c>
      <c r="C56" s="341">
        <v>1.8</v>
      </c>
      <c r="D56" s="38" t="s">
        <v>408</v>
      </c>
      <c r="E56" s="349">
        <f>E58</f>
        <v>9</v>
      </c>
      <c r="F56" s="349">
        <f t="shared" ref="F56:J56" si="265">F58</f>
        <v>8</v>
      </c>
      <c r="G56" s="349">
        <f t="shared" si="265"/>
        <v>7</v>
      </c>
      <c r="H56" s="349">
        <f t="shared" si="265"/>
        <v>7</v>
      </c>
      <c r="I56" s="349" t="e">
        <f t="shared" si="265"/>
        <v>#DIV/0!</v>
      </c>
      <c r="J56" s="349">
        <f t="shared" si="265"/>
        <v>7</v>
      </c>
      <c r="K56" s="52"/>
      <c r="M56" s="37">
        <v>1.8</v>
      </c>
      <c r="N56" s="38" t="s">
        <v>408</v>
      </c>
      <c r="O56" s="38"/>
      <c r="P56" s="38"/>
      <c r="Q56" s="38"/>
      <c r="R56" s="38"/>
      <c r="S56" s="38"/>
      <c r="T56" s="38"/>
      <c r="U56" s="52"/>
      <c r="W56" s="37">
        <v>1.8</v>
      </c>
      <c r="X56" s="38" t="s">
        <v>408</v>
      </c>
      <c r="Y56" s="38"/>
      <c r="Z56" s="38"/>
      <c r="AA56" s="38"/>
      <c r="AB56" s="38"/>
      <c r="AC56" s="38"/>
      <c r="AD56" s="38"/>
      <c r="AE56" s="52"/>
      <c r="AG56" s="37">
        <v>1.8</v>
      </c>
      <c r="AH56" s="38" t="s">
        <v>408</v>
      </c>
      <c r="AI56" s="38"/>
      <c r="AJ56" s="38"/>
      <c r="AK56" s="38"/>
      <c r="AL56" s="38"/>
      <c r="AM56" s="38"/>
      <c r="AN56" s="38"/>
      <c r="AO56" s="52"/>
      <c r="AQ56" s="37">
        <v>1.8</v>
      </c>
      <c r="AR56" s="38" t="s">
        <v>408</v>
      </c>
      <c r="AS56" s="38"/>
      <c r="AT56" s="38"/>
      <c r="AU56" s="38"/>
      <c r="AV56" s="38"/>
      <c r="AW56" s="38"/>
      <c r="AX56" s="38"/>
      <c r="AY56" s="52"/>
      <c r="BA56" s="37">
        <v>1.8</v>
      </c>
      <c r="BB56" s="38" t="s">
        <v>408</v>
      </c>
      <c r="BC56" s="38"/>
      <c r="BD56" s="38"/>
      <c r="BE56" s="38"/>
      <c r="BF56" s="38"/>
      <c r="BG56" s="38"/>
      <c r="BH56" s="38"/>
      <c r="BI56" s="52"/>
      <c r="BK56" s="37">
        <v>1.8</v>
      </c>
      <c r="BL56" s="38" t="s">
        <v>408</v>
      </c>
      <c r="BM56" s="38"/>
      <c r="BN56" s="38"/>
      <c r="BO56" s="38"/>
      <c r="BP56" s="38"/>
      <c r="BQ56" s="38"/>
      <c r="BR56" s="38"/>
      <c r="BS56" s="52"/>
      <c r="BU56" s="37">
        <v>1.8</v>
      </c>
      <c r="BV56" s="38" t="s">
        <v>408</v>
      </c>
      <c r="BW56" s="38"/>
      <c r="BX56" s="38"/>
      <c r="BY56" s="38"/>
      <c r="BZ56" s="38"/>
      <c r="CA56" s="38"/>
      <c r="CB56" s="38"/>
      <c r="CC56" s="52"/>
      <c r="CE56" s="37">
        <v>1.8</v>
      </c>
      <c r="CF56" s="38" t="s">
        <v>408</v>
      </c>
      <c r="CG56" s="38"/>
      <c r="CH56" s="38"/>
      <c r="CI56" s="38"/>
      <c r="CJ56" s="38"/>
      <c r="CK56" s="38"/>
      <c r="CL56" s="38"/>
      <c r="CM56" s="52"/>
      <c r="CO56" s="37">
        <v>1.8</v>
      </c>
      <c r="CP56" s="38" t="s">
        <v>408</v>
      </c>
      <c r="CQ56" s="38"/>
      <c r="CR56" s="38"/>
      <c r="CS56" s="38"/>
      <c r="CT56" s="38"/>
      <c r="CU56" s="38"/>
      <c r="CV56" s="38"/>
      <c r="CW56" s="52"/>
      <c r="CY56" s="37">
        <v>1.8</v>
      </c>
      <c r="CZ56" s="38" t="s">
        <v>408</v>
      </c>
      <c r="DA56" s="38"/>
      <c r="DB56" s="38"/>
      <c r="DC56" s="38"/>
      <c r="DD56" s="38"/>
      <c r="DE56" s="38"/>
      <c r="DF56" s="38"/>
      <c r="DG56" s="52"/>
      <c r="DI56" s="37">
        <v>1.8</v>
      </c>
      <c r="DJ56" s="38" t="s">
        <v>408</v>
      </c>
      <c r="DK56" s="38"/>
      <c r="DL56" s="38"/>
      <c r="DM56" s="38"/>
      <c r="DN56" s="38"/>
      <c r="DO56" s="38"/>
      <c r="DP56" s="38"/>
      <c r="DQ56" s="52"/>
      <c r="DS56" s="37">
        <v>1.8</v>
      </c>
      <c r="DT56" s="38" t="s">
        <v>408</v>
      </c>
      <c r="DU56" s="38"/>
      <c r="DV56" s="38"/>
      <c r="DW56" s="38"/>
      <c r="DX56" s="38"/>
      <c r="DY56" s="38"/>
      <c r="DZ56" s="38"/>
      <c r="EA56" s="52"/>
      <c r="EC56" s="37">
        <v>1.8</v>
      </c>
      <c r="ED56" s="38" t="s">
        <v>408</v>
      </c>
      <c r="EE56" s="38"/>
      <c r="EF56" s="38"/>
      <c r="EG56" s="38"/>
      <c r="EH56" s="38"/>
      <c r="EI56" s="38"/>
      <c r="EJ56" s="38"/>
      <c r="EK56" s="52"/>
      <c r="EM56" s="37">
        <v>1.8</v>
      </c>
      <c r="EN56" s="38" t="s">
        <v>408</v>
      </c>
      <c r="EO56" s="38"/>
      <c r="EP56" s="38"/>
      <c r="EQ56" s="38"/>
      <c r="ER56" s="38"/>
      <c r="ES56" s="38"/>
      <c r="ET56" s="38"/>
      <c r="EU56" s="52"/>
      <c r="EW56" s="37">
        <v>1.8</v>
      </c>
      <c r="EX56" s="38" t="s">
        <v>408</v>
      </c>
      <c r="EY56" s="38"/>
      <c r="EZ56" s="38"/>
      <c r="FA56" s="38"/>
      <c r="FB56" s="38"/>
      <c r="FC56" s="38"/>
      <c r="FD56" s="38"/>
      <c r="FE56" s="52"/>
      <c r="FG56" s="37">
        <v>1.8</v>
      </c>
      <c r="FH56" s="38" t="s">
        <v>408</v>
      </c>
      <c r="FI56" s="38"/>
      <c r="FJ56" s="38"/>
      <c r="FK56" s="38"/>
      <c r="FL56" s="38"/>
      <c r="FM56" s="38"/>
      <c r="FN56" s="38"/>
      <c r="FO56" s="52"/>
      <c r="FQ56" s="37">
        <v>1.8</v>
      </c>
      <c r="FR56" s="38" t="s">
        <v>408</v>
      </c>
      <c r="FS56" s="38"/>
      <c r="FT56" s="38"/>
      <c r="FU56" s="38"/>
      <c r="FV56" s="38"/>
      <c r="FW56" s="38"/>
      <c r="FX56" s="38"/>
      <c r="FY56" s="52"/>
      <c r="GA56" s="37">
        <v>1.8</v>
      </c>
      <c r="GB56" s="38" t="s">
        <v>408</v>
      </c>
      <c r="GC56" s="38"/>
      <c r="GD56" s="38"/>
      <c r="GE56" s="38"/>
      <c r="GF56" s="38"/>
      <c r="GG56" s="38"/>
      <c r="GH56" s="38"/>
      <c r="GI56" s="52"/>
      <c r="GK56" s="37">
        <v>1.8</v>
      </c>
      <c r="GL56" s="38" t="s">
        <v>408</v>
      </c>
      <c r="GM56" s="38"/>
      <c r="GN56" s="38"/>
      <c r="GO56" s="38"/>
      <c r="GP56" s="38"/>
      <c r="GQ56" s="38"/>
      <c r="GR56" s="38"/>
      <c r="GS56" s="52"/>
      <c r="GU56" s="37">
        <v>1.8</v>
      </c>
      <c r="GV56" s="38" t="s">
        <v>408</v>
      </c>
      <c r="GW56" s="38"/>
      <c r="GX56" s="38"/>
      <c r="GY56" s="38"/>
      <c r="GZ56" s="38"/>
      <c r="HA56" s="38"/>
      <c r="HB56" s="38"/>
      <c r="HC56" s="52"/>
      <c r="HE56" s="37">
        <v>1.8</v>
      </c>
      <c r="HF56" s="38" t="s">
        <v>408</v>
      </c>
      <c r="HG56" s="38"/>
      <c r="HH56" s="38"/>
      <c r="HI56" s="38"/>
      <c r="HJ56" s="38"/>
      <c r="HK56" s="38"/>
      <c r="HL56" s="38"/>
      <c r="HM56" s="52"/>
      <c r="HO56" s="37">
        <v>1.8</v>
      </c>
      <c r="HP56" s="38" t="s">
        <v>408</v>
      </c>
      <c r="HQ56" s="38"/>
      <c r="HR56" s="38"/>
      <c r="HS56" s="38"/>
      <c r="HT56" s="38"/>
      <c r="HU56" s="38"/>
      <c r="HV56" s="38"/>
      <c r="HW56" s="52"/>
      <c r="HY56" s="37">
        <v>1.8</v>
      </c>
      <c r="HZ56" s="38" t="s">
        <v>408</v>
      </c>
      <c r="IA56" s="38"/>
      <c r="IB56" s="38"/>
      <c r="IC56" s="38"/>
      <c r="ID56" s="38"/>
      <c r="IE56" s="38"/>
      <c r="IF56" s="38"/>
      <c r="IG56" s="52"/>
      <c r="II56" s="37">
        <v>1.8</v>
      </c>
      <c r="IJ56" s="38" t="s">
        <v>408</v>
      </c>
      <c r="IK56" s="38"/>
      <c r="IL56" s="38"/>
      <c r="IM56" s="38"/>
      <c r="IN56" s="38"/>
      <c r="IO56" s="38"/>
      <c r="IP56" s="38"/>
      <c r="IQ56" s="52"/>
      <c r="IS56" s="37">
        <v>1.8</v>
      </c>
      <c r="IT56" s="38" t="s">
        <v>408</v>
      </c>
      <c r="IU56" s="38"/>
      <c r="IV56" s="38"/>
      <c r="IW56" s="38"/>
      <c r="IX56" s="38"/>
      <c r="IY56" s="38"/>
      <c r="IZ56" s="38"/>
      <c r="JA56" s="52"/>
    </row>
    <row r="57" spans="1:261" s="1" customFormat="1" outlineLevel="2" x14ac:dyDescent="0.25">
      <c r="B57" s="338"/>
      <c r="C57" s="342"/>
      <c r="D57" s="41">
        <v>1</v>
      </c>
      <c r="E57" s="6"/>
      <c r="F57" s="6"/>
      <c r="G57" s="6"/>
      <c r="H57" s="6"/>
      <c r="I57" s="6"/>
      <c r="J57" s="6"/>
      <c r="K57" s="52"/>
      <c r="M57" s="47"/>
      <c r="N57" s="41">
        <v>1</v>
      </c>
      <c r="O57" s="6">
        <v>9</v>
      </c>
      <c r="P57" s="6">
        <v>8</v>
      </c>
      <c r="Q57" s="6">
        <v>7</v>
      </c>
      <c r="R57" s="6">
        <v>7</v>
      </c>
      <c r="S57" s="6"/>
      <c r="T57" s="6">
        <v>7</v>
      </c>
      <c r="U57" s="52"/>
      <c r="W57" s="47"/>
      <c r="X57" s="41">
        <v>1</v>
      </c>
      <c r="Y57" s="6"/>
      <c r="Z57" s="6"/>
      <c r="AA57" s="6"/>
      <c r="AB57" s="6"/>
      <c r="AC57" s="6"/>
      <c r="AD57" s="6"/>
      <c r="AE57" s="52"/>
      <c r="AG57" s="47"/>
      <c r="AH57" s="41">
        <v>1</v>
      </c>
      <c r="AI57" s="6"/>
      <c r="AJ57" s="6"/>
      <c r="AK57" s="6"/>
      <c r="AL57" s="6"/>
      <c r="AM57" s="6"/>
      <c r="AN57" s="6"/>
      <c r="AO57" s="52"/>
      <c r="AQ57" s="47"/>
      <c r="AR57" s="41">
        <v>1</v>
      </c>
      <c r="AS57" s="6"/>
      <c r="AT57" s="6"/>
      <c r="AU57" s="6"/>
      <c r="AV57" s="6"/>
      <c r="AW57" s="6"/>
      <c r="AX57" s="6"/>
      <c r="AY57" s="52"/>
      <c r="BA57" s="47"/>
      <c r="BB57" s="41">
        <v>1</v>
      </c>
      <c r="BC57" s="6"/>
      <c r="BD57" s="6"/>
      <c r="BE57" s="6"/>
      <c r="BF57" s="6"/>
      <c r="BG57" s="6"/>
      <c r="BH57" s="6"/>
      <c r="BI57" s="52"/>
      <c r="BK57" s="47"/>
      <c r="BL57" s="41">
        <v>1</v>
      </c>
      <c r="BM57" s="6"/>
      <c r="BN57" s="6"/>
      <c r="BO57" s="6"/>
      <c r="BP57" s="6"/>
      <c r="BQ57" s="6"/>
      <c r="BR57" s="6"/>
      <c r="BS57" s="52"/>
      <c r="BU57" s="47"/>
      <c r="BV57" s="41">
        <v>1</v>
      </c>
      <c r="BW57" s="6"/>
      <c r="BX57" s="6"/>
      <c r="BY57" s="6"/>
      <c r="BZ57" s="6"/>
      <c r="CA57" s="6"/>
      <c r="CB57" s="6"/>
      <c r="CC57" s="52"/>
      <c r="CE57" s="47"/>
      <c r="CF57" s="41">
        <v>1</v>
      </c>
      <c r="CG57" s="6"/>
      <c r="CH57" s="6"/>
      <c r="CI57" s="6"/>
      <c r="CJ57" s="6"/>
      <c r="CK57" s="6"/>
      <c r="CL57" s="6"/>
      <c r="CM57" s="52"/>
      <c r="CO57" s="47"/>
      <c r="CP57" s="41">
        <v>1</v>
      </c>
      <c r="CQ57" s="6"/>
      <c r="CR57" s="6"/>
      <c r="CS57" s="6"/>
      <c r="CT57" s="6"/>
      <c r="CU57" s="6"/>
      <c r="CV57" s="6"/>
      <c r="CW57" s="52"/>
      <c r="CY57" s="47"/>
      <c r="CZ57" s="41">
        <v>1</v>
      </c>
      <c r="DA57" s="6"/>
      <c r="DB57" s="6"/>
      <c r="DC57" s="6"/>
      <c r="DD57" s="6"/>
      <c r="DE57" s="6"/>
      <c r="DF57" s="6"/>
      <c r="DG57" s="52"/>
      <c r="DI57" s="47"/>
      <c r="DJ57" s="41">
        <v>1</v>
      </c>
      <c r="DK57" s="6"/>
      <c r="DL57" s="6"/>
      <c r="DM57" s="6"/>
      <c r="DN57" s="6"/>
      <c r="DO57" s="6"/>
      <c r="DP57" s="6"/>
      <c r="DQ57" s="52"/>
      <c r="DS57" s="47"/>
      <c r="DT57" s="41">
        <v>1</v>
      </c>
      <c r="DU57" s="6"/>
      <c r="DV57" s="6"/>
      <c r="DW57" s="6"/>
      <c r="DX57" s="6"/>
      <c r="DY57" s="6"/>
      <c r="DZ57" s="6"/>
      <c r="EA57" s="52"/>
      <c r="EC57" s="47"/>
      <c r="ED57" s="41">
        <v>1</v>
      </c>
      <c r="EE57" s="6"/>
      <c r="EF57" s="6"/>
      <c r="EG57" s="6"/>
      <c r="EH57" s="6"/>
      <c r="EI57" s="6"/>
      <c r="EJ57" s="6"/>
      <c r="EK57" s="52"/>
      <c r="EM57" s="47"/>
      <c r="EN57" s="41">
        <v>1</v>
      </c>
      <c r="EO57" s="6"/>
      <c r="EP57" s="6"/>
      <c r="EQ57" s="6"/>
      <c r="ER57" s="6"/>
      <c r="ES57" s="6"/>
      <c r="ET57" s="6"/>
      <c r="EU57" s="52"/>
      <c r="EW57" s="47"/>
      <c r="EX57" s="41">
        <v>1</v>
      </c>
      <c r="EY57" s="6"/>
      <c r="EZ57" s="6"/>
      <c r="FA57" s="6"/>
      <c r="FB57" s="6"/>
      <c r="FC57" s="6"/>
      <c r="FD57" s="6"/>
      <c r="FE57" s="52"/>
      <c r="FG57" s="47"/>
      <c r="FH57" s="41">
        <v>1</v>
      </c>
      <c r="FI57" s="6"/>
      <c r="FJ57" s="6"/>
      <c r="FK57" s="6"/>
      <c r="FL57" s="6"/>
      <c r="FM57" s="6"/>
      <c r="FN57" s="6"/>
      <c r="FO57" s="52"/>
      <c r="FQ57" s="47"/>
      <c r="FR57" s="41">
        <v>1</v>
      </c>
      <c r="FS57" s="6"/>
      <c r="FT57" s="6"/>
      <c r="FU57" s="6"/>
      <c r="FV57" s="6"/>
      <c r="FW57" s="6"/>
      <c r="FX57" s="6"/>
      <c r="FY57" s="52"/>
      <c r="GA57" s="47"/>
      <c r="GB57" s="41">
        <v>1</v>
      </c>
      <c r="GC57" s="6"/>
      <c r="GD57" s="6"/>
      <c r="GE57" s="6"/>
      <c r="GF57" s="6"/>
      <c r="GG57" s="6"/>
      <c r="GH57" s="6"/>
      <c r="GI57" s="52"/>
      <c r="GK57" s="47"/>
      <c r="GL57" s="41">
        <v>1</v>
      </c>
      <c r="GM57" s="6"/>
      <c r="GN57" s="6"/>
      <c r="GO57" s="6"/>
      <c r="GP57" s="6"/>
      <c r="GQ57" s="6"/>
      <c r="GR57" s="6"/>
      <c r="GS57" s="52"/>
      <c r="GU57" s="47"/>
      <c r="GV57" s="41">
        <v>1</v>
      </c>
      <c r="GW57" s="6"/>
      <c r="GX57" s="6"/>
      <c r="GY57" s="6"/>
      <c r="GZ57" s="6"/>
      <c r="HA57" s="6"/>
      <c r="HB57" s="6"/>
      <c r="HC57" s="52"/>
      <c r="HE57" s="47"/>
      <c r="HF57" s="41">
        <v>1</v>
      </c>
      <c r="HG57" s="6"/>
      <c r="HH57" s="6"/>
      <c r="HI57" s="6"/>
      <c r="HJ57" s="6"/>
      <c r="HK57" s="6"/>
      <c r="HL57" s="6"/>
      <c r="HM57" s="52"/>
      <c r="HO57" s="47"/>
      <c r="HP57" s="41">
        <v>1</v>
      </c>
      <c r="HQ57" s="6"/>
      <c r="HR57" s="6"/>
      <c r="HS57" s="6"/>
      <c r="HT57" s="6"/>
      <c r="HU57" s="6"/>
      <c r="HV57" s="6"/>
      <c r="HW57" s="52"/>
      <c r="HY57" s="47"/>
      <c r="HZ57" s="41">
        <v>1</v>
      </c>
      <c r="IA57" s="6"/>
      <c r="IB57" s="6"/>
      <c r="IC57" s="6"/>
      <c r="ID57" s="6"/>
      <c r="IE57" s="6"/>
      <c r="IF57" s="6"/>
      <c r="IG57" s="52"/>
      <c r="II57" s="47"/>
      <c r="IJ57" s="41">
        <v>1</v>
      </c>
      <c r="IK57" s="6"/>
      <c r="IL57" s="6"/>
      <c r="IM57" s="6"/>
      <c r="IN57" s="6"/>
      <c r="IO57" s="6"/>
      <c r="IP57" s="6"/>
      <c r="IQ57" s="52"/>
      <c r="IS57" s="47"/>
      <c r="IT57" s="41">
        <v>1</v>
      </c>
      <c r="IU57" s="6"/>
      <c r="IV57" s="6"/>
      <c r="IW57" s="6"/>
      <c r="IX57" s="6"/>
      <c r="IY57" s="6"/>
      <c r="IZ57" s="6"/>
      <c r="JA57" s="52"/>
    </row>
    <row r="58" spans="1:261" s="1" customFormat="1" outlineLevel="2" x14ac:dyDescent="0.25">
      <c r="B58" s="338"/>
      <c r="C58" s="339"/>
      <c r="D58" s="17" t="s">
        <v>1</v>
      </c>
      <c r="E58" s="36">
        <f>AVERAGE(O58,Y58,AI58,AS58,BC58,BM58,BW58,CG58,CQ58,DA58,DK58,DU58,EE58,EO58,EY58,FI58,FS58,GC58,GM58,GW58,HG58,HQ58,IA58,IK58,IU58)</f>
        <v>9</v>
      </c>
      <c r="F58" s="36">
        <f t="shared" ref="F58:J58" si="266">AVERAGE(P58,Z58,AJ58,AT58,BD58,BN58,BX58,CH58,CR58,DB58,DL58,DV58,EF58,EP58,EZ58,FJ58,FT58,GD58,GN58,GX58,HH58,HR58,IB58,IL58,IV58)</f>
        <v>8</v>
      </c>
      <c r="G58" s="36">
        <f t="shared" si="266"/>
        <v>7</v>
      </c>
      <c r="H58" s="36">
        <f t="shared" si="266"/>
        <v>7</v>
      </c>
      <c r="I58" s="36" t="e">
        <f t="shared" si="266"/>
        <v>#DIV/0!</v>
      </c>
      <c r="J58" s="36">
        <f t="shared" si="266"/>
        <v>7</v>
      </c>
      <c r="K58" s="52"/>
      <c r="M58" s="48"/>
      <c r="N58" s="17" t="s">
        <v>1</v>
      </c>
      <c r="O58" s="36">
        <f>IF(COUNT(O57:O57)=0,"",AVERAGE(O57:O57))</f>
        <v>9</v>
      </c>
      <c r="P58" s="36">
        <f>IF(COUNT(P57:P57)=0,"",AVERAGE(P57:P57))</f>
        <v>8</v>
      </c>
      <c r="Q58" s="36">
        <f>IF(COUNT(Q57:Q57)=0,"",AVERAGE(Q57:Q57))</f>
        <v>7</v>
      </c>
      <c r="R58" s="36">
        <f>IF(COUNT(R57:R57)=0,"",AVERAGE(R57:R57))</f>
        <v>7</v>
      </c>
      <c r="S58" s="36"/>
      <c r="T58" s="36">
        <f>IF(COUNT(T57:T57)=0,"",AVERAGE(T57:T57))</f>
        <v>7</v>
      </c>
      <c r="U58" s="52"/>
      <c r="W58" s="48"/>
      <c r="X58" s="17" t="s">
        <v>1</v>
      </c>
      <c r="Y58" s="36" t="str">
        <f t="shared" ref="Y58:AD58" si="267">IF(COUNT(Y57:Y57)=0,"",AVERAGE(Y57:Y57))</f>
        <v/>
      </c>
      <c r="Z58" s="36" t="str">
        <f t="shared" si="267"/>
        <v/>
      </c>
      <c r="AA58" s="36" t="str">
        <f t="shared" si="267"/>
        <v/>
      </c>
      <c r="AB58" s="36" t="str">
        <f t="shared" si="267"/>
        <v/>
      </c>
      <c r="AC58" s="36" t="str">
        <f t="shared" si="267"/>
        <v/>
      </c>
      <c r="AD58" s="36" t="str">
        <f t="shared" si="267"/>
        <v/>
      </c>
      <c r="AE58" s="52"/>
      <c r="AG58" s="48"/>
      <c r="AH58" s="17" t="s">
        <v>1</v>
      </c>
      <c r="AI58" s="36" t="str">
        <f t="shared" ref="AI58:AN58" si="268">IF(COUNT(AI57:AI57)=0,"",AVERAGE(AI57:AI57))</f>
        <v/>
      </c>
      <c r="AJ58" s="36" t="str">
        <f t="shared" si="268"/>
        <v/>
      </c>
      <c r="AK58" s="36" t="str">
        <f t="shared" si="268"/>
        <v/>
      </c>
      <c r="AL58" s="36" t="str">
        <f t="shared" si="268"/>
        <v/>
      </c>
      <c r="AM58" s="36" t="str">
        <f t="shared" si="268"/>
        <v/>
      </c>
      <c r="AN58" s="36" t="str">
        <f t="shared" si="268"/>
        <v/>
      </c>
      <c r="AO58" s="52"/>
      <c r="AQ58" s="48"/>
      <c r="AR58" s="17" t="s">
        <v>1</v>
      </c>
      <c r="AS58" s="36" t="str">
        <f t="shared" ref="AS58:AX58" si="269">IF(COUNT(AS57:AS57)=0,"",AVERAGE(AS57:AS57))</f>
        <v/>
      </c>
      <c r="AT58" s="36" t="str">
        <f t="shared" si="269"/>
        <v/>
      </c>
      <c r="AU58" s="36" t="str">
        <f t="shared" si="269"/>
        <v/>
      </c>
      <c r="AV58" s="36" t="str">
        <f t="shared" si="269"/>
        <v/>
      </c>
      <c r="AW58" s="36" t="str">
        <f t="shared" si="269"/>
        <v/>
      </c>
      <c r="AX58" s="36" t="str">
        <f t="shared" si="269"/>
        <v/>
      </c>
      <c r="AY58" s="52"/>
      <c r="BA58" s="48"/>
      <c r="BB58" s="17" t="s">
        <v>1</v>
      </c>
      <c r="BC58" s="36" t="str">
        <f t="shared" ref="BC58:BH58" si="270">IF(COUNT(BC57:BC57)=0,"",AVERAGE(BC57:BC57))</f>
        <v/>
      </c>
      <c r="BD58" s="36" t="str">
        <f t="shared" si="270"/>
        <v/>
      </c>
      <c r="BE58" s="36" t="str">
        <f t="shared" si="270"/>
        <v/>
      </c>
      <c r="BF58" s="36" t="str">
        <f t="shared" si="270"/>
        <v/>
      </c>
      <c r="BG58" s="36" t="str">
        <f t="shared" si="270"/>
        <v/>
      </c>
      <c r="BH58" s="36" t="str">
        <f t="shared" si="270"/>
        <v/>
      </c>
      <c r="BI58" s="52"/>
      <c r="BK58" s="48"/>
      <c r="BL58" s="17" t="s">
        <v>1</v>
      </c>
      <c r="BM58" s="36" t="str">
        <f t="shared" ref="BM58:BR58" si="271">IF(COUNT(BM57:BM57)=0,"",AVERAGE(BM57:BM57))</f>
        <v/>
      </c>
      <c r="BN58" s="36" t="str">
        <f t="shared" si="271"/>
        <v/>
      </c>
      <c r="BO58" s="36" t="str">
        <f t="shared" si="271"/>
        <v/>
      </c>
      <c r="BP58" s="36" t="str">
        <f t="shared" si="271"/>
        <v/>
      </c>
      <c r="BQ58" s="36" t="str">
        <f t="shared" si="271"/>
        <v/>
      </c>
      <c r="BR58" s="36" t="str">
        <f t="shared" si="271"/>
        <v/>
      </c>
      <c r="BS58" s="52"/>
      <c r="BU58" s="48"/>
      <c r="BV58" s="17" t="s">
        <v>1</v>
      </c>
      <c r="BW58" s="36" t="str">
        <f t="shared" ref="BW58:CB58" si="272">IF(COUNT(BW57:BW57)=0,"",AVERAGE(BW57:BW57))</f>
        <v/>
      </c>
      <c r="BX58" s="36" t="str">
        <f t="shared" si="272"/>
        <v/>
      </c>
      <c r="BY58" s="36" t="str">
        <f t="shared" si="272"/>
        <v/>
      </c>
      <c r="BZ58" s="36" t="str">
        <f t="shared" si="272"/>
        <v/>
      </c>
      <c r="CA58" s="36" t="str">
        <f t="shared" si="272"/>
        <v/>
      </c>
      <c r="CB58" s="36" t="str">
        <f t="shared" si="272"/>
        <v/>
      </c>
      <c r="CC58" s="52"/>
      <c r="CE58" s="48"/>
      <c r="CF58" s="17" t="s">
        <v>1</v>
      </c>
      <c r="CG58" s="36" t="str">
        <f t="shared" ref="CG58:CL58" si="273">IF(COUNT(CG57:CG57)=0,"",AVERAGE(CG57:CG57))</f>
        <v/>
      </c>
      <c r="CH58" s="36" t="str">
        <f t="shared" si="273"/>
        <v/>
      </c>
      <c r="CI58" s="36" t="str">
        <f t="shared" si="273"/>
        <v/>
      </c>
      <c r="CJ58" s="36" t="str">
        <f t="shared" si="273"/>
        <v/>
      </c>
      <c r="CK58" s="36" t="str">
        <f t="shared" si="273"/>
        <v/>
      </c>
      <c r="CL58" s="36" t="str">
        <f t="shared" si="273"/>
        <v/>
      </c>
      <c r="CM58" s="52"/>
      <c r="CO58" s="48"/>
      <c r="CP58" s="17" t="s">
        <v>1</v>
      </c>
      <c r="CQ58" s="36" t="str">
        <f t="shared" ref="CQ58:CV58" si="274">IF(COUNT(CQ57:CQ57)=0,"",AVERAGE(CQ57:CQ57))</f>
        <v/>
      </c>
      <c r="CR58" s="36" t="str">
        <f t="shared" si="274"/>
        <v/>
      </c>
      <c r="CS58" s="36" t="str">
        <f t="shared" si="274"/>
        <v/>
      </c>
      <c r="CT58" s="36" t="str">
        <f t="shared" si="274"/>
        <v/>
      </c>
      <c r="CU58" s="36" t="str">
        <f t="shared" si="274"/>
        <v/>
      </c>
      <c r="CV58" s="36" t="str">
        <f t="shared" si="274"/>
        <v/>
      </c>
      <c r="CW58" s="52"/>
      <c r="CY58" s="48"/>
      <c r="CZ58" s="17" t="s">
        <v>1</v>
      </c>
      <c r="DA58" s="36" t="str">
        <f t="shared" ref="DA58:DF58" si="275">IF(COUNT(DA57:DA57)=0,"",AVERAGE(DA57:DA57))</f>
        <v/>
      </c>
      <c r="DB58" s="36" t="str">
        <f t="shared" si="275"/>
        <v/>
      </c>
      <c r="DC58" s="36" t="str">
        <f t="shared" si="275"/>
        <v/>
      </c>
      <c r="DD58" s="36" t="str">
        <f t="shared" si="275"/>
        <v/>
      </c>
      <c r="DE58" s="36" t="str">
        <f t="shared" si="275"/>
        <v/>
      </c>
      <c r="DF58" s="36" t="str">
        <f t="shared" si="275"/>
        <v/>
      </c>
      <c r="DG58" s="52"/>
      <c r="DI58" s="48"/>
      <c r="DJ58" s="17" t="s">
        <v>1</v>
      </c>
      <c r="DK58" s="36" t="str">
        <f t="shared" ref="DK58:DP58" si="276">IF(COUNT(DK57:DK57)=0,"",AVERAGE(DK57:DK57))</f>
        <v/>
      </c>
      <c r="DL58" s="36" t="str">
        <f t="shared" si="276"/>
        <v/>
      </c>
      <c r="DM58" s="36" t="str">
        <f t="shared" si="276"/>
        <v/>
      </c>
      <c r="DN58" s="36" t="str">
        <f t="shared" si="276"/>
        <v/>
      </c>
      <c r="DO58" s="36" t="str">
        <f t="shared" si="276"/>
        <v/>
      </c>
      <c r="DP58" s="36" t="str">
        <f t="shared" si="276"/>
        <v/>
      </c>
      <c r="DQ58" s="52"/>
      <c r="DS58" s="48"/>
      <c r="DT58" s="17" t="s">
        <v>1</v>
      </c>
      <c r="DU58" s="36" t="str">
        <f t="shared" ref="DU58:DZ58" si="277">IF(COUNT(DU57:DU57)=0,"",AVERAGE(DU57:DU57))</f>
        <v/>
      </c>
      <c r="DV58" s="36" t="str">
        <f t="shared" si="277"/>
        <v/>
      </c>
      <c r="DW58" s="36" t="str">
        <f t="shared" si="277"/>
        <v/>
      </c>
      <c r="DX58" s="36" t="str">
        <f t="shared" si="277"/>
        <v/>
      </c>
      <c r="DY58" s="36" t="str">
        <f t="shared" si="277"/>
        <v/>
      </c>
      <c r="DZ58" s="36" t="str">
        <f t="shared" si="277"/>
        <v/>
      </c>
      <c r="EA58" s="52"/>
      <c r="EC58" s="48"/>
      <c r="ED58" s="17" t="s">
        <v>1</v>
      </c>
      <c r="EE58" s="36" t="str">
        <f t="shared" ref="EE58:EJ58" si="278">IF(COUNT(EE57:EE57)=0,"",AVERAGE(EE57:EE57))</f>
        <v/>
      </c>
      <c r="EF58" s="36" t="str">
        <f t="shared" si="278"/>
        <v/>
      </c>
      <c r="EG58" s="36" t="str">
        <f t="shared" si="278"/>
        <v/>
      </c>
      <c r="EH58" s="36" t="str">
        <f t="shared" si="278"/>
        <v/>
      </c>
      <c r="EI58" s="36" t="str">
        <f t="shared" si="278"/>
        <v/>
      </c>
      <c r="EJ58" s="36" t="str">
        <f t="shared" si="278"/>
        <v/>
      </c>
      <c r="EK58" s="52"/>
      <c r="EM58" s="48"/>
      <c r="EN58" s="17" t="s">
        <v>1</v>
      </c>
      <c r="EO58" s="36" t="str">
        <f t="shared" ref="EO58:ET58" si="279">IF(COUNT(EO57:EO57)=0,"",AVERAGE(EO57:EO57))</f>
        <v/>
      </c>
      <c r="EP58" s="36" t="str">
        <f t="shared" si="279"/>
        <v/>
      </c>
      <c r="EQ58" s="36" t="str">
        <f t="shared" si="279"/>
        <v/>
      </c>
      <c r="ER58" s="36" t="str">
        <f t="shared" si="279"/>
        <v/>
      </c>
      <c r="ES58" s="36" t="str">
        <f t="shared" si="279"/>
        <v/>
      </c>
      <c r="ET58" s="36" t="str">
        <f t="shared" si="279"/>
        <v/>
      </c>
      <c r="EU58" s="52"/>
      <c r="EW58" s="48"/>
      <c r="EX58" s="17" t="s">
        <v>1</v>
      </c>
      <c r="EY58" s="36" t="str">
        <f t="shared" ref="EY58:FD58" si="280">IF(COUNT(EY57:EY57)=0,"",AVERAGE(EY57:EY57))</f>
        <v/>
      </c>
      <c r="EZ58" s="36" t="str">
        <f t="shared" si="280"/>
        <v/>
      </c>
      <c r="FA58" s="36" t="str">
        <f t="shared" si="280"/>
        <v/>
      </c>
      <c r="FB58" s="36" t="str">
        <f t="shared" si="280"/>
        <v/>
      </c>
      <c r="FC58" s="36" t="str">
        <f t="shared" si="280"/>
        <v/>
      </c>
      <c r="FD58" s="36" t="str">
        <f t="shared" si="280"/>
        <v/>
      </c>
      <c r="FE58" s="52"/>
      <c r="FG58" s="48"/>
      <c r="FH58" s="17" t="s">
        <v>1</v>
      </c>
      <c r="FI58" s="36" t="str">
        <f t="shared" ref="FI58:FN58" si="281">IF(COUNT(FI57:FI57)=0,"",AVERAGE(FI57:FI57))</f>
        <v/>
      </c>
      <c r="FJ58" s="36" t="str">
        <f t="shared" si="281"/>
        <v/>
      </c>
      <c r="FK58" s="36" t="str">
        <f t="shared" si="281"/>
        <v/>
      </c>
      <c r="FL58" s="36" t="str">
        <f t="shared" si="281"/>
        <v/>
      </c>
      <c r="FM58" s="36" t="str">
        <f t="shared" si="281"/>
        <v/>
      </c>
      <c r="FN58" s="36" t="str">
        <f t="shared" si="281"/>
        <v/>
      </c>
      <c r="FO58" s="52"/>
      <c r="FQ58" s="48"/>
      <c r="FR58" s="17" t="s">
        <v>1</v>
      </c>
      <c r="FS58" s="36" t="str">
        <f t="shared" ref="FS58:FX58" si="282">IF(COUNT(FS57:FS57)=0,"",AVERAGE(FS57:FS57))</f>
        <v/>
      </c>
      <c r="FT58" s="36" t="str">
        <f t="shared" si="282"/>
        <v/>
      </c>
      <c r="FU58" s="36" t="str">
        <f t="shared" si="282"/>
        <v/>
      </c>
      <c r="FV58" s="36" t="str">
        <f t="shared" si="282"/>
        <v/>
      </c>
      <c r="FW58" s="36" t="str">
        <f t="shared" si="282"/>
        <v/>
      </c>
      <c r="FX58" s="36" t="str">
        <f t="shared" si="282"/>
        <v/>
      </c>
      <c r="FY58" s="52"/>
      <c r="GA58" s="48"/>
      <c r="GB58" s="17" t="s">
        <v>1</v>
      </c>
      <c r="GC58" s="36" t="str">
        <f t="shared" ref="GC58:GH58" si="283">IF(COUNT(GC57:GC57)=0,"",AVERAGE(GC57:GC57))</f>
        <v/>
      </c>
      <c r="GD58" s="36" t="str">
        <f t="shared" si="283"/>
        <v/>
      </c>
      <c r="GE58" s="36" t="str">
        <f t="shared" si="283"/>
        <v/>
      </c>
      <c r="GF58" s="36" t="str">
        <f t="shared" si="283"/>
        <v/>
      </c>
      <c r="GG58" s="36" t="str">
        <f t="shared" si="283"/>
        <v/>
      </c>
      <c r="GH58" s="36" t="str">
        <f t="shared" si="283"/>
        <v/>
      </c>
      <c r="GI58" s="52"/>
      <c r="GK58" s="48"/>
      <c r="GL58" s="17" t="s">
        <v>1</v>
      </c>
      <c r="GM58" s="36" t="str">
        <f t="shared" ref="GM58:GR58" si="284">IF(COUNT(GM57:GM57)=0,"",AVERAGE(GM57:GM57))</f>
        <v/>
      </c>
      <c r="GN58" s="36" t="str">
        <f t="shared" si="284"/>
        <v/>
      </c>
      <c r="GO58" s="36" t="str">
        <f t="shared" si="284"/>
        <v/>
      </c>
      <c r="GP58" s="36" t="str">
        <f t="shared" si="284"/>
        <v/>
      </c>
      <c r="GQ58" s="36" t="str">
        <f t="shared" si="284"/>
        <v/>
      </c>
      <c r="GR58" s="36" t="str">
        <f t="shared" si="284"/>
        <v/>
      </c>
      <c r="GS58" s="52"/>
      <c r="GU58" s="48"/>
      <c r="GV58" s="17" t="s">
        <v>1</v>
      </c>
      <c r="GW58" s="36" t="str">
        <f t="shared" ref="GW58:HB58" si="285">IF(COUNT(GW57:GW57)=0,"",AVERAGE(GW57:GW57))</f>
        <v/>
      </c>
      <c r="GX58" s="36" t="str">
        <f t="shared" si="285"/>
        <v/>
      </c>
      <c r="GY58" s="36" t="str">
        <f t="shared" si="285"/>
        <v/>
      </c>
      <c r="GZ58" s="36" t="str">
        <f t="shared" si="285"/>
        <v/>
      </c>
      <c r="HA58" s="36" t="str">
        <f t="shared" si="285"/>
        <v/>
      </c>
      <c r="HB58" s="36" t="str">
        <f t="shared" si="285"/>
        <v/>
      </c>
      <c r="HC58" s="52"/>
      <c r="HE58" s="48"/>
      <c r="HF58" s="17" t="s">
        <v>1</v>
      </c>
      <c r="HG58" s="36" t="str">
        <f t="shared" ref="HG58:HL58" si="286">IF(COUNT(HG57:HG57)=0,"",AVERAGE(HG57:HG57))</f>
        <v/>
      </c>
      <c r="HH58" s="36" t="str">
        <f t="shared" si="286"/>
        <v/>
      </c>
      <c r="HI58" s="36" t="str">
        <f t="shared" si="286"/>
        <v/>
      </c>
      <c r="HJ58" s="36" t="str">
        <f t="shared" si="286"/>
        <v/>
      </c>
      <c r="HK58" s="36" t="str">
        <f t="shared" si="286"/>
        <v/>
      </c>
      <c r="HL58" s="36" t="str">
        <f t="shared" si="286"/>
        <v/>
      </c>
      <c r="HM58" s="52"/>
      <c r="HO58" s="48"/>
      <c r="HP58" s="17" t="s">
        <v>1</v>
      </c>
      <c r="HQ58" s="36" t="str">
        <f t="shared" ref="HQ58:HV58" si="287">IF(COUNT(HQ57:HQ57)=0,"",AVERAGE(HQ57:HQ57))</f>
        <v/>
      </c>
      <c r="HR58" s="36" t="str">
        <f t="shared" si="287"/>
        <v/>
      </c>
      <c r="HS58" s="36" t="str">
        <f t="shared" si="287"/>
        <v/>
      </c>
      <c r="HT58" s="36" t="str">
        <f t="shared" si="287"/>
        <v/>
      </c>
      <c r="HU58" s="36" t="str">
        <f t="shared" si="287"/>
        <v/>
      </c>
      <c r="HV58" s="36" t="str">
        <f t="shared" si="287"/>
        <v/>
      </c>
      <c r="HW58" s="52"/>
      <c r="HY58" s="48"/>
      <c r="HZ58" s="17" t="s">
        <v>1</v>
      </c>
      <c r="IA58" s="36" t="str">
        <f t="shared" ref="IA58:IF58" si="288">IF(COUNT(IA57:IA57)=0,"",AVERAGE(IA57:IA57))</f>
        <v/>
      </c>
      <c r="IB58" s="36" t="str">
        <f t="shared" si="288"/>
        <v/>
      </c>
      <c r="IC58" s="36" t="str">
        <f t="shared" si="288"/>
        <v/>
      </c>
      <c r="ID58" s="36" t="str">
        <f t="shared" si="288"/>
        <v/>
      </c>
      <c r="IE58" s="36" t="str">
        <f t="shared" si="288"/>
        <v/>
      </c>
      <c r="IF58" s="36" t="str">
        <f t="shared" si="288"/>
        <v/>
      </c>
      <c r="IG58" s="52"/>
      <c r="II58" s="48"/>
      <c r="IJ58" s="17" t="s">
        <v>1</v>
      </c>
      <c r="IK58" s="36" t="str">
        <f t="shared" ref="IK58:IP58" si="289">IF(COUNT(IK57:IK57)=0,"",AVERAGE(IK57:IK57))</f>
        <v/>
      </c>
      <c r="IL58" s="36" t="str">
        <f t="shared" si="289"/>
        <v/>
      </c>
      <c r="IM58" s="36" t="str">
        <f t="shared" si="289"/>
        <v/>
      </c>
      <c r="IN58" s="36" t="str">
        <f t="shared" si="289"/>
        <v/>
      </c>
      <c r="IO58" s="36" t="str">
        <f t="shared" si="289"/>
        <v/>
      </c>
      <c r="IP58" s="36" t="str">
        <f t="shared" si="289"/>
        <v/>
      </c>
      <c r="IQ58" s="52"/>
      <c r="IS58" s="48"/>
      <c r="IT58" s="17" t="s">
        <v>1</v>
      </c>
      <c r="IU58" s="36" t="str">
        <f t="shared" ref="IU58:IZ58" si="290">IF(COUNT(IU57:IU57)=0,"",AVERAGE(IU57:IU57))</f>
        <v/>
      </c>
      <c r="IV58" s="36" t="str">
        <f t="shared" si="290"/>
        <v/>
      </c>
      <c r="IW58" s="36" t="str">
        <f t="shared" si="290"/>
        <v/>
      </c>
      <c r="IX58" s="36" t="str">
        <f t="shared" si="290"/>
        <v/>
      </c>
      <c r="IY58" s="36" t="str">
        <f t="shared" si="290"/>
        <v/>
      </c>
      <c r="IZ58" s="36" t="str">
        <f t="shared" si="290"/>
        <v/>
      </c>
      <c r="JA58" s="52"/>
    </row>
    <row r="59" spans="1:261" s="1" customFormat="1" ht="13.8" x14ac:dyDescent="0.25">
      <c r="A59" s="202"/>
      <c r="B59" s="203">
        <f>SUM(B60:B73)*10</f>
        <v>20</v>
      </c>
      <c r="C59" s="340">
        <v>2</v>
      </c>
      <c r="D59" s="40" t="s">
        <v>409</v>
      </c>
      <c r="E59" s="40" t="e">
        <f>(($B$60*E60)+($B$63*E63))/$B$59</f>
        <v>#DIV/0!</v>
      </c>
      <c r="F59" s="40" t="e">
        <f t="shared" ref="F59:J59" si="291">(($B$60*F60)+($B$63*F63))/$B$59</f>
        <v>#DIV/0!</v>
      </c>
      <c r="G59" s="40" t="e">
        <f t="shared" si="291"/>
        <v>#DIV/0!</v>
      </c>
      <c r="H59" s="40" t="e">
        <f t="shared" si="291"/>
        <v>#DIV/0!</v>
      </c>
      <c r="I59" s="40" t="e">
        <f t="shared" si="291"/>
        <v>#DIV/0!</v>
      </c>
      <c r="J59" s="40" t="e">
        <f t="shared" si="291"/>
        <v>#DIV/0!</v>
      </c>
      <c r="K59" s="52"/>
      <c r="M59" s="39">
        <v>2</v>
      </c>
      <c r="N59" s="40" t="s">
        <v>409</v>
      </c>
      <c r="O59" s="40"/>
      <c r="P59" s="40"/>
      <c r="Q59" s="40"/>
      <c r="R59" s="40"/>
      <c r="S59" s="40"/>
      <c r="T59" s="40"/>
      <c r="U59" s="52"/>
      <c r="W59" s="39">
        <v>2</v>
      </c>
      <c r="X59" s="40" t="s">
        <v>409</v>
      </c>
      <c r="Y59" s="40"/>
      <c r="Z59" s="40"/>
      <c r="AA59" s="40"/>
      <c r="AB59" s="40"/>
      <c r="AC59" s="40"/>
      <c r="AD59" s="40"/>
      <c r="AE59" s="52"/>
      <c r="AG59" s="39">
        <v>2</v>
      </c>
      <c r="AH59" s="40" t="s">
        <v>409</v>
      </c>
      <c r="AI59" s="40"/>
      <c r="AJ59" s="40"/>
      <c r="AK59" s="40"/>
      <c r="AL59" s="40"/>
      <c r="AM59" s="40"/>
      <c r="AN59" s="40"/>
      <c r="AO59" s="52"/>
      <c r="AQ59" s="39">
        <v>2</v>
      </c>
      <c r="AR59" s="40" t="s">
        <v>409</v>
      </c>
      <c r="AS59" s="40"/>
      <c r="AT59" s="40"/>
      <c r="AU59" s="40"/>
      <c r="AV59" s="40"/>
      <c r="AW59" s="40"/>
      <c r="AX59" s="40"/>
      <c r="AY59" s="52"/>
      <c r="BA59" s="39">
        <v>2</v>
      </c>
      <c r="BB59" s="40" t="s">
        <v>409</v>
      </c>
      <c r="BC59" s="40"/>
      <c r="BD59" s="40"/>
      <c r="BE59" s="40"/>
      <c r="BF59" s="40"/>
      <c r="BG59" s="40"/>
      <c r="BH59" s="40"/>
      <c r="BI59" s="52"/>
      <c r="BK59" s="39">
        <v>2</v>
      </c>
      <c r="BL59" s="40" t="s">
        <v>409</v>
      </c>
      <c r="BM59" s="40"/>
      <c r="BN59" s="40"/>
      <c r="BO59" s="40"/>
      <c r="BP59" s="40"/>
      <c r="BQ59" s="40"/>
      <c r="BR59" s="40"/>
      <c r="BS59" s="52"/>
      <c r="BU59" s="39">
        <v>2</v>
      </c>
      <c r="BV59" s="40" t="s">
        <v>409</v>
      </c>
      <c r="BW59" s="40"/>
      <c r="BX59" s="40"/>
      <c r="BY59" s="40"/>
      <c r="BZ59" s="40"/>
      <c r="CA59" s="40"/>
      <c r="CB59" s="40"/>
      <c r="CC59" s="52"/>
      <c r="CE59" s="39">
        <v>2</v>
      </c>
      <c r="CF59" s="40" t="s">
        <v>409</v>
      </c>
      <c r="CG59" s="40"/>
      <c r="CH59" s="40"/>
      <c r="CI59" s="40"/>
      <c r="CJ59" s="40"/>
      <c r="CK59" s="40"/>
      <c r="CL59" s="40"/>
      <c r="CM59" s="52"/>
      <c r="CO59" s="39">
        <v>2</v>
      </c>
      <c r="CP59" s="40" t="s">
        <v>409</v>
      </c>
      <c r="CQ59" s="40"/>
      <c r="CR59" s="40"/>
      <c r="CS59" s="40"/>
      <c r="CT59" s="40"/>
      <c r="CU59" s="40"/>
      <c r="CV59" s="40"/>
      <c r="CW59" s="52"/>
      <c r="CY59" s="39">
        <v>2</v>
      </c>
      <c r="CZ59" s="40" t="s">
        <v>409</v>
      </c>
      <c r="DA59" s="40"/>
      <c r="DB59" s="40"/>
      <c r="DC59" s="40"/>
      <c r="DD59" s="40"/>
      <c r="DE59" s="40"/>
      <c r="DF59" s="40"/>
      <c r="DG59" s="52"/>
      <c r="DI59" s="39">
        <v>2</v>
      </c>
      <c r="DJ59" s="40" t="s">
        <v>409</v>
      </c>
      <c r="DK59" s="40"/>
      <c r="DL59" s="40"/>
      <c r="DM59" s="40"/>
      <c r="DN59" s="40"/>
      <c r="DO59" s="40"/>
      <c r="DP59" s="40"/>
      <c r="DQ59" s="52"/>
      <c r="DS59" s="39">
        <v>2</v>
      </c>
      <c r="DT59" s="40" t="s">
        <v>409</v>
      </c>
      <c r="DU59" s="40"/>
      <c r="DV59" s="40"/>
      <c r="DW59" s="40"/>
      <c r="DX59" s="40"/>
      <c r="DY59" s="40"/>
      <c r="DZ59" s="40"/>
      <c r="EA59" s="52"/>
      <c r="EC59" s="39">
        <v>2</v>
      </c>
      <c r="ED59" s="40" t="s">
        <v>409</v>
      </c>
      <c r="EE59" s="40"/>
      <c r="EF59" s="40"/>
      <c r="EG59" s="40"/>
      <c r="EH59" s="40"/>
      <c r="EI59" s="40"/>
      <c r="EJ59" s="40"/>
      <c r="EK59" s="52"/>
      <c r="EM59" s="39">
        <v>2</v>
      </c>
      <c r="EN59" s="40" t="s">
        <v>409</v>
      </c>
      <c r="EO59" s="40"/>
      <c r="EP59" s="40"/>
      <c r="EQ59" s="40"/>
      <c r="ER59" s="40"/>
      <c r="ES59" s="40"/>
      <c r="ET59" s="40"/>
      <c r="EU59" s="52"/>
      <c r="EW59" s="39">
        <v>2</v>
      </c>
      <c r="EX59" s="40" t="s">
        <v>409</v>
      </c>
      <c r="EY59" s="40"/>
      <c r="EZ59" s="40"/>
      <c r="FA59" s="40"/>
      <c r="FB59" s="40"/>
      <c r="FC59" s="40"/>
      <c r="FD59" s="40"/>
      <c r="FE59" s="52"/>
      <c r="FG59" s="39">
        <v>2</v>
      </c>
      <c r="FH59" s="40" t="s">
        <v>409</v>
      </c>
      <c r="FI59" s="40"/>
      <c r="FJ59" s="40"/>
      <c r="FK59" s="40"/>
      <c r="FL59" s="40"/>
      <c r="FM59" s="40"/>
      <c r="FN59" s="40"/>
      <c r="FO59" s="52"/>
      <c r="FQ59" s="39">
        <v>2</v>
      </c>
      <c r="FR59" s="40" t="s">
        <v>409</v>
      </c>
      <c r="FS59" s="40"/>
      <c r="FT59" s="40"/>
      <c r="FU59" s="40"/>
      <c r="FV59" s="40"/>
      <c r="FW59" s="40"/>
      <c r="FX59" s="40"/>
      <c r="FY59" s="52"/>
      <c r="GA59" s="39">
        <v>2</v>
      </c>
      <c r="GB59" s="40" t="s">
        <v>409</v>
      </c>
      <c r="GC59" s="40"/>
      <c r="GD59" s="40"/>
      <c r="GE59" s="40"/>
      <c r="GF59" s="40"/>
      <c r="GG59" s="40"/>
      <c r="GH59" s="40"/>
      <c r="GI59" s="52"/>
      <c r="GK59" s="39">
        <v>2</v>
      </c>
      <c r="GL59" s="40" t="s">
        <v>409</v>
      </c>
      <c r="GM59" s="40"/>
      <c r="GN59" s="40"/>
      <c r="GO59" s="40"/>
      <c r="GP59" s="40"/>
      <c r="GQ59" s="40"/>
      <c r="GR59" s="40"/>
      <c r="GS59" s="52"/>
      <c r="GU59" s="39">
        <v>2</v>
      </c>
      <c r="GV59" s="40" t="s">
        <v>409</v>
      </c>
      <c r="GW59" s="40"/>
      <c r="GX59" s="40"/>
      <c r="GY59" s="40"/>
      <c r="GZ59" s="40"/>
      <c r="HA59" s="40"/>
      <c r="HB59" s="40"/>
      <c r="HC59" s="52"/>
      <c r="HE59" s="39">
        <v>2</v>
      </c>
      <c r="HF59" s="40" t="s">
        <v>409</v>
      </c>
      <c r="HG59" s="40"/>
      <c r="HH59" s="40"/>
      <c r="HI59" s="40"/>
      <c r="HJ59" s="40"/>
      <c r="HK59" s="40"/>
      <c r="HL59" s="40"/>
      <c r="HM59" s="52"/>
      <c r="HO59" s="39">
        <v>2</v>
      </c>
      <c r="HP59" s="40" t="s">
        <v>409</v>
      </c>
      <c r="HQ59" s="40"/>
      <c r="HR59" s="40"/>
      <c r="HS59" s="40"/>
      <c r="HT59" s="40"/>
      <c r="HU59" s="40"/>
      <c r="HV59" s="40"/>
      <c r="HW59" s="52"/>
      <c r="HY59" s="39">
        <v>2</v>
      </c>
      <c r="HZ59" s="40" t="s">
        <v>409</v>
      </c>
      <c r="IA59" s="40"/>
      <c r="IB59" s="40"/>
      <c r="IC59" s="40"/>
      <c r="ID59" s="40"/>
      <c r="IE59" s="40"/>
      <c r="IF59" s="40"/>
      <c r="IG59" s="52"/>
      <c r="II59" s="39">
        <v>2</v>
      </c>
      <c r="IJ59" s="40" t="s">
        <v>409</v>
      </c>
      <c r="IK59" s="40"/>
      <c r="IL59" s="40"/>
      <c r="IM59" s="40"/>
      <c r="IN59" s="40"/>
      <c r="IO59" s="40"/>
      <c r="IP59" s="40"/>
      <c r="IQ59" s="52"/>
      <c r="IS59" s="39">
        <v>2</v>
      </c>
      <c r="IT59" s="40" t="s">
        <v>409</v>
      </c>
      <c r="IU59" s="40"/>
      <c r="IV59" s="40"/>
      <c r="IW59" s="40"/>
      <c r="IX59" s="40"/>
      <c r="IY59" s="40"/>
      <c r="IZ59" s="40"/>
      <c r="JA59" s="52"/>
    </row>
    <row r="60" spans="1:261" s="1" customFormat="1" ht="13.8" outlineLevel="1" x14ac:dyDescent="0.25">
      <c r="A60" s="99" t="s">
        <v>129</v>
      </c>
      <c r="B60" s="345">
        <f>IF(A60="High",TECHHigh,(IF(A60="Medium",TECHMed,(IF(A60="Low",TechLow,0)))))</f>
        <v>1</v>
      </c>
      <c r="C60" s="341">
        <v>2.1</v>
      </c>
      <c r="D60" s="38" t="s">
        <v>410</v>
      </c>
      <c r="E60" s="349" t="e">
        <f>E62</f>
        <v>#DIV/0!</v>
      </c>
      <c r="F60" s="349" t="e">
        <f t="shared" ref="F60:J60" si="292">F62</f>
        <v>#DIV/0!</v>
      </c>
      <c r="G60" s="349" t="e">
        <f t="shared" si="292"/>
        <v>#DIV/0!</v>
      </c>
      <c r="H60" s="349" t="e">
        <f t="shared" si="292"/>
        <v>#DIV/0!</v>
      </c>
      <c r="I60" s="349" t="e">
        <f t="shared" si="292"/>
        <v>#DIV/0!</v>
      </c>
      <c r="J60" s="349">
        <f t="shared" si="292"/>
        <v>0</v>
      </c>
      <c r="K60" s="52"/>
      <c r="M60" s="37">
        <v>2.1</v>
      </c>
      <c r="N60" s="38" t="s">
        <v>410</v>
      </c>
      <c r="O60" s="38"/>
      <c r="P60" s="38"/>
      <c r="Q60" s="38"/>
      <c r="R60" s="38"/>
      <c r="S60" s="38"/>
      <c r="T60" s="38"/>
      <c r="U60" s="52"/>
      <c r="W60" s="37">
        <v>2.1</v>
      </c>
      <c r="X60" s="38" t="s">
        <v>410</v>
      </c>
      <c r="Y60" s="38"/>
      <c r="Z60" s="38"/>
      <c r="AA60" s="38"/>
      <c r="AB60" s="38"/>
      <c r="AC60" s="38"/>
      <c r="AD60" s="38"/>
      <c r="AE60" s="52"/>
      <c r="AG60" s="37">
        <v>2.1</v>
      </c>
      <c r="AH60" s="38" t="s">
        <v>410</v>
      </c>
      <c r="AI60" s="38"/>
      <c r="AJ60" s="38"/>
      <c r="AK60" s="38"/>
      <c r="AL60" s="38"/>
      <c r="AM60" s="38"/>
      <c r="AN60" s="38"/>
      <c r="AO60" s="52"/>
      <c r="AQ60" s="37">
        <v>2.1</v>
      </c>
      <c r="AR60" s="38" t="s">
        <v>410</v>
      </c>
      <c r="AS60" s="38"/>
      <c r="AT60" s="38"/>
      <c r="AU60" s="38"/>
      <c r="AV60" s="38"/>
      <c r="AW60" s="38"/>
      <c r="AX60" s="38"/>
      <c r="AY60" s="52"/>
      <c r="BA60" s="37">
        <v>2.1</v>
      </c>
      <c r="BB60" s="38" t="s">
        <v>410</v>
      </c>
      <c r="BC60" s="38"/>
      <c r="BD60" s="38"/>
      <c r="BE60" s="38"/>
      <c r="BF60" s="38"/>
      <c r="BG60" s="38"/>
      <c r="BH60" s="38"/>
      <c r="BI60" s="52"/>
      <c r="BK60" s="37">
        <v>2.1</v>
      </c>
      <c r="BL60" s="38" t="s">
        <v>410</v>
      </c>
      <c r="BM60" s="38"/>
      <c r="BN60" s="38"/>
      <c r="BO60" s="38"/>
      <c r="BP60" s="38"/>
      <c r="BQ60" s="38"/>
      <c r="BR60" s="38"/>
      <c r="BS60" s="52"/>
      <c r="BU60" s="37">
        <v>2.1</v>
      </c>
      <c r="BV60" s="38" t="s">
        <v>410</v>
      </c>
      <c r="BW60" s="38"/>
      <c r="BX60" s="38"/>
      <c r="BY60" s="38"/>
      <c r="BZ60" s="38"/>
      <c r="CA60" s="38"/>
      <c r="CB60" s="38"/>
      <c r="CC60" s="52"/>
      <c r="CE60" s="37">
        <v>2.1</v>
      </c>
      <c r="CF60" s="38" t="s">
        <v>410</v>
      </c>
      <c r="CG60" s="38"/>
      <c r="CH60" s="38"/>
      <c r="CI60" s="38"/>
      <c r="CJ60" s="38"/>
      <c r="CK60" s="38"/>
      <c r="CL60" s="38"/>
      <c r="CM60" s="52"/>
      <c r="CO60" s="37">
        <v>2.1</v>
      </c>
      <c r="CP60" s="38" t="s">
        <v>410</v>
      </c>
      <c r="CQ60" s="38"/>
      <c r="CR60" s="38"/>
      <c r="CS60" s="38"/>
      <c r="CT60" s="38"/>
      <c r="CU60" s="38"/>
      <c r="CV60" s="38"/>
      <c r="CW60" s="52"/>
      <c r="CY60" s="37">
        <v>2.1</v>
      </c>
      <c r="CZ60" s="38" t="s">
        <v>410</v>
      </c>
      <c r="DA60" s="38"/>
      <c r="DB60" s="38"/>
      <c r="DC60" s="38"/>
      <c r="DD60" s="38"/>
      <c r="DE60" s="38"/>
      <c r="DF60" s="38"/>
      <c r="DG60" s="52"/>
      <c r="DI60" s="37">
        <v>2.1</v>
      </c>
      <c r="DJ60" s="38" t="s">
        <v>410</v>
      </c>
      <c r="DK60" s="38"/>
      <c r="DL60" s="38"/>
      <c r="DM60" s="38"/>
      <c r="DN60" s="38"/>
      <c r="DO60" s="38"/>
      <c r="DP60" s="38"/>
      <c r="DQ60" s="52"/>
      <c r="DS60" s="37">
        <v>2.1</v>
      </c>
      <c r="DT60" s="38" t="s">
        <v>410</v>
      </c>
      <c r="DU60" s="38"/>
      <c r="DV60" s="38"/>
      <c r="DW60" s="38"/>
      <c r="DX60" s="38"/>
      <c r="DY60" s="38"/>
      <c r="DZ60" s="38"/>
      <c r="EA60" s="52"/>
      <c r="EC60" s="37">
        <v>2.1</v>
      </c>
      <c r="ED60" s="38" t="s">
        <v>410</v>
      </c>
      <c r="EE60" s="38"/>
      <c r="EF60" s="38"/>
      <c r="EG60" s="38"/>
      <c r="EH60" s="38"/>
      <c r="EI60" s="38"/>
      <c r="EJ60" s="38"/>
      <c r="EK60" s="52"/>
      <c r="EM60" s="37">
        <v>2.1</v>
      </c>
      <c r="EN60" s="38" t="s">
        <v>410</v>
      </c>
      <c r="EO60" s="38"/>
      <c r="EP60" s="38"/>
      <c r="EQ60" s="38"/>
      <c r="ER60" s="38"/>
      <c r="ES60" s="38"/>
      <c r="ET60" s="38"/>
      <c r="EU60" s="52"/>
      <c r="EW60" s="37">
        <v>2.1</v>
      </c>
      <c r="EX60" s="38" t="s">
        <v>410</v>
      </c>
      <c r="EY60" s="38"/>
      <c r="EZ60" s="38"/>
      <c r="FA60" s="38"/>
      <c r="FB60" s="38"/>
      <c r="FC60" s="38"/>
      <c r="FD60" s="38"/>
      <c r="FE60" s="52"/>
      <c r="FG60" s="37">
        <v>2.1</v>
      </c>
      <c r="FH60" s="38" t="s">
        <v>410</v>
      </c>
      <c r="FI60" s="38"/>
      <c r="FJ60" s="38"/>
      <c r="FK60" s="38"/>
      <c r="FL60" s="38"/>
      <c r="FM60" s="38"/>
      <c r="FN60" s="38"/>
      <c r="FO60" s="52"/>
      <c r="FQ60" s="37">
        <v>2.1</v>
      </c>
      <c r="FR60" s="38" t="s">
        <v>410</v>
      </c>
      <c r="FS60" s="38"/>
      <c r="FT60" s="38"/>
      <c r="FU60" s="38"/>
      <c r="FV60" s="38"/>
      <c r="FW60" s="38"/>
      <c r="FX60" s="38"/>
      <c r="FY60" s="52"/>
      <c r="GA60" s="37">
        <v>2.1</v>
      </c>
      <c r="GB60" s="38" t="s">
        <v>410</v>
      </c>
      <c r="GC60" s="38"/>
      <c r="GD60" s="38"/>
      <c r="GE60" s="38"/>
      <c r="GF60" s="38"/>
      <c r="GG60" s="38"/>
      <c r="GH60" s="38"/>
      <c r="GI60" s="52"/>
      <c r="GK60" s="37">
        <v>2.1</v>
      </c>
      <c r="GL60" s="38" t="s">
        <v>410</v>
      </c>
      <c r="GM60" s="38"/>
      <c r="GN60" s="38"/>
      <c r="GO60" s="38"/>
      <c r="GP60" s="38"/>
      <c r="GQ60" s="38"/>
      <c r="GR60" s="38"/>
      <c r="GS60" s="52"/>
      <c r="GU60" s="37">
        <v>2.1</v>
      </c>
      <c r="GV60" s="38" t="s">
        <v>410</v>
      </c>
      <c r="GW60" s="38"/>
      <c r="GX60" s="38"/>
      <c r="GY60" s="38"/>
      <c r="GZ60" s="38"/>
      <c r="HA60" s="38"/>
      <c r="HB60" s="38"/>
      <c r="HC60" s="52"/>
      <c r="HE60" s="37">
        <v>2.1</v>
      </c>
      <c r="HF60" s="38" t="s">
        <v>410</v>
      </c>
      <c r="HG60" s="38"/>
      <c r="HH60" s="38"/>
      <c r="HI60" s="38"/>
      <c r="HJ60" s="38"/>
      <c r="HK60" s="38"/>
      <c r="HL60" s="38"/>
      <c r="HM60" s="52"/>
      <c r="HO60" s="37">
        <v>2.1</v>
      </c>
      <c r="HP60" s="38" t="s">
        <v>410</v>
      </c>
      <c r="HQ60" s="38"/>
      <c r="HR60" s="38"/>
      <c r="HS60" s="38"/>
      <c r="HT60" s="38"/>
      <c r="HU60" s="38"/>
      <c r="HV60" s="38"/>
      <c r="HW60" s="52"/>
      <c r="HY60" s="37">
        <v>2.1</v>
      </c>
      <c r="HZ60" s="38" t="s">
        <v>410</v>
      </c>
      <c r="IA60" s="38"/>
      <c r="IB60" s="38"/>
      <c r="IC60" s="38"/>
      <c r="ID60" s="38"/>
      <c r="IE60" s="38"/>
      <c r="IF60" s="38"/>
      <c r="IG60" s="52"/>
      <c r="II60" s="37">
        <v>2.1</v>
      </c>
      <c r="IJ60" s="38" t="s">
        <v>410</v>
      </c>
      <c r="IK60" s="38"/>
      <c r="IL60" s="38"/>
      <c r="IM60" s="38"/>
      <c r="IN60" s="38"/>
      <c r="IO60" s="38"/>
      <c r="IP60" s="38"/>
      <c r="IQ60" s="52"/>
      <c r="IS60" s="37">
        <v>2.1</v>
      </c>
      <c r="IT60" s="38" t="s">
        <v>410</v>
      </c>
      <c r="IU60" s="38"/>
      <c r="IV60" s="38"/>
      <c r="IW60" s="38"/>
      <c r="IX60" s="38"/>
      <c r="IY60" s="38"/>
      <c r="IZ60" s="38"/>
      <c r="JA60" s="52"/>
    </row>
    <row r="61" spans="1:261" s="1" customFormat="1" outlineLevel="2" x14ac:dyDescent="0.25">
      <c r="B61" s="338"/>
      <c r="C61" s="342"/>
      <c r="D61" s="41">
        <v>1</v>
      </c>
      <c r="E61" s="6"/>
      <c r="F61" s="6"/>
      <c r="G61" s="6"/>
      <c r="H61" s="6"/>
      <c r="I61" s="6"/>
      <c r="J61" s="6"/>
      <c r="K61" s="52"/>
      <c r="M61" s="47"/>
      <c r="N61" s="41">
        <v>1</v>
      </c>
      <c r="O61" s="6"/>
      <c r="P61" s="6"/>
      <c r="Q61" s="6"/>
      <c r="R61" s="6"/>
      <c r="S61" s="6"/>
      <c r="T61" s="6">
        <v>0</v>
      </c>
      <c r="U61" s="52"/>
      <c r="W61" s="47"/>
      <c r="X61" s="41">
        <v>1</v>
      </c>
      <c r="Y61" s="6"/>
      <c r="Z61" s="6"/>
      <c r="AA61" s="6"/>
      <c r="AB61" s="6"/>
      <c r="AC61" s="6"/>
      <c r="AD61" s="6"/>
      <c r="AE61" s="52"/>
      <c r="AG61" s="47"/>
      <c r="AH61" s="41">
        <v>1</v>
      </c>
      <c r="AI61" s="6"/>
      <c r="AJ61" s="6"/>
      <c r="AK61" s="6"/>
      <c r="AL61" s="6"/>
      <c r="AM61" s="6"/>
      <c r="AN61" s="6"/>
      <c r="AO61" s="52"/>
      <c r="AQ61" s="47"/>
      <c r="AR61" s="41">
        <v>1</v>
      </c>
      <c r="AS61" s="6"/>
      <c r="AT61" s="6"/>
      <c r="AU61" s="6"/>
      <c r="AV61" s="6"/>
      <c r="AW61" s="6"/>
      <c r="AX61" s="6"/>
      <c r="AY61" s="52"/>
      <c r="BA61" s="47"/>
      <c r="BB61" s="41">
        <v>1</v>
      </c>
      <c r="BC61" s="6"/>
      <c r="BD61" s="6"/>
      <c r="BE61" s="6"/>
      <c r="BF61" s="6"/>
      <c r="BG61" s="6"/>
      <c r="BH61" s="6"/>
      <c r="BI61" s="52"/>
      <c r="BK61" s="47"/>
      <c r="BL61" s="41">
        <v>1</v>
      </c>
      <c r="BM61" s="6"/>
      <c r="BN61" s="6"/>
      <c r="BO61" s="6"/>
      <c r="BP61" s="6"/>
      <c r="BQ61" s="6"/>
      <c r="BR61" s="6"/>
      <c r="BS61" s="52"/>
      <c r="BU61" s="47"/>
      <c r="BV61" s="41">
        <v>1</v>
      </c>
      <c r="BW61" s="6"/>
      <c r="BX61" s="6"/>
      <c r="BY61" s="6"/>
      <c r="BZ61" s="6"/>
      <c r="CA61" s="6"/>
      <c r="CB61" s="6"/>
      <c r="CC61" s="52"/>
      <c r="CE61" s="47"/>
      <c r="CF61" s="41">
        <v>1</v>
      </c>
      <c r="CG61" s="6"/>
      <c r="CH61" s="6"/>
      <c r="CI61" s="6"/>
      <c r="CJ61" s="6"/>
      <c r="CK61" s="6"/>
      <c r="CL61" s="6"/>
      <c r="CM61" s="52"/>
      <c r="CO61" s="47"/>
      <c r="CP61" s="41">
        <v>1</v>
      </c>
      <c r="CQ61" s="6"/>
      <c r="CR61" s="6"/>
      <c r="CS61" s="6"/>
      <c r="CT61" s="6"/>
      <c r="CU61" s="6"/>
      <c r="CV61" s="6"/>
      <c r="CW61" s="52"/>
      <c r="CY61" s="47"/>
      <c r="CZ61" s="41">
        <v>1</v>
      </c>
      <c r="DA61" s="6"/>
      <c r="DB61" s="6"/>
      <c r="DC61" s="6"/>
      <c r="DD61" s="6"/>
      <c r="DE61" s="6"/>
      <c r="DF61" s="6"/>
      <c r="DG61" s="52"/>
      <c r="DI61" s="47"/>
      <c r="DJ61" s="41">
        <v>1</v>
      </c>
      <c r="DK61" s="6"/>
      <c r="DL61" s="6"/>
      <c r="DM61" s="6"/>
      <c r="DN61" s="6"/>
      <c r="DO61" s="6"/>
      <c r="DP61" s="6"/>
      <c r="DQ61" s="52"/>
      <c r="DS61" s="47"/>
      <c r="DT61" s="41">
        <v>1</v>
      </c>
      <c r="DU61" s="6"/>
      <c r="DV61" s="6"/>
      <c r="DW61" s="6"/>
      <c r="DX61" s="6"/>
      <c r="DY61" s="6"/>
      <c r="DZ61" s="6"/>
      <c r="EA61" s="52"/>
      <c r="EC61" s="47"/>
      <c r="ED61" s="41">
        <v>1</v>
      </c>
      <c r="EE61" s="6"/>
      <c r="EF61" s="6"/>
      <c r="EG61" s="6"/>
      <c r="EH61" s="6"/>
      <c r="EI61" s="6"/>
      <c r="EJ61" s="6"/>
      <c r="EK61" s="52"/>
      <c r="EM61" s="47"/>
      <c r="EN61" s="41">
        <v>1</v>
      </c>
      <c r="EO61" s="6"/>
      <c r="EP61" s="6"/>
      <c r="EQ61" s="6"/>
      <c r="ER61" s="6"/>
      <c r="ES61" s="6"/>
      <c r="ET61" s="6"/>
      <c r="EU61" s="52"/>
      <c r="EW61" s="47"/>
      <c r="EX61" s="41">
        <v>1</v>
      </c>
      <c r="EY61" s="6"/>
      <c r="EZ61" s="6"/>
      <c r="FA61" s="6"/>
      <c r="FB61" s="6"/>
      <c r="FC61" s="6"/>
      <c r="FD61" s="6"/>
      <c r="FE61" s="52"/>
      <c r="FG61" s="47"/>
      <c r="FH61" s="41">
        <v>1</v>
      </c>
      <c r="FI61" s="6"/>
      <c r="FJ61" s="6"/>
      <c r="FK61" s="6"/>
      <c r="FL61" s="6"/>
      <c r="FM61" s="6"/>
      <c r="FN61" s="6"/>
      <c r="FO61" s="52"/>
      <c r="FQ61" s="47"/>
      <c r="FR61" s="41">
        <v>1</v>
      </c>
      <c r="FS61" s="6"/>
      <c r="FT61" s="6"/>
      <c r="FU61" s="6"/>
      <c r="FV61" s="6"/>
      <c r="FW61" s="6"/>
      <c r="FX61" s="6"/>
      <c r="FY61" s="52"/>
      <c r="GA61" s="47"/>
      <c r="GB61" s="41">
        <v>1</v>
      </c>
      <c r="GC61" s="6"/>
      <c r="GD61" s="6"/>
      <c r="GE61" s="6"/>
      <c r="GF61" s="6"/>
      <c r="GG61" s="6"/>
      <c r="GH61" s="6"/>
      <c r="GI61" s="52"/>
      <c r="GK61" s="47"/>
      <c r="GL61" s="41">
        <v>1</v>
      </c>
      <c r="GM61" s="6"/>
      <c r="GN61" s="6"/>
      <c r="GO61" s="6"/>
      <c r="GP61" s="6"/>
      <c r="GQ61" s="6"/>
      <c r="GR61" s="6"/>
      <c r="GS61" s="52"/>
      <c r="GU61" s="47"/>
      <c r="GV61" s="41">
        <v>1</v>
      </c>
      <c r="GW61" s="6"/>
      <c r="GX61" s="6"/>
      <c r="GY61" s="6"/>
      <c r="GZ61" s="6"/>
      <c r="HA61" s="6"/>
      <c r="HB61" s="6"/>
      <c r="HC61" s="52"/>
      <c r="HE61" s="47"/>
      <c r="HF61" s="41">
        <v>1</v>
      </c>
      <c r="HG61" s="6"/>
      <c r="HH61" s="6"/>
      <c r="HI61" s="6"/>
      <c r="HJ61" s="6"/>
      <c r="HK61" s="6"/>
      <c r="HL61" s="6"/>
      <c r="HM61" s="52"/>
      <c r="HO61" s="47"/>
      <c r="HP61" s="41">
        <v>1</v>
      </c>
      <c r="HQ61" s="6"/>
      <c r="HR61" s="6"/>
      <c r="HS61" s="6"/>
      <c r="HT61" s="6"/>
      <c r="HU61" s="6"/>
      <c r="HV61" s="6"/>
      <c r="HW61" s="52"/>
      <c r="HY61" s="47"/>
      <c r="HZ61" s="41">
        <v>1</v>
      </c>
      <c r="IA61" s="6"/>
      <c r="IB61" s="6"/>
      <c r="IC61" s="6"/>
      <c r="ID61" s="6"/>
      <c r="IE61" s="6"/>
      <c r="IF61" s="6"/>
      <c r="IG61" s="52"/>
      <c r="II61" s="47"/>
      <c r="IJ61" s="41">
        <v>1</v>
      </c>
      <c r="IK61" s="6"/>
      <c r="IL61" s="6"/>
      <c r="IM61" s="6"/>
      <c r="IN61" s="6"/>
      <c r="IO61" s="6"/>
      <c r="IP61" s="6"/>
      <c r="IQ61" s="52"/>
      <c r="IS61" s="47"/>
      <c r="IT61" s="41">
        <v>1</v>
      </c>
      <c r="IU61" s="6"/>
      <c r="IV61" s="6"/>
      <c r="IW61" s="6"/>
      <c r="IX61" s="6"/>
      <c r="IY61" s="6"/>
      <c r="IZ61" s="6"/>
      <c r="JA61" s="52"/>
    </row>
    <row r="62" spans="1:261" s="1" customFormat="1" outlineLevel="2" x14ac:dyDescent="0.25">
      <c r="B62" s="338"/>
      <c r="C62" s="339"/>
      <c r="D62" s="17" t="s">
        <v>1</v>
      </c>
      <c r="E62" s="36" t="e">
        <f>AVERAGE(O62,Y62,AI62,AS62,BC62,BM62,BW62,CG62,CQ62,DA62,DK62,DU62,EE62,EO62,EY62,FI62,FS62,GC62,GM62,GW62,HG62,HQ62,IA62,IK62,IU62)</f>
        <v>#DIV/0!</v>
      </c>
      <c r="F62" s="36" t="e">
        <f t="shared" ref="F62:J62" si="293">AVERAGE(P62,Z62,AJ62,AT62,BD62,BN62,BX62,CH62,CR62,DB62,DL62,DV62,EF62,EP62,EZ62,FJ62,FT62,GD62,GN62,GX62,HH62,HR62,IB62,IL62,IV62)</f>
        <v>#DIV/0!</v>
      </c>
      <c r="G62" s="36" t="e">
        <f t="shared" si="293"/>
        <v>#DIV/0!</v>
      </c>
      <c r="H62" s="36" t="e">
        <f t="shared" si="293"/>
        <v>#DIV/0!</v>
      </c>
      <c r="I62" s="36" t="e">
        <f t="shared" si="293"/>
        <v>#DIV/0!</v>
      </c>
      <c r="J62" s="36">
        <f t="shared" si="293"/>
        <v>0</v>
      </c>
      <c r="K62" s="52"/>
      <c r="M62" s="48"/>
      <c r="N62" s="17" t="s">
        <v>1</v>
      </c>
      <c r="O62" s="36" t="str">
        <f>IF(COUNT(O61:O61)=0,"",AVERAGE(O61:O61))</f>
        <v/>
      </c>
      <c r="P62" s="36" t="str">
        <f>IF(COUNT(P61:P61)=0,"",AVERAGE(P61:P61))</f>
        <v/>
      </c>
      <c r="Q62" s="36" t="str">
        <f>IF(COUNT(Q61:Q61)=0,"",AVERAGE(Q61:Q61))</f>
        <v/>
      </c>
      <c r="R62" s="36" t="str">
        <f>IF(COUNT(R61:R61)=0,"",AVERAGE(R61:R61))</f>
        <v/>
      </c>
      <c r="S62" s="36"/>
      <c r="T62" s="36">
        <f>IF(COUNT(T61:T61)=0,"",AVERAGE(T61:T61))</f>
        <v>0</v>
      </c>
      <c r="U62" s="52"/>
      <c r="W62" s="48"/>
      <c r="X62" s="17" t="s">
        <v>1</v>
      </c>
      <c r="Y62" s="36" t="str">
        <f t="shared" ref="Y62:AD62" si="294">IF(COUNT(Y61:Y61)=0,"",AVERAGE(Y61:Y61))</f>
        <v/>
      </c>
      <c r="Z62" s="36" t="str">
        <f t="shared" si="294"/>
        <v/>
      </c>
      <c r="AA62" s="36" t="str">
        <f t="shared" si="294"/>
        <v/>
      </c>
      <c r="AB62" s="36" t="str">
        <f t="shared" si="294"/>
        <v/>
      </c>
      <c r="AC62" s="36" t="str">
        <f t="shared" si="294"/>
        <v/>
      </c>
      <c r="AD62" s="36" t="str">
        <f t="shared" si="294"/>
        <v/>
      </c>
      <c r="AE62" s="52"/>
      <c r="AG62" s="48"/>
      <c r="AH62" s="17" t="s">
        <v>1</v>
      </c>
      <c r="AI62" s="36" t="str">
        <f t="shared" ref="AI62:AN62" si="295">IF(COUNT(AI61:AI61)=0,"",AVERAGE(AI61:AI61))</f>
        <v/>
      </c>
      <c r="AJ62" s="36" t="str">
        <f t="shared" si="295"/>
        <v/>
      </c>
      <c r="AK62" s="36" t="str">
        <f t="shared" si="295"/>
        <v/>
      </c>
      <c r="AL62" s="36" t="str">
        <f t="shared" si="295"/>
        <v/>
      </c>
      <c r="AM62" s="36" t="str">
        <f t="shared" si="295"/>
        <v/>
      </c>
      <c r="AN62" s="36" t="str">
        <f t="shared" si="295"/>
        <v/>
      </c>
      <c r="AO62" s="52"/>
      <c r="AQ62" s="48"/>
      <c r="AR62" s="17" t="s">
        <v>1</v>
      </c>
      <c r="AS62" s="36" t="str">
        <f t="shared" ref="AS62:AX62" si="296">IF(COUNT(AS61:AS61)=0,"",AVERAGE(AS61:AS61))</f>
        <v/>
      </c>
      <c r="AT62" s="36" t="str">
        <f t="shared" si="296"/>
        <v/>
      </c>
      <c r="AU62" s="36" t="str">
        <f t="shared" si="296"/>
        <v/>
      </c>
      <c r="AV62" s="36" t="str">
        <f t="shared" si="296"/>
        <v/>
      </c>
      <c r="AW62" s="36" t="str">
        <f t="shared" si="296"/>
        <v/>
      </c>
      <c r="AX62" s="36" t="str">
        <f t="shared" si="296"/>
        <v/>
      </c>
      <c r="AY62" s="52"/>
      <c r="BA62" s="48"/>
      <c r="BB62" s="17" t="s">
        <v>1</v>
      </c>
      <c r="BC62" s="36" t="str">
        <f t="shared" ref="BC62:BH62" si="297">IF(COUNT(BC61:BC61)=0,"",AVERAGE(BC61:BC61))</f>
        <v/>
      </c>
      <c r="BD62" s="36" t="str">
        <f t="shared" si="297"/>
        <v/>
      </c>
      <c r="BE62" s="36" t="str">
        <f t="shared" si="297"/>
        <v/>
      </c>
      <c r="BF62" s="36" t="str">
        <f t="shared" si="297"/>
        <v/>
      </c>
      <c r="BG62" s="36" t="str">
        <f t="shared" si="297"/>
        <v/>
      </c>
      <c r="BH62" s="36" t="str">
        <f t="shared" si="297"/>
        <v/>
      </c>
      <c r="BI62" s="52"/>
      <c r="BK62" s="48"/>
      <c r="BL62" s="17" t="s">
        <v>1</v>
      </c>
      <c r="BM62" s="36" t="str">
        <f t="shared" ref="BM62:BR62" si="298">IF(COUNT(BM61:BM61)=0,"",AVERAGE(BM61:BM61))</f>
        <v/>
      </c>
      <c r="BN62" s="36" t="str">
        <f t="shared" si="298"/>
        <v/>
      </c>
      <c r="BO62" s="36" t="str">
        <f t="shared" si="298"/>
        <v/>
      </c>
      <c r="BP62" s="36" t="str">
        <f t="shared" si="298"/>
        <v/>
      </c>
      <c r="BQ62" s="36" t="str">
        <f t="shared" si="298"/>
        <v/>
      </c>
      <c r="BR62" s="36" t="str">
        <f t="shared" si="298"/>
        <v/>
      </c>
      <c r="BS62" s="52"/>
      <c r="BU62" s="48"/>
      <c r="BV62" s="17" t="s">
        <v>1</v>
      </c>
      <c r="BW62" s="36" t="str">
        <f t="shared" ref="BW62:CB62" si="299">IF(COUNT(BW61:BW61)=0,"",AVERAGE(BW61:BW61))</f>
        <v/>
      </c>
      <c r="BX62" s="36" t="str">
        <f t="shared" si="299"/>
        <v/>
      </c>
      <c r="BY62" s="36" t="str">
        <f t="shared" si="299"/>
        <v/>
      </c>
      <c r="BZ62" s="36" t="str">
        <f t="shared" si="299"/>
        <v/>
      </c>
      <c r="CA62" s="36" t="str">
        <f t="shared" si="299"/>
        <v/>
      </c>
      <c r="CB62" s="36" t="str">
        <f t="shared" si="299"/>
        <v/>
      </c>
      <c r="CC62" s="52"/>
      <c r="CE62" s="48"/>
      <c r="CF62" s="17" t="s">
        <v>1</v>
      </c>
      <c r="CG62" s="36" t="str">
        <f t="shared" ref="CG62:CL62" si="300">IF(COUNT(CG61:CG61)=0,"",AVERAGE(CG61:CG61))</f>
        <v/>
      </c>
      <c r="CH62" s="36" t="str">
        <f t="shared" si="300"/>
        <v/>
      </c>
      <c r="CI62" s="36" t="str">
        <f t="shared" si="300"/>
        <v/>
      </c>
      <c r="CJ62" s="36" t="str">
        <f t="shared" si="300"/>
        <v/>
      </c>
      <c r="CK62" s="36" t="str">
        <f t="shared" si="300"/>
        <v/>
      </c>
      <c r="CL62" s="36" t="str">
        <f t="shared" si="300"/>
        <v/>
      </c>
      <c r="CM62" s="52"/>
      <c r="CO62" s="48"/>
      <c r="CP62" s="17" t="s">
        <v>1</v>
      </c>
      <c r="CQ62" s="36" t="str">
        <f t="shared" ref="CQ62:CV62" si="301">IF(COUNT(CQ61:CQ61)=0,"",AVERAGE(CQ61:CQ61))</f>
        <v/>
      </c>
      <c r="CR62" s="36" t="str">
        <f t="shared" si="301"/>
        <v/>
      </c>
      <c r="CS62" s="36" t="str">
        <f t="shared" si="301"/>
        <v/>
      </c>
      <c r="CT62" s="36" t="str">
        <f t="shared" si="301"/>
        <v/>
      </c>
      <c r="CU62" s="36" t="str">
        <f t="shared" si="301"/>
        <v/>
      </c>
      <c r="CV62" s="36" t="str">
        <f t="shared" si="301"/>
        <v/>
      </c>
      <c r="CW62" s="52"/>
      <c r="CY62" s="48"/>
      <c r="CZ62" s="17" t="s">
        <v>1</v>
      </c>
      <c r="DA62" s="36" t="str">
        <f t="shared" ref="DA62:DF62" si="302">IF(COUNT(DA61:DA61)=0,"",AVERAGE(DA61:DA61))</f>
        <v/>
      </c>
      <c r="DB62" s="36" t="str">
        <f t="shared" si="302"/>
        <v/>
      </c>
      <c r="DC62" s="36" t="str">
        <f t="shared" si="302"/>
        <v/>
      </c>
      <c r="DD62" s="36" t="str">
        <f t="shared" si="302"/>
        <v/>
      </c>
      <c r="DE62" s="36" t="str">
        <f t="shared" si="302"/>
        <v/>
      </c>
      <c r="DF62" s="36" t="str">
        <f t="shared" si="302"/>
        <v/>
      </c>
      <c r="DG62" s="52"/>
      <c r="DI62" s="48"/>
      <c r="DJ62" s="17" t="s">
        <v>1</v>
      </c>
      <c r="DK62" s="36" t="str">
        <f t="shared" ref="DK62:DP62" si="303">IF(COUNT(DK61:DK61)=0,"",AVERAGE(DK61:DK61))</f>
        <v/>
      </c>
      <c r="DL62" s="36" t="str">
        <f t="shared" si="303"/>
        <v/>
      </c>
      <c r="DM62" s="36" t="str">
        <f t="shared" si="303"/>
        <v/>
      </c>
      <c r="DN62" s="36" t="str">
        <f t="shared" si="303"/>
        <v/>
      </c>
      <c r="DO62" s="36" t="str">
        <f t="shared" si="303"/>
        <v/>
      </c>
      <c r="DP62" s="36" t="str">
        <f t="shared" si="303"/>
        <v/>
      </c>
      <c r="DQ62" s="52"/>
      <c r="DS62" s="48"/>
      <c r="DT62" s="17" t="s">
        <v>1</v>
      </c>
      <c r="DU62" s="36" t="str">
        <f t="shared" ref="DU62:DZ62" si="304">IF(COUNT(DU61:DU61)=0,"",AVERAGE(DU61:DU61))</f>
        <v/>
      </c>
      <c r="DV62" s="36" t="str">
        <f t="shared" si="304"/>
        <v/>
      </c>
      <c r="DW62" s="36" t="str">
        <f t="shared" si="304"/>
        <v/>
      </c>
      <c r="DX62" s="36" t="str">
        <f t="shared" si="304"/>
        <v/>
      </c>
      <c r="DY62" s="36" t="str">
        <f t="shared" si="304"/>
        <v/>
      </c>
      <c r="DZ62" s="36" t="str">
        <f t="shared" si="304"/>
        <v/>
      </c>
      <c r="EA62" s="52"/>
      <c r="EC62" s="48"/>
      <c r="ED62" s="17" t="s">
        <v>1</v>
      </c>
      <c r="EE62" s="36" t="str">
        <f t="shared" ref="EE62:EJ62" si="305">IF(COUNT(EE61:EE61)=0,"",AVERAGE(EE61:EE61))</f>
        <v/>
      </c>
      <c r="EF62" s="36" t="str">
        <f t="shared" si="305"/>
        <v/>
      </c>
      <c r="EG62" s="36" t="str">
        <f t="shared" si="305"/>
        <v/>
      </c>
      <c r="EH62" s="36" t="str">
        <f t="shared" si="305"/>
        <v/>
      </c>
      <c r="EI62" s="36" t="str">
        <f t="shared" si="305"/>
        <v/>
      </c>
      <c r="EJ62" s="36" t="str">
        <f t="shared" si="305"/>
        <v/>
      </c>
      <c r="EK62" s="52"/>
      <c r="EM62" s="48"/>
      <c r="EN62" s="17" t="s">
        <v>1</v>
      </c>
      <c r="EO62" s="36" t="str">
        <f t="shared" ref="EO62:ET62" si="306">IF(COUNT(EO61:EO61)=0,"",AVERAGE(EO61:EO61))</f>
        <v/>
      </c>
      <c r="EP62" s="36" t="str">
        <f t="shared" si="306"/>
        <v/>
      </c>
      <c r="EQ62" s="36" t="str">
        <f t="shared" si="306"/>
        <v/>
      </c>
      <c r="ER62" s="36" t="str">
        <f t="shared" si="306"/>
        <v/>
      </c>
      <c r="ES62" s="36" t="str">
        <f t="shared" si="306"/>
        <v/>
      </c>
      <c r="ET62" s="36" t="str">
        <f t="shared" si="306"/>
        <v/>
      </c>
      <c r="EU62" s="52"/>
      <c r="EW62" s="48"/>
      <c r="EX62" s="17" t="s">
        <v>1</v>
      </c>
      <c r="EY62" s="36" t="str">
        <f t="shared" ref="EY62:FD62" si="307">IF(COUNT(EY61:EY61)=0,"",AVERAGE(EY61:EY61))</f>
        <v/>
      </c>
      <c r="EZ62" s="36" t="str">
        <f t="shared" si="307"/>
        <v/>
      </c>
      <c r="FA62" s="36" t="str">
        <f t="shared" si="307"/>
        <v/>
      </c>
      <c r="FB62" s="36" t="str">
        <f t="shared" si="307"/>
        <v/>
      </c>
      <c r="FC62" s="36" t="str">
        <f t="shared" si="307"/>
        <v/>
      </c>
      <c r="FD62" s="36" t="str">
        <f t="shared" si="307"/>
        <v/>
      </c>
      <c r="FE62" s="52"/>
      <c r="FG62" s="48"/>
      <c r="FH62" s="17" t="s">
        <v>1</v>
      </c>
      <c r="FI62" s="36" t="str">
        <f t="shared" ref="FI62:FN62" si="308">IF(COUNT(FI61:FI61)=0,"",AVERAGE(FI61:FI61))</f>
        <v/>
      </c>
      <c r="FJ62" s="36" t="str">
        <f t="shared" si="308"/>
        <v/>
      </c>
      <c r="FK62" s="36" t="str">
        <f t="shared" si="308"/>
        <v/>
      </c>
      <c r="FL62" s="36" t="str">
        <f t="shared" si="308"/>
        <v/>
      </c>
      <c r="FM62" s="36" t="str">
        <f t="shared" si="308"/>
        <v/>
      </c>
      <c r="FN62" s="36" t="str">
        <f t="shared" si="308"/>
        <v/>
      </c>
      <c r="FO62" s="52"/>
      <c r="FQ62" s="48"/>
      <c r="FR62" s="17" t="s">
        <v>1</v>
      </c>
      <c r="FS62" s="36" t="str">
        <f t="shared" ref="FS62:FX62" si="309">IF(COUNT(FS61:FS61)=0,"",AVERAGE(FS61:FS61))</f>
        <v/>
      </c>
      <c r="FT62" s="36" t="str">
        <f t="shared" si="309"/>
        <v/>
      </c>
      <c r="FU62" s="36" t="str">
        <f t="shared" si="309"/>
        <v/>
      </c>
      <c r="FV62" s="36" t="str">
        <f t="shared" si="309"/>
        <v/>
      </c>
      <c r="FW62" s="36" t="str">
        <f t="shared" si="309"/>
        <v/>
      </c>
      <c r="FX62" s="36" t="str">
        <f t="shared" si="309"/>
        <v/>
      </c>
      <c r="FY62" s="52"/>
      <c r="GA62" s="48"/>
      <c r="GB62" s="17" t="s">
        <v>1</v>
      </c>
      <c r="GC62" s="36" t="str">
        <f t="shared" ref="GC62:GH62" si="310">IF(COUNT(GC61:GC61)=0,"",AVERAGE(GC61:GC61))</f>
        <v/>
      </c>
      <c r="GD62" s="36" t="str">
        <f t="shared" si="310"/>
        <v/>
      </c>
      <c r="GE62" s="36" t="str">
        <f t="shared" si="310"/>
        <v/>
      </c>
      <c r="GF62" s="36" t="str">
        <f t="shared" si="310"/>
        <v/>
      </c>
      <c r="GG62" s="36" t="str">
        <f t="shared" si="310"/>
        <v/>
      </c>
      <c r="GH62" s="36" t="str">
        <f t="shared" si="310"/>
        <v/>
      </c>
      <c r="GI62" s="52"/>
      <c r="GK62" s="48"/>
      <c r="GL62" s="17" t="s">
        <v>1</v>
      </c>
      <c r="GM62" s="36" t="str">
        <f t="shared" ref="GM62:GR62" si="311">IF(COUNT(GM61:GM61)=0,"",AVERAGE(GM61:GM61))</f>
        <v/>
      </c>
      <c r="GN62" s="36" t="str">
        <f t="shared" si="311"/>
        <v/>
      </c>
      <c r="GO62" s="36" t="str">
        <f t="shared" si="311"/>
        <v/>
      </c>
      <c r="GP62" s="36" t="str">
        <f t="shared" si="311"/>
        <v/>
      </c>
      <c r="GQ62" s="36" t="str">
        <f t="shared" si="311"/>
        <v/>
      </c>
      <c r="GR62" s="36" t="str">
        <f t="shared" si="311"/>
        <v/>
      </c>
      <c r="GS62" s="52"/>
      <c r="GU62" s="48"/>
      <c r="GV62" s="17" t="s">
        <v>1</v>
      </c>
      <c r="GW62" s="36" t="str">
        <f t="shared" ref="GW62:HB62" si="312">IF(COUNT(GW61:GW61)=0,"",AVERAGE(GW61:GW61))</f>
        <v/>
      </c>
      <c r="GX62" s="36" t="str">
        <f t="shared" si="312"/>
        <v/>
      </c>
      <c r="GY62" s="36" t="str">
        <f t="shared" si="312"/>
        <v/>
      </c>
      <c r="GZ62" s="36" t="str">
        <f t="shared" si="312"/>
        <v/>
      </c>
      <c r="HA62" s="36" t="str">
        <f t="shared" si="312"/>
        <v/>
      </c>
      <c r="HB62" s="36" t="str">
        <f t="shared" si="312"/>
        <v/>
      </c>
      <c r="HC62" s="52"/>
      <c r="HE62" s="48"/>
      <c r="HF62" s="17" t="s">
        <v>1</v>
      </c>
      <c r="HG62" s="36" t="str">
        <f t="shared" ref="HG62:HL62" si="313">IF(COUNT(HG61:HG61)=0,"",AVERAGE(HG61:HG61))</f>
        <v/>
      </c>
      <c r="HH62" s="36" t="str">
        <f t="shared" si="313"/>
        <v/>
      </c>
      <c r="HI62" s="36" t="str">
        <f t="shared" si="313"/>
        <v/>
      </c>
      <c r="HJ62" s="36" t="str">
        <f t="shared" si="313"/>
        <v/>
      </c>
      <c r="HK62" s="36" t="str">
        <f t="shared" si="313"/>
        <v/>
      </c>
      <c r="HL62" s="36" t="str">
        <f t="shared" si="313"/>
        <v/>
      </c>
      <c r="HM62" s="52"/>
      <c r="HO62" s="48"/>
      <c r="HP62" s="17" t="s">
        <v>1</v>
      </c>
      <c r="HQ62" s="36" t="str">
        <f t="shared" ref="HQ62:HV62" si="314">IF(COUNT(HQ61:HQ61)=0,"",AVERAGE(HQ61:HQ61))</f>
        <v/>
      </c>
      <c r="HR62" s="36" t="str">
        <f t="shared" si="314"/>
        <v/>
      </c>
      <c r="HS62" s="36" t="str">
        <f t="shared" si="314"/>
        <v/>
      </c>
      <c r="HT62" s="36" t="str">
        <f t="shared" si="314"/>
        <v/>
      </c>
      <c r="HU62" s="36" t="str">
        <f t="shared" si="314"/>
        <v/>
      </c>
      <c r="HV62" s="36" t="str">
        <f t="shared" si="314"/>
        <v/>
      </c>
      <c r="HW62" s="52"/>
      <c r="HY62" s="48"/>
      <c r="HZ62" s="17" t="s">
        <v>1</v>
      </c>
      <c r="IA62" s="36" t="str">
        <f t="shared" ref="IA62:IF62" si="315">IF(COUNT(IA61:IA61)=0,"",AVERAGE(IA61:IA61))</f>
        <v/>
      </c>
      <c r="IB62" s="36" t="str">
        <f t="shared" si="315"/>
        <v/>
      </c>
      <c r="IC62" s="36" t="str">
        <f t="shared" si="315"/>
        <v/>
      </c>
      <c r="ID62" s="36" t="str">
        <f t="shared" si="315"/>
        <v/>
      </c>
      <c r="IE62" s="36" t="str">
        <f t="shared" si="315"/>
        <v/>
      </c>
      <c r="IF62" s="36" t="str">
        <f t="shared" si="315"/>
        <v/>
      </c>
      <c r="IG62" s="52"/>
      <c r="II62" s="48"/>
      <c r="IJ62" s="17" t="s">
        <v>1</v>
      </c>
      <c r="IK62" s="36" t="str">
        <f t="shared" ref="IK62:IP62" si="316">IF(COUNT(IK61:IK61)=0,"",AVERAGE(IK61:IK61))</f>
        <v/>
      </c>
      <c r="IL62" s="36" t="str">
        <f t="shared" si="316"/>
        <v/>
      </c>
      <c r="IM62" s="36" t="str">
        <f t="shared" si="316"/>
        <v/>
      </c>
      <c r="IN62" s="36" t="str">
        <f t="shared" si="316"/>
        <v/>
      </c>
      <c r="IO62" s="36" t="str">
        <f t="shared" si="316"/>
        <v/>
      </c>
      <c r="IP62" s="36" t="str">
        <f t="shared" si="316"/>
        <v/>
      </c>
      <c r="IQ62" s="52"/>
      <c r="IS62" s="48"/>
      <c r="IT62" s="17" t="s">
        <v>1</v>
      </c>
      <c r="IU62" s="36" t="str">
        <f t="shared" ref="IU62:IZ62" si="317">IF(COUNT(IU61:IU61)=0,"",AVERAGE(IU61:IU61))</f>
        <v/>
      </c>
      <c r="IV62" s="36" t="str">
        <f t="shared" si="317"/>
        <v/>
      </c>
      <c r="IW62" s="36" t="str">
        <f t="shared" si="317"/>
        <v/>
      </c>
      <c r="IX62" s="36" t="str">
        <f t="shared" si="317"/>
        <v/>
      </c>
      <c r="IY62" s="36" t="str">
        <f t="shared" si="317"/>
        <v/>
      </c>
      <c r="IZ62" s="36" t="str">
        <f t="shared" si="317"/>
        <v/>
      </c>
      <c r="JA62" s="52"/>
    </row>
    <row r="63" spans="1:261" s="1" customFormat="1" ht="13.8" outlineLevel="1" x14ac:dyDescent="0.25">
      <c r="A63" s="99" t="s">
        <v>129</v>
      </c>
      <c r="B63" s="345">
        <f>IF(A63="High",TECHHigh,(IF(A63="Medium",TECHMed,(IF(A63="Low",TechLow,0)))))</f>
        <v>1</v>
      </c>
      <c r="C63" s="341">
        <v>2.2000000000000002</v>
      </c>
      <c r="D63" s="38" t="s">
        <v>411</v>
      </c>
      <c r="E63" s="349" t="e">
        <f>E73</f>
        <v>#DIV/0!</v>
      </c>
      <c r="F63" s="349" t="e">
        <f t="shared" ref="F63:J63" si="318">F73</f>
        <v>#DIV/0!</v>
      </c>
      <c r="G63" s="349" t="e">
        <f t="shared" si="318"/>
        <v>#DIV/0!</v>
      </c>
      <c r="H63" s="349" t="e">
        <f t="shared" si="318"/>
        <v>#DIV/0!</v>
      </c>
      <c r="I63" s="349" t="e">
        <f t="shared" si="318"/>
        <v>#DIV/0!</v>
      </c>
      <c r="J63" s="349" t="e">
        <f t="shared" si="318"/>
        <v>#DIV/0!</v>
      </c>
      <c r="K63" s="52"/>
      <c r="M63" s="37">
        <v>2.2000000000000002</v>
      </c>
      <c r="N63" s="38" t="s">
        <v>411</v>
      </c>
      <c r="O63" s="38"/>
      <c r="P63" s="38"/>
      <c r="Q63" s="38"/>
      <c r="R63" s="38"/>
      <c r="S63" s="38"/>
      <c r="T63" s="38"/>
      <c r="U63" s="52"/>
      <c r="W63" s="37">
        <v>2.2000000000000002</v>
      </c>
      <c r="X63" s="38" t="s">
        <v>411</v>
      </c>
      <c r="Y63" s="38"/>
      <c r="Z63" s="38"/>
      <c r="AA63" s="38"/>
      <c r="AB63" s="38"/>
      <c r="AC63" s="38"/>
      <c r="AD63" s="38"/>
      <c r="AE63" s="52"/>
      <c r="AG63" s="37">
        <v>2.2000000000000002</v>
      </c>
      <c r="AH63" s="38" t="s">
        <v>411</v>
      </c>
      <c r="AI63" s="38"/>
      <c r="AJ63" s="38"/>
      <c r="AK63" s="38"/>
      <c r="AL63" s="38"/>
      <c r="AM63" s="38"/>
      <c r="AN63" s="38"/>
      <c r="AO63" s="52"/>
      <c r="AQ63" s="37">
        <v>2.2000000000000002</v>
      </c>
      <c r="AR63" s="38" t="s">
        <v>411</v>
      </c>
      <c r="AS63" s="38"/>
      <c r="AT63" s="38"/>
      <c r="AU63" s="38"/>
      <c r="AV63" s="38"/>
      <c r="AW63" s="38"/>
      <c r="AX63" s="38"/>
      <c r="AY63" s="52"/>
      <c r="BA63" s="37">
        <v>2.2000000000000002</v>
      </c>
      <c r="BB63" s="38" t="s">
        <v>411</v>
      </c>
      <c r="BC63" s="38"/>
      <c r="BD63" s="38"/>
      <c r="BE63" s="38"/>
      <c r="BF63" s="38"/>
      <c r="BG63" s="38"/>
      <c r="BH63" s="38"/>
      <c r="BI63" s="52"/>
      <c r="BK63" s="37">
        <v>2.2000000000000002</v>
      </c>
      <c r="BL63" s="38" t="s">
        <v>411</v>
      </c>
      <c r="BM63" s="38"/>
      <c r="BN63" s="38"/>
      <c r="BO63" s="38"/>
      <c r="BP63" s="38"/>
      <c r="BQ63" s="38"/>
      <c r="BR63" s="38"/>
      <c r="BS63" s="52"/>
      <c r="BU63" s="37">
        <v>2.2000000000000002</v>
      </c>
      <c r="BV63" s="38" t="s">
        <v>411</v>
      </c>
      <c r="BW63" s="38"/>
      <c r="BX63" s="38"/>
      <c r="BY63" s="38"/>
      <c r="BZ63" s="38"/>
      <c r="CA63" s="38"/>
      <c r="CB63" s="38"/>
      <c r="CC63" s="52"/>
      <c r="CE63" s="37">
        <v>2.2000000000000002</v>
      </c>
      <c r="CF63" s="38" t="s">
        <v>411</v>
      </c>
      <c r="CG63" s="38"/>
      <c r="CH63" s="38"/>
      <c r="CI63" s="38"/>
      <c r="CJ63" s="38"/>
      <c r="CK63" s="38"/>
      <c r="CL63" s="38"/>
      <c r="CM63" s="52"/>
      <c r="CO63" s="37">
        <v>2.2000000000000002</v>
      </c>
      <c r="CP63" s="38" t="s">
        <v>411</v>
      </c>
      <c r="CQ63" s="38"/>
      <c r="CR63" s="38"/>
      <c r="CS63" s="38"/>
      <c r="CT63" s="38"/>
      <c r="CU63" s="38"/>
      <c r="CV63" s="38"/>
      <c r="CW63" s="52"/>
      <c r="CY63" s="37">
        <v>2.2000000000000002</v>
      </c>
      <c r="CZ63" s="38" t="s">
        <v>411</v>
      </c>
      <c r="DA63" s="38"/>
      <c r="DB63" s="38"/>
      <c r="DC63" s="38"/>
      <c r="DD63" s="38"/>
      <c r="DE63" s="38"/>
      <c r="DF63" s="38"/>
      <c r="DG63" s="52"/>
      <c r="DI63" s="37">
        <v>2.2000000000000002</v>
      </c>
      <c r="DJ63" s="38" t="s">
        <v>411</v>
      </c>
      <c r="DK63" s="38"/>
      <c r="DL63" s="38"/>
      <c r="DM63" s="38"/>
      <c r="DN63" s="38"/>
      <c r="DO63" s="38"/>
      <c r="DP63" s="38"/>
      <c r="DQ63" s="52"/>
      <c r="DS63" s="37">
        <v>2.2000000000000002</v>
      </c>
      <c r="DT63" s="38" t="s">
        <v>411</v>
      </c>
      <c r="DU63" s="38"/>
      <c r="DV63" s="38"/>
      <c r="DW63" s="38"/>
      <c r="DX63" s="38"/>
      <c r="DY63" s="38"/>
      <c r="DZ63" s="38"/>
      <c r="EA63" s="52"/>
      <c r="EC63" s="37">
        <v>2.2000000000000002</v>
      </c>
      <c r="ED63" s="38" t="s">
        <v>411</v>
      </c>
      <c r="EE63" s="38"/>
      <c r="EF63" s="38"/>
      <c r="EG63" s="38"/>
      <c r="EH63" s="38"/>
      <c r="EI63" s="38"/>
      <c r="EJ63" s="38"/>
      <c r="EK63" s="52"/>
      <c r="EM63" s="37">
        <v>2.2000000000000002</v>
      </c>
      <c r="EN63" s="38" t="s">
        <v>411</v>
      </c>
      <c r="EO63" s="38"/>
      <c r="EP63" s="38"/>
      <c r="EQ63" s="38"/>
      <c r="ER63" s="38"/>
      <c r="ES63" s="38"/>
      <c r="ET63" s="38"/>
      <c r="EU63" s="52"/>
      <c r="EW63" s="37">
        <v>2.2000000000000002</v>
      </c>
      <c r="EX63" s="38" t="s">
        <v>411</v>
      </c>
      <c r="EY63" s="38"/>
      <c r="EZ63" s="38"/>
      <c r="FA63" s="38"/>
      <c r="FB63" s="38"/>
      <c r="FC63" s="38"/>
      <c r="FD63" s="38"/>
      <c r="FE63" s="52"/>
      <c r="FG63" s="37">
        <v>2.2000000000000002</v>
      </c>
      <c r="FH63" s="38" t="s">
        <v>411</v>
      </c>
      <c r="FI63" s="38"/>
      <c r="FJ63" s="38"/>
      <c r="FK63" s="38"/>
      <c r="FL63" s="38"/>
      <c r="FM63" s="38"/>
      <c r="FN63" s="38"/>
      <c r="FO63" s="52"/>
      <c r="FQ63" s="37">
        <v>2.2000000000000002</v>
      </c>
      <c r="FR63" s="38" t="s">
        <v>411</v>
      </c>
      <c r="FS63" s="38"/>
      <c r="FT63" s="38"/>
      <c r="FU63" s="38"/>
      <c r="FV63" s="38"/>
      <c r="FW63" s="38"/>
      <c r="FX63" s="38"/>
      <c r="FY63" s="52"/>
      <c r="GA63" s="37">
        <v>2.2000000000000002</v>
      </c>
      <c r="GB63" s="38" t="s">
        <v>411</v>
      </c>
      <c r="GC63" s="38"/>
      <c r="GD63" s="38"/>
      <c r="GE63" s="38"/>
      <c r="GF63" s="38"/>
      <c r="GG63" s="38"/>
      <c r="GH63" s="38"/>
      <c r="GI63" s="52"/>
      <c r="GK63" s="37">
        <v>2.2000000000000002</v>
      </c>
      <c r="GL63" s="38" t="s">
        <v>411</v>
      </c>
      <c r="GM63" s="38"/>
      <c r="GN63" s="38"/>
      <c r="GO63" s="38"/>
      <c r="GP63" s="38"/>
      <c r="GQ63" s="38"/>
      <c r="GR63" s="38"/>
      <c r="GS63" s="52"/>
      <c r="GU63" s="37">
        <v>2.2000000000000002</v>
      </c>
      <c r="GV63" s="38" t="s">
        <v>411</v>
      </c>
      <c r="GW63" s="38"/>
      <c r="GX63" s="38"/>
      <c r="GY63" s="38"/>
      <c r="GZ63" s="38"/>
      <c r="HA63" s="38"/>
      <c r="HB63" s="38"/>
      <c r="HC63" s="52"/>
      <c r="HE63" s="37">
        <v>2.2000000000000002</v>
      </c>
      <c r="HF63" s="38" t="s">
        <v>411</v>
      </c>
      <c r="HG63" s="38"/>
      <c r="HH63" s="38"/>
      <c r="HI63" s="38"/>
      <c r="HJ63" s="38"/>
      <c r="HK63" s="38"/>
      <c r="HL63" s="38"/>
      <c r="HM63" s="52"/>
      <c r="HO63" s="37">
        <v>2.2000000000000002</v>
      </c>
      <c r="HP63" s="38" t="s">
        <v>411</v>
      </c>
      <c r="HQ63" s="38"/>
      <c r="HR63" s="38"/>
      <c r="HS63" s="38"/>
      <c r="HT63" s="38"/>
      <c r="HU63" s="38"/>
      <c r="HV63" s="38"/>
      <c r="HW63" s="52"/>
      <c r="HY63" s="37">
        <v>2.2000000000000002</v>
      </c>
      <c r="HZ63" s="38" t="s">
        <v>411</v>
      </c>
      <c r="IA63" s="38"/>
      <c r="IB63" s="38"/>
      <c r="IC63" s="38"/>
      <c r="ID63" s="38"/>
      <c r="IE63" s="38"/>
      <c r="IF63" s="38"/>
      <c r="IG63" s="52"/>
      <c r="II63" s="37">
        <v>2.2000000000000002</v>
      </c>
      <c r="IJ63" s="38" t="s">
        <v>411</v>
      </c>
      <c r="IK63" s="38"/>
      <c r="IL63" s="38"/>
      <c r="IM63" s="38"/>
      <c r="IN63" s="38"/>
      <c r="IO63" s="38"/>
      <c r="IP63" s="38"/>
      <c r="IQ63" s="52"/>
      <c r="IS63" s="37">
        <v>2.2000000000000002</v>
      </c>
      <c r="IT63" s="38" t="s">
        <v>411</v>
      </c>
      <c r="IU63" s="38"/>
      <c r="IV63" s="38"/>
      <c r="IW63" s="38"/>
      <c r="IX63" s="38"/>
      <c r="IY63" s="38"/>
      <c r="IZ63" s="38"/>
      <c r="JA63" s="52"/>
    </row>
    <row r="64" spans="1:261" s="1" customFormat="1" outlineLevel="2" x14ac:dyDescent="0.25">
      <c r="B64" s="338"/>
      <c r="C64" s="328"/>
      <c r="D64" s="41">
        <v>1</v>
      </c>
      <c r="E64" s="6"/>
      <c r="F64" s="6"/>
      <c r="G64" s="6"/>
      <c r="H64" s="6"/>
      <c r="I64" s="6"/>
      <c r="J64" s="6"/>
      <c r="K64" s="52"/>
      <c r="M64" s="328"/>
      <c r="N64" s="41">
        <v>1</v>
      </c>
      <c r="O64" s="6"/>
      <c r="P64" s="6"/>
      <c r="Q64" s="6"/>
      <c r="R64" s="6"/>
      <c r="S64" s="6"/>
      <c r="T64" s="6"/>
      <c r="U64" s="52"/>
      <c r="W64" s="328"/>
      <c r="X64" s="41">
        <v>1</v>
      </c>
      <c r="Y64" s="6"/>
      <c r="Z64" s="6"/>
      <c r="AA64" s="6"/>
      <c r="AB64" s="6"/>
      <c r="AC64" s="6"/>
      <c r="AD64" s="6"/>
      <c r="AE64" s="52"/>
      <c r="AG64" s="328"/>
      <c r="AH64" s="41">
        <v>1</v>
      </c>
      <c r="AI64" s="6"/>
      <c r="AJ64" s="6"/>
      <c r="AK64" s="6"/>
      <c r="AL64" s="6"/>
      <c r="AM64" s="6"/>
      <c r="AN64" s="6"/>
      <c r="AO64" s="52"/>
      <c r="AQ64" s="328"/>
      <c r="AR64" s="41">
        <v>1</v>
      </c>
      <c r="AS64" s="6"/>
      <c r="AT64" s="6"/>
      <c r="AU64" s="6"/>
      <c r="AV64" s="6"/>
      <c r="AW64" s="6"/>
      <c r="AX64" s="6"/>
      <c r="AY64" s="52"/>
      <c r="BA64" s="328"/>
      <c r="BB64" s="41">
        <v>1</v>
      </c>
      <c r="BC64" s="6"/>
      <c r="BD64" s="6"/>
      <c r="BE64" s="6"/>
      <c r="BF64" s="6"/>
      <c r="BG64" s="6"/>
      <c r="BH64" s="6"/>
      <c r="BI64" s="52"/>
      <c r="BK64" s="328"/>
      <c r="BL64" s="41">
        <v>1</v>
      </c>
      <c r="BM64" s="6"/>
      <c r="BN64" s="6"/>
      <c r="BO64" s="6"/>
      <c r="BP64" s="6"/>
      <c r="BQ64" s="6"/>
      <c r="BR64" s="6"/>
      <c r="BS64" s="52"/>
      <c r="BU64" s="328"/>
      <c r="BV64" s="41">
        <v>1</v>
      </c>
      <c r="BW64" s="6"/>
      <c r="BX64" s="6"/>
      <c r="BY64" s="6"/>
      <c r="BZ64" s="6"/>
      <c r="CA64" s="6"/>
      <c r="CB64" s="6"/>
      <c r="CC64" s="52"/>
      <c r="CE64" s="328"/>
      <c r="CF64" s="41">
        <v>1</v>
      </c>
      <c r="CG64" s="6"/>
      <c r="CH64" s="6"/>
      <c r="CI64" s="6"/>
      <c r="CJ64" s="6"/>
      <c r="CK64" s="6"/>
      <c r="CL64" s="6"/>
      <c r="CM64" s="52"/>
      <c r="CO64" s="328"/>
      <c r="CP64" s="41">
        <v>1</v>
      </c>
      <c r="CQ64" s="6"/>
      <c r="CR64" s="6"/>
      <c r="CS64" s="6"/>
      <c r="CT64" s="6"/>
      <c r="CU64" s="6"/>
      <c r="CV64" s="6"/>
      <c r="CW64" s="52"/>
      <c r="CY64" s="328"/>
      <c r="CZ64" s="41">
        <v>1</v>
      </c>
      <c r="DA64" s="6"/>
      <c r="DB64" s="6"/>
      <c r="DC64" s="6"/>
      <c r="DD64" s="6"/>
      <c r="DE64" s="6"/>
      <c r="DF64" s="6"/>
      <c r="DG64" s="52"/>
      <c r="DI64" s="328"/>
      <c r="DJ64" s="41">
        <v>1</v>
      </c>
      <c r="DK64" s="6"/>
      <c r="DL64" s="6"/>
      <c r="DM64" s="6"/>
      <c r="DN64" s="6"/>
      <c r="DO64" s="6"/>
      <c r="DP64" s="6"/>
      <c r="DQ64" s="52"/>
      <c r="DS64" s="328"/>
      <c r="DT64" s="41">
        <v>1</v>
      </c>
      <c r="DU64" s="6"/>
      <c r="DV64" s="6"/>
      <c r="DW64" s="6"/>
      <c r="DX64" s="6"/>
      <c r="DY64" s="6"/>
      <c r="DZ64" s="6"/>
      <c r="EA64" s="52"/>
      <c r="EC64" s="328"/>
      <c r="ED64" s="41">
        <v>1</v>
      </c>
      <c r="EE64" s="6"/>
      <c r="EF64" s="6"/>
      <c r="EG64" s="6"/>
      <c r="EH64" s="6"/>
      <c r="EI64" s="6"/>
      <c r="EJ64" s="6"/>
      <c r="EK64" s="52"/>
      <c r="EM64" s="328"/>
      <c r="EN64" s="41">
        <v>1</v>
      </c>
      <c r="EO64" s="6"/>
      <c r="EP64" s="6"/>
      <c r="EQ64" s="6"/>
      <c r="ER64" s="6"/>
      <c r="ES64" s="6"/>
      <c r="ET64" s="6"/>
      <c r="EU64" s="52"/>
      <c r="EW64" s="328"/>
      <c r="EX64" s="41">
        <v>1</v>
      </c>
      <c r="EY64" s="6"/>
      <c r="EZ64" s="6"/>
      <c r="FA64" s="6"/>
      <c r="FB64" s="6"/>
      <c r="FC64" s="6"/>
      <c r="FD64" s="6"/>
      <c r="FE64" s="52"/>
      <c r="FG64" s="328"/>
      <c r="FH64" s="41">
        <v>1</v>
      </c>
      <c r="FI64" s="6"/>
      <c r="FJ64" s="6"/>
      <c r="FK64" s="6"/>
      <c r="FL64" s="6"/>
      <c r="FM64" s="6"/>
      <c r="FN64" s="6"/>
      <c r="FO64" s="52"/>
      <c r="FQ64" s="328"/>
      <c r="FR64" s="41">
        <v>1</v>
      </c>
      <c r="FS64" s="6"/>
      <c r="FT64" s="6"/>
      <c r="FU64" s="6"/>
      <c r="FV64" s="6"/>
      <c r="FW64" s="6"/>
      <c r="FX64" s="6"/>
      <c r="FY64" s="52"/>
      <c r="GA64" s="328"/>
      <c r="GB64" s="41">
        <v>1</v>
      </c>
      <c r="GC64" s="6"/>
      <c r="GD64" s="6"/>
      <c r="GE64" s="6"/>
      <c r="GF64" s="6"/>
      <c r="GG64" s="6"/>
      <c r="GH64" s="6"/>
      <c r="GI64" s="52"/>
      <c r="GK64" s="328"/>
      <c r="GL64" s="41">
        <v>1</v>
      </c>
      <c r="GM64" s="6"/>
      <c r="GN64" s="6"/>
      <c r="GO64" s="6"/>
      <c r="GP64" s="6"/>
      <c r="GQ64" s="6"/>
      <c r="GR64" s="6"/>
      <c r="GS64" s="52"/>
      <c r="GU64" s="328"/>
      <c r="GV64" s="41">
        <v>1</v>
      </c>
      <c r="GW64" s="6"/>
      <c r="GX64" s="6"/>
      <c r="GY64" s="6"/>
      <c r="GZ64" s="6"/>
      <c r="HA64" s="6"/>
      <c r="HB64" s="6"/>
      <c r="HC64" s="52"/>
      <c r="HE64" s="328"/>
      <c r="HF64" s="41">
        <v>1</v>
      </c>
      <c r="HG64" s="6"/>
      <c r="HH64" s="6"/>
      <c r="HI64" s="6"/>
      <c r="HJ64" s="6"/>
      <c r="HK64" s="6"/>
      <c r="HL64" s="6"/>
      <c r="HM64" s="52"/>
      <c r="HO64" s="328"/>
      <c r="HP64" s="41">
        <v>1</v>
      </c>
      <c r="HQ64" s="6"/>
      <c r="HR64" s="6"/>
      <c r="HS64" s="6"/>
      <c r="HT64" s="6"/>
      <c r="HU64" s="6"/>
      <c r="HV64" s="6"/>
      <c r="HW64" s="52"/>
      <c r="HY64" s="328"/>
      <c r="HZ64" s="41">
        <v>1</v>
      </c>
      <c r="IA64" s="6"/>
      <c r="IB64" s="6"/>
      <c r="IC64" s="6"/>
      <c r="ID64" s="6"/>
      <c r="IE64" s="6"/>
      <c r="IF64" s="6"/>
      <c r="IG64" s="52"/>
      <c r="II64" s="328"/>
      <c r="IJ64" s="41">
        <v>1</v>
      </c>
      <c r="IK64" s="6"/>
      <c r="IL64" s="6"/>
      <c r="IM64" s="6"/>
      <c r="IN64" s="6"/>
      <c r="IO64" s="6"/>
      <c r="IP64" s="6"/>
      <c r="IQ64" s="52"/>
      <c r="IS64" s="328"/>
      <c r="IT64" s="41">
        <v>1</v>
      </c>
      <c r="IU64" s="6"/>
      <c r="IV64" s="6"/>
      <c r="IW64" s="6"/>
      <c r="IX64" s="6"/>
      <c r="IY64" s="6"/>
      <c r="IZ64" s="6"/>
      <c r="JA64" s="52"/>
    </row>
    <row r="65" spans="1:261" s="1" customFormat="1" outlineLevel="2" x14ac:dyDescent="0.25">
      <c r="B65" s="338"/>
      <c r="C65" s="328"/>
      <c r="D65" s="41" t="s">
        <v>29</v>
      </c>
      <c r="E65" s="6"/>
      <c r="F65" s="6"/>
      <c r="G65" s="6"/>
      <c r="H65" s="6"/>
      <c r="I65" s="6"/>
      <c r="J65" s="6"/>
      <c r="K65" s="52"/>
      <c r="M65" s="328"/>
      <c r="N65" s="41" t="s">
        <v>29</v>
      </c>
      <c r="O65" s="6"/>
      <c r="P65" s="6"/>
      <c r="Q65" s="6"/>
      <c r="R65" s="6"/>
      <c r="S65" s="6"/>
      <c r="T65" s="6"/>
      <c r="U65" s="52"/>
      <c r="W65" s="328"/>
      <c r="X65" s="41" t="s">
        <v>29</v>
      </c>
      <c r="Y65" s="6"/>
      <c r="Z65" s="6"/>
      <c r="AA65" s="6"/>
      <c r="AB65" s="6"/>
      <c r="AC65" s="6"/>
      <c r="AD65" s="6"/>
      <c r="AE65" s="52"/>
      <c r="AG65" s="328"/>
      <c r="AH65" s="41" t="s">
        <v>29</v>
      </c>
      <c r="AI65" s="6"/>
      <c r="AJ65" s="6"/>
      <c r="AK65" s="6"/>
      <c r="AL65" s="6"/>
      <c r="AM65" s="6"/>
      <c r="AN65" s="6"/>
      <c r="AO65" s="52"/>
      <c r="AQ65" s="328"/>
      <c r="AR65" s="41" t="s">
        <v>29</v>
      </c>
      <c r="AS65" s="6"/>
      <c r="AT65" s="6"/>
      <c r="AU65" s="6"/>
      <c r="AV65" s="6"/>
      <c r="AW65" s="6"/>
      <c r="AX65" s="6"/>
      <c r="AY65" s="52"/>
      <c r="BA65" s="328"/>
      <c r="BB65" s="41" t="s">
        <v>29</v>
      </c>
      <c r="BC65" s="6"/>
      <c r="BD65" s="6"/>
      <c r="BE65" s="6"/>
      <c r="BF65" s="6"/>
      <c r="BG65" s="6"/>
      <c r="BH65" s="6"/>
      <c r="BI65" s="52"/>
      <c r="BK65" s="328"/>
      <c r="BL65" s="41" t="s">
        <v>29</v>
      </c>
      <c r="BM65" s="6"/>
      <c r="BN65" s="6"/>
      <c r="BO65" s="6"/>
      <c r="BP65" s="6"/>
      <c r="BQ65" s="6"/>
      <c r="BR65" s="6"/>
      <c r="BS65" s="52"/>
      <c r="BU65" s="328"/>
      <c r="BV65" s="41" t="s">
        <v>29</v>
      </c>
      <c r="BW65" s="6"/>
      <c r="BX65" s="6"/>
      <c r="BY65" s="6"/>
      <c r="BZ65" s="6"/>
      <c r="CA65" s="6"/>
      <c r="CB65" s="6"/>
      <c r="CC65" s="52"/>
      <c r="CE65" s="328"/>
      <c r="CF65" s="41" t="s">
        <v>29</v>
      </c>
      <c r="CG65" s="6"/>
      <c r="CH65" s="6"/>
      <c r="CI65" s="6"/>
      <c r="CJ65" s="6"/>
      <c r="CK65" s="6"/>
      <c r="CL65" s="6"/>
      <c r="CM65" s="52"/>
      <c r="CO65" s="328"/>
      <c r="CP65" s="41" t="s">
        <v>29</v>
      </c>
      <c r="CQ65" s="6"/>
      <c r="CR65" s="6"/>
      <c r="CS65" s="6"/>
      <c r="CT65" s="6"/>
      <c r="CU65" s="6"/>
      <c r="CV65" s="6"/>
      <c r="CW65" s="52"/>
      <c r="CY65" s="328"/>
      <c r="CZ65" s="41" t="s">
        <v>29</v>
      </c>
      <c r="DA65" s="6"/>
      <c r="DB65" s="6"/>
      <c r="DC65" s="6"/>
      <c r="DD65" s="6"/>
      <c r="DE65" s="6"/>
      <c r="DF65" s="6"/>
      <c r="DG65" s="52"/>
      <c r="DI65" s="328"/>
      <c r="DJ65" s="41" t="s">
        <v>29</v>
      </c>
      <c r="DK65" s="6"/>
      <c r="DL65" s="6"/>
      <c r="DM65" s="6"/>
      <c r="DN65" s="6"/>
      <c r="DO65" s="6"/>
      <c r="DP65" s="6"/>
      <c r="DQ65" s="52"/>
      <c r="DS65" s="328"/>
      <c r="DT65" s="41" t="s">
        <v>29</v>
      </c>
      <c r="DU65" s="6"/>
      <c r="DV65" s="6"/>
      <c r="DW65" s="6"/>
      <c r="DX65" s="6"/>
      <c r="DY65" s="6"/>
      <c r="DZ65" s="6"/>
      <c r="EA65" s="52"/>
      <c r="EC65" s="328"/>
      <c r="ED65" s="41" t="s">
        <v>29</v>
      </c>
      <c r="EE65" s="6"/>
      <c r="EF65" s="6"/>
      <c r="EG65" s="6"/>
      <c r="EH65" s="6"/>
      <c r="EI65" s="6"/>
      <c r="EJ65" s="6"/>
      <c r="EK65" s="52"/>
      <c r="EM65" s="328"/>
      <c r="EN65" s="41" t="s">
        <v>29</v>
      </c>
      <c r="EO65" s="6"/>
      <c r="EP65" s="6"/>
      <c r="EQ65" s="6"/>
      <c r="ER65" s="6"/>
      <c r="ES65" s="6"/>
      <c r="ET65" s="6"/>
      <c r="EU65" s="52"/>
      <c r="EW65" s="328"/>
      <c r="EX65" s="41" t="s">
        <v>29</v>
      </c>
      <c r="EY65" s="6"/>
      <c r="EZ65" s="6"/>
      <c r="FA65" s="6"/>
      <c r="FB65" s="6"/>
      <c r="FC65" s="6"/>
      <c r="FD65" s="6"/>
      <c r="FE65" s="52"/>
      <c r="FG65" s="328"/>
      <c r="FH65" s="41" t="s">
        <v>29</v>
      </c>
      <c r="FI65" s="6"/>
      <c r="FJ65" s="6"/>
      <c r="FK65" s="6"/>
      <c r="FL65" s="6"/>
      <c r="FM65" s="6"/>
      <c r="FN65" s="6"/>
      <c r="FO65" s="52"/>
      <c r="FQ65" s="328"/>
      <c r="FR65" s="41" t="s">
        <v>29</v>
      </c>
      <c r="FS65" s="6"/>
      <c r="FT65" s="6"/>
      <c r="FU65" s="6"/>
      <c r="FV65" s="6"/>
      <c r="FW65" s="6"/>
      <c r="FX65" s="6"/>
      <c r="FY65" s="52"/>
      <c r="GA65" s="328"/>
      <c r="GB65" s="41" t="s">
        <v>29</v>
      </c>
      <c r="GC65" s="6"/>
      <c r="GD65" s="6"/>
      <c r="GE65" s="6"/>
      <c r="GF65" s="6"/>
      <c r="GG65" s="6"/>
      <c r="GH65" s="6"/>
      <c r="GI65" s="52"/>
      <c r="GK65" s="328"/>
      <c r="GL65" s="41" t="s">
        <v>29</v>
      </c>
      <c r="GM65" s="6"/>
      <c r="GN65" s="6"/>
      <c r="GO65" s="6"/>
      <c r="GP65" s="6"/>
      <c r="GQ65" s="6"/>
      <c r="GR65" s="6"/>
      <c r="GS65" s="52"/>
      <c r="GU65" s="328"/>
      <c r="GV65" s="41" t="s">
        <v>29</v>
      </c>
      <c r="GW65" s="6"/>
      <c r="GX65" s="6"/>
      <c r="GY65" s="6"/>
      <c r="GZ65" s="6"/>
      <c r="HA65" s="6"/>
      <c r="HB65" s="6"/>
      <c r="HC65" s="52"/>
      <c r="HE65" s="328"/>
      <c r="HF65" s="41" t="s">
        <v>29</v>
      </c>
      <c r="HG65" s="6"/>
      <c r="HH65" s="6"/>
      <c r="HI65" s="6"/>
      <c r="HJ65" s="6"/>
      <c r="HK65" s="6"/>
      <c r="HL65" s="6"/>
      <c r="HM65" s="52"/>
      <c r="HO65" s="328"/>
      <c r="HP65" s="41" t="s">
        <v>29</v>
      </c>
      <c r="HQ65" s="6"/>
      <c r="HR65" s="6"/>
      <c r="HS65" s="6"/>
      <c r="HT65" s="6"/>
      <c r="HU65" s="6"/>
      <c r="HV65" s="6"/>
      <c r="HW65" s="52"/>
      <c r="HY65" s="328"/>
      <c r="HZ65" s="41" t="s">
        <v>29</v>
      </c>
      <c r="IA65" s="6"/>
      <c r="IB65" s="6"/>
      <c r="IC65" s="6"/>
      <c r="ID65" s="6"/>
      <c r="IE65" s="6"/>
      <c r="IF65" s="6"/>
      <c r="IG65" s="52"/>
      <c r="II65" s="328"/>
      <c r="IJ65" s="41" t="s">
        <v>29</v>
      </c>
      <c r="IK65" s="6"/>
      <c r="IL65" s="6"/>
      <c r="IM65" s="6"/>
      <c r="IN65" s="6"/>
      <c r="IO65" s="6"/>
      <c r="IP65" s="6"/>
      <c r="IQ65" s="52"/>
      <c r="IS65" s="328"/>
      <c r="IT65" s="41" t="s">
        <v>29</v>
      </c>
      <c r="IU65" s="6"/>
      <c r="IV65" s="6"/>
      <c r="IW65" s="6"/>
      <c r="IX65" s="6"/>
      <c r="IY65" s="6"/>
      <c r="IZ65" s="6"/>
      <c r="JA65" s="52"/>
    </row>
    <row r="66" spans="1:261" s="1" customFormat="1" outlineLevel="2" x14ac:dyDescent="0.25">
      <c r="B66" s="338"/>
      <c r="C66" s="328"/>
      <c r="D66" s="41" t="s">
        <v>30</v>
      </c>
      <c r="E66" s="6"/>
      <c r="F66" s="6"/>
      <c r="G66" s="6"/>
      <c r="H66" s="6"/>
      <c r="I66" s="6"/>
      <c r="J66" s="6"/>
      <c r="K66" s="52"/>
      <c r="M66" s="328"/>
      <c r="N66" s="41" t="s">
        <v>30</v>
      </c>
      <c r="O66" s="6"/>
      <c r="P66" s="6"/>
      <c r="Q66" s="6"/>
      <c r="R66" s="6"/>
      <c r="S66" s="6"/>
      <c r="T66" s="6"/>
      <c r="U66" s="52"/>
      <c r="W66" s="328"/>
      <c r="X66" s="41" t="s">
        <v>30</v>
      </c>
      <c r="Y66" s="6"/>
      <c r="Z66" s="6"/>
      <c r="AA66" s="6"/>
      <c r="AB66" s="6"/>
      <c r="AC66" s="6"/>
      <c r="AD66" s="6"/>
      <c r="AE66" s="52"/>
      <c r="AG66" s="328"/>
      <c r="AH66" s="41" t="s">
        <v>30</v>
      </c>
      <c r="AI66" s="6"/>
      <c r="AJ66" s="6"/>
      <c r="AK66" s="6"/>
      <c r="AL66" s="6"/>
      <c r="AM66" s="6"/>
      <c r="AN66" s="6"/>
      <c r="AO66" s="52"/>
      <c r="AQ66" s="328"/>
      <c r="AR66" s="41" t="s">
        <v>30</v>
      </c>
      <c r="AS66" s="6"/>
      <c r="AT66" s="6"/>
      <c r="AU66" s="6"/>
      <c r="AV66" s="6"/>
      <c r="AW66" s="6"/>
      <c r="AX66" s="6"/>
      <c r="AY66" s="52"/>
      <c r="BA66" s="328"/>
      <c r="BB66" s="41" t="s">
        <v>30</v>
      </c>
      <c r="BC66" s="6"/>
      <c r="BD66" s="6"/>
      <c r="BE66" s="6"/>
      <c r="BF66" s="6"/>
      <c r="BG66" s="6"/>
      <c r="BH66" s="6"/>
      <c r="BI66" s="52"/>
      <c r="BK66" s="328"/>
      <c r="BL66" s="41" t="s">
        <v>30</v>
      </c>
      <c r="BM66" s="6"/>
      <c r="BN66" s="6"/>
      <c r="BO66" s="6"/>
      <c r="BP66" s="6"/>
      <c r="BQ66" s="6"/>
      <c r="BR66" s="6"/>
      <c r="BS66" s="52"/>
      <c r="BU66" s="328"/>
      <c r="BV66" s="41" t="s">
        <v>30</v>
      </c>
      <c r="BW66" s="6"/>
      <c r="BX66" s="6"/>
      <c r="BY66" s="6"/>
      <c r="BZ66" s="6"/>
      <c r="CA66" s="6"/>
      <c r="CB66" s="6"/>
      <c r="CC66" s="52"/>
      <c r="CE66" s="328"/>
      <c r="CF66" s="41" t="s">
        <v>30</v>
      </c>
      <c r="CG66" s="6"/>
      <c r="CH66" s="6"/>
      <c r="CI66" s="6"/>
      <c r="CJ66" s="6"/>
      <c r="CK66" s="6"/>
      <c r="CL66" s="6"/>
      <c r="CM66" s="52"/>
      <c r="CO66" s="328"/>
      <c r="CP66" s="41" t="s">
        <v>30</v>
      </c>
      <c r="CQ66" s="6"/>
      <c r="CR66" s="6"/>
      <c r="CS66" s="6"/>
      <c r="CT66" s="6"/>
      <c r="CU66" s="6"/>
      <c r="CV66" s="6"/>
      <c r="CW66" s="52"/>
      <c r="CY66" s="328"/>
      <c r="CZ66" s="41" t="s">
        <v>30</v>
      </c>
      <c r="DA66" s="6"/>
      <c r="DB66" s="6"/>
      <c r="DC66" s="6"/>
      <c r="DD66" s="6"/>
      <c r="DE66" s="6"/>
      <c r="DF66" s="6"/>
      <c r="DG66" s="52"/>
      <c r="DI66" s="328"/>
      <c r="DJ66" s="41" t="s">
        <v>30</v>
      </c>
      <c r="DK66" s="6"/>
      <c r="DL66" s="6"/>
      <c r="DM66" s="6"/>
      <c r="DN66" s="6"/>
      <c r="DO66" s="6"/>
      <c r="DP66" s="6"/>
      <c r="DQ66" s="52"/>
      <c r="DS66" s="328"/>
      <c r="DT66" s="41" t="s">
        <v>30</v>
      </c>
      <c r="DU66" s="6"/>
      <c r="DV66" s="6"/>
      <c r="DW66" s="6"/>
      <c r="DX66" s="6"/>
      <c r="DY66" s="6"/>
      <c r="DZ66" s="6"/>
      <c r="EA66" s="52"/>
      <c r="EC66" s="328"/>
      <c r="ED66" s="41" t="s">
        <v>30</v>
      </c>
      <c r="EE66" s="6"/>
      <c r="EF66" s="6"/>
      <c r="EG66" s="6"/>
      <c r="EH66" s="6"/>
      <c r="EI66" s="6"/>
      <c r="EJ66" s="6"/>
      <c r="EK66" s="52"/>
      <c r="EM66" s="328"/>
      <c r="EN66" s="41" t="s">
        <v>30</v>
      </c>
      <c r="EO66" s="6"/>
      <c r="EP66" s="6"/>
      <c r="EQ66" s="6"/>
      <c r="ER66" s="6"/>
      <c r="ES66" s="6"/>
      <c r="ET66" s="6"/>
      <c r="EU66" s="52"/>
      <c r="EW66" s="328"/>
      <c r="EX66" s="41" t="s">
        <v>30</v>
      </c>
      <c r="EY66" s="6"/>
      <c r="EZ66" s="6"/>
      <c r="FA66" s="6"/>
      <c r="FB66" s="6"/>
      <c r="FC66" s="6"/>
      <c r="FD66" s="6"/>
      <c r="FE66" s="52"/>
      <c r="FG66" s="328"/>
      <c r="FH66" s="41" t="s">
        <v>30</v>
      </c>
      <c r="FI66" s="6"/>
      <c r="FJ66" s="6"/>
      <c r="FK66" s="6"/>
      <c r="FL66" s="6"/>
      <c r="FM66" s="6"/>
      <c r="FN66" s="6"/>
      <c r="FO66" s="52"/>
      <c r="FQ66" s="328"/>
      <c r="FR66" s="41" t="s">
        <v>30</v>
      </c>
      <c r="FS66" s="6"/>
      <c r="FT66" s="6"/>
      <c r="FU66" s="6"/>
      <c r="FV66" s="6"/>
      <c r="FW66" s="6"/>
      <c r="FX66" s="6"/>
      <c r="FY66" s="52"/>
      <c r="GA66" s="328"/>
      <c r="GB66" s="41" t="s">
        <v>30</v>
      </c>
      <c r="GC66" s="6"/>
      <c r="GD66" s="6"/>
      <c r="GE66" s="6"/>
      <c r="GF66" s="6"/>
      <c r="GG66" s="6"/>
      <c r="GH66" s="6"/>
      <c r="GI66" s="52"/>
      <c r="GK66" s="328"/>
      <c r="GL66" s="41" t="s">
        <v>30</v>
      </c>
      <c r="GM66" s="6"/>
      <c r="GN66" s="6"/>
      <c r="GO66" s="6"/>
      <c r="GP66" s="6"/>
      <c r="GQ66" s="6"/>
      <c r="GR66" s="6"/>
      <c r="GS66" s="52"/>
      <c r="GU66" s="328"/>
      <c r="GV66" s="41" t="s">
        <v>30</v>
      </c>
      <c r="GW66" s="6"/>
      <c r="GX66" s="6"/>
      <c r="GY66" s="6"/>
      <c r="GZ66" s="6"/>
      <c r="HA66" s="6"/>
      <c r="HB66" s="6"/>
      <c r="HC66" s="52"/>
      <c r="HE66" s="328"/>
      <c r="HF66" s="41" t="s">
        <v>30</v>
      </c>
      <c r="HG66" s="6"/>
      <c r="HH66" s="6"/>
      <c r="HI66" s="6"/>
      <c r="HJ66" s="6"/>
      <c r="HK66" s="6"/>
      <c r="HL66" s="6"/>
      <c r="HM66" s="52"/>
      <c r="HO66" s="328"/>
      <c r="HP66" s="41" t="s">
        <v>30</v>
      </c>
      <c r="HQ66" s="6"/>
      <c r="HR66" s="6"/>
      <c r="HS66" s="6"/>
      <c r="HT66" s="6"/>
      <c r="HU66" s="6"/>
      <c r="HV66" s="6"/>
      <c r="HW66" s="52"/>
      <c r="HY66" s="328"/>
      <c r="HZ66" s="41" t="s">
        <v>30</v>
      </c>
      <c r="IA66" s="6"/>
      <c r="IB66" s="6"/>
      <c r="IC66" s="6"/>
      <c r="ID66" s="6"/>
      <c r="IE66" s="6"/>
      <c r="IF66" s="6"/>
      <c r="IG66" s="52"/>
      <c r="II66" s="328"/>
      <c r="IJ66" s="41" t="s">
        <v>30</v>
      </c>
      <c r="IK66" s="6"/>
      <c r="IL66" s="6"/>
      <c r="IM66" s="6"/>
      <c r="IN66" s="6"/>
      <c r="IO66" s="6"/>
      <c r="IP66" s="6"/>
      <c r="IQ66" s="52"/>
      <c r="IS66" s="328"/>
      <c r="IT66" s="41" t="s">
        <v>30</v>
      </c>
      <c r="IU66" s="6"/>
      <c r="IV66" s="6"/>
      <c r="IW66" s="6"/>
      <c r="IX66" s="6"/>
      <c r="IY66" s="6"/>
      <c r="IZ66" s="6"/>
      <c r="JA66" s="52"/>
    </row>
    <row r="67" spans="1:261" s="1" customFormat="1" outlineLevel="2" x14ac:dyDescent="0.25">
      <c r="B67" s="338"/>
      <c r="C67" s="328"/>
      <c r="D67" s="41">
        <v>2</v>
      </c>
      <c r="E67" s="6"/>
      <c r="F67" s="6"/>
      <c r="G67" s="6"/>
      <c r="H67" s="6"/>
      <c r="I67" s="6"/>
      <c r="J67" s="6"/>
      <c r="K67" s="52"/>
      <c r="M67" s="328"/>
      <c r="N67" s="41">
        <v>2</v>
      </c>
      <c r="O67" s="6"/>
      <c r="P67" s="6"/>
      <c r="Q67" s="6"/>
      <c r="R67" s="6"/>
      <c r="S67" s="6"/>
      <c r="T67" s="6"/>
      <c r="U67" s="52"/>
      <c r="W67" s="328"/>
      <c r="X67" s="41">
        <v>2</v>
      </c>
      <c r="Y67" s="6"/>
      <c r="Z67" s="6"/>
      <c r="AA67" s="6"/>
      <c r="AB67" s="6"/>
      <c r="AC67" s="6"/>
      <c r="AD67" s="6"/>
      <c r="AE67" s="52"/>
      <c r="AG67" s="328"/>
      <c r="AH67" s="41">
        <v>2</v>
      </c>
      <c r="AI67" s="6"/>
      <c r="AJ67" s="6"/>
      <c r="AK67" s="6"/>
      <c r="AL67" s="6"/>
      <c r="AM67" s="6"/>
      <c r="AN67" s="6"/>
      <c r="AO67" s="52"/>
      <c r="AQ67" s="328"/>
      <c r="AR67" s="41">
        <v>2</v>
      </c>
      <c r="AS67" s="6"/>
      <c r="AT67" s="6"/>
      <c r="AU67" s="6"/>
      <c r="AV67" s="6"/>
      <c r="AW67" s="6"/>
      <c r="AX67" s="6"/>
      <c r="AY67" s="52"/>
      <c r="BA67" s="328"/>
      <c r="BB67" s="41">
        <v>2</v>
      </c>
      <c r="BC67" s="6"/>
      <c r="BD67" s="6"/>
      <c r="BE67" s="6"/>
      <c r="BF67" s="6"/>
      <c r="BG67" s="6"/>
      <c r="BH67" s="6"/>
      <c r="BI67" s="52"/>
      <c r="BK67" s="328"/>
      <c r="BL67" s="41">
        <v>2</v>
      </c>
      <c r="BM67" s="6"/>
      <c r="BN67" s="6"/>
      <c r="BO67" s="6"/>
      <c r="BP67" s="6"/>
      <c r="BQ67" s="6"/>
      <c r="BR67" s="6"/>
      <c r="BS67" s="52"/>
      <c r="BU67" s="328"/>
      <c r="BV67" s="41">
        <v>2</v>
      </c>
      <c r="BW67" s="6"/>
      <c r="BX67" s="6"/>
      <c r="BY67" s="6"/>
      <c r="BZ67" s="6"/>
      <c r="CA67" s="6"/>
      <c r="CB67" s="6"/>
      <c r="CC67" s="52"/>
      <c r="CE67" s="328"/>
      <c r="CF67" s="41">
        <v>2</v>
      </c>
      <c r="CG67" s="6"/>
      <c r="CH67" s="6"/>
      <c r="CI67" s="6"/>
      <c r="CJ67" s="6"/>
      <c r="CK67" s="6"/>
      <c r="CL67" s="6"/>
      <c r="CM67" s="52"/>
      <c r="CO67" s="328"/>
      <c r="CP67" s="41">
        <v>2</v>
      </c>
      <c r="CQ67" s="6"/>
      <c r="CR67" s="6"/>
      <c r="CS67" s="6"/>
      <c r="CT67" s="6"/>
      <c r="CU67" s="6"/>
      <c r="CV67" s="6"/>
      <c r="CW67" s="52"/>
      <c r="CY67" s="328"/>
      <c r="CZ67" s="41">
        <v>2</v>
      </c>
      <c r="DA67" s="6"/>
      <c r="DB67" s="6"/>
      <c r="DC67" s="6"/>
      <c r="DD67" s="6"/>
      <c r="DE67" s="6"/>
      <c r="DF67" s="6"/>
      <c r="DG67" s="52"/>
      <c r="DI67" s="328"/>
      <c r="DJ67" s="41">
        <v>2</v>
      </c>
      <c r="DK67" s="6"/>
      <c r="DL67" s="6"/>
      <c r="DM67" s="6"/>
      <c r="DN67" s="6"/>
      <c r="DO67" s="6"/>
      <c r="DP67" s="6"/>
      <c r="DQ67" s="52"/>
      <c r="DS67" s="328"/>
      <c r="DT67" s="41">
        <v>2</v>
      </c>
      <c r="DU67" s="6"/>
      <c r="DV67" s="6"/>
      <c r="DW67" s="6"/>
      <c r="DX67" s="6"/>
      <c r="DY67" s="6"/>
      <c r="DZ67" s="6"/>
      <c r="EA67" s="52"/>
      <c r="EC67" s="328"/>
      <c r="ED67" s="41">
        <v>2</v>
      </c>
      <c r="EE67" s="6"/>
      <c r="EF67" s="6"/>
      <c r="EG67" s="6"/>
      <c r="EH67" s="6"/>
      <c r="EI67" s="6"/>
      <c r="EJ67" s="6"/>
      <c r="EK67" s="52"/>
      <c r="EM67" s="328"/>
      <c r="EN67" s="41">
        <v>2</v>
      </c>
      <c r="EO67" s="6"/>
      <c r="EP67" s="6"/>
      <c r="EQ67" s="6"/>
      <c r="ER67" s="6"/>
      <c r="ES67" s="6"/>
      <c r="ET67" s="6"/>
      <c r="EU67" s="52"/>
      <c r="EW67" s="328"/>
      <c r="EX67" s="41">
        <v>2</v>
      </c>
      <c r="EY67" s="6"/>
      <c r="EZ67" s="6"/>
      <c r="FA67" s="6"/>
      <c r="FB67" s="6"/>
      <c r="FC67" s="6"/>
      <c r="FD67" s="6"/>
      <c r="FE67" s="52"/>
      <c r="FG67" s="328"/>
      <c r="FH67" s="41">
        <v>2</v>
      </c>
      <c r="FI67" s="6"/>
      <c r="FJ67" s="6"/>
      <c r="FK67" s="6"/>
      <c r="FL67" s="6"/>
      <c r="FM67" s="6"/>
      <c r="FN67" s="6"/>
      <c r="FO67" s="52"/>
      <c r="FQ67" s="328"/>
      <c r="FR67" s="41">
        <v>2</v>
      </c>
      <c r="FS67" s="6"/>
      <c r="FT67" s="6"/>
      <c r="FU67" s="6"/>
      <c r="FV67" s="6"/>
      <c r="FW67" s="6"/>
      <c r="FX67" s="6"/>
      <c r="FY67" s="52"/>
      <c r="GA67" s="328"/>
      <c r="GB67" s="41">
        <v>2</v>
      </c>
      <c r="GC67" s="6"/>
      <c r="GD67" s="6"/>
      <c r="GE67" s="6"/>
      <c r="GF67" s="6"/>
      <c r="GG67" s="6"/>
      <c r="GH67" s="6"/>
      <c r="GI67" s="52"/>
      <c r="GK67" s="328"/>
      <c r="GL67" s="41">
        <v>2</v>
      </c>
      <c r="GM67" s="6"/>
      <c r="GN67" s="6"/>
      <c r="GO67" s="6"/>
      <c r="GP67" s="6"/>
      <c r="GQ67" s="6"/>
      <c r="GR67" s="6"/>
      <c r="GS67" s="52"/>
      <c r="GU67" s="328"/>
      <c r="GV67" s="41">
        <v>2</v>
      </c>
      <c r="GW67" s="6"/>
      <c r="GX67" s="6"/>
      <c r="GY67" s="6"/>
      <c r="GZ67" s="6"/>
      <c r="HA67" s="6"/>
      <c r="HB67" s="6"/>
      <c r="HC67" s="52"/>
      <c r="HE67" s="328"/>
      <c r="HF67" s="41">
        <v>2</v>
      </c>
      <c r="HG67" s="6"/>
      <c r="HH67" s="6"/>
      <c r="HI67" s="6"/>
      <c r="HJ67" s="6"/>
      <c r="HK67" s="6"/>
      <c r="HL67" s="6"/>
      <c r="HM67" s="52"/>
      <c r="HO67" s="328"/>
      <c r="HP67" s="41">
        <v>2</v>
      </c>
      <c r="HQ67" s="6"/>
      <c r="HR67" s="6"/>
      <c r="HS67" s="6"/>
      <c r="HT67" s="6"/>
      <c r="HU67" s="6"/>
      <c r="HV67" s="6"/>
      <c r="HW67" s="52"/>
      <c r="HY67" s="328"/>
      <c r="HZ67" s="41">
        <v>2</v>
      </c>
      <c r="IA67" s="6"/>
      <c r="IB67" s="6"/>
      <c r="IC67" s="6"/>
      <c r="ID67" s="6"/>
      <c r="IE67" s="6"/>
      <c r="IF67" s="6"/>
      <c r="IG67" s="52"/>
      <c r="II67" s="328"/>
      <c r="IJ67" s="41">
        <v>2</v>
      </c>
      <c r="IK67" s="6"/>
      <c r="IL67" s="6"/>
      <c r="IM67" s="6"/>
      <c r="IN67" s="6"/>
      <c r="IO67" s="6"/>
      <c r="IP67" s="6"/>
      <c r="IQ67" s="52"/>
      <c r="IS67" s="328"/>
      <c r="IT67" s="41">
        <v>2</v>
      </c>
      <c r="IU67" s="6"/>
      <c r="IV67" s="6"/>
      <c r="IW67" s="6"/>
      <c r="IX67" s="6"/>
      <c r="IY67" s="6"/>
      <c r="IZ67" s="6"/>
      <c r="JA67" s="52"/>
    </row>
    <row r="68" spans="1:261" s="1" customFormat="1" outlineLevel="2" x14ac:dyDescent="0.25">
      <c r="B68" s="338"/>
      <c r="C68" s="328"/>
      <c r="D68" s="41">
        <v>3</v>
      </c>
      <c r="E68" s="6"/>
      <c r="F68" s="6"/>
      <c r="G68" s="6"/>
      <c r="H68" s="6"/>
      <c r="I68" s="6"/>
      <c r="J68" s="6"/>
      <c r="K68" s="52"/>
      <c r="M68" s="328"/>
      <c r="N68" s="41">
        <v>3</v>
      </c>
      <c r="O68" s="6"/>
      <c r="P68" s="6"/>
      <c r="Q68" s="6"/>
      <c r="R68" s="6"/>
      <c r="S68" s="6"/>
      <c r="T68" s="6"/>
      <c r="U68" s="52"/>
      <c r="W68" s="328"/>
      <c r="X68" s="41">
        <v>3</v>
      </c>
      <c r="Y68" s="6"/>
      <c r="Z68" s="6"/>
      <c r="AA68" s="6"/>
      <c r="AB68" s="6"/>
      <c r="AC68" s="6"/>
      <c r="AD68" s="6"/>
      <c r="AE68" s="52"/>
      <c r="AG68" s="328"/>
      <c r="AH68" s="41">
        <v>3</v>
      </c>
      <c r="AI68" s="6"/>
      <c r="AJ68" s="6"/>
      <c r="AK68" s="6"/>
      <c r="AL68" s="6"/>
      <c r="AM68" s="6"/>
      <c r="AN68" s="6"/>
      <c r="AO68" s="52"/>
      <c r="AQ68" s="328"/>
      <c r="AR68" s="41">
        <v>3</v>
      </c>
      <c r="AS68" s="6"/>
      <c r="AT68" s="6"/>
      <c r="AU68" s="6"/>
      <c r="AV68" s="6"/>
      <c r="AW68" s="6"/>
      <c r="AX68" s="6"/>
      <c r="AY68" s="52"/>
      <c r="BA68" s="328"/>
      <c r="BB68" s="41">
        <v>3</v>
      </c>
      <c r="BC68" s="6"/>
      <c r="BD68" s="6"/>
      <c r="BE68" s="6"/>
      <c r="BF68" s="6"/>
      <c r="BG68" s="6"/>
      <c r="BH68" s="6"/>
      <c r="BI68" s="52"/>
      <c r="BK68" s="328"/>
      <c r="BL68" s="41">
        <v>3</v>
      </c>
      <c r="BM68" s="6"/>
      <c r="BN68" s="6"/>
      <c r="BO68" s="6"/>
      <c r="BP68" s="6"/>
      <c r="BQ68" s="6"/>
      <c r="BR68" s="6"/>
      <c r="BS68" s="52"/>
      <c r="BU68" s="328"/>
      <c r="BV68" s="41">
        <v>3</v>
      </c>
      <c r="BW68" s="6"/>
      <c r="BX68" s="6"/>
      <c r="BY68" s="6"/>
      <c r="BZ68" s="6"/>
      <c r="CA68" s="6"/>
      <c r="CB68" s="6"/>
      <c r="CC68" s="52"/>
      <c r="CE68" s="328"/>
      <c r="CF68" s="41">
        <v>3</v>
      </c>
      <c r="CG68" s="6"/>
      <c r="CH68" s="6"/>
      <c r="CI68" s="6"/>
      <c r="CJ68" s="6"/>
      <c r="CK68" s="6"/>
      <c r="CL68" s="6"/>
      <c r="CM68" s="52"/>
      <c r="CO68" s="328"/>
      <c r="CP68" s="41">
        <v>3</v>
      </c>
      <c r="CQ68" s="6"/>
      <c r="CR68" s="6"/>
      <c r="CS68" s="6"/>
      <c r="CT68" s="6"/>
      <c r="CU68" s="6"/>
      <c r="CV68" s="6"/>
      <c r="CW68" s="52"/>
      <c r="CY68" s="328"/>
      <c r="CZ68" s="41">
        <v>3</v>
      </c>
      <c r="DA68" s="6"/>
      <c r="DB68" s="6"/>
      <c r="DC68" s="6"/>
      <c r="DD68" s="6"/>
      <c r="DE68" s="6"/>
      <c r="DF68" s="6"/>
      <c r="DG68" s="52"/>
      <c r="DI68" s="328"/>
      <c r="DJ68" s="41">
        <v>3</v>
      </c>
      <c r="DK68" s="6"/>
      <c r="DL68" s="6"/>
      <c r="DM68" s="6"/>
      <c r="DN68" s="6"/>
      <c r="DO68" s="6"/>
      <c r="DP68" s="6"/>
      <c r="DQ68" s="52"/>
      <c r="DS68" s="328"/>
      <c r="DT68" s="41">
        <v>3</v>
      </c>
      <c r="DU68" s="6"/>
      <c r="DV68" s="6"/>
      <c r="DW68" s="6"/>
      <c r="DX68" s="6"/>
      <c r="DY68" s="6"/>
      <c r="DZ68" s="6"/>
      <c r="EA68" s="52"/>
      <c r="EC68" s="328"/>
      <c r="ED68" s="41">
        <v>3</v>
      </c>
      <c r="EE68" s="6"/>
      <c r="EF68" s="6"/>
      <c r="EG68" s="6"/>
      <c r="EH68" s="6"/>
      <c r="EI68" s="6"/>
      <c r="EJ68" s="6"/>
      <c r="EK68" s="52"/>
      <c r="EM68" s="328"/>
      <c r="EN68" s="41">
        <v>3</v>
      </c>
      <c r="EO68" s="6"/>
      <c r="EP68" s="6"/>
      <c r="EQ68" s="6"/>
      <c r="ER68" s="6"/>
      <c r="ES68" s="6"/>
      <c r="ET68" s="6"/>
      <c r="EU68" s="52"/>
      <c r="EW68" s="328"/>
      <c r="EX68" s="41">
        <v>3</v>
      </c>
      <c r="EY68" s="6"/>
      <c r="EZ68" s="6"/>
      <c r="FA68" s="6"/>
      <c r="FB68" s="6"/>
      <c r="FC68" s="6"/>
      <c r="FD68" s="6"/>
      <c r="FE68" s="52"/>
      <c r="FG68" s="328"/>
      <c r="FH68" s="41">
        <v>3</v>
      </c>
      <c r="FI68" s="6"/>
      <c r="FJ68" s="6"/>
      <c r="FK68" s="6"/>
      <c r="FL68" s="6"/>
      <c r="FM68" s="6"/>
      <c r="FN68" s="6"/>
      <c r="FO68" s="52"/>
      <c r="FQ68" s="328"/>
      <c r="FR68" s="41">
        <v>3</v>
      </c>
      <c r="FS68" s="6"/>
      <c r="FT68" s="6"/>
      <c r="FU68" s="6"/>
      <c r="FV68" s="6"/>
      <c r="FW68" s="6"/>
      <c r="FX68" s="6"/>
      <c r="FY68" s="52"/>
      <c r="GA68" s="328"/>
      <c r="GB68" s="41">
        <v>3</v>
      </c>
      <c r="GC68" s="6"/>
      <c r="GD68" s="6"/>
      <c r="GE68" s="6"/>
      <c r="GF68" s="6"/>
      <c r="GG68" s="6"/>
      <c r="GH68" s="6"/>
      <c r="GI68" s="52"/>
      <c r="GK68" s="328"/>
      <c r="GL68" s="41">
        <v>3</v>
      </c>
      <c r="GM68" s="6"/>
      <c r="GN68" s="6"/>
      <c r="GO68" s="6"/>
      <c r="GP68" s="6"/>
      <c r="GQ68" s="6"/>
      <c r="GR68" s="6"/>
      <c r="GS68" s="52"/>
      <c r="GU68" s="328"/>
      <c r="GV68" s="41">
        <v>3</v>
      </c>
      <c r="GW68" s="6"/>
      <c r="GX68" s="6"/>
      <c r="GY68" s="6"/>
      <c r="GZ68" s="6"/>
      <c r="HA68" s="6"/>
      <c r="HB68" s="6"/>
      <c r="HC68" s="52"/>
      <c r="HE68" s="328"/>
      <c r="HF68" s="41">
        <v>3</v>
      </c>
      <c r="HG68" s="6"/>
      <c r="HH68" s="6"/>
      <c r="HI68" s="6"/>
      <c r="HJ68" s="6"/>
      <c r="HK68" s="6"/>
      <c r="HL68" s="6"/>
      <c r="HM68" s="52"/>
      <c r="HO68" s="328"/>
      <c r="HP68" s="41">
        <v>3</v>
      </c>
      <c r="HQ68" s="6"/>
      <c r="HR68" s="6"/>
      <c r="HS68" s="6"/>
      <c r="HT68" s="6"/>
      <c r="HU68" s="6"/>
      <c r="HV68" s="6"/>
      <c r="HW68" s="52"/>
      <c r="HY68" s="328"/>
      <c r="HZ68" s="41">
        <v>3</v>
      </c>
      <c r="IA68" s="6"/>
      <c r="IB68" s="6"/>
      <c r="IC68" s="6"/>
      <c r="ID68" s="6"/>
      <c r="IE68" s="6"/>
      <c r="IF68" s="6"/>
      <c r="IG68" s="52"/>
      <c r="II68" s="328"/>
      <c r="IJ68" s="41">
        <v>3</v>
      </c>
      <c r="IK68" s="6"/>
      <c r="IL68" s="6"/>
      <c r="IM68" s="6"/>
      <c r="IN68" s="6"/>
      <c r="IO68" s="6"/>
      <c r="IP68" s="6"/>
      <c r="IQ68" s="52"/>
      <c r="IS68" s="328"/>
      <c r="IT68" s="41">
        <v>3</v>
      </c>
      <c r="IU68" s="6"/>
      <c r="IV68" s="6"/>
      <c r="IW68" s="6"/>
      <c r="IX68" s="6"/>
      <c r="IY68" s="6"/>
      <c r="IZ68" s="6"/>
      <c r="JA68" s="52"/>
    </row>
    <row r="69" spans="1:261" s="1" customFormat="1" outlineLevel="2" x14ac:dyDescent="0.25">
      <c r="B69" s="338"/>
      <c r="C69" s="328"/>
      <c r="D69" s="41" t="s">
        <v>63</v>
      </c>
      <c r="E69" s="6"/>
      <c r="F69" s="6"/>
      <c r="G69" s="6"/>
      <c r="H69" s="6"/>
      <c r="I69" s="6"/>
      <c r="J69" s="6"/>
      <c r="K69" s="52"/>
      <c r="M69" s="328"/>
      <c r="N69" s="41" t="s">
        <v>63</v>
      </c>
      <c r="O69" s="6"/>
      <c r="P69" s="6"/>
      <c r="Q69" s="6"/>
      <c r="R69" s="6"/>
      <c r="S69" s="6"/>
      <c r="T69" s="6"/>
      <c r="U69" s="52"/>
      <c r="W69" s="328"/>
      <c r="X69" s="41" t="s">
        <v>63</v>
      </c>
      <c r="Y69" s="6"/>
      <c r="Z69" s="6"/>
      <c r="AA69" s="6"/>
      <c r="AB69" s="6"/>
      <c r="AC69" s="6"/>
      <c r="AD69" s="6"/>
      <c r="AE69" s="52"/>
      <c r="AG69" s="328"/>
      <c r="AH69" s="41" t="s">
        <v>63</v>
      </c>
      <c r="AI69" s="6"/>
      <c r="AJ69" s="6"/>
      <c r="AK69" s="6"/>
      <c r="AL69" s="6"/>
      <c r="AM69" s="6"/>
      <c r="AN69" s="6"/>
      <c r="AO69" s="52"/>
      <c r="AQ69" s="328"/>
      <c r="AR69" s="41" t="s">
        <v>63</v>
      </c>
      <c r="AS69" s="6"/>
      <c r="AT69" s="6"/>
      <c r="AU69" s="6"/>
      <c r="AV69" s="6"/>
      <c r="AW69" s="6"/>
      <c r="AX69" s="6"/>
      <c r="AY69" s="52"/>
      <c r="BA69" s="328"/>
      <c r="BB69" s="41" t="s">
        <v>63</v>
      </c>
      <c r="BC69" s="6"/>
      <c r="BD69" s="6"/>
      <c r="BE69" s="6"/>
      <c r="BF69" s="6"/>
      <c r="BG69" s="6"/>
      <c r="BH69" s="6"/>
      <c r="BI69" s="52"/>
      <c r="BK69" s="328"/>
      <c r="BL69" s="41" t="s">
        <v>63</v>
      </c>
      <c r="BM69" s="6"/>
      <c r="BN69" s="6"/>
      <c r="BO69" s="6"/>
      <c r="BP69" s="6"/>
      <c r="BQ69" s="6"/>
      <c r="BR69" s="6"/>
      <c r="BS69" s="52"/>
      <c r="BU69" s="328"/>
      <c r="BV69" s="41" t="s">
        <v>63</v>
      </c>
      <c r="BW69" s="6"/>
      <c r="BX69" s="6"/>
      <c r="BY69" s="6"/>
      <c r="BZ69" s="6"/>
      <c r="CA69" s="6"/>
      <c r="CB69" s="6"/>
      <c r="CC69" s="52"/>
      <c r="CE69" s="328"/>
      <c r="CF69" s="41" t="s">
        <v>63</v>
      </c>
      <c r="CG69" s="6"/>
      <c r="CH69" s="6"/>
      <c r="CI69" s="6"/>
      <c r="CJ69" s="6"/>
      <c r="CK69" s="6"/>
      <c r="CL69" s="6"/>
      <c r="CM69" s="52"/>
      <c r="CO69" s="328"/>
      <c r="CP69" s="41" t="s">
        <v>63</v>
      </c>
      <c r="CQ69" s="6"/>
      <c r="CR69" s="6"/>
      <c r="CS69" s="6"/>
      <c r="CT69" s="6"/>
      <c r="CU69" s="6"/>
      <c r="CV69" s="6"/>
      <c r="CW69" s="52"/>
      <c r="CY69" s="328"/>
      <c r="CZ69" s="41" t="s">
        <v>63</v>
      </c>
      <c r="DA69" s="6"/>
      <c r="DB69" s="6"/>
      <c r="DC69" s="6"/>
      <c r="DD69" s="6"/>
      <c r="DE69" s="6"/>
      <c r="DF69" s="6"/>
      <c r="DG69" s="52"/>
      <c r="DI69" s="328"/>
      <c r="DJ69" s="41" t="s">
        <v>63</v>
      </c>
      <c r="DK69" s="6"/>
      <c r="DL69" s="6"/>
      <c r="DM69" s="6"/>
      <c r="DN69" s="6"/>
      <c r="DO69" s="6"/>
      <c r="DP69" s="6"/>
      <c r="DQ69" s="52"/>
      <c r="DS69" s="328"/>
      <c r="DT69" s="41" t="s">
        <v>63</v>
      </c>
      <c r="DU69" s="6"/>
      <c r="DV69" s="6"/>
      <c r="DW69" s="6"/>
      <c r="DX69" s="6"/>
      <c r="DY69" s="6"/>
      <c r="DZ69" s="6"/>
      <c r="EA69" s="52"/>
      <c r="EC69" s="328"/>
      <c r="ED69" s="41" t="s">
        <v>63</v>
      </c>
      <c r="EE69" s="6"/>
      <c r="EF69" s="6"/>
      <c r="EG69" s="6"/>
      <c r="EH69" s="6"/>
      <c r="EI69" s="6"/>
      <c r="EJ69" s="6"/>
      <c r="EK69" s="52"/>
      <c r="EM69" s="328"/>
      <c r="EN69" s="41" t="s">
        <v>63</v>
      </c>
      <c r="EO69" s="6"/>
      <c r="EP69" s="6"/>
      <c r="EQ69" s="6"/>
      <c r="ER69" s="6"/>
      <c r="ES69" s="6"/>
      <c r="ET69" s="6"/>
      <c r="EU69" s="52"/>
      <c r="EW69" s="328"/>
      <c r="EX69" s="41" t="s">
        <v>63</v>
      </c>
      <c r="EY69" s="6"/>
      <c r="EZ69" s="6"/>
      <c r="FA69" s="6"/>
      <c r="FB69" s="6"/>
      <c r="FC69" s="6"/>
      <c r="FD69" s="6"/>
      <c r="FE69" s="52"/>
      <c r="FG69" s="328"/>
      <c r="FH69" s="41" t="s">
        <v>63</v>
      </c>
      <c r="FI69" s="6"/>
      <c r="FJ69" s="6"/>
      <c r="FK69" s="6"/>
      <c r="FL69" s="6"/>
      <c r="FM69" s="6"/>
      <c r="FN69" s="6"/>
      <c r="FO69" s="52"/>
      <c r="FQ69" s="328"/>
      <c r="FR69" s="41" t="s">
        <v>63</v>
      </c>
      <c r="FS69" s="6"/>
      <c r="FT69" s="6"/>
      <c r="FU69" s="6"/>
      <c r="FV69" s="6"/>
      <c r="FW69" s="6"/>
      <c r="FX69" s="6"/>
      <c r="FY69" s="52"/>
      <c r="GA69" s="328"/>
      <c r="GB69" s="41" t="s">
        <v>63</v>
      </c>
      <c r="GC69" s="6"/>
      <c r="GD69" s="6"/>
      <c r="GE69" s="6"/>
      <c r="GF69" s="6"/>
      <c r="GG69" s="6"/>
      <c r="GH69" s="6"/>
      <c r="GI69" s="52"/>
      <c r="GK69" s="328"/>
      <c r="GL69" s="41" t="s">
        <v>63</v>
      </c>
      <c r="GM69" s="6"/>
      <c r="GN69" s="6"/>
      <c r="GO69" s="6"/>
      <c r="GP69" s="6"/>
      <c r="GQ69" s="6"/>
      <c r="GR69" s="6"/>
      <c r="GS69" s="52"/>
      <c r="GU69" s="328"/>
      <c r="GV69" s="41" t="s">
        <v>63</v>
      </c>
      <c r="GW69" s="6"/>
      <c r="GX69" s="6"/>
      <c r="GY69" s="6"/>
      <c r="GZ69" s="6"/>
      <c r="HA69" s="6"/>
      <c r="HB69" s="6"/>
      <c r="HC69" s="52"/>
      <c r="HE69" s="328"/>
      <c r="HF69" s="41" t="s">
        <v>63</v>
      </c>
      <c r="HG69" s="6"/>
      <c r="HH69" s="6"/>
      <c r="HI69" s="6"/>
      <c r="HJ69" s="6"/>
      <c r="HK69" s="6"/>
      <c r="HL69" s="6"/>
      <c r="HM69" s="52"/>
      <c r="HO69" s="328"/>
      <c r="HP69" s="41" t="s">
        <v>63</v>
      </c>
      <c r="HQ69" s="6"/>
      <c r="HR69" s="6"/>
      <c r="HS69" s="6"/>
      <c r="HT69" s="6"/>
      <c r="HU69" s="6"/>
      <c r="HV69" s="6"/>
      <c r="HW69" s="52"/>
      <c r="HY69" s="328"/>
      <c r="HZ69" s="41" t="s">
        <v>63</v>
      </c>
      <c r="IA69" s="6"/>
      <c r="IB69" s="6"/>
      <c r="IC69" s="6"/>
      <c r="ID69" s="6"/>
      <c r="IE69" s="6"/>
      <c r="IF69" s="6"/>
      <c r="IG69" s="52"/>
      <c r="II69" s="328"/>
      <c r="IJ69" s="41" t="s">
        <v>63</v>
      </c>
      <c r="IK69" s="6"/>
      <c r="IL69" s="6"/>
      <c r="IM69" s="6"/>
      <c r="IN69" s="6"/>
      <c r="IO69" s="6"/>
      <c r="IP69" s="6"/>
      <c r="IQ69" s="52"/>
      <c r="IS69" s="328"/>
      <c r="IT69" s="41" t="s">
        <v>63</v>
      </c>
      <c r="IU69" s="6"/>
      <c r="IV69" s="6"/>
      <c r="IW69" s="6"/>
      <c r="IX69" s="6"/>
      <c r="IY69" s="6"/>
      <c r="IZ69" s="6"/>
      <c r="JA69" s="52"/>
    </row>
    <row r="70" spans="1:261" s="1" customFormat="1" outlineLevel="2" x14ac:dyDescent="0.25">
      <c r="B70" s="338"/>
      <c r="C70" s="328"/>
      <c r="D70" s="41" t="s">
        <v>64</v>
      </c>
      <c r="E70" s="6"/>
      <c r="F70" s="6"/>
      <c r="G70" s="6"/>
      <c r="H70" s="6"/>
      <c r="I70" s="6"/>
      <c r="J70" s="6"/>
      <c r="K70" s="52"/>
      <c r="M70" s="328"/>
      <c r="N70" s="41" t="s">
        <v>64</v>
      </c>
      <c r="O70" s="6"/>
      <c r="P70" s="6"/>
      <c r="Q70" s="6"/>
      <c r="R70" s="6"/>
      <c r="S70" s="6"/>
      <c r="T70" s="6"/>
      <c r="U70" s="52"/>
      <c r="W70" s="328"/>
      <c r="X70" s="41" t="s">
        <v>64</v>
      </c>
      <c r="Y70" s="6"/>
      <c r="Z70" s="6"/>
      <c r="AA70" s="6"/>
      <c r="AB70" s="6"/>
      <c r="AC70" s="6"/>
      <c r="AD70" s="6"/>
      <c r="AE70" s="52"/>
      <c r="AG70" s="328"/>
      <c r="AH70" s="41" t="s">
        <v>64</v>
      </c>
      <c r="AI70" s="6"/>
      <c r="AJ70" s="6"/>
      <c r="AK70" s="6"/>
      <c r="AL70" s="6"/>
      <c r="AM70" s="6"/>
      <c r="AN70" s="6"/>
      <c r="AO70" s="52"/>
      <c r="AQ70" s="328"/>
      <c r="AR70" s="41" t="s">
        <v>64</v>
      </c>
      <c r="AS70" s="6"/>
      <c r="AT70" s="6"/>
      <c r="AU70" s="6"/>
      <c r="AV70" s="6"/>
      <c r="AW70" s="6"/>
      <c r="AX70" s="6"/>
      <c r="AY70" s="52"/>
      <c r="BA70" s="328"/>
      <c r="BB70" s="41" t="s">
        <v>64</v>
      </c>
      <c r="BC70" s="6"/>
      <c r="BD70" s="6"/>
      <c r="BE70" s="6"/>
      <c r="BF70" s="6"/>
      <c r="BG70" s="6"/>
      <c r="BH70" s="6"/>
      <c r="BI70" s="52"/>
      <c r="BK70" s="328"/>
      <c r="BL70" s="41" t="s">
        <v>64</v>
      </c>
      <c r="BM70" s="6"/>
      <c r="BN70" s="6"/>
      <c r="BO70" s="6"/>
      <c r="BP70" s="6"/>
      <c r="BQ70" s="6"/>
      <c r="BR70" s="6"/>
      <c r="BS70" s="52"/>
      <c r="BU70" s="328"/>
      <c r="BV70" s="41" t="s">
        <v>64</v>
      </c>
      <c r="BW70" s="6"/>
      <c r="BX70" s="6"/>
      <c r="BY70" s="6"/>
      <c r="BZ70" s="6"/>
      <c r="CA70" s="6"/>
      <c r="CB70" s="6"/>
      <c r="CC70" s="52"/>
      <c r="CE70" s="328"/>
      <c r="CF70" s="41" t="s">
        <v>64</v>
      </c>
      <c r="CG70" s="6"/>
      <c r="CH70" s="6"/>
      <c r="CI70" s="6"/>
      <c r="CJ70" s="6"/>
      <c r="CK70" s="6"/>
      <c r="CL70" s="6"/>
      <c r="CM70" s="52"/>
      <c r="CO70" s="328"/>
      <c r="CP70" s="41" t="s">
        <v>64</v>
      </c>
      <c r="CQ70" s="6"/>
      <c r="CR70" s="6"/>
      <c r="CS70" s="6"/>
      <c r="CT70" s="6"/>
      <c r="CU70" s="6"/>
      <c r="CV70" s="6"/>
      <c r="CW70" s="52"/>
      <c r="CY70" s="328"/>
      <c r="CZ70" s="41" t="s">
        <v>64</v>
      </c>
      <c r="DA70" s="6"/>
      <c r="DB70" s="6"/>
      <c r="DC70" s="6"/>
      <c r="DD70" s="6"/>
      <c r="DE70" s="6"/>
      <c r="DF70" s="6"/>
      <c r="DG70" s="52"/>
      <c r="DI70" s="328"/>
      <c r="DJ70" s="41" t="s">
        <v>64</v>
      </c>
      <c r="DK70" s="6"/>
      <c r="DL70" s="6"/>
      <c r="DM70" s="6"/>
      <c r="DN70" s="6"/>
      <c r="DO70" s="6"/>
      <c r="DP70" s="6"/>
      <c r="DQ70" s="52"/>
      <c r="DS70" s="328"/>
      <c r="DT70" s="41" t="s">
        <v>64</v>
      </c>
      <c r="DU70" s="6"/>
      <c r="DV70" s="6"/>
      <c r="DW70" s="6"/>
      <c r="DX70" s="6"/>
      <c r="DY70" s="6"/>
      <c r="DZ70" s="6"/>
      <c r="EA70" s="52"/>
      <c r="EC70" s="328"/>
      <c r="ED70" s="41" t="s">
        <v>64</v>
      </c>
      <c r="EE70" s="6"/>
      <c r="EF70" s="6"/>
      <c r="EG70" s="6"/>
      <c r="EH70" s="6"/>
      <c r="EI70" s="6"/>
      <c r="EJ70" s="6"/>
      <c r="EK70" s="52"/>
      <c r="EM70" s="328"/>
      <c r="EN70" s="41" t="s">
        <v>64</v>
      </c>
      <c r="EO70" s="6"/>
      <c r="EP70" s="6"/>
      <c r="EQ70" s="6"/>
      <c r="ER70" s="6"/>
      <c r="ES70" s="6"/>
      <c r="ET70" s="6"/>
      <c r="EU70" s="52"/>
      <c r="EW70" s="328"/>
      <c r="EX70" s="41" t="s">
        <v>64</v>
      </c>
      <c r="EY70" s="6"/>
      <c r="EZ70" s="6"/>
      <c r="FA70" s="6"/>
      <c r="FB70" s="6"/>
      <c r="FC70" s="6"/>
      <c r="FD70" s="6"/>
      <c r="FE70" s="52"/>
      <c r="FG70" s="328"/>
      <c r="FH70" s="41" t="s">
        <v>64</v>
      </c>
      <c r="FI70" s="6"/>
      <c r="FJ70" s="6"/>
      <c r="FK70" s="6"/>
      <c r="FL70" s="6"/>
      <c r="FM70" s="6"/>
      <c r="FN70" s="6"/>
      <c r="FO70" s="52"/>
      <c r="FQ70" s="328"/>
      <c r="FR70" s="41" t="s">
        <v>64</v>
      </c>
      <c r="FS70" s="6"/>
      <c r="FT70" s="6"/>
      <c r="FU70" s="6"/>
      <c r="FV70" s="6"/>
      <c r="FW70" s="6"/>
      <c r="FX70" s="6"/>
      <c r="FY70" s="52"/>
      <c r="GA70" s="328"/>
      <c r="GB70" s="41" t="s">
        <v>64</v>
      </c>
      <c r="GC70" s="6"/>
      <c r="GD70" s="6"/>
      <c r="GE70" s="6"/>
      <c r="GF70" s="6"/>
      <c r="GG70" s="6"/>
      <c r="GH70" s="6"/>
      <c r="GI70" s="52"/>
      <c r="GK70" s="328"/>
      <c r="GL70" s="41" t="s">
        <v>64</v>
      </c>
      <c r="GM70" s="6"/>
      <c r="GN70" s="6"/>
      <c r="GO70" s="6"/>
      <c r="GP70" s="6"/>
      <c r="GQ70" s="6"/>
      <c r="GR70" s="6"/>
      <c r="GS70" s="52"/>
      <c r="GU70" s="328"/>
      <c r="GV70" s="41" t="s">
        <v>64</v>
      </c>
      <c r="GW70" s="6"/>
      <c r="GX70" s="6"/>
      <c r="GY70" s="6"/>
      <c r="GZ70" s="6"/>
      <c r="HA70" s="6"/>
      <c r="HB70" s="6"/>
      <c r="HC70" s="52"/>
      <c r="HE70" s="328"/>
      <c r="HF70" s="41" t="s">
        <v>64</v>
      </c>
      <c r="HG70" s="6"/>
      <c r="HH70" s="6"/>
      <c r="HI70" s="6"/>
      <c r="HJ70" s="6"/>
      <c r="HK70" s="6"/>
      <c r="HL70" s="6"/>
      <c r="HM70" s="52"/>
      <c r="HO70" s="328"/>
      <c r="HP70" s="41" t="s">
        <v>64</v>
      </c>
      <c r="HQ70" s="6"/>
      <c r="HR70" s="6"/>
      <c r="HS70" s="6"/>
      <c r="HT70" s="6"/>
      <c r="HU70" s="6"/>
      <c r="HV70" s="6"/>
      <c r="HW70" s="52"/>
      <c r="HY70" s="328"/>
      <c r="HZ70" s="41" t="s">
        <v>64</v>
      </c>
      <c r="IA70" s="6"/>
      <c r="IB70" s="6"/>
      <c r="IC70" s="6"/>
      <c r="ID70" s="6"/>
      <c r="IE70" s="6"/>
      <c r="IF70" s="6"/>
      <c r="IG70" s="52"/>
      <c r="II70" s="328"/>
      <c r="IJ70" s="41" t="s">
        <v>64</v>
      </c>
      <c r="IK70" s="6"/>
      <c r="IL70" s="6"/>
      <c r="IM70" s="6"/>
      <c r="IN70" s="6"/>
      <c r="IO70" s="6"/>
      <c r="IP70" s="6"/>
      <c r="IQ70" s="52"/>
      <c r="IS70" s="328"/>
      <c r="IT70" s="41" t="s">
        <v>64</v>
      </c>
      <c r="IU70" s="6"/>
      <c r="IV70" s="6"/>
      <c r="IW70" s="6"/>
      <c r="IX70" s="6"/>
      <c r="IY70" s="6"/>
      <c r="IZ70" s="6"/>
      <c r="JA70" s="52"/>
    </row>
    <row r="71" spans="1:261" s="1" customFormat="1" outlineLevel="2" x14ac:dyDescent="0.25">
      <c r="B71" s="338"/>
      <c r="C71" s="328"/>
      <c r="D71" s="41" t="s">
        <v>65</v>
      </c>
      <c r="E71" s="6"/>
      <c r="F71" s="6"/>
      <c r="G71" s="6"/>
      <c r="H71" s="6"/>
      <c r="I71" s="6"/>
      <c r="J71" s="6"/>
      <c r="K71" s="52"/>
      <c r="M71" s="328"/>
      <c r="N71" s="41" t="s">
        <v>65</v>
      </c>
      <c r="O71" s="6"/>
      <c r="P71" s="6"/>
      <c r="Q71" s="6"/>
      <c r="R71" s="6"/>
      <c r="S71" s="6"/>
      <c r="T71" s="6"/>
      <c r="U71" s="52"/>
      <c r="W71" s="328"/>
      <c r="X71" s="41" t="s">
        <v>65</v>
      </c>
      <c r="Y71" s="6"/>
      <c r="Z71" s="6"/>
      <c r="AA71" s="6"/>
      <c r="AB71" s="6"/>
      <c r="AC71" s="6"/>
      <c r="AD71" s="6"/>
      <c r="AE71" s="52"/>
      <c r="AG71" s="328"/>
      <c r="AH71" s="41" t="s">
        <v>65</v>
      </c>
      <c r="AI71" s="6"/>
      <c r="AJ71" s="6"/>
      <c r="AK71" s="6"/>
      <c r="AL71" s="6"/>
      <c r="AM71" s="6"/>
      <c r="AN71" s="6"/>
      <c r="AO71" s="52"/>
      <c r="AQ71" s="328"/>
      <c r="AR71" s="41" t="s">
        <v>65</v>
      </c>
      <c r="AS71" s="6"/>
      <c r="AT71" s="6"/>
      <c r="AU71" s="6"/>
      <c r="AV71" s="6"/>
      <c r="AW71" s="6"/>
      <c r="AX71" s="6"/>
      <c r="AY71" s="52"/>
      <c r="BA71" s="328"/>
      <c r="BB71" s="41" t="s">
        <v>65</v>
      </c>
      <c r="BC71" s="6"/>
      <c r="BD71" s="6"/>
      <c r="BE71" s="6"/>
      <c r="BF71" s="6"/>
      <c r="BG71" s="6"/>
      <c r="BH71" s="6"/>
      <c r="BI71" s="52"/>
      <c r="BK71" s="328"/>
      <c r="BL71" s="41" t="s">
        <v>65</v>
      </c>
      <c r="BM71" s="6"/>
      <c r="BN71" s="6"/>
      <c r="BO71" s="6"/>
      <c r="BP71" s="6"/>
      <c r="BQ71" s="6"/>
      <c r="BR71" s="6"/>
      <c r="BS71" s="52"/>
      <c r="BU71" s="328"/>
      <c r="BV71" s="41" t="s">
        <v>65</v>
      </c>
      <c r="BW71" s="6"/>
      <c r="BX71" s="6"/>
      <c r="BY71" s="6"/>
      <c r="BZ71" s="6"/>
      <c r="CA71" s="6"/>
      <c r="CB71" s="6"/>
      <c r="CC71" s="52"/>
      <c r="CE71" s="328"/>
      <c r="CF71" s="41" t="s">
        <v>65</v>
      </c>
      <c r="CG71" s="6"/>
      <c r="CH71" s="6"/>
      <c r="CI71" s="6"/>
      <c r="CJ71" s="6"/>
      <c r="CK71" s="6"/>
      <c r="CL71" s="6"/>
      <c r="CM71" s="52"/>
      <c r="CO71" s="328"/>
      <c r="CP71" s="41" t="s">
        <v>65</v>
      </c>
      <c r="CQ71" s="6"/>
      <c r="CR71" s="6"/>
      <c r="CS71" s="6"/>
      <c r="CT71" s="6"/>
      <c r="CU71" s="6"/>
      <c r="CV71" s="6"/>
      <c r="CW71" s="52"/>
      <c r="CY71" s="328"/>
      <c r="CZ71" s="41" t="s">
        <v>65</v>
      </c>
      <c r="DA71" s="6"/>
      <c r="DB71" s="6"/>
      <c r="DC71" s="6"/>
      <c r="DD71" s="6"/>
      <c r="DE71" s="6"/>
      <c r="DF71" s="6"/>
      <c r="DG71" s="52"/>
      <c r="DI71" s="328"/>
      <c r="DJ71" s="41" t="s">
        <v>65</v>
      </c>
      <c r="DK71" s="6"/>
      <c r="DL71" s="6"/>
      <c r="DM71" s="6"/>
      <c r="DN71" s="6"/>
      <c r="DO71" s="6"/>
      <c r="DP71" s="6"/>
      <c r="DQ71" s="52"/>
      <c r="DS71" s="328"/>
      <c r="DT71" s="41" t="s">
        <v>65</v>
      </c>
      <c r="DU71" s="6"/>
      <c r="DV71" s="6"/>
      <c r="DW71" s="6"/>
      <c r="DX71" s="6"/>
      <c r="DY71" s="6"/>
      <c r="DZ71" s="6"/>
      <c r="EA71" s="52"/>
      <c r="EC71" s="328"/>
      <c r="ED71" s="41" t="s">
        <v>65</v>
      </c>
      <c r="EE71" s="6"/>
      <c r="EF71" s="6"/>
      <c r="EG71" s="6"/>
      <c r="EH71" s="6"/>
      <c r="EI71" s="6"/>
      <c r="EJ71" s="6"/>
      <c r="EK71" s="52"/>
      <c r="EM71" s="328"/>
      <c r="EN71" s="41" t="s">
        <v>65</v>
      </c>
      <c r="EO71" s="6"/>
      <c r="EP71" s="6"/>
      <c r="EQ71" s="6"/>
      <c r="ER71" s="6"/>
      <c r="ES71" s="6"/>
      <c r="ET71" s="6"/>
      <c r="EU71" s="52"/>
      <c r="EW71" s="328"/>
      <c r="EX71" s="41" t="s">
        <v>65</v>
      </c>
      <c r="EY71" s="6"/>
      <c r="EZ71" s="6"/>
      <c r="FA71" s="6"/>
      <c r="FB71" s="6"/>
      <c r="FC71" s="6"/>
      <c r="FD71" s="6"/>
      <c r="FE71" s="52"/>
      <c r="FG71" s="328"/>
      <c r="FH71" s="41" t="s">
        <v>65</v>
      </c>
      <c r="FI71" s="6"/>
      <c r="FJ71" s="6"/>
      <c r="FK71" s="6"/>
      <c r="FL71" s="6"/>
      <c r="FM71" s="6"/>
      <c r="FN71" s="6"/>
      <c r="FO71" s="52"/>
      <c r="FQ71" s="328"/>
      <c r="FR71" s="41" t="s">
        <v>65</v>
      </c>
      <c r="FS71" s="6"/>
      <c r="FT71" s="6"/>
      <c r="FU71" s="6"/>
      <c r="FV71" s="6"/>
      <c r="FW71" s="6"/>
      <c r="FX71" s="6"/>
      <c r="FY71" s="52"/>
      <c r="GA71" s="328"/>
      <c r="GB71" s="41" t="s">
        <v>65</v>
      </c>
      <c r="GC71" s="6"/>
      <c r="GD71" s="6"/>
      <c r="GE71" s="6"/>
      <c r="GF71" s="6"/>
      <c r="GG71" s="6"/>
      <c r="GH71" s="6"/>
      <c r="GI71" s="52"/>
      <c r="GK71" s="328"/>
      <c r="GL71" s="41" t="s">
        <v>65</v>
      </c>
      <c r="GM71" s="6"/>
      <c r="GN71" s="6"/>
      <c r="GO71" s="6"/>
      <c r="GP71" s="6"/>
      <c r="GQ71" s="6"/>
      <c r="GR71" s="6"/>
      <c r="GS71" s="52"/>
      <c r="GU71" s="328"/>
      <c r="GV71" s="41" t="s">
        <v>65</v>
      </c>
      <c r="GW71" s="6"/>
      <c r="GX71" s="6"/>
      <c r="GY71" s="6"/>
      <c r="GZ71" s="6"/>
      <c r="HA71" s="6"/>
      <c r="HB71" s="6"/>
      <c r="HC71" s="52"/>
      <c r="HE71" s="328"/>
      <c r="HF71" s="41" t="s">
        <v>65</v>
      </c>
      <c r="HG71" s="6"/>
      <c r="HH71" s="6"/>
      <c r="HI71" s="6"/>
      <c r="HJ71" s="6"/>
      <c r="HK71" s="6"/>
      <c r="HL71" s="6"/>
      <c r="HM71" s="52"/>
      <c r="HO71" s="328"/>
      <c r="HP71" s="41" t="s">
        <v>65</v>
      </c>
      <c r="HQ71" s="6"/>
      <c r="HR71" s="6"/>
      <c r="HS71" s="6"/>
      <c r="HT71" s="6"/>
      <c r="HU71" s="6"/>
      <c r="HV71" s="6"/>
      <c r="HW71" s="52"/>
      <c r="HY71" s="328"/>
      <c r="HZ71" s="41" t="s">
        <v>65</v>
      </c>
      <c r="IA71" s="6"/>
      <c r="IB71" s="6"/>
      <c r="IC71" s="6"/>
      <c r="ID71" s="6"/>
      <c r="IE71" s="6"/>
      <c r="IF71" s="6"/>
      <c r="IG71" s="52"/>
      <c r="II71" s="328"/>
      <c r="IJ71" s="41" t="s">
        <v>65</v>
      </c>
      <c r="IK71" s="6"/>
      <c r="IL71" s="6"/>
      <c r="IM71" s="6"/>
      <c r="IN71" s="6"/>
      <c r="IO71" s="6"/>
      <c r="IP71" s="6"/>
      <c r="IQ71" s="52"/>
      <c r="IS71" s="328"/>
      <c r="IT71" s="41" t="s">
        <v>65</v>
      </c>
      <c r="IU71" s="6"/>
      <c r="IV71" s="6"/>
      <c r="IW71" s="6"/>
      <c r="IX71" s="6"/>
      <c r="IY71" s="6"/>
      <c r="IZ71" s="6"/>
      <c r="JA71" s="52"/>
    </row>
    <row r="72" spans="1:261" s="1" customFormat="1" outlineLevel="2" x14ac:dyDescent="0.25">
      <c r="B72" s="338"/>
      <c r="C72" s="334"/>
      <c r="D72" s="41">
        <v>5</v>
      </c>
      <c r="E72" s="6"/>
      <c r="F72" s="6"/>
      <c r="G72" s="6"/>
      <c r="H72" s="6"/>
      <c r="I72" s="6"/>
      <c r="J72" s="6"/>
      <c r="K72" s="52"/>
      <c r="M72" s="101"/>
      <c r="N72" s="41">
        <v>5</v>
      </c>
      <c r="O72" s="6"/>
      <c r="P72" s="6"/>
      <c r="Q72" s="6"/>
      <c r="R72" s="6"/>
      <c r="S72" s="6"/>
      <c r="T72" s="6"/>
      <c r="U72" s="52"/>
      <c r="W72" s="101"/>
      <c r="X72" s="41">
        <v>5</v>
      </c>
      <c r="Y72" s="6"/>
      <c r="Z72" s="6"/>
      <c r="AA72" s="6"/>
      <c r="AB72" s="6"/>
      <c r="AC72" s="6"/>
      <c r="AD72" s="6"/>
      <c r="AE72" s="52"/>
      <c r="AG72" s="101"/>
      <c r="AH72" s="41">
        <v>5</v>
      </c>
      <c r="AI72" s="6"/>
      <c r="AJ72" s="6"/>
      <c r="AK72" s="6"/>
      <c r="AL72" s="6"/>
      <c r="AM72" s="6"/>
      <c r="AN72" s="6"/>
      <c r="AO72" s="52"/>
      <c r="AQ72" s="101"/>
      <c r="AR72" s="41">
        <v>5</v>
      </c>
      <c r="AS72" s="6"/>
      <c r="AT72" s="6"/>
      <c r="AU72" s="6"/>
      <c r="AV72" s="6"/>
      <c r="AW72" s="6"/>
      <c r="AX72" s="6"/>
      <c r="AY72" s="52"/>
      <c r="BA72" s="101"/>
      <c r="BB72" s="41">
        <v>5</v>
      </c>
      <c r="BC72" s="6"/>
      <c r="BD72" s="6"/>
      <c r="BE72" s="6"/>
      <c r="BF72" s="6"/>
      <c r="BG72" s="6"/>
      <c r="BH72" s="6"/>
      <c r="BI72" s="52"/>
      <c r="BK72" s="101"/>
      <c r="BL72" s="41">
        <v>5</v>
      </c>
      <c r="BM72" s="6"/>
      <c r="BN72" s="6"/>
      <c r="BO72" s="6"/>
      <c r="BP72" s="6"/>
      <c r="BQ72" s="6"/>
      <c r="BR72" s="6"/>
      <c r="BS72" s="52"/>
      <c r="BU72" s="101"/>
      <c r="BV72" s="41">
        <v>5</v>
      </c>
      <c r="BW72" s="6"/>
      <c r="BX72" s="6"/>
      <c r="BY72" s="6"/>
      <c r="BZ72" s="6"/>
      <c r="CA72" s="6"/>
      <c r="CB72" s="6"/>
      <c r="CC72" s="52"/>
      <c r="CE72" s="101"/>
      <c r="CF72" s="41">
        <v>5</v>
      </c>
      <c r="CG72" s="6"/>
      <c r="CH72" s="6"/>
      <c r="CI72" s="6"/>
      <c r="CJ72" s="6"/>
      <c r="CK72" s="6"/>
      <c r="CL72" s="6"/>
      <c r="CM72" s="52"/>
      <c r="CO72" s="101"/>
      <c r="CP72" s="41">
        <v>5</v>
      </c>
      <c r="CQ72" s="6"/>
      <c r="CR72" s="6"/>
      <c r="CS72" s="6"/>
      <c r="CT72" s="6"/>
      <c r="CU72" s="6"/>
      <c r="CV72" s="6"/>
      <c r="CW72" s="52"/>
      <c r="CY72" s="101"/>
      <c r="CZ72" s="41">
        <v>5</v>
      </c>
      <c r="DA72" s="6"/>
      <c r="DB72" s="6"/>
      <c r="DC72" s="6"/>
      <c r="DD72" s="6"/>
      <c r="DE72" s="6"/>
      <c r="DF72" s="6"/>
      <c r="DG72" s="52"/>
      <c r="DI72" s="101"/>
      <c r="DJ72" s="41">
        <v>5</v>
      </c>
      <c r="DK72" s="6"/>
      <c r="DL72" s="6"/>
      <c r="DM72" s="6"/>
      <c r="DN72" s="6"/>
      <c r="DO72" s="6"/>
      <c r="DP72" s="6"/>
      <c r="DQ72" s="52"/>
      <c r="DS72" s="101"/>
      <c r="DT72" s="41">
        <v>5</v>
      </c>
      <c r="DU72" s="6"/>
      <c r="DV72" s="6"/>
      <c r="DW72" s="6"/>
      <c r="DX72" s="6"/>
      <c r="DY72" s="6"/>
      <c r="DZ72" s="6"/>
      <c r="EA72" s="52"/>
      <c r="EC72" s="101"/>
      <c r="ED72" s="41">
        <v>5</v>
      </c>
      <c r="EE72" s="6"/>
      <c r="EF72" s="6"/>
      <c r="EG72" s="6"/>
      <c r="EH72" s="6"/>
      <c r="EI72" s="6"/>
      <c r="EJ72" s="6"/>
      <c r="EK72" s="52"/>
      <c r="EM72" s="101"/>
      <c r="EN72" s="41">
        <v>5</v>
      </c>
      <c r="EO72" s="6"/>
      <c r="EP72" s="6"/>
      <c r="EQ72" s="6"/>
      <c r="ER72" s="6"/>
      <c r="ES72" s="6"/>
      <c r="ET72" s="6"/>
      <c r="EU72" s="52"/>
      <c r="EW72" s="101"/>
      <c r="EX72" s="41">
        <v>5</v>
      </c>
      <c r="EY72" s="6"/>
      <c r="EZ72" s="6"/>
      <c r="FA72" s="6"/>
      <c r="FB72" s="6"/>
      <c r="FC72" s="6"/>
      <c r="FD72" s="6"/>
      <c r="FE72" s="52"/>
      <c r="FG72" s="101"/>
      <c r="FH72" s="41">
        <v>5</v>
      </c>
      <c r="FI72" s="6"/>
      <c r="FJ72" s="6"/>
      <c r="FK72" s="6"/>
      <c r="FL72" s="6"/>
      <c r="FM72" s="6"/>
      <c r="FN72" s="6"/>
      <c r="FO72" s="52"/>
      <c r="FQ72" s="101"/>
      <c r="FR72" s="41">
        <v>5</v>
      </c>
      <c r="FS72" s="6"/>
      <c r="FT72" s="6"/>
      <c r="FU72" s="6"/>
      <c r="FV72" s="6"/>
      <c r="FW72" s="6"/>
      <c r="FX72" s="6"/>
      <c r="FY72" s="52"/>
      <c r="GA72" s="101"/>
      <c r="GB72" s="41">
        <v>5</v>
      </c>
      <c r="GC72" s="6"/>
      <c r="GD72" s="6"/>
      <c r="GE72" s="6"/>
      <c r="GF72" s="6"/>
      <c r="GG72" s="6"/>
      <c r="GH72" s="6"/>
      <c r="GI72" s="52"/>
      <c r="GK72" s="101"/>
      <c r="GL72" s="41">
        <v>5</v>
      </c>
      <c r="GM72" s="6"/>
      <c r="GN72" s="6"/>
      <c r="GO72" s="6"/>
      <c r="GP72" s="6"/>
      <c r="GQ72" s="6"/>
      <c r="GR72" s="6"/>
      <c r="GS72" s="52"/>
      <c r="GU72" s="101"/>
      <c r="GV72" s="41">
        <v>5</v>
      </c>
      <c r="GW72" s="6"/>
      <c r="GX72" s="6"/>
      <c r="GY72" s="6"/>
      <c r="GZ72" s="6"/>
      <c r="HA72" s="6"/>
      <c r="HB72" s="6"/>
      <c r="HC72" s="52"/>
      <c r="HE72" s="101"/>
      <c r="HF72" s="41">
        <v>5</v>
      </c>
      <c r="HG72" s="6"/>
      <c r="HH72" s="6"/>
      <c r="HI72" s="6"/>
      <c r="HJ72" s="6"/>
      <c r="HK72" s="6"/>
      <c r="HL72" s="6"/>
      <c r="HM72" s="52"/>
      <c r="HO72" s="101"/>
      <c r="HP72" s="41">
        <v>5</v>
      </c>
      <c r="HQ72" s="6"/>
      <c r="HR72" s="6"/>
      <c r="HS72" s="6"/>
      <c r="HT72" s="6"/>
      <c r="HU72" s="6"/>
      <c r="HV72" s="6"/>
      <c r="HW72" s="52"/>
      <c r="HY72" s="101"/>
      <c r="HZ72" s="41">
        <v>5</v>
      </c>
      <c r="IA72" s="6"/>
      <c r="IB72" s="6"/>
      <c r="IC72" s="6"/>
      <c r="ID72" s="6"/>
      <c r="IE72" s="6"/>
      <c r="IF72" s="6"/>
      <c r="IG72" s="52"/>
      <c r="II72" s="101"/>
      <c r="IJ72" s="41">
        <v>5</v>
      </c>
      <c r="IK72" s="6"/>
      <c r="IL72" s="6"/>
      <c r="IM72" s="6"/>
      <c r="IN72" s="6"/>
      <c r="IO72" s="6"/>
      <c r="IP72" s="6"/>
      <c r="IQ72" s="52"/>
      <c r="IS72" s="101"/>
      <c r="IT72" s="41">
        <v>5</v>
      </c>
      <c r="IU72" s="6"/>
      <c r="IV72" s="6"/>
      <c r="IW72" s="6"/>
      <c r="IX72" s="6"/>
      <c r="IY72" s="6"/>
      <c r="IZ72" s="6"/>
      <c r="JA72" s="52"/>
    </row>
    <row r="73" spans="1:261" s="1" customFormat="1" outlineLevel="2" x14ac:dyDescent="0.25">
      <c r="B73" s="338"/>
      <c r="C73" s="339"/>
      <c r="D73" s="17" t="s">
        <v>1</v>
      </c>
      <c r="E73" s="36" t="e">
        <f>AVERAGE(O73,Y73,AI73,AS73,BC73,BM73,BW73,CG73,CQ73,DA73,DK73,DU73,EE73,EO73,EY73,FI73,FS73,GC73,GM73,GW73,HG73,HQ73,IA73,IK73,IU73)</f>
        <v>#DIV/0!</v>
      </c>
      <c r="F73" s="36" t="e">
        <f t="shared" ref="F73:J73" si="319">AVERAGE(P73,Z73,AJ73,AT73,BD73,BN73,BX73,CH73,CR73,DB73,DL73,DV73,EF73,EP73,EZ73,FJ73,FT73,GD73,GN73,GX73,HH73,HR73,IB73,IL73,IV73)</f>
        <v>#DIV/0!</v>
      </c>
      <c r="G73" s="36" t="e">
        <f t="shared" si="319"/>
        <v>#DIV/0!</v>
      </c>
      <c r="H73" s="36" t="e">
        <f t="shared" si="319"/>
        <v>#DIV/0!</v>
      </c>
      <c r="I73" s="36" t="e">
        <f t="shared" si="319"/>
        <v>#DIV/0!</v>
      </c>
      <c r="J73" s="36" t="e">
        <f t="shared" si="319"/>
        <v>#DIV/0!</v>
      </c>
      <c r="K73" s="52" t="s">
        <v>430</v>
      </c>
      <c r="M73" s="48"/>
      <c r="N73" s="17" t="s">
        <v>1</v>
      </c>
      <c r="O73" s="36" t="str">
        <f>IF(COUNT(O64:O72)=0,"",AVERAGE(O64:O72))</f>
        <v/>
      </c>
      <c r="P73" s="36" t="str">
        <f t="shared" ref="P73:T73" si="320">IF(COUNT(P64:P72)=0,"",AVERAGE(P64:P72))</f>
        <v/>
      </c>
      <c r="Q73" s="36" t="str">
        <f t="shared" si="320"/>
        <v/>
      </c>
      <c r="R73" s="36" t="str">
        <f t="shared" si="320"/>
        <v/>
      </c>
      <c r="S73" s="36"/>
      <c r="T73" s="36" t="str">
        <f t="shared" si="320"/>
        <v/>
      </c>
      <c r="U73" s="52" t="str">
        <f>IF(COUNT(#REF!)=0,"",AVERAGE(#REF!))</f>
        <v/>
      </c>
      <c r="W73" s="48"/>
      <c r="X73" s="17" t="s">
        <v>1</v>
      </c>
      <c r="Y73" s="36" t="str">
        <f>IF(COUNT(Y64:Y72)=0,"",AVERAGE(Y64:Y72))</f>
        <v/>
      </c>
      <c r="Z73" s="36" t="str">
        <f t="shared" ref="Z73:AD73" si="321">IF(COUNT(Z64:Z72)=0,"",AVERAGE(Z64:Z72))</f>
        <v/>
      </c>
      <c r="AA73" s="36" t="str">
        <f t="shared" si="321"/>
        <v/>
      </c>
      <c r="AB73" s="36" t="str">
        <f t="shared" si="321"/>
        <v/>
      </c>
      <c r="AC73" s="36" t="str">
        <f t="shared" si="321"/>
        <v/>
      </c>
      <c r="AD73" s="36" t="str">
        <f t="shared" si="321"/>
        <v/>
      </c>
      <c r="AE73" s="52" t="str">
        <f>IF(COUNT(#REF!)=0,"",AVERAGE(#REF!))</f>
        <v/>
      </c>
      <c r="AG73" s="48"/>
      <c r="AH73" s="17" t="s">
        <v>1</v>
      </c>
      <c r="AI73" s="36" t="str">
        <f>IF(COUNT(AI64:AI72)=0,"",AVERAGE(AI64:AI72))</f>
        <v/>
      </c>
      <c r="AJ73" s="36" t="str">
        <f t="shared" ref="AJ73:AN73" si="322">IF(COUNT(AJ64:AJ72)=0,"",AVERAGE(AJ64:AJ72))</f>
        <v/>
      </c>
      <c r="AK73" s="36" t="str">
        <f t="shared" si="322"/>
        <v/>
      </c>
      <c r="AL73" s="36" t="str">
        <f t="shared" si="322"/>
        <v/>
      </c>
      <c r="AM73" s="36" t="str">
        <f t="shared" si="322"/>
        <v/>
      </c>
      <c r="AN73" s="36" t="str">
        <f t="shared" si="322"/>
        <v/>
      </c>
      <c r="AO73" s="52" t="str">
        <f>IF(COUNT(#REF!)=0,"",AVERAGE(#REF!))</f>
        <v/>
      </c>
      <c r="AQ73" s="48"/>
      <c r="AR73" s="17" t="s">
        <v>1</v>
      </c>
      <c r="AS73" s="36" t="str">
        <f>IF(COUNT(AS64:AS72)=0,"",AVERAGE(AS64:AS72))</f>
        <v/>
      </c>
      <c r="AT73" s="36" t="str">
        <f t="shared" ref="AT73:AX73" si="323">IF(COUNT(AT64:AT72)=0,"",AVERAGE(AT64:AT72))</f>
        <v/>
      </c>
      <c r="AU73" s="36" t="str">
        <f t="shared" si="323"/>
        <v/>
      </c>
      <c r="AV73" s="36" t="str">
        <f t="shared" si="323"/>
        <v/>
      </c>
      <c r="AW73" s="36" t="str">
        <f t="shared" si="323"/>
        <v/>
      </c>
      <c r="AX73" s="36" t="str">
        <f t="shared" si="323"/>
        <v/>
      </c>
      <c r="AY73" s="52" t="str">
        <f>IF(COUNT(#REF!)=0,"",AVERAGE(#REF!))</f>
        <v/>
      </c>
      <c r="BA73" s="48"/>
      <c r="BB73" s="17" t="s">
        <v>1</v>
      </c>
      <c r="BC73" s="36" t="str">
        <f>IF(COUNT(BC64:BC72)=0,"",AVERAGE(BC64:BC72))</f>
        <v/>
      </c>
      <c r="BD73" s="36" t="str">
        <f t="shared" ref="BD73:BH73" si="324">IF(COUNT(BD64:BD72)=0,"",AVERAGE(BD64:BD72))</f>
        <v/>
      </c>
      <c r="BE73" s="36" t="str">
        <f t="shared" si="324"/>
        <v/>
      </c>
      <c r="BF73" s="36" t="str">
        <f t="shared" si="324"/>
        <v/>
      </c>
      <c r="BG73" s="36" t="str">
        <f t="shared" si="324"/>
        <v/>
      </c>
      <c r="BH73" s="36" t="str">
        <f t="shared" si="324"/>
        <v/>
      </c>
      <c r="BI73" s="52" t="str">
        <f>IF(COUNT(#REF!)=0,"",AVERAGE(#REF!))</f>
        <v/>
      </c>
      <c r="BK73" s="48"/>
      <c r="BL73" s="17" t="s">
        <v>1</v>
      </c>
      <c r="BM73" s="36" t="str">
        <f>IF(COUNT(BM64:BM72)=0,"",AVERAGE(BM64:BM72))</f>
        <v/>
      </c>
      <c r="BN73" s="36" t="str">
        <f t="shared" ref="BN73:BR73" si="325">IF(COUNT(BN64:BN72)=0,"",AVERAGE(BN64:BN72))</f>
        <v/>
      </c>
      <c r="BO73" s="36" t="str">
        <f t="shared" si="325"/>
        <v/>
      </c>
      <c r="BP73" s="36" t="str">
        <f t="shared" si="325"/>
        <v/>
      </c>
      <c r="BQ73" s="36" t="str">
        <f t="shared" si="325"/>
        <v/>
      </c>
      <c r="BR73" s="36" t="str">
        <f t="shared" si="325"/>
        <v/>
      </c>
      <c r="BS73" s="52" t="str">
        <f>IF(COUNT(#REF!)=0,"",AVERAGE(#REF!))</f>
        <v/>
      </c>
      <c r="BU73" s="48"/>
      <c r="BV73" s="17" t="s">
        <v>1</v>
      </c>
      <c r="BW73" s="36" t="str">
        <f>IF(COUNT(BW64:BW72)=0,"",AVERAGE(BW64:BW72))</f>
        <v/>
      </c>
      <c r="BX73" s="36" t="str">
        <f t="shared" ref="BX73:CB73" si="326">IF(COUNT(BX64:BX72)=0,"",AVERAGE(BX64:BX72))</f>
        <v/>
      </c>
      <c r="BY73" s="36" t="str">
        <f t="shared" si="326"/>
        <v/>
      </c>
      <c r="BZ73" s="36" t="str">
        <f t="shared" si="326"/>
        <v/>
      </c>
      <c r="CA73" s="36" t="str">
        <f t="shared" si="326"/>
        <v/>
      </c>
      <c r="CB73" s="36" t="str">
        <f t="shared" si="326"/>
        <v/>
      </c>
      <c r="CC73" s="52" t="str">
        <f>IF(COUNT(#REF!)=0,"",AVERAGE(#REF!))</f>
        <v/>
      </c>
      <c r="CE73" s="48"/>
      <c r="CF73" s="17" t="s">
        <v>1</v>
      </c>
      <c r="CG73" s="36" t="str">
        <f>IF(COUNT(CG64:CG72)=0,"",AVERAGE(CG64:CG72))</f>
        <v/>
      </c>
      <c r="CH73" s="36" t="str">
        <f t="shared" ref="CH73:CL73" si="327">IF(COUNT(CH64:CH72)=0,"",AVERAGE(CH64:CH72))</f>
        <v/>
      </c>
      <c r="CI73" s="36" t="str">
        <f t="shared" si="327"/>
        <v/>
      </c>
      <c r="CJ73" s="36" t="str">
        <f t="shared" si="327"/>
        <v/>
      </c>
      <c r="CK73" s="36" t="str">
        <f t="shared" si="327"/>
        <v/>
      </c>
      <c r="CL73" s="36" t="str">
        <f t="shared" si="327"/>
        <v/>
      </c>
      <c r="CM73" s="52" t="str">
        <f>IF(COUNT(#REF!)=0,"",AVERAGE(#REF!))</f>
        <v/>
      </c>
      <c r="CO73" s="48"/>
      <c r="CP73" s="17" t="s">
        <v>1</v>
      </c>
      <c r="CQ73" s="36" t="str">
        <f>IF(COUNT(CQ64:CQ72)=0,"",AVERAGE(CQ64:CQ72))</f>
        <v/>
      </c>
      <c r="CR73" s="36" t="str">
        <f t="shared" ref="CR73:CV73" si="328">IF(COUNT(CR64:CR72)=0,"",AVERAGE(CR64:CR72))</f>
        <v/>
      </c>
      <c r="CS73" s="36" t="str">
        <f t="shared" si="328"/>
        <v/>
      </c>
      <c r="CT73" s="36" t="str">
        <f t="shared" si="328"/>
        <v/>
      </c>
      <c r="CU73" s="36" t="str">
        <f t="shared" si="328"/>
        <v/>
      </c>
      <c r="CV73" s="36" t="str">
        <f t="shared" si="328"/>
        <v/>
      </c>
      <c r="CW73" s="52" t="str">
        <f>IF(COUNT(#REF!)=0,"",AVERAGE(#REF!))</f>
        <v/>
      </c>
      <c r="CY73" s="48"/>
      <c r="CZ73" s="17" t="s">
        <v>1</v>
      </c>
      <c r="DA73" s="36" t="str">
        <f>IF(COUNT(DA64:DA72)=0,"",AVERAGE(DA64:DA72))</f>
        <v/>
      </c>
      <c r="DB73" s="36" t="str">
        <f t="shared" ref="DB73:DF73" si="329">IF(COUNT(DB64:DB72)=0,"",AVERAGE(DB64:DB72))</f>
        <v/>
      </c>
      <c r="DC73" s="36" t="str">
        <f t="shared" si="329"/>
        <v/>
      </c>
      <c r="DD73" s="36" t="str">
        <f t="shared" si="329"/>
        <v/>
      </c>
      <c r="DE73" s="36" t="str">
        <f t="shared" si="329"/>
        <v/>
      </c>
      <c r="DF73" s="36" t="str">
        <f t="shared" si="329"/>
        <v/>
      </c>
      <c r="DG73" s="52" t="str">
        <f>IF(COUNT(#REF!)=0,"",AVERAGE(#REF!))</f>
        <v/>
      </c>
      <c r="DI73" s="48"/>
      <c r="DJ73" s="17" t="s">
        <v>1</v>
      </c>
      <c r="DK73" s="36" t="str">
        <f>IF(COUNT(DK64:DK72)=0,"",AVERAGE(DK64:DK72))</f>
        <v/>
      </c>
      <c r="DL73" s="36" t="str">
        <f t="shared" ref="DL73:DP73" si="330">IF(COUNT(DL64:DL72)=0,"",AVERAGE(DL64:DL72))</f>
        <v/>
      </c>
      <c r="DM73" s="36" t="str">
        <f t="shared" si="330"/>
        <v/>
      </c>
      <c r="DN73" s="36" t="str">
        <f t="shared" si="330"/>
        <v/>
      </c>
      <c r="DO73" s="36" t="str">
        <f t="shared" si="330"/>
        <v/>
      </c>
      <c r="DP73" s="36" t="str">
        <f t="shared" si="330"/>
        <v/>
      </c>
      <c r="DQ73" s="52" t="str">
        <f>IF(COUNT(#REF!)=0,"",AVERAGE(#REF!))</f>
        <v/>
      </c>
      <c r="DS73" s="48"/>
      <c r="DT73" s="17" t="s">
        <v>1</v>
      </c>
      <c r="DU73" s="36" t="str">
        <f>IF(COUNT(DU64:DU72)=0,"",AVERAGE(DU64:DU72))</f>
        <v/>
      </c>
      <c r="DV73" s="36" t="str">
        <f t="shared" ref="DV73:DZ73" si="331">IF(COUNT(DV64:DV72)=0,"",AVERAGE(DV64:DV72))</f>
        <v/>
      </c>
      <c r="DW73" s="36" t="str">
        <f t="shared" si="331"/>
        <v/>
      </c>
      <c r="DX73" s="36" t="str">
        <f t="shared" si="331"/>
        <v/>
      </c>
      <c r="DY73" s="36" t="str">
        <f t="shared" si="331"/>
        <v/>
      </c>
      <c r="DZ73" s="36" t="str">
        <f t="shared" si="331"/>
        <v/>
      </c>
      <c r="EA73" s="52" t="str">
        <f>IF(COUNT(#REF!)=0,"",AVERAGE(#REF!))</f>
        <v/>
      </c>
      <c r="EC73" s="48"/>
      <c r="ED73" s="17" t="s">
        <v>1</v>
      </c>
      <c r="EE73" s="36" t="str">
        <f>IF(COUNT(EE64:EE72)=0,"",AVERAGE(EE64:EE72))</f>
        <v/>
      </c>
      <c r="EF73" s="36" t="str">
        <f t="shared" ref="EF73:EJ73" si="332">IF(COUNT(EF64:EF72)=0,"",AVERAGE(EF64:EF72))</f>
        <v/>
      </c>
      <c r="EG73" s="36" t="str">
        <f t="shared" si="332"/>
        <v/>
      </c>
      <c r="EH73" s="36" t="str">
        <f t="shared" si="332"/>
        <v/>
      </c>
      <c r="EI73" s="36" t="str">
        <f t="shared" si="332"/>
        <v/>
      </c>
      <c r="EJ73" s="36" t="str">
        <f t="shared" si="332"/>
        <v/>
      </c>
      <c r="EK73" s="52" t="str">
        <f>IF(COUNT(#REF!)=0,"",AVERAGE(#REF!))</f>
        <v/>
      </c>
      <c r="EM73" s="48"/>
      <c r="EN73" s="17" t="s">
        <v>1</v>
      </c>
      <c r="EO73" s="36" t="str">
        <f>IF(COUNT(EO64:EO72)=0,"",AVERAGE(EO64:EO72))</f>
        <v/>
      </c>
      <c r="EP73" s="36" t="str">
        <f t="shared" ref="EP73:ET73" si="333">IF(COUNT(EP64:EP72)=0,"",AVERAGE(EP64:EP72))</f>
        <v/>
      </c>
      <c r="EQ73" s="36" t="str">
        <f t="shared" si="333"/>
        <v/>
      </c>
      <c r="ER73" s="36" t="str">
        <f t="shared" si="333"/>
        <v/>
      </c>
      <c r="ES73" s="36" t="str">
        <f t="shared" si="333"/>
        <v/>
      </c>
      <c r="ET73" s="36" t="str">
        <f t="shared" si="333"/>
        <v/>
      </c>
      <c r="EU73" s="52" t="str">
        <f>IF(COUNT(#REF!)=0,"",AVERAGE(#REF!))</f>
        <v/>
      </c>
      <c r="EW73" s="48"/>
      <c r="EX73" s="17" t="s">
        <v>1</v>
      </c>
      <c r="EY73" s="36" t="str">
        <f>IF(COUNT(EY64:EY72)=0,"",AVERAGE(EY64:EY72))</f>
        <v/>
      </c>
      <c r="EZ73" s="36" t="str">
        <f t="shared" ref="EZ73:FD73" si="334">IF(COUNT(EZ64:EZ72)=0,"",AVERAGE(EZ64:EZ72))</f>
        <v/>
      </c>
      <c r="FA73" s="36" t="str">
        <f t="shared" si="334"/>
        <v/>
      </c>
      <c r="FB73" s="36" t="str">
        <f t="shared" si="334"/>
        <v/>
      </c>
      <c r="FC73" s="36" t="str">
        <f t="shared" si="334"/>
        <v/>
      </c>
      <c r="FD73" s="36" t="str">
        <f t="shared" si="334"/>
        <v/>
      </c>
      <c r="FE73" s="52" t="str">
        <f>IF(COUNT(#REF!)=0,"",AVERAGE(#REF!))</f>
        <v/>
      </c>
      <c r="FG73" s="48"/>
      <c r="FH73" s="17" t="s">
        <v>1</v>
      </c>
      <c r="FI73" s="36" t="str">
        <f>IF(COUNT(FI64:FI72)=0,"",AVERAGE(FI64:FI72))</f>
        <v/>
      </c>
      <c r="FJ73" s="36" t="str">
        <f t="shared" ref="FJ73:FN73" si="335">IF(COUNT(FJ64:FJ72)=0,"",AVERAGE(FJ64:FJ72))</f>
        <v/>
      </c>
      <c r="FK73" s="36" t="str">
        <f t="shared" si="335"/>
        <v/>
      </c>
      <c r="FL73" s="36" t="str">
        <f t="shared" si="335"/>
        <v/>
      </c>
      <c r="FM73" s="36" t="str">
        <f t="shared" si="335"/>
        <v/>
      </c>
      <c r="FN73" s="36" t="str">
        <f t="shared" si="335"/>
        <v/>
      </c>
      <c r="FO73" s="52" t="str">
        <f>IF(COUNT(#REF!)=0,"",AVERAGE(#REF!))</f>
        <v/>
      </c>
      <c r="FQ73" s="48"/>
      <c r="FR73" s="17" t="s">
        <v>1</v>
      </c>
      <c r="FS73" s="36" t="str">
        <f>IF(COUNT(FS64:FS72)=0,"",AVERAGE(FS64:FS72))</f>
        <v/>
      </c>
      <c r="FT73" s="36" t="str">
        <f t="shared" ref="FT73:FX73" si="336">IF(COUNT(FT64:FT72)=0,"",AVERAGE(FT64:FT72))</f>
        <v/>
      </c>
      <c r="FU73" s="36" t="str">
        <f t="shared" si="336"/>
        <v/>
      </c>
      <c r="FV73" s="36" t="str">
        <f t="shared" si="336"/>
        <v/>
      </c>
      <c r="FW73" s="36" t="str">
        <f t="shared" si="336"/>
        <v/>
      </c>
      <c r="FX73" s="36" t="str">
        <f t="shared" si="336"/>
        <v/>
      </c>
      <c r="FY73" s="52" t="str">
        <f>IF(COUNT(#REF!)=0,"",AVERAGE(#REF!))</f>
        <v/>
      </c>
      <c r="GA73" s="48"/>
      <c r="GB73" s="17" t="s">
        <v>1</v>
      </c>
      <c r="GC73" s="36" t="str">
        <f>IF(COUNT(GC64:GC72)=0,"",AVERAGE(GC64:GC72))</f>
        <v/>
      </c>
      <c r="GD73" s="36" t="str">
        <f t="shared" ref="GD73:GH73" si="337">IF(COUNT(GD64:GD72)=0,"",AVERAGE(GD64:GD72))</f>
        <v/>
      </c>
      <c r="GE73" s="36" t="str">
        <f t="shared" si="337"/>
        <v/>
      </c>
      <c r="GF73" s="36" t="str">
        <f t="shared" si="337"/>
        <v/>
      </c>
      <c r="GG73" s="36" t="str">
        <f t="shared" si="337"/>
        <v/>
      </c>
      <c r="GH73" s="36" t="str">
        <f t="shared" si="337"/>
        <v/>
      </c>
      <c r="GI73" s="52" t="str">
        <f>IF(COUNT(#REF!)=0,"",AVERAGE(#REF!))</f>
        <v/>
      </c>
      <c r="GK73" s="48"/>
      <c r="GL73" s="17" t="s">
        <v>1</v>
      </c>
      <c r="GM73" s="36" t="str">
        <f>IF(COUNT(GM64:GM72)=0,"",AVERAGE(GM64:GM72))</f>
        <v/>
      </c>
      <c r="GN73" s="36" t="str">
        <f t="shared" ref="GN73:GR73" si="338">IF(COUNT(GN64:GN72)=0,"",AVERAGE(GN64:GN72))</f>
        <v/>
      </c>
      <c r="GO73" s="36" t="str">
        <f t="shared" si="338"/>
        <v/>
      </c>
      <c r="GP73" s="36" t="str">
        <f t="shared" si="338"/>
        <v/>
      </c>
      <c r="GQ73" s="36" t="str">
        <f t="shared" si="338"/>
        <v/>
      </c>
      <c r="GR73" s="36" t="str">
        <f t="shared" si="338"/>
        <v/>
      </c>
      <c r="GS73" s="52" t="str">
        <f>IF(COUNT(#REF!)=0,"",AVERAGE(#REF!))</f>
        <v/>
      </c>
      <c r="GU73" s="48"/>
      <c r="GV73" s="17" t="s">
        <v>1</v>
      </c>
      <c r="GW73" s="36" t="str">
        <f>IF(COUNT(GW64:GW72)=0,"",AVERAGE(GW64:GW72))</f>
        <v/>
      </c>
      <c r="GX73" s="36" t="str">
        <f t="shared" ref="GX73:HB73" si="339">IF(COUNT(GX64:GX72)=0,"",AVERAGE(GX64:GX72))</f>
        <v/>
      </c>
      <c r="GY73" s="36" t="str">
        <f t="shared" si="339"/>
        <v/>
      </c>
      <c r="GZ73" s="36" t="str">
        <f t="shared" si="339"/>
        <v/>
      </c>
      <c r="HA73" s="36" t="str">
        <f t="shared" si="339"/>
        <v/>
      </c>
      <c r="HB73" s="36" t="str">
        <f t="shared" si="339"/>
        <v/>
      </c>
      <c r="HC73" s="52" t="str">
        <f>IF(COUNT(#REF!)=0,"",AVERAGE(#REF!))</f>
        <v/>
      </c>
      <c r="HE73" s="48"/>
      <c r="HF73" s="17" t="s">
        <v>1</v>
      </c>
      <c r="HG73" s="36" t="str">
        <f>IF(COUNT(HG64:HG72)=0,"",AVERAGE(HG64:HG72))</f>
        <v/>
      </c>
      <c r="HH73" s="36" t="str">
        <f t="shared" ref="HH73:HL73" si="340">IF(COUNT(HH64:HH72)=0,"",AVERAGE(HH64:HH72))</f>
        <v/>
      </c>
      <c r="HI73" s="36" t="str">
        <f t="shared" si="340"/>
        <v/>
      </c>
      <c r="HJ73" s="36" t="str">
        <f t="shared" si="340"/>
        <v/>
      </c>
      <c r="HK73" s="36" t="str">
        <f t="shared" si="340"/>
        <v/>
      </c>
      <c r="HL73" s="36" t="str">
        <f t="shared" si="340"/>
        <v/>
      </c>
      <c r="HM73" s="52" t="str">
        <f>IF(COUNT(#REF!)=0,"",AVERAGE(#REF!))</f>
        <v/>
      </c>
      <c r="HO73" s="48"/>
      <c r="HP73" s="17" t="s">
        <v>1</v>
      </c>
      <c r="HQ73" s="36" t="str">
        <f>IF(COUNT(HQ64:HQ72)=0,"",AVERAGE(HQ64:HQ72))</f>
        <v/>
      </c>
      <c r="HR73" s="36" t="str">
        <f t="shared" ref="HR73:HV73" si="341">IF(COUNT(HR64:HR72)=0,"",AVERAGE(HR64:HR72))</f>
        <v/>
      </c>
      <c r="HS73" s="36" t="str">
        <f t="shared" si="341"/>
        <v/>
      </c>
      <c r="HT73" s="36" t="str">
        <f t="shared" si="341"/>
        <v/>
      </c>
      <c r="HU73" s="36" t="str">
        <f t="shared" si="341"/>
        <v/>
      </c>
      <c r="HV73" s="36" t="str">
        <f t="shared" si="341"/>
        <v/>
      </c>
      <c r="HW73" s="52" t="str">
        <f>IF(COUNT(#REF!)=0,"",AVERAGE(#REF!))</f>
        <v/>
      </c>
      <c r="HY73" s="48"/>
      <c r="HZ73" s="17" t="s">
        <v>1</v>
      </c>
      <c r="IA73" s="36" t="str">
        <f>IF(COUNT(IA64:IA72)=0,"",AVERAGE(IA64:IA72))</f>
        <v/>
      </c>
      <c r="IB73" s="36" t="str">
        <f t="shared" ref="IB73:IF73" si="342">IF(COUNT(IB64:IB72)=0,"",AVERAGE(IB64:IB72))</f>
        <v/>
      </c>
      <c r="IC73" s="36" t="str">
        <f t="shared" si="342"/>
        <v/>
      </c>
      <c r="ID73" s="36" t="str">
        <f t="shared" si="342"/>
        <v/>
      </c>
      <c r="IE73" s="36" t="str">
        <f t="shared" si="342"/>
        <v/>
      </c>
      <c r="IF73" s="36" t="str">
        <f t="shared" si="342"/>
        <v/>
      </c>
      <c r="IG73" s="52" t="str">
        <f>IF(COUNT(#REF!)=0,"",AVERAGE(#REF!))</f>
        <v/>
      </c>
      <c r="II73" s="48"/>
      <c r="IJ73" s="17" t="s">
        <v>1</v>
      </c>
      <c r="IK73" s="36" t="str">
        <f>IF(COUNT(IK64:IK72)=0,"",AVERAGE(IK64:IK72))</f>
        <v/>
      </c>
      <c r="IL73" s="36" t="str">
        <f t="shared" ref="IL73:IP73" si="343">IF(COUNT(IL64:IL72)=0,"",AVERAGE(IL64:IL72))</f>
        <v/>
      </c>
      <c r="IM73" s="36" t="str">
        <f t="shared" si="343"/>
        <v/>
      </c>
      <c r="IN73" s="36" t="str">
        <f t="shared" si="343"/>
        <v/>
      </c>
      <c r="IO73" s="36" t="str">
        <f t="shared" si="343"/>
        <v/>
      </c>
      <c r="IP73" s="36" t="str">
        <f t="shared" si="343"/>
        <v/>
      </c>
      <c r="IQ73" s="52" t="str">
        <f>IF(COUNT(#REF!)=0,"",AVERAGE(#REF!))</f>
        <v/>
      </c>
      <c r="IS73" s="48"/>
      <c r="IT73" s="17" t="s">
        <v>1</v>
      </c>
      <c r="IU73" s="36" t="str">
        <f>IF(COUNT(IU64:IU72)=0,"",AVERAGE(IU64:IU72))</f>
        <v/>
      </c>
      <c r="IV73" s="36" t="str">
        <f t="shared" ref="IV73:IZ73" si="344">IF(COUNT(IV64:IV72)=0,"",AVERAGE(IV64:IV72))</f>
        <v/>
      </c>
      <c r="IW73" s="36" t="str">
        <f t="shared" si="344"/>
        <v/>
      </c>
      <c r="IX73" s="36" t="str">
        <f t="shared" si="344"/>
        <v/>
      </c>
      <c r="IY73" s="36" t="str">
        <f t="shared" si="344"/>
        <v/>
      </c>
      <c r="IZ73" s="36" t="str">
        <f t="shared" si="344"/>
        <v/>
      </c>
      <c r="JA73" s="52" t="str">
        <f>IF(COUNT(#REF!)=0,"",AVERAGE(#REF!))</f>
        <v/>
      </c>
    </row>
    <row r="74" spans="1:261" s="1" customFormat="1" ht="13.8" x14ac:dyDescent="0.25">
      <c r="A74" s="202"/>
      <c r="B74" s="203">
        <f>SUM(B75:B101)*10</f>
        <v>60</v>
      </c>
      <c r="C74" s="340">
        <v>3</v>
      </c>
      <c r="D74" s="40" t="s">
        <v>104</v>
      </c>
      <c r="E74" s="40" t="e">
        <f>(($B$75*E75)+($B$77*E77)+($B$81*E81)+($B$84*E84)+($B$95*E95)+($B$99*E99))/$B$74</f>
        <v>#DIV/0!</v>
      </c>
      <c r="F74" s="40" t="e">
        <f t="shared" ref="F74:J74" si="345">(($B$75*F75)+($B$77*F77)+($B$81*F81)+($B$84*F84)+($B$95*F95)+($B$99*F99))/$B$74</f>
        <v>#DIV/0!</v>
      </c>
      <c r="G74" s="40" t="e">
        <f t="shared" si="345"/>
        <v>#DIV/0!</v>
      </c>
      <c r="H74" s="40" t="e">
        <f t="shared" si="345"/>
        <v>#DIV/0!</v>
      </c>
      <c r="I74" s="40" t="e">
        <f t="shared" si="345"/>
        <v>#DIV/0!</v>
      </c>
      <c r="J74" s="40" t="e">
        <f t="shared" si="345"/>
        <v>#DIV/0!</v>
      </c>
      <c r="K74" s="52"/>
      <c r="M74" s="39">
        <v>3</v>
      </c>
      <c r="N74" s="40" t="s">
        <v>104</v>
      </c>
      <c r="O74" s="40"/>
      <c r="P74" s="40"/>
      <c r="Q74" s="40"/>
      <c r="R74" s="40"/>
      <c r="S74" s="40"/>
      <c r="T74" s="40"/>
      <c r="U74" s="52"/>
      <c r="W74" s="39">
        <v>3</v>
      </c>
      <c r="X74" s="40" t="s">
        <v>104</v>
      </c>
      <c r="Y74" s="40"/>
      <c r="Z74" s="40"/>
      <c r="AA74" s="40"/>
      <c r="AB74" s="40"/>
      <c r="AC74" s="40"/>
      <c r="AD74" s="40"/>
      <c r="AE74" s="52"/>
      <c r="AG74" s="39">
        <v>3</v>
      </c>
      <c r="AH74" s="40" t="s">
        <v>104</v>
      </c>
      <c r="AI74" s="40"/>
      <c r="AJ74" s="40"/>
      <c r="AK74" s="40"/>
      <c r="AL74" s="40"/>
      <c r="AM74" s="40"/>
      <c r="AN74" s="40"/>
      <c r="AO74" s="52"/>
      <c r="AQ74" s="39">
        <v>3</v>
      </c>
      <c r="AR74" s="40" t="s">
        <v>104</v>
      </c>
      <c r="AS74" s="40"/>
      <c r="AT74" s="40"/>
      <c r="AU74" s="40"/>
      <c r="AV74" s="40"/>
      <c r="AW74" s="40"/>
      <c r="AX74" s="40"/>
      <c r="AY74" s="52"/>
      <c r="BA74" s="39">
        <v>3</v>
      </c>
      <c r="BB74" s="40" t="s">
        <v>104</v>
      </c>
      <c r="BC74" s="40"/>
      <c r="BD74" s="40"/>
      <c r="BE74" s="40"/>
      <c r="BF74" s="40"/>
      <c r="BG74" s="40"/>
      <c r="BH74" s="40"/>
      <c r="BI74" s="52"/>
      <c r="BK74" s="39">
        <v>3</v>
      </c>
      <c r="BL74" s="40" t="s">
        <v>104</v>
      </c>
      <c r="BM74" s="40"/>
      <c r="BN74" s="40"/>
      <c r="BO74" s="40"/>
      <c r="BP74" s="40"/>
      <c r="BQ74" s="40"/>
      <c r="BR74" s="40"/>
      <c r="BS74" s="52"/>
      <c r="BU74" s="39">
        <v>3</v>
      </c>
      <c r="BV74" s="40" t="s">
        <v>104</v>
      </c>
      <c r="BW74" s="40"/>
      <c r="BX74" s="40"/>
      <c r="BY74" s="40"/>
      <c r="BZ74" s="40"/>
      <c r="CA74" s="40"/>
      <c r="CB74" s="40"/>
      <c r="CC74" s="52"/>
      <c r="CE74" s="39">
        <v>3</v>
      </c>
      <c r="CF74" s="40" t="s">
        <v>104</v>
      </c>
      <c r="CG74" s="40"/>
      <c r="CH74" s="40"/>
      <c r="CI74" s="40"/>
      <c r="CJ74" s="40"/>
      <c r="CK74" s="40"/>
      <c r="CL74" s="40"/>
      <c r="CM74" s="52"/>
      <c r="CO74" s="39">
        <v>3</v>
      </c>
      <c r="CP74" s="40" t="s">
        <v>104</v>
      </c>
      <c r="CQ74" s="40"/>
      <c r="CR74" s="40"/>
      <c r="CS74" s="40"/>
      <c r="CT74" s="40"/>
      <c r="CU74" s="40"/>
      <c r="CV74" s="40"/>
      <c r="CW74" s="52"/>
      <c r="CY74" s="39">
        <v>3</v>
      </c>
      <c r="CZ74" s="40" t="s">
        <v>104</v>
      </c>
      <c r="DA74" s="40"/>
      <c r="DB74" s="40"/>
      <c r="DC74" s="40"/>
      <c r="DD74" s="40"/>
      <c r="DE74" s="40"/>
      <c r="DF74" s="40"/>
      <c r="DG74" s="52"/>
      <c r="DI74" s="39">
        <v>3</v>
      </c>
      <c r="DJ74" s="40" t="s">
        <v>104</v>
      </c>
      <c r="DK74" s="40"/>
      <c r="DL74" s="40"/>
      <c r="DM74" s="40"/>
      <c r="DN74" s="40"/>
      <c r="DO74" s="40"/>
      <c r="DP74" s="40"/>
      <c r="DQ74" s="52"/>
      <c r="DS74" s="39">
        <v>3</v>
      </c>
      <c r="DT74" s="40" t="s">
        <v>104</v>
      </c>
      <c r="DU74" s="40"/>
      <c r="DV74" s="40"/>
      <c r="DW74" s="40"/>
      <c r="DX74" s="40"/>
      <c r="DY74" s="40"/>
      <c r="DZ74" s="40"/>
      <c r="EA74" s="52"/>
      <c r="EC74" s="39">
        <v>3</v>
      </c>
      <c r="ED74" s="40" t="s">
        <v>104</v>
      </c>
      <c r="EE74" s="40"/>
      <c r="EF74" s="40"/>
      <c r="EG74" s="40"/>
      <c r="EH74" s="40"/>
      <c r="EI74" s="40"/>
      <c r="EJ74" s="40"/>
      <c r="EK74" s="52"/>
      <c r="EM74" s="39">
        <v>3</v>
      </c>
      <c r="EN74" s="40" t="s">
        <v>104</v>
      </c>
      <c r="EO74" s="40"/>
      <c r="EP74" s="40"/>
      <c r="EQ74" s="40"/>
      <c r="ER74" s="40"/>
      <c r="ES74" s="40"/>
      <c r="ET74" s="40"/>
      <c r="EU74" s="52"/>
      <c r="EW74" s="39">
        <v>3</v>
      </c>
      <c r="EX74" s="40" t="s">
        <v>104</v>
      </c>
      <c r="EY74" s="40"/>
      <c r="EZ74" s="40"/>
      <c r="FA74" s="40"/>
      <c r="FB74" s="40"/>
      <c r="FC74" s="40"/>
      <c r="FD74" s="40"/>
      <c r="FE74" s="52"/>
      <c r="FG74" s="39">
        <v>3</v>
      </c>
      <c r="FH74" s="40" t="s">
        <v>104</v>
      </c>
      <c r="FI74" s="40"/>
      <c r="FJ74" s="40"/>
      <c r="FK74" s="40"/>
      <c r="FL74" s="40"/>
      <c r="FM74" s="40"/>
      <c r="FN74" s="40"/>
      <c r="FO74" s="52"/>
      <c r="FQ74" s="39">
        <v>3</v>
      </c>
      <c r="FR74" s="40" t="s">
        <v>104</v>
      </c>
      <c r="FS74" s="40"/>
      <c r="FT74" s="40"/>
      <c r="FU74" s="40"/>
      <c r="FV74" s="40"/>
      <c r="FW74" s="40"/>
      <c r="FX74" s="40"/>
      <c r="FY74" s="52"/>
      <c r="GA74" s="39">
        <v>3</v>
      </c>
      <c r="GB74" s="40" t="s">
        <v>104</v>
      </c>
      <c r="GC74" s="40"/>
      <c r="GD74" s="40"/>
      <c r="GE74" s="40"/>
      <c r="GF74" s="40"/>
      <c r="GG74" s="40"/>
      <c r="GH74" s="40"/>
      <c r="GI74" s="52"/>
      <c r="GK74" s="39">
        <v>3</v>
      </c>
      <c r="GL74" s="40" t="s">
        <v>104</v>
      </c>
      <c r="GM74" s="40"/>
      <c r="GN74" s="40"/>
      <c r="GO74" s="40"/>
      <c r="GP74" s="40"/>
      <c r="GQ74" s="40"/>
      <c r="GR74" s="40"/>
      <c r="GS74" s="52"/>
      <c r="GU74" s="39">
        <v>3</v>
      </c>
      <c r="GV74" s="40" t="s">
        <v>104</v>
      </c>
      <c r="GW74" s="40"/>
      <c r="GX74" s="40"/>
      <c r="GY74" s="40"/>
      <c r="GZ74" s="40"/>
      <c r="HA74" s="40"/>
      <c r="HB74" s="40"/>
      <c r="HC74" s="52"/>
      <c r="HE74" s="39">
        <v>3</v>
      </c>
      <c r="HF74" s="40" t="s">
        <v>104</v>
      </c>
      <c r="HG74" s="40"/>
      <c r="HH74" s="40"/>
      <c r="HI74" s="40"/>
      <c r="HJ74" s="40"/>
      <c r="HK74" s="40"/>
      <c r="HL74" s="40"/>
      <c r="HM74" s="52"/>
      <c r="HO74" s="39">
        <v>3</v>
      </c>
      <c r="HP74" s="40" t="s">
        <v>104</v>
      </c>
      <c r="HQ74" s="40"/>
      <c r="HR74" s="40"/>
      <c r="HS74" s="40"/>
      <c r="HT74" s="40"/>
      <c r="HU74" s="40"/>
      <c r="HV74" s="40"/>
      <c r="HW74" s="52"/>
      <c r="HY74" s="39">
        <v>3</v>
      </c>
      <c r="HZ74" s="40" t="s">
        <v>104</v>
      </c>
      <c r="IA74" s="40"/>
      <c r="IB74" s="40"/>
      <c r="IC74" s="40"/>
      <c r="ID74" s="40"/>
      <c r="IE74" s="40"/>
      <c r="IF74" s="40"/>
      <c r="IG74" s="52"/>
      <c r="II74" s="39">
        <v>3</v>
      </c>
      <c r="IJ74" s="40" t="s">
        <v>104</v>
      </c>
      <c r="IK74" s="40"/>
      <c r="IL74" s="40"/>
      <c r="IM74" s="40"/>
      <c r="IN74" s="40"/>
      <c r="IO74" s="40"/>
      <c r="IP74" s="40"/>
      <c r="IQ74" s="52"/>
      <c r="IS74" s="39">
        <v>3</v>
      </c>
      <c r="IT74" s="40" t="s">
        <v>104</v>
      </c>
      <c r="IU74" s="40"/>
      <c r="IV74" s="40"/>
      <c r="IW74" s="40"/>
      <c r="IX74" s="40"/>
      <c r="IY74" s="40"/>
      <c r="IZ74" s="40"/>
      <c r="JA74" s="52"/>
    </row>
    <row r="75" spans="1:261" s="1" customFormat="1" ht="13.8" outlineLevel="1" x14ac:dyDescent="0.25">
      <c r="A75" s="99" t="s">
        <v>129</v>
      </c>
      <c r="B75" s="345">
        <f>IF(A75="High",TECHHigh,(IF(A75="Medium",TECHMed,(IF(A75="Low",TechLow,0)))))</f>
        <v>1</v>
      </c>
      <c r="C75" s="341">
        <v>3.1</v>
      </c>
      <c r="D75" s="38" t="s">
        <v>105</v>
      </c>
      <c r="E75" s="38"/>
      <c r="F75" s="38"/>
      <c r="G75" s="38"/>
      <c r="H75" s="38"/>
      <c r="I75" s="38"/>
      <c r="J75" s="38"/>
      <c r="K75" s="52"/>
      <c r="M75" s="37">
        <v>3.1</v>
      </c>
      <c r="N75" s="38" t="s">
        <v>105</v>
      </c>
      <c r="O75" s="38"/>
      <c r="P75" s="38"/>
      <c r="Q75" s="38"/>
      <c r="R75" s="38"/>
      <c r="S75" s="38"/>
      <c r="T75" s="38"/>
      <c r="U75" s="52"/>
      <c r="W75" s="37">
        <v>3.1</v>
      </c>
      <c r="X75" s="38" t="s">
        <v>105</v>
      </c>
      <c r="Y75" s="38"/>
      <c r="Z75" s="38"/>
      <c r="AA75" s="38"/>
      <c r="AB75" s="38"/>
      <c r="AC75" s="38"/>
      <c r="AD75" s="38"/>
      <c r="AE75" s="52"/>
      <c r="AG75" s="37">
        <v>3.1</v>
      </c>
      <c r="AH75" s="38" t="s">
        <v>105</v>
      </c>
      <c r="AI75" s="38"/>
      <c r="AJ75" s="38"/>
      <c r="AK75" s="38"/>
      <c r="AL75" s="38"/>
      <c r="AM75" s="38"/>
      <c r="AN75" s="38"/>
      <c r="AO75" s="52"/>
      <c r="AQ75" s="37">
        <v>3.1</v>
      </c>
      <c r="AR75" s="38" t="s">
        <v>105</v>
      </c>
      <c r="AS75" s="38"/>
      <c r="AT75" s="38"/>
      <c r="AU75" s="38"/>
      <c r="AV75" s="38"/>
      <c r="AW75" s="38"/>
      <c r="AX75" s="38"/>
      <c r="AY75" s="52"/>
      <c r="BA75" s="37">
        <v>3.1</v>
      </c>
      <c r="BB75" s="38" t="s">
        <v>105</v>
      </c>
      <c r="BC75" s="38"/>
      <c r="BD75" s="38"/>
      <c r="BE75" s="38"/>
      <c r="BF75" s="38"/>
      <c r="BG75" s="38"/>
      <c r="BH75" s="38"/>
      <c r="BI75" s="52"/>
      <c r="BK75" s="37">
        <v>3.1</v>
      </c>
      <c r="BL75" s="38" t="s">
        <v>105</v>
      </c>
      <c r="BM75" s="38"/>
      <c r="BN75" s="38"/>
      <c r="BO75" s="38"/>
      <c r="BP75" s="38"/>
      <c r="BQ75" s="38"/>
      <c r="BR75" s="38"/>
      <c r="BS75" s="52"/>
      <c r="BU75" s="37">
        <v>3.1</v>
      </c>
      <c r="BV75" s="38" t="s">
        <v>105</v>
      </c>
      <c r="BW75" s="38"/>
      <c r="BX75" s="38"/>
      <c r="BY75" s="38"/>
      <c r="BZ75" s="38"/>
      <c r="CA75" s="38"/>
      <c r="CB75" s="38"/>
      <c r="CC75" s="52"/>
      <c r="CE75" s="37">
        <v>3.1</v>
      </c>
      <c r="CF75" s="38" t="s">
        <v>105</v>
      </c>
      <c r="CG75" s="38"/>
      <c r="CH75" s="38"/>
      <c r="CI75" s="38"/>
      <c r="CJ75" s="38"/>
      <c r="CK75" s="38"/>
      <c r="CL75" s="38"/>
      <c r="CM75" s="52"/>
      <c r="CO75" s="37">
        <v>3.1</v>
      </c>
      <c r="CP75" s="38" t="s">
        <v>105</v>
      </c>
      <c r="CQ75" s="38"/>
      <c r="CR75" s="38"/>
      <c r="CS75" s="38"/>
      <c r="CT75" s="38"/>
      <c r="CU75" s="38"/>
      <c r="CV75" s="38"/>
      <c r="CW75" s="52"/>
      <c r="CY75" s="37">
        <v>3.1</v>
      </c>
      <c r="CZ75" s="38" t="s">
        <v>105</v>
      </c>
      <c r="DA75" s="38"/>
      <c r="DB75" s="38"/>
      <c r="DC75" s="38"/>
      <c r="DD75" s="38"/>
      <c r="DE75" s="38"/>
      <c r="DF75" s="38"/>
      <c r="DG75" s="52"/>
      <c r="DI75" s="37">
        <v>3.1</v>
      </c>
      <c r="DJ75" s="38" t="s">
        <v>105</v>
      </c>
      <c r="DK75" s="38"/>
      <c r="DL75" s="38"/>
      <c r="DM75" s="38"/>
      <c r="DN75" s="38"/>
      <c r="DO75" s="38"/>
      <c r="DP75" s="38"/>
      <c r="DQ75" s="52"/>
      <c r="DS75" s="37">
        <v>3.1</v>
      </c>
      <c r="DT75" s="38" t="s">
        <v>105</v>
      </c>
      <c r="DU75" s="38"/>
      <c r="DV75" s="38"/>
      <c r="DW75" s="38"/>
      <c r="DX75" s="38"/>
      <c r="DY75" s="38"/>
      <c r="DZ75" s="38"/>
      <c r="EA75" s="52"/>
      <c r="EC75" s="37">
        <v>3.1</v>
      </c>
      <c r="ED75" s="38" t="s">
        <v>105</v>
      </c>
      <c r="EE75" s="38"/>
      <c r="EF75" s="38"/>
      <c r="EG75" s="38"/>
      <c r="EH75" s="38"/>
      <c r="EI75" s="38"/>
      <c r="EJ75" s="38"/>
      <c r="EK75" s="52"/>
      <c r="EM75" s="37">
        <v>3.1</v>
      </c>
      <c r="EN75" s="38" t="s">
        <v>105</v>
      </c>
      <c r="EO75" s="38"/>
      <c r="EP75" s="38"/>
      <c r="EQ75" s="38"/>
      <c r="ER75" s="38"/>
      <c r="ES75" s="38"/>
      <c r="ET75" s="38"/>
      <c r="EU75" s="52"/>
      <c r="EW75" s="37">
        <v>3.1</v>
      </c>
      <c r="EX75" s="38" t="s">
        <v>105</v>
      </c>
      <c r="EY75" s="38"/>
      <c r="EZ75" s="38"/>
      <c r="FA75" s="38"/>
      <c r="FB75" s="38"/>
      <c r="FC75" s="38"/>
      <c r="FD75" s="38"/>
      <c r="FE75" s="52"/>
      <c r="FG75" s="37">
        <v>3.1</v>
      </c>
      <c r="FH75" s="38" t="s">
        <v>105</v>
      </c>
      <c r="FI75" s="38"/>
      <c r="FJ75" s="38"/>
      <c r="FK75" s="38"/>
      <c r="FL75" s="38"/>
      <c r="FM75" s="38"/>
      <c r="FN75" s="38"/>
      <c r="FO75" s="52"/>
      <c r="FQ75" s="37">
        <v>3.1</v>
      </c>
      <c r="FR75" s="38" t="s">
        <v>105</v>
      </c>
      <c r="FS75" s="38"/>
      <c r="FT75" s="38"/>
      <c r="FU75" s="38"/>
      <c r="FV75" s="38"/>
      <c r="FW75" s="38"/>
      <c r="FX75" s="38"/>
      <c r="FY75" s="52"/>
      <c r="GA75" s="37">
        <v>3.1</v>
      </c>
      <c r="GB75" s="38" t="s">
        <v>105</v>
      </c>
      <c r="GC75" s="38"/>
      <c r="GD75" s="38"/>
      <c r="GE75" s="38"/>
      <c r="GF75" s="38"/>
      <c r="GG75" s="38"/>
      <c r="GH75" s="38"/>
      <c r="GI75" s="52"/>
      <c r="GK75" s="37">
        <v>3.1</v>
      </c>
      <c r="GL75" s="38" t="s">
        <v>105</v>
      </c>
      <c r="GM75" s="38"/>
      <c r="GN75" s="38"/>
      <c r="GO75" s="38"/>
      <c r="GP75" s="38"/>
      <c r="GQ75" s="38"/>
      <c r="GR75" s="38"/>
      <c r="GS75" s="52"/>
      <c r="GU75" s="37">
        <v>3.1</v>
      </c>
      <c r="GV75" s="38" t="s">
        <v>105</v>
      </c>
      <c r="GW75" s="38"/>
      <c r="GX75" s="38"/>
      <c r="GY75" s="38"/>
      <c r="GZ75" s="38"/>
      <c r="HA75" s="38"/>
      <c r="HB75" s="38"/>
      <c r="HC75" s="52"/>
      <c r="HE75" s="37">
        <v>3.1</v>
      </c>
      <c r="HF75" s="38" t="s">
        <v>105</v>
      </c>
      <c r="HG75" s="38"/>
      <c r="HH75" s="38"/>
      <c r="HI75" s="38"/>
      <c r="HJ75" s="38"/>
      <c r="HK75" s="38"/>
      <c r="HL75" s="38"/>
      <c r="HM75" s="52"/>
      <c r="HO75" s="37">
        <v>3.1</v>
      </c>
      <c r="HP75" s="38" t="s">
        <v>105</v>
      </c>
      <c r="HQ75" s="38"/>
      <c r="HR75" s="38"/>
      <c r="HS75" s="38"/>
      <c r="HT75" s="38"/>
      <c r="HU75" s="38"/>
      <c r="HV75" s="38"/>
      <c r="HW75" s="52"/>
      <c r="HY75" s="37">
        <v>3.1</v>
      </c>
      <c r="HZ75" s="38" t="s">
        <v>105</v>
      </c>
      <c r="IA75" s="38"/>
      <c r="IB75" s="38"/>
      <c r="IC75" s="38"/>
      <c r="ID75" s="38"/>
      <c r="IE75" s="38"/>
      <c r="IF75" s="38"/>
      <c r="IG75" s="52"/>
      <c r="II75" s="37">
        <v>3.1</v>
      </c>
      <c r="IJ75" s="38" t="s">
        <v>105</v>
      </c>
      <c r="IK75" s="38"/>
      <c r="IL75" s="38"/>
      <c r="IM75" s="38"/>
      <c r="IN75" s="38"/>
      <c r="IO75" s="38"/>
      <c r="IP75" s="38"/>
      <c r="IQ75" s="52"/>
      <c r="IS75" s="37">
        <v>3.1</v>
      </c>
      <c r="IT75" s="38" t="s">
        <v>105</v>
      </c>
      <c r="IU75" s="38"/>
      <c r="IV75" s="38"/>
      <c r="IW75" s="38"/>
      <c r="IX75" s="38"/>
      <c r="IY75" s="38"/>
      <c r="IZ75" s="38"/>
      <c r="JA75" s="52"/>
    </row>
    <row r="76" spans="1:261" s="1" customFormat="1" outlineLevel="2" x14ac:dyDescent="0.25">
      <c r="B76" s="338"/>
      <c r="C76" s="332"/>
      <c r="D76" s="50" t="s">
        <v>17</v>
      </c>
      <c r="E76" s="9"/>
      <c r="F76" s="9"/>
      <c r="G76" s="9"/>
      <c r="H76" s="9"/>
      <c r="I76" s="9"/>
      <c r="J76" s="9"/>
      <c r="K76" s="52"/>
      <c r="M76" s="49"/>
      <c r="N76" s="50" t="s">
        <v>17</v>
      </c>
      <c r="O76" s="9"/>
      <c r="P76" s="9"/>
      <c r="Q76" s="9"/>
      <c r="R76" s="9"/>
      <c r="S76" s="9"/>
      <c r="T76" s="9"/>
      <c r="U76" s="52"/>
      <c r="W76" s="49"/>
      <c r="X76" s="50" t="s">
        <v>17</v>
      </c>
      <c r="Y76" s="9"/>
      <c r="Z76" s="9"/>
      <c r="AA76" s="9"/>
      <c r="AB76" s="9"/>
      <c r="AC76" s="9"/>
      <c r="AD76" s="9"/>
      <c r="AE76" s="52"/>
      <c r="AG76" s="49"/>
      <c r="AH76" s="50" t="s">
        <v>17</v>
      </c>
      <c r="AI76" s="9"/>
      <c r="AJ76" s="9"/>
      <c r="AK76" s="9"/>
      <c r="AL76" s="9"/>
      <c r="AM76" s="9"/>
      <c r="AN76" s="9"/>
      <c r="AO76" s="52"/>
      <c r="AQ76" s="49"/>
      <c r="AR76" s="50" t="s">
        <v>17</v>
      </c>
      <c r="AS76" s="9"/>
      <c r="AT76" s="9"/>
      <c r="AU76" s="9"/>
      <c r="AV76" s="9"/>
      <c r="AW76" s="9"/>
      <c r="AX76" s="9"/>
      <c r="AY76" s="52"/>
      <c r="BA76" s="49"/>
      <c r="BB76" s="50" t="s">
        <v>17</v>
      </c>
      <c r="BC76" s="9"/>
      <c r="BD76" s="9"/>
      <c r="BE76" s="9"/>
      <c r="BF76" s="9"/>
      <c r="BG76" s="9"/>
      <c r="BH76" s="9"/>
      <c r="BI76" s="52"/>
      <c r="BK76" s="49"/>
      <c r="BL76" s="50" t="s">
        <v>17</v>
      </c>
      <c r="BM76" s="9"/>
      <c r="BN76" s="9"/>
      <c r="BO76" s="9"/>
      <c r="BP76" s="9"/>
      <c r="BQ76" s="9"/>
      <c r="BR76" s="9"/>
      <c r="BS76" s="52"/>
      <c r="BU76" s="49"/>
      <c r="BV76" s="50" t="s">
        <v>17</v>
      </c>
      <c r="BW76" s="9"/>
      <c r="BX76" s="9"/>
      <c r="BY76" s="9"/>
      <c r="BZ76" s="9"/>
      <c r="CA76" s="9"/>
      <c r="CB76" s="9"/>
      <c r="CC76" s="52"/>
      <c r="CE76" s="49"/>
      <c r="CF76" s="50" t="s">
        <v>17</v>
      </c>
      <c r="CG76" s="9"/>
      <c r="CH76" s="9"/>
      <c r="CI76" s="9"/>
      <c r="CJ76" s="9"/>
      <c r="CK76" s="9"/>
      <c r="CL76" s="9"/>
      <c r="CM76" s="52"/>
      <c r="CO76" s="49"/>
      <c r="CP76" s="50" t="s">
        <v>17</v>
      </c>
      <c r="CQ76" s="9"/>
      <c r="CR76" s="9"/>
      <c r="CS76" s="9"/>
      <c r="CT76" s="9"/>
      <c r="CU76" s="9"/>
      <c r="CV76" s="9"/>
      <c r="CW76" s="52"/>
      <c r="CY76" s="49"/>
      <c r="CZ76" s="50" t="s">
        <v>17</v>
      </c>
      <c r="DA76" s="9"/>
      <c r="DB76" s="9"/>
      <c r="DC76" s="9"/>
      <c r="DD76" s="9"/>
      <c r="DE76" s="9"/>
      <c r="DF76" s="9"/>
      <c r="DG76" s="52"/>
      <c r="DI76" s="49"/>
      <c r="DJ76" s="50" t="s">
        <v>17</v>
      </c>
      <c r="DK76" s="9"/>
      <c r="DL76" s="9"/>
      <c r="DM76" s="9"/>
      <c r="DN76" s="9"/>
      <c r="DO76" s="9"/>
      <c r="DP76" s="9"/>
      <c r="DQ76" s="52"/>
      <c r="DS76" s="49"/>
      <c r="DT76" s="50" t="s">
        <v>17</v>
      </c>
      <c r="DU76" s="9"/>
      <c r="DV76" s="9"/>
      <c r="DW76" s="9"/>
      <c r="DX76" s="9"/>
      <c r="DY76" s="9"/>
      <c r="DZ76" s="9"/>
      <c r="EA76" s="52"/>
      <c r="EC76" s="49"/>
      <c r="ED76" s="50" t="s">
        <v>17</v>
      </c>
      <c r="EE76" s="9"/>
      <c r="EF76" s="9"/>
      <c r="EG76" s="9"/>
      <c r="EH76" s="9"/>
      <c r="EI76" s="9"/>
      <c r="EJ76" s="9"/>
      <c r="EK76" s="52"/>
      <c r="EM76" s="49"/>
      <c r="EN76" s="50" t="s">
        <v>17</v>
      </c>
      <c r="EO76" s="9"/>
      <c r="EP76" s="9"/>
      <c r="EQ76" s="9"/>
      <c r="ER76" s="9"/>
      <c r="ES76" s="9"/>
      <c r="ET76" s="9"/>
      <c r="EU76" s="52"/>
      <c r="EW76" s="49"/>
      <c r="EX76" s="50" t="s">
        <v>17</v>
      </c>
      <c r="EY76" s="9"/>
      <c r="EZ76" s="9"/>
      <c r="FA76" s="9"/>
      <c r="FB76" s="9"/>
      <c r="FC76" s="9"/>
      <c r="FD76" s="9"/>
      <c r="FE76" s="52"/>
      <c r="FG76" s="49"/>
      <c r="FH76" s="50" t="s">
        <v>17</v>
      </c>
      <c r="FI76" s="9"/>
      <c r="FJ76" s="9"/>
      <c r="FK76" s="9"/>
      <c r="FL76" s="9"/>
      <c r="FM76" s="9"/>
      <c r="FN76" s="9"/>
      <c r="FO76" s="52"/>
      <c r="FQ76" s="49"/>
      <c r="FR76" s="50" t="s">
        <v>17</v>
      </c>
      <c r="FS76" s="9"/>
      <c r="FT76" s="9"/>
      <c r="FU76" s="9"/>
      <c r="FV76" s="9"/>
      <c r="FW76" s="9"/>
      <c r="FX76" s="9"/>
      <c r="FY76" s="52"/>
      <c r="GA76" s="49"/>
      <c r="GB76" s="50" t="s">
        <v>17</v>
      </c>
      <c r="GC76" s="9"/>
      <c r="GD76" s="9"/>
      <c r="GE76" s="9"/>
      <c r="GF76" s="9"/>
      <c r="GG76" s="9"/>
      <c r="GH76" s="9"/>
      <c r="GI76" s="52"/>
      <c r="GK76" s="49"/>
      <c r="GL76" s="50" t="s">
        <v>17</v>
      </c>
      <c r="GM76" s="9"/>
      <c r="GN76" s="9"/>
      <c r="GO76" s="9"/>
      <c r="GP76" s="9"/>
      <c r="GQ76" s="9"/>
      <c r="GR76" s="9"/>
      <c r="GS76" s="52"/>
      <c r="GU76" s="49"/>
      <c r="GV76" s="50" t="s">
        <v>17</v>
      </c>
      <c r="GW76" s="9"/>
      <c r="GX76" s="9"/>
      <c r="GY76" s="9"/>
      <c r="GZ76" s="9"/>
      <c r="HA76" s="9"/>
      <c r="HB76" s="9"/>
      <c r="HC76" s="52"/>
      <c r="HE76" s="49"/>
      <c r="HF76" s="50" t="s">
        <v>17</v>
      </c>
      <c r="HG76" s="9"/>
      <c r="HH76" s="9"/>
      <c r="HI76" s="9"/>
      <c r="HJ76" s="9"/>
      <c r="HK76" s="9"/>
      <c r="HL76" s="9"/>
      <c r="HM76" s="52"/>
      <c r="HO76" s="49"/>
      <c r="HP76" s="50" t="s">
        <v>17</v>
      </c>
      <c r="HQ76" s="9"/>
      <c r="HR76" s="9"/>
      <c r="HS76" s="9"/>
      <c r="HT76" s="9"/>
      <c r="HU76" s="9"/>
      <c r="HV76" s="9"/>
      <c r="HW76" s="52"/>
      <c r="HY76" s="49"/>
      <c r="HZ76" s="50" t="s">
        <v>17</v>
      </c>
      <c r="IA76" s="9"/>
      <c r="IB76" s="9"/>
      <c r="IC76" s="9"/>
      <c r="ID76" s="9"/>
      <c r="IE76" s="9"/>
      <c r="IF76" s="9"/>
      <c r="IG76" s="52"/>
      <c r="II76" s="49"/>
      <c r="IJ76" s="50" t="s">
        <v>17</v>
      </c>
      <c r="IK76" s="9"/>
      <c r="IL76" s="9"/>
      <c r="IM76" s="9"/>
      <c r="IN76" s="9"/>
      <c r="IO76" s="9"/>
      <c r="IP76" s="9"/>
      <c r="IQ76" s="52"/>
      <c r="IS76" s="49"/>
      <c r="IT76" s="50" t="s">
        <v>17</v>
      </c>
      <c r="IU76" s="9"/>
      <c r="IV76" s="9"/>
      <c r="IW76" s="9"/>
      <c r="IX76" s="9"/>
      <c r="IY76" s="9"/>
      <c r="IZ76" s="9"/>
      <c r="JA76" s="52"/>
    </row>
    <row r="77" spans="1:261" s="1" customFormat="1" ht="13.8" outlineLevel="1" x14ac:dyDescent="0.25">
      <c r="A77" s="99" t="s">
        <v>129</v>
      </c>
      <c r="B77" s="345">
        <f>IF(A77="High",TECHHigh,(IF(A77="Medium",TECHMed,(IF(A77="Low",TechLow,0)))))</f>
        <v>1</v>
      </c>
      <c r="C77" s="341">
        <v>3.2</v>
      </c>
      <c r="D77" s="38" t="s">
        <v>106</v>
      </c>
      <c r="E77" s="349" t="e">
        <f>E80</f>
        <v>#DIV/0!</v>
      </c>
      <c r="F77" s="349" t="e">
        <f t="shared" ref="F77:J77" si="346">F80</f>
        <v>#DIV/0!</v>
      </c>
      <c r="G77" s="349" t="e">
        <f t="shared" si="346"/>
        <v>#DIV/0!</v>
      </c>
      <c r="H77" s="349" t="e">
        <f t="shared" si="346"/>
        <v>#DIV/0!</v>
      </c>
      <c r="I77" s="349" t="e">
        <f t="shared" si="346"/>
        <v>#DIV/0!</v>
      </c>
      <c r="J77" s="349" t="e">
        <f t="shared" si="346"/>
        <v>#DIV/0!</v>
      </c>
      <c r="K77" s="52"/>
      <c r="M77" s="37">
        <v>3.2</v>
      </c>
      <c r="N77" s="38" t="s">
        <v>106</v>
      </c>
      <c r="O77" s="38"/>
      <c r="P77" s="38"/>
      <c r="Q77" s="38"/>
      <c r="R77" s="38"/>
      <c r="S77" s="38"/>
      <c r="T77" s="38"/>
      <c r="U77" s="52"/>
      <c r="W77" s="37">
        <v>3.2</v>
      </c>
      <c r="X77" s="38" t="s">
        <v>106</v>
      </c>
      <c r="Y77" s="38"/>
      <c r="Z77" s="38"/>
      <c r="AA77" s="38"/>
      <c r="AB77" s="38"/>
      <c r="AC77" s="38"/>
      <c r="AD77" s="38"/>
      <c r="AE77" s="52"/>
      <c r="AG77" s="37">
        <v>3.2</v>
      </c>
      <c r="AH77" s="38" t="s">
        <v>106</v>
      </c>
      <c r="AI77" s="38"/>
      <c r="AJ77" s="38"/>
      <c r="AK77" s="38"/>
      <c r="AL77" s="38"/>
      <c r="AM77" s="38"/>
      <c r="AN77" s="38"/>
      <c r="AO77" s="52"/>
      <c r="AQ77" s="37">
        <v>3.2</v>
      </c>
      <c r="AR77" s="38" t="s">
        <v>106</v>
      </c>
      <c r="AS77" s="38"/>
      <c r="AT77" s="38"/>
      <c r="AU77" s="38"/>
      <c r="AV77" s="38"/>
      <c r="AW77" s="38"/>
      <c r="AX77" s="38"/>
      <c r="AY77" s="52"/>
      <c r="BA77" s="37">
        <v>3.2</v>
      </c>
      <c r="BB77" s="38" t="s">
        <v>106</v>
      </c>
      <c r="BC77" s="38"/>
      <c r="BD77" s="38"/>
      <c r="BE77" s="38"/>
      <c r="BF77" s="38"/>
      <c r="BG77" s="38"/>
      <c r="BH77" s="38"/>
      <c r="BI77" s="52"/>
      <c r="BK77" s="37">
        <v>3.2</v>
      </c>
      <c r="BL77" s="38" t="s">
        <v>106</v>
      </c>
      <c r="BM77" s="38"/>
      <c r="BN77" s="38"/>
      <c r="BO77" s="38"/>
      <c r="BP77" s="38"/>
      <c r="BQ77" s="38"/>
      <c r="BR77" s="38"/>
      <c r="BS77" s="52"/>
      <c r="BU77" s="37">
        <v>3.2</v>
      </c>
      <c r="BV77" s="38" t="s">
        <v>106</v>
      </c>
      <c r="BW77" s="38"/>
      <c r="BX77" s="38"/>
      <c r="BY77" s="38"/>
      <c r="BZ77" s="38"/>
      <c r="CA77" s="38"/>
      <c r="CB77" s="38"/>
      <c r="CC77" s="52"/>
      <c r="CE77" s="37">
        <v>3.2</v>
      </c>
      <c r="CF77" s="38" t="s">
        <v>106</v>
      </c>
      <c r="CG77" s="38"/>
      <c r="CH77" s="38"/>
      <c r="CI77" s="38"/>
      <c r="CJ77" s="38"/>
      <c r="CK77" s="38"/>
      <c r="CL77" s="38"/>
      <c r="CM77" s="52"/>
      <c r="CO77" s="37">
        <v>3.2</v>
      </c>
      <c r="CP77" s="38" t="s">
        <v>106</v>
      </c>
      <c r="CQ77" s="38"/>
      <c r="CR77" s="38"/>
      <c r="CS77" s="38"/>
      <c r="CT77" s="38"/>
      <c r="CU77" s="38"/>
      <c r="CV77" s="38"/>
      <c r="CW77" s="52"/>
      <c r="CY77" s="37">
        <v>3.2</v>
      </c>
      <c r="CZ77" s="38" t="s">
        <v>106</v>
      </c>
      <c r="DA77" s="38"/>
      <c r="DB77" s="38"/>
      <c r="DC77" s="38"/>
      <c r="DD77" s="38"/>
      <c r="DE77" s="38"/>
      <c r="DF77" s="38"/>
      <c r="DG77" s="52"/>
      <c r="DI77" s="37">
        <v>3.2</v>
      </c>
      <c r="DJ77" s="38" t="s">
        <v>106</v>
      </c>
      <c r="DK77" s="38"/>
      <c r="DL77" s="38"/>
      <c r="DM77" s="38"/>
      <c r="DN77" s="38"/>
      <c r="DO77" s="38"/>
      <c r="DP77" s="38"/>
      <c r="DQ77" s="52"/>
      <c r="DS77" s="37">
        <v>3.2</v>
      </c>
      <c r="DT77" s="38" t="s">
        <v>106</v>
      </c>
      <c r="DU77" s="38"/>
      <c r="DV77" s="38"/>
      <c r="DW77" s="38"/>
      <c r="DX77" s="38"/>
      <c r="DY77" s="38"/>
      <c r="DZ77" s="38"/>
      <c r="EA77" s="52"/>
      <c r="EC77" s="37">
        <v>3.2</v>
      </c>
      <c r="ED77" s="38" t="s">
        <v>106</v>
      </c>
      <c r="EE77" s="38"/>
      <c r="EF77" s="38"/>
      <c r="EG77" s="38"/>
      <c r="EH77" s="38"/>
      <c r="EI77" s="38"/>
      <c r="EJ77" s="38"/>
      <c r="EK77" s="52"/>
      <c r="EM77" s="37">
        <v>3.2</v>
      </c>
      <c r="EN77" s="38" t="s">
        <v>106</v>
      </c>
      <c r="EO77" s="38"/>
      <c r="EP77" s="38"/>
      <c r="EQ77" s="38"/>
      <c r="ER77" s="38"/>
      <c r="ES77" s="38"/>
      <c r="ET77" s="38"/>
      <c r="EU77" s="52"/>
      <c r="EW77" s="37">
        <v>3.2</v>
      </c>
      <c r="EX77" s="38" t="s">
        <v>106</v>
      </c>
      <c r="EY77" s="38"/>
      <c r="EZ77" s="38"/>
      <c r="FA77" s="38"/>
      <c r="FB77" s="38"/>
      <c r="FC77" s="38"/>
      <c r="FD77" s="38"/>
      <c r="FE77" s="52"/>
      <c r="FG77" s="37">
        <v>3.2</v>
      </c>
      <c r="FH77" s="38" t="s">
        <v>106</v>
      </c>
      <c r="FI77" s="38"/>
      <c r="FJ77" s="38"/>
      <c r="FK77" s="38"/>
      <c r="FL77" s="38"/>
      <c r="FM77" s="38"/>
      <c r="FN77" s="38"/>
      <c r="FO77" s="52"/>
      <c r="FQ77" s="37">
        <v>3.2</v>
      </c>
      <c r="FR77" s="38" t="s">
        <v>106</v>
      </c>
      <c r="FS77" s="38"/>
      <c r="FT77" s="38"/>
      <c r="FU77" s="38"/>
      <c r="FV77" s="38"/>
      <c r="FW77" s="38"/>
      <c r="FX77" s="38"/>
      <c r="FY77" s="52"/>
      <c r="GA77" s="37">
        <v>3.2</v>
      </c>
      <c r="GB77" s="38" t="s">
        <v>106</v>
      </c>
      <c r="GC77" s="38"/>
      <c r="GD77" s="38"/>
      <c r="GE77" s="38"/>
      <c r="GF77" s="38"/>
      <c r="GG77" s="38"/>
      <c r="GH77" s="38"/>
      <c r="GI77" s="52"/>
      <c r="GK77" s="37">
        <v>3.2</v>
      </c>
      <c r="GL77" s="38" t="s">
        <v>106</v>
      </c>
      <c r="GM77" s="38"/>
      <c r="GN77" s="38"/>
      <c r="GO77" s="38"/>
      <c r="GP77" s="38"/>
      <c r="GQ77" s="38"/>
      <c r="GR77" s="38"/>
      <c r="GS77" s="52"/>
      <c r="GU77" s="37">
        <v>3.2</v>
      </c>
      <c r="GV77" s="38" t="s">
        <v>106</v>
      </c>
      <c r="GW77" s="38"/>
      <c r="GX77" s="38"/>
      <c r="GY77" s="38"/>
      <c r="GZ77" s="38"/>
      <c r="HA77" s="38"/>
      <c r="HB77" s="38"/>
      <c r="HC77" s="52"/>
      <c r="HE77" s="37">
        <v>3.2</v>
      </c>
      <c r="HF77" s="38" t="s">
        <v>106</v>
      </c>
      <c r="HG77" s="38"/>
      <c r="HH77" s="38"/>
      <c r="HI77" s="38"/>
      <c r="HJ77" s="38"/>
      <c r="HK77" s="38"/>
      <c r="HL77" s="38"/>
      <c r="HM77" s="52"/>
      <c r="HO77" s="37">
        <v>3.2</v>
      </c>
      <c r="HP77" s="38" t="s">
        <v>106</v>
      </c>
      <c r="HQ77" s="38"/>
      <c r="HR77" s="38"/>
      <c r="HS77" s="38"/>
      <c r="HT77" s="38"/>
      <c r="HU77" s="38"/>
      <c r="HV77" s="38"/>
      <c r="HW77" s="52"/>
      <c r="HY77" s="37">
        <v>3.2</v>
      </c>
      <c r="HZ77" s="38" t="s">
        <v>106</v>
      </c>
      <c r="IA77" s="38"/>
      <c r="IB77" s="38"/>
      <c r="IC77" s="38"/>
      <c r="ID77" s="38"/>
      <c r="IE77" s="38"/>
      <c r="IF77" s="38"/>
      <c r="IG77" s="52"/>
      <c r="II77" s="37">
        <v>3.2</v>
      </c>
      <c r="IJ77" s="38" t="s">
        <v>106</v>
      </c>
      <c r="IK77" s="38"/>
      <c r="IL77" s="38"/>
      <c r="IM77" s="38"/>
      <c r="IN77" s="38"/>
      <c r="IO77" s="38"/>
      <c r="IP77" s="38"/>
      <c r="IQ77" s="52"/>
      <c r="IS77" s="37">
        <v>3.2</v>
      </c>
      <c r="IT77" s="38" t="s">
        <v>106</v>
      </c>
      <c r="IU77" s="38"/>
      <c r="IV77" s="38"/>
      <c r="IW77" s="38"/>
      <c r="IX77" s="38"/>
      <c r="IY77" s="38"/>
      <c r="IZ77" s="38"/>
      <c r="JA77" s="52"/>
    </row>
    <row r="78" spans="1:261" s="1" customFormat="1" outlineLevel="2" x14ac:dyDescent="0.25">
      <c r="B78" s="338"/>
      <c r="C78" s="342"/>
      <c r="D78" s="41">
        <v>1</v>
      </c>
      <c r="E78" s="6"/>
      <c r="F78" s="6"/>
      <c r="G78" s="6"/>
      <c r="H78" s="6"/>
      <c r="I78" s="6"/>
      <c r="J78" s="6"/>
      <c r="K78" s="52"/>
      <c r="M78" s="47"/>
      <c r="N78" s="41">
        <v>1</v>
      </c>
      <c r="O78" s="6"/>
      <c r="P78" s="6"/>
      <c r="Q78" s="6"/>
      <c r="R78" s="6"/>
      <c r="S78" s="6"/>
      <c r="T78" s="6"/>
      <c r="U78" s="52"/>
      <c r="W78" s="47"/>
      <c r="X78" s="41">
        <v>1</v>
      </c>
      <c r="Y78" s="6"/>
      <c r="Z78" s="6"/>
      <c r="AA78" s="6"/>
      <c r="AB78" s="6"/>
      <c r="AC78" s="6"/>
      <c r="AD78" s="6"/>
      <c r="AE78" s="52"/>
      <c r="AG78" s="47"/>
      <c r="AH78" s="41">
        <v>1</v>
      </c>
      <c r="AI78" s="6"/>
      <c r="AJ78" s="6"/>
      <c r="AK78" s="6"/>
      <c r="AL78" s="6"/>
      <c r="AM78" s="6"/>
      <c r="AN78" s="6"/>
      <c r="AO78" s="52"/>
      <c r="AQ78" s="47"/>
      <c r="AR78" s="41">
        <v>1</v>
      </c>
      <c r="AS78" s="6"/>
      <c r="AT78" s="6"/>
      <c r="AU78" s="6"/>
      <c r="AV78" s="6"/>
      <c r="AW78" s="6"/>
      <c r="AX78" s="6"/>
      <c r="AY78" s="52"/>
      <c r="BA78" s="47"/>
      <c r="BB78" s="41">
        <v>1</v>
      </c>
      <c r="BC78" s="6"/>
      <c r="BD78" s="6"/>
      <c r="BE78" s="6"/>
      <c r="BF78" s="6"/>
      <c r="BG78" s="6"/>
      <c r="BH78" s="6"/>
      <c r="BI78" s="52"/>
      <c r="BK78" s="47"/>
      <c r="BL78" s="41">
        <v>1</v>
      </c>
      <c r="BM78" s="6"/>
      <c r="BN78" s="6"/>
      <c r="BO78" s="6"/>
      <c r="BP78" s="6"/>
      <c r="BQ78" s="6"/>
      <c r="BR78" s="6"/>
      <c r="BS78" s="52"/>
      <c r="BU78" s="47"/>
      <c r="BV78" s="41">
        <v>1</v>
      </c>
      <c r="BW78" s="6"/>
      <c r="BX78" s="6"/>
      <c r="BY78" s="6"/>
      <c r="BZ78" s="6"/>
      <c r="CA78" s="6"/>
      <c r="CB78" s="6"/>
      <c r="CC78" s="52"/>
      <c r="CE78" s="47"/>
      <c r="CF78" s="41">
        <v>1</v>
      </c>
      <c r="CG78" s="6"/>
      <c r="CH78" s="6"/>
      <c r="CI78" s="6"/>
      <c r="CJ78" s="6"/>
      <c r="CK78" s="6"/>
      <c r="CL78" s="6"/>
      <c r="CM78" s="52"/>
      <c r="CO78" s="47"/>
      <c r="CP78" s="41">
        <v>1</v>
      </c>
      <c r="CQ78" s="6"/>
      <c r="CR78" s="6"/>
      <c r="CS78" s="6"/>
      <c r="CT78" s="6"/>
      <c r="CU78" s="6"/>
      <c r="CV78" s="6"/>
      <c r="CW78" s="52"/>
      <c r="CY78" s="47"/>
      <c r="CZ78" s="41">
        <v>1</v>
      </c>
      <c r="DA78" s="6"/>
      <c r="DB78" s="6"/>
      <c r="DC78" s="6"/>
      <c r="DD78" s="6"/>
      <c r="DE78" s="6"/>
      <c r="DF78" s="6"/>
      <c r="DG78" s="52"/>
      <c r="DI78" s="47"/>
      <c r="DJ78" s="41">
        <v>1</v>
      </c>
      <c r="DK78" s="6"/>
      <c r="DL78" s="6"/>
      <c r="DM78" s="6"/>
      <c r="DN78" s="6"/>
      <c r="DO78" s="6"/>
      <c r="DP78" s="6"/>
      <c r="DQ78" s="52"/>
      <c r="DS78" s="47"/>
      <c r="DT78" s="41">
        <v>1</v>
      </c>
      <c r="DU78" s="6"/>
      <c r="DV78" s="6"/>
      <c r="DW78" s="6"/>
      <c r="DX78" s="6"/>
      <c r="DY78" s="6"/>
      <c r="DZ78" s="6"/>
      <c r="EA78" s="52"/>
      <c r="EC78" s="47"/>
      <c r="ED78" s="41">
        <v>1</v>
      </c>
      <c r="EE78" s="6"/>
      <c r="EF78" s="6"/>
      <c r="EG78" s="6"/>
      <c r="EH78" s="6"/>
      <c r="EI78" s="6"/>
      <c r="EJ78" s="6"/>
      <c r="EK78" s="52"/>
      <c r="EM78" s="47"/>
      <c r="EN78" s="41">
        <v>1</v>
      </c>
      <c r="EO78" s="6"/>
      <c r="EP78" s="6"/>
      <c r="EQ78" s="6"/>
      <c r="ER78" s="6"/>
      <c r="ES78" s="6"/>
      <c r="ET78" s="6"/>
      <c r="EU78" s="52"/>
      <c r="EW78" s="47"/>
      <c r="EX78" s="41">
        <v>1</v>
      </c>
      <c r="EY78" s="6"/>
      <c r="EZ78" s="6"/>
      <c r="FA78" s="6"/>
      <c r="FB78" s="6"/>
      <c r="FC78" s="6"/>
      <c r="FD78" s="6"/>
      <c r="FE78" s="52"/>
      <c r="FG78" s="47"/>
      <c r="FH78" s="41">
        <v>1</v>
      </c>
      <c r="FI78" s="6"/>
      <c r="FJ78" s="6"/>
      <c r="FK78" s="6"/>
      <c r="FL78" s="6"/>
      <c r="FM78" s="6"/>
      <c r="FN78" s="6"/>
      <c r="FO78" s="52"/>
      <c r="FQ78" s="47"/>
      <c r="FR78" s="41">
        <v>1</v>
      </c>
      <c r="FS78" s="6"/>
      <c r="FT78" s="6"/>
      <c r="FU78" s="6"/>
      <c r="FV78" s="6"/>
      <c r="FW78" s="6"/>
      <c r="FX78" s="6"/>
      <c r="FY78" s="52"/>
      <c r="GA78" s="47"/>
      <c r="GB78" s="41">
        <v>1</v>
      </c>
      <c r="GC78" s="6"/>
      <c r="GD78" s="6"/>
      <c r="GE78" s="6"/>
      <c r="GF78" s="6"/>
      <c r="GG78" s="6"/>
      <c r="GH78" s="6"/>
      <c r="GI78" s="52"/>
      <c r="GK78" s="47"/>
      <c r="GL78" s="41">
        <v>1</v>
      </c>
      <c r="GM78" s="6"/>
      <c r="GN78" s="6"/>
      <c r="GO78" s="6"/>
      <c r="GP78" s="6"/>
      <c r="GQ78" s="6"/>
      <c r="GR78" s="6"/>
      <c r="GS78" s="52"/>
      <c r="GU78" s="47"/>
      <c r="GV78" s="41">
        <v>1</v>
      </c>
      <c r="GW78" s="6"/>
      <c r="GX78" s="6"/>
      <c r="GY78" s="6"/>
      <c r="GZ78" s="6"/>
      <c r="HA78" s="6"/>
      <c r="HB78" s="6"/>
      <c r="HC78" s="52"/>
      <c r="HE78" s="47"/>
      <c r="HF78" s="41">
        <v>1</v>
      </c>
      <c r="HG78" s="6"/>
      <c r="HH78" s="6"/>
      <c r="HI78" s="6"/>
      <c r="HJ78" s="6"/>
      <c r="HK78" s="6"/>
      <c r="HL78" s="6"/>
      <c r="HM78" s="52"/>
      <c r="HO78" s="47"/>
      <c r="HP78" s="41">
        <v>1</v>
      </c>
      <c r="HQ78" s="6"/>
      <c r="HR78" s="6"/>
      <c r="HS78" s="6"/>
      <c r="HT78" s="6"/>
      <c r="HU78" s="6"/>
      <c r="HV78" s="6"/>
      <c r="HW78" s="52"/>
      <c r="HY78" s="47"/>
      <c r="HZ78" s="41">
        <v>1</v>
      </c>
      <c r="IA78" s="6"/>
      <c r="IB78" s="6"/>
      <c r="IC78" s="6"/>
      <c r="ID78" s="6"/>
      <c r="IE78" s="6"/>
      <c r="IF78" s="6"/>
      <c r="IG78" s="52"/>
      <c r="II78" s="47"/>
      <c r="IJ78" s="41">
        <v>1</v>
      </c>
      <c r="IK78" s="6"/>
      <c r="IL78" s="6"/>
      <c r="IM78" s="6"/>
      <c r="IN78" s="6"/>
      <c r="IO78" s="6"/>
      <c r="IP78" s="6"/>
      <c r="IQ78" s="52"/>
      <c r="IS78" s="47"/>
      <c r="IT78" s="41">
        <v>1</v>
      </c>
      <c r="IU78" s="6"/>
      <c r="IV78" s="6"/>
      <c r="IW78" s="6"/>
      <c r="IX78" s="6"/>
      <c r="IY78" s="6"/>
      <c r="IZ78" s="6"/>
      <c r="JA78" s="52"/>
    </row>
    <row r="79" spans="1:261" s="1" customFormat="1" outlineLevel="2" x14ac:dyDescent="0.25">
      <c r="B79" s="338"/>
      <c r="C79" s="342"/>
      <c r="D79" s="41">
        <v>2</v>
      </c>
      <c r="E79" s="6"/>
      <c r="F79" s="6"/>
      <c r="G79" s="6"/>
      <c r="H79" s="6"/>
      <c r="I79" s="6"/>
      <c r="J79" s="6"/>
      <c r="K79" s="52"/>
      <c r="M79" s="47"/>
      <c r="N79" s="41">
        <v>2</v>
      </c>
      <c r="O79" s="6"/>
      <c r="P79" s="6"/>
      <c r="Q79" s="6"/>
      <c r="R79" s="6"/>
      <c r="S79" s="6"/>
      <c r="T79" s="6"/>
      <c r="U79" s="52"/>
      <c r="W79" s="47"/>
      <c r="X79" s="41">
        <v>2</v>
      </c>
      <c r="Y79" s="6"/>
      <c r="Z79" s="6"/>
      <c r="AA79" s="6"/>
      <c r="AB79" s="6"/>
      <c r="AC79" s="6"/>
      <c r="AD79" s="6"/>
      <c r="AE79" s="52"/>
      <c r="AG79" s="47"/>
      <c r="AH79" s="41">
        <v>2</v>
      </c>
      <c r="AI79" s="6"/>
      <c r="AJ79" s="6"/>
      <c r="AK79" s="6"/>
      <c r="AL79" s="6"/>
      <c r="AM79" s="6"/>
      <c r="AN79" s="6"/>
      <c r="AO79" s="52"/>
      <c r="AQ79" s="47"/>
      <c r="AR79" s="41">
        <v>2</v>
      </c>
      <c r="AS79" s="6"/>
      <c r="AT79" s="6"/>
      <c r="AU79" s="6"/>
      <c r="AV79" s="6"/>
      <c r="AW79" s="6"/>
      <c r="AX79" s="6"/>
      <c r="AY79" s="52"/>
      <c r="BA79" s="47"/>
      <c r="BB79" s="41">
        <v>2</v>
      </c>
      <c r="BC79" s="6"/>
      <c r="BD79" s="6"/>
      <c r="BE79" s="6"/>
      <c r="BF79" s="6"/>
      <c r="BG79" s="6"/>
      <c r="BH79" s="6"/>
      <c r="BI79" s="52"/>
      <c r="BK79" s="47"/>
      <c r="BL79" s="41">
        <v>2</v>
      </c>
      <c r="BM79" s="6"/>
      <c r="BN79" s="6"/>
      <c r="BO79" s="6"/>
      <c r="BP79" s="6"/>
      <c r="BQ79" s="6"/>
      <c r="BR79" s="6"/>
      <c r="BS79" s="52"/>
      <c r="BU79" s="47"/>
      <c r="BV79" s="41">
        <v>2</v>
      </c>
      <c r="BW79" s="6"/>
      <c r="BX79" s="6"/>
      <c r="BY79" s="6"/>
      <c r="BZ79" s="6"/>
      <c r="CA79" s="6"/>
      <c r="CB79" s="6"/>
      <c r="CC79" s="52"/>
      <c r="CE79" s="47"/>
      <c r="CF79" s="41">
        <v>2</v>
      </c>
      <c r="CG79" s="6"/>
      <c r="CH79" s="6"/>
      <c r="CI79" s="6"/>
      <c r="CJ79" s="6"/>
      <c r="CK79" s="6"/>
      <c r="CL79" s="6"/>
      <c r="CM79" s="52"/>
      <c r="CO79" s="47"/>
      <c r="CP79" s="41">
        <v>2</v>
      </c>
      <c r="CQ79" s="6"/>
      <c r="CR79" s="6"/>
      <c r="CS79" s="6"/>
      <c r="CT79" s="6"/>
      <c r="CU79" s="6"/>
      <c r="CV79" s="6"/>
      <c r="CW79" s="52"/>
      <c r="CY79" s="47"/>
      <c r="CZ79" s="41">
        <v>2</v>
      </c>
      <c r="DA79" s="6"/>
      <c r="DB79" s="6"/>
      <c r="DC79" s="6"/>
      <c r="DD79" s="6"/>
      <c r="DE79" s="6"/>
      <c r="DF79" s="6"/>
      <c r="DG79" s="52"/>
      <c r="DI79" s="47"/>
      <c r="DJ79" s="41">
        <v>2</v>
      </c>
      <c r="DK79" s="6"/>
      <c r="DL79" s="6"/>
      <c r="DM79" s="6"/>
      <c r="DN79" s="6"/>
      <c r="DO79" s="6"/>
      <c r="DP79" s="6"/>
      <c r="DQ79" s="52"/>
      <c r="DS79" s="47"/>
      <c r="DT79" s="41">
        <v>2</v>
      </c>
      <c r="DU79" s="6"/>
      <c r="DV79" s="6"/>
      <c r="DW79" s="6"/>
      <c r="DX79" s="6"/>
      <c r="DY79" s="6"/>
      <c r="DZ79" s="6"/>
      <c r="EA79" s="52"/>
      <c r="EC79" s="47"/>
      <c r="ED79" s="41">
        <v>2</v>
      </c>
      <c r="EE79" s="6"/>
      <c r="EF79" s="6"/>
      <c r="EG79" s="6"/>
      <c r="EH79" s="6"/>
      <c r="EI79" s="6"/>
      <c r="EJ79" s="6"/>
      <c r="EK79" s="52"/>
      <c r="EM79" s="47"/>
      <c r="EN79" s="41">
        <v>2</v>
      </c>
      <c r="EO79" s="6"/>
      <c r="EP79" s="6"/>
      <c r="EQ79" s="6"/>
      <c r="ER79" s="6"/>
      <c r="ES79" s="6"/>
      <c r="ET79" s="6"/>
      <c r="EU79" s="52"/>
      <c r="EW79" s="47"/>
      <c r="EX79" s="41">
        <v>2</v>
      </c>
      <c r="EY79" s="6"/>
      <c r="EZ79" s="6"/>
      <c r="FA79" s="6"/>
      <c r="FB79" s="6"/>
      <c r="FC79" s="6"/>
      <c r="FD79" s="6"/>
      <c r="FE79" s="52"/>
      <c r="FG79" s="47"/>
      <c r="FH79" s="41">
        <v>2</v>
      </c>
      <c r="FI79" s="6"/>
      <c r="FJ79" s="6"/>
      <c r="FK79" s="6"/>
      <c r="FL79" s="6"/>
      <c r="FM79" s="6"/>
      <c r="FN79" s="6"/>
      <c r="FO79" s="52"/>
      <c r="FQ79" s="47"/>
      <c r="FR79" s="41">
        <v>2</v>
      </c>
      <c r="FS79" s="6"/>
      <c r="FT79" s="6"/>
      <c r="FU79" s="6"/>
      <c r="FV79" s="6"/>
      <c r="FW79" s="6"/>
      <c r="FX79" s="6"/>
      <c r="FY79" s="52"/>
      <c r="GA79" s="47"/>
      <c r="GB79" s="41">
        <v>2</v>
      </c>
      <c r="GC79" s="6"/>
      <c r="GD79" s="6"/>
      <c r="GE79" s="6"/>
      <c r="GF79" s="6"/>
      <c r="GG79" s="6"/>
      <c r="GH79" s="6"/>
      <c r="GI79" s="52"/>
      <c r="GK79" s="47"/>
      <c r="GL79" s="41">
        <v>2</v>
      </c>
      <c r="GM79" s="6"/>
      <c r="GN79" s="6"/>
      <c r="GO79" s="6"/>
      <c r="GP79" s="6"/>
      <c r="GQ79" s="6"/>
      <c r="GR79" s="6"/>
      <c r="GS79" s="52"/>
      <c r="GU79" s="47"/>
      <c r="GV79" s="41">
        <v>2</v>
      </c>
      <c r="GW79" s="6"/>
      <c r="GX79" s="6"/>
      <c r="GY79" s="6"/>
      <c r="GZ79" s="6"/>
      <c r="HA79" s="6"/>
      <c r="HB79" s="6"/>
      <c r="HC79" s="52"/>
      <c r="HE79" s="47"/>
      <c r="HF79" s="41">
        <v>2</v>
      </c>
      <c r="HG79" s="6"/>
      <c r="HH79" s="6"/>
      <c r="HI79" s="6"/>
      <c r="HJ79" s="6"/>
      <c r="HK79" s="6"/>
      <c r="HL79" s="6"/>
      <c r="HM79" s="52"/>
      <c r="HO79" s="47"/>
      <c r="HP79" s="41">
        <v>2</v>
      </c>
      <c r="HQ79" s="6"/>
      <c r="HR79" s="6"/>
      <c r="HS79" s="6"/>
      <c r="HT79" s="6"/>
      <c r="HU79" s="6"/>
      <c r="HV79" s="6"/>
      <c r="HW79" s="52"/>
      <c r="HY79" s="47"/>
      <c r="HZ79" s="41">
        <v>2</v>
      </c>
      <c r="IA79" s="6"/>
      <c r="IB79" s="6"/>
      <c r="IC79" s="6"/>
      <c r="ID79" s="6"/>
      <c r="IE79" s="6"/>
      <c r="IF79" s="6"/>
      <c r="IG79" s="52"/>
      <c r="II79" s="47"/>
      <c r="IJ79" s="41">
        <v>2</v>
      </c>
      <c r="IK79" s="6"/>
      <c r="IL79" s="6"/>
      <c r="IM79" s="6"/>
      <c r="IN79" s="6"/>
      <c r="IO79" s="6"/>
      <c r="IP79" s="6"/>
      <c r="IQ79" s="52"/>
      <c r="IS79" s="47"/>
      <c r="IT79" s="41">
        <v>2</v>
      </c>
      <c r="IU79" s="6"/>
      <c r="IV79" s="6"/>
      <c r="IW79" s="6"/>
      <c r="IX79" s="6"/>
      <c r="IY79" s="6"/>
      <c r="IZ79" s="6"/>
      <c r="JA79" s="52"/>
    </row>
    <row r="80" spans="1:261" s="1" customFormat="1" outlineLevel="2" x14ac:dyDescent="0.25">
      <c r="B80" s="338"/>
      <c r="C80" s="339"/>
      <c r="D80" s="17" t="s">
        <v>1</v>
      </c>
      <c r="E80" s="36" t="e">
        <f>AVERAGE(O80,Y80,AI80,AS80,BC80,BM80,BW80,CG80,CQ80,DA80,DK80,DU80,EE80,EO80,EY80,FI80,FS80,GC80,GM80,GW80,HG80,HQ80,IA80,IK80,IU80)</f>
        <v>#DIV/0!</v>
      </c>
      <c r="F80" s="36" t="e">
        <f t="shared" ref="F80:J80" si="347">AVERAGE(P80,Z80,AJ80,AT80,BD80,BN80,BX80,CH80,CR80,DB80,DL80,DV80,EF80,EP80,EZ80,FJ80,FT80,GD80,GN80,GX80,HH80,HR80,IB80,IL80,IV80)</f>
        <v>#DIV/0!</v>
      </c>
      <c r="G80" s="36" t="e">
        <f t="shared" si="347"/>
        <v>#DIV/0!</v>
      </c>
      <c r="H80" s="36" t="e">
        <f t="shared" si="347"/>
        <v>#DIV/0!</v>
      </c>
      <c r="I80" s="36" t="e">
        <f t="shared" si="347"/>
        <v>#DIV/0!</v>
      </c>
      <c r="J80" s="36" t="e">
        <f t="shared" si="347"/>
        <v>#DIV/0!</v>
      </c>
      <c r="K80" s="52"/>
      <c r="M80" s="48"/>
      <c r="N80" s="17" t="s">
        <v>1</v>
      </c>
      <c r="O80" s="36" t="str">
        <f>IF(COUNT(O78:O79)=0,"",AVERAGE(O78:O79))</f>
        <v/>
      </c>
      <c r="P80" s="36" t="str">
        <f>IF(COUNT(P78:P79)=0,"",AVERAGE(P78:P79))</f>
        <v/>
      </c>
      <c r="Q80" s="36" t="str">
        <f>IF(COUNT(Q78:Q79)=0,"",AVERAGE(Q78:Q79))</f>
        <v/>
      </c>
      <c r="R80" s="36" t="str">
        <f>IF(COUNT(R78:R79)=0,"",AVERAGE(R78:R79))</f>
        <v/>
      </c>
      <c r="S80" s="36"/>
      <c r="T80" s="36" t="str">
        <f>IF(COUNT(T78:T79)=0,"",AVERAGE(T78:T79))</f>
        <v/>
      </c>
      <c r="U80" s="52"/>
      <c r="W80" s="48"/>
      <c r="X80" s="17" t="s">
        <v>1</v>
      </c>
      <c r="Y80" s="36" t="str">
        <f t="shared" ref="Y80:AD80" si="348">IF(COUNT(Y78:Y79)=0,"",AVERAGE(Y78:Y79))</f>
        <v/>
      </c>
      <c r="Z80" s="36" t="str">
        <f t="shared" si="348"/>
        <v/>
      </c>
      <c r="AA80" s="36" t="str">
        <f t="shared" si="348"/>
        <v/>
      </c>
      <c r="AB80" s="36" t="str">
        <f t="shared" si="348"/>
        <v/>
      </c>
      <c r="AC80" s="36" t="str">
        <f t="shared" si="348"/>
        <v/>
      </c>
      <c r="AD80" s="36" t="str">
        <f t="shared" si="348"/>
        <v/>
      </c>
      <c r="AE80" s="52"/>
      <c r="AG80" s="48"/>
      <c r="AH80" s="17" t="s">
        <v>1</v>
      </c>
      <c r="AI80" s="36" t="str">
        <f t="shared" ref="AI80:AN80" si="349">IF(COUNT(AI78:AI79)=0,"",AVERAGE(AI78:AI79))</f>
        <v/>
      </c>
      <c r="AJ80" s="36" t="str">
        <f t="shared" si="349"/>
        <v/>
      </c>
      <c r="AK80" s="36" t="str">
        <f t="shared" si="349"/>
        <v/>
      </c>
      <c r="AL80" s="36" t="str">
        <f t="shared" si="349"/>
        <v/>
      </c>
      <c r="AM80" s="36" t="str">
        <f t="shared" si="349"/>
        <v/>
      </c>
      <c r="AN80" s="36" t="str">
        <f t="shared" si="349"/>
        <v/>
      </c>
      <c r="AO80" s="52"/>
      <c r="AQ80" s="48"/>
      <c r="AR80" s="17" t="s">
        <v>1</v>
      </c>
      <c r="AS80" s="36" t="str">
        <f t="shared" ref="AS80:AX80" si="350">IF(COUNT(AS78:AS79)=0,"",AVERAGE(AS78:AS79))</f>
        <v/>
      </c>
      <c r="AT80" s="36" t="str">
        <f t="shared" si="350"/>
        <v/>
      </c>
      <c r="AU80" s="36" t="str">
        <f t="shared" si="350"/>
        <v/>
      </c>
      <c r="AV80" s="36" t="str">
        <f t="shared" si="350"/>
        <v/>
      </c>
      <c r="AW80" s="36" t="str">
        <f t="shared" si="350"/>
        <v/>
      </c>
      <c r="AX80" s="36" t="str">
        <f t="shared" si="350"/>
        <v/>
      </c>
      <c r="AY80" s="52"/>
      <c r="BA80" s="48"/>
      <c r="BB80" s="17" t="s">
        <v>1</v>
      </c>
      <c r="BC80" s="36" t="str">
        <f t="shared" ref="BC80:BH80" si="351">IF(COUNT(BC78:BC79)=0,"",AVERAGE(BC78:BC79))</f>
        <v/>
      </c>
      <c r="BD80" s="36" t="str">
        <f t="shared" si="351"/>
        <v/>
      </c>
      <c r="BE80" s="36" t="str">
        <f t="shared" si="351"/>
        <v/>
      </c>
      <c r="BF80" s="36" t="str">
        <f t="shared" si="351"/>
        <v/>
      </c>
      <c r="BG80" s="36" t="str">
        <f t="shared" si="351"/>
        <v/>
      </c>
      <c r="BH80" s="36" t="str">
        <f t="shared" si="351"/>
        <v/>
      </c>
      <c r="BI80" s="52"/>
      <c r="BK80" s="48"/>
      <c r="BL80" s="17" t="s">
        <v>1</v>
      </c>
      <c r="BM80" s="36" t="str">
        <f t="shared" ref="BM80:BR80" si="352">IF(COUNT(BM78:BM79)=0,"",AVERAGE(BM78:BM79))</f>
        <v/>
      </c>
      <c r="BN80" s="36" t="str">
        <f t="shared" si="352"/>
        <v/>
      </c>
      <c r="BO80" s="36" t="str">
        <f t="shared" si="352"/>
        <v/>
      </c>
      <c r="BP80" s="36" t="str">
        <f t="shared" si="352"/>
        <v/>
      </c>
      <c r="BQ80" s="36" t="str">
        <f t="shared" si="352"/>
        <v/>
      </c>
      <c r="BR80" s="36" t="str">
        <f t="shared" si="352"/>
        <v/>
      </c>
      <c r="BS80" s="52"/>
      <c r="BU80" s="48"/>
      <c r="BV80" s="17" t="s">
        <v>1</v>
      </c>
      <c r="BW80" s="36" t="str">
        <f t="shared" ref="BW80:CB80" si="353">IF(COUNT(BW78:BW79)=0,"",AVERAGE(BW78:BW79))</f>
        <v/>
      </c>
      <c r="BX80" s="36" t="str">
        <f t="shared" si="353"/>
        <v/>
      </c>
      <c r="BY80" s="36" t="str">
        <f t="shared" si="353"/>
        <v/>
      </c>
      <c r="BZ80" s="36" t="str">
        <f t="shared" si="353"/>
        <v/>
      </c>
      <c r="CA80" s="36" t="str">
        <f t="shared" si="353"/>
        <v/>
      </c>
      <c r="CB80" s="36" t="str">
        <f t="shared" si="353"/>
        <v/>
      </c>
      <c r="CC80" s="52"/>
      <c r="CE80" s="48"/>
      <c r="CF80" s="17" t="s">
        <v>1</v>
      </c>
      <c r="CG80" s="36" t="str">
        <f t="shared" ref="CG80:CL80" si="354">IF(COUNT(CG78:CG79)=0,"",AVERAGE(CG78:CG79))</f>
        <v/>
      </c>
      <c r="CH80" s="36" t="str">
        <f t="shared" si="354"/>
        <v/>
      </c>
      <c r="CI80" s="36" t="str">
        <f t="shared" si="354"/>
        <v/>
      </c>
      <c r="CJ80" s="36" t="str">
        <f t="shared" si="354"/>
        <v/>
      </c>
      <c r="CK80" s="36" t="str">
        <f t="shared" si="354"/>
        <v/>
      </c>
      <c r="CL80" s="36" t="str">
        <f t="shared" si="354"/>
        <v/>
      </c>
      <c r="CM80" s="52"/>
      <c r="CO80" s="48"/>
      <c r="CP80" s="17" t="s">
        <v>1</v>
      </c>
      <c r="CQ80" s="36" t="str">
        <f t="shared" ref="CQ80:CV80" si="355">IF(COUNT(CQ78:CQ79)=0,"",AVERAGE(CQ78:CQ79))</f>
        <v/>
      </c>
      <c r="CR80" s="36" t="str">
        <f t="shared" si="355"/>
        <v/>
      </c>
      <c r="CS80" s="36" t="str">
        <f t="shared" si="355"/>
        <v/>
      </c>
      <c r="CT80" s="36" t="str">
        <f t="shared" si="355"/>
        <v/>
      </c>
      <c r="CU80" s="36" t="str">
        <f t="shared" si="355"/>
        <v/>
      </c>
      <c r="CV80" s="36" t="str">
        <f t="shared" si="355"/>
        <v/>
      </c>
      <c r="CW80" s="52"/>
      <c r="CY80" s="48"/>
      <c r="CZ80" s="17" t="s">
        <v>1</v>
      </c>
      <c r="DA80" s="36" t="str">
        <f t="shared" ref="DA80:DF80" si="356">IF(COUNT(DA78:DA79)=0,"",AVERAGE(DA78:DA79))</f>
        <v/>
      </c>
      <c r="DB80" s="36" t="str">
        <f t="shared" si="356"/>
        <v/>
      </c>
      <c r="DC80" s="36" t="str">
        <f t="shared" si="356"/>
        <v/>
      </c>
      <c r="DD80" s="36" t="str">
        <f t="shared" si="356"/>
        <v/>
      </c>
      <c r="DE80" s="36" t="str">
        <f t="shared" si="356"/>
        <v/>
      </c>
      <c r="DF80" s="36" t="str">
        <f t="shared" si="356"/>
        <v/>
      </c>
      <c r="DG80" s="52"/>
      <c r="DI80" s="48"/>
      <c r="DJ80" s="17" t="s">
        <v>1</v>
      </c>
      <c r="DK80" s="36" t="str">
        <f t="shared" ref="DK80:DP80" si="357">IF(COUNT(DK78:DK79)=0,"",AVERAGE(DK78:DK79))</f>
        <v/>
      </c>
      <c r="DL80" s="36" t="str">
        <f t="shared" si="357"/>
        <v/>
      </c>
      <c r="DM80" s="36" t="str">
        <f t="shared" si="357"/>
        <v/>
      </c>
      <c r="DN80" s="36" t="str">
        <f t="shared" si="357"/>
        <v/>
      </c>
      <c r="DO80" s="36" t="str">
        <f t="shared" si="357"/>
        <v/>
      </c>
      <c r="DP80" s="36" t="str">
        <f t="shared" si="357"/>
        <v/>
      </c>
      <c r="DQ80" s="52"/>
      <c r="DS80" s="48"/>
      <c r="DT80" s="17" t="s">
        <v>1</v>
      </c>
      <c r="DU80" s="36" t="str">
        <f t="shared" ref="DU80:DZ80" si="358">IF(COUNT(DU78:DU79)=0,"",AVERAGE(DU78:DU79))</f>
        <v/>
      </c>
      <c r="DV80" s="36" t="str">
        <f t="shared" si="358"/>
        <v/>
      </c>
      <c r="DW80" s="36" t="str">
        <f t="shared" si="358"/>
        <v/>
      </c>
      <c r="DX80" s="36" t="str">
        <f t="shared" si="358"/>
        <v/>
      </c>
      <c r="DY80" s="36" t="str">
        <f t="shared" si="358"/>
        <v/>
      </c>
      <c r="DZ80" s="36" t="str">
        <f t="shared" si="358"/>
        <v/>
      </c>
      <c r="EA80" s="52"/>
      <c r="EC80" s="48"/>
      <c r="ED80" s="17" t="s">
        <v>1</v>
      </c>
      <c r="EE80" s="36" t="str">
        <f t="shared" ref="EE80:EJ80" si="359">IF(COUNT(EE78:EE79)=0,"",AVERAGE(EE78:EE79))</f>
        <v/>
      </c>
      <c r="EF80" s="36" t="str">
        <f t="shared" si="359"/>
        <v/>
      </c>
      <c r="EG80" s="36" t="str">
        <f t="shared" si="359"/>
        <v/>
      </c>
      <c r="EH80" s="36" t="str">
        <f t="shared" si="359"/>
        <v/>
      </c>
      <c r="EI80" s="36" t="str">
        <f t="shared" si="359"/>
        <v/>
      </c>
      <c r="EJ80" s="36" t="str">
        <f t="shared" si="359"/>
        <v/>
      </c>
      <c r="EK80" s="52"/>
      <c r="EM80" s="48"/>
      <c r="EN80" s="17" t="s">
        <v>1</v>
      </c>
      <c r="EO80" s="36" t="str">
        <f t="shared" ref="EO80:ET80" si="360">IF(COUNT(EO78:EO79)=0,"",AVERAGE(EO78:EO79))</f>
        <v/>
      </c>
      <c r="EP80" s="36" t="str">
        <f t="shared" si="360"/>
        <v/>
      </c>
      <c r="EQ80" s="36" t="str">
        <f t="shared" si="360"/>
        <v/>
      </c>
      <c r="ER80" s="36" t="str">
        <f t="shared" si="360"/>
        <v/>
      </c>
      <c r="ES80" s="36" t="str">
        <f t="shared" si="360"/>
        <v/>
      </c>
      <c r="ET80" s="36" t="str">
        <f t="shared" si="360"/>
        <v/>
      </c>
      <c r="EU80" s="52"/>
      <c r="EW80" s="48"/>
      <c r="EX80" s="17" t="s">
        <v>1</v>
      </c>
      <c r="EY80" s="36" t="str">
        <f t="shared" ref="EY80:FD80" si="361">IF(COUNT(EY78:EY79)=0,"",AVERAGE(EY78:EY79))</f>
        <v/>
      </c>
      <c r="EZ80" s="36" t="str">
        <f t="shared" si="361"/>
        <v/>
      </c>
      <c r="FA80" s="36" t="str">
        <f t="shared" si="361"/>
        <v/>
      </c>
      <c r="FB80" s="36" t="str">
        <f t="shared" si="361"/>
        <v/>
      </c>
      <c r="FC80" s="36" t="str">
        <f t="shared" si="361"/>
        <v/>
      </c>
      <c r="FD80" s="36" t="str">
        <f t="shared" si="361"/>
        <v/>
      </c>
      <c r="FE80" s="52"/>
      <c r="FG80" s="48"/>
      <c r="FH80" s="17" t="s">
        <v>1</v>
      </c>
      <c r="FI80" s="36" t="str">
        <f t="shared" ref="FI80:FN80" si="362">IF(COUNT(FI78:FI79)=0,"",AVERAGE(FI78:FI79))</f>
        <v/>
      </c>
      <c r="FJ80" s="36" t="str">
        <f t="shared" si="362"/>
        <v/>
      </c>
      <c r="FK80" s="36" t="str">
        <f t="shared" si="362"/>
        <v/>
      </c>
      <c r="FL80" s="36" t="str">
        <f t="shared" si="362"/>
        <v/>
      </c>
      <c r="FM80" s="36" t="str">
        <f t="shared" si="362"/>
        <v/>
      </c>
      <c r="FN80" s="36" t="str">
        <f t="shared" si="362"/>
        <v/>
      </c>
      <c r="FO80" s="52"/>
      <c r="FQ80" s="48"/>
      <c r="FR80" s="17" t="s">
        <v>1</v>
      </c>
      <c r="FS80" s="36" t="str">
        <f t="shared" ref="FS80:FX80" si="363">IF(COUNT(FS78:FS79)=0,"",AVERAGE(FS78:FS79))</f>
        <v/>
      </c>
      <c r="FT80" s="36" t="str">
        <f t="shared" si="363"/>
        <v/>
      </c>
      <c r="FU80" s="36" t="str">
        <f t="shared" si="363"/>
        <v/>
      </c>
      <c r="FV80" s="36" t="str">
        <f t="shared" si="363"/>
        <v/>
      </c>
      <c r="FW80" s="36" t="str">
        <f t="shared" si="363"/>
        <v/>
      </c>
      <c r="FX80" s="36" t="str">
        <f t="shared" si="363"/>
        <v/>
      </c>
      <c r="FY80" s="52"/>
      <c r="GA80" s="48"/>
      <c r="GB80" s="17" t="s">
        <v>1</v>
      </c>
      <c r="GC80" s="36" t="str">
        <f t="shared" ref="GC80:GH80" si="364">IF(COUNT(GC78:GC79)=0,"",AVERAGE(GC78:GC79))</f>
        <v/>
      </c>
      <c r="GD80" s="36" t="str">
        <f t="shared" si="364"/>
        <v/>
      </c>
      <c r="GE80" s="36" t="str">
        <f t="shared" si="364"/>
        <v/>
      </c>
      <c r="GF80" s="36" t="str">
        <f t="shared" si="364"/>
        <v/>
      </c>
      <c r="GG80" s="36" t="str">
        <f t="shared" si="364"/>
        <v/>
      </c>
      <c r="GH80" s="36" t="str">
        <f t="shared" si="364"/>
        <v/>
      </c>
      <c r="GI80" s="52"/>
      <c r="GK80" s="48"/>
      <c r="GL80" s="17" t="s">
        <v>1</v>
      </c>
      <c r="GM80" s="36" t="str">
        <f t="shared" ref="GM80:GR80" si="365">IF(COUNT(GM78:GM79)=0,"",AVERAGE(GM78:GM79))</f>
        <v/>
      </c>
      <c r="GN80" s="36" t="str">
        <f t="shared" si="365"/>
        <v/>
      </c>
      <c r="GO80" s="36" t="str">
        <f t="shared" si="365"/>
        <v/>
      </c>
      <c r="GP80" s="36" t="str">
        <f t="shared" si="365"/>
        <v/>
      </c>
      <c r="GQ80" s="36" t="str">
        <f t="shared" si="365"/>
        <v/>
      </c>
      <c r="GR80" s="36" t="str">
        <f t="shared" si="365"/>
        <v/>
      </c>
      <c r="GS80" s="52"/>
      <c r="GU80" s="48"/>
      <c r="GV80" s="17" t="s">
        <v>1</v>
      </c>
      <c r="GW80" s="36" t="str">
        <f t="shared" ref="GW80:HB80" si="366">IF(COUNT(GW78:GW79)=0,"",AVERAGE(GW78:GW79))</f>
        <v/>
      </c>
      <c r="GX80" s="36" t="str">
        <f t="shared" si="366"/>
        <v/>
      </c>
      <c r="GY80" s="36" t="str">
        <f t="shared" si="366"/>
        <v/>
      </c>
      <c r="GZ80" s="36" t="str">
        <f t="shared" si="366"/>
        <v/>
      </c>
      <c r="HA80" s="36" t="str">
        <f t="shared" si="366"/>
        <v/>
      </c>
      <c r="HB80" s="36" t="str">
        <f t="shared" si="366"/>
        <v/>
      </c>
      <c r="HC80" s="52"/>
      <c r="HE80" s="48"/>
      <c r="HF80" s="17" t="s">
        <v>1</v>
      </c>
      <c r="HG80" s="36" t="str">
        <f t="shared" ref="HG80:HL80" si="367">IF(COUNT(HG78:HG79)=0,"",AVERAGE(HG78:HG79))</f>
        <v/>
      </c>
      <c r="HH80" s="36" t="str">
        <f t="shared" si="367"/>
        <v/>
      </c>
      <c r="HI80" s="36" t="str">
        <f t="shared" si="367"/>
        <v/>
      </c>
      <c r="HJ80" s="36" t="str">
        <f t="shared" si="367"/>
        <v/>
      </c>
      <c r="HK80" s="36" t="str">
        <f t="shared" si="367"/>
        <v/>
      </c>
      <c r="HL80" s="36" t="str">
        <f t="shared" si="367"/>
        <v/>
      </c>
      <c r="HM80" s="52"/>
      <c r="HO80" s="48"/>
      <c r="HP80" s="17" t="s">
        <v>1</v>
      </c>
      <c r="HQ80" s="36" t="str">
        <f t="shared" ref="HQ80:HV80" si="368">IF(COUNT(HQ78:HQ79)=0,"",AVERAGE(HQ78:HQ79))</f>
        <v/>
      </c>
      <c r="HR80" s="36" t="str">
        <f t="shared" si="368"/>
        <v/>
      </c>
      <c r="HS80" s="36" t="str">
        <f t="shared" si="368"/>
        <v/>
      </c>
      <c r="HT80" s="36" t="str">
        <f t="shared" si="368"/>
        <v/>
      </c>
      <c r="HU80" s="36" t="str">
        <f t="shared" si="368"/>
        <v/>
      </c>
      <c r="HV80" s="36" t="str">
        <f t="shared" si="368"/>
        <v/>
      </c>
      <c r="HW80" s="52"/>
      <c r="HY80" s="48"/>
      <c r="HZ80" s="17" t="s">
        <v>1</v>
      </c>
      <c r="IA80" s="36" t="str">
        <f t="shared" ref="IA80:IF80" si="369">IF(COUNT(IA78:IA79)=0,"",AVERAGE(IA78:IA79))</f>
        <v/>
      </c>
      <c r="IB80" s="36" t="str">
        <f t="shared" si="369"/>
        <v/>
      </c>
      <c r="IC80" s="36" t="str">
        <f t="shared" si="369"/>
        <v/>
      </c>
      <c r="ID80" s="36" t="str">
        <f t="shared" si="369"/>
        <v/>
      </c>
      <c r="IE80" s="36" t="str">
        <f t="shared" si="369"/>
        <v/>
      </c>
      <c r="IF80" s="36" t="str">
        <f t="shared" si="369"/>
        <v/>
      </c>
      <c r="IG80" s="52"/>
      <c r="II80" s="48"/>
      <c r="IJ80" s="17" t="s">
        <v>1</v>
      </c>
      <c r="IK80" s="36" t="str">
        <f t="shared" ref="IK80:IP80" si="370">IF(COUNT(IK78:IK79)=0,"",AVERAGE(IK78:IK79))</f>
        <v/>
      </c>
      <c r="IL80" s="36" t="str">
        <f t="shared" si="370"/>
        <v/>
      </c>
      <c r="IM80" s="36" t="str">
        <f t="shared" si="370"/>
        <v/>
      </c>
      <c r="IN80" s="36" t="str">
        <f t="shared" si="370"/>
        <v/>
      </c>
      <c r="IO80" s="36" t="str">
        <f t="shared" si="370"/>
        <v/>
      </c>
      <c r="IP80" s="36" t="str">
        <f t="shared" si="370"/>
        <v/>
      </c>
      <c r="IQ80" s="52"/>
      <c r="IS80" s="48"/>
      <c r="IT80" s="17" t="s">
        <v>1</v>
      </c>
      <c r="IU80" s="36" t="str">
        <f t="shared" ref="IU80:IZ80" si="371">IF(COUNT(IU78:IU79)=0,"",AVERAGE(IU78:IU79))</f>
        <v/>
      </c>
      <c r="IV80" s="36" t="str">
        <f t="shared" si="371"/>
        <v/>
      </c>
      <c r="IW80" s="36" t="str">
        <f t="shared" si="371"/>
        <v/>
      </c>
      <c r="IX80" s="36" t="str">
        <f t="shared" si="371"/>
        <v/>
      </c>
      <c r="IY80" s="36" t="str">
        <f t="shared" si="371"/>
        <v/>
      </c>
      <c r="IZ80" s="36" t="str">
        <f t="shared" si="371"/>
        <v/>
      </c>
      <c r="JA80" s="52"/>
    </row>
    <row r="81" spans="1:261" s="1" customFormat="1" ht="13.8" outlineLevel="1" x14ac:dyDescent="0.25">
      <c r="A81" s="99" t="s">
        <v>129</v>
      </c>
      <c r="B81" s="345">
        <f>IF(A81="High",TECHHigh,(IF(A81="Medium",TECHMed,(IF(A81="Low",TechLow,0)))))</f>
        <v>1</v>
      </c>
      <c r="C81" s="341">
        <v>3.3</v>
      </c>
      <c r="D81" s="38" t="s">
        <v>107</v>
      </c>
      <c r="E81" s="349" t="e">
        <f>E83</f>
        <v>#DIV/0!</v>
      </c>
      <c r="F81" s="349" t="e">
        <f t="shared" ref="F81:J81" si="372">F83</f>
        <v>#DIV/0!</v>
      </c>
      <c r="G81" s="349" t="e">
        <f t="shared" si="372"/>
        <v>#DIV/0!</v>
      </c>
      <c r="H81" s="349" t="e">
        <f t="shared" si="372"/>
        <v>#DIV/0!</v>
      </c>
      <c r="I81" s="349" t="e">
        <f t="shared" si="372"/>
        <v>#DIV/0!</v>
      </c>
      <c r="J81" s="349" t="e">
        <f t="shared" si="372"/>
        <v>#DIV/0!</v>
      </c>
      <c r="K81" s="52"/>
      <c r="M81" s="37">
        <v>3.3</v>
      </c>
      <c r="N81" s="38" t="s">
        <v>107</v>
      </c>
      <c r="O81" s="38"/>
      <c r="P81" s="38"/>
      <c r="Q81" s="38"/>
      <c r="R81" s="38"/>
      <c r="S81" s="38"/>
      <c r="T81" s="38"/>
      <c r="U81" s="52"/>
      <c r="W81" s="37">
        <v>3.3</v>
      </c>
      <c r="X81" s="38" t="s">
        <v>107</v>
      </c>
      <c r="Y81" s="38"/>
      <c r="Z81" s="38"/>
      <c r="AA81" s="38"/>
      <c r="AB81" s="38"/>
      <c r="AC81" s="38"/>
      <c r="AD81" s="38"/>
      <c r="AE81" s="52"/>
      <c r="AG81" s="37">
        <v>3.3</v>
      </c>
      <c r="AH81" s="38" t="s">
        <v>107</v>
      </c>
      <c r="AI81" s="38"/>
      <c r="AJ81" s="38"/>
      <c r="AK81" s="38"/>
      <c r="AL81" s="38"/>
      <c r="AM81" s="38"/>
      <c r="AN81" s="38"/>
      <c r="AO81" s="52"/>
      <c r="AQ81" s="37">
        <v>3.3</v>
      </c>
      <c r="AR81" s="38" t="s">
        <v>107</v>
      </c>
      <c r="AS81" s="38"/>
      <c r="AT81" s="38"/>
      <c r="AU81" s="38"/>
      <c r="AV81" s="38"/>
      <c r="AW81" s="38"/>
      <c r="AX81" s="38"/>
      <c r="AY81" s="52"/>
      <c r="BA81" s="37">
        <v>3.3</v>
      </c>
      <c r="BB81" s="38" t="s">
        <v>107</v>
      </c>
      <c r="BC81" s="38"/>
      <c r="BD81" s="38"/>
      <c r="BE81" s="38"/>
      <c r="BF81" s="38"/>
      <c r="BG81" s="38"/>
      <c r="BH81" s="38"/>
      <c r="BI81" s="52"/>
      <c r="BK81" s="37">
        <v>3.3</v>
      </c>
      <c r="BL81" s="38" t="s">
        <v>107</v>
      </c>
      <c r="BM81" s="38"/>
      <c r="BN81" s="38"/>
      <c r="BO81" s="38"/>
      <c r="BP81" s="38"/>
      <c r="BQ81" s="38"/>
      <c r="BR81" s="38"/>
      <c r="BS81" s="52"/>
      <c r="BU81" s="37">
        <v>3.3</v>
      </c>
      <c r="BV81" s="38" t="s">
        <v>107</v>
      </c>
      <c r="BW81" s="38"/>
      <c r="BX81" s="38"/>
      <c r="BY81" s="38"/>
      <c r="BZ81" s="38"/>
      <c r="CA81" s="38"/>
      <c r="CB81" s="38"/>
      <c r="CC81" s="52"/>
      <c r="CE81" s="37">
        <v>3.3</v>
      </c>
      <c r="CF81" s="38" t="s">
        <v>107</v>
      </c>
      <c r="CG81" s="38"/>
      <c r="CH81" s="38"/>
      <c r="CI81" s="38"/>
      <c r="CJ81" s="38"/>
      <c r="CK81" s="38"/>
      <c r="CL81" s="38"/>
      <c r="CM81" s="52"/>
      <c r="CO81" s="37">
        <v>3.3</v>
      </c>
      <c r="CP81" s="38" t="s">
        <v>107</v>
      </c>
      <c r="CQ81" s="38"/>
      <c r="CR81" s="38"/>
      <c r="CS81" s="38"/>
      <c r="CT81" s="38"/>
      <c r="CU81" s="38"/>
      <c r="CV81" s="38"/>
      <c r="CW81" s="52"/>
      <c r="CY81" s="37">
        <v>3.3</v>
      </c>
      <c r="CZ81" s="38" t="s">
        <v>107</v>
      </c>
      <c r="DA81" s="38"/>
      <c r="DB81" s="38"/>
      <c r="DC81" s="38"/>
      <c r="DD81" s="38"/>
      <c r="DE81" s="38"/>
      <c r="DF81" s="38"/>
      <c r="DG81" s="52"/>
      <c r="DI81" s="37">
        <v>3.3</v>
      </c>
      <c r="DJ81" s="38" t="s">
        <v>107</v>
      </c>
      <c r="DK81" s="38"/>
      <c r="DL81" s="38"/>
      <c r="DM81" s="38"/>
      <c r="DN81" s="38"/>
      <c r="DO81" s="38"/>
      <c r="DP81" s="38"/>
      <c r="DQ81" s="52"/>
      <c r="DS81" s="37">
        <v>3.3</v>
      </c>
      <c r="DT81" s="38" t="s">
        <v>107</v>
      </c>
      <c r="DU81" s="38"/>
      <c r="DV81" s="38"/>
      <c r="DW81" s="38"/>
      <c r="DX81" s="38"/>
      <c r="DY81" s="38"/>
      <c r="DZ81" s="38"/>
      <c r="EA81" s="52"/>
      <c r="EC81" s="37">
        <v>3.3</v>
      </c>
      <c r="ED81" s="38" t="s">
        <v>107</v>
      </c>
      <c r="EE81" s="38"/>
      <c r="EF81" s="38"/>
      <c r="EG81" s="38"/>
      <c r="EH81" s="38"/>
      <c r="EI81" s="38"/>
      <c r="EJ81" s="38"/>
      <c r="EK81" s="52"/>
      <c r="EM81" s="37">
        <v>3.3</v>
      </c>
      <c r="EN81" s="38" t="s">
        <v>107</v>
      </c>
      <c r="EO81" s="38"/>
      <c r="EP81" s="38"/>
      <c r="EQ81" s="38"/>
      <c r="ER81" s="38"/>
      <c r="ES81" s="38"/>
      <c r="ET81" s="38"/>
      <c r="EU81" s="52"/>
      <c r="EW81" s="37">
        <v>3.3</v>
      </c>
      <c r="EX81" s="38" t="s">
        <v>107</v>
      </c>
      <c r="EY81" s="38"/>
      <c r="EZ81" s="38"/>
      <c r="FA81" s="38"/>
      <c r="FB81" s="38"/>
      <c r="FC81" s="38"/>
      <c r="FD81" s="38"/>
      <c r="FE81" s="52"/>
      <c r="FG81" s="37">
        <v>3.3</v>
      </c>
      <c r="FH81" s="38" t="s">
        <v>107</v>
      </c>
      <c r="FI81" s="38"/>
      <c r="FJ81" s="38"/>
      <c r="FK81" s="38"/>
      <c r="FL81" s="38"/>
      <c r="FM81" s="38"/>
      <c r="FN81" s="38"/>
      <c r="FO81" s="52"/>
      <c r="FQ81" s="37">
        <v>3.3</v>
      </c>
      <c r="FR81" s="38" t="s">
        <v>107</v>
      </c>
      <c r="FS81" s="38"/>
      <c r="FT81" s="38"/>
      <c r="FU81" s="38"/>
      <c r="FV81" s="38"/>
      <c r="FW81" s="38"/>
      <c r="FX81" s="38"/>
      <c r="FY81" s="52"/>
      <c r="GA81" s="37">
        <v>3.3</v>
      </c>
      <c r="GB81" s="38" t="s">
        <v>107</v>
      </c>
      <c r="GC81" s="38"/>
      <c r="GD81" s="38"/>
      <c r="GE81" s="38"/>
      <c r="GF81" s="38"/>
      <c r="GG81" s="38"/>
      <c r="GH81" s="38"/>
      <c r="GI81" s="52"/>
      <c r="GK81" s="37">
        <v>3.3</v>
      </c>
      <c r="GL81" s="38" t="s">
        <v>107</v>
      </c>
      <c r="GM81" s="38"/>
      <c r="GN81" s="38"/>
      <c r="GO81" s="38"/>
      <c r="GP81" s="38"/>
      <c r="GQ81" s="38"/>
      <c r="GR81" s="38"/>
      <c r="GS81" s="52"/>
      <c r="GU81" s="37">
        <v>3.3</v>
      </c>
      <c r="GV81" s="38" t="s">
        <v>107</v>
      </c>
      <c r="GW81" s="38"/>
      <c r="GX81" s="38"/>
      <c r="GY81" s="38"/>
      <c r="GZ81" s="38"/>
      <c r="HA81" s="38"/>
      <c r="HB81" s="38"/>
      <c r="HC81" s="52"/>
      <c r="HE81" s="37">
        <v>3.3</v>
      </c>
      <c r="HF81" s="38" t="s">
        <v>107</v>
      </c>
      <c r="HG81" s="38"/>
      <c r="HH81" s="38"/>
      <c r="HI81" s="38"/>
      <c r="HJ81" s="38"/>
      <c r="HK81" s="38"/>
      <c r="HL81" s="38"/>
      <c r="HM81" s="52"/>
      <c r="HO81" s="37">
        <v>3.3</v>
      </c>
      <c r="HP81" s="38" t="s">
        <v>107</v>
      </c>
      <c r="HQ81" s="38"/>
      <c r="HR81" s="38"/>
      <c r="HS81" s="38"/>
      <c r="HT81" s="38"/>
      <c r="HU81" s="38"/>
      <c r="HV81" s="38"/>
      <c r="HW81" s="52"/>
      <c r="HY81" s="37">
        <v>3.3</v>
      </c>
      <c r="HZ81" s="38" t="s">
        <v>107</v>
      </c>
      <c r="IA81" s="38"/>
      <c r="IB81" s="38"/>
      <c r="IC81" s="38"/>
      <c r="ID81" s="38"/>
      <c r="IE81" s="38"/>
      <c r="IF81" s="38"/>
      <c r="IG81" s="52"/>
      <c r="II81" s="37">
        <v>3.3</v>
      </c>
      <c r="IJ81" s="38" t="s">
        <v>107</v>
      </c>
      <c r="IK81" s="38"/>
      <c r="IL81" s="38"/>
      <c r="IM81" s="38"/>
      <c r="IN81" s="38"/>
      <c r="IO81" s="38"/>
      <c r="IP81" s="38"/>
      <c r="IQ81" s="52"/>
      <c r="IS81" s="37">
        <v>3.3</v>
      </c>
      <c r="IT81" s="38" t="s">
        <v>107</v>
      </c>
      <c r="IU81" s="38"/>
      <c r="IV81" s="38"/>
      <c r="IW81" s="38"/>
      <c r="IX81" s="38"/>
      <c r="IY81" s="38"/>
      <c r="IZ81" s="38"/>
      <c r="JA81" s="52"/>
    </row>
    <row r="82" spans="1:261" s="1" customFormat="1" outlineLevel="2" x14ac:dyDescent="0.25">
      <c r="B82" s="338"/>
      <c r="C82" s="342"/>
      <c r="D82" s="41">
        <v>1</v>
      </c>
      <c r="E82" s="6"/>
      <c r="F82" s="6"/>
      <c r="G82" s="6"/>
      <c r="H82" s="6"/>
      <c r="I82" s="6"/>
      <c r="J82" s="6"/>
      <c r="K82" s="52"/>
      <c r="M82" s="47"/>
      <c r="N82" s="41">
        <v>1</v>
      </c>
      <c r="O82" s="6"/>
      <c r="P82" s="6"/>
      <c r="Q82" s="6"/>
      <c r="R82" s="6"/>
      <c r="S82" s="6"/>
      <c r="T82" s="6"/>
      <c r="U82" s="52"/>
      <c r="W82" s="47"/>
      <c r="X82" s="41">
        <v>1</v>
      </c>
      <c r="Y82" s="6"/>
      <c r="Z82" s="6"/>
      <c r="AA82" s="6"/>
      <c r="AB82" s="6"/>
      <c r="AC82" s="6"/>
      <c r="AD82" s="6"/>
      <c r="AE82" s="52"/>
      <c r="AG82" s="47"/>
      <c r="AH82" s="41">
        <v>1</v>
      </c>
      <c r="AI82" s="6"/>
      <c r="AJ82" s="6"/>
      <c r="AK82" s="6"/>
      <c r="AL82" s="6"/>
      <c r="AM82" s="6"/>
      <c r="AN82" s="6"/>
      <c r="AO82" s="52"/>
      <c r="AQ82" s="47"/>
      <c r="AR82" s="41">
        <v>1</v>
      </c>
      <c r="AS82" s="6"/>
      <c r="AT82" s="6"/>
      <c r="AU82" s="6"/>
      <c r="AV82" s="6"/>
      <c r="AW82" s="6"/>
      <c r="AX82" s="6"/>
      <c r="AY82" s="52"/>
      <c r="BA82" s="47"/>
      <c r="BB82" s="41">
        <v>1</v>
      </c>
      <c r="BC82" s="6"/>
      <c r="BD82" s="6"/>
      <c r="BE82" s="6"/>
      <c r="BF82" s="6"/>
      <c r="BG82" s="6"/>
      <c r="BH82" s="6"/>
      <c r="BI82" s="52"/>
      <c r="BK82" s="47"/>
      <c r="BL82" s="41">
        <v>1</v>
      </c>
      <c r="BM82" s="6"/>
      <c r="BN82" s="6"/>
      <c r="BO82" s="6"/>
      <c r="BP82" s="6"/>
      <c r="BQ82" s="6"/>
      <c r="BR82" s="6"/>
      <c r="BS82" s="52"/>
      <c r="BU82" s="47"/>
      <c r="BV82" s="41">
        <v>1</v>
      </c>
      <c r="BW82" s="6"/>
      <c r="BX82" s="6"/>
      <c r="BY82" s="6"/>
      <c r="BZ82" s="6"/>
      <c r="CA82" s="6"/>
      <c r="CB82" s="6"/>
      <c r="CC82" s="52"/>
      <c r="CE82" s="47"/>
      <c r="CF82" s="41">
        <v>1</v>
      </c>
      <c r="CG82" s="6"/>
      <c r="CH82" s="6"/>
      <c r="CI82" s="6"/>
      <c r="CJ82" s="6"/>
      <c r="CK82" s="6"/>
      <c r="CL82" s="6"/>
      <c r="CM82" s="52"/>
      <c r="CO82" s="47"/>
      <c r="CP82" s="41">
        <v>1</v>
      </c>
      <c r="CQ82" s="6"/>
      <c r="CR82" s="6"/>
      <c r="CS82" s="6"/>
      <c r="CT82" s="6"/>
      <c r="CU82" s="6"/>
      <c r="CV82" s="6"/>
      <c r="CW82" s="52"/>
      <c r="CY82" s="47"/>
      <c r="CZ82" s="41">
        <v>1</v>
      </c>
      <c r="DA82" s="6"/>
      <c r="DB82" s="6"/>
      <c r="DC82" s="6"/>
      <c r="DD82" s="6"/>
      <c r="DE82" s="6"/>
      <c r="DF82" s="6"/>
      <c r="DG82" s="52"/>
      <c r="DI82" s="47"/>
      <c r="DJ82" s="41">
        <v>1</v>
      </c>
      <c r="DK82" s="6"/>
      <c r="DL82" s="6"/>
      <c r="DM82" s="6"/>
      <c r="DN82" s="6"/>
      <c r="DO82" s="6"/>
      <c r="DP82" s="6"/>
      <c r="DQ82" s="52"/>
      <c r="DS82" s="47"/>
      <c r="DT82" s="41">
        <v>1</v>
      </c>
      <c r="DU82" s="6"/>
      <c r="DV82" s="6"/>
      <c r="DW82" s="6"/>
      <c r="DX82" s="6"/>
      <c r="DY82" s="6"/>
      <c r="DZ82" s="6"/>
      <c r="EA82" s="52"/>
      <c r="EC82" s="47"/>
      <c r="ED82" s="41">
        <v>1</v>
      </c>
      <c r="EE82" s="6"/>
      <c r="EF82" s="6"/>
      <c r="EG82" s="6"/>
      <c r="EH82" s="6"/>
      <c r="EI82" s="6"/>
      <c r="EJ82" s="6"/>
      <c r="EK82" s="52"/>
      <c r="EM82" s="47"/>
      <c r="EN82" s="41">
        <v>1</v>
      </c>
      <c r="EO82" s="6"/>
      <c r="EP82" s="6"/>
      <c r="EQ82" s="6"/>
      <c r="ER82" s="6"/>
      <c r="ES82" s="6"/>
      <c r="ET82" s="6"/>
      <c r="EU82" s="52"/>
      <c r="EW82" s="47"/>
      <c r="EX82" s="41">
        <v>1</v>
      </c>
      <c r="EY82" s="6"/>
      <c r="EZ82" s="6"/>
      <c r="FA82" s="6"/>
      <c r="FB82" s="6"/>
      <c r="FC82" s="6"/>
      <c r="FD82" s="6"/>
      <c r="FE82" s="52"/>
      <c r="FG82" s="47"/>
      <c r="FH82" s="41">
        <v>1</v>
      </c>
      <c r="FI82" s="6"/>
      <c r="FJ82" s="6"/>
      <c r="FK82" s="6"/>
      <c r="FL82" s="6"/>
      <c r="FM82" s="6"/>
      <c r="FN82" s="6"/>
      <c r="FO82" s="52"/>
      <c r="FQ82" s="47"/>
      <c r="FR82" s="41">
        <v>1</v>
      </c>
      <c r="FS82" s="6"/>
      <c r="FT82" s="6"/>
      <c r="FU82" s="6"/>
      <c r="FV82" s="6"/>
      <c r="FW82" s="6"/>
      <c r="FX82" s="6"/>
      <c r="FY82" s="52"/>
      <c r="GA82" s="47"/>
      <c r="GB82" s="41">
        <v>1</v>
      </c>
      <c r="GC82" s="6"/>
      <c r="GD82" s="6"/>
      <c r="GE82" s="6"/>
      <c r="GF82" s="6"/>
      <c r="GG82" s="6"/>
      <c r="GH82" s="6"/>
      <c r="GI82" s="52"/>
      <c r="GK82" s="47"/>
      <c r="GL82" s="41">
        <v>1</v>
      </c>
      <c r="GM82" s="6"/>
      <c r="GN82" s="6"/>
      <c r="GO82" s="6"/>
      <c r="GP82" s="6"/>
      <c r="GQ82" s="6"/>
      <c r="GR82" s="6"/>
      <c r="GS82" s="52"/>
      <c r="GU82" s="47"/>
      <c r="GV82" s="41">
        <v>1</v>
      </c>
      <c r="GW82" s="6"/>
      <c r="GX82" s="6"/>
      <c r="GY82" s="6"/>
      <c r="GZ82" s="6"/>
      <c r="HA82" s="6"/>
      <c r="HB82" s="6"/>
      <c r="HC82" s="52"/>
      <c r="HE82" s="47"/>
      <c r="HF82" s="41">
        <v>1</v>
      </c>
      <c r="HG82" s="6"/>
      <c r="HH82" s="6"/>
      <c r="HI82" s="6"/>
      <c r="HJ82" s="6"/>
      <c r="HK82" s="6"/>
      <c r="HL82" s="6"/>
      <c r="HM82" s="52"/>
      <c r="HO82" s="47"/>
      <c r="HP82" s="41">
        <v>1</v>
      </c>
      <c r="HQ82" s="6"/>
      <c r="HR82" s="6"/>
      <c r="HS82" s="6"/>
      <c r="HT82" s="6"/>
      <c r="HU82" s="6"/>
      <c r="HV82" s="6"/>
      <c r="HW82" s="52"/>
      <c r="HY82" s="47"/>
      <c r="HZ82" s="41">
        <v>1</v>
      </c>
      <c r="IA82" s="6"/>
      <c r="IB82" s="6"/>
      <c r="IC82" s="6"/>
      <c r="ID82" s="6"/>
      <c r="IE82" s="6"/>
      <c r="IF82" s="6"/>
      <c r="IG82" s="52"/>
      <c r="II82" s="47"/>
      <c r="IJ82" s="41">
        <v>1</v>
      </c>
      <c r="IK82" s="6"/>
      <c r="IL82" s="6"/>
      <c r="IM82" s="6"/>
      <c r="IN82" s="6"/>
      <c r="IO82" s="6"/>
      <c r="IP82" s="6"/>
      <c r="IQ82" s="52"/>
      <c r="IS82" s="47"/>
      <c r="IT82" s="41">
        <v>1</v>
      </c>
      <c r="IU82" s="6"/>
      <c r="IV82" s="6"/>
      <c r="IW82" s="6"/>
      <c r="IX82" s="6"/>
      <c r="IY82" s="6"/>
      <c r="IZ82" s="6"/>
      <c r="JA82" s="52"/>
    </row>
    <row r="83" spans="1:261" s="1" customFormat="1" outlineLevel="2" x14ac:dyDescent="0.25">
      <c r="B83" s="338"/>
      <c r="C83" s="339"/>
      <c r="D83" s="17" t="s">
        <v>1</v>
      </c>
      <c r="E83" s="36" t="e">
        <f>AVERAGE(O83,Y83,AI83,AS83,BC83,BM83,BW83,CG83,CQ83,DA83,DK83,DU83,EE83,EO83,EY83,FI83,FS83,GC83,GM83,GW83,HG83,HQ83,IA83,IK83,IU83)</f>
        <v>#DIV/0!</v>
      </c>
      <c r="F83" s="36" t="e">
        <f t="shared" ref="F83:J83" si="373">AVERAGE(P83,Z83,AJ83,AT83,BD83,BN83,BX83,CH83,CR83,DB83,DL83,DV83,EF83,EP83,EZ83,FJ83,FT83,GD83,GN83,GX83,HH83,HR83,IB83,IL83,IV83)</f>
        <v>#DIV/0!</v>
      </c>
      <c r="G83" s="36" t="e">
        <f t="shared" si="373"/>
        <v>#DIV/0!</v>
      </c>
      <c r="H83" s="36" t="e">
        <f t="shared" si="373"/>
        <v>#DIV/0!</v>
      </c>
      <c r="I83" s="36" t="e">
        <f t="shared" si="373"/>
        <v>#DIV/0!</v>
      </c>
      <c r="J83" s="36" t="e">
        <f t="shared" si="373"/>
        <v>#DIV/0!</v>
      </c>
      <c r="K83" s="52"/>
      <c r="M83" s="48"/>
      <c r="N83" s="17" t="s">
        <v>1</v>
      </c>
      <c r="O83" s="36" t="str">
        <f>IF(COUNT(O82:O82)=0,"",AVERAGE(O82:O82))</f>
        <v/>
      </c>
      <c r="P83" s="36" t="str">
        <f>IF(COUNT(P82:P82)=0,"",AVERAGE(P82:P82))</f>
        <v/>
      </c>
      <c r="Q83" s="36" t="str">
        <f>IF(COUNT(Q82:Q82)=0,"",AVERAGE(Q82:Q82))</f>
        <v/>
      </c>
      <c r="R83" s="36" t="str">
        <f>IF(COUNT(R82:R82)=0,"",AVERAGE(R82:R82))</f>
        <v/>
      </c>
      <c r="S83" s="36"/>
      <c r="T83" s="36" t="str">
        <f>IF(COUNT(T82:T82)=0,"",AVERAGE(T82:T82))</f>
        <v/>
      </c>
      <c r="U83" s="52"/>
      <c r="W83" s="48"/>
      <c r="X83" s="17" t="s">
        <v>1</v>
      </c>
      <c r="Y83" s="36" t="str">
        <f t="shared" ref="Y83:AD83" si="374">IF(COUNT(Y82:Y82)=0,"",AVERAGE(Y82:Y82))</f>
        <v/>
      </c>
      <c r="Z83" s="36" t="str">
        <f t="shared" si="374"/>
        <v/>
      </c>
      <c r="AA83" s="36" t="str">
        <f t="shared" si="374"/>
        <v/>
      </c>
      <c r="AB83" s="36" t="str">
        <f t="shared" si="374"/>
        <v/>
      </c>
      <c r="AC83" s="36" t="str">
        <f t="shared" si="374"/>
        <v/>
      </c>
      <c r="AD83" s="36" t="str">
        <f t="shared" si="374"/>
        <v/>
      </c>
      <c r="AE83" s="52"/>
      <c r="AG83" s="48"/>
      <c r="AH83" s="17" t="s">
        <v>1</v>
      </c>
      <c r="AI83" s="36" t="str">
        <f t="shared" ref="AI83:AN83" si="375">IF(COUNT(AI82:AI82)=0,"",AVERAGE(AI82:AI82))</f>
        <v/>
      </c>
      <c r="AJ83" s="36" t="str">
        <f t="shared" si="375"/>
        <v/>
      </c>
      <c r="AK83" s="36" t="str">
        <f t="shared" si="375"/>
        <v/>
      </c>
      <c r="AL83" s="36" t="str">
        <f t="shared" si="375"/>
        <v/>
      </c>
      <c r="AM83" s="36" t="str">
        <f t="shared" si="375"/>
        <v/>
      </c>
      <c r="AN83" s="36" t="str">
        <f t="shared" si="375"/>
        <v/>
      </c>
      <c r="AO83" s="52"/>
      <c r="AQ83" s="48"/>
      <c r="AR83" s="17" t="s">
        <v>1</v>
      </c>
      <c r="AS83" s="36" t="str">
        <f t="shared" ref="AS83:AX83" si="376">IF(COUNT(AS82:AS82)=0,"",AVERAGE(AS82:AS82))</f>
        <v/>
      </c>
      <c r="AT83" s="36" t="str">
        <f t="shared" si="376"/>
        <v/>
      </c>
      <c r="AU83" s="36" t="str">
        <f t="shared" si="376"/>
        <v/>
      </c>
      <c r="AV83" s="36" t="str">
        <f t="shared" si="376"/>
        <v/>
      </c>
      <c r="AW83" s="36" t="str">
        <f t="shared" si="376"/>
        <v/>
      </c>
      <c r="AX83" s="36" t="str">
        <f t="shared" si="376"/>
        <v/>
      </c>
      <c r="AY83" s="52"/>
      <c r="BA83" s="48"/>
      <c r="BB83" s="17" t="s">
        <v>1</v>
      </c>
      <c r="BC83" s="36" t="str">
        <f t="shared" ref="BC83:BH83" si="377">IF(COUNT(BC82:BC82)=0,"",AVERAGE(BC82:BC82))</f>
        <v/>
      </c>
      <c r="BD83" s="36" t="str">
        <f t="shared" si="377"/>
        <v/>
      </c>
      <c r="BE83" s="36" t="str">
        <f t="shared" si="377"/>
        <v/>
      </c>
      <c r="BF83" s="36" t="str">
        <f t="shared" si="377"/>
        <v/>
      </c>
      <c r="BG83" s="36" t="str">
        <f t="shared" si="377"/>
        <v/>
      </c>
      <c r="BH83" s="36" t="str">
        <f t="shared" si="377"/>
        <v/>
      </c>
      <c r="BI83" s="52"/>
      <c r="BK83" s="48"/>
      <c r="BL83" s="17" t="s">
        <v>1</v>
      </c>
      <c r="BM83" s="36" t="str">
        <f t="shared" ref="BM83:BR83" si="378">IF(COUNT(BM82:BM82)=0,"",AVERAGE(BM82:BM82))</f>
        <v/>
      </c>
      <c r="BN83" s="36" t="str">
        <f t="shared" si="378"/>
        <v/>
      </c>
      <c r="BO83" s="36" t="str">
        <f t="shared" si="378"/>
        <v/>
      </c>
      <c r="BP83" s="36" t="str">
        <f t="shared" si="378"/>
        <v/>
      </c>
      <c r="BQ83" s="36" t="str">
        <f t="shared" si="378"/>
        <v/>
      </c>
      <c r="BR83" s="36" t="str">
        <f t="shared" si="378"/>
        <v/>
      </c>
      <c r="BS83" s="52"/>
      <c r="BU83" s="48"/>
      <c r="BV83" s="17" t="s">
        <v>1</v>
      </c>
      <c r="BW83" s="36" t="str">
        <f t="shared" ref="BW83:CB83" si="379">IF(COUNT(BW82:BW82)=0,"",AVERAGE(BW82:BW82))</f>
        <v/>
      </c>
      <c r="BX83" s="36" t="str">
        <f t="shared" si="379"/>
        <v/>
      </c>
      <c r="BY83" s="36" t="str">
        <f t="shared" si="379"/>
        <v/>
      </c>
      <c r="BZ83" s="36" t="str">
        <f t="shared" si="379"/>
        <v/>
      </c>
      <c r="CA83" s="36" t="str">
        <f t="shared" si="379"/>
        <v/>
      </c>
      <c r="CB83" s="36" t="str">
        <f t="shared" si="379"/>
        <v/>
      </c>
      <c r="CC83" s="52"/>
      <c r="CE83" s="48"/>
      <c r="CF83" s="17" t="s">
        <v>1</v>
      </c>
      <c r="CG83" s="36" t="str">
        <f t="shared" ref="CG83:CL83" si="380">IF(COUNT(CG82:CG82)=0,"",AVERAGE(CG82:CG82))</f>
        <v/>
      </c>
      <c r="CH83" s="36" t="str">
        <f t="shared" si="380"/>
        <v/>
      </c>
      <c r="CI83" s="36" t="str">
        <f t="shared" si="380"/>
        <v/>
      </c>
      <c r="CJ83" s="36" t="str">
        <f t="shared" si="380"/>
        <v/>
      </c>
      <c r="CK83" s="36" t="str">
        <f t="shared" si="380"/>
        <v/>
      </c>
      <c r="CL83" s="36" t="str">
        <f t="shared" si="380"/>
        <v/>
      </c>
      <c r="CM83" s="52"/>
      <c r="CO83" s="48"/>
      <c r="CP83" s="17" t="s">
        <v>1</v>
      </c>
      <c r="CQ83" s="36" t="str">
        <f t="shared" ref="CQ83:CV83" si="381">IF(COUNT(CQ82:CQ82)=0,"",AVERAGE(CQ82:CQ82))</f>
        <v/>
      </c>
      <c r="CR83" s="36" t="str">
        <f t="shared" si="381"/>
        <v/>
      </c>
      <c r="CS83" s="36" t="str">
        <f t="shared" si="381"/>
        <v/>
      </c>
      <c r="CT83" s="36" t="str">
        <f t="shared" si="381"/>
        <v/>
      </c>
      <c r="CU83" s="36" t="str">
        <f t="shared" si="381"/>
        <v/>
      </c>
      <c r="CV83" s="36" t="str">
        <f t="shared" si="381"/>
        <v/>
      </c>
      <c r="CW83" s="52"/>
      <c r="CY83" s="48"/>
      <c r="CZ83" s="17" t="s">
        <v>1</v>
      </c>
      <c r="DA83" s="36" t="str">
        <f t="shared" ref="DA83:DF83" si="382">IF(COUNT(DA82:DA82)=0,"",AVERAGE(DA82:DA82))</f>
        <v/>
      </c>
      <c r="DB83" s="36" t="str">
        <f t="shared" si="382"/>
        <v/>
      </c>
      <c r="DC83" s="36" t="str">
        <f t="shared" si="382"/>
        <v/>
      </c>
      <c r="DD83" s="36" t="str">
        <f t="shared" si="382"/>
        <v/>
      </c>
      <c r="DE83" s="36" t="str">
        <f t="shared" si="382"/>
        <v/>
      </c>
      <c r="DF83" s="36" t="str">
        <f t="shared" si="382"/>
        <v/>
      </c>
      <c r="DG83" s="52"/>
      <c r="DI83" s="48"/>
      <c r="DJ83" s="17" t="s">
        <v>1</v>
      </c>
      <c r="DK83" s="36" t="str">
        <f t="shared" ref="DK83:DP83" si="383">IF(COUNT(DK82:DK82)=0,"",AVERAGE(DK82:DK82))</f>
        <v/>
      </c>
      <c r="DL83" s="36" t="str">
        <f t="shared" si="383"/>
        <v/>
      </c>
      <c r="DM83" s="36" t="str">
        <f t="shared" si="383"/>
        <v/>
      </c>
      <c r="DN83" s="36" t="str">
        <f t="shared" si="383"/>
        <v/>
      </c>
      <c r="DO83" s="36" t="str">
        <f t="shared" si="383"/>
        <v/>
      </c>
      <c r="DP83" s="36" t="str">
        <f t="shared" si="383"/>
        <v/>
      </c>
      <c r="DQ83" s="52"/>
      <c r="DS83" s="48"/>
      <c r="DT83" s="17" t="s">
        <v>1</v>
      </c>
      <c r="DU83" s="36" t="str">
        <f t="shared" ref="DU83:DZ83" si="384">IF(COUNT(DU82:DU82)=0,"",AVERAGE(DU82:DU82))</f>
        <v/>
      </c>
      <c r="DV83" s="36" t="str">
        <f t="shared" si="384"/>
        <v/>
      </c>
      <c r="DW83" s="36" t="str">
        <f t="shared" si="384"/>
        <v/>
      </c>
      <c r="DX83" s="36" t="str">
        <f t="shared" si="384"/>
        <v/>
      </c>
      <c r="DY83" s="36" t="str">
        <f t="shared" si="384"/>
        <v/>
      </c>
      <c r="DZ83" s="36" t="str">
        <f t="shared" si="384"/>
        <v/>
      </c>
      <c r="EA83" s="52"/>
      <c r="EC83" s="48"/>
      <c r="ED83" s="17" t="s">
        <v>1</v>
      </c>
      <c r="EE83" s="36" t="str">
        <f t="shared" ref="EE83:EJ83" si="385">IF(COUNT(EE82:EE82)=0,"",AVERAGE(EE82:EE82))</f>
        <v/>
      </c>
      <c r="EF83" s="36" t="str">
        <f t="shared" si="385"/>
        <v/>
      </c>
      <c r="EG83" s="36" t="str">
        <f t="shared" si="385"/>
        <v/>
      </c>
      <c r="EH83" s="36" t="str">
        <f t="shared" si="385"/>
        <v/>
      </c>
      <c r="EI83" s="36" t="str">
        <f t="shared" si="385"/>
        <v/>
      </c>
      <c r="EJ83" s="36" t="str">
        <f t="shared" si="385"/>
        <v/>
      </c>
      <c r="EK83" s="52"/>
      <c r="EM83" s="48"/>
      <c r="EN83" s="17" t="s">
        <v>1</v>
      </c>
      <c r="EO83" s="36" t="str">
        <f t="shared" ref="EO83:ET83" si="386">IF(COUNT(EO82:EO82)=0,"",AVERAGE(EO82:EO82))</f>
        <v/>
      </c>
      <c r="EP83" s="36" t="str">
        <f t="shared" si="386"/>
        <v/>
      </c>
      <c r="EQ83" s="36" t="str">
        <f t="shared" si="386"/>
        <v/>
      </c>
      <c r="ER83" s="36" t="str">
        <f t="shared" si="386"/>
        <v/>
      </c>
      <c r="ES83" s="36" t="str">
        <f t="shared" si="386"/>
        <v/>
      </c>
      <c r="ET83" s="36" t="str">
        <f t="shared" si="386"/>
        <v/>
      </c>
      <c r="EU83" s="52"/>
      <c r="EW83" s="48"/>
      <c r="EX83" s="17" t="s">
        <v>1</v>
      </c>
      <c r="EY83" s="36" t="str">
        <f t="shared" ref="EY83:FD83" si="387">IF(COUNT(EY82:EY82)=0,"",AVERAGE(EY82:EY82))</f>
        <v/>
      </c>
      <c r="EZ83" s="36" t="str">
        <f t="shared" si="387"/>
        <v/>
      </c>
      <c r="FA83" s="36" t="str">
        <f t="shared" si="387"/>
        <v/>
      </c>
      <c r="FB83" s="36" t="str">
        <f t="shared" si="387"/>
        <v/>
      </c>
      <c r="FC83" s="36" t="str">
        <f t="shared" si="387"/>
        <v/>
      </c>
      <c r="FD83" s="36" t="str">
        <f t="shared" si="387"/>
        <v/>
      </c>
      <c r="FE83" s="52"/>
      <c r="FG83" s="48"/>
      <c r="FH83" s="17" t="s">
        <v>1</v>
      </c>
      <c r="FI83" s="36" t="str">
        <f t="shared" ref="FI83:FN83" si="388">IF(COUNT(FI82:FI82)=0,"",AVERAGE(FI82:FI82))</f>
        <v/>
      </c>
      <c r="FJ83" s="36" t="str">
        <f t="shared" si="388"/>
        <v/>
      </c>
      <c r="FK83" s="36" t="str">
        <f t="shared" si="388"/>
        <v/>
      </c>
      <c r="FL83" s="36" t="str">
        <f t="shared" si="388"/>
        <v/>
      </c>
      <c r="FM83" s="36" t="str">
        <f t="shared" si="388"/>
        <v/>
      </c>
      <c r="FN83" s="36" t="str">
        <f t="shared" si="388"/>
        <v/>
      </c>
      <c r="FO83" s="52"/>
      <c r="FQ83" s="48"/>
      <c r="FR83" s="17" t="s">
        <v>1</v>
      </c>
      <c r="FS83" s="36" t="str">
        <f t="shared" ref="FS83:FX83" si="389">IF(COUNT(FS82:FS82)=0,"",AVERAGE(FS82:FS82))</f>
        <v/>
      </c>
      <c r="FT83" s="36" t="str">
        <f t="shared" si="389"/>
        <v/>
      </c>
      <c r="FU83" s="36" t="str">
        <f t="shared" si="389"/>
        <v/>
      </c>
      <c r="FV83" s="36" t="str">
        <f t="shared" si="389"/>
        <v/>
      </c>
      <c r="FW83" s="36" t="str">
        <f t="shared" si="389"/>
        <v/>
      </c>
      <c r="FX83" s="36" t="str">
        <f t="shared" si="389"/>
        <v/>
      </c>
      <c r="FY83" s="52"/>
      <c r="GA83" s="48"/>
      <c r="GB83" s="17" t="s">
        <v>1</v>
      </c>
      <c r="GC83" s="36" t="str">
        <f t="shared" ref="GC83:GH83" si="390">IF(COUNT(GC82:GC82)=0,"",AVERAGE(GC82:GC82))</f>
        <v/>
      </c>
      <c r="GD83" s="36" t="str">
        <f t="shared" si="390"/>
        <v/>
      </c>
      <c r="GE83" s="36" t="str">
        <f t="shared" si="390"/>
        <v/>
      </c>
      <c r="GF83" s="36" t="str">
        <f t="shared" si="390"/>
        <v/>
      </c>
      <c r="GG83" s="36" t="str">
        <f t="shared" si="390"/>
        <v/>
      </c>
      <c r="GH83" s="36" t="str">
        <f t="shared" si="390"/>
        <v/>
      </c>
      <c r="GI83" s="52"/>
      <c r="GK83" s="48"/>
      <c r="GL83" s="17" t="s">
        <v>1</v>
      </c>
      <c r="GM83" s="36" t="str">
        <f t="shared" ref="GM83:GR83" si="391">IF(COUNT(GM82:GM82)=0,"",AVERAGE(GM82:GM82))</f>
        <v/>
      </c>
      <c r="GN83" s="36" t="str">
        <f t="shared" si="391"/>
        <v/>
      </c>
      <c r="GO83" s="36" t="str">
        <f t="shared" si="391"/>
        <v/>
      </c>
      <c r="GP83" s="36" t="str">
        <f t="shared" si="391"/>
        <v/>
      </c>
      <c r="GQ83" s="36" t="str">
        <f t="shared" si="391"/>
        <v/>
      </c>
      <c r="GR83" s="36" t="str">
        <f t="shared" si="391"/>
        <v/>
      </c>
      <c r="GS83" s="52"/>
      <c r="GU83" s="48"/>
      <c r="GV83" s="17" t="s">
        <v>1</v>
      </c>
      <c r="GW83" s="36" t="str">
        <f t="shared" ref="GW83:HB83" si="392">IF(COUNT(GW82:GW82)=0,"",AVERAGE(GW82:GW82))</f>
        <v/>
      </c>
      <c r="GX83" s="36" t="str">
        <f t="shared" si="392"/>
        <v/>
      </c>
      <c r="GY83" s="36" t="str">
        <f t="shared" si="392"/>
        <v/>
      </c>
      <c r="GZ83" s="36" t="str">
        <f t="shared" si="392"/>
        <v/>
      </c>
      <c r="HA83" s="36" t="str">
        <f t="shared" si="392"/>
        <v/>
      </c>
      <c r="HB83" s="36" t="str">
        <f t="shared" si="392"/>
        <v/>
      </c>
      <c r="HC83" s="52"/>
      <c r="HE83" s="48"/>
      <c r="HF83" s="17" t="s">
        <v>1</v>
      </c>
      <c r="HG83" s="36" t="str">
        <f t="shared" ref="HG83:HL83" si="393">IF(COUNT(HG82:HG82)=0,"",AVERAGE(HG82:HG82))</f>
        <v/>
      </c>
      <c r="HH83" s="36" t="str">
        <f t="shared" si="393"/>
        <v/>
      </c>
      <c r="HI83" s="36" t="str">
        <f t="shared" si="393"/>
        <v/>
      </c>
      <c r="HJ83" s="36" t="str">
        <f t="shared" si="393"/>
        <v/>
      </c>
      <c r="HK83" s="36" t="str">
        <f t="shared" si="393"/>
        <v/>
      </c>
      <c r="HL83" s="36" t="str">
        <f t="shared" si="393"/>
        <v/>
      </c>
      <c r="HM83" s="52"/>
      <c r="HO83" s="48"/>
      <c r="HP83" s="17" t="s">
        <v>1</v>
      </c>
      <c r="HQ83" s="36" t="str">
        <f t="shared" ref="HQ83:HV83" si="394">IF(COUNT(HQ82:HQ82)=0,"",AVERAGE(HQ82:HQ82))</f>
        <v/>
      </c>
      <c r="HR83" s="36" t="str">
        <f t="shared" si="394"/>
        <v/>
      </c>
      <c r="HS83" s="36" t="str">
        <f t="shared" si="394"/>
        <v/>
      </c>
      <c r="HT83" s="36" t="str">
        <f t="shared" si="394"/>
        <v/>
      </c>
      <c r="HU83" s="36" t="str">
        <f t="shared" si="394"/>
        <v/>
      </c>
      <c r="HV83" s="36" t="str">
        <f t="shared" si="394"/>
        <v/>
      </c>
      <c r="HW83" s="52"/>
      <c r="HY83" s="48"/>
      <c r="HZ83" s="17" t="s">
        <v>1</v>
      </c>
      <c r="IA83" s="36" t="str">
        <f t="shared" ref="IA83:IF83" si="395">IF(COUNT(IA82:IA82)=0,"",AVERAGE(IA82:IA82))</f>
        <v/>
      </c>
      <c r="IB83" s="36" t="str">
        <f t="shared" si="395"/>
        <v/>
      </c>
      <c r="IC83" s="36" t="str">
        <f t="shared" si="395"/>
        <v/>
      </c>
      <c r="ID83" s="36" t="str">
        <f t="shared" si="395"/>
        <v/>
      </c>
      <c r="IE83" s="36" t="str">
        <f t="shared" si="395"/>
        <v/>
      </c>
      <c r="IF83" s="36" t="str">
        <f t="shared" si="395"/>
        <v/>
      </c>
      <c r="IG83" s="52"/>
      <c r="II83" s="48"/>
      <c r="IJ83" s="17" t="s">
        <v>1</v>
      </c>
      <c r="IK83" s="36" t="str">
        <f t="shared" ref="IK83:IP83" si="396">IF(COUNT(IK82:IK82)=0,"",AVERAGE(IK82:IK82))</f>
        <v/>
      </c>
      <c r="IL83" s="36" t="str">
        <f t="shared" si="396"/>
        <v/>
      </c>
      <c r="IM83" s="36" t="str">
        <f t="shared" si="396"/>
        <v/>
      </c>
      <c r="IN83" s="36" t="str">
        <f t="shared" si="396"/>
        <v/>
      </c>
      <c r="IO83" s="36" t="str">
        <f t="shared" si="396"/>
        <v/>
      </c>
      <c r="IP83" s="36" t="str">
        <f t="shared" si="396"/>
        <v/>
      </c>
      <c r="IQ83" s="52"/>
      <c r="IS83" s="48"/>
      <c r="IT83" s="17" t="s">
        <v>1</v>
      </c>
      <c r="IU83" s="36" t="str">
        <f t="shared" ref="IU83:IZ83" si="397">IF(COUNT(IU82:IU82)=0,"",AVERAGE(IU82:IU82))</f>
        <v/>
      </c>
      <c r="IV83" s="36" t="str">
        <f t="shared" si="397"/>
        <v/>
      </c>
      <c r="IW83" s="36" t="str">
        <f t="shared" si="397"/>
        <v/>
      </c>
      <c r="IX83" s="36" t="str">
        <f t="shared" si="397"/>
        <v/>
      </c>
      <c r="IY83" s="36" t="str">
        <f t="shared" si="397"/>
        <v/>
      </c>
      <c r="IZ83" s="36" t="str">
        <f t="shared" si="397"/>
        <v/>
      </c>
      <c r="JA83" s="52"/>
    </row>
    <row r="84" spans="1:261" s="1" customFormat="1" ht="13.8" outlineLevel="1" x14ac:dyDescent="0.25">
      <c r="A84" s="99" t="s">
        <v>129</v>
      </c>
      <c r="B84" s="345">
        <f>IF(A84="High",TECHHigh,(IF(A84="Medium",TECHMed,(IF(A84="Low",TechLow,0)))))</f>
        <v>1</v>
      </c>
      <c r="C84" s="341">
        <v>3.4</v>
      </c>
      <c r="D84" s="38" t="s">
        <v>108</v>
      </c>
      <c r="E84" s="349" t="e">
        <f>E94</f>
        <v>#DIV/0!</v>
      </c>
      <c r="F84" s="349" t="e">
        <f t="shared" ref="F84:J84" si="398">F94</f>
        <v>#DIV/0!</v>
      </c>
      <c r="G84" s="349" t="e">
        <f t="shared" si="398"/>
        <v>#DIV/0!</v>
      </c>
      <c r="H84" s="349" t="e">
        <f t="shared" si="398"/>
        <v>#DIV/0!</v>
      </c>
      <c r="I84" s="349" t="e">
        <f t="shared" si="398"/>
        <v>#DIV/0!</v>
      </c>
      <c r="J84" s="349" t="e">
        <f t="shared" si="398"/>
        <v>#DIV/0!</v>
      </c>
      <c r="K84" s="52"/>
      <c r="M84" s="37">
        <v>3.4</v>
      </c>
      <c r="N84" s="38" t="s">
        <v>108</v>
      </c>
      <c r="O84" s="38"/>
      <c r="P84" s="38"/>
      <c r="Q84" s="38"/>
      <c r="R84" s="38"/>
      <c r="S84" s="38"/>
      <c r="T84" s="38"/>
      <c r="U84" s="52"/>
      <c r="W84" s="37">
        <v>3.4</v>
      </c>
      <c r="X84" s="38" t="s">
        <v>108</v>
      </c>
      <c r="Y84" s="38"/>
      <c r="Z84" s="38"/>
      <c r="AA84" s="38"/>
      <c r="AB84" s="38"/>
      <c r="AC84" s="38"/>
      <c r="AD84" s="38"/>
      <c r="AE84" s="52"/>
      <c r="AG84" s="37">
        <v>3.4</v>
      </c>
      <c r="AH84" s="38" t="s">
        <v>108</v>
      </c>
      <c r="AI84" s="38"/>
      <c r="AJ84" s="38"/>
      <c r="AK84" s="38"/>
      <c r="AL84" s="38"/>
      <c r="AM84" s="38"/>
      <c r="AN84" s="38"/>
      <c r="AO84" s="52"/>
      <c r="AQ84" s="37">
        <v>3.4</v>
      </c>
      <c r="AR84" s="38" t="s">
        <v>108</v>
      </c>
      <c r="AS84" s="38"/>
      <c r="AT84" s="38"/>
      <c r="AU84" s="38"/>
      <c r="AV84" s="38"/>
      <c r="AW84" s="38"/>
      <c r="AX84" s="38"/>
      <c r="AY84" s="52"/>
      <c r="BA84" s="37">
        <v>3.4</v>
      </c>
      <c r="BB84" s="38" t="s">
        <v>108</v>
      </c>
      <c r="BC84" s="38"/>
      <c r="BD84" s="38"/>
      <c r="BE84" s="38"/>
      <c r="BF84" s="38"/>
      <c r="BG84" s="38"/>
      <c r="BH84" s="38"/>
      <c r="BI84" s="52"/>
      <c r="BK84" s="37">
        <v>3.4</v>
      </c>
      <c r="BL84" s="38" t="s">
        <v>108</v>
      </c>
      <c r="BM84" s="38"/>
      <c r="BN84" s="38"/>
      <c r="BO84" s="38"/>
      <c r="BP84" s="38"/>
      <c r="BQ84" s="38"/>
      <c r="BR84" s="38"/>
      <c r="BS84" s="52"/>
      <c r="BU84" s="37">
        <v>3.4</v>
      </c>
      <c r="BV84" s="38" t="s">
        <v>108</v>
      </c>
      <c r="BW84" s="38"/>
      <c r="BX84" s="38"/>
      <c r="BY84" s="38"/>
      <c r="BZ84" s="38"/>
      <c r="CA84" s="38"/>
      <c r="CB84" s="38"/>
      <c r="CC84" s="52"/>
      <c r="CE84" s="37">
        <v>3.4</v>
      </c>
      <c r="CF84" s="38" t="s">
        <v>108</v>
      </c>
      <c r="CG84" s="38"/>
      <c r="CH84" s="38"/>
      <c r="CI84" s="38"/>
      <c r="CJ84" s="38"/>
      <c r="CK84" s="38"/>
      <c r="CL84" s="38"/>
      <c r="CM84" s="52"/>
      <c r="CO84" s="37">
        <v>3.4</v>
      </c>
      <c r="CP84" s="38" t="s">
        <v>108</v>
      </c>
      <c r="CQ84" s="38"/>
      <c r="CR84" s="38"/>
      <c r="CS84" s="38"/>
      <c r="CT84" s="38"/>
      <c r="CU84" s="38"/>
      <c r="CV84" s="38"/>
      <c r="CW84" s="52"/>
      <c r="CY84" s="37">
        <v>3.4</v>
      </c>
      <c r="CZ84" s="38" t="s">
        <v>108</v>
      </c>
      <c r="DA84" s="38"/>
      <c r="DB84" s="38"/>
      <c r="DC84" s="38"/>
      <c r="DD84" s="38"/>
      <c r="DE84" s="38"/>
      <c r="DF84" s="38"/>
      <c r="DG84" s="52"/>
      <c r="DI84" s="37">
        <v>3.4</v>
      </c>
      <c r="DJ84" s="38" t="s">
        <v>108</v>
      </c>
      <c r="DK84" s="38"/>
      <c r="DL84" s="38"/>
      <c r="DM84" s="38"/>
      <c r="DN84" s="38"/>
      <c r="DO84" s="38"/>
      <c r="DP84" s="38"/>
      <c r="DQ84" s="52"/>
      <c r="DS84" s="37">
        <v>3.4</v>
      </c>
      <c r="DT84" s="38" t="s">
        <v>108</v>
      </c>
      <c r="DU84" s="38"/>
      <c r="DV84" s="38"/>
      <c r="DW84" s="38"/>
      <c r="DX84" s="38"/>
      <c r="DY84" s="38"/>
      <c r="DZ84" s="38"/>
      <c r="EA84" s="52"/>
      <c r="EC84" s="37">
        <v>3.4</v>
      </c>
      <c r="ED84" s="38" t="s">
        <v>108</v>
      </c>
      <c r="EE84" s="38"/>
      <c r="EF84" s="38"/>
      <c r="EG84" s="38"/>
      <c r="EH84" s="38"/>
      <c r="EI84" s="38"/>
      <c r="EJ84" s="38"/>
      <c r="EK84" s="52"/>
      <c r="EM84" s="37">
        <v>3.4</v>
      </c>
      <c r="EN84" s="38" t="s">
        <v>108</v>
      </c>
      <c r="EO84" s="38"/>
      <c r="EP84" s="38"/>
      <c r="EQ84" s="38"/>
      <c r="ER84" s="38"/>
      <c r="ES84" s="38"/>
      <c r="ET84" s="38"/>
      <c r="EU84" s="52"/>
      <c r="EW84" s="37">
        <v>3.4</v>
      </c>
      <c r="EX84" s="38" t="s">
        <v>108</v>
      </c>
      <c r="EY84" s="38"/>
      <c r="EZ84" s="38"/>
      <c r="FA84" s="38"/>
      <c r="FB84" s="38"/>
      <c r="FC84" s="38"/>
      <c r="FD84" s="38"/>
      <c r="FE84" s="52"/>
      <c r="FG84" s="37">
        <v>3.4</v>
      </c>
      <c r="FH84" s="38" t="s">
        <v>108</v>
      </c>
      <c r="FI84" s="38"/>
      <c r="FJ84" s="38"/>
      <c r="FK84" s="38"/>
      <c r="FL84" s="38"/>
      <c r="FM84" s="38"/>
      <c r="FN84" s="38"/>
      <c r="FO84" s="52"/>
      <c r="FQ84" s="37">
        <v>3.4</v>
      </c>
      <c r="FR84" s="38" t="s">
        <v>108</v>
      </c>
      <c r="FS84" s="38"/>
      <c r="FT84" s="38"/>
      <c r="FU84" s="38"/>
      <c r="FV84" s="38"/>
      <c r="FW84" s="38"/>
      <c r="FX84" s="38"/>
      <c r="FY84" s="52"/>
      <c r="GA84" s="37">
        <v>3.4</v>
      </c>
      <c r="GB84" s="38" t="s">
        <v>108</v>
      </c>
      <c r="GC84" s="38"/>
      <c r="GD84" s="38"/>
      <c r="GE84" s="38"/>
      <c r="GF84" s="38"/>
      <c r="GG84" s="38"/>
      <c r="GH84" s="38"/>
      <c r="GI84" s="52"/>
      <c r="GK84" s="37">
        <v>3.4</v>
      </c>
      <c r="GL84" s="38" t="s">
        <v>108</v>
      </c>
      <c r="GM84" s="38"/>
      <c r="GN84" s="38"/>
      <c r="GO84" s="38"/>
      <c r="GP84" s="38"/>
      <c r="GQ84" s="38"/>
      <c r="GR84" s="38"/>
      <c r="GS84" s="52"/>
      <c r="GU84" s="37">
        <v>3.4</v>
      </c>
      <c r="GV84" s="38" t="s">
        <v>108</v>
      </c>
      <c r="GW84" s="38"/>
      <c r="GX84" s="38"/>
      <c r="GY84" s="38"/>
      <c r="GZ84" s="38"/>
      <c r="HA84" s="38"/>
      <c r="HB84" s="38"/>
      <c r="HC84" s="52"/>
      <c r="HE84" s="37">
        <v>3.4</v>
      </c>
      <c r="HF84" s="38" t="s">
        <v>108</v>
      </c>
      <c r="HG84" s="38"/>
      <c r="HH84" s="38"/>
      <c r="HI84" s="38"/>
      <c r="HJ84" s="38"/>
      <c r="HK84" s="38"/>
      <c r="HL84" s="38"/>
      <c r="HM84" s="52"/>
      <c r="HO84" s="37">
        <v>3.4</v>
      </c>
      <c r="HP84" s="38" t="s">
        <v>108</v>
      </c>
      <c r="HQ84" s="38"/>
      <c r="HR84" s="38"/>
      <c r="HS84" s="38"/>
      <c r="HT84" s="38"/>
      <c r="HU84" s="38"/>
      <c r="HV84" s="38"/>
      <c r="HW84" s="52"/>
      <c r="HY84" s="37">
        <v>3.4</v>
      </c>
      <c r="HZ84" s="38" t="s">
        <v>108</v>
      </c>
      <c r="IA84" s="38"/>
      <c r="IB84" s="38"/>
      <c r="IC84" s="38"/>
      <c r="ID84" s="38"/>
      <c r="IE84" s="38"/>
      <c r="IF84" s="38"/>
      <c r="IG84" s="52"/>
      <c r="II84" s="37">
        <v>3.4</v>
      </c>
      <c r="IJ84" s="38" t="s">
        <v>108</v>
      </c>
      <c r="IK84" s="38"/>
      <c r="IL84" s="38"/>
      <c r="IM84" s="38"/>
      <c r="IN84" s="38"/>
      <c r="IO84" s="38"/>
      <c r="IP84" s="38"/>
      <c r="IQ84" s="52"/>
      <c r="IS84" s="37">
        <v>3.4</v>
      </c>
      <c r="IT84" s="38" t="s">
        <v>108</v>
      </c>
      <c r="IU84" s="38"/>
      <c r="IV84" s="38"/>
      <c r="IW84" s="38"/>
      <c r="IX84" s="38"/>
      <c r="IY84" s="38"/>
      <c r="IZ84" s="38"/>
      <c r="JA84" s="52"/>
    </row>
    <row r="85" spans="1:261" s="1" customFormat="1" outlineLevel="2" x14ac:dyDescent="0.25">
      <c r="B85" s="338"/>
      <c r="C85" s="328"/>
      <c r="D85" s="41">
        <v>1</v>
      </c>
      <c r="E85" s="6"/>
      <c r="F85" s="6"/>
      <c r="G85" s="6"/>
      <c r="H85" s="6"/>
      <c r="I85" s="6"/>
      <c r="J85" s="6"/>
      <c r="K85" s="52"/>
      <c r="M85" s="328"/>
      <c r="N85" s="41">
        <v>1</v>
      </c>
      <c r="O85" s="6"/>
      <c r="P85" s="6"/>
      <c r="Q85" s="6"/>
      <c r="R85" s="6"/>
      <c r="S85" s="6"/>
      <c r="T85" s="6"/>
      <c r="U85" s="52"/>
      <c r="W85" s="328"/>
      <c r="X85" s="41">
        <v>1</v>
      </c>
      <c r="Y85" s="6"/>
      <c r="Z85" s="6"/>
      <c r="AA85" s="6"/>
      <c r="AB85" s="6"/>
      <c r="AC85" s="6"/>
      <c r="AD85" s="6"/>
      <c r="AE85" s="52"/>
      <c r="AG85" s="328"/>
      <c r="AH85" s="41">
        <v>1</v>
      </c>
      <c r="AI85" s="6"/>
      <c r="AJ85" s="6"/>
      <c r="AK85" s="6"/>
      <c r="AL85" s="6"/>
      <c r="AM85" s="6"/>
      <c r="AN85" s="6"/>
      <c r="AO85" s="52"/>
      <c r="AQ85" s="328"/>
      <c r="AR85" s="41">
        <v>1</v>
      </c>
      <c r="AS85" s="6"/>
      <c r="AT85" s="6"/>
      <c r="AU85" s="6"/>
      <c r="AV85" s="6"/>
      <c r="AW85" s="6"/>
      <c r="AX85" s="6"/>
      <c r="AY85" s="52"/>
      <c r="BA85" s="328"/>
      <c r="BB85" s="41">
        <v>1</v>
      </c>
      <c r="BC85" s="6"/>
      <c r="BD85" s="6"/>
      <c r="BE85" s="6"/>
      <c r="BF85" s="6"/>
      <c r="BG85" s="6"/>
      <c r="BH85" s="6"/>
      <c r="BI85" s="52"/>
      <c r="BK85" s="328"/>
      <c r="BL85" s="41">
        <v>1</v>
      </c>
      <c r="BM85" s="6"/>
      <c r="BN85" s="6"/>
      <c r="BO85" s="6"/>
      <c r="BP85" s="6"/>
      <c r="BQ85" s="6"/>
      <c r="BR85" s="6"/>
      <c r="BS85" s="52"/>
      <c r="BU85" s="328"/>
      <c r="BV85" s="41">
        <v>1</v>
      </c>
      <c r="BW85" s="6"/>
      <c r="BX85" s="6"/>
      <c r="BY85" s="6"/>
      <c r="BZ85" s="6"/>
      <c r="CA85" s="6"/>
      <c r="CB85" s="6"/>
      <c r="CC85" s="52"/>
      <c r="CE85" s="328"/>
      <c r="CF85" s="41">
        <v>1</v>
      </c>
      <c r="CG85" s="6"/>
      <c r="CH85" s="6"/>
      <c r="CI85" s="6"/>
      <c r="CJ85" s="6"/>
      <c r="CK85" s="6"/>
      <c r="CL85" s="6"/>
      <c r="CM85" s="52"/>
      <c r="CO85" s="328"/>
      <c r="CP85" s="41">
        <v>1</v>
      </c>
      <c r="CQ85" s="6"/>
      <c r="CR85" s="6"/>
      <c r="CS85" s="6"/>
      <c r="CT85" s="6"/>
      <c r="CU85" s="6"/>
      <c r="CV85" s="6"/>
      <c r="CW85" s="52"/>
      <c r="CY85" s="328"/>
      <c r="CZ85" s="41">
        <v>1</v>
      </c>
      <c r="DA85" s="6"/>
      <c r="DB85" s="6"/>
      <c r="DC85" s="6"/>
      <c r="DD85" s="6"/>
      <c r="DE85" s="6"/>
      <c r="DF85" s="6"/>
      <c r="DG85" s="52"/>
      <c r="DI85" s="328"/>
      <c r="DJ85" s="41">
        <v>1</v>
      </c>
      <c r="DK85" s="6"/>
      <c r="DL85" s="6"/>
      <c r="DM85" s="6"/>
      <c r="DN85" s="6"/>
      <c r="DO85" s="6"/>
      <c r="DP85" s="6"/>
      <c r="DQ85" s="52"/>
      <c r="DS85" s="328"/>
      <c r="DT85" s="41">
        <v>1</v>
      </c>
      <c r="DU85" s="6"/>
      <c r="DV85" s="6"/>
      <c r="DW85" s="6"/>
      <c r="DX85" s="6"/>
      <c r="DY85" s="6"/>
      <c r="DZ85" s="6"/>
      <c r="EA85" s="52"/>
      <c r="EC85" s="328"/>
      <c r="ED85" s="41">
        <v>1</v>
      </c>
      <c r="EE85" s="6"/>
      <c r="EF85" s="6"/>
      <c r="EG85" s="6"/>
      <c r="EH85" s="6"/>
      <c r="EI85" s="6"/>
      <c r="EJ85" s="6"/>
      <c r="EK85" s="52"/>
      <c r="EM85" s="328"/>
      <c r="EN85" s="41">
        <v>1</v>
      </c>
      <c r="EO85" s="6"/>
      <c r="EP85" s="6"/>
      <c r="EQ85" s="6"/>
      <c r="ER85" s="6"/>
      <c r="ES85" s="6"/>
      <c r="ET85" s="6"/>
      <c r="EU85" s="52"/>
      <c r="EW85" s="328"/>
      <c r="EX85" s="41">
        <v>1</v>
      </c>
      <c r="EY85" s="6"/>
      <c r="EZ85" s="6"/>
      <c r="FA85" s="6"/>
      <c r="FB85" s="6"/>
      <c r="FC85" s="6"/>
      <c r="FD85" s="6"/>
      <c r="FE85" s="52"/>
      <c r="FG85" s="328"/>
      <c r="FH85" s="41">
        <v>1</v>
      </c>
      <c r="FI85" s="6"/>
      <c r="FJ85" s="6"/>
      <c r="FK85" s="6"/>
      <c r="FL85" s="6"/>
      <c r="FM85" s="6"/>
      <c r="FN85" s="6"/>
      <c r="FO85" s="52"/>
      <c r="FQ85" s="328"/>
      <c r="FR85" s="41">
        <v>1</v>
      </c>
      <c r="FS85" s="6"/>
      <c r="FT85" s="6"/>
      <c r="FU85" s="6"/>
      <c r="FV85" s="6"/>
      <c r="FW85" s="6"/>
      <c r="FX85" s="6"/>
      <c r="FY85" s="52"/>
      <c r="GA85" s="328"/>
      <c r="GB85" s="41">
        <v>1</v>
      </c>
      <c r="GC85" s="6"/>
      <c r="GD85" s="6"/>
      <c r="GE85" s="6"/>
      <c r="GF85" s="6"/>
      <c r="GG85" s="6"/>
      <c r="GH85" s="6"/>
      <c r="GI85" s="52"/>
      <c r="GK85" s="328"/>
      <c r="GL85" s="41">
        <v>1</v>
      </c>
      <c r="GM85" s="6"/>
      <c r="GN85" s="6"/>
      <c r="GO85" s="6"/>
      <c r="GP85" s="6"/>
      <c r="GQ85" s="6"/>
      <c r="GR85" s="6"/>
      <c r="GS85" s="52"/>
      <c r="GU85" s="328"/>
      <c r="GV85" s="41">
        <v>1</v>
      </c>
      <c r="GW85" s="6"/>
      <c r="GX85" s="6"/>
      <c r="GY85" s="6"/>
      <c r="GZ85" s="6"/>
      <c r="HA85" s="6"/>
      <c r="HB85" s="6"/>
      <c r="HC85" s="52"/>
      <c r="HE85" s="328"/>
      <c r="HF85" s="41">
        <v>1</v>
      </c>
      <c r="HG85" s="6"/>
      <c r="HH85" s="6"/>
      <c r="HI85" s="6"/>
      <c r="HJ85" s="6"/>
      <c r="HK85" s="6"/>
      <c r="HL85" s="6"/>
      <c r="HM85" s="52"/>
      <c r="HO85" s="328"/>
      <c r="HP85" s="41">
        <v>1</v>
      </c>
      <c r="HQ85" s="6"/>
      <c r="HR85" s="6"/>
      <c r="HS85" s="6"/>
      <c r="HT85" s="6"/>
      <c r="HU85" s="6"/>
      <c r="HV85" s="6"/>
      <c r="HW85" s="52"/>
      <c r="HY85" s="328"/>
      <c r="HZ85" s="41">
        <v>1</v>
      </c>
      <c r="IA85" s="6"/>
      <c r="IB85" s="6"/>
      <c r="IC85" s="6"/>
      <c r="ID85" s="6"/>
      <c r="IE85" s="6"/>
      <c r="IF85" s="6"/>
      <c r="IG85" s="52"/>
      <c r="II85" s="328"/>
      <c r="IJ85" s="41">
        <v>1</v>
      </c>
      <c r="IK85" s="6"/>
      <c r="IL85" s="6"/>
      <c r="IM85" s="6"/>
      <c r="IN85" s="6"/>
      <c r="IO85" s="6"/>
      <c r="IP85" s="6"/>
      <c r="IQ85" s="52"/>
      <c r="IS85" s="328"/>
      <c r="IT85" s="41">
        <v>1</v>
      </c>
      <c r="IU85" s="6"/>
      <c r="IV85" s="6"/>
      <c r="IW85" s="6"/>
      <c r="IX85" s="6"/>
      <c r="IY85" s="6"/>
      <c r="IZ85" s="6"/>
      <c r="JA85" s="52"/>
    </row>
    <row r="86" spans="1:261" s="1" customFormat="1" outlineLevel="2" x14ac:dyDescent="0.25">
      <c r="B86" s="338"/>
      <c r="C86" s="328"/>
      <c r="D86" s="41">
        <v>2</v>
      </c>
      <c r="E86" s="6"/>
      <c r="F86" s="6"/>
      <c r="G86" s="6"/>
      <c r="H86" s="6"/>
      <c r="I86" s="6"/>
      <c r="J86" s="6"/>
      <c r="K86" s="52"/>
      <c r="M86" s="328"/>
      <c r="N86" s="41">
        <v>2</v>
      </c>
      <c r="O86" s="6"/>
      <c r="P86" s="6"/>
      <c r="Q86" s="6"/>
      <c r="R86" s="6"/>
      <c r="S86" s="6"/>
      <c r="T86" s="6"/>
      <c r="U86" s="52"/>
      <c r="W86" s="328"/>
      <c r="X86" s="41">
        <v>2</v>
      </c>
      <c r="Y86" s="6"/>
      <c r="Z86" s="6"/>
      <c r="AA86" s="6"/>
      <c r="AB86" s="6"/>
      <c r="AC86" s="6"/>
      <c r="AD86" s="6"/>
      <c r="AE86" s="52"/>
      <c r="AG86" s="328"/>
      <c r="AH86" s="41">
        <v>2</v>
      </c>
      <c r="AI86" s="6"/>
      <c r="AJ86" s="6"/>
      <c r="AK86" s="6"/>
      <c r="AL86" s="6"/>
      <c r="AM86" s="6"/>
      <c r="AN86" s="6"/>
      <c r="AO86" s="52"/>
      <c r="AQ86" s="328"/>
      <c r="AR86" s="41">
        <v>2</v>
      </c>
      <c r="AS86" s="6"/>
      <c r="AT86" s="6"/>
      <c r="AU86" s="6"/>
      <c r="AV86" s="6"/>
      <c r="AW86" s="6"/>
      <c r="AX86" s="6"/>
      <c r="AY86" s="52"/>
      <c r="BA86" s="328"/>
      <c r="BB86" s="41">
        <v>2</v>
      </c>
      <c r="BC86" s="6"/>
      <c r="BD86" s="6"/>
      <c r="BE86" s="6"/>
      <c r="BF86" s="6"/>
      <c r="BG86" s="6"/>
      <c r="BH86" s="6"/>
      <c r="BI86" s="52"/>
      <c r="BK86" s="328"/>
      <c r="BL86" s="41">
        <v>2</v>
      </c>
      <c r="BM86" s="6"/>
      <c r="BN86" s="6"/>
      <c r="BO86" s="6"/>
      <c r="BP86" s="6"/>
      <c r="BQ86" s="6"/>
      <c r="BR86" s="6"/>
      <c r="BS86" s="52"/>
      <c r="BU86" s="328"/>
      <c r="BV86" s="41">
        <v>2</v>
      </c>
      <c r="BW86" s="6"/>
      <c r="BX86" s="6"/>
      <c r="BY86" s="6"/>
      <c r="BZ86" s="6"/>
      <c r="CA86" s="6"/>
      <c r="CB86" s="6"/>
      <c r="CC86" s="52"/>
      <c r="CE86" s="328"/>
      <c r="CF86" s="41">
        <v>2</v>
      </c>
      <c r="CG86" s="6"/>
      <c r="CH86" s="6"/>
      <c r="CI86" s="6"/>
      <c r="CJ86" s="6"/>
      <c r="CK86" s="6"/>
      <c r="CL86" s="6"/>
      <c r="CM86" s="52"/>
      <c r="CO86" s="328"/>
      <c r="CP86" s="41">
        <v>2</v>
      </c>
      <c r="CQ86" s="6"/>
      <c r="CR86" s="6"/>
      <c r="CS86" s="6"/>
      <c r="CT86" s="6"/>
      <c r="CU86" s="6"/>
      <c r="CV86" s="6"/>
      <c r="CW86" s="52"/>
      <c r="CY86" s="328"/>
      <c r="CZ86" s="41">
        <v>2</v>
      </c>
      <c r="DA86" s="6"/>
      <c r="DB86" s="6"/>
      <c r="DC86" s="6"/>
      <c r="DD86" s="6"/>
      <c r="DE86" s="6"/>
      <c r="DF86" s="6"/>
      <c r="DG86" s="52"/>
      <c r="DI86" s="328"/>
      <c r="DJ86" s="41">
        <v>2</v>
      </c>
      <c r="DK86" s="6"/>
      <c r="DL86" s="6"/>
      <c r="DM86" s="6"/>
      <c r="DN86" s="6"/>
      <c r="DO86" s="6"/>
      <c r="DP86" s="6"/>
      <c r="DQ86" s="52"/>
      <c r="DS86" s="328"/>
      <c r="DT86" s="41">
        <v>2</v>
      </c>
      <c r="DU86" s="6"/>
      <c r="DV86" s="6"/>
      <c r="DW86" s="6"/>
      <c r="DX86" s="6"/>
      <c r="DY86" s="6"/>
      <c r="DZ86" s="6"/>
      <c r="EA86" s="52"/>
      <c r="EC86" s="328"/>
      <c r="ED86" s="41">
        <v>2</v>
      </c>
      <c r="EE86" s="6"/>
      <c r="EF86" s="6"/>
      <c r="EG86" s="6"/>
      <c r="EH86" s="6"/>
      <c r="EI86" s="6"/>
      <c r="EJ86" s="6"/>
      <c r="EK86" s="52"/>
      <c r="EM86" s="328"/>
      <c r="EN86" s="41">
        <v>2</v>
      </c>
      <c r="EO86" s="6"/>
      <c r="EP86" s="6"/>
      <c r="EQ86" s="6"/>
      <c r="ER86" s="6"/>
      <c r="ES86" s="6"/>
      <c r="ET86" s="6"/>
      <c r="EU86" s="52"/>
      <c r="EW86" s="328"/>
      <c r="EX86" s="41">
        <v>2</v>
      </c>
      <c r="EY86" s="6"/>
      <c r="EZ86" s="6"/>
      <c r="FA86" s="6"/>
      <c r="FB86" s="6"/>
      <c r="FC86" s="6"/>
      <c r="FD86" s="6"/>
      <c r="FE86" s="52"/>
      <c r="FG86" s="328"/>
      <c r="FH86" s="41">
        <v>2</v>
      </c>
      <c r="FI86" s="6"/>
      <c r="FJ86" s="6"/>
      <c r="FK86" s="6"/>
      <c r="FL86" s="6"/>
      <c r="FM86" s="6"/>
      <c r="FN86" s="6"/>
      <c r="FO86" s="52"/>
      <c r="FQ86" s="328"/>
      <c r="FR86" s="41">
        <v>2</v>
      </c>
      <c r="FS86" s="6"/>
      <c r="FT86" s="6"/>
      <c r="FU86" s="6"/>
      <c r="FV86" s="6"/>
      <c r="FW86" s="6"/>
      <c r="FX86" s="6"/>
      <c r="FY86" s="52"/>
      <c r="GA86" s="328"/>
      <c r="GB86" s="41">
        <v>2</v>
      </c>
      <c r="GC86" s="6"/>
      <c r="GD86" s="6"/>
      <c r="GE86" s="6"/>
      <c r="GF86" s="6"/>
      <c r="GG86" s="6"/>
      <c r="GH86" s="6"/>
      <c r="GI86" s="52"/>
      <c r="GK86" s="328"/>
      <c r="GL86" s="41">
        <v>2</v>
      </c>
      <c r="GM86" s="6"/>
      <c r="GN86" s="6"/>
      <c r="GO86" s="6"/>
      <c r="GP86" s="6"/>
      <c r="GQ86" s="6"/>
      <c r="GR86" s="6"/>
      <c r="GS86" s="52"/>
      <c r="GU86" s="328"/>
      <c r="GV86" s="41">
        <v>2</v>
      </c>
      <c r="GW86" s="6"/>
      <c r="GX86" s="6"/>
      <c r="GY86" s="6"/>
      <c r="GZ86" s="6"/>
      <c r="HA86" s="6"/>
      <c r="HB86" s="6"/>
      <c r="HC86" s="52"/>
      <c r="HE86" s="328"/>
      <c r="HF86" s="41">
        <v>2</v>
      </c>
      <c r="HG86" s="6"/>
      <c r="HH86" s="6"/>
      <c r="HI86" s="6"/>
      <c r="HJ86" s="6"/>
      <c r="HK86" s="6"/>
      <c r="HL86" s="6"/>
      <c r="HM86" s="52"/>
      <c r="HO86" s="328"/>
      <c r="HP86" s="41">
        <v>2</v>
      </c>
      <c r="HQ86" s="6"/>
      <c r="HR86" s="6"/>
      <c r="HS86" s="6"/>
      <c r="HT86" s="6"/>
      <c r="HU86" s="6"/>
      <c r="HV86" s="6"/>
      <c r="HW86" s="52"/>
      <c r="HY86" s="328"/>
      <c r="HZ86" s="41">
        <v>2</v>
      </c>
      <c r="IA86" s="6"/>
      <c r="IB86" s="6"/>
      <c r="IC86" s="6"/>
      <c r="ID86" s="6"/>
      <c r="IE86" s="6"/>
      <c r="IF86" s="6"/>
      <c r="IG86" s="52"/>
      <c r="II86" s="328"/>
      <c r="IJ86" s="41">
        <v>2</v>
      </c>
      <c r="IK86" s="6"/>
      <c r="IL86" s="6"/>
      <c r="IM86" s="6"/>
      <c r="IN86" s="6"/>
      <c r="IO86" s="6"/>
      <c r="IP86" s="6"/>
      <c r="IQ86" s="52"/>
      <c r="IS86" s="328"/>
      <c r="IT86" s="41">
        <v>2</v>
      </c>
      <c r="IU86" s="6"/>
      <c r="IV86" s="6"/>
      <c r="IW86" s="6"/>
      <c r="IX86" s="6"/>
      <c r="IY86" s="6"/>
      <c r="IZ86" s="6"/>
      <c r="JA86" s="52"/>
    </row>
    <row r="87" spans="1:261" s="1" customFormat="1" outlineLevel="2" x14ac:dyDescent="0.25">
      <c r="B87" s="338"/>
      <c r="C87" s="328"/>
      <c r="D87" s="41">
        <v>3</v>
      </c>
      <c r="E87" s="6"/>
      <c r="F87" s="6"/>
      <c r="G87" s="6"/>
      <c r="H87" s="6"/>
      <c r="I87" s="6"/>
      <c r="J87" s="6"/>
      <c r="K87" s="52"/>
      <c r="M87" s="328"/>
      <c r="N87" s="41">
        <v>3</v>
      </c>
      <c r="O87" s="6"/>
      <c r="P87" s="6"/>
      <c r="Q87" s="6"/>
      <c r="R87" s="6"/>
      <c r="S87" s="6"/>
      <c r="T87" s="6"/>
      <c r="U87" s="52"/>
      <c r="W87" s="328"/>
      <c r="X87" s="41">
        <v>3</v>
      </c>
      <c r="Y87" s="6"/>
      <c r="Z87" s="6"/>
      <c r="AA87" s="6"/>
      <c r="AB87" s="6"/>
      <c r="AC87" s="6"/>
      <c r="AD87" s="6"/>
      <c r="AE87" s="52"/>
      <c r="AG87" s="328"/>
      <c r="AH87" s="41">
        <v>3</v>
      </c>
      <c r="AI87" s="6"/>
      <c r="AJ87" s="6"/>
      <c r="AK87" s="6"/>
      <c r="AL87" s="6"/>
      <c r="AM87" s="6"/>
      <c r="AN87" s="6"/>
      <c r="AO87" s="52"/>
      <c r="AQ87" s="328"/>
      <c r="AR87" s="41">
        <v>3</v>
      </c>
      <c r="AS87" s="6"/>
      <c r="AT87" s="6"/>
      <c r="AU87" s="6"/>
      <c r="AV87" s="6"/>
      <c r="AW87" s="6"/>
      <c r="AX87" s="6"/>
      <c r="AY87" s="52"/>
      <c r="BA87" s="328"/>
      <c r="BB87" s="41">
        <v>3</v>
      </c>
      <c r="BC87" s="6"/>
      <c r="BD87" s="6"/>
      <c r="BE87" s="6"/>
      <c r="BF87" s="6"/>
      <c r="BG87" s="6"/>
      <c r="BH87" s="6"/>
      <c r="BI87" s="52"/>
      <c r="BK87" s="328"/>
      <c r="BL87" s="41">
        <v>3</v>
      </c>
      <c r="BM87" s="6"/>
      <c r="BN87" s="6"/>
      <c r="BO87" s="6"/>
      <c r="BP87" s="6"/>
      <c r="BQ87" s="6"/>
      <c r="BR87" s="6"/>
      <c r="BS87" s="52"/>
      <c r="BU87" s="328"/>
      <c r="BV87" s="41">
        <v>3</v>
      </c>
      <c r="BW87" s="6"/>
      <c r="BX87" s="6"/>
      <c r="BY87" s="6"/>
      <c r="BZ87" s="6"/>
      <c r="CA87" s="6"/>
      <c r="CB87" s="6"/>
      <c r="CC87" s="52"/>
      <c r="CE87" s="328"/>
      <c r="CF87" s="41">
        <v>3</v>
      </c>
      <c r="CG87" s="6"/>
      <c r="CH87" s="6"/>
      <c r="CI87" s="6"/>
      <c r="CJ87" s="6"/>
      <c r="CK87" s="6"/>
      <c r="CL87" s="6"/>
      <c r="CM87" s="52"/>
      <c r="CO87" s="328"/>
      <c r="CP87" s="41">
        <v>3</v>
      </c>
      <c r="CQ87" s="6"/>
      <c r="CR87" s="6"/>
      <c r="CS87" s="6"/>
      <c r="CT87" s="6"/>
      <c r="CU87" s="6"/>
      <c r="CV87" s="6"/>
      <c r="CW87" s="52"/>
      <c r="CY87" s="328"/>
      <c r="CZ87" s="41">
        <v>3</v>
      </c>
      <c r="DA87" s="6"/>
      <c r="DB87" s="6"/>
      <c r="DC87" s="6"/>
      <c r="DD87" s="6"/>
      <c r="DE87" s="6"/>
      <c r="DF87" s="6"/>
      <c r="DG87" s="52"/>
      <c r="DI87" s="328"/>
      <c r="DJ87" s="41">
        <v>3</v>
      </c>
      <c r="DK87" s="6"/>
      <c r="DL87" s="6"/>
      <c r="DM87" s="6"/>
      <c r="DN87" s="6"/>
      <c r="DO87" s="6"/>
      <c r="DP87" s="6"/>
      <c r="DQ87" s="52"/>
      <c r="DS87" s="328"/>
      <c r="DT87" s="41">
        <v>3</v>
      </c>
      <c r="DU87" s="6"/>
      <c r="DV87" s="6"/>
      <c r="DW87" s="6"/>
      <c r="DX87" s="6"/>
      <c r="DY87" s="6"/>
      <c r="DZ87" s="6"/>
      <c r="EA87" s="52"/>
      <c r="EC87" s="328"/>
      <c r="ED87" s="41">
        <v>3</v>
      </c>
      <c r="EE87" s="6"/>
      <c r="EF87" s="6"/>
      <c r="EG87" s="6"/>
      <c r="EH87" s="6"/>
      <c r="EI87" s="6"/>
      <c r="EJ87" s="6"/>
      <c r="EK87" s="52"/>
      <c r="EM87" s="328"/>
      <c r="EN87" s="41">
        <v>3</v>
      </c>
      <c r="EO87" s="6"/>
      <c r="EP87" s="6"/>
      <c r="EQ87" s="6"/>
      <c r="ER87" s="6"/>
      <c r="ES87" s="6"/>
      <c r="ET87" s="6"/>
      <c r="EU87" s="52"/>
      <c r="EW87" s="328"/>
      <c r="EX87" s="41">
        <v>3</v>
      </c>
      <c r="EY87" s="6"/>
      <c r="EZ87" s="6"/>
      <c r="FA87" s="6"/>
      <c r="FB87" s="6"/>
      <c r="FC87" s="6"/>
      <c r="FD87" s="6"/>
      <c r="FE87" s="52"/>
      <c r="FG87" s="328"/>
      <c r="FH87" s="41">
        <v>3</v>
      </c>
      <c r="FI87" s="6"/>
      <c r="FJ87" s="6"/>
      <c r="FK87" s="6"/>
      <c r="FL87" s="6"/>
      <c r="FM87" s="6"/>
      <c r="FN87" s="6"/>
      <c r="FO87" s="52"/>
      <c r="FQ87" s="328"/>
      <c r="FR87" s="41">
        <v>3</v>
      </c>
      <c r="FS87" s="6"/>
      <c r="FT87" s="6"/>
      <c r="FU87" s="6"/>
      <c r="FV87" s="6"/>
      <c r="FW87" s="6"/>
      <c r="FX87" s="6"/>
      <c r="FY87" s="52"/>
      <c r="GA87" s="328"/>
      <c r="GB87" s="41">
        <v>3</v>
      </c>
      <c r="GC87" s="6"/>
      <c r="GD87" s="6"/>
      <c r="GE87" s="6"/>
      <c r="GF87" s="6"/>
      <c r="GG87" s="6"/>
      <c r="GH87" s="6"/>
      <c r="GI87" s="52"/>
      <c r="GK87" s="328"/>
      <c r="GL87" s="41">
        <v>3</v>
      </c>
      <c r="GM87" s="6"/>
      <c r="GN87" s="6"/>
      <c r="GO87" s="6"/>
      <c r="GP87" s="6"/>
      <c r="GQ87" s="6"/>
      <c r="GR87" s="6"/>
      <c r="GS87" s="52"/>
      <c r="GU87" s="328"/>
      <c r="GV87" s="41">
        <v>3</v>
      </c>
      <c r="GW87" s="6"/>
      <c r="GX87" s="6"/>
      <c r="GY87" s="6"/>
      <c r="GZ87" s="6"/>
      <c r="HA87" s="6"/>
      <c r="HB87" s="6"/>
      <c r="HC87" s="52"/>
      <c r="HE87" s="328"/>
      <c r="HF87" s="41">
        <v>3</v>
      </c>
      <c r="HG87" s="6"/>
      <c r="HH87" s="6"/>
      <c r="HI87" s="6"/>
      <c r="HJ87" s="6"/>
      <c r="HK87" s="6"/>
      <c r="HL87" s="6"/>
      <c r="HM87" s="52"/>
      <c r="HO87" s="328"/>
      <c r="HP87" s="41">
        <v>3</v>
      </c>
      <c r="HQ87" s="6"/>
      <c r="HR87" s="6"/>
      <c r="HS87" s="6"/>
      <c r="HT87" s="6"/>
      <c r="HU87" s="6"/>
      <c r="HV87" s="6"/>
      <c r="HW87" s="52"/>
      <c r="HY87" s="328"/>
      <c r="HZ87" s="41">
        <v>3</v>
      </c>
      <c r="IA87" s="6"/>
      <c r="IB87" s="6"/>
      <c r="IC87" s="6"/>
      <c r="ID87" s="6"/>
      <c r="IE87" s="6"/>
      <c r="IF87" s="6"/>
      <c r="IG87" s="52"/>
      <c r="II87" s="328"/>
      <c r="IJ87" s="41">
        <v>3</v>
      </c>
      <c r="IK87" s="6"/>
      <c r="IL87" s="6"/>
      <c r="IM87" s="6"/>
      <c r="IN87" s="6"/>
      <c r="IO87" s="6"/>
      <c r="IP87" s="6"/>
      <c r="IQ87" s="52"/>
      <c r="IS87" s="328"/>
      <c r="IT87" s="41">
        <v>3</v>
      </c>
      <c r="IU87" s="6"/>
      <c r="IV87" s="6"/>
      <c r="IW87" s="6"/>
      <c r="IX87" s="6"/>
      <c r="IY87" s="6"/>
      <c r="IZ87" s="6"/>
      <c r="JA87" s="52"/>
    </row>
    <row r="88" spans="1:261" s="1" customFormat="1" outlineLevel="2" x14ac:dyDescent="0.25">
      <c r="B88" s="338"/>
      <c r="C88" s="328"/>
      <c r="D88" s="41">
        <v>4</v>
      </c>
      <c r="E88" s="6"/>
      <c r="F88" s="6"/>
      <c r="G88" s="6"/>
      <c r="H88" s="6"/>
      <c r="I88" s="6"/>
      <c r="J88" s="6"/>
      <c r="K88" s="52"/>
      <c r="M88" s="328"/>
      <c r="N88" s="41">
        <v>4</v>
      </c>
      <c r="O88" s="6"/>
      <c r="P88" s="6"/>
      <c r="Q88" s="6"/>
      <c r="R88" s="6"/>
      <c r="S88" s="6"/>
      <c r="T88" s="6"/>
      <c r="U88" s="52"/>
      <c r="W88" s="328"/>
      <c r="X88" s="41">
        <v>4</v>
      </c>
      <c r="Y88" s="6"/>
      <c r="Z88" s="6"/>
      <c r="AA88" s="6"/>
      <c r="AB88" s="6"/>
      <c r="AC88" s="6"/>
      <c r="AD88" s="6"/>
      <c r="AE88" s="52"/>
      <c r="AG88" s="328"/>
      <c r="AH88" s="41">
        <v>4</v>
      </c>
      <c r="AI88" s="6"/>
      <c r="AJ88" s="6"/>
      <c r="AK88" s="6"/>
      <c r="AL88" s="6"/>
      <c r="AM88" s="6"/>
      <c r="AN88" s="6"/>
      <c r="AO88" s="52"/>
      <c r="AQ88" s="328"/>
      <c r="AR88" s="41">
        <v>4</v>
      </c>
      <c r="AS88" s="6"/>
      <c r="AT88" s="6"/>
      <c r="AU88" s="6"/>
      <c r="AV88" s="6"/>
      <c r="AW88" s="6"/>
      <c r="AX88" s="6"/>
      <c r="AY88" s="52"/>
      <c r="BA88" s="328"/>
      <c r="BB88" s="41">
        <v>4</v>
      </c>
      <c r="BC88" s="6"/>
      <c r="BD88" s="6"/>
      <c r="BE88" s="6"/>
      <c r="BF88" s="6"/>
      <c r="BG88" s="6"/>
      <c r="BH88" s="6"/>
      <c r="BI88" s="52"/>
      <c r="BK88" s="328"/>
      <c r="BL88" s="41">
        <v>4</v>
      </c>
      <c r="BM88" s="6"/>
      <c r="BN88" s="6"/>
      <c r="BO88" s="6"/>
      <c r="BP88" s="6"/>
      <c r="BQ88" s="6"/>
      <c r="BR88" s="6"/>
      <c r="BS88" s="52"/>
      <c r="BU88" s="328"/>
      <c r="BV88" s="41">
        <v>4</v>
      </c>
      <c r="BW88" s="6"/>
      <c r="BX88" s="6"/>
      <c r="BY88" s="6"/>
      <c r="BZ88" s="6"/>
      <c r="CA88" s="6"/>
      <c r="CB88" s="6"/>
      <c r="CC88" s="52"/>
      <c r="CE88" s="328"/>
      <c r="CF88" s="41">
        <v>4</v>
      </c>
      <c r="CG88" s="6"/>
      <c r="CH88" s="6"/>
      <c r="CI88" s="6"/>
      <c r="CJ88" s="6"/>
      <c r="CK88" s="6"/>
      <c r="CL88" s="6"/>
      <c r="CM88" s="52"/>
      <c r="CO88" s="328"/>
      <c r="CP88" s="41">
        <v>4</v>
      </c>
      <c r="CQ88" s="6"/>
      <c r="CR88" s="6"/>
      <c r="CS88" s="6"/>
      <c r="CT88" s="6"/>
      <c r="CU88" s="6"/>
      <c r="CV88" s="6"/>
      <c r="CW88" s="52"/>
      <c r="CY88" s="328"/>
      <c r="CZ88" s="41">
        <v>4</v>
      </c>
      <c r="DA88" s="6"/>
      <c r="DB88" s="6"/>
      <c r="DC88" s="6"/>
      <c r="DD88" s="6"/>
      <c r="DE88" s="6"/>
      <c r="DF88" s="6"/>
      <c r="DG88" s="52"/>
      <c r="DI88" s="328"/>
      <c r="DJ88" s="41">
        <v>4</v>
      </c>
      <c r="DK88" s="6"/>
      <c r="DL88" s="6"/>
      <c r="DM88" s="6"/>
      <c r="DN88" s="6"/>
      <c r="DO88" s="6"/>
      <c r="DP88" s="6"/>
      <c r="DQ88" s="52"/>
      <c r="DS88" s="328"/>
      <c r="DT88" s="41">
        <v>4</v>
      </c>
      <c r="DU88" s="6"/>
      <c r="DV88" s="6"/>
      <c r="DW88" s="6"/>
      <c r="DX88" s="6"/>
      <c r="DY88" s="6"/>
      <c r="DZ88" s="6"/>
      <c r="EA88" s="52"/>
      <c r="EC88" s="328"/>
      <c r="ED88" s="41">
        <v>4</v>
      </c>
      <c r="EE88" s="6"/>
      <c r="EF88" s="6"/>
      <c r="EG88" s="6"/>
      <c r="EH88" s="6"/>
      <c r="EI88" s="6"/>
      <c r="EJ88" s="6"/>
      <c r="EK88" s="52"/>
      <c r="EM88" s="328"/>
      <c r="EN88" s="41">
        <v>4</v>
      </c>
      <c r="EO88" s="6"/>
      <c r="EP88" s="6"/>
      <c r="EQ88" s="6"/>
      <c r="ER88" s="6"/>
      <c r="ES88" s="6"/>
      <c r="ET88" s="6"/>
      <c r="EU88" s="52"/>
      <c r="EW88" s="328"/>
      <c r="EX88" s="41">
        <v>4</v>
      </c>
      <c r="EY88" s="6"/>
      <c r="EZ88" s="6"/>
      <c r="FA88" s="6"/>
      <c r="FB88" s="6"/>
      <c r="FC88" s="6"/>
      <c r="FD88" s="6"/>
      <c r="FE88" s="52"/>
      <c r="FG88" s="328"/>
      <c r="FH88" s="41">
        <v>4</v>
      </c>
      <c r="FI88" s="6"/>
      <c r="FJ88" s="6"/>
      <c r="FK88" s="6"/>
      <c r="FL88" s="6"/>
      <c r="FM88" s="6"/>
      <c r="FN88" s="6"/>
      <c r="FO88" s="52"/>
      <c r="FQ88" s="328"/>
      <c r="FR88" s="41">
        <v>4</v>
      </c>
      <c r="FS88" s="6"/>
      <c r="FT88" s="6"/>
      <c r="FU88" s="6"/>
      <c r="FV88" s="6"/>
      <c r="FW88" s="6"/>
      <c r="FX88" s="6"/>
      <c r="FY88" s="52"/>
      <c r="GA88" s="328"/>
      <c r="GB88" s="41">
        <v>4</v>
      </c>
      <c r="GC88" s="6"/>
      <c r="GD88" s="6"/>
      <c r="GE88" s="6"/>
      <c r="GF88" s="6"/>
      <c r="GG88" s="6"/>
      <c r="GH88" s="6"/>
      <c r="GI88" s="52"/>
      <c r="GK88" s="328"/>
      <c r="GL88" s="41">
        <v>4</v>
      </c>
      <c r="GM88" s="6"/>
      <c r="GN88" s="6"/>
      <c r="GO88" s="6"/>
      <c r="GP88" s="6"/>
      <c r="GQ88" s="6"/>
      <c r="GR88" s="6"/>
      <c r="GS88" s="52"/>
      <c r="GU88" s="328"/>
      <c r="GV88" s="41">
        <v>4</v>
      </c>
      <c r="GW88" s="6"/>
      <c r="GX88" s="6"/>
      <c r="GY88" s="6"/>
      <c r="GZ88" s="6"/>
      <c r="HA88" s="6"/>
      <c r="HB88" s="6"/>
      <c r="HC88" s="52"/>
      <c r="HE88" s="328"/>
      <c r="HF88" s="41">
        <v>4</v>
      </c>
      <c r="HG88" s="6"/>
      <c r="HH88" s="6"/>
      <c r="HI88" s="6"/>
      <c r="HJ88" s="6"/>
      <c r="HK88" s="6"/>
      <c r="HL88" s="6"/>
      <c r="HM88" s="52"/>
      <c r="HO88" s="328"/>
      <c r="HP88" s="41">
        <v>4</v>
      </c>
      <c r="HQ88" s="6"/>
      <c r="HR88" s="6"/>
      <c r="HS88" s="6"/>
      <c r="HT88" s="6"/>
      <c r="HU88" s="6"/>
      <c r="HV88" s="6"/>
      <c r="HW88" s="52"/>
      <c r="HY88" s="328"/>
      <c r="HZ88" s="41">
        <v>4</v>
      </c>
      <c r="IA88" s="6"/>
      <c r="IB88" s="6"/>
      <c r="IC88" s="6"/>
      <c r="ID88" s="6"/>
      <c r="IE88" s="6"/>
      <c r="IF88" s="6"/>
      <c r="IG88" s="52"/>
      <c r="II88" s="328"/>
      <c r="IJ88" s="41">
        <v>4</v>
      </c>
      <c r="IK88" s="6"/>
      <c r="IL88" s="6"/>
      <c r="IM88" s="6"/>
      <c r="IN88" s="6"/>
      <c r="IO88" s="6"/>
      <c r="IP88" s="6"/>
      <c r="IQ88" s="52"/>
      <c r="IS88" s="328"/>
      <c r="IT88" s="41">
        <v>4</v>
      </c>
      <c r="IU88" s="6"/>
      <c r="IV88" s="6"/>
      <c r="IW88" s="6"/>
      <c r="IX88" s="6"/>
      <c r="IY88" s="6"/>
      <c r="IZ88" s="6"/>
      <c r="JA88" s="52"/>
    </row>
    <row r="89" spans="1:261" s="1" customFormat="1" outlineLevel="2" x14ac:dyDescent="0.25">
      <c r="B89" s="338"/>
      <c r="C89" s="328"/>
      <c r="D89" s="41">
        <v>5</v>
      </c>
      <c r="E89" s="6"/>
      <c r="F89" s="6"/>
      <c r="G89" s="6"/>
      <c r="H89" s="6"/>
      <c r="I89" s="6"/>
      <c r="J89" s="6"/>
      <c r="K89" s="52"/>
      <c r="M89" s="328"/>
      <c r="N89" s="41">
        <v>5</v>
      </c>
      <c r="O89" s="6"/>
      <c r="P89" s="6"/>
      <c r="Q89" s="6"/>
      <c r="R89" s="6"/>
      <c r="S89" s="6"/>
      <c r="T89" s="6"/>
      <c r="U89" s="52"/>
      <c r="W89" s="328"/>
      <c r="X89" s="41">
        <v>5</v>
      </c>
      <c r="Y89" s="6"/>
      <c r="Z89" s="6"/>
      <c r="AA89" s="6"/>
      <c r="AB89" s="6"/>
      <c r="AC89" s="6"/>
      <c r="AD89" s="6"/>
      <c r="AE89" s="52"/>
      <c r="AG89" s="328"/>
      <c r="AH89" s="41">
        <v>5</v>
      </c>
      <c r="AI89" s="6"/>
      <c r="AJ89" s="6"/>
      <c r="AK89" s="6"/>
      <c r="AL89" s="6"/>
      <c r="AM89" s="6"/>
      <c r="AN89" s="6"/>
      <c r="AO89" s="52"/>
      <c r="AQ89" s="328"/>
      <c r="AR89" s="41">
        <v>5</v>
      </c>
      <c r="AS89" s="6"/>
      <c r="AT89" s="6"/>
      <c r="AU89" s="6"/>
      <c r="AV89" s="6"/>
      <c r="AW89" s="6"/>
      <c r="AX89" s="6"/>
      <c r="AY89" s="52"/>
      <c r="BA89" s="328"/>
      <c r="BB89" s="41">
        <v>5</v>
      </c>
      <c r="BC89" s="6"/>
      <c r="BD89" s="6"/>
      <c r="BE89" s="6"/>
      <c r="BF89" s="6"/>
      <c r="BG89" s="6"/>
      <c r="BH89" s="6"/>
      <c r="BI89" s="52"/>
      <c r="BK89" s="328"/>
      <c r="BL89" s="41">
        <v>5</v>
      </c>
      <c r="BM89" s="6"/>
      <c r="BN89" s="6"/>
      <c r="BO89" s="6"/>
      <c r="BP89" s="6"/>
      <c r="BQ89" s="6"/>
      <c r="BR89" s="6"/>
      <c r="BS89" s="52"/>
      <c r="BU89" s="328"/>
      <c r="BV89" s="41">
        <v>5</v>
      </c>
      <c r="BW89" s="6"/>
      <c r="BX89" s="6"/>
      <c r="BY89" s="6"/>
      <c r="BZ89" s="6"/>
      <c r="CA89" s="6"/>
      <c r="CB89" s="6"/>
      <c r="CC89" s="52"/>
      <c r="CE89" s="328"/>
      <c r="CF89" s="41">
        <v>5</v>
      </c>
      <c r="CG89" s="6"/>
      <c r="CH89" s="6"/>
      <c r="CI89" s="6"/>
      <c r="CJ89" s="6"/>
      <c r="CK89" s="6"/>
      <c r="CL89" s="6"/>
      <c r="CM89" s="52"/>
      <c r="CO89" s="328"/>
      <c r="CP89" s="41">
        <v>5</v>
      </c>
      <c r="CQ89" s="6"/>
      <c r="CR89" s="6"/>
      <c r="CS89" s="6"/>
      <c r="CT89" s="6"/>
      <c r="CU89" s="6"/>
      <c r="CV89" s="6"/>
      <c r="CW89" s="52"/>
      <c r="CY89" s="328"/>
      <c r="CZ89" s="41">
        <v>5</v>
      </c>
      <c r="DA89" s="6"/>
      <c r="DB89" s="6"/>
      <c r="DC89" s="6"/>
      <c r="DD89" s="6"/>
      <c r="DE89" s="6"/>
      <c r="DF89" s="6"/>
      <c r="DG89" s="52"/>
      <c r="DI89" s="328"/>
      <c r="DJ89" s="41">
        <v>5</v>
      </c>
      <c r="DK89" s="6"/>
      <c r="DL89" s="6"/>
      <c r="DM89" s="6"/>
      <c r="DN89" s="6"/>
      <c r="DO89" s="6"/>
      <c r="DP89" s="6"/>
      <c r="DQ89" s="52"/>
      <c r="DS89" s="328"/>
      <c r="DT89" s="41">
        <v>5</v>
      </c>
      <c r="DU89" s="6"/>
      <c r="DV89" s="6"/>
      <c r="DW89" s="6"/>
      <c r="DX89" s="6"/>
      <c r="DY89" s="6"/>
      <c r="DZ89" s="6"/>
      <c r="EA89" s="52"/>
      <c r="EC89" s="328"/>
      <c r="ED89" s="41">
        <v>5</v>
      </c>
      <c r="EE89" s="6"/>
      <c r="EF89" s="6"/>
      <c r="EG89" s="6"/>
      <c r="EH89" s="6"/>
      <c r="EI89" s="6"/>
      <c r="EJ89" s="6"/>
      <c r="EK89" s="52"/>
      <c r="EM89" s="328"/>
      <c r="EN89" s="41">
        <v>5</v>
      </c>
      <c r="EO89" s="6"/>
      <c r="EP89" s="6"/>
      <c r="EQ89" s="6"/>
      <c r="ER89" s="6"/>
      <c r="ES89" s="6"/>
      <c r="ET89" s="6"/>
      <c r="EU89" s="52"/>
      <c r="EW89" s="328"/>
      <c r="EX89" s="41">
        <v>5</v>
      </c>
      <c r="EY89" s="6"/>
      <c r="EZ89" s="6"/>
      <c r="FA89" s="6"/>
      <c r="FB89" s="6"/>
      <c r="FC89" s="6"/>
      <c r="FD89" s="6"/>
      <c r="FE89" s="52"/>
      <c r="FG89" s="328"/>
      <c r="FH89" s="41">
        <v>5</v>
      </c>
      <c r="FI89" s="6"/>
      <c r="FJ89" s="6"/>
      <c r="FK89" s="6"/>
      <c r="FL89" s="6"/>
      <c r="FM89" s="6"/>
      <c r="FN89" s="6"/>
      <c r="FO89" s="52"/>
      <c r="FQ89" s="328"/>
      <c r="FR89" s="41">
        <v>5</v>
      </c>
      <c r="FS89" s="6"/>
      <c r="FT89" s="6"/>
      <c r="FU89" s="6"/>
      <c r="FV89" s="6"/>
      <c r="FW89" s="6"/>
      <c r="FX89" s="6"/>
      <c r="FY89" s="52"/>
      <c r="GA89" s="328"/>
      <c r="GB89" s="41">
        <v>5</v>
      </c>
      <c r="GC89" s="6"/>
      <c r="GD89" s="6"/>
      <c r="GE89" s="6"/>
      <c r="GF89" s="6"/>
      <c r="GG89" s="6"/>
      <c r="GH89" s="6"/>
      <c r="GI89" s="52"/>
      <c r="GK89" s="328"/>
      <c r="GL89" s="41">
        <v>5</v>
      </c>
      <c r="GM89" s="6"/>
      <c r="GN89" s="6"/>
      <c r="GO89" s="6"/>
      <c r="GP89" s="6"/>
      <c r="GQ89" s="6"/>
      <c r="GR89" s="6"/>
      <c r="GS89" s="52"/>
      <c r="GU89" s="328"/>
      <c r="GV89" s="41">
        <v>5</v>
      </c>
      <c r="GW89" s="6"/>
      <c r="GX89" s="6"/>
      <c r="GY89" s="6"/>
      <c r="GZ89" s="6"/>
      <c r="HA89" s="6"/>
      <c r="HB89" s="6"/>
      <c r="HC89" s="52"/>
      <c r="HE89" s="328"/>
      <c r="HF89" s="41">
        <v>5</v>
      </c>
      <c r="HG89" s="6"/>
      <c r="HH89" s="6"/>
      <c r="HI89" s="6"/>
      <c r="HJ89" s="6"/>
      <c r="HK89" s="6"/>
      <c r="HL89" s="6"/>
      <c r="HM89" s="52"/>
      <c r="HO89" s="328"/>
      <c r="HP89" s="41">
        <v>5</v>
      </c>
      <c r="HQ89" s="6"/>
      <c r="HR89" s="6"/>
      <c r="HS89" s="6"/>
      <c r="HT89" s="6"/>
      <c r="HU89" s="6"/>
      <c r="HV89" s="6"/>
      <c r="HW89" s="52"/>
      <c r="HY89" s="328"/>
      <c r="HZ89" s="41">
        <v>5</v>
      </c>
      <c r="IA89" s="6"/>
      <c r="IB89" s="6"/>
      <c r="IC89" s="6"/>
      <c r="ID89" s="6"/>
      <c r="IE89" s="6"/>
      <c r="IF89" s="6"/>
      <c r="IG89" s="52"/>
      <c r="II89" s="328"/>
      <c r="IJ89" s="41">
        <v>5</v>
      </c>
      <c r="IK89" s="6"/>
      <c r="IL89" s="6"/>
      <c r="IM89" s="6"/>
      <c r="IN89" s="6"/>
      <c r="IO89" s="6"/>
      <c r="IP89" s="6"/>
      <c r="IQ89" s="52"/>
      <c r="IS89" s="328"/>
      <c r="IT89" s="41">
        <v>5</v>
      </c>
      <c r="IU89" s="6"/>
      <c r="IV89" s="6"/>
      <c r="IW89" s="6"/>
      <c r="IX89" s="6"/>
      <c r="IY89" s="6"/>
      <c r="IZ89" s="6"/>
      <c r="JA89" s="52"/>
    </row>
    <row r="90" spans="1:261" s="1" customFormat="1" outlineLevel="2" x14ac:dyDescent="0.25">
      <c r="B90" s="338"/>
      <c r="C90" s="328"/>
      <c r="D90" s="41">
        <v>6</v>
      </c>
      <c r="E90" s="6"/>
      <c r="F90" s="6"/>
      <c r="G90" s="6"/>
      <c r="H90" s="6"/>
      <c r="I90" s="6"/>
      <c r="J90" s="6"/>
      <c r="K90" s="52"/>
      <c r="M90" s="328"/>
      <c r="N90" s="41">
        <v>6</v>
      </c>
      <c r="O90" s="6"/>
      <c r="P90" s="6"/>
      <c r="Q90" s="6"/>
      <c r="R90" s="6"/>
      <c r="S90" s="6"/>
      <c r="T90" s="6"/>
      <c r="U90" s="52"/>
      <c r="W90" s="328"/>
      <c r="X90" s="41">
        <v>6</v>
      </c>
      <c r="Y90" s="6"/>
      <c r="Z90" s="6"/>
      <c r="AA90" s="6"/>
      <c r="AB90" s="6"/>
      <c r="AC90" s="6"/>
      <c r="AD90" s="6"/>
      <c r="AE90" s="52"/>
      <c r="AG90" s="328"/>
      <c r="AH90" s="41">
        <v>6</v>
      </c>
      <c r="AI90" s="6"/>
      <c r="AJ90" s="6"/>
      <c r="AK90" s="6"/>
      <c r="AL90" s="6"/>
      <c r="AM90" s="6"/>
      <c r="AN90" s="6"/>
      <c r="AO90" s="52"/>
      <c r="AQ90" s="328"/>
      <c r="AR90" s="41">
        <v>6</v>
      </c>
      <c r="AS90" s="6"/>
      <c r="AT90" s="6"/>
      <c r="AU90" s="6"/>
      <c r="AV90" s="6"/>
      <c r="AW90" s="6"/>
      <c r="AX90" s="6"/>
      <c r="AY90" s="52"/>
      <c r="BA90" s="328"/>
      <c r="BB90" s="41">
        <v>6</v>
      </c>
      <c r="BC90" s="6"/>
      <c r="BD90" s="6"/>
      <c r="BE90" s="6"/>
      <c r="BF90" s="6"/>
      <c r="BG90" s="6"/>
      <c r="BH90" s="6"/>
      <c r="BI90" s="52"/>
      <c r="BK90" s="328"/>
      <c r="BL90" s="41">
        <v>6</v>
      </c>
      <c r="BM90" s="6"/>
      <c r="BN90" s="6"/>
      <c r="BO90" s="6"/>
      <c r="BP90" s="6"/>
      <c r="BQ90" s="6"/>
      <c r="BR90" s="6"/>
      <c r="BS90" s="52"/>
      <c r="BU90" s="328"/>
      <c r="BV90" s="41">
        <v>6</v>
      </c>
      <c r="BW90" s="6"/>
      <c r="BX90" s="6"/>
      <c r="BY90" s="6"/>
      <c r="BZ90" s="6"/>
      <c r="CA90" s="6"/>
      <c r="CB90" s="6"/>
      <c r="CC90" s="52"/>
      <c r="CE90" s="328"/>
      <c r="CF90" s="41">
        <v>6</v>
      </c>
      <c r="CG90" s="6"/>
      <c r="CH90" s="6"/>
      <c r="CI90" s="6"/>
      <c r="CJ90" s="6"/>
      <c r="CK90" s="6"/>
      <c r="CL90" s="6"/>
      <c r="CM90" s="52"/>
      <c r="CO90" s="328"/>
      <c r="CP90" s="41">
        <v>6</v>
      </c>
      <c r="CQ90" s="6"/>
      <c r="CR90" s="6"/>
      <c r="CS90" s="6"/>
      <c r="CT90" s="6"/>
      <c r="CU90" s="6"/>
      <c r="CV90" s="6"/>
      <c r="CW90" s="52"/>
      <c r="CY90" s="328"/>
      <c r="CZ90" s="41">
        <v>6</v>
      </c>
      <c r="DA90" s="6"/>
      <c r="DB90" s="6"/>
      <c r="DC90" s="6"/>
      <c r="DD90" s="6"/>
      <c r="DE90" s="6"/>
      <c r="DF90" s="6"/>
      <c r="DG90" s="52"/>
      <c r="DI90" s="328"/>
      <c r="DJ90" s="41">
        <v>6</v>
      </c>
      <c r="DK90" s="6"/>
      <c r="DL90" s="6"/>
      <c r="DM90" s="6"/>
      <c r="DN90" s="6"/>
      <c r="DO90" s="6"/>
      <c r="DP90" s="6"/>
      <c r="DQ90" s="52"/>
      <c r="DS90" s="328"/>
      <c r="DT90" s="41">
        <v>6</v>
      </c>
      <c r="DU90" s="6"/>
      <c r="DV90" s="6"/>
      <c r="DW90" s="6"/>
      <c r="DX90" s="6"/>
      <c r="DY90" s="6"/>
      <c r="DZ90" s="6"/>
      <c r="EA90" s="52"/>
      <c r="EC90" s="328"/>
      <c r="ED90" s="41">
        <v>6</v>
      </c>
      <c r="EE90" s="6"/>
      <c r="EF90" s="6"/>
      <c r="EG90" s="6"/>
      <c r="EH90" s="6"/>
      <c r="EI90" s="6"/>
      <c r="EJ90" s="6"/>
      <c r="EK90" s="52"/>
      <c r="EM90" s="328"/>
      <c r="EN90" s="41">
        <v>6</v>
      </c>
      <c r="EO90" s="6"/>
      <c r="EP90" s="6"/>
      <c r="EQ90" s="6"/>
      <c r="ER90" s="6"/>
      <c r="ES90" s="6"/>
      <c r="ET90" s="6"/>
      <c r="EU90" s="52"/>
      <c r="EW90" s="328"/>
      <c r="EX90" s="41">
        <v>6</v>
      </c>
      <c r="EY90" s="6"/>
      <c r="EZ90" s="6"/>
      <c r="FA90" s="6"/>
      <c r="FB90" s="6"/>
      <c r="FC90" s="6"/>
      <c r="FD90" s="6"/>
      <c r="FE90" s="52"/>
      <c r="FG90" s="328"/>
      <c r="FH90" s="41">
        <v>6</v>
      </c>
      <c r="FI90" s="6"/>
      <c r="FJ90" s="6"/>
      <c r="FK90" s="6"/>
      <c r="FL90" s="6"/>
      <c r="FM90" s="6"/>
      <c r="FN90" s="6"/>
      <c r="FO90" s="52"/>
      <c r="FQ90" s="328"/>
      <c r="FR90" s="41">
        <v>6</v>
      </c>
      <c r="FS90" s="6"/>
      <c r="FT90" s="6"/>
      <c r="FU90" s="6"/>
      <c r="FV90" s="6"/>
      <c r="FW90" s="6"/>
      <c r="FX90" s="6"/>
      <c r="FY90" s="52"/>
      <c r="GA90" s="328"/>
      <c r="GB90" s="41">
        <v>6</v>
      </c>
      <c r="GC90" s="6"/>
      <c r="GD90" s="6"/>
      <c r="GE90" s="6"/>
      <c r="GF90" s="6"/>
      <c r="GG90" s="6"/>
      <c r="GH90" s="6"/>
      <c r="GI90" s="52"/>
      <c r="GK90" s="328"/>
      <c r="GL90" s="41">
        <v>6</v>
      </c>
      <c r="GM90" s="6"/>
      <c r="GN90" s="6"/>
      <c r="GO90" s="6"/>
      <c r="GP90" s="6"/>
      <c r="GQ90" s="6"/>
      <c r="GR90" s="6"/>
      <c r="GS90" s="52"/>
      <c r="GU90" s="328"/>
      <c r="GV90" s="41">
        <v>6</v>
      </c>
      <c r="GW90" s="6"/>
      <c r="GX90" s="6"/>
      <c r="GY90" s="6"/>
      <c r="GZ90" s="6"/>
      <c r="HA90" s="6"/>
      <c r="HB90" s="6"/>
      <c r="HC90" s="52"/>
      <c r="HE90" s="328"/>
      <c r="HF90" s="41">
        <v>6</v>
      </c>
      <c r="HG90" s="6"/>
      <c r="HH90" s="6"/>
      <c r="HI90" s="6"/>
      <c r="HJ90" s="6"/>
      <c r="HK90" s="6"/>
      <c r="HL90" s="6"/>
      <c r="HM90" s="52"/>
      <c r="HO90" s="328"/>
      <c r="HP90" s="41">
        <v>6</v>
      </c>
      <c r="HQ90" s="6"/>
      <c r="HR90" s="6"/>
      <c r="HS90" s="6"/>
      <c r="HT90" s="6"/>
      <c r="HU90" s="6"/>
      <c r="HV90" s="6"/>
      <c r="HW90" s="52"/>
      <c r="HY90" s="328"/>
      <c r="HZ90" s="41">
        <v>6</v>
      </c>
      <c r="IA90" s="6"/>
      <c r="IB90" s="6"/>
      <c r="IC90" s="6"/>
      <c r="ID90" s="6"/>
      <c r="IE90" s="6"/>
      <c r="IF90" s="6"/>
      <c r="IG90" s="52"/>
      <c r="II90" s="328"/>
      <c r="IJ90" s="41">
        <v>6</v>
      </c>
      <c r="IK90" s="6"/>
      <c r="IL90" s="6"/>
      <c r="IM90" s="6"/>
      <c r="IN90" s="6"/>
      <c r="IO90" s="6"/>
      <c r="IP90" s="6"/>
      <c r="IQ90" s="52"/>
      <c r="IS90" s="328"/>
      <c r="IT90" s="41">
        <v>6</v>
      </c>
      <c r="IU90" s="6"/>
      <c r="IV90" s="6"/>
      <c r="IW90" s="6"/>
      <c r="IX90" s="6"/>
      <c r="IY90" s="6"/>
      <c r="IZ90" s="6"/>
      <c r="JA90" s="52"/>
    </row>
    <row r="91" spans="1:261" s="1" customFormat="1" outlineLevel="2" x14ac:dyDescent="0.25">
      <c r="B91" s="338"/>
      <c r="C91" s="328"/>
      <c r="D91" s="41">
        <v>7</v>
      </c>
      <c r="E91" s="6"/>
      <c r="F91" s="6"/>
      <c r="G91" s="6"/>
      <c r="H91" s="6"/>
      <c r="I91" s="6"/>
      <c r="J91" s="6"/>
      <c r="K91" s="52"/>
      <c r="M91" s="328"/>
      <c r="N91" s="41">
        <v>7</v>
      </c>
      <c r="O91" s="6"/>
      <c r="P91" s="6"/>
      <c r="Q91" s="6"/>
      <c r="R91" s="6"/>
      <c r="S91" s="6"/>
      <c r="T91" s="6"/>
      <c r="U91" s="52"/>
      <c r="W91" s="328"/>
      <c r="X91" s="41">
        <v>7</v>
      </c>
      <c r="Y91" s="6"/>
      <c r="Z91" s="6"/>
      <c r="AA91" s="6"/>
      <c r="AB91" s="6"/>
      <c r="AC91" s="6"/>
      <c r="AD91" s="6"/>
      <c r="AE91" s="52"/>
      <c r="AG91" s="328"/>
      <c r="AH91" s="41">
        <v>7</v>
      </c>
      <c r="AI91" s="6"/>
      <c r="AJ91" s="6"/>
      <c r="AK91" s="6"/>
      <c r="AL91" s="6"/>
      <c r="AM91" s="6"/>
      <c r="AN91" s="6"/>
      <c r="AO91" s="52"/>
      <c r="AQ91" s="328"/>
      <c r="AR91" s="41">
        <v>7</v>
      </c>
      <c r="AS91" s="6"/>
      <c r="AT91" s="6"/>
      <c r="AU91" s="6"/>
      <c r="AV91" s="6"/>
      <c r="AW91" s="6"/>
      <c r="AX91" s="6"/>
      <c r="AY91" s="52"/>
      <c r="BA91" s="328"/>
      <c r="BB91" s="41">
        <v>7</v>
      </c>
      <c r="BC91" s="6"/>
      <c r="BD91" s="6"/>
      <c r="BE91" s="6"/>
      <c r="BF91" s="6"/>
      <c r="BG91" s="6"/>
      <c r="BH91" s="6"/>
      <c r="BI91" s="52"/>
      <c r="BK91" s="328"/>
      <c r="BL91" s="41">
        <v>7</v>
      </c>
      <c r="BM91" s="6"/>
      <c r="BN91" s="6"/>
      <c r="BO91" s="6"/>
      <c r="BP91" s="6"/>
      <c r="BQ91" s="6"/>
      <c r="BR91" s="6"/>
      <c r="BS91" s="52"/>
      <c r="BU91" s="328"/>
      <c r="BV91" s="41">
        <v>7</v>
      </c>
      <c r="BW91" s="6"/>
      <c r="BX91" s="6"/>
      <c r="BY91" s="6"/>
      <c r="BZ91" s="6"/>
      <c r="CA91" s="6"/>
      <c r="CB91" s="6"/>
      <c r="CC91" s="52"/>
      <c r="CE91" s="328"/>
      <c r="CF91" s="41">
        <v>7</v>
      </c>
      <c r="CG91" s="6"/>
      <c r="CH91" s="6"/>
      <c r="CI91" s="6"/>
      <c r="CJ91" s="6"/>
      <c r="CK91" s="6"/>
      <c r="CL91" s="6"/>
      <c r="CM91" s="52"/>
      <c r="CO91" s="328"/>
      <c r="CP91" s="41">
        <v>7</v>
      </c>
      <c r="CQ91" s="6"/>
      <c r="CR91" s="6"/>
      <c r="CS91" s="6"/>
      <c r="CT91" s="6"/>
      <c r="CU91" s="6"/>
      <c r="CV91" s="6"/>
      <c r="CW91" s="52"/>
      <c r="CY91" s="328"/>
      <c r="CZ91" s="41">
        <v>7</v>
      </c>
      <c r="DA91" s="6"/>
      <c r="DB91" s="6"/>
      <c r="DC91" s="6"/>
      <c r="DD91" s="6"/>
      <c r="DE91" s="6"/>
      <c r="DF91" s="6"/>
      <c r="DG91" s="52"/>
      <c r="DI91" s="328"/>
      <c r="DJ91" s="41">
        <v>7</v>
      </c>
      <c r="DK91" s="6"/>
      <c r="DL91" s="6"/>
      <c r="DM91" s="6"/>
      <c r="DN91" s="6"/>
      <c r="DO91" s="6"/>
      <c r="DP91" s="6"/>
      <c r="DQ91" s="52"/>
      <c r="DS91" s="328"/>
      <c r="DT91" s="41">
        <v>7</v>
      </c>
      <c r="DU91" s="6"/>
      <c r="DV91" s="6"/>
      <c r="DW91" s="6"/>
      <c r="DX91" s="6"/>
      <c r="DY91" s="6"/>
      <c r="DZ91" s="6"/>
      <c r="EA91" s="52"/>
      <c r="EC91" s="328"/>
      <c r="ED91" s="41">
        <v>7</v>
      </c>
      <c r="EE91" s="6"/>
      <c r="EF91" s="6"/>
      <c r="EG91" s="6"/>
      <c r="EH91" s="6"/>
      <c r="EI91" s="6"/>
      <c r="EJ91" s="6"/>
      <c r="EK91" s="52"/>
      <c r="EM91" s="328"/>
      <c r="EN91" s="41">
        <v>7</v>
      </c>
      <c r="EO91" s="6"/>
      <c r="EP91" s="6"/>
      <c r="EQ91" s="6"/>
      <c r="ER91" s="6"/>
      <c r="ES91" s="6"/>
      <c r="ET91" s="6"/>
      <c r="EU91" s="52"/>
      <c r="EW91" s="328"/>
      <c r="EX91" s="41">
        <v>7</v>
      </c>
      <c r="EY91" s="6"/>
      <c r="EZ91" s="6"/>
      <c r="FA91" s="6"/>
      <c r="FB91" s="6"/>
      <c r="FC91" s="6"/>
      <c r="FD91" s="6"/>
      <c r="FE91" s="52"/>
      <c r="FG91" s="328"/>
      <c r="FH91" s="41">
        <v>7</v>
      </c>
      <c r="FI91" s="6"/>
      <c r="FJ91" s="6"/>
      <c r="FK91" s="6"/>
      <c r="FL91" s="6"/>
      <c r="FM91" s="6"/>
      <c r="FN91" s="6"/>
      <c r="FO91" s="52"/>
      <c r="FQ91" s="328"/>
      <c r="FR91" s="41">
        <v>7</v>
      </c>
      <c r="FS91" s="6"/>
      <c r="FT91" s="6"/>
      <c r="FU91" s="6"/>
      <c r="FV91" s="6"/>
      <c r="FW91" s="6"/>
      <c r="FX91" s="6"/>
      <c r="FY91" s="52"/>
      <c r="GA91" s="328"/>
      <c r="GB91" s="41">
        <v>7</v>
      </c>
      <c r="GC91" s="6"/>
      <c r="GD91" s="6"/>
      <c r="GE91" s="6"/>
      <c r="GF91" s="6"/>
      <c r="GG91" s="6"/>
      <c r="GH91" s="6"/>
      <c r="GI91" s="52"/>
      <c r="GK91" s="328"/>
      <c r="GL91" s="41">
        <v>7</v>
      </c>
      <c r="GM91" s="6"/>
      <c r="GN91" s="6"/>
      <c r="GO91" s="6"/>
      <c r="GP91" s="6"/>
      <c r="GQ91" s="6"/>
      <c r="GR91" s="6"/>
      <c r="GS91" s="52"/>
      <c r="GU91" s="328"/>
      <c r="GV91" s="41">
        <v>7</v>
      </c>
      <c r="GW91" s="6"/>
      <c r="GX91" s="6"/>
      <c r="GY91" s="6"/>
      <c r="GZ91" s="6"/>
      <c r="HA91" s="6"/>
      <c r="HB91" s="6"/>
      <c r="HC91" s="52"/>
      <c r="HE91" s="328"/>
      <c r="HF91" s="41">
        <v>7</v>
      </c>
      <c r="HG91" s="6"/>
      <c r="HH91" s="6"/>
      <c r="HI91" s="6"/>
      <c r="HJ91" s="6"/>
      <c r="HK91" s="6"/>
      <c r="HL91" s="6"/>
      <c r="HM91" s="52"/>
      <c r="HO91" s="328"/>
      <c r="HP91" s="41">
        <v>7</v>
      </c>
      <c r="HQ91" s="6"/>
      <c r="HR91" s="6"/>
      <c r="HS91" s="6"/>
      <c r="HT91" s="6"/>
      <c r="HU91" s="6"/>
      <c r="HV91" s="6"/>
      <c r="HW91" s="52"/>
      <c r="HY91" s="328"/>
      <c r="HZ91" s="41">
        <v>7</v>
      </c>
      <c r="IA91" s="6"/>
      <c r="IB91" s="6"/>
      <c r="IC91" s="6"/>
      <c r="ID91" s="6"/>
      <c r="IE91" s="6"/>
      <c r="IF91" s="6"/>
      <c r="IG91" s="52"/>
      <c r="II91" s="328"/>
      <c r="IJ91" s="41">
        <v>7</v>
      </c>
      <c r="IK91" s="6"/>
      <c r="IL91" s="6"/>
      <c r="IM91" s="6"/>
      <c r="IN91" s="6"/>
      <c r="IO91" s="6"/>
      <c r="IP91" s="6"/>
      <c r="IQ91" s="52"/>
      <c r="IS91" s="328"/>
      <c r="IT91" s="41">
        <v>7</v>
      </c>
      <c r="IU91" s="6"/>
      <c r="IV91" s="6"/>
      <c r="IW91" s="6"/>
      <c r="IX91" s="6"/>
      <c r="IY91" s="6"/>
      <c r="IZ91" s="6"/>
      <c r="JA91" s="52"/>
    </row>
    <row r="92" spans="1:261" s="1" customFormat="1" outlineLevel="2" x14ac:dyDescent="0.25">
      <c r="B92" s="338"/>
      <c r="C92" s="328"/>
      <c r="D92" s="41">
        <v>8</v>
      </c>
      <c r="E92" s="6"/>
      <c r="F92" s="6"/>
      <c r="G92" s="6"/>
      <c r="H92" s="6"/>
      <c r="I92" s="6"/>
      <c r="J92" s="6"/>
      <c r="K92" s="52"/>
      <c r="M92" s="328"/>
      <c r="N92" s="41">
        <v>8</v>
      </c>
      <c r="O92" s="6"/>
      <c r="P92" s="6"/>
      <c r="Q92" s="6"/>
      <c r="R92" s="6"/>
      <c r="S92" s="6"/>
      <c r="T92" s="6"/>
      <c r="U92" s="52"/>
      <c r="W92" s="328"/>
      <c r="X92" s="41">
        <v>8</v>
      </c>
      <c r="Y92" s="6"/>
      <c r="Z92" s="6"/>
      <c r="AA92" s="6"/>
      <c r="AB92" s="6"/>
      <c r="AC92" s="6"/>
      <c r="AD92" s="6"/>
      <c r="AE92" s="52"/>
      <c r="AG92" s="328"/>
      <c r="AH92" s="41">
        <v>8</v>
      </c>
      <c r="AI92" s="6"/>
      <c r="AJ92" s="6"/>
      <c r="AK92" s="6"/>
      <c r="AL92" s="6"/>
      <c r="AM92" s="6"/>
      <c r="AN92" s="6"/>
      <c r="AO92" s="52"/>
      <c r="AQ92" s="328"/>
      <c r="AR92" s="41">
        <v>8</v>
      </c>
      <c r="AS92" s="6"/>
      <c r="AT92" s="6"/>
      <c r="AU92" s="6"/>
      <c r="AV92" s="6"/>
      <c r="AW92" s="6"/>
      <c r="AX92" s="6"/>
      <c r="AY92" s="52"/>
      <c r="BA92" s="328"/>
      <c r="BB92" s="41">
        <v>8</v>
      </c>
      <c r="BC92" s="6"/>
      <c r="BD92" s="6"/>
      <c r="BE92" s="6"/>
      <c r="BF92" s="6"/>
      <c r="BG92" s="6"/>
      <c r="BH92" s="6"/>
      <c r="BI92" s="52"/>
      <c r="BK92" s="328"/>
      <c r="BL92" s="41">
        <v>8</v>
      </c>
      <c r="BM92" s="6"/>
      <c r="BN92" s="6"/>
      <c r="BO92" s="6"/>
      <c r="BP92" s="6"/>
      <c r="BQ92" s="6"/>
      <c r="BR92" s="6"/>
      <c r="BS92" s="52"/>
      <c r="BU92" s="328"/>
      <c r="BV92" s="41">
        <v>8</v>
      </c>
      <c r="BW92" s="6"/>
      <c r="BX92" s="6"/>
      <c r="BY92" s="6"/>
      <c r="BZ92" s="6"/>
      <c r="CA92" s="6"/>
      <c r="CB92" s="6"/>
      <c r="CC92" s="52"/>
      <c r="CE92" s="328"/>
      <c r="CF92" s="41">
        <v>8</v>
      </c>
      <c r="CG92" s="6"/>
      <c r="CH92" s="6"/>
      <c r="CI92" s="6"/>
      <c r="CJ92" s="6"/>
      <c r="CK92" s="6"/>
      <c r="CL92" s="6"/>
      <c r="CM92" s="52"/>
      <c r="CO92" s="328"/>
      <c r="CP92" s="41">
        <v>8</v>
      </c>
      <c r="CQ92" s="6"/>
      <c r="CR92" s="6"/>
      <c r="CS92" s="6"/>
      <c r="CT92" s="6"/>
      <c r="CU92" s="6"/>
      <c r="CV92" s="6"/>
      <c r="CW92" s="52"/>
      <c r="CY92" s="328"/>
      <c r="CZ92" s="41">
        <v>8</v>
      </c>
      <c r="DA92" s="6"/>
      <c r="DB92" s="6"/>
      <c r="DC92" s="6"/>
      <c r="DD92" s="6"/>
      <c r="DE92" s="6"/>
      <c r="DF92" s="6"/>
      <c r="DG92" s="52"/>
      <c r="DI92" s="328"/>
      <c r="DJ92" s="41">
        <v>8</v>
      </c>
      <c r="DK92" s="6"/>
      <c r="DL92" s="6"/>
      <c r="DM92" s="6"/>
      <c r="DN92" s="6"/>
      <c r="DO92" s="6"/>
      <c r="DP92" s="6"/>
      <c r="DQ92" s="52"/>
      <c r="DS92" s="328"/>
      <c r="DT92" s="41">
        <v>8</v>
      </c>
      <c r="DU92" s="6"/>
      <c r="DV92" s="6"/>
      <c r="DW92" s="6"/>
      <c r="DX92" s="6"/>
      <c r="DY92" s="6"/>
      <c r="DZ92" s="6"/>
      <c r="EA92" s="52"/>
      <c r="EC92" s="328"/>
      <c r="ED92" s="41">
        <v>8</v>
      </c>
      <c r="EE92" s="6"/>
      <c r="EF92" s="6"/>
      <c r="EG92" s="6"/>
      <c r="EH92" s="6"/>
      <c r="EI92" s="6"/>
      <c r="EJ92" s="6"/>
      <c r="EK92" s="52"/>
      <c r="EM92" s="328"/>
      <c r="EN92" s="41">
        <v>8</v>
      </c>
      <c r="EO92" s="6"/>
      <c r="EP92" s="6"/>
      <c r="EQ92" s="6"/>
      <c r="ER92" s="6"/>
      <c r="ES92" s="6"/>
      <c r="ET92" s="6"/>
      <c r="EU92" s="52"/>
      <c r="EW92" s="328"/>
      <c r="EX92" s="41">
        <v>8</v>
      </c>
      <c r="EY92" s="6"/>
      <c r="EZ92" s="6"/>
      <c r="FA92" s="6"/>
      <c r="FB92" s="6"/>
      <c r="FC92" s="6"/>
      <c r="FD92" s="6"/>
      <c r="FE92" s="52"/>
      <c r="FG92" s="328"/>
      <c r="FH92" s="41">
        <v>8</v>
      </c>
      <c r="FI92" s="6"/>
      <c r="FJ92" s="6"/>
      <c r="FK92" s="6"/>
      <c r="FL92" s="6"/>
      <c r="FM92" s="6"/>
      <c r="FN92" s="6"/>
      <c r="FO92" s="52"/>
      <c r="FQ92" s="328"/>
      <c r="FR92" s="41">
        <v>8</v>
      </c>
      <c r="FS92" s="6"/>
      <c r="FT92" s="6"/>
      <c r="FU92" s="6"/>
      <c r="FV92" s="6"/>
      <c r="FW92" s="6"/>
      <c r="FX92" s="6"/>
      <c r="FY92" s="52"/>
      <c r="GA92" s="328"/>
      <c r="GB92" s="41">
        <v>8</v>
      </c>
      <c r="GC92" s="6"/>
      <c r="GD92" s="6"/>
      <c r="GE92" s="6"/>
      <c r="GF92" s="6"/>
      <c r="GG92" s="6"/>
      <c r="GH92" s="6"/>
      <c r="GI92" s="52"/>
      <c r="GK92" s="328"/>
      <c r="GL92" s="41">
        <v>8</v>
      </c>
      <c r="GM92" s="6"/>
      <c r="GN92" s="6"/>
      <c r="GO92" s="6"/>
      <c r="GP92" s="6"/>
      <c r="GQ92" s="6"/>
      <c r="GR92" s="6"/>
      <c r="GS92" s="52"/>
      <c r="GU92" s="328"/>
      <c r="GV92" s="41">
        <v>8</v>
      </c>
      <c r="GW92" s="6"/>
      <c r="GX92" s="6"/>
      <c r="GY92" s="6"/>
      <c r="GZ92" s="6"/>
      <c r="HA92" s="6"/>
      <c r="HB92" s="6"/>
      <c r="HC92" s="52"/>
      <c r="HE92" s="328"/>
      <c r="HF92" s="41">
        <v>8</v>
      </c>
      <c r="HG92" s="6"/>
      <c r="HH92" s="6"/>
      <c r="HI92" s="6"/>
      <c r="HJ92" s="6"/>
      <c r="HK92" s="6"/>
      <c r="HL92" s="6"/>
      <c r="HM92" s="52"/>
      <c r="HO92" s="328"/>
      <c r="HP92" s="41">
        <v>8</v>
      </c>
      <c r="HQ92" s="6"/>
      <c r="HR92" s="6"/>
      <c r="HS92" s="6"/>
      <c r="HT92" s="6"/>
      <c r="HU92" s="6"/>
      <c r="HV92" s="6"/>
      <c r="HW92" s="52"/>
      <c r="HY92" s="328"/>
      <c r="HZ92" s="41">
        <v>8</v>
      </c>
      <c r="IA92" s="6"/>
      <c r="IB92" s="6"/>
      <c r="IC92" s="6"/>
      <c r="ID92" s="6"/>
      <c r="IE92" s="6"/>
      <c r="IF92" s="6"/>
      <c r="IG92" s="52"/>
      <c r="II92" s="328"/>
      <c r="IJ92" s="41">
        <v>8</v>
      </c>
      <c r="IK92" s="6"/>
      <c r="IL92" s="6"/>
      <c r="IM92" s="6"/>
      <c r="IN92" s="6"/>
      <c r="IO92" s="6"/>
      <c r="IP92" s="6"/>
      <c r="IQ92" s="52"/>
      <c r="IS92" s="328"/>
      <c r="IT92" s="41">
        <v>8</v>
      </c>
      <c r="IU92" s="6"/>
      <c r="IV92" s="6"/>
      <c r="IW92" s="6"/>
      <c r="IX92" s="6"/>
      <c r="IY92" s="6"/>
      <c r="IZ92" s="6"/>
      <c r="JA92" s="52"/>
    </row>
    <row r="93" spans="1:261" s="1" customFormat="1" outlineLevel="2" x14ac:dyDescent="0.25">
      <c r="B93" s="338"/>
      <c r="C93" s="334"/>
      <c r="D93" s="41">
        <v>9</v>
      </c>
      <c r="E93" s="6"/>
      <c r="F93" s="6"/>
      <c r="G93" s="6"/>
      <c r="H93" s="6"/>
      <c r="I93" s="6"/>
      <c r="J93" s="6"/>
      <c r="K93" s="52"/>
      <c r="M93" s="101"/>
      <c r="N93" s="41">
        <v>9</v>
      </c>
      <c r="O93" s="6"/>
      <c r="P93" s="6"/>
      <c r="Q93" s="6"/>
      <c r="R93" s="6"/>
      <c r="S93" s="6"/>
      <c r="T93" s="6"/>
      <c r="U93" s="52"/>
      <c r="W93" s="101"/>
      <c r="X93" s="41">
        <v>9</v>
      </c>
      <c r="Y93" s="6"/>
      <c r="Z93" s="6"/>
      <c r="AA93" s="6"/>
      <c r="AB93" s="6"/>
      <c r="AC93" s="6"/>
      <c r="AD93" s="6"/>
      <c r="AE93" s="52"/>
      <c r="AG93" s="101"/>
      <c r="AH93" s="41">
        <v>9</v>
      </c>
      <c r="AI93" s="6"/>
      <c r="AJ93" s="6"/>
      <c r="AK93" s="6"/>
      <c r="AL93" s="6"/>
      <c r="AM93" s="6"/>
      <c r="AN93" s="6"/>
      <c r="AO93" s="52"/>
      <c r="AQ93" s="101"/>
      <c r="AR93" s="41">
        <v>9</v>
      </c>
      <c r="AS93" s="6"/>
      <c r="AT93" s="6"/>
      <c r="AU93" s="6"/>
      <c r="AV93" s="6"/>
      <c r="AW93" s="6"/>
      <c r="AX93" s="6"/>
      <c r="AY93" s="52"/>
      <c r="BA93" s="101"/>
      <c r="BB93" s="41">
        <v>9</v>
      </c>
      <c r="BC93" s="6"/>
      <c r="BD93" s="6"/>
      <c r="BE93" s="6"/>
      <c r="BF93" s="6"/>
      <c r="BG93" s="6"/>
      <c r="BH93" s="6"/>
      <c r="BI93" s="52"/>
      <c r="BK93" s="101"/>
      <c r="BL93" s="41">
        <v>9</v>
      </c>
      <c r="BM93" s="6"/>
      <c r="BN93" s="6"/>
      <c r="BO93" s="6"/>
      <c r="BP93" s="6"/>
      <c r="BQ93" s="6"/>
      <c r="BR93" s="6"/>
      <c r="BS93" s="52"/>
      <c r="BU93" s="101"/>
      <c r="BV93" s="41">
        <v>9</v>
      </c>
      <c r="BW93" s="6"/>
      <c r="BX93" s="6"/>
      <c r="BY93" s="6"/>
      <c r="BZ93" s="6"/>
      <c r="CA93" s="6"/>
      <c r="CB93" s="6"/>
      <c r="CC93" s="52"/>
      <c r="CE93" s="101"/>
      <c r="CF93" s="41">
        <v>9</v>
      </c>
      <c r="CG93" s="6"/>
      <c r="CH93" s="6"/>
      <c r="CI93" s="6"/>
      <c r="CJ93" s="6"/>
      <c r="CK93" s="6"/>
      <c r="CL93" s="6"/>
      <c r="CM93" s="52"/>
      <c r="CO93" s="101"/>
      <c r="CP93" s="41">
        <v>9</v>
      </c>
      <c r="CQ93" s="6"/>
      <c r="CR93" s="6"/>
      <c r="CS93" s="6"/>
      <c r="CT93" s="6"/>
      <c r="CU93" s="6"/>
      <c r="CV93" s="6"/>
      <c r="CW93" s="52"/>
      <c r="CY93" s="101"/>
      <c r="CZ93" s="41">
        <v>9</v>
      </c>
      <c r="DA93" s="6"/>
      <c r="DB93" s="6"/>
      <c r="DC93" s="6"/>
      <c r="DD93" s="6"/>
      <c r="DE93" s="6"/>
      <c r="DF93" s="6"/>
      <c r="DG93" s="52"/>
      <c r="DI93" s="101"/>
      <c r="DJ93" s="41">
        <v>9</v>
      </c>
      <c r="DK93" s="6"/>
      <c r="DL93" s="6"/>
      <c r="DM93" s="6"/>
      <c r="DN93" s="6"/>
      <c r="DO93" s="6"/>
      <c r="DP93" s="6"/>
      <c r="DQ93" s="52"/>
      <c r="DS93" s="101"/>
      <c r="DT93" s="41">
        <v>9</v>
      </c>
      <c r="DU93" s="6"/>
      <c r="DV93" s="6"/>
      <c r="DW93" s="6"/>
      <c r="DX93" s="6"/>
      <c r="DY93" s="6"/>
      <c r="DZ93" s="6"/>
      <c r="EA93" s="52"/>
      <c r="EC93" s="101"/>
      <c r="ED93" s="41">
        <v>9</v>
      </c>
      <c r="EE93" s="6"/>
      <c r="EF93" s="6"/>
      <c r="EG93" s="6"/>
      <c r="EH93" s="6"/>
      <c r="EI93" s="6"/>
      <c r="EJ93" s="6"/>
      <c r="EK93" s="52"/>
      <c r="EM93" s="101"/>
      <c r="EN93" s="41">
        <v>9</v>
      </c>
      <c r="EO93" s="6"/>
      <c r="EP93" s="6"/>
      <c r="EQ93" s="6"/>
      <c r="ER93" s="6"/>
      <c r="ES93" s="6"/>
      <c r="ET93" s="6"/>
      <c r="EU93" s="52"/>
      <c r="EW93" s="101"/>
      <c r="EX93" s="41">
        <v>9</v>
      </c>
      <c r="EY93" s="6"/>
      <c r="EZ93" s="6"/>
      <c r="FA93" s="6"/>
      <c r="FB93" s="6"/>
      <c r="FC93" s="6"/>
      <c r="FD93" s="6"/>
      <c r="FE93" s="52"/>
      <c r="FG93" s="101"/>
      <c r="FH93" s="41">
        <v>9</v>
      </c>
      <c r="FI93" s="6"/>
      <c r="FJ93" s="6"/>
      <c r="FK93" s="6"/>
      <c r="FL93" s="6"/>
      <c r="FM93" s="6"/>
      <c r="FN93" s="6"/>
      <c r="FO93" s="52"/>
      <c r="FQ93" s="101"/>
      <c r="FR93" s="41">
        <v>9</v>
      </c>
      <c r="FS93" s="6"/>
      <c r="FT93" s="6"/>
      <c r="FU93" s="6"/>
      <c r="FV93" s="6"/>
      <c r="FW93" s="6"/>
      <c r="FX93" s="6"/>
      <c r="FY93" s="52"/>
      <c r="GA93" s="101"/>
      <c r="GB93" s="41">
        <v>9</v>
      </c>
      <c r="GC93" s="6"/>
      <c r="GD93" s="6"/>
      <c r="GE93" s="6"/>
      <c r="GF93" s="6"/>
      <c r="GG93" s="6"/>
      <c r="GH93" s="6"/>
      <c r="GI93" s="52"/>
      <c r="GK93" s="101"/>
      <c r="GL93" s="41">
        <v>9</v>
      </c>
      <c r="GM93" s="6"/>
      <c r="GN93" s="6"/>
      <c r="GO93" s="6"/>
      <c r="GP93" s="6"/>
      <c r="GQ93" s="6"/>
      <c r="GR93" s="6"/>
      <c r="GS93" s="52"/>
      <c r="GU93" s="101"/>
      <c r="GV93" s="41">
        <v>9</v>
      </c>
      <c r="GW93" s="6"/>
      <c r="GX93" s="6"/>
      <c r="GY93" s="6"/>
      <c r="GZ93" s="6"/>
      <c r="HA93" s="6"/>
      <c r="HB93" s="6"/>
      <c r="HC93" s="52"/>
      <c r="HE93" s="101"/>
      <c r="HF93" s="41">
        <v>9</v>
      </c>
      <c r="HG93" s="6"/>
      <c r="HH93" s="6"/>
      <c r="HI93" s="6"/>
      <c r="HJ93" s="6"/>
      <c r="HK93" s="6"/>
      <c r="HL93" s="6"/>
      <c r="HM93" s="52"/>
      <c r="HO93" s="101"/>
      <c r="HP93" s="41">
        <v>9</v>
      </c>
      <c r="HQ93" s="6"/>
      <c r="HR93" s="6"/>
      <c r="HS93" s="6"/>
      <c r="HT93" s="6"/>
      <c r="HU93" s="6"/>
      <c r="HV93" s="6"/>
      <c r="HW93" s="52"/>
      <c r="HY93" s="101"/>
      <c r="HZ93" s="41">
        <v>9</v>
      </c>
      <c r="IA93" s="6"/>
      <c r="IB93" s="6"/>
      <c r="IC93" s="6"/>
      <c r="ID93" s="6"/>
      <c r="IE93" s="6"/>
      <c r="IF93" s="6"/>
      <c r="IG93" s="52"/>
      <c r="II93" s="101"/>
      <c r="IJ93" s="41">
        <v>9</v>
      </c>
      <c r="IK93" s="6"/>
      <c r="IL93" s="6"/>
      <c r="IM93" s="6"/>
      <c r="IN93" s="6"/>
      <c r="IO93" s="6"/>
      <c r="IP93" s="6"/>
      <c r="IQ93" s="52"/>
      <c r="IS93" s="101"/>
      <c r="IT93" s="41">
        <v>9</v>
      </c>
      <c r="IU93" s="6"/>
      <c r="IV93" s="6"/>
      <c r="IW93" s="6"/>
      <c r="IX93" s="6"/>
      <c r="IY93" s="6"/>
      <c r="IZ93" s="6"/>
      <c r="JA93" s="52"/>
    </row>
    <row r="94" spans="1:261" s="1" customFormat="1" outlineLevel="2" x14ac:dyDescent="0.25">
      <c r="B94" s="338"/>
      <c r="C94" s="339"/>
      <c r="D94" s="17" t="s">
        <v>1</v>
      </c>
      <c r="E94" s="36" t="e">
        <f>AVERAGE(O94,Y94,AI94,AS94,BC94,BM94,BW94,CG94,CQ94,DA94,DK94,DU94,EE94,EO94,EY94,FI94,FS94,GC94,GM94,GW94,HG94,HQ94,IA94,IK94,IU94)</f>
        <v>#DIV/0!</v>
      </c>
      <c r="F94" s="36" t="e">
        <f t="shared" ref="F94:J94" si="399">AVERAGE(P94,Z94,AJ94,AT94,BD94,BN94,BX94,CH94,CR94,DB94,DL94,DV94,EF94,EP94,EZ94,FJ94,FT94,GD94,GN94,GX94,HH94,HR94,IB94,IL94,IV94)</f>
        <v>#DIV/0!</v>
      </c>
      <c r="G94" s="36" t="e">
        <f t="shared" si="399"/>
        <v>#DIV/0!</v>
      </c>
      <c r="H94" s="36" t="e">
        <f t="shared" si="399"/>
        <v>#DIV/0!</v>
      </c>
      <c r="I94" s="36" t="e">
        <f t="shared" si="399"/>
        <v>#DIV/0!</v>
      </c>
      <c r="J94" s="36" t="e">
        <f t="shared" si="399"/>
        <v>#DIV/0!</v>
      </c>
      <c r="K94" s="52" t="s">
        <v>430</v>
      </c>
      <c r="M94" s="48"/>
      <c r="N94" s="17" t="s">
        <v>1</v>
      </c>
      <c r="O94" s="36" t="str">
        <f>IF(COUNT(O85:O93)=0,"",AVERAGE(O85:O93))</f>
        <v/>
      </c>
      <c r="P94" s="36" t="str">
        <f t="shared" ref="P94:T94" si="400">IF(COUNT(P85:P93)=0,"",AVERAGE(P85:P93))</f>
        <v/>
      </c>
      <c r="Q94" s="36" t="str">
        <f t="shared" si="400"/>
        <v/>
      </c>
      <c r="R94" s="36" t="str">
        <f t="shared" si="400"/>
        <v/>
      </c>
      <c r="S94" s="36"/>
      <c r="T94" s="36" t="str">
        <f t="shared" si="400"/>
        <v/>
      </c>
      <c r="U94" s="52" t="str">
        <f>IF(COUNT(#REF!)=0,"",AVERAGE(#REF!))</f>
        <v/>
      </c>
      <c r="W94" s="48"/>
      <c r="X94" s="17" t="s">
        <v>1</v>
      </c>
      <c r="Y94" s="36" t="str">
        <f>IF(COUNT(Y85:Y93)=0,"",AVERAGE(Y85:Y93))</f>
        <v/>
      </c>
      <c r="Z94" s="36" t="str">
        <f t="shared" ref="Z94:AD94" si="401">IF(COUNT(Z85:Z93)=0,"",AVERAGE(Z85:Z93))</f>
        <v/>
      </c>
      <c r="AA94" s="36" t="str">
        <f t="shared" si="401"/>
        <v/>
      </c>
      <c r="AB94" s="36" t="str">
        <f t="shared" si="401"/>
        <v/>
      </c>
      <c r="AC94" s="36" t="str">
        <f t="shared" si="401"/>
        <v/>
      </c>
      <c r="AD94" s="36" t="str">
        <f t="shared" si="401"/>
        <v/>
      </c>
      <c r="AE94" s="52" t="str">
        <f>IF(COUNT(#REF!)=0,"",AVERAGE(#REF!))</f>
        <v/>
      </c>
      <c r="AG94" s="48"/>
      <c r="AH94" s="17" t="s">
        <v>1</v>
      </c>
      <c r="AI94" s="36" t="str">
        <f>IF(COUNT(AI85:AI93)=0,"",AVERAGE(AI85:AI93))</f>
        <v/>
      </c>
      <c r="AJ94" s="36" t="str">
        <f t="shared" ref="AJ94:AN94" si="402">IF(COUNT(AJ85:AJ93)=0,"",AVERAGE(AJ85:AJ93))</f>
        <v/>
      </c>
      <c r="AK94" s="36" t="str">
        <f t="shared" si="402"/>
        <v/>
      </c>
      <c r="AL94" s="36" t="str">
        <f t="shared" si="402"/>
        <v/>
      </c>
      <c r="AM94" s="36" t="str">
        <f t="shared" si="402"/>
        <v/>
      </c>
      <c r="AN94" s="36" t="str">
        <f t="shared" si="402"/>
        <v/>
      </c>
      <c r="AO94" s="52" t="str">
        <f>IF(COUNT(#REF!)=0,"",AVERAGE(#REF!))</f>
        <v/>
      </c>
      <c r="AQ94" s="48"/>
      <c r="AR94" s="17" t="s">
        <v>1</v>
      </c>
      <c r="AS94" s="36" t="str">
        <f>IF(COUNT(AS85:AS93)=0,"",AVERAGE(AS85:AS93))</f>
        <v/>
      </c>
      <c r="AT94" s="36" t="str">
        <f t="shared" ref="AT94:AX94" si="403">IF(COUNT(AT85:AT93)=0,"",AVERAGE(AT85:AT93))</f>
        <v/>
      </c>
      <c r="AU94" s="36" t="str">
        <f t="shared" si="403"/>
        <v/>
      </c>
      <c r="AV94" s="36" t="str">
        <f t="shared" si="403"/>
        <v/>
      </c>
      <c r="AW94" s="36" t="str">
        <f t="shared" si="403"/>
        <v/>
      </c>
      <c r="AX94" s="36" t="str">
        <f t="shared" si="403"/>
        <v/>
      </c>
      <c r="AY94" s="52" t="str">
        <f>IF(COUNT(#REF!)=0,"",AVERAGE(#REF!))</f>
        <v/>
      </c>
      <c r="BA94" s="48"/>
      <c r="BB94" s="17" t="s">
        <v>1</v>
      </c>
      <c r="BC94" s="36" t="str">
        <f>IF(COUNT(BC85:BC93)=0,"",AVERAGE(BC85:BC93))</f>
        <v/>
      </c>
      <c r="BD94" s="36" t="str">
        <f t="shared" ref="BD94:BH94" si="404">IF(COUNT(BD85:BD93)=0,"",AVERAGE(BD85:BD93))</f>
        <v/>
      </c>
      <c r="BE94" s="36" t="str">
        <f t="shared" si="404"/>
        <v/>
      </c>
      <c r="BF94" s="36" t="str">
        <f t="shared" si="404"/>
        <v/>
      </c>
      <c r="BG94" s="36" t="str">
        <f t="shared" si="404"/>
        <v/>
      </c>
      <c r="BH94" s="36" t="str">
        <f t="shared" si="404"/>
        <v/>
      </c>
      <c r="BI94" s="52" t="str">
        <f>IF(COUNT(#REF!)=0,"",AVERAGE(#REF!))</f>
        <v/>
      </c>
      <c r="BK94" s="48"/>
      <c r="BL94" s="17" t="s">
        <v>1</v>
      </c>
      <c r="BM94" s="36" t="str">
        <f>IF(COUNT(BM85:BM93)=0,"",AVERAGE(BM85:BM93))</f>
        <v/>
      </c>
      <c r="BN94" s="36" t="str">
        <f t="shared" ref="BN94:BR94" si="405">IF(COUNT(BN85:BN93)=0,"",AVERAGE(BN85:BN93))</f>
        <v/>
      </c>
      <c r="BO94" s="36" t="str">
        <f t="shared" si="405"/>
        <v/>
      </c>
      <c r="BP94" s="36" t="str">
        <f t="shared" si="405"/>
        <v/>
      </c>
      <c r="BQ94" s="36" t="str">
        <f t="shared" si="405"/>
        <v/>
      </c>
      <c r="BR94" s="36" t="str">
        <f t="shared" si="405"/>
        <v/>
      </c>
      <c r="BS94" s="52" t="str">
        <f>IF(COUNT(#REF!)=0,"",AVERAGE(#REF!))</f>
        <v/>
      </c>
      <c r="BU94" s="48"/>
      <c r="BV94" s="17" t="s">
        <v>1</v>
      </c>
      <c r="BW94" s="36" t="str">
        <f>IF(COUNT(BW85:BW93)=0,"",AVERAGE(BW85:BW93))</f>
        <v/>
      </c>
      <c r="BX94" s="36" t="str">
        <f t="shared" ref="BX94:CB94" si="406">IF(COUNT(BX85:BX93)=0,"",AVERAGE(BX85:BX93))</f>
        <v/>
      </c>
      <c r="BY94" s="36" t="str">
        <f t="shared" si="406"/>
        <v/>
      </c>
      <c r="BZ94" s="36" t="str">
        <f t="shared" si="406"/>
        <v/>
      </c>
      <c r="CA94" s="36" t="str">
        <f t="shared" si="406"/>
        <v/>
      </c>
      <c r="CB94" s="36" t="str">
        <f t="shared" si="406"/>
        <v/>
      </c>
      <c r="CC94" s="52" t="str">
        <f>IF(COUNT(#REF!)=0,"",AVERAGE(#REF!))</f>
        <v/>
      </c>
      <c r="CE94" s="48"/>
      <c r="CF94" s="17" t="s">
        <v>1</v>
      </c>
      <c r="CG94" s="36" t="str">
        <f>IF(COUNT(CG85:CG93)=0,"",AVERAGE(CG85:CG93))</f>
        <v/>
      </c>
      <c r="CH94" s="36" t="str">
        <f t="shared" ref="CH94:CL94" si="407">IF(COUNT(CH85:CH93)=0,"",AVERAGE(CH85:CH93))</f>
        <v/>
      </c>
      <c r="CI94" s="36" t="str">
        <f t="shared" si="407"/>
        <v/>
      </c>
      <c r="CJ94" s="36" t="str">
        <f t="shared" si="407"/>
        <v/>
      </c>
      <c r="CK94" s="36" t="str">
        <f t="shared" si="407"/>
        <v/>
      </c>
      <c r="CL94" s="36" t="str">
        <f t="shared" si="407"/>
        <v/>
      </c>
      <c r="CM94" s="52" t="str">
        <f>IF(COUNT(#REF!)=0,"",AVERAGE(#REF!))</f>
        <v/>
      </c>
      <c r="CO94" s="48"/>
      <c r="CP94" s="17" t="s">
        <v>1</v>
      </c>
      <c r="CQ94" s="36" t="str">
        <f>IF(COUNT(CQ85:CQ93)=0,"",AVERAGE(CQ85:CQ93))</f>
        <v/>
      </c>
      <c r="CR94" s="36" t="str">
        <f t="shared" ref="CR94:CV94" si="408">IF(COUNT(CR85:CR93)=0,"",AVERAGE(CR85:CR93))</f>
        <v/>
      </c>
      <c r="CS94" s="36" t="str">
        <f t="shared" si="408"/>
        <v/>
      </c>
      <c r="CT94" s="36" t="str">
        <f t="shared" si="408"/>
        <v/>
      </c>
      <c r="CU94" s="36" t="str">
        <f t="shared" si="408"/>
        <v/>
      </c>
      <c r="CV94" s="36" t="str">
        <f t="shared" si="408"/>
        <v/>
      </c>
      <c r="CW94" s="52" t="str">
        <f>IF(COUNT(#REF!)=0,"",AVERAGE(#REF!))</f>
        <v/>
      </c>
      <c r="CY94" s="48"/>
      <c r="CZ94" s="17" t="s">
        <v>1</v>
      </c>
      <c r="DA94" s="36" t="str">
        <f>IF(COUNT(DA85:DA93)=0,"",AVERAGE(DA85:DA93))</f>
        <v/>
      </c>
      <c r="DB94" s="36" t="str">
        <f t="shared" ref="DB94:DF94" si="409">IF(COUNT(DB85:DB93)=0,"",AVERAGE(DB85:DB93))</f>
        <v/>
      </c>
      <c r="DC94" s="36" t="str">
        <f t="shared" si="409"/>
        <v/>
      </c>
      <c r="DD94" s="36" t="str">
        <f t="shared" si="409"/>
        <v/>
      </c>
      <c r="DE94" s="36" t="str">
        <f t="shared" si="409"/>
        <v/>
      </c>
      <c r="DF94" s="36" t="str">
        <f t="shared" si="409"/>
        <v/>
      </c>
      <c r="DG94" s="52" t="str">
        <f>IF(COUNT(#REF!)=0,"",AVERAGE(#REF!))</f>
        <v/>
      </c>
      <c r="DI94" s="48"/>
      <c r="DJ94" s="17" t="s">
        <v>1</v>
      </c>
      <c r="DK94" s="36" t="str">
        <f>IF(COUNT(DK85:DK93)=0,"",AVERAGE(DK85:DK93))</f>
        <v/>
      </c>
      <c r="DL94" s="36" t="str">
        <f t="shared" ref="DL94:DP94" si="410">IF(COUNT(DL85:DL93)=0,"",AVERAGE(DL85:DL93))</f>
        <v/>
      </c>
      <c r="DM94" s="36" t="str">
        <f t="shared" si="410"/>
        <v/>
      </c>
      <c r="DN94" s="36" t="str">
        <f t="shared" si="410"/>
        <v/>
      </c>
      <c r="DO94" s="36" t="str">
        <f t="shared" si="410"/>
        <v/>
      </c>
      <c r="DP94" s="36" t="str">
        <f t="shared" si="410"/>
        <v/>
      </c>
      <c r="DQ94" s="52" t="str">
        <f>IF(COUNT(#REF!)=0,"",AVERAGE(#REF!))</f>
        <v/>
      </c>
      <c r="DS94" s="48"/>
      <c r="DT94" s="17" t="s">
        <v>1</v>
      </c>
      <c r="DU94" s="36" t="str">
        <f>IF(COUNT(DU85:DU93)=0,"",AVERAGE(DU85:DU93))</f>
        <v/>
      </c>
      <c r="DV94" s="36" t="str">
        <f t="shared" ref="DV94:DZ94" si="411">IF(COUNT(DV85:DV93)=0,"",AVERAGE(DV85:DV93))</f>
        <v/>
      </c>
      <c r="DW94" s="36" t="str">
        <f t="shared" si="411"/>
        <v/>
      </c>
      <c r="DX94" s="36" t="str">
        <f t="shared" si="411"/>
        <v/>
      </c>
      <c r="DY94" s="36" t="str">
        <f t="shared" si="411"/>
        <v/>
      </c>
      <c r="DZ94" s="36" t="str">
        <f t="shared" si="411"/>
        <v/>
      </c>
      <c r="EA94" s="52" t="str">
        <f>IF(COUNT(#REF!)=0,"",AVERAGE(#REF!))</f>
        <v/>
      </c>
      <c r="EC94" s="48"/>
      <c r="ED94" s="17" t="s">
        <v>1</v>
      </c>
      <c r="EE94" s="36" t="str">
        <f>IF(COUNT(EE85:EE93)=0,"",AVERAGE(EE85:EE93))</f>
        <v/>
      </c>
      <c r="EF94" s="36" t="str">
        <f t="shared" ref="EF94:EJ94" si="412">IF(COUNT(EF85:EF93)=0,"",AVERAGE(EF85:EF93))</f>
        <v/>
      </c>
      <c r="EG94" s="36" t="str">
        <f t="shared" si="412"/>
        <v/>
      </c>
      <c r="EH94" s="36" t="str">
        <f t="shared" si="412"/>
        <v/>
      </c>
      <c r="EI94" s="36" t="str">
        <f t="shared" si="412"/>
        <v/>
      </c>
      <c r="EJ94" s="36" t="str">
        <f t="shared" si="412"/>
        <v/>
      </c>
      <c r="EK94" s="52" t="str">
        <f>IF(COUNT(#REF!)=0,"",AVERAGE(#REF!))</f>
        <v/>
      </c>
      <c r="EM94" s="48"/>
      <c r="EN94" s="17" t="s">
        <v>1</v>
      </c>
      <c r="EO94" s="36" t="str">
        <f>IF(COUNT(EO85:EO93)=0,"",AVERAGE(EO85:EO93))</f>
        <v/>
      </c>
      <c r="EP94" s="36" t="str">
        <f t="shared" ref="EP94:ET94" si="413">IF(COUNT(EP85:EP93)=0,"",AVERAGE(EP85:EP93))</f>
        <v/>
      </c>
      <c r="EQ94" s="36" t="str">
        <f t="shared" si="413"/>
        <v/>
      </c>
      <c r="ER94" s="36" t="str">
        <f t="shared" si="413"/>
        <v/>
      </c>
      <c r="ES94" s="36" t="str">
        <f t="shared" si="413"/>
        <v/>
      </c>
      <c r="ET94" s="36" t="str">
        <f t="shared" si="413"/>
        <v/>
      </c>
      <c r="EU94" s="52" t="str">
        <f>IF(COUNT(#REF!)=0,"",AVERAGE(#REF!))</f>
        <v/>
      </c>
      <c r="EW94" s="48"/>
      <c r="EX94" s="17" t="s">
        <v>1</v>
      </c>
      <c r="EY94" s="36" t="str">
        <f>IF(COUNT(EY85:EY93)=0,"",AVERAGE(EY85:EY93))</f>
        <v/>
      </c>
      <c r="EZ94" s="36" t="str">
        <f t="shared" ref="EZ94:FD94" si="414">IF(COUNT(EZ85:EZ93)=0,"",AVERAGE(EZ85:EZ93))</f>
        <v/>
      </c>
      <c r="FA94" s="36" t="str">
        <f t="shared" si="414"/>
        <v/>
      </c>
      <c r="FB94" s="36" t="str">
        <f t="shared" si="414"/>
        <v/>
      </c>
      <c r="FC94" s="36" t="str">
        <f t="shared" si="414"/>
        <v/>
      </c>
      <c r="FD94" s="36" t="str">
        <f t="shared" si="414"/>
        <v/>
      </c>
      <c r="FE94" s="52" t="str">
        <f>IF(COUNT(#REF!)=0,"",AVERAGE(#REF!))</f>
        <v/>
      </c>
      <c r="FG94" s="48"/>
      <c r="FH94" s="17" t="s">
        <v>1</v>
      </c>
      <c r="FI94" s="36" t="str">
        <f>IF(COUNT(FI85:FI93)=0,"",AVERAGE(FI85:FI93))</f>
        <v/>
      </c>
      <c r="FJ94" s="36" t="str">
        <f t="shared" ref="FJ94:FN94" si="415">IF(COUNT(FJ85:FJ93)=0,"",AVERAGE(FJ85:FJ93))</f>
        <v/>
      </c>
      <c r="FK94" s="36" t="str">
        <f t="shared" si="415"/>
        <v/>
      </c>
      <c r="FL94" s="36" t="str">
        <f t="shared" si="415"/>
        <v/>
      </c>
      <c r="FM94" s="36" t="str">
        <f t="shared" si="415"/>
        <v/>
      </c>
      <c r="FN94" s="36" t="str">
        <f t="shared" si="415"/>
        <v/>
      </c>
      <c r="FO94" s="52" t="str">
        <f>IF(COUNT(#REF!)=0,"",AVERAGE(#REF!))</f>
        <v/>
      </c>
      <c r="FQ94" s="48"/>
      <c r="FR94" s="17" t="s">
        <v>1</v>
      </c>
      <c r="FS94" s="36" t="str">
        <f>IF(COUNT(FS85:FS93)=0,"",AVERAGE(FS85:FS93))</f>
        <v/>
      </c>
      <c r="FT94" s="36" t="str">
        <f t="shared" ref="FT94:FX94" si="416">IF(COUNT(FT85:FT93)=0,"",AVERAGE(FT85:FT93))</f>
        <v/>
      </c>
      <c r="FU94" s="36" t="str">
        <f t="shared" si="416"/>
        <v/>
      </c>
      <c r="FV94" s="36" t="str">
        <f t="shared" si="416"/>
        <v/>
      </c>
      <c r="FW94" s="36" t="str">
        <f t="shared" si="416"/>
        <v/>
      </c>
      <c r="FX94" s="36" t="str">
        <f t="shared" si="416"/>
        <v/>
      </c>
      <c r="FY94" s="52" t="str">
        <f>IF(COUNT(#REF!)=0,"",AVERAGE(#REF!))</f>
        <v/>
      </c>
      <c r="GA94" s="48"/>
      <c r="GB94" s="17" t="s">
        <v>1</v>
      </c>
      <c r="GC94" s="36" t="str">
        <f>IF(COUNT(GC85:GC93)=0,"",AVERAGE(GC85:GC93))</f>
        <v/>
      </c>
      <c r="GD94" s="36" t="str">
        <f t="shared" ref="GD94:GH94" si="417">IF(COUNT(GD85:GD93)=0,"",AVERAGE(GD85:GD93))</f>
        <v/>
      </c>
      <c r="GE94" s="36" t="str">
        <f t="shared" si="417"/>
        <v/>
      </c>
      <c r="GF94" s="36" t="str">
        <f t="shared" si="417"/>
        <v/>
      </c>
      <c r="GG94" s="36" t="str">
        <f t="shared" si="417"/>
        <v/>
      </c>
      <c r="GH94" s="36" t="str">
        <f t="shared" si="417"/>
        <v/>
      </c>
      <c r="GI94" s="52" t="str">
        <f>IF(COUNT(#REF!)=0,"",AVERAGE(#REF!))</f>
        <v/>
      </c>
      <c r="GK94" s="48"/>
      <c r="GL94" s="17" t="s">
        <v>1</v>
      </c>
      <c r="GM94" s="36" t="str">
        <f>IF(COUNT(GM85:GM93)=0,"",AVERAGE(GM85:GM93))</f>
        <v/>
      </c>
      <c r="GN94" s="36" t="str">
        <f t="shared" ref="GN94:GR94" si="418">IF(COUNT(GN85:GN93)=0,"",AVERAGE(GN85:GN93))</f>
        <v/>
      </c>
      <c r="GO94" s="36" t="str">
        <f t="shared" si="418"/>
        <v/>
      </c>
      <c r="GP94" s="36" t="str">
        <f t="shared" si="418"/>
        <v/>
      </c>
      <c r="GQ94" s="36" t="str">
        <f t="shared" si="418"/>
        <v/>
      </c>
      <c r="GR94" s="36" t="str">
        <f t="shared" si="418"/>
        <v/>
      </c>
      <c r="GS94" s="52" t="str">
        <f>IF(COUNT(#REF!)=0,"",AVERAGE(#REF!))</f>
        <v/>
      </c>
      <c r="GU94" s="48"/>
      <c r="GV94" s="17" t="s">
        <v>1</v>
      </c>
      <c r="GW94" s="36" t="str">
        <f>IF(COUNT(GW85:GW93)=0,"",AVERAGE(GW85:GW93))</f>
        <v/>
      </c>
      <c r="GX94" s="36" t="str">
        <f t="shared" ref="GX94:HB94" si="419">IF(COUNT(GX85:GX93)=0,"",AVERAGE(GX85:GX93))</f>
        <v/>
      </c>
      <c r="GY94" s="36" t="str">
        <f t="shared" si="419"/>
        <v/>
      </c>
      <c r="GZ94" s="36" t="str">
        <f t="shared" si="419"/>
        <v/>
      </c>
      <c r="HA94" s="36" t="str">
        <f t="shared" si="419"/>
        <v/>
      </c>
      <c r="HB94" s="36" t="str">
        <f t="shared" si="419"/>
        <v/>
      </c>
      <c r="HC94" s="52" t="str">
        <f>IF(COUNT(#REF!)=0,"",AVERAGE(#REF!))</f>
        <v/>
      </c>
      <c r="HE94" s="48"/>
      <c r="HF94" s="17" t="s">
        <v>1</v>
      </c>
      <c r="HG94" s="36" t="str">
        <f>IF(COUNT(HG85:HG93)=0,"",AVERAGE(HG85:HG93))</f>
        <v/>
      </c>
      <c r="HH94" s="36" t="str">
        <f t="shared" ref="HH94:HL94" si="420">IF(COUNT(HH85:HH93)=0,"",AVERAGE(HH85:HH93))</f>
        <v/>
      </c>
      <c r="HI94" s="36" t="str">
        <f t="shared" si="420"/>
        <v/>
      </c>
      <c r="HJ94" s="36" t="str">
        <f t="shared" si="420"/>
        <v/>
      </c>
      <c r="HK94" s="36" t="str">
        <f t="shared" si="420"/>
        <v/>
      </c>
      <c r="HL94" s="36" t="str">
        <f t="shared" si="420"/>
        <v/>
      </c>
      <c r="HM94" s="52" t="str">
        <f>IF(COUNT(#REF!)=0,"",AVERAGE(#REF!))</f>
        <v/>
      </c>
      <c r="HO94" s="48"/>
      <c r="HP94" s="17" t="s">
        <v>1</v>
      </c>
      <c r="HQ94" s="36" t="str">
        <f>IF(COUNT(HQ85:HQ93)=0,"",AVERAGE(HQ85:HQ93))</f>
        <v/>
      </c>
      <c r="HR94" s="36" t="str">
        <f t="shared" ref="HR94:HV94" si="421">IF(COUNT(HR85:HR93)=0,"",AVERAGE(HR85:HR93))</f>
        <v/>
      </c>
      <c r="HS94" s="36" t="str">
        <f t="shared" si="421"/>
        <v/>
      </c>
      <c r="HT94" s="36" t="str">
        <f t="shared" si="421"/>
        <v/>
      </c>
      <c r="HU94" s="36" t="str">
        <f t="shared" si="421"/>
        <v/>
      </c>
      <c r="HV94" s="36" t="str">
        <f t="shared" si="421"/>
        <v/>
      </c>
      <c r="HW94" s="52" t="str">
        <f>IF(COUNT(#REF!)=0,"",AVERAGE(#REF!))</f>
        <v/>
      </c>
      <c r="HY94" s="48"/>
      <c r="HZ94" s="17" t="s">
        <v>1</v>
      </c>
      <c r="IA94" s="36" t="str">
        <f>IF(COUNT(IA85:IA93)=0,"",AVERAGE(IA85:IA93))</f>
        <v/>
      </c>
      <c r="IB94" s="36" t="str">
        <f t="shared" ref="IB94:IF94" si="422">IF(COUNT(IB85:IB93)=0,"",AVERAGE(IB85:IB93))</f>
        <v/>
      </c>
      <c r="IC94" s="36" t="str">
        <f t="shared" si="422"/>
        <v/>
      </c>
      <c r="ID94" s="36" t="str">
        <f t="shared" si="422"/>
        <v/>
      </c>
      <c r="IE94" s="36" t="str">
        <f t="shared" si="422"/>
        <v/>
      </c>
      <c r="IF94" s="36" t="str">
        <f t="shared" si="422"/>
        <v/>
      </c>
      <c r="IG94" s="52" t="str">
        <f>IF(COUNT(#REF!)=0,"",AVERAGE(#REF!))</f>
        <v/>
      </c>
      <c r="II94" s="48"/>
      <c r="IJ94" s="17" t="s">
        <v>1</v>
      </c>
      <c r="IK94" s="36" t="str">
        <f>IF(COUNT(IK85:IK93)=0,"",AVERAGE(IK85:IK93))</f>
        <v/>
      </c>
      <c r="IL94" s="36" t="str">
        <f t="shared" ref="IL94:IP94" si="423">IF(COUNT(IL85:IL93)=0,"",AVERAGE(IL85:IL93))</f>
        <v/>
      </c>
      <c r="IM94" s="36" t="str">
        <f t="shared" si="423"/>
        <v/>
      </c>
      <c r="IN94" s="36" t="str">
        <f t="shared" si="423"/>
        <v/>
      </c>
      <c r="IO94" s="36" t="str">
        <f t="shared" si="423"/>
        <v/>
      </c>
      <c r="IP94" s="36" t="str">
        <f t="shared" si="423"/>
        <v/>
      </c>
      <c r="IQ94" s="52" t="str">
        <f>IF(COUNT(#REF!)=0,"",AVERAGE(#REF!))</f>
        <v/>
      </c>
      <c r="IS94" s="48"/>
      <c r="IT94" s="17" t="s">
        <v>1</v>
      </c>
      <c r="IU94" s="36" t="str">
        <f>IF(COUNT(IU85:IU93)=0,"",AVERAGE(IU85:IU93))</f>
        <v/>
      </c>
      <c r="IV94" s="36" t="str">
        <f t="shared" ref="IV94:IZ94" si="424">IF(COUNT(IV85:IV93)=0,"",AVERAGE(IV85:IV93))</f>
        <v/>
      </c>
      <c r="IW94" s="36" t="str">
        <f t="shared" si="424"/>
        <v/>
      </c>
      <c r="IX94" s="36" t="str">
        <f t="shared" si="424"/>
        <v/>
      </c>
      <c r="IY94" s="36" t="str">
        <f t="shared" si="424"/>
        <v/>
      </c>
      <c r="IZ94" s="36" t="str">
        <f t="shared" si="424"/>
        <v/>
      </c>
      <c r="JA94" s="52" t="str">
        <f>IF(COUNT(#REF!)=0,"",AVERAGE(#REF!))</f>
        <v/>
      </c>
    </row>
    <row r="95" spans="1:261" s="1" customFormat="1" ht="13.8" outlineLevel="1" x14ac:dyDescent="0.25">
      <c r="A95" s="99" t="s">
        <v>129</v>
      </c>
      <c r="B95" s="345">
        <f>IF(A95="High",TECHHigh,(IF(A95="Medium",TECHMed,(IF(A95="Low",TechLow,0)))))</f>
        <v>1</v>
      </c>
      <c r="C95" s="341">
        <v>3.5</v>
      </c>
      <c r="D95" s="38" t="s">
        <v>109</v>
      </c>
      <c r="E95" s="349">
        <f>E98</f>
        <v>8</v>
      </c>
      <c r="F95" s="349">
        <f t="shared" ref="F95:J95" si="425">F98</f>
        <v>7.5</v>
      </c>
      <c r="G95" s="349">
        <f t="shared" si="425"/>
        <v>5</v>
      </c>
      <c r="H95" s="349">
        <f t="shared" si="425"/>
        <v>7.5</v>
      </c>
      <c r="I95" s="349" t="e">
        <f t="shared" si="425"/>
        <v>#DIV/0!</v>
      </c>
      <c r="J95" s="349">
        <f t="shared" si="425"/>
        <v>6</v>
      </c>
      <c r="K95" s="52"/>
      <c r="M95" s="37">
        <v>3.5</v>
      </c>
      <c r="N95" s="38" t="s">
        <v>109</v>
      </c>
      <c r="O95" s="38"/>
      <c r="P95" s="38"/>
      <c r="Q95" s="38"/>
      <c r="R95" s="38"/>
      <c r="S95" s="38"/>
      <c r="T95" s="38"/>
      <c r="U95" s="52"/>
      <c r="W95" s="37">
        <v>3.5</v>
      </c>
      <c r="X95" s="38" t="s">
        <v>109</v>
      </c>
      <c r="Y95" s="38"/>
      <c r="Z95" s="38"/>
      <c r="AA95" s="38"/>
      <c r="AB95" s="38"/>
      <c r="AC95" s="38"/>
      <c r="AD95" s="38"/>
      <c r="AE95" s="52"/>
      <c r="AG95" s="37">
        <v>3.5</v>
      </c>
      <c r="AH95" s="38" t="s">
        <v>109</v>
      </c>
      <c r="AI95" s="38"/>
      <c r="AJ95" s="38"/>
      <c r="AK95" s="38"/>
      <c r="AL95" s="38"/>
      <c r="AM95" s="38"/>
      <c r="AN95" s="38"/>
      <c r="AO95" s="52"/>
      <c r="AQ95" s="37">
        <v>3.5</v>
      </c>
      <c r="AR95" s="38" t="s">
        <v>109</v>
      </c>
      <c r="AS95" s="38"/>
      <c r="AT95" s="38"/>
      <c r="AU95" s="38"/>
      <c r="AV95" s="38"/>
      <c r="AW95" s="38"/>
      <c r="AX95" s="38"/>
      <c r="AY95" s="52"/>
      <c r="BA95" s="37">
        <v>3.5</v>
      </c>
      <c r="BB95" s="38" t="s">
        <v>109</v>
      </c>
      <c r="BC95" s="38"/>
      <c r="BD95" s="38"/>
      <c r="BE95" s="38"/>
      <c r="BF95" s="38"/>
      <c r="BG95" s="38"/>
      <c r="BH95" s="38"/>
      <c r="BI95" s="52"/>
      <c r="BK95" s="37">
        <v>3.5</v>
      </c>
      <c r="BL95" s="38" t="s">
        <v>109</v>
      </c>
      <c r="BM95" s="38"/>
      <c r="BN95" s="38"/>
      <c r="BO95" s="38"/>
      <c r="BP95" s="38"/>
      <c r="BQ95" s="38"/>
      <c r="BR95" s="38"/>
      <c r="BS95" s="52"/>
      <c r="BU95" s="37">
        <v>3.5</v>
      </c>
      <c r="BV95" s="38" t="s">
        <v>109</v>
      </c>
      <c r="BW95" s="38"/>
      <c r="BX95" s="38"/>
      <c r="BY95" s="38"/>
      <c r="BZ95" s="38"/>
      <c r="CA95" s="38"/>
      <c r="CB95" s="38"/>
      <c r="CC95" s="52"/>
      <c r="CE95" s="37">
        <v>3.5</v>
      </c>
      <c r="CF95" s="38" t="s">
        <v>109</v>
      </c>
      <c r="CG95" s="38"/>
      <c r="CH95" s="38"/>
      <c r="CI95" s="38"/>
      <c r="CJ95" s="38"/>
      <c r="CK95" s="38"/>
      <c r="CL95" s="38"/>
      <c r="CM95" s="52"/>
      <c r="CO95" s="37">
        <v>3.5</v>
      </c>
      <c r="CP95" s="38" t="s">
        <v>109</v>
      </c>
      <c r="CQ95" s="38"/>
      <c r="CR95" s="38"/>
      <c r="CS95" s="38"/>
      <c r="CT95" s="38"/>
      <c r="CU95" s="38"/>
      <c r="CV95" s="38"/>
      <c r="CW95" s="52"/>
      <c r="CY95" s="37">
        <v>3.5</v>
      </c>
      <c r="CZ95" s="38" t="s">
        <v>109</v>
      </c>
      <c r="DA95" s="38"/>
      <c r="DB95" s="38"/>
      <c r="DC95" s="38"/>
      <c r="DD95" s="38"/>
      <c r="DE95" s="38"/>
      <c r="DF95" s="38"/>
      <c r="DG95" s="52"/>
      <c r="DI95" s="37">
        <v>3.5</v>
      </c>
      <c r="DJ95" s="38" t="s">
        <v>109</v>
      </c>
      <c r="DK95" s="38"/>
      <c r="DL95" s="38"/>
      <c r="DM95" s="38"/>
      <c r="DN95" s="38"/>
      <c r="DO95" s="38"/>
      <c r="DP95" s="38"/>
      <c r="DQ95" s="52"/>
      <c r="DS95" s="37">
        <v>3.5</v>
      </c>
      <c r="DT95" s="38" t="s">
        <v>109</v>
      </c>
      <c r="DU95" s="38"/>
      <c r="DV95" s="38"/>
      <c r="DW95" s="38"/>
      <c r="DX95" s="38"/>
      <c r="DY95" s="38"/>
      <c r="DZ95" s="38"/>
      <c r="EA95" s="52"/>
      <c r="EC95" s="37">
        <v>3.5</v>
      </c>
      <c r="ED95" s="38" t="s">
        <v>109</v>
      </c>
      <c r="EE95" s="38"/>
      <c r="EF95" s="38"/>
      <c r="EG95" s="38"/>
      <c r="EH95" s="38"/>
      <c r="EI95" s="38"/>
      <c r="EJ95" s="38"/>
      <c r="EK95" s="52"/>
      <c r="EM95" s="37">
        <v>3.5</v>
      </c>
      <c r="EN95" s="38" t="s">
        <v>109</v>
      </c>
      <c r="EO95" s="38"/>
      <c r="EP95" s="38"/>
      <c r="EQ95" s="38"/>
      <c r="ER95" s="38"/>
      <c r="ES95" s="38"/>
      <c r="ET95" s="38"/>
      <c r="EU95" s="52"/>
      <c r="EW95" s="37">
        <v>3.5</v>
      </c>
      <c r="EX95" s="38" t="s">
        <v>109</v>
      </c>
      <c r="EY95" s="38"/>
      <c r="EZ95" s="38"/>
      <c r="FA95" s="38"/>
      <c r="FB95" s="38"/>
      <c r="FC95" s="38"/>
      <c r="FD95" s="38"/>
      <c r="FE95" s="52"/>
      <c r="FG95" s="37">
        <v>3.5</v>
      </c>
      <c r="FH95" s="38" t="s">
        <v>109</v>
      </c>
      <c r="FI95" s="38"/>
      <c r="FJ95" s="38"/>
      <c r="FK95" s="38"/>
      <c r="FL95" s="38"/>
      <c r="FM95" s="38"/>
      <c r="FN95" s="38"/>
      <c r="FO95" s="52"/>
      <c r="FQ95" s="37">
        <v>3.5</v>
      </c>
      <c r="FR95" s="38" t="s">
        <v>109</v>
      </c>
      <c r="FS95" s="38"/>
      <c r="FT95" s="38"/>
      <c r="FU95" s="38"/>
      <c r="FV95" s="38"/>
      <c r="FW95" s="38"/>
      <c r="FX95" s="38"/>
      <c r="FY95" s="52"/>
      <c r="GA95" s="37">
        <v>3.5</v>
      </c>
      <c r="GB95" s="38" t="s">
        <v>109</v>
      </c>
      <c r="GC95" s="38"/>
      <c r="GD95" s="38"/>
      <c r="GE95" s="38"/>
      <c r="GF95" s="38"/>
      <c r="GG95" s="38"/>
      <c r="GH95" s="38"/>
      <c r="GI95" s="52"/>
      <c r="GK95" s="37">
        <v>3.5</v>
      </c>
      <c r="GL95" s="38" t="s">
        <v>109</v>
      </c>
      <c r="GM95" s="38"/>
      <c r="GN95" s="38"/>
      <c r="GO95" s="38"/>
      <c r="GP95" s="38"/>
      <c r="GQ95" s="38"/>
      <c r="GR95" s="38"/>
      <c r="GS95" s="52"/>
      <c r="GU95" s="37">
        <v>3.5</v>
      </c>
      <c r="GV95" s="38" t="s">
        <v>109</v>
      </c>
      <c r="GW95" s="38"/>
      <c r="GX95" s="38"/>
      <c r="GY95" s="38"/>
      <c r="GZ95" s="38"/>
      <c r="HA95" s="38"/>
      <c r="HB95" s="38"/>
      <c r="HC95" s="52"/>
      <c r="HE95" s="37">
        <v>3.5</v>
      </c>
      <c r="HF95" s="38" t="s">
        <v>109</v>
      </c>
      <c r="HG95" s="38"/>
      <c r="HH95" s="38"/>
      <c r="HI95" s="38"/>
      <c r="HJ95" s="38"/>
      <c r="HK95" s="38"/>
      <c r="HL95" s="38"/>
      <c r="HM95" s="52"/>
      <c r="HO95" s="37">
        <v>3.5</v>
      </c>
      <c r="HP95" s="38" t="s">
        <v>109</v>
      </c>
      <c r="HQ95" s="38"/>
      <c r="HR95" s="38"/>
      <c r="HS95" s="38"/>
      <c r="HT95" s="38"/>
      <c r="HU95" s="38"/>
      <c r="HV95" s="38"/>
      <c r="HW95" s="52"/>
      <c r="HY95" s="37">
        <v>3.5</v>
      </c>
      <c r="HZ95" s="38" t="s">
        <v>109</v>
      </c>
      <c r="IA95" s="38"/>
      <c r="IB95" s="38"/>
      <c r="IC95" s="38"/>
      <c r="ID95" s="38"/>
      <c r="IE95" s="38"/>
      <c r="IF95" s="38"/>
      <c r="IG95" s="52"/>
      <c r="II95" s="37">
        <v>3.5</v>
      </c>
      <c r="IJ95" s="38" t="s">
        <v>109</v>
      </c>
      <c r="IK95" s="38"/>
      <c r="IL95" s="38"/>
      <c r="IM95" s="38"/>
      <c r="IN95" s="38"/>
      <c r="IO95" s="38"/>
      <c r="IP95" s="38"/>
      <c r="IQ95" s="52"/>
      <c r="IS95" s="37">
        <v>3.5</v>
      </c>
      <c r="IT95" s="38" t="s">
        <v>109</v>
      </c>
      <c r="IU95" s="38"/>
      <c r="IV95" s="38"/>
      <c r="IW95" s="38"/>
      <c r="IX95" s="38"/>
      <c r="IY95" s="38"/>
      <c r="IZ95" s="38"/>
      <c r="JA95" s="52"/>
    </row>
    <row r="96" spans="1:261" s="1" customFormat="1" outlineLevel="2" x14ac:dyDescent="0.25">
      <c r="B96" s="338"/>
      <c r="C96" s="328"/>
      <c r="D96" s="41">
        <v>1</v>
      </c>
      <c r="E96" s="6"/>
      <c r="F96" s="6"/>
      <c r="G96" s="6"/>
      <c r="H96" s="6"/>
      <c r="I96" s="6"/>
      <c r="J96" s="6"/>
      <c r="K96" s="52"/>
      <c r="M96" s="328"/>
      <c r="N96" s="41">
        <v>1</v>
      </c>
      <c r="O96" s="6">
        <v>8</v>
      </c>
      <c r="P96" s="6">
        <v>7</v>
      </c>
      <c r="Q96" s="6">
        <v>5</v>
      </c>
      <c r="R96" s="6">
        <v>7</v>
      </c>
      <c r="S96" s="6"/>
      <c r="T96" s="6">
        <v>7</v>
      </c>
      <c r="U96" s="52"/>
      <c r="W96" s="328"/>
      <c r="X96" s="41">
        <v>1</v>
      </c>
      <c r="Y96" s="6"/>
      <c r="Z96" s="6"/>
      <c r="AA96" s="6"/>
      <c r="AB96" s="6"/>
      <c r="AC96" s="6"/>
      <c r="AD96" s="6"/>
      <c r="AE96" s="52"/>
      <c r="AG96" s="328"/>
      <c r="AH96" s="41">
        <v>1</v>
      </c>
      <c r="AI96" s="6"/>
      <c r="AJ96" s="6"/>
      <c r="AK96" s="6"/>
      <c r="AL96" s="6"/>
      <c r="AM96" s="6"/>
      <c r="AN96" s="6"/>
      <c r="AO96" s="52"/>
      <c r="AQ96" s="328"/>
      <c r="AR96" s="41">
        <v>1</v>
      </c>
      <c r="AS96" s="6"/>
      <c r="AT96" s="6"/>
      <c r="AU96" s="6"/>
      <c r="AV96" s="6"/>
      <c r="AW96" s="6"/>
      <c r="AX96" s="6"/>
      <c r="AY96" s="52"/>
      <c r="BA96" s="328"/>
      <c r="BB96" s="41">
        <v>1</v>
      </c>
      <c r="BC96" s="6"/>
      <c r="BD96" s="6"/>
      <c r="BE96" s="6"/>
      <c r="BF96" s="6"/>
      <c r="BG96" s="6"/>
      <c r="BH96" s="6"/>
      <c r="BI96" s="52"/>
      <c r="BK96" s="328"/>
      <c r="BL96" s="41">
        <v>1</v>
      </c>
      <c r="BM96" s="6"/>
      <c r="BN96" s="6"/>
      <c r="BO96" s="6"/>
      <c r="BP96" s="6"/>
      <c r="BQ96" s="6"/>
      <c r="BR96" s="6"/>
      <c r="BS96" s="52"/>
      <c r="BU96" s="328"/>
      <c r="BV96" s="41">
        <v>1</v>
      </c>
      <c r="BW96" s="6"/>
      <c r="BX96" s="6"/>
      <c r="BY96" s="6"/>
      <c r="BZ96" s="6"/>
      <c r="CA96" s="6"/>
      <c r="CB96" s="6"/>
      <c r="CC96" s="52"/>
      <c r="CE96" s="328"/>
      <c r="CF96" s="41">
        <v>1</v>
      </c>
      <c r="CG96" s="6"/>
      <c r="CH96" s="6"/>
      <c r="CI96" s="6"/>
      <c r="CJ96" s="6"/>
      <c r="CK96" s="6"/>
      <c r="CL96" s="6"/>
      <c r="CM96" s="52"/>
      <c r="CO96" s="328"/>
      <c r="CP96" s="41">
        <v>1</v>
      </c>
      <c r="CQ96" s="6"/>
      <c r="CR96" s="6"/>
      <c r="CS96" s="6"/>
      <c r="CT96" s="6"/>
      <c r="CU96" s="6"/>
      <c r="CV96" s="6"/>
      <c r="CW96" s="52"/>
      <c r="CY96" s="328"/>
      <c r="CZ96" s="41">
        <v>1</v>
      </c>
      <c r="DA96" s="6"/>
      <c r="DB96" s="6"/>
      <c r="DC96" s="6"/>
      <c r="DD96" s="6"/>
      <c r="DE96" s="6"/>
      <c r="DF96" s="6"/>
      <c r="DG96" s="52"/>
      <c r="DI96" s="328"/>
      <c r="DJ96" s="41">
        <v>1</v>
      </c>
      <c r="DK96" s="6"/>
      <c r="DL96" s="6"/>
      <c r="DM96" s="6"/>
      <c r="DN96" s="6"/>
      <c r="DO96" s="6"/>
      <c r="DP96" s="6"/>
      <c r="DQ96" s="52"/>
      <c r="DS96" s="328"/>
      <c r="DT96" s="41">
        <v>1</v>
      </c>
      <c r="DU96" s="6"/>
      <c r="DV96" s="6"/>
      <c r="DW96" s="6"/>
      <c r="DX96" s="6"/>
      <c r="DY96" s="6"/>
      <c r="DZ96" s="6"/>
      <c r="EA96" s="52"/>
      <c r="EC96" s="328"/>
      <c r="ED96" s="41">
        <v>1</v>
      </c>
      <c r="EE96" s="6"/>
      <c r="EF96" s="6"/>
      <c r="EG96" s="6"/>
      <c r="EH96" s="6"/>
      <c r="EI96" s="6"/>
      <c r="EJ96" s="6"/>
      <c r="EK96" s="52"/>
      <c r="EM96" s="328"/>
      <c r="EN96" s="41">
        <v>1</v>
      </c>
      <c r="EO96" s="6"/>
      <c r="EP96" s="6"/>
      <c r="EQ96" s="6"/>
      <c r="ER96" s="6"/>
      <c r="ES96" s="6"/>
      <c r="ET96" s="6"/>
      <c r="EU96" s="52"/>
      <c r="EW96" s="328"/>
      <c r="EX96" s="41">
        <v>1</v>
      </c>
      <c r="EY96" s="6"/>
      <c r="EZ96" s="6"/>
      <c r="FA96" s="6"/>
      <c r="FB96" s="6"/>
      <c r="FC96" s="6"/>
      <c r="FD96" s="6"/>
      <c r="FE96" s="52"/>
      <c r="FG96" s="328"/>
      <c r="FH96" s="41">
        <v>1</v>
      </c>
      <c r="FI96" s="6"/>
      <c r="FJ96" s="6"/>
      <c r="FK96" s="6"/>
      <c r="FL96" s="6"/>
      <c r="FM96" s="6"/>
      <c r="FN96" s="6"/>
      <c r="FO96" s="52"/>
      <c r="FQ96" s="328"/>
      <c r="FR96" s="41">
        <v>1</v>
      </c>
      <c r="FS96" s="6"/>
      <c r="FT96" s="6"/>
      <c r="FU96" s="6"/>
      <c r="FV96" s="6"/>
      <c r="FW96" s="6"/>
      <c r="FX96" s="6"/>
      <c r="FY96" s="52"/>
      <c r="GA96" s="328"/>
      <c r="GB96" s="41">
        <v>1</v>
      </c>
      <c r="GC96" s="6"/>
      <c r="GD96" s="6"/>
      <c r="GE96" s="6"/>
      <c r="GF96" s="6"/>
      <c r="GG96" s="6"/>
      <c r="GH96" s="6"/>
      <c r="GI96" s="52"/>
      <c r="GK96" s="328"/>
      <c r="GL96" s="41">
        <v>1</v>
      </c>
      <c r="GM96" s="6"/>
      <c r="GN96" s="6"/>
      <c r="GO96" s="6"/>
      <c r="GP96" s="6"/>
      <c r="GQ96" s="6"/>
      <c r="GR96" s="6"/>
      <c r="GS96" s="52"/>
      <c r="GU96" s="328"/>
      <c r="GV96" s="41">
        <v>1</v>
      </c>
      <c r="GW96" s="6"/>
      <c r="GX96" s="6"/>
      <c r="GY96" s="6"/>
      <c r="GZ96" s="6"/>
      <c r="HA96" s="6"/>
      <c r="HB96" s="6"/>
      <c r="HC96" s="52"/>
      <c r="HE96" s="328"/>
      <c r="HF96" s="41">
        <v>1</v>
      </c>
      <c r="HG96" s="6"/>
      <c r="HH96" s="6"/>
      <c r="HI96" s="6"/>
      <c r="HJ96" s="6"/>
      <c r="HK96" s="6"/>
      <c r="HL96" s="6"/>
      <c r="HM96" s="52"/>
      <c r="HO96" s="328"/>
      <c r="HP96" s="41">
        <v>1</v>
      </c>
      <c r="HQ96" s="6"/>
      <c r="HR96" s="6"/>
      <c r="HS96" s="6"/>
      <c r="HT96" s="6"/>
      <c r="HU96" s="6"/>
      <c r="HV96" s="6"/>
      <c r="HW96" s="52"/>
      <c r="HY96" s="328"/>
      <c r="HZ96" s="41">
        <v>1</v>
      </c>
      <c r="IA96" s="6"/>
      <c r="IB96" s="6"/>
      <c r="IC96" s="6"/>
      <c r="ID96" s="6"/>
      <c r="IE96" s="6"/>
      <c r="IF96" s="6"/>
      <c r="IG96" s="52"/>
      <c r="II96" s="328"/>
      <c r="IJ96" s="41">
        <v>1</v>
      </c>
      <c r="IK96" s="6"/>
      <c r="IL96" s="6"/>
      <c r="IM96" s="6"/>
      <c r="IN96" s="6"/>
      <c r="IO96" s="6"/>
      <c r="IP96" s="6"/>
      <c r="IQ96" s="52"/>
      <c r="IS96" s="328"/>
      <c r="IT96" s="41">
        <v>1</v>
      </c>
      <c r="IU96" s="6"/>
      <c r="IV96" s="6"/>
      <c r="IW96" s="6"/>
      <c r="IX96" s="6"/>
      <c r="IY96" s="6"/>
      <c r="IZ96" s="6"/>
      <c r="JA96" s="52"/>
    </row>
    <row r="97" spans="1:261" s="1" customFormat="1" outlineLevel="2" x14ac:dyDescent="0.25">
      <c r="B97" s="338"/>
      <c r="C97" s="328"/>
      <c r="D97" s="41">
        <v>2</v>
      </c>
      <c r="E97" s="6"/>
      <c r="F97" s="6"/>
      <c r="G97" s="6"/>
      <c r="H97" s="6"/>
      <c r="I97" s="6"/>
      <c r="J97" s="6"/>
      <c r="K97" s="52"/>
      <c r="M97" s="328"/>
      <c r="N97" s="41">
        <v>2</v>
      </c>
      <c r="O97" s="6">
        <v>8</v>
      </c>
      <c r="P97" s="6">
        <v>8</v>
      </c>
      <c r="Q97" s="6">
        <v>5</v>
      </c>
      <c r="R97" s="6">
        <v>8</v>
      </c>
      <c r="S97" s="6"/>
      <c r="T97" s="6">
        <v>5</v>
      </c>
      <c r="U97" s="52"/>
      <c r="W97" s="328"/>
      <c r="X97" s="41">
        <v>2</v>
      </c>
      <c r="Y97" s="6"/>
      <c r="Z97" s="6"/>
      <c r="AA97" s="6"/>
      <c r="AB97" s="6"/>
      <c r="AC97" s="6"/>
      <c r="AD97" s="6"/>
      <c r="AE97" s="52"/>
      <c r="AG97" s="328"/>
      <c r="AH97" s="41">
        <v>2</v>
      </c>
      <c r="AI97" s="6"/>
      <c r="AJ97" s="6"/>
      <c r="AK97" s="6"/>
      <c r="AL97" s="6"/>
      <c r="AM97" s="6"/>
      <c r="AN97" s="6"/>
      <c r="AO97" s="52"/>
      <c r="AQ97" s="328"/>
      <c r="AR97" s="41">
        <v>2</v>
      </c>
      <c r="AS97" s="6"/>
      <c r="AT97" s="6"/>
      <c r="AU97" s="6"/>
      <c r="AV97" s="6"/>
      <c r="AW97" s="6"/>
      <c r="AX97" s="6"/>
      <c r="AY97" s="52"/>
      <c r="BA97" s="328"/>
      <c r="BB97" s="41">
        <v>2</v>
      </c>
      <c r="BC97" s="6"/>
      <c r="BD97" s="6"/>
      <c r="BE97" s="6"/>
      <c r="BF97" s="6"/>
      <c r="BG97" s="6"/>
      <c r="BH97" s="6"/>
      <c r="BI97" s="52"/>
      <c r="BK97" s="328"/>
      <c r="BL97" s="41">
        <v>2</v>
      </c>
      <c r="BM97" s="6"/>
      <c r="BN97" s="6"/>
      <c r="BO97" s="6"/>
      <c r="BP97" s="6"/>
      <c r="BQ97" s="6"/>
      <c r="BR97" s="6"/>
      <c r="BS97" s="52"/>
      <c r="BU97" s="328"/>
      <c r="BV97" s="41">
        <v>2</v>
      </c>
      <c r="BW97" s="6"/>
      <c r="BX97" s="6"/>
      <c r="BY97" s="6"/>
      <c r="BZ97" s="6"/>
      <c r="CA97" s="6"/>
      <c r="CB97" s="6"/>
      <c r="CC97" s="52"/>
      <c r="CE97" s="328"/>
      <c r="CF97" s="41">
        <v>2</v>
      </c>
      <c r="CG97" s="6"/>
      <c r="CH97" s="6"/>
      <c r="CI97" s="6"/>
      <c r="CJ97" s="6"/>
      <c r="CK97" s="6"/>
      <c r="CL97" s="6"/>
      <c r="CM97" s="52"/>
      <c r="CO97" s="328"/>
      <c r="CP97" s="41">
        <v>2</v>
      </c>
      <c r="CQ97" s="6"/>
      <c r="CR97" s="6"/>
      <c r="CS97" s="6"/>
      <c r="CT97" s="6"/>
      <c r="CU97" s="6"/>
      <c r="CV97" s="6"/>
      <c r="CW97" s="52"/>
      <c r="CY97" s="328"/>
      <c r="CZ97" s="41">
        <v>2</v>
      </c>
      <c r="DA97" s="6"/>
      <c r="DB97" s="6"/>
      <c r="DC97" s="6"/>
      <c r="DD97" s="6"/>
      <c r="DE97" s="6"/>
      <c r="DF97" s="6"/>
      <c r="DG97" s="52"/>
      <c r="DI97" s="328"/>
      <c r="DJ97" s="41">
        <v>2</v>
      </c>
      <c r="DK97" s="6"/>
      <c r="DL97" s="6"/>
      <c r="DM97" s="6"/>
      <c r="DN97" s="6"/>
      <c r="DO97" s="6"/>
      <c r="DP97" s="6"/>
      <c r="DQ97" s="52"/>
      <c r="DS97" s="328"/>
      <c r="DT97" s="41">
        <v>2</v>
      </c>
      <c r="DU97" s="6"/>
      <c r="DV97" s="6"/>
      <c r="DW97" s="6"/>
      <c r="DX97" s="6"/>
      <c r="DY97" s="6"/>
      <c r="DZ97" s="6"/>
      <c r="EA97" s="52"/>
      <c r="EC97" s="328"/>
      <c r="ED97" s="41">
        <v>2</v>
      </c>
      <c r="EE97" s="6"/>
      <c r="EF97" s="6"/>
      <c r="EG97" s="6"/>
      <c r="EH97" s="6"/>
      <c r="EI97" s="6"/>
      <c r="EJ97" s="6"/>
      <c r="EK97" s="52"/>
      <c r="EM97" s="328"/>
      <c r="EN97" s="41">
        <v>2</v>
      </c>
      <c r="EO97" s="6"/>
      <c r="EP97" s="6"/>
      <c r="EQ97" s="6"/>
      <c r="ER97" s="6"/>
      <c r="ES97" s="6"/>
      <c r="ET97" s="6"/>
      <c r="EU97" s="52"/>
      <c r="EW97" s="328"/>
      <c r="EX97" s="41">
        <v>2</v>
      </c>
      <c r="EY97" s="6"/>
      <c r="EZ97" s="6"/>
      <c r="FA97" s="6"/>
      <c r="FB97" s="6"/>
      <c r="FC97" s="6"/>
      <c r="FD97" s="6"/>
      <c r="FE97" s="52"/>
      <c r="FG97" s="328"/>
      <c r="FH97" s="41">
        <v>2</v>
      </c>
      <c r="FI97" s="6"/>
      <c r="FJ97" s="6"/>
      <c r="FK97" s="6"/>
      <c r="FL97" s="6"/>
      <c r="FM97" s="6"/>
      <c r="FN97" s="6"/>
      <c r="FO97" s="52"/>
      <c r="FQ97" s="328"/>
      <c r="FR97" s="41">
        <v>2</v>
      </c>
      <c r="FS97" s="6"/>
      <c r="FT97" s="6"/>
      <c r="FU97" s="6"/>
      <c r="FV97" s="6"/>
      <c r="FW97" s="6"/>
      <c r="FX97" s="6"/>
      <c r="FY97" s="52"/>
      <c r="GA97" s="328"/>
      <c r="GB97" s="41">
        <v>2</v>
      </c>
      <c r="GC97" s="6"/>
      <c r="GD97" s="6"/>
      <c r="GE97" s="6"/>
      <c r="GF97" s="6"/>
      <c r="GG97" s="6"/>
      <c r="GH97" s="6"/>
      <c r="GI97" s="52"/>
      <c r="GK97" s="328"/>
      <c r="GL97" s="41">
        <v>2</v>
      </c>
      <c r="GM97" s="6"/>
      <c r="GN97" s="6"/>
      <c r="GO97" s="6"/>
      <c r="GP97" s="6"/>
      <c r="GQ97" s="6"/>
      <c r="GR97" s="6"/>
      <c r="GS97" s="52"/>
      <c r="GU97" s="328"/>
      <c r="GV97" s="41">
        <v>2</v>
      </c>
      <c r="GW97" s="6"/>
      <c r="GX97" s="6"/>
      <c r="GY97" s="6"/>
      <c r="GZ97" s="6"/>
      <c r="HA97" s="6"/>
      <c r="HB97" s="6"/>
      <c r="HC97" s="52"/>
      <c r="HE97" s="328"/>
      <c r="HF97" s="41">
        <v>2</v>
      </c>
      <c r="HG97" s="6"/>
      <c r="HH97" s="6"/>
      <c r="HI97" s="6"/>
      <c r="HJ97" s="6"/>
      <c r="HK97" s="6"/>
      <c r="HL97" s="6"/>
      <c r="HM97" s="52"/>
      <c r="HO97" s="328"/>
      <c r="HP97" s="41">
        <v>2</v>
      </c>
      <c r="HQ97" s="6"/>
      <c r="HR97" s="6"/>
      <c r="HS97" s="6"/>
      <c r="HT97" s="6"/>
      <c r="HU97" s="6"/>
      <c r="HV97" s="6"/>
      <c r="HW97" s="52"/>
      <c r="HY97" s="328"/>
      <c r="HZ97" s="41">
        <v>2</v>
      </c>
      <c r="IA97" s="6"/>
      <c r="IB97" s="6"/>
      <c r="IC97" s="6"/>
      <c r="ID97" s="6"/>
      <c r="IE97" s="6"/>
      <c r="IF97" s="6"/>
      <c r="IG97" s="52"/>
      <c r="II97" s="328"/>
      <c r="IJ97" s="41">
        <v>2</v>
      </c>
      <c r="IK97" s="6"/>
      <c r="IL97" s="6"/>
      <c r="IM97" s="6"/>
      <c r="IN97" s="6"/>
      <c r="IO97" s="6"/>
      <c r="IP97" s="6"/>
      <c r="IQ97" s="52"/>
      <c r="IS97" s="328"/>
      <c r="IT97" s="41">
        <v>2</v>
      </c>
      <c r="IU97" s="6"/>
      <c r="IV97" s="6"/>
      <c r="IW97" s="6"/>
      <c r="IX97" s="6"/>
      <c r="IY97" s="6"/>
      <c r="IZ97" s="6"/>
      <c r="JA97" s="52"/>
    </row>
    <row r="98" spans="1:261" s="1" customFormat="1" outlineLevel="2" x14ac:dyDescent="0.25">
      <c r="B98" s="338"/>
      <c r="C98" s="339"/>
      <c r="D98" s="17" t="s">
        <v>1</v>
      </c>
      <c r="E98" s="36">
        <f>AVERAGE(O98,Y98,AI98,AS98,BC98,BM98,BW98,CG98,CQ98,DA98,DK98,DU98,EE98,EO98,EY98,FI98,FS98,GC98,GM98,GW98,HG98,HQ98,IA98,IK98,IU98)</f>
        <v>8</v>
      </c>
      <c r="F98" s="36">
        <f t="shared" ref="F98:J98" si="426">AVERAGE(P98,Z98,AJ98,AT98,BD98,BN98,BX98,CH98,CR98,DB98,DL98,DV98,EF98,EP98,EZ98,FJ98,FT98,GD98,GN98,GX98,HH98,HR98,IB98,IL98,IV98)</f>
        <v>7.5</v>
      </c>
      <c r="G98" s="36">
        <f t="shared" si="426"/>
        <v>5</v>
      </c>
      <c r="H98" s="36">
        <f t="shared" si="426"/>
        <v>7.5</v>
      </c>
      <c r="I98" s="36" t="e">
        <f t="shared" si="426"/>
        <v>#DIV/0!</v>
      </c>
      <c r="J98" s="36">
        <f t="shared" si="426"/>
        <v>6</v>
      </c>
      <c r="K98" s="52" t="s">
        <v>430</v>
      </c>
      <c r="M98" s="48"/>
      <c r="N98" s="17" t="s">
        <v>1</v>
      </c>
      <c r="O98" s="36">
        <f>IF(COUNT(O96:O97)=0,"",AVERAGE(O96:O97))</f>
        <v>8</v>
      </c>
      <c r="P98" s="36">
        <f>IF(COUNT(P96:P97)=0,"",AVERAGE(P96:P97))</f>
        <v>7.5</v>
      </c>
      <c r="Q98" s="36">
        <f>IF(COUNT(Q96:Q97)=0,"",AVERAGE(Q96:Q97))</f>
        <v>5</v>
      </c>
      <c r="R98" s="36">
        <f>IF(COUNT(R96:R97)=0,"",AVERAGE(R96:R97))</f>
        <v>7.5</v>
      </c>
      <c r="S98" s="36"/>
      <c r="T98" s="36">
        <f>IF(COUNT(T96:T97)=0,"",AVERAGE(T96:T97))</f>
        <v>6</v>
      </c>
      <c r="U98" s="52" t="str">
        <f>IF(COUNT(#REF!)=0,"",AVERAGE(#REF!))</f>
        <v/>
      </c>
      <c r="W98" s="48"/>
      <c r="X98" s="17" t="s">
        <v>1</v>
      </c>
      <c r="Y98" s="36" t="str">
        <f t="shared" ref="Y98:AD98" si="427">IF(COUNT(Y96:Y97)=0,"",AVERAGE(Y96:Y97))</f>
        <v/>
      </c>
      <c r="Z98" s="36" t="str">
        <f t="shared" si="427"/>
        <v/>
      </c>
      <c r="AA98" s="36" t="str">
        <f t="shared" si="427"/>
        <v/>
      </c>
      <c r="AB98" s="36" t="str">
        <f t="shared" si="427"/>
        <v/>
      </c>
      <c r="AC98" s="36" t="str">
        <f t="shared" si="427"/>
        <v/>
      </c>
      <c r="AD98" s="36" t="str">
        <f t="shared" si="427"/>
        <v/>
      </c>
      <c r="AE98" s="52" t="str">
        <f>IF(COUNT(#REF!)=0,"",AVERAGE(#REF!))</f>
        <v/>
      </c>
      <c r="AG98" s="48"/>
      <c r="AH98" s="17" t="s">
        <v>1</v>
      </c>
      <c r="AI98" s="36" t="str">
        <f t="shared" ref="AI98:AN98" si="428">IF(COUNT(AI96:AI97)=0,"",AVERAGE(AI96:AI97))</f>
        <v/>
      </c>
      <c r="AJ98" s="36" t="str">
        <f t="shared" si="428"/>
        <v/>
      </c>
      <c r="AK98" s="36" t="str">
        <f t="shared" si="428"/>
        <v/>
      </c>
      <c r="AL98" s="36" t="str">
        <f t="shared" si="428"/>
        <v/>
      </c>
      <c r="AM98" s="36" t="str">
        <f t="shared" si="428"/>
        <v/>
      </c>
      <c r="AN98" s="36" t="str">
        <f t="shared" si="428"/>
        <v/>
      </c>
      <c r="AO98" s="52" t="str">
        <f>IF(COUNT(#REF!)=0,"",AVERAGE(#REF!))</f>
        <v/>
      </c>
      <c r="AQ98" s="48"/>
      <c r="AR98" s="17" t="s">
        <v>1</v>
      </c>
      <c r="AS98" s="36" t="str">
        <f t="shared" ref="AS98:AX98" si="429">IF(COUNT(AS96:AS97)=0,"",AVERAGE(AS96:AS97))</f>
        <v/>
      </c>
      <c r="AT98" s="36" t="str">
        <f t="shared" si="429"/>
        <v/>
      </c>
      <c r="AU98" s="36" t="str">
        <f t="shared" si="429"/>
        <v/>
      </c>
      <c r="AV98" s="36" t="str">
        <f t="shared" si="429"/>
        <v/>
      </c>
      <c r="AW98" s="36" t="str">
        <f t="shared" si="429"/>
        <v/>
      </c>
      <c r="AX98" s="36" t="str">
        <f t="shared" si="429"/>
        <v/>
      </c>
      <c r="AY98" s="52" t="str">
        <f>IF(COUNT(#REF!)=0,"",AVERAGE(#REF!))</f>
        <v/>
      </c>
      <c r="BA98" s="48"/>
      <c r="BB98" s="17" t="s">
        <v>1</v>
      </c>
      <c r="BC98" s="36" t="str">
        <f t="shared" ref="BC98:BH98" si="430">IF(COUNT(BC96:BC97)=0,"",AVERAGE(BC96:BC97))</f>
        <v/>
      </c>
      <c r="BD98" s="36" t="str">
        <f t="shared" si="430"/>
        <v/>
      </c>
      <c r="BE98" s="36" t="str">
        <f t="shared" si="430"/>
        <v/>
      </c>
      <c r="BF98" s="36" t="str">
        <f t="shared" si="430"/>
        <v/>
      </c>
      <c r="BG98" s="36" t="str">
        <f t="shared" si="430"/>
        <v/>
      </c>
      <c r="BH98" s="36" t="str">
        <f t="shared" si="430"/>
        <v/>
      </c>
      <c r="BI98" s="52" t="str">
        <f>IF(COUNT(#REF!)=0,"",AVERAGE(#REF!))</f>
        <v/>
      </c>
      <c r="BK98" s="48"/>
      <c r="BL98" s="17" t="s">
        <v>1</v>
      </c>
      <c r="BM98" s="36" t="str">
        <f t="shared" ref="BM98:BR98" si="431">IF(COUNT(BM96:BM97)=0,"",AVERAGE(BM96:BM97))</f>
        <v/>
      </c>
      <c r="BN98" s="36" t="str">
        <f t="shared" si="431"/>
        <v/>
      </c>
      <c r="BO98" s="36" t="str">
        <f t="shared" si="431"/>
        <v/>
      </c>
      <c r="BP98" s="36" t="str">
        <f t="shared" si="431"/>
        <v/>
      </c>
      <c r="BQ98" s="36" t="str">
        <f t="shared" si="431"/>
        <v/>
      </c>
      <c r="BR98" s="36" t="str">
        <f t="shared" si="431"/>
        <v/>
      </c>
      <c r="BS98" s="52" t="str">
        <f>IF(COUNT(#REF!)=0,"",AVERAGE(#REF!))</f>
        <v/>
      </c>
      <c r="BU98" s="48"/>
      <c r="BV98" s="17" t="s">
        <v>1</v>
      </c>
      <c r="BW98" s="36" t="str">
        <f t="shared" ref="BW98:CB98" si="432">IF(COUNT(BW96:BW97)=0,"",AVERAGE(BW96:BW97))</f>
        <v/>
      </c>
      <c r="BX98" s="36" t="str">
        <f t="shared" si="432"/>
        <v/>
      </c>
      <c r="BY98" s="36" t="str">
        <f t="shared" si="432"/>
        <v/>
      </c>
      <c r="BZ98" s="36" t="str">
        <f t="shared" si="432"/>
        <v/>
      </c>
      <c r="CA98" s="36" t="str">
        <f t="shared" si="432"/>
        <v/>
      </c>
      <c r="CB98" s="36" t="str">
        <f t="shared" si="432"/>
        <v/>
      </c>
      <c r="CC98" s="52" t="str">
        <f>IF(COUNT(#REF!)=0,"",AVERAGE(#REF!))</f>
        <v/>
      </c>
      <c r="CE98" s="48"/>
      <c r="CF98" s="17" t="s">
        <v>1</v>
      </c>
      <c r="CG98" s="36" t="str">
        <f t="shared" ref="CG98:CL98" si="433">IF(COUNT(CG96:CG97)=0,"",AVERAGE(CG96:CG97))</f>
        <v/>
      </c>
      <c r="CH98" s="36" t="str">
        <f t="shared" si="433"/>
        <v/>
      </c>
      <c r="CI98" s="36" t="str">
        <f t="shared" si="433"/>
        <v/>
      </c>
      <c r="CJ98" s="36" t="str">
        <f t="shared" si="433"/>
        <v/>
      </c>
      <c r="CK98" s="36" t="str">
        <f t="shared" si="433"/>
        <v/>
      </c>
      <c r="CL98" s="36" t="str">
        <f t="shared" si="433"/>
        <v/>
      </c>
      <c r="CM98" s="52" t="str">
        <f>IF(COUNT(#REF!)=0,"",AVERAGE(#REF!))</f>
        <v/>
      </c>
      <c r="CO98" s="48"/>
      <c r="CP98" s="17" t="s">
        <v>1</v>
      </c>
      <c r="CQ98" s="36" t="str">
        <f t="shared" ref="CQ98:CV98" si="434">IF(COUNT(CQ96:CQ97)=0,"",AVERAGE(CQ96:CQ97))</f>
        <v/>
      </c>
      <c r="CR98" s="36" t="str">
        <f t="shared" si="434"/>
        <v/>
      </c>
      <c r="CS98" s="36" t="str">
        <f t="shared" si="434"/>
        <v/>
      </c>
      <c r="CT98" s="36" t="str">
        <f t="shared" si="434"/>
        <v/>
      </c>
      <c r="CU98" s="36" t="str">
        <f t="shared" si="434"/>
        <v/>
      </c>
      <c r="CV98" s="36" t="str">
        <f t="shared" si="434"/>
        <v/>
      </c>
      <c r="CW98" s="52" t="str">
        <f>IF(COUNT(#REF!)=0,"",AVERAGE(#REF!))</f>
        <v/>
      </c>
      <c r="CY98" s="48"/>
      <c r="CZ98" s="17" t="s">
        <v>1</v>
      </c>
      <c r="DA98" s="36" t="str">
        <f t="shared" ref="DA98:DF98" si="435">IF(COUNT(DA96:DA97)=0,"",AVERAGE(DA96:DA97))</f>
        <v/>
      </c>
      <c r="DB98" s="36" t="str">
        <f t="shared" si="435"/>
        <v/>
      </c>
      <c r="DC98" s="36" t="str">
        <f t="shared" si="435"/>
        <v/>
      </c>
      <c r="DD98" s="36" t="str">
        <f t="shared" si="435"/>
        <v/>
      </c>
      <c r="DE98" s="36" t="str">
        <f t="shared" si="435"/>
        <v/>
      </c>
      <c r="DF98" s="36" t="str">
        <f t="shared" si="435"/>
        <v/>
      </c>
      <c r="DG98" s="52" t="str">
        <f>IF(COUNT(#REF!)=0,"",AVERAGE(#REF!))</f>
        <v/>
      </c>
      <c r="DI98" s="48"/>
      <c r="DJ98" s="17" t="s">
        <v>1</v>
      </c>
      <c r="DK98" s="36" t="str">
        <f t="shared" ref="DK98:DP98" si="436">IF(COUNT(DK96:DK97)=0,"",AVERAGE(DK96:DK97))</f>
        <v/>
      </c>
      <c r="DL98" s="36" t="str">
        <f t="shared" si="436"/>
        <v/>
      </c>
      <c r="DM98" s="36" t="str">
        <f t="shared" si="436"/>
        <v/>
      </c>
      <c r="DN98" s="36" t="str">
        <f t="shared" si="436"/>
        <v/>
      </c>
      <c r="DO98" s="36" t="str">
        <f t="shared" si="436"/>
        <v/>
      </c>
      <c r="DP98" s="36" t="str">
        <f t="shared" si="436"/>
        <v/>
      </c>
      <c r="DQ98" s="52" t="str">
        <f>IF(COUNT(#REF!)=0,"",AVERAGE(#REF!))</f>
        <v/>
      </c>
      <c r="DS98" s="48"/>
      <c r="DT98" s="17" t="s">
        <v>1</v>
      </c>
      <c r="DU98" s="36" t="str">
        <f t="shared" ref="DU98:DZ98" si="437">IF(COUNT(DU96:DU97)=0,"",AVERAGE(DU96:DU97))</f>
        <v/>
      </c>
      <c r="DV98" s="36" t="str">
        <f t="shared" si="437"/>
        <v/>
      </c>
      <c r="DW98" s="36" t="str">
        <f t="shared" si="437"/>
        <v/>
      </c>
      <c r="DX98" s="36" t="str">
        <f t="shared" si="437"/>
        <v/>
      </c>
      <c r="DY98" s="36" t="str">
        <f t="shared" si="437"/>
        <v/>
      </c>
      <c r="DZ98" s="36" t="str">
        <f t="shared" si="437"/>
        <v/>
      </c>
      <c r="EA98" s="52" t="str">
        <f>IF(COUNT(#REF!)=0,"",AVERAGE(#REF!))</f>
        <v/>
      </c>
      <c r="EC98" s="48"/>
      <c r="ED98" s="17" t="s">
        <v>1</v>
      </c>
      <c r="EE98" s="36" t="str">
        <f t="shared" ref="EE98:EJ98" si="438">IF(COUNT(EE96:EE97)=0,"",AVERAGE(EE96:EE97))</f>
        <v/>
      </c>
      <c r="EF98" s="36" t="str">
        <f t="shared" si="438"/>
        <v/>
      </c>
      <c r="EG98" s="36" t="str">
        <f t="shared" si="438"/>
        <v/>
      </c>
      <c r="EH98" s="36" t="str">
        <f t="shared" si="438"/>
        <v/>
      </c>
      <c r="EI98" s="36" t="str">
        <f t="shared" si="438"/>
        <v/>
      </c>
      <c r="EJ98" s="36" t="str">
        <f t="shared" si="438"/>
        <v/>
      </c>
      <c r="EK98" s="52" t="str">
        <f>IF(COUNT(#REF!)=0,"",AVERAGE(#REF!))</f>
        <v/>
      </c>
      <c r="EM98" s="48"/>
      <c r="EN98" s="17" t="s">
        <v>1</v>
      </c>
      <c r="EO98" s="36" t="str">
        <f t="shared" ref="EO98:ET98" si="439">IF(COUNT(EO96:EO97)=0,"",AVERAGE(EO96:EO97))</f>
        <v/>
      </c>
      <c r="EP98" s="36" t="str">
        <f t="shared" si="439"/>
        <v/>
      </c>
      <c r="EQ98" s="36" t="str">
        <f t="shared" si="439"/>
        <v/>
      </c>
      <c r="ER98" s="36" t="str">
        <f t="shared" si="439"/>
        <v/>
      </c>
      <c r="ES98" s="36" t="str">
        <f t="shared" si="439"/>
        <v/>
      </c>
      <c r="ET98" s="36" t="str">
        <f t="shared" si="439"/>
        <v/>
      </c>
      <c r="EU98" s="52" t="str">
        <f>IF(COUNT(#REF!)=0,"",AVERAGE(#REF!))</f>
        <v/>
      </c>
      <c r="EW98" s="48"/>
      <c r="EX98" s="17" t="s">
        <v>1</v>
      </c>
      <c r="EY98" s="36" t="str">
        <f t="shared" ref="EY98:FD98" si="440">IF(COUNT(EY96:EY97)=0,"",AVERAGE(EY96:EY97))</f>
        <v/>
      </c>
      <c r="EZ98" s="36" t="str">
        <f t="shared" si="440"/>
        <v/>
      </c>
      <c r="FA98" s="36" t="str">
        <f t="shared" si="440"/>
        <v/>
      </c>
      <c r="FB98" s="36" t="str">
        <f t="shared" si="440"/>
        <v/>
      </c>
      <c r="FC98" s="36" t="str">
        <f t="shared" si="440"/>
        <v/>
      </c>
      <c r="FD98" s="36" t="str">
        <f t="shared" si="440"/>
        <v/>
      </c>
      <c r="FE98" s="52" t="str">
        <f>IF(COUNT(#REF!)=0,"",AVERAGE(#REF!))</f>
        <v/>
      </c>
      <c r="FG98" s="48"/>
      <c r="FH98" s="17" t="s">
        <v>1</v>
      </c>
      <c r="FI98" s="36" t="str">
        <f t="shared" ref="FI98:FN98" si="441">IF(COUNT(FI96:FI97)=0,"",AVERAGE(FI96:FI97))</f>
        <v/>
      </c>
      <c r="FJ98" s="36" t="str">
        <f t="shared" si="441"/>
        <v/>
      </c>
      <c r="FK98" s="36" t="str">
        <f t="shared" si="441"/>
        <v/>
      </c>
      <c r="FL98" s="36" t="str">
        <f t="shared" si="441"/>
        <v/>
      </c>
      <c r="FM98" s="36" t="str">
        <f t="shared" si="441"/>
        <v/>
      </c>
      <c r="FN98" s="36" t="str">
        <f t="shared" si="441"/>
        <v/>
      </c>
      <c r="FO98" s="52" t="str">
        <f>IF(COUNT(#REF!)=0,"",AVERAGE(#REF!))</f>
        <v/>
      </c>
      <c r="FQ98" s="48"/>
      <c r="FR98" s="17" t="s">
        <v>1</v>
      </c>
      <c r="FS98" s="36" t="str">
        <f t="shared" ref="FS98:FX98" si="442">IF(COUNT(FS96:FS97)=0,"",AVERAGE(FS96:FS97))</f>
        <v/>
      </c>
      <c r="FT98" s="36" t="str">
        <f t="shared" si="442"/>
        <v/>
      </c>
      <c r="FU98" s="36" t="str">
        <f t="shared" si="442"/>
        <v/>
      </c>
      <c r="FV98" s="36" t="str">
        <f t="shared" si="442"/>
        <v/>
      </c>
      <c r="FW98" s="36" t="str">
        <f t="shared" si="442"/>
        <v/>
      </c>
      <c r="FX98" s="36" t="str">
        <f t="shared" si="442"/>
        <v/>
      </c>
      <c r="FY98" s="52" t="str">
        <f>IF(COUNT(#REF!)=0,"",AVERAGE(#REF!))</f>
        <v/>
      </c>
      <c r="GA98" s="48"/>
      <c r="GB98" s="17" t="s">
        <v>1</v>
      </c>
      <c r="GC98" s="36" t="str">
        <f t="shared" ref="GC98:GH98" si="443">IF(COUNT(GC96:GC97)=0,"",AVERAGE(GC96:GC97))</f>
        <v/>
      </c>
      <c r="GD98" s="36" t="str">
        <f t="shared" si="443"/>
        <v/>
      </c>
      <c r="GE98" s="36" t="str">
        <f t="shared" si="443"/>
        <v/>
      </c>
      <c r="GF98" s="36" t="str">
        <f t="shared" si="443"/>
        <v/>
      </c>
      <c r="GG98" s="36" t="str">
        <f t="shared" si="443"/>
        <v/>
      </c>
      <c r="GH98" s="36" t="str">
        <f t="shared" si="443"/>
        <v/>
      </c>
      <c r="GI98" s="52" t="str">
        <f>IF(COUNT(#REF!)=0,"",AVERAGE(#REF!))</f>
        <v/>
      </c>
      <c r="GK98" s="48"/>
      <c r="GL98" s="17" t="s">
        <v>1</v>
      </c>
      <c r="GM98" s="36" t="str">
        <f t="shared" ref="GM98:GR98" si="444">IF(COUNT(GM96:GM97)=0,"",AVERAGE(GM96:GM97))</f>
        <v/>
      </c>
      <c r="GN98" s="36" t="str">
        <f t="shared" si="444"/>
        <v/>
      </c>
      <c r="GO98" s="36" t="str">
        <f t="shared" si="444"/>
        <v/>
      </c>
      <c r="GP98" s="36" t="str">
        <f t="shared" si="444"/>
        <v/>
      </c>
      <c r="GQ98" s="36" t="str">
        <f t="shared" si="444"/>
        <v/>
      </c>
      <c r="GR98" s="36" t="str">
        <f t="shared" si="444"/>
        <v/>
      </c>
      <c r="GS98" s="52" t="str">
        <f>IF(COUNT(#REF!)=0,"",AVERAGE(#REF!))</f>
        <v/>
      </c>
      <c r="GU98" s="48"/>
      <c r="GV98" s="17" t="s">
        <v>1</v>
      </c>
      <c r="GW98" s="36" t="str">
        <f t="shared" ref="GW98:HB98" si="445">IF(COUNT(GW96:GW97)=0,"",AVERAGE(GW96:GW97))</f>
        <v/>
      </c>
      <c r="GX98" s="36" t="str">
        <f t="shared" si="445"/>
        <v/>
      </c>
      <c r="GY98" s="36" t="str">
        <f t="shared" si="445"/>
        <v/>
      </c>
      <c r="GZ98" s="36" t="str">
        <f t="shared" si="445"/>
        <v/>
      </c>
      <c r="HA98" s="36" t="str">
        <f t="shared" si="445"/>
        <v/>
      </c>
      <c r="HB98" s="36" t="str">
        <f t="shared" si="445"/>
        <v/>
      </c>
      <c r="HC98" s="52" t="str">
        <f>IF(COUNT(#REF!)=0,"",AVERAGE(#REF!))</f>
        <v/>
      </c>
      <c r="HE98" s="48"/>
      <c r="HF98" s="17" t="s">
        <v>1</v>
      </c>
      <c r="HG98" s="36" t="str">
        <f t="shared" ref="HG98:HL98" si="446">IF(COUNT(HG96:HG97)=0,"",AVERAGE(HG96:HG97))</f>
        <v/>
      </c>
      <c r="HH98" s="36" t="str">
        <f t="shared" si="446"/>
        <v/>
      </c>
      <c r="HI98" s="36" t="str">
        <f t="shared" si="446"/>
        <v/>
      </c>
      <c r="HJ98" s="36" t="str">
        <f t="shared" si="446"/>
        <v/>
      </c>
      <c r="HK98" s="36" t="str">
        <f t="shared" si="446"/>
        <v/>
      </c>
      <c r="HL98" s="36" t="str">
        <f t="shared" si="446"/>
        <v/>
      </c>
      <c r="HM98" s="52" t="str">
        <f>IF(COUNT(#REF!)=0,"",AVERAGE(#REF!))</f>
        <v/>
      </c>
      <c r="HO98" s="48"/>
      <c r="HP98" s="17" t="s">
        <v>1</v>
      </c>
      <c r="HQ98" s="36" t="str">
        <f t="shared" ref="HQ98:HV98" si="447">IF(COUNT(HQ96:HQ97)=0,"",AVERAGE(HQ96:HQ97))</f>
        <v/>
      </c>
      <c r="HR98" s="36" t="str">
        <f t="shared" si="447"/>
        <v/>
      </c>
      <c r="HS98" s="36" t="str">
        <f t="shared" si="447"/>
        <v/>
      </c>
      <c r="HT98" s="36" t="str">
        <f t="shared" si="447"/>
        <v/>
      </c>
      <c r="HU98" s="36" t="str">
        <f t="shared" si="447"/>
        <v/>
      </c>
      <c r="HV98" s="36" t="str">
        <f t="shared" si="447"/>
        <v/>
      </c>
      <c r="HW98" s="52" t="str">
        <f>IF(COUNT(#REF!)=0,"",AVERAGE(#REF!))</f>
        <v/>
      </c>
      <c r="HY98" s="48"/>
      <c r="HZ98" s="17" t="s">
        <v>1</v>
      </c>
      <c r="IA98" s="36" t="str">
        <f t="shared" ref="IA98:IF98" si="448">IF(COUNT(IA96:IA97)=0,"",AVERAGE(IA96:IA97))</f>
        <v/>
      </c>
      <c r="IB98" s="36" t="str">
        <f t="shared" si="448"/>
        <v/>
      </c>
      <c r="IC98" s="36" t="str">
        <f t="shared" si="448"/>
        <v/>
      </c>
      <c r="ID98" s="36" t="str">
        <f t="shared" si="448"/>
        <v/>
      </c>
      <c r="IE98" s="36" t="str">
        <f t="shared" si="448"/>
        <v/>
      </c>
      <c r="IF98" s="36" t="str">
        <f t="shared" si="448"/>
        <v/>
      </c>
      <c r="IG98" s="52" t="str">
        <f>IF(COUNT(#REF!)=0,"",AVERAGE(#REF!))</f>
        <v/>
      </c>
      <c r="II98" s="48"/>
      <c r="IJ98" s="17" t="s">
        <v>1</v>
      </c>
      <c r="IK98" s="36" t="str">
        <f t="shared" ref="IK98:IP98" si="449">IF(COUNT(IK96:IK97)=0,"",AVERAGE(IK96:IK97))</f>
        <v/>
      </c>
      <c r="IL98" s="36" t="str">
        <f t="shared" si="449"/>
        <v/>
      </c>
      <c r="IM98" s="36" t="str">
        <f t="shared" si="449"/>
        <v/>
      </c>
      <c r="IN98" s="36" t="str">
        <f t="shared" si="449"/>
        <v/>
      </c>
      <c r="IO98" s="36" t="str">
        <f t="shared" si="449"/>
        <v/>
      </c>
      <c r="IP98" s="36" t="str">
        <f t="shared" si="449"/>
        <v/>
      </c>
      <c r="IQ98" s="52" t="str">
        <f>IF(COUNT(#REF!)=0,"",AVERAGE(#REF!))</f>
        <v/>
      </c>
      <c r="IS98" s="48"/>
      <c r="IT98" s="17" t="s">
        <v>1</v>
      </c>
      <c r="IU98" s="36" t="str">
        <f t="shared" ref="IU98:IZ98" si="450">IF(COUNT(IU96:IU97)=0,"",AVERAGE(IU96:IU97))</f>
        <v/>
      </c>
      <c r="IV98" s="36" t="str">
        <f t="shared" si="450"/>
        <v/>
      </c>
      <c r="IW98" s="36" t="str">
        <f t="shared" si="450"/>
        <v/>
      </c>
      <c r="IX98" s="36" t="str">
        <f t="shared" si="450"/>
        <v/>
      </c>
      <c r="IY98" s="36" t="str">
        <f t="shared" si="450"/>
        <v/>
      </c>
      <c r="IZ98" s="36" t="str">
        <f t="shared" si="450"/>
        <v/>
      </c>
      <c r="JA98" s="52" t="str">
        <f>IF(COUNT(#REF!)=0,"",AVERAGE(#REF!))</f>
        <v/>
      </c>
    </row>
    <row r="99" spans="1:261" s="1" customFormat="1" ht="13.8" outlineLevel="1" x14ac:dyDescent="0.25">
      <c r="A99" s="99" t="s">
        <v>129</v>
      </c>
      <c r="B99" s="345">
        <f>IF(A99="High",TECHHigh,(IF(A99="Medium",TECHMed,(IF(A99="Low",TechLow,0)))))</f>
        <v>1</v>
      </c>
      <c r="C99" s="341">
        <v>3.6</v>
      </c>
      <c r="D99" s="38" t="s">
        <v>110</v>
      </c>
      <c r="E99" s="349" t="e">
        <f>E101</f>
        <v>#DIV/0!</v>
      </c>
      <c r="F99" s="349" t="e">
        <f t="shared" ref="F99:J99" si="451">F101</f>
        <v>#DIV/0!</v>
      </c>
      <c r="G99" s="349" t="e">
        <f t="shared" si="451"/>
        <v>#DIV/0!</v>
      </c>
      <c r="H99" s="349" t="e">
        <f t="shared" si="451"/>
        <v>#DIV/0!</v>
      </c>
      <c r="I99" s="349" t="e">
        <f t="shared" si="451"/>
        <v>#DIV/0!</v>
      </c>
      <c r="J99" s="349" t="e">
        <f t="shared" si="451"/>
        <v>#DIV/0!</v>
      </c>
      <c r="K99" s="52"/>
      <c r="M99" s="37">
        <v>3.6</v>
      </c>
      <c r="N99" s="38" t="s">
        <v>110</v>
      </c>
      <c r="O99" s="38"/>
      <c r="P99" s="38"/>
      <c r="Q99" s="38"/>
      <c r="R99" s="38"/>
      <c r="S99" s="38"/>
      <c r="T99" s="38"/>
      <c r="U99" s="52"/>
      <c r="W99" s="37">
        <v>3.6</v>
      </c>
      <c r="X99" s="38" t="s">
        <v>110</v>
      </c>
      <c r="Y99" s="38"/>
      <c r="Z99" s="38"/>
      <c r="AA99" s="38"/>
      <c r="AB99" s="38"/>
      <c r="AC99" s="38"/>
      <c r="AD99" s="38"/>
      <c r="AE99" s="52"/>
      <c r="AG99" s="37">
        <v>3.6</v>
      </c>
      <c r="AH99" s="38" t="s">
        <v>110</v>
      </c>
      <c r="AI99" s="38"/>
      <c r="AJ99" s="38"/>
      <c r="AK99" s="38"/>
      <c r="AL99" s="38"/>
      <c r="AM99" s="38"/>
      <c r="AN99" s="38"/>
      <c r="AO99" s="52"/>
      <c r="AQ99" s="37">
        <v>3.6</v>
      </c>
      <c r="AR99" s="38" t="s">
        <v>110</v>
      </c>
      <c r="AS99" s="38"/>
      <c r="AT99" s="38"/>
      <c r="AU99" s="38"/>
      <c r="AV99" s="38"/>
      <c r="AW99" s="38"/>
      <c r="AX99" s="38"/>
      <c r="AY99" s="52"/>
      <c r="BA99" s="37">
        <v>3.6</v>
      </c>
      <c r="BB99" s="38" t="s">
        <v>110</v>
      </c>
      <c r="BC99" s="38"/>
      <c r="BD99" s="38"/>
      <c r="BE99" s="38"/>
      <c r="BF99" s="38"/>
      <c r="BG99" s="38"/>
      <c r="BH99" s="38"/>
      <c r="BI99" s="52"/>
      <c r="BK99" s="37">
        <v>3.6</v>
      </c>
      <c r="BL99" s="38" t="s">
        <v>110</v>
      </c>
      <c r="BM99" s="38"/>
      <c r="BN99" s="38"/>
      <c r="BO99" s="38"/>
      <c r="BP99" s="38"/>
      <c r="BQ99" s="38"/>
      <c r="BR99" s="38"/>
      <c r="BS99" s="52"/>
      <c r="BU99" s="37">
        <v>3.6</v>
      </c>
      <c r="BV99" s="38" t="s">
        <v>110</v>
      </c>
      <c r="BW99" s="38"/>
      <c r="BX99" s="38"/>
      <c r="BY99" s="38"/>
      <c r="BZ99" s="38"/>
      <c r="CA99" s="38"/>
      <c r="CB99" s="38"/>
      <c r="CC99" s="52"/>
      <c r="CE99" s="37">
        <v>3.6</v>
      </c>
      <c r="CF99" s="38" t="s">
        <v>110</v>
      </c>
      <c r="CG99" s="38"/>
      <c r="CH99" s="38"/>
      <c r="CI99" s="38"/>
      <c r="CJ99" s="38"/>
      <c r="CK99" s="38"/>
      <c r="CL99" s="38"/>
      <c r="CM99" s="52"/>
      <c r="CO99" s="37">
        <v>3.6</v>
      </c>
      <c r="CP99" s="38" t="s">
        <v>110</v>
      </c>
      <c r="CQ99" s="38"/>
      <c r="CR99" s="38"/>
      <c r="CS99" s="38"/>
      <c r="CT99" s="38"/>
      <c r="CU99" s="38"/>
      <c r="CV99" s="38"/>
      <c r="CW99" s="52"/>
      <c r="CY99" s="37">
        <v>3.6</v>
      </c>
      <c r="CZ99" s="38" t="s">
        <v>110</v>
      </c>
      <c r="DA99" s="38"/>
      <c r="DB99" s="38"/>
      <c r="DC99" s="38"/>
      <c r="DD99" s="38"/>
      <c r="DE99" s="38"/>
      <c r="DF99" s="38"/>
      <c r="DG99" s="52"/>
      <c r="DI99" s="37">
        <v>3.6</v>
      </c>
      <c r="DJ99" s="38" t="s">
        <v>110</v>
      </c>
      <c r="DK99" s="38"/>
      <c r="DL99" s="38"/>
      <c r="DM99" s="38"/>
      <c r="DN99" s="38"/>
      <c r="DO99" s="38"/>
      <c r="DP99" s="38"/>
      <c r="DQ99" s="52"/>
      <c r="DS99" s="37">
        <v>3.6</v>
      </c>
      <c r="DT99" s="38" t="s">
        <v>110</v>
      </c>
      <c r="DU99" s="38"/>
      <c r="DV99" s="38"/>
      <c r="DW99" s="38"/>
      <c r="DX99" s="38"/>
      <c r="DY99" s="38"/>
      <c r="DZ99" s="38"/>
      <c r="EA99" s="52"/>
      <c r="EC99" s="37">
        <v>3.6</v>
      </c>
      <c r="ED99" s="38" t="s">
        <v>110</v>
      </c>
      <c r="EE99" s="38"/>
      <c r="EF99" s="38"/>
      <c r="EG99" s="38"/>
      <c r="EH99" s="38"/>
      <c r="EI99" s="38"/>
      <c r="EJ99" s="38"/>
      <c r="EK99" s="52"/>
      <c r="EM99" s="37">
        <v>3.6</v>
      </c>
      <c r="EN99" s="38" t="s">
        <v>110</v>
      </c>
      <c r="EO99" s="38"/>
      <c r="EP99" s="38"/>
      <c r="EQ99" s="38"/>
      <c r="ER99" s="38"/>
      <c r="ES99" s="38"/>
      <c r="ET99" s="38"/>
      <c r="EU99" s="52"/>
      <c r="EW99" s="37">
        <v>3.6</v>
      </c>
      <c r="EX99" s="38" t="s">
        <v>110</v>
      </c>
      <c r="EY99" s="38"/>
      <c r="EZ99" s="38"/>
      <c r="FA99" s="38"/>
      <c r="FB99" s="38"/>
      <c r="FC99" s="38"/>
      <c r="FD99" s="38"/>
      <c r="FE99" s="52"/>
      <c r="FG99" s="37">
        <v>3.6</v>
      </c>
      <c r="FH99" s="38" t="s">
        <v>110</v>
      </c>
      <c r="FI99" s="38"/>
      <c r="FJ99" s="38"/>
      <c r="FK99" s="38"/>
      <c r="FL99" s="38"/>
      <c r="FM99" s="38"/>
      <c r="FN99" s="38"/>
      <c r="FO99" s="52"/>
      <c r="FQ99" s="37">
        <v>3.6</v>
      </c>
      <c r="FR99" s="38" t="s">
        <v>110</v>
      </c>
      <c r="FS99" s="38"/>
      <c r="FT99" s="38"/>
      <c r="FU99" s="38"/>
      <c r="FV99" s="38"/>
      <c r="FW99" s="38"/>
      <c r="FX99" s="38"/>
      <c r="FY99" s="52"/>
      <c r="GA99" s="37">
        <v>3.6</v>
      </c>
      <c r="GB99" s="38" t="s">
        <v>110</v>
      </c>
      <c r="GC99" s="38"/>
      <c r="GD99" s="38"/>
      <c r="GE99" s="38"/>
      <c r="GF99" s="38"/>
      <c r="GG99" s="38"/>
      <c r="GH99" s="38"/>
      <c r="GI99" s="52"/>
      <c r="GK99" s="37">
        <v>3.6</v>
      </c>
      <c r="GL99" s="38" t="s">
        <v>110</v>
      </c>
      <c r="GM99" s="38"/>
      <c r="GN99" s="38"/>
      <c r="GO99" s="38"/>
      <c r="GP99" s="38"/>
      <c r="GQ99" s="38"/>
      <c r="GR99" s="38"/>
      <c r="GS99" s="52"/>
      <c r="GU99" s="37">
        <v>3.6</v>
      </c>
      <c r="GV99" s="38" t="s">
        <v>110</v>
      </c>
      <c r="GW99" s="38"/>
      <c r="GX99" s="38"/>
      <c r="GY99" s="38"/>
      <c r="GZ99" s="38"/>
      <c r="HA99" s="38"/>
      <c r="HB99" s="38"/>
      <c r="HC99" s="52"/>
      <c r="HE99" s="37">
        <v>3.6</v>
      </c>
      <c r="HF99" s="38" t="s">
        <v>110</v>
      </c>
      <c r="HG99" s="38"/>
      <c r="HH99" s="38"/>
      <c r="HI99" s="38"/>
      <c r="HJ99" s="38"/>
      <c r="HK99" s="38"/>
      <c r="HL99" s="38"/>
      <c r="HM99" s="52"/>
      <c r="HO99" s="37">
        <v>3.6</v>
      </c>
      <c r="HP99" s="38" t="s">
        <v>110</v>
      </c>
      <c r="HQ99" s="38"/>
      <c r="HR99" s="38"/>
      <c r="HS99" s="38"/>
      <c r="HT99" s="38"/>
      <c r="HU99" s="38"/>
      <c r="HV99" s="38"/>
      <c r="HW99" s="52"/>
      <c r="HY99" s="37">
        <v>3.6</v>
      </c>
      <c r="HZ99" s="38" t="s">
        <v>110</v>
      </c>
      <c r="IA99" s="38"/>
      <c r="IB99" s="38"/>
      <c r="IC99" s="38"/>
      <c r="ID99" s="38"/>
      <c r="IE99" s="38"/>
      <c r="IF99" s="38"/>
      <c r="IG99" s="52"/>
      <c r="II99" s="37">
        <v>3.6</v>
      </c>
      <c r="IJ99" s="38" t="s">
        <v>110</v>
      </c>
      <c r="IK99" s="38"/>
      <c r="IL99" s="38"/>
      <c r="IM99" s="38"/>
      <c r="IN99" s="38"/>
      <c r="IO99" s="38"/>
      <c r="IP99" s="38"/>
      <c r="IQ99" s="52"/>
      <c r="IS99" s="37">
        <v>3.6</v>
      </c>
      <c r="IT99" s="38" t="s">
        <v>110</v>
      </c>
      <c r="IU99" s="38"/>
      <c r="IV99" s="38"/>
      <c r="IW99" s="38"/>
      <c r="IX99" s="38"/>
      <c r="IY99" s="38"/>
      <c r="IZ99" s="38"/>
      <c r="JA99" s="52"/>
    </row>
    <row r="100" spans="1:261" s="1" customFormat="1" outlineLevel="2" x14ac:dyDescent="0.25">
      <c r="B100" s="338"/>
      <c r="C100" s="342"/>
      <c r="D100" s="41">
        <v>1</v>
      </c>
      <c r="E100" s="6"/>
      <c r="F100" s="6"/>
      <c r="G100" s="6"/>
      <c r="H100" s="6"/>
      <c r="I100" s="6"/>
      <c r="J100" s="6"/>
      <c r="K100" s="52"/>
      <c r="M100" s="47"/>
      <c r="N100" s="41">
        <v>1</v>
      </c>
      <c r="O100" s="6"/>
      <c r="P100" s="6"/>
      <c r="Q100" s="6"/>
      <c r="R100" s="6"/>
      <c r="S100" s="6"/>
      <c r="T100" s="6"/>
      <c r="U100" s="52"/>
      <c r="W100" s="47"/>
      <c r="X100" s="41">
        <v>1</v>
      </c>
      <c r="Y100" s="6"/>
      <c r="Z100" s="6"/>
      <c r="AA100" s="6"/>
      <c r="AB100" s="6"/>
      <c r="AC100" s="6"/>
      <c r="AD100" s="6"/>
      <c r="AE100" s="52"/>
      <c r="AG100" s="47"/>
      <c r="AH100" s="41">
        <v>1</v>
      </c>
      <c r="AI100" s="6"/>
      <c r="AJ100" s="6"/>
      <c r="AK100" s="6"/>
      <c r="AL100" s="6"/>
      <c r="AM100" s="6"/>
      <c r="AN100" s="6"/>
      <c r="AO100" s="52"/>
      <c r="AQ100" s="47"/>
      <c r="AR100" s="41">
        <v>1</v>
      </c>
      <c r="AS100" s="6"/>
      <c r="AT100" s="6"/>
      <c r="AU100" s="6"/>
      <c r="AV100" s="6"/>
      <c r="AW100" s="6"/>
      <c r="AX100" s="6"/>
      <c r="AY100" s="52"/>
      <c r="BA100" s="47"/>
      <c r="BB100" s="41">
        <v>1</v>
      </c>
      <c r="BC100" s="6"/>
      <c r="BD100" s="6"/>
      <c r="BE100" s="6"/>
      <c r="BF100" s="6"/>
      <c r="BG100" s="6"/>
      <c r="BH100" s="6"/>
      <c r="BI100" s="52"/>
      <c r="BK100" s="47"/>
      <c r="BL100" s="41">
        <v>1</v>
      </c>
      <c r="BM100" s="6"/>
      <c r="BN100" s="6"/>
      <c r="BO100" s="6"/>
      <c r="BP100" s="6"/>
      <c r="BQ100" s="6"/>
      <c r="BR100" s="6"/>
      <c r="BS100" s="52"/>
      <c r="BU100" s="47"/>
      <c r="BV100" s="41">
        <v>1</v>
      </c>
      <c r="BW100" s="6"/>
      <c r="BX100" s="6"/>
      <c r="BY100" s="6"/>
      <c r="BZ100" s="6"/>
      <c r="CA100" s="6"/>
      <c r="CB100" s="6"/>
      <c r="CC100" s="52"/>
      <c r="CE100" s="47"/>
      <c r="CF100" s="41">
        <v>1</v>
      </c>
      <c r="CG100" s="6"/>
      <c r="CH100" s="6"/>
      <c r="CI100" s="6"/>
      <c r="CJ100" s="6"/>
      <c r="CK100" s="6"/>
      <c r="CL100" s="6"/>
      <c r="CM100" s="52"/>
      <c r="CO100" s="47"/>
      <c r="CP100" s="41">
        <v>1</v>
      </c>
      <c r="CQ100" s="6"/>
      <c r="CR100" s="6"/>
      <c r="CS100" s="6"/>
      <c r="CT100" s="6"/>
      <c r="CU100" s="6"/>
      <c r="CV100" s="6"/>
      <c r="CW100" s="52"/>
      <c r="CY100" s="47"/>
      <c r="CZ100" s="41">
        <v>1</v>
      </c>
      <c r="DA100" s="6"/>
      <c r="DB100" s="6"/>
      <c r="DC100" s="6"/>
      <c r="DD100" s="6"/>
      <c r="DE100" s="6"/>
      <c r="DF100" s="6"/>
      <c r="DG100" s="52"/>
      <c r="DI100" s="47"/>
      <c r="DJ100" s="41">
        <v>1</v>
      </c>
      <c r="DK100" s="6"/>
      <c r="DL100" s="6"/>
      <c r="DM100" s="6"/>
      <c r="DN100" s="6"/>
      <c r="DO100" s="6"/>
      <c r="DP100" s="6"/>
      <c r="DQ100" s="52"/>
      <c r="DS100" s="47"/>
      <c r="DT100" s="41">
        <v>1</v>
      </c>
      <c r="DU100" s="6"/>
      <c r="DV100" s="6"/>
      <c r="DW100" s="6"/>
      <c r="DX100" s="6"/>
      <c r="DY100" s="6"/>
      <c r="DZ100" s="6"/>
      <c r="EA100" s="52"/>
      <c r="EC100" s="47"/>
      <c r="ED100" s="41">
        <v>1</v>
      </c>
      <c r="EE100" s="6"/>
      <c r="EF100" s="6"/>
      <c r="EG100" s="6"/>
      <c r="EH100" s="6"/>
      <c r="EI100" s="6"/>
      <c r="EJ100" s="6"/>
      <c r="EK100" s="52"/>
      <c r="EM100" s="47"/>
      <c r="EN100" s="41">
        <v>1</v>
      </c>
      <c r="EO100" s="6"/>
      <c r="EP100" s="6"/>
      <c r="EQ100" s="6"/>
      <c r="ER100" s="6"/>
      <c r="ES100" s="6"/>
      <c r="ET100" s="6"/>
      <c r="EU100" s="52"/>
      <c r="EW100" s="47"/>
      <c r="EX100" s="41">
        <v>1</v>
      </c>
      <c r="EY100" s="6"/>
      <c r="EZ100" s="6"/>
      <c r="FA100" s="6"/>
      <c r="FB100" s="6"/>
      <c r="FC100" s="6"/>
      <c r="FD100" s="6"/>
      <c r="FE100" s="52"/>
      <c r="FG100" s="47"/>
      <c r="FH100" s="41">
        <v>1</v>
      </c>
      <c r="FI100" s="6"/>
      <c r="FJ100" s="6"/>
      <c r="FK100" s="6"/>
      <c r="FL100" s="6"/>
      <c r="FM100" s="6"/>
      <c r="FN100" s="6"/>
      <c r="FO100" s="52"/>
      <c r="FQ100" s="47"/>
      <c r="FR100" s="41">
        <v>1</v>
      </c>
      <c r="FS100" s="6"/>
      <c r="FT100" s="6"/>
      <c r="FU100" s="6"/>
      <c r="FV100" s="6"/>
      <c r="FW100" s="6"/>
      <c r="FX100" s="6"/>
      <c r="FY100" s="52"/>
      <c r="GA100" s="47"/>
      <c r="GB100" s="41">
        <v>1</v>
      </c>
      <c r="GC100" s="6"/>
      <c r="GD100" s="6"/>
      <c r="GE100" s="6"/>
      <c r="GF100" s="6"/>
      <c r="GG100" s="6"/>
      <c r="GH100" s="6"/>
      <c r="GI100" s="52"/>
      <c r="GK100" s="47"/>
      <c r="GL100" s="41">
        <v>1</v>
      </c>
      <c r="GM100" s="6"/>
      <c r="GN100" s="6"/>
      <c r="GO100" s="6"/>
      <c r="GP100" s="6"/>
      <c r="GQ100" s="6"/>
      <c r="GR100" s="6"/>
      <c r="GS100" s="52"/>
      <c r="GU100" s="47"/>
      <c r="GV100" s="41">
        <v>1</v>
      </c>
      <c r="GW100" s="6"/>
      <c r="GX100" s="6"/>
      <c r="GY100" s="6"/>
      <c r="GZ100" s="6"/>
      <c r="HA100" s="6"/>
      <c r="HB100" s="6"/>
      <c r="HC100" s="52"/>
      <c r="HE100" s="47"/>
      <c r="HF100" s="41">
        <v>1</v>
      </c>
      <c r="HG100" s="6"/>
      <c r="HH100" s="6"/>
      <c r="HI100" s="6"/>
      <c r="HJ100" s="6"/>
      <c r="HK100" s="6"/>
      <c r="HL100" s="6"/>
      <c r="HM100" s="52"/>
      <c r="HO100" s="47"/>
      <c r="HP100" s="41">
        <v>1</v>
      </c>
      <c r="HQ100" s="6"/>
      <c r="HR100" s="6"/>
      <c r="HS100" s="6"/>
      <c r="HT100" s="6"/>
      <c r="HU100" s="6"/>
      <c r="HV100" s="6"/>
      <c r="HW100" s="52"/>
      <c r="HY100" s="47"/>
      <c r="HZ100" s="41">
        <v>1</v>
      </c>
      <c r="IA100" s="6"/>
      <c r="IB100" s="6"/>
      <c r="IC100" s="6"/>
      <c r="ID100" s="6"/>
      <c r="IE100" s="6"/>
      <c r="IF100" s="6"/>
      <c r="IG100" s="52"/>
      <c r="II100" s="47"/>
      <c r="IJ100" s="41">
        <v>1</v>
      </c>
      <c r="IK100" s="6"/>
      <c r="IL100" s="6"/>
      <c r="IM100" s="6"/>
      <c r="IN100" s="6"/>
      <c r="IO100" s="6"/>
      <c r="IP100" s="6"/>
      <c r="IQ100" s="52"/>
      <c r="IS100" s="47"/>
      <c r="IT100" s="41">
        <v>1</v>
      </c>
      <c r="IU100" s="6"/>
      <c r="IV100" s="6"/>
      <c r="IW100" s="6"/>
      <c r="IX100" s="6"/>
      <c r="IY100" s="6"/>
      <c r="IZ100" s="6"/>
      <c r="JA100" s="52"/>
    </row>
    <row r="101" spans="1:261" s="1" customFormat="1" outlineLevel="2" x14ac:dyDescent="0.25">
      <c r="B101" s="338"/>
      <c r="C101" s="339"/>
      <c r="D101" s="17" t="s">
        <v>1</v>
      </c>
      <c r="E101" s="36" t="e">
        <f>AVERAGE(O101,Y101,AI101,AS101,BC101,BM101,BW101,CG101,CQ101,DA101,DK101,DU101,EE101,EO101,EY101,FI101,FS101,GC101,GM101,GW101,HG101,HQ101,IA101,IK101,IU101)</f>
        <v>#DIV/0!</v>
      </c>
      <c r="F101" s="36" t="e">
        <f t="shared" ref="F101:J101" si="452">AVERAGE(P101,Z101,AJ101,AT101,BD101,BN101,BX101,CH101,CR101,DB101,DL101,DV101,EF101,EP101,EZ101,FJ101,FT101,GD101,GN101,GX101,HH101,HR101,IB101,IL101,IV101)</f>
        <v>#DIV/0!</v>
      </c>
      <c r="G101" s="36" t="e">
        <f t="shared" si="452"/>
        <v>#DIV/0!</v>
      </c>
      <c r="H101" s="36" t="e">
        <f t="shared" si="452"/>
        <v>#DIV/0!</v>
      </c>
      <c r="I101" s="36" t="e">
        <f t="shared" si="452"/>
        <v>#DIV/0!</v>
      </c>
      <c r="J101" s="36" t="e">
        <f t="shared" si="452"/>
        <v>#DIV/0!</v>
      </c>
      <c r="K101" s="52"/>
      <c r="M101" s="48"/>
      <c r="N101" s="17" t="s">
        <v>1</v>
      </c>
      <c r="O101" s="36" t="str">
        <f>IF(COUNT(O100:O100)=0,"",AVERAGE(O100:O100))</f>
        <v/>
      </c>
      <c r="P101" s="36" t="str">
        <f>IF(COUNT(P100:P100)=0,"",AVERAGE(P100:P100))</f>
        <v/>
      </c>
      <c r="Q101" s="36" t="str">
        <f>IF(COUNT(Q100:Q100)=0,"",AVERAGE(Q100:Q100))</f>
        <v/>
      </c>
      <c r="R101" s="36" t="str">
        <f>IF(COUNT(R100:R100)=0,"",AVERAGE(R100:R100))</f>
        <v/>
      </c>
      <c r="S101" s="36"/>
      <c r="T101" s="36" t="str">
        <f>IF(COUNT(T100:T100)=0,"",AVERAGE(T100:T100))</f>
        <v/>
      </c>
      <c r="U101" s="52"/>
      <c r="W101" s="48"/>
      <c r="X101" s="17" t="s">
        <v>1</v>
      </c>
      <c r="Y101" s="36" t="str">
        <f t="shared" ref="Y101:AD101" si="453">IF(COUNT(Y100:Y100)=0,"",AVERAGE(Y100:Y100))</f>
        <v/>
      </c>
      <c r="Z101" s="36" t="str">
        <f t="shared" si="453"/>
        <v/>
      </c>
      <c r="AA101" s="36" t="str">
        <f t="shared" si="453"/>
        <v/>
      </c>
      <c r="AB101" s="36" t="str">
        <f t="shared" si="453"/>
        <v/>
      </c>
      <c r="AC101" s="36" t="str">
        <f t="shared" si="453"/>
        <v/>
      </c>
      <c r="AD101" s="36" t="str">
        <f t="shared" si="453"/>
        <v/>
      </c>
      <c r="AE101" s="52"/>
      <c r="AG101" s="48"/>
      <c r="AH101" s="17" t="s">
        <v>1</v>
      </c>
      <c r="AI101" s="36" t="str">
        <f t="shared" ref="AI101:AN101" si="454">IF(COUNT(AI100:AI100)=0,"",AVERAGE(AI100:AI100))</f>
        <v/>
      </c>
      <c r="AJ101" s="36" t="str">
        <f t="shared" si="454"/>
        <v/>
      </c>
      <c r="AK101" s="36" t="str">
        <f t="shared" si="454"/>
        <v/>
      </c>
      <c r="AL101" s="36" t="str">
        <f t="shared" si="454"/>
        <v/>
      </c>
      <c r="AM101" s="36" t="str">
        <f t="shared" si="454"/>
        <v/>
      </c>
      <c r="AN101" s="36" t="str">
        <f t="shared" si="454"/>
        <v/>
      </c>
      <c r="AO101" s="52"/>
      <c r="AQ101" s="48"/>
      <c r="AR101" s="17" t="s">
        <v>1</v>
      </c>
      <c r="AS101" s="36" t="str">
        <f t="shared" ref="AS101:AX101" si="455">IF(COUNT(AS100:AS100)=0,"",AVERAGE(AS100:AS100))</f>
        <v/>
      </c>
      <c r="AT101" s="36" t="str">
        <f t="shared" si="455"/>
        <v/>
      </c>
      <c r="AU101" s="36" t="str">
        <f t="shared" si="455"/>
        <v/>
      </c>
      <c r="AV101" s="36" t="str">
        <f t="shared" si="455"/>
        <v/>
      </c>
      <c r="AW101" s="36" t="str">
        <f t="shared" si="455"/>
        <v/>
      </c>
      <c r="AX101" s="36" t="str">
        <f t="shared" si="455"/>
        <v/>
      </c>
      <c r="AY101" s="52"/>
      <c r="BA101" s="48"/>
      <c r="BB101" s="17" t="s">
        <v>1</v>
      </c>
      <c r="BC101" s="36" t="str">
        <f t="shared" ref="BC101:BH101" si="456">IF(COUNT(BC100:BC100)=0,"",AVERAGE(BC100:BC100))</f>
        <v/>
      </c>
      <c r="BD101" s="36" t="str">
        <f t="shared" si="456"/>
        <v/>
      </c>
      <c r="BE101" s="36" t="str">
        <f t="shared" si="456"/>
        <v/>
      </c>
      <c r="BF101" s="36" t="str">
        <f t="shared" si="456"/>
        <v/>
      </c>
      <c r="BG101" s="36" t="str">
        <f t="shared" si="456"/>
        <v/>
      </c>
      <c r="BH101" s="36" t="str">
        <f t="shared" si="456"/>
        <v/>
      </c>
      <c r="BI101" s="52"/>
      <c r="BK101" s="48"/>
      <c r="BL101" s="17" t="s">
        <v>1</v>
      </c>
      <c r="BM101" s="36" t="str">
        <f t="shared" ref="BM101:BR101" si="457">IF(COUNT(BM100:BM100)=0,"",AVERAGE(BM100:BM100))</f>
        <v/>
      </c>
      <c r="BN101" s="36" t="str">
        <f t="shared" si="457"/>
        <v/>
      </c>
      <c r="BO101" s="36" t="str">
        <f t="shared" si="457"/>
        <v/>
      </c>
      <c r="BP101" s="36" t="str">
        <f t="shared" si="457"/>
        <v/>
      </c>
      <c r="BQ101" s="36" t="str">
        <f t="shared" si="457"/>
        <v/>
      </c>
      <c r="BR101" s="36" t="str">
        <f t="shared" si="457"/>
        <v/>
      </c>
      <c r="BS101" s="52"/>
      <c r="BU101" s="48"/>
      <c r="BV101" s="17" t="s">
        <v>1</v>
      </c>
      <c r="BW101" s="36" t="str">
        <f t="shared" ref="BW101:CB101" si="458">IF(COUNT(BW100:BW100)=0,"",AVERAGE(BW100:BW100))</f>
        <v/>
      </c>
      <c r="BX101" s="36" t="str">
        <f t="shared" si="458"/>
        <v/>
      </c>
      <c r="BY101" s="36" t="str">
        <f t="shared" si="458"/>
        <v/>
      </c>
      <c r="BZ101" s="36" t="str">
        <f t="shared" si="458"/>
        <v/>
      </c>
      <c r="CA101" s="36" t="str">
        <f t="shared" si="458"/>
        <v/>
      </c>
      <c r="CB101" s="36" t="str">
        <f t="shared" si="458"/>
        <v/>
      </c>
      <c r="CC101" s="52"/>
      <c r="CE101" s="48"/>
      <c r="CF101" s="17" t="s">
        <v>1</v>
      </c>
      <c r="CG101" s="36" t="str">
        <f t="shared" ref="CG101:CL101" si="459">IF(COUNT(CG100:CG100)=0,"",AVERAGE(CG100:CG100))</f>
        <v/>
      </c>
      <c r="CH101" s="36" t="str">
        <f t="shared" si="459"/>
        <v/>
      </c>
      <c r="CI101" s="36" t="str">
        <f t="shared" si="459"/>
        <v/>
      </c>
      <c r="CJ101" s="36" t="str">
        <f t="shared" si="459"/>
        <v/>
      </c>
      <c r="CK101" s="36" t="str">
        <f t="shared" si="459"/>
        <v/>
      </c>
      <c r="CL101" s="36" t="str">
        <f t="shared" si="459"/>
        <v/>
      </c>
      <c r="CM101" s="52"/>
      <c r="CO101" s="48"/>
      <c r="CP101" s="17" t="s">
        <v>1</v>
      </c>
      <c r="CQ101" s="36" t="str">
        <f t="shared" ref="CQ101:CV101" si="460">IF(COUNT(CQ100:CQ100)=0,"",AVERAGE(CQ100:CQ100))</f>
        <v/>
      </c>
      <c r="CR101" s="36" t="str">
        <f t="shared" si="460"/>
        <v/>
      </c>
      <c r="CS101" s="36" t="str">
        <f t="shared" si="460"/>
        <v/>
      </c>
      <c r="CT101" s="36" t="str">
        <f t="shared" si="460"/>
        <v/>
      </c>
      <c r="CU101" s="36" t="str">
        <f t="shared" si="460"/>
        <v/>
      </c>
      <c r="CV101" s="36" t="str">
        <f t="shared" si="460"/>
        <v/>
      </c>
      <c r="CW101" s="52"/>
      <c r="CY101" s="48"/>
      <c r="CZ101" s="17" t="s">
        <v>1</v>
      </c>
      <c r="DA101" s="36" t="str">
        <f t="shared" ref="DA101:DF101" si="461">IF(COUNT(DA100:DA100)=0,"",AVERAGE(DA100:DA100))</f>
        <v/>
      </c>
      <c r="DB101" s="36" t="str">
        <f t="shared" si="461"/>
        <v/>
      </c>
      <c r="DC101" s="36" t="str">
        <f t="shared" si="461"/>
        <v/>
      </c>
      <c r="DD101" s="36" t="str">
        <f t="shared" si="461"/>
        <v/>
      </c>
      <c r="DE101" s="36" t="str">
        <f t="shared" si="461"/>
        <v/>
      </c>
      <c r="DF101" s="36" t="str">
        <f t="shared" si="461"/>
        <v/>
      </c>
      <c r="DG101" s="52"/>
      <c r="DI101" s="48"/>
      <c r="DJ101" s="17" t="s">
        <v>1</v>
      </c>
      <c r="DK101" s="36" t="str">
        <f t="shared" ref="DK101:DP101" si="462">IF(COUNT(DK100:DK100)=0,"",AVERAGE(DK100:DK100))</f>
        <v/>
      </c>
      <c r="DL101" s="36" t="str">
        <f t="shared" si="462"/>
        <v/>
      </c>
      <c r="DM101" s="36" t="str">
        <f t="shared" si="462"/>
        <v/>
      </c>
      <c r="DN101" s="36" t="str">
        <f t="shared" si="462"/>
        <v/>
      </c>
      <c r="DO101" s="36" t="str">
        <f t="shared" si="462"/>
        <v/>
      </c>
      <c r="DP101" s="36" t="str">
        <f t="shared" si="462"/>
        <v/>
      </c>
      <c r="DQ101" s="52"/>
      <c r="DS101" s="48"/>
      <c r="DT101" s="17" t="s">
        <v>1</v>
      </c>
      <c r="DU101" s="36" t="str">
        <f t="shared" ref="DU101:DZ101" si="463">IF(COUNT(DU100:DU100)=0,"",AVERAGE(DU100:DU100))</f>
        <v/>
      </c>
      <c r="DV101" s="36" t="str">
        <f t="shared" si="463"/>
        <v/>
      </c>
      <c r="DW101" s="36" t="str">
        <f t="shared" si="463"/>
        <v/>
      </c>
      <c r="DX101" s="36" t="str">
        <f t="shared" si="463"/>
        <v/>
      </c>
      <c r="DY101" s="36" t="str">
        <f t="shared" si="463"/>
        <v/>
      </c>
      <c r="DZ101" s="36" t="str">
        <f t="shared" si="463"/>
        <v/>
      </c>
      <c r="EA101" s="52"/>
      <c r="EC101" s="48"/>
      <c r="ED101" s="17" t="s">
        <v>1</v>
      </c>
      <c r="EE101" s="36" t="str">
        <f t="shared" ref="EE101:EJ101" si="464">IF(COUNT(EE100:EE100)=0,"",AVERAGE(EE100:EE100))</f>
        <v/>
      </c>
      <c r="EF101" s="36" t="str">
        <f t="shared" si="464"/>
        <v/>
      </c>
      <c r="EG101" s="36" t="str">
        <f t="shared" si="464"/>
        <v/>
      </c>
      <c r="EH101" s="36" t="str">
        <f t="shared" si="464"/>
        <v/>
      </c>
      <c r="EI101" s="36" t="str">
        <f t="shared" si="464"/>
        <v/>
      </c>
      <c r="EJ101" s="36" t="str">
        <f t="shared" si="464"/>
        <v/>
      </c>
      <c r="EK101" s="52"/>
      <c r="EM101" s="48"/>
      <c r="EN101" s="17" t="s">
        <v>1</v>
      </c>
      <c r="EO101" s="36" t="str">
        <f t="shared" ref="EO101:ET101" si="465">IF(COUNT(EO100:EO100)=0,"",AVERAGE(EO100:EO100))</f>
        <v/>
      </c>
      <c r="EP101" s="36" t="str">
        <f t="shared" si="465"/>
        <v/>
      </c>
      <c r="EQ101" s="36" t="str">
        <f t="shared" si="465"/>
        <v/>
      </c>
      <c r="ER101" s="36" t="str">
        <f t="shared" si="465"/>
        <v/>
      </c>
      <c r="ES101" s="36" t="str">
        <f t="shared" si="465"/>
        <v/>
      </c>
      <c r="ET101" s="36" t="str">
        <f t="shared" si="465"/>
        <v/>
      </c>
      <c r="EU101" s="52"/>
      <c r="EW101" s="48"/>
      <c r="EX101" s="17" t="s">
        <v>1</v>
      </c>
      <c r="EY101" s="36" t="str">
        <f t="shared" ref="EY101:FD101" si="466">IF(COUNT(EY100:EY100)=0,"",AVERAGE(EY100:EY100))</f>
        <v/>
      </c>
      <c r="EZ101" s="36" t="str">
        <f t="shared" si="466"/>
        <v/>
      </c>
      <c r="FA101" s="36" t="str">
        <f t="shared" si="466"/>
        <v/>
      </c>
      <c r="FB101" s="36" t="str">
        <f t="shared" si="466"/>
        <v/>
      </c>
      <c r="FC101" s="36" t="str">
        <f t="shared" si="466"/>
        <v/>
      </c>
      <c r="FD101" s="36" t="str">
        <f t="shared" si="466"/>
        <v/>
      </c>
      <c r="FE101" s="52"/>
      <c r="FG101" s="48"/>
      <c r="FH101" s="17" t="s">
        <v>1</v>
      </c>
      <c r="FI101" s="36" t="str">
        <f t="shared" ref="FI101:FN101" si="467">IF(COUNT(FI100:FI100)=0,"",AVERAGE(FI100:FI100))</f>
        <v/>
      </c>
      <c r="FJ101" s="36" t="str">
        <f t="shared" si="467"/>
        <v/>
      </c>
      <c r="FK101" s="36" t="str">
        <f t="shared" si="467"/>
        <v/>
      </c>
      <c r="FL101" s="36" t="str">
        <f t="shared" si="467"/>
        <v/>
      </c>
      <c r="FM101" s="36" t="str">
        <f t="shared" si="467"/>
        <v/>
      </c>
      <c r="FN101" s="36" t="str">
        <f t="shared" si="467"/>
        <v/>
      </c>
      <c r="FO101" s="52"/>
      <c r="FQ101" s="48"/>
      <c r="FR101" s="17" t="s">
        <v>1</v>
      </c>
      <c r="FS101" s="36" t="str">
        <f t="shared" ref="FS101:FX101" si="468">IF(COUNT(FS100:FS100)=0,"",AVERAGE(FS100:FS100))</f>
        <v/>
      </c>
      <c r="FT101" s="36" t="str">
        <f t="shared" si="468"/>
        <v/>
      </c>
      <c r="FU101" s="36" t="str">
        <f t="shared" si="468"/>
        <v/>
      </c>
      <c r="FV101" s="36" t="str">
        <f t="shared" si="468"/>
        <v/>
      </c>
      <c r="FW101" s="36" t="str">
        <f t="shared" si="468"/>
        <v/>
      </c>
      <c r="FX101" s="36" t="str">
        <f t="shared" si="468"/>
        <v/>
      </c>
      <c r="FY101" s="52"/>
      <c r="GA101" s="48"/>
      <c r="GB101" s="17" t="s">
        <v>1</v>
      </c>
      <c r="GC101" s="36" t="str">
        <f t="shared" ref="GC101:GH101" si="469">IF(COUNT(GC100:GC100)=0,"",AVERAGE(GC100:GC100))</f>
        <v/>
      </c>
      <c r="GD101" s="36" t="str">
        <f t="shared" si="469"/>
        <v/>
      </c>
      <c r="GE101" s="36" t="str">
        <f t="shared" si="469"/>
        <v/>
      </c>
      <c r="GF101" s="36" t="str">
        <f t="shared" si="469"/>
        <v/>
      </c>
      <c r="GG101" s="36" t="str">
        <f t="shared" si="469"/>
        <v/>
      </c>
      <c r="GH101" s="36" t="str">
        <f t="shared" si="469"/>
        <v/>
      </c>
      <c r="GI101" s="52"/>
      <c r="GK101" s="48"/>
      <c r="GL101" s="17" t="s">
        <v>1</v>
      </c>
      <c r="GM101" s="36" t="str">
        <f t="shared" ref="GM101:GR101" si="470">IF(COUNT(GM100:GM100)=0,"",AVERAGE(GM100:GM100))</f>
        <v/>
      </c>
      <c r="GN101" s="36" t="str">
        <f t="shared" si="470"/>
        <v/>
      </c>
      <c r="GO101" s="36" t="str">
        <f t="shared" si="470"/>
        <v/>
      </c>
      <c r="GP101" s="36" t="str">
        <f t="shared" si="470"/>
        <v/>
      </c>
      <c r="GQ101" s="36" t="str">
        <f t="shared" si="470"/>
        <v/>
      </c>
      <c r="GR101" s="36" t="str">
        <f t="shared" si="470"/>
        <v/>
      </c>
      <c r="GS101" s="52"/>
      <c r="GU101" s="48"/>
      <c r="GV101" s="17" t="s">
        <v>1</v>
      </c>
      <c r="GW101" s="36" t="str">
        <f t="shared" ref="GW101:HB101" si="471">IF(COUNT(GW100:GW100)=0,"",AVERAGE(GW100:GW100))</f>
        <v/>
      </c>
      <c r="GX101" s="36" t="str">
        <f t="shared" si="471"/>
        <v/>
      </c>
      <c r="GY101" s="36" t="str">
        <f t="shared" si="471"/>
        <v/>
      </c>
      <c r="GZ101" s="36" t="str">
        <f t="shared" si="471"/>
        <v/>
      </c>
      <c r="HA101" s="36" t="str">
        <f t="shared" si="471"/>
        <v/>
      </c>
      <c r="HB101" s="36" t="str">
        <f t="shared" si="471"/>
        <v/>
      </c>
      <c r="HC101" s="52"/>
      <c r="HE101" s="48"/>
      <c r="HF101" s="17" t="s">
        <v>1</v>
      </c>
      <c r="HG101" s="36" t="str">
        <f t="shared" ref="HG101:HL101" si="472">IF(COUNT(HG100:HG100)=0,"",AVERAGE(HG100:HG100))</f>
        <v/>
      </c>
      <c r="HH101" s="36" t="str">
        <f t="shared" si="472"/>
        <v/>
      </c>
      <c r="HI101" s="36" t="str">
        <f t="shared" si="472"/>
        <v/>
      </c>
      <c r="HJ101" s="36" t="str">
        <f t="shared" si="472"/>
        <v/>
      </c>
      <c r="HK101" s="36" t="str">
        <f t="shared" si="472"/>
        <v/>
      </c>
      <c r="HL101" s="36" t="str">
        <f t="shared" si="472"/>
        <v/>
      </c>
      <c r="HM101" s="52"/>
      <c r="HO101" s="48"/>
      <c r="HP101" s="17" t="s">
        <v>1</v>
      </c>
      <c r="HQ101" s="36" t="str">
        <f t="shared" ref="HQ101:HV101" si="473">IF(COUNT(HQ100:HQ100)=0,"",AVERAGE(HQ100:HQ100))</f>
        <v/>
      </c>
      <c r="HR101" s="36" t="str">
        <f t="shared" si="473"/>
        <v/>
      </c>
      <c r="HS101" s="36" t="str">
        <f t="shared" si="473"/>
        <v/>
      </c>
      <c r="HT101" s="36" t="str">
        <f t="shared" si="473"/>
        <v/>
      </c>
      <c r="HU101" s="36" t="str">
        <f t="shared" si="473"/>
        <v/>
      </c>
      <c r="HV101" s="36" t="str">
        <f t="shared" si="473"/>
        <v/>
      </c>
      <c r="HW101" s="52"/>
      <c r="HY101" s="48"/>
      <c r="HZ101" s="17" t="s">
        <v>1</v>
      </c>
      <c r="IA101" s="36" t="str">
        <f t="shared" ref="IA101:IF101" si="474">IF(COUNT(IA100:IA100)=0,"",AVERAGE(IA100:IA100))</f>
        <v/>
      </c>
      <c r="IB101" s="36" t="str">
        <f t="shared" si="474"/>
        <v/>
      </c>
      <c r="IC101" s="36" t="str">
        <f t="shared" si="474"/>
        <v/>
      </c>
      <c r="ID101" s="36" t="str">
        <f t="shared" si="474"/>
        <v/>
      </c>
      <c r="IE101" s="36" t="str">
        <f t="shared" si="474"/>
        <v/>
      </c>
      <c r="IF101" s="36" t="str">
        <f t="shared" si="474"/>
        <v/>
      </c>
      <c r="IG101" s="52"/>
      <c r="II101" s="48"/>
      <c r="IJ101" s="17" t="s">
        <v>1</v>
      </c>
      <c r="IK101" s="36" t="str">
        <f t="shared" ref="IK101:IP101" si="475">IF(COUNT(IK100:IK100)=0,"",AVERAGE(IK100:IK100))</f>
        <v/>
      </c>
      <c r="IL101" s="36" t="str">
        <f t="shared" si="475"/>
        <v/>
      </c>
      <c r="IM101" s="36" t="str">
        <f t="shared" si="475"/>
        <v/>
      </c>
      <c r="IN101" s="36" t="str">
        <f t="shared" si="475"/>
        <v/>
      </c>
      <c r="IO101" s="36" t="str">
        <f t="shared" si="475"/>
        <v/>
      </c>
      <c r="IP101" s="36" t="str">
        <f t="shared" si="475"/>
        <v/>
      </c>
      <c r="IQ101" s="52"/>
      <c r="IS101" s="48"/>
      <c r="IT101" s="17" t="s">
        <v>1</v>
      </c>
      <c r="IU101" s="36" t="str">
        <f t="shared" ref="IU101:IZ101" si="476">IF(COUNT(IU100:IU100)=0,"",AVERAGE(IU100:IU100))</f>
        <v/>
      </c>
      <c r="IV101" s="36" t="str">
        <f t="shared" si="476"/>
        <v/>
      </c>
      <c r="IW101" s="36" t="str">
        <f t="shared" si="476"/>
        <v/>
      </c>
      <c r="IX101" s="36" t="str">
        <f t="shared" si="476"/>
        <v/>
      </c>
      <c r="IY101" s="36" t="str">
        <f t="shared" si="476"/>
        <v/>
      </c>
      <c r="IZ101" s="36" t="str">
        <f t="shared" si="476"/>
        <v/>
      </c>
      <c r="JA101" s="52"/>
    </row>
    <row r="102" spans="1:261" s="1" customFormat="1" ht="26.4" x14ac:dyDescent="0.25">
      <c r="A102" s="202"/>
      <c r="B102" s="203">
        <f>SUM(B103:B117)*10</f>
        <v>50</v>
      </c>
      <c r="C102" s="340">
        <v>4</v>
      </c>
      <c r="D102" s="40" t="s">
        <v>412</v>
      </c>
      <c r="E102" s="40" t="e">
        <f>(($B$103*E103)+($B$105*E105)+($B$108*E108)+($B$112*E112)+($B$115*E115))/$B$102</f>
        <v>#DIV/0!</v>
      </c>
      <c r="F102" s="40" t="e">
        <f t="shared" ref="F102:J102" si="477">(($B$103*F103)+($B$105*F105)+($B$108*F108)+($B$112*F112)+($B$115*F115))/$B$102</f>
        <v>#DIV/0!</v>
      </c>
      <c r="G102" s="40" t="e">
        <f t="shared" si="477"/>
        <v>#DIV/0!</v>
      </c>
      <c r="H102" s="40" t="e">
        <f t="shared" si="477"/>
        <v>#DIV/0!</v>
      </c>
      <c r="I102" s="40" t="e">
        <f t="shared" si="477"/>
        <v>#DIV/0!</v>
      </c>
      <c r="J102" s="40">
        <f t="shared" si="477"/>
        <v>0</v>
      </c>
      <c r="K102" s="52"/>
      <c r="M102" s="39">
        <v>4</v>
      </c>
      <c r="N102" s="40" t="s">
        <v>412</v>
      </c>
      <c r="O102" s="40"/>
      <c r="P102" s="40"/>
      <c r="Q102" s="40"/>
      <c r="R102" s="40"/>
      <c r="S102" s="40"/>
      <c r="T102" s="40"/>
      <c r="U102" s="52"/>
      <c r="W102" s="39">
        <v>4</v>
      </c>
      <c r="X102" s="40" t="s">
        <v>412</v>
      </c>
      <c r="Y102" s="40"/>
      <c r="Z102" s="40"/>
      <c r="AA102" s="40"/>
      <c r="AB102" s="40"/>
      <c r="AC102" s="40"/>
      <c r="AD102" s="40"/>
      <c r="AE102" s="52"/>
      <c r="AG102" s="39">
        <v>4</v>
      </c>
      <c r="AH102" s="40" t="s">
        <v>412</v>
      </c>
      <c r="AI102" s="40"/>
      <c r="AJ102" s="40"/>
      <c r="AK102" s="40"/>
      <c r="AL102" s="40"/>
      <c r="AM102" s="40"/>
      <c r="AN102" s="40"/>
      <c r="AO102" s="52"/>
      <c r="AQ102" s="39">
        <v>4</v>
      </c>
      <c r="AR102" s="40" t="s">
        <v>412</v>
      </c>
      <c r="AS102" s="40"/>
      <c r="AT102" s="40"/>
      <c r="AU102" s="40"/>
      <c r="AV102" s="40"/>
      <c r="AW102" s="40"/>
      <c r="AX102" s="40"/>
      <c r="AY102" s="52"/>
      <c r="BA102" s="39">
        <v>4</v>
      </c>
      <c r="BB102" s="40" t="s">
        <v>412</v>
      </c>
      <c r="BC102" s="40"/>
      <c r="BD102" s="40"/>
      <c r="BE102" s="40"/>
      <c r="BF102" s="40"/>
      <c r="BG102" s="40"/>
      <c r="BH102" s="40"/>
      <c r="BI102" s="52"/>
      <c r="BK102" s="39">
        <v>4</v>
      </c>
      <c r="BL102" s="40" t="s">
        <v>412</v>
      </c>
      <c r="BM102" s="40"/>
      <c r="BN102" s="40"/>
      <c r="BO102" s="40"/>
      <c r="BP102" s="40"/>
      <c r="BQ102" s="40"/>
      <c r="BR102" s="40"/>
      <c r="BS102" s="52"/>
      <c r="BU102" s="39">
        <v>4</v>
      </c>
      <c r="BV102" s="40" t="s">
        <v>412</v>
      </c>
      <c r="BW102" s="40"/>
      <c r="BX102" s="40"/>
      <c r="BY102" s="40"/>
      <c r="BZ102" s="40"/>
      <c r="CA102" s="40"/>
      <c r="CB102" s="40"/>
      <c r="CC102" s="52"/>
      <c r="CE102" s="39">
        <v>4</v>
      </c>
      <c r="CF102" s="40" t="s">
        <v>412</v>
      </c>
      <c r="CG102" s="40"/>
      <c r="CH102" s="40"/>
      <c r="CI102" s="40"/>
      <c r="CJ102" s="40"/>
      <c r="CK102" s="40"/>
      <c r="CL102" s="40"/>
      <c r="CM102" s="52"/>
      <c r="CO102" s="39">
        <v>4</v>
      </c>
      <c r="CP102" s="40" t="s">
        <v>412</v>
      </c>
      <c r="CQ102" s="40"/>
      <c r="CR102" s="40"/>
      <c r="CS102" s="40"/>
      <c r="CT102" s="40"/>
      <c r="CU102" s="40"/>
      <c r="CV102" s="40"/>
      <c r="CW102" s="52"/>
      <c r="CY102" s="39">
        <v>4</v>
      </c>
      <c r="CZ102" s="40" t="s">
        <v>412</v>
      </c>
      <c r="DA102" s="40"/>
      <c r="DB102" s="40"/>
      <c r="DC102" s="40"/>
      <c r="DD102" s="40"/>
      <c r="DE102" s="40"/>
      <c r="DF102" s="40"/>
      <c r="DG102" s="52"/>
      <c r="DI102" s="39">
        <v>4</v>
      </c>
      <c r="DJ102" s="40" t="s">
        <v>412</v>
      </c>
      <c r="DK102" s="40"/>
      <c r="DL102" s="40"/>
      <c r="DM102" s="40"/>
      <c r="DN102" s="40"/>
      <c r="DO102" s="40"/>
      <c r="DP102" s="40"/>
      <c r="DQ102" s="52"/>
      <c r="DS102" s="39">
        <v>4</v>
      </c>
      <c r="DT102" s="40" t="s">
        <v>412</v>
      </c>
      <c r="DU102" s="40"/>
      <c r="DV102" s="40"/>
      <c r="DW102" s="40"/>
      <c r="DX102" s="40"/>
      <c r="DY102" s="40"/>
      <c r="DZ102" s="40"/>
      <c r="EA102" s="52"/>
      <c r="EC102" s="39">
        <v>4</v>
      </c>
      <c r="ED102" s="40" t="s">
        <v>412</v>
      </c>
      <c r="EE102" s="40"/>
      <c r="EF102" s="40"/>
      <c r="EG102" s="40"/>
      <c r="EH102" s="40"/>
      <c r="EI102" s="40"/>
      <c r="EJ102" s="40"/>
      <c r="EK102" s="52"/>
      <c r="EM102" s="39">
        <v>4</v>
      </c>
      <c r="EN102" s="40" t="s">
        <v>412</v>
      </c>
      <c r="EO102" s="40"/>
      <c r="EP102" s="40"/>
      <c r="EQ102" s="40"/>
      <c r="ER102" s="40"/>
      <c r="ES102" s="40"/>
      <c r="ET102" s="40"/>
      <c r="EU102" s="52"/>
      <c r="EW102" s="39">
        <v>4</v>
      </c>
      <c r="EX102" s="40" t="s">
        <v>412</v>
      </c>
      <c r="EY102" s="40"/>
      <c r="EZ102" s="40"/>
      <c r="FA102" s="40"/>
      <c r="FB102" s="40"/>
      <c r="FC102" s="40"/>
      <c r="FD102" s="40"/>
      <c r="FE102" s="52"/>
      <c r="FG102" s="39">
        <v>4</v>
      </c>
      <c r="FH102" s="40" t="s">
        <v>412</v>
      </c>
      <c r="FI102" s="40"/>
      <c r="FJ102" s="40"/>
      <c r="FK102" s="40"/>
      <c r="FL102" s="40"/>
      <c r="FM102" s="40"/>
      <c r="FN102" s="40"/>
      <c r="FO102" s="52"/>
      <c r="FQ102" s="39">
        <v>4</v>
      </c>
      <c r="FR102" s="40" t="s">
        <v>412</v>
      </c>
      <c r="FS102" s="40"/>
      <c r="FT102" s="40"/>
      <c r="FU102" s="40"/>
      <c r="FV102" s="40"/>
      <c r="FW102" s="40"/>
      <c r="FX102" s="40"/>
      <c r="FY102" s="52"/>
      <c r="GA102" s="39">
        <v>4</v>
      </c>
      <c r="GB102" s="40" t="s">
        <v>412</v>
      </c>
      <c r="GC102" s="40"/>
      <c r="GD102" s="40"/>
      <c r="GE102" s="40"/>
      <c r="GF102" s="40"/>
      <c r="GG102" s="40"/>
      <c r="GH102" s="40"/>
      <c r="GI102" s="52"/>
      <c r="GK102" s="39">
        <v>4</v>
      </c>
      <c r="GL102" s="40" t="s">
        <v>412</v>
      </c>
      <c r="GM102" s="40"/>
      <c r="GN102" s="40"/>
      <c r="GO102" s="40"/>
      <c r="GP102" s="40"/>
      <c r="GQ102" s="40"/>
      <c r="GR102" s="40"/>
      <c r="GS102" s="52"/>
      <c r="GU102" s="39">
        <v>4</v>
      </c>
      <c r="GV102" s="40" t="s">
        <v>412</v>
      </c>
      <c r="GW102" s="40"/>
      <c r="GX102" s="40"/>
      <c r="GY102" s="40"/>
      <c r="GZ102" s="40"/>
      <c r="HA102" s="40"/>
      <c r="HB102" s="40"/>
      <c r="HC102" s="52"/>
      <c r="HE102" s="39">
        <v>4</v>
      </c>
      <c r="HF102" s="40" t="s">
        <v>412</v>
      </c>
      <c r="HG102" s="40"/>
      <c r="HH102" s="40"/>
      <c r="HI102" s="40"/>
      <c r="HJ102" s="40"/>
      <c r="HK102" s="40"/>
      <c r="HL102" s="40"/>
      <c r="HM102" s="52"/>
      <c r="HO102" s="39">
        <v>4</v>
      </c>
      <c r="HP102" s="40" t="s">
        <v>412</v>
      </c>
      <c r="HQ102" s="40"/>
      <c r="HR102" s="40"/>
      <c r="HS102" s="40"/>
      <c r="HT102" s="40"/>
      <c r="HU102" s="40"/>
      <c r="HV102" s="40"/>
      <c r="HW102" s="52"/>
      <c r="HY102" s="39">
        <v>4</v>
      </c>
      <c r="HZ102" s="40" t="s">
        <v>412</v>
      </c>
      <c r="IA102" s="40"/>
      <c r="IB102" s="40"/>
      <c r="IC102" s="40"/>
      <c r="ID102" s="40"/>
      <c r="IE102" s="40"/>
      <c r="IF102" s="40"/>
      <c r="IG102" s="52"/>
      <c r="II102" s="39">
        <v>4</v>
      </c>
      <c r="IJ102" s="40" t="s">
        <v>412</v>
      </c>
      <c r="IK102" s="40"/>
      <c r="IL102" s="40"/>
      <c r="IM102" s="40"/>
      <c r="IN102" s="40"/>
      <c r="IO102" s="40"/>
      <c r="IP102" s="40"/>
      <c r="IQ102" s="52"/>
      <c r="IS102" s="39">
        <v>4</v>
      </c>
      <c r="IT102" s="40" t="s">
        <v>412</v>
      </c>
      <c r="IU102" s="40"/>
      <c r="IV102" s="40"/>
      <c r="IW102" s="40"/>
      <c r="IX102" s="40"/>
      <c r="IY102" s="40"/>
      <c r="IZ102" s="40"/>
      <c r="JA102" s="52"/>
    </row>
    <row r="103" spans="1:261" s="1" customFormat="1" ht="13.8" outlineLevel="1" x14ac:dyDescent="0.25">
      <c r="A103" s="99" t="s">
        <v>129</v>
      </c>
      <c r="B103" s="345">
        <f>IF(A103="High",TECHHigh,(IF(A103="Medium",TECHMed,(IF(A103="Low",TechLow,0)))))</f>
        <v>1</v>
      </c>
      <c r="C103" s="341">
        <v>4.0999999999999996</v>
      </c>
      <c r="D103" s="38" t="s">
        <v>105</v>
      </c>
      <c r="E103" s="38"/>
      <c r="F103" s="38"/>
      <c r="G103" s="38"/>
      <c r="H103" s="38"/>
      <c r="I103" s="38"/>
      <c r="J103" s="38"/>
      <c r="K103" s="52"/>
      <c r="M103" s="37">
        <v>4.0999999999999996</v>
      </c>
      <c r="N103" s="38" t="s">
        <v>105</v>
      </c>
      <c r="O103" s="38"/>
      <c r="P103" s="38"/>
      <c r="Q103" s="38"/>
      <c r="R103" s="38"/>
      <c r="S103" s="38"/>
      <c r="T103" s="38"/>
      <c r="U103" s="52"/>
      <c r="W103" s="37">
        <v>4.0999999999999996</v>
      </c>
      <c r="X103" s="38" t="s">
        <v>105</v>
      </c>
      <c r="Y103" s="38"/>
      <c r="Z103" s="38"/>
      <c r="AA103" s="38"/>
      <c r="AB103" s="38"/>
      <c r="AC103" s="38"/>
      <c r="AD103" s="38"/>
      <c r="AE103" s="52"/>
      <c r="AG103" s="37">
        <v>4.0999999999999996</v>
      </c>
      <c r="AH103" s="38" t="s">
        <v>105</v>
      </c>
      <c r="AI103" s="38"/>
      <c r="AJ103" s="38"/>
      <c r="AK103" s="38"/>
      <c r="AL103" s="38"/>
      <c r="AM103" s="38"/>
      <c r="AN103" s="38"/>
      <c r="AO103" s="52"/>
      <c r="AQ103" s="37">
        <v>4.0999999999999996</v>
      </c>
      <c r="AR103" s="38" t="s">
        <v>105</v>
      </c>
      <c r="AS103" s="38"/>
      <c r="AT103" s="38"/>
      <c r="AU103" s="38"/>
      <c r="AV103" s="38"/>
      <c r="AW103" s="38"/>
      <c r="AX103" s="38"/>
      <c r="AY103" s="52"/>
      <c r="BA103" s="37">
        <v>4.0999999999999996</v>
      </c>
      <c r="BB103" s="38" t="s">
        <v>105</v>
      </c>
      <c r="BC103" s="38"/>
      <c r="BD103" s="38"/>
      <c r="BE103" s="38"/>
      <c r="BF103" s="38"/>
      <c r="BG103" s="38"/>
      <c r="BH103" s="38"/>
      <c r="BI103" s="52"/>
      <c r="BK103" s="37">
        <v>4.0999999999999996</v>
      </c>
      <c r="BL103" s="38" t="s">
        <v>105</v>
      </c>
      <c r="BM103" s="38"/>
      <c r="BN103" s="38"/>
      <c r="BO103" s="38"/>
      <c r="BP103" s="38"/>
      <c r="BQ103" s="38"/>
      <c r="BR103" s="38"/>
      <c r="BS103" s="52"/>
      <c r="BU103" s="37">
        <v>4.0999999999999996</v>
      </c>
      <c r="BV103" s="38" t="s">
        <v>105</v>
      </c>
      <c r="BW103" s="38"/>
      <c r="BX103" s="38"/>
      <c r="BY103" s="38"/>
      <c r="BZ103" s="38"/>
      <c r="CA103" s="38"/>
      <c r="CB103" s="38"/>
      <c r="CC103" s="52"/>
      <c r="CE103" s="37">
        <v>4.0999999999999996</v>
      </c>
      <c r="CF103" s="38" t="s">
        <v>105</v>
      </c>
      <c r="CG103" s="38"/>
      <c r="CH103" s="38"/>
      <c r="CI103" s="38"/>
      <c r="CJ103" s="38"/>
      <c r="CK103" s="38"/>
      <c r="CL103" s="38"/>
      <c r="CM103" s="52"/>
      <c r="CO103" s="37">
        <v>4.0999999999999996</v>
      </c>
      <c r="CP103" s="38" t="s">
        <v>105</v>
      </c>
      <c r="CQ103" s="38"/>
      <c r="CR103" s="38"/>
      <c r="CS103" s="38"/>
      <c r="CT103" s="38"/>
      <c r="CU103" s="38"/>
      <c r="CV103" s="38"/>
      <c r="CW103" s="52"/>
      <c r="CY103" s="37">
        <v>4.0999999999999996</v>
      </c>
      <c r="CZ103" s="38" t="s">
        <v>105</v>
      </c>
      <c r="DA103" s="38"/>
      <c r="DB103" s="38"/>
      <c r="DC103" s="38"/>
      <c r="DD103" s="38"/>
      <c r="DE103" s="38"/>
      <c r="DF103" s="38"/>
      <c r="DG103" s="52"/>
      <c r="DI103" s="37">
        <v>4.0999999999999996</v>
      </c>
      <c r="DJ103" s="38" t="s">
        <v>105</v>
      </c>
      <c r="DK103" s="38"/>
      <c r="DL103" s="38"/>
      <c r="DM103" s="38"/>
      <c r="DN103" s="38"/>
      <c r="DO103" s="38"/>
      <c r="DP103" s="38"/>
      <c r="DQ103" s="52"/>
      <c r="DS103" s="37">
        <v>4.0999999999999996</v>
      </c>
      <c r="DT103" s="38" t="s">
        <v>105</v>
      </c>
      <c r="DU103" s="38"/>
      <c r="DV103" s="38"/>
      <c r="DW103" s="38"/>
      <c r="DX103" s="38"/>
      <c r="DY103" s="38"/>
      <c r="DZ103" s="38"/>
      <c r="EA103" s="52"/>
      <c r="EC103" s="37">
        <v>4.0999999999999996</v>
      </c>
      <c r="ED103" s="38" t="s">
        <v>105</v>
      </c>
      <c r="EE103" s="38"/>
      <c r="EF103" s="38"/>
      <c r="EG103" s="38"/>
      <c r="EH103" s="38"/>
      <c r="EI103" s="38"/>
      <c r="EJ103" s="38"/>
      <c r="EK103" s="52"/>
      <c r="EM103" s="37">
        <v>4.0999999999999996</v>
      </c>
      <c r="EN103" s="38" t="s">
        <v>105</v>
      </c>
      <c r="EO103" s="38"/>
      <c r="EP103" s="38"/>
      <c r="EQ103" s="38"/>
      <c r="ER103" s="38"/>
      <c r="ES103" s="38"/>
      <c r="ET103" s="38"/>
      <c r="EU103" s="52"/>
      <c r="EW103" s="37">
        <v>4.0999999999999996</v>
      </c>
      <c r="EX103" s="38" t="s">
        <v>105</v>
      </c>
      <c r="EY103" s="38"/>
      <c r="EZ103" s="38"/>
      <c r="FA103" s="38"/>
      <c r="FB103" s="38"/>
      <c r="FC103" s="38"/>
      <c r="FD103" s="38"/>
      <c r="FE103" s="52"/>
      <c r="FG103" s="37">
        <v>4.0999999999999996</v>
      </c>
      <c r="FH103" s="38" t="s">
        <v>105</v>
      </c>
      <c r="FI103" s="38"/>
      <c r="FJ103" s="38"/>
      <c r="FK103" s="38"/>
      <c r="FL103" s="38"/>
      <c r="FM103" s="38"/>
      <c r="FN103" s="38"/>
      <c r="FO103" s="52"/>
      <c r="FQ103" s="37">
        <v>4.0999999999999996</v>
      </c>
      <c r="FR103" s="38" t="s">
        <v>105</v>
      </c>
      <c r="FS103" s="38"/>
      <c r="FT103" s="38"/>
      <c r="FU103" s="38"/>
      <c r="FV103" s="38"/>
      <c r="FW103" s="38"/>
      <c r="FX103" s="38"/>
      <c r="FY103" s="52"/>
      <c r="GA103" s="37">
        <v>4.0999999999999996</v>
      </c>
      <c r="GB103" s="38" t="s">
        <v>105</v>
      </c>
      <c r="GC103" s="38"/>
      <c r="GD103" s="38"/>
      <c r="GE103" s="38"/>
      <c r="GF103" s="38"/>
      <c r="GG103" s="38"/>
      <c r="GH103" s="38"/>
      <c r="GI103" s="52"/>
      <c r="GK103" s="37">
        <v>4.0999999999999996</v>
      </c>
      <c r="GL103" s="38" t="s">
        <v>105</v>
      </c>
      <c r="GM103" s="38"/>
      <c r="GN103" s="38"/>
      <c r="GO103" s="38"/>
      <c r="GP103" s="38"/>
      <c r="GQ103" s="38"/>
      <c r="GR103" s="38"/>
      <c r="GS103" s="52"/>
      <c r="GU103" s="37">
        <v>4.0999999999999996</v>
      </c>
      <c r="GV103" s="38" t="s">
        <v>105</v>
      </c>
      <c r="GW103" s="38"/>
      <c r="GX103" s="38"/>
      <c r="GY103" s="38"/>
      <c r="GZ103" s="38"/>
      <c r="HA103" s="38"/>
      <c r="HB103" s="38"/>
      <c r="HC103" s="52"/>
      <c r="HE103" s="37">
        <v>4.0999999999999996</v>
      </c>
      <c r="HF103" s="38" t="s">
        <v>105</v>
      </c>
      <c r="HG103" s="38"/>
      <c r="HH103" s="38"/>
      <c r="HI103" s="38"/>
      <c r="HJ103" s="38"/>
      <c r="HK103" s="38"/>
      <c r="HL103" s="38"/>
      <c r="HM103" s="52"/>
      <c r="HO103" s="37">
        <v>4.0999999999999996</v>
      </c>
      <c r="HP103" s="38" t="s">
        <v>105</v>
      </c>
      <c r="HQ103" s="38"/>
      <c r="HR103" s="38"/>
      <c r="HS103" s="38"/>
      <c r="HT103" s="38"/>
      <c r="HU103" s="38"/>
      <c r="HV103" s="38"/>
      <c r="HW103" s="52"/>
      <c r="HY103" s="37">
        <v>4.0999999999999996</v>
      </c>
      <c r="HZ103" s="38" t="s">
        <v>105</v>
      </c>
      <c r="IA103" s="38"/>
      <c r="IB103" s="38"/>
      <c r="IC103" s="38"/>
      <c r="ID103" s="38"/>
      <c r="IE103" s="38"/>
      <c r="IF103" s="38"/>
      <c r="IG103" s="52"/>
      <c r="II103" s="37">
        <v>4.0999999999999996</v>
      </c>
      <c r="IJ103" s="38" t="s">
        <v>105</v>
      </c>
      <c r="IK103" s="38"/>
      <c r="IL103" s="38"/>
      <c r="IM103" s="38"/>
      <c r="IN103" s="38"/>
      <c r="IO103" s="38"/>
      <c r="IP103" s="38"/>
      <c r="IQ103" s="52"/>
      <c r="IS103" s="37">
        <v>4.0999999999999996</v>
      </c>
      <c r="IT103" s="38" t="s">
        <v>105</v>
      </c>
      <c r="IU103" s="38"/>
      <c r="IV103" s="38"/>
      <c r="IW103" s="38"/>
      <c r="IX103" s="38"/>
      <c r="IY103" s="38"/>
      <c r="IZ103" s="38"/>
      <c r="JA103" s="52"/>
    </row>
    <row r="104" spans="1:261" s="1" customFormat="1" outlineLevel="2" x14ac:dyDescent="0.25">
      <c r="B104" s="338"/>
      <c r="C104" s="332"/>
      <c r="D104" s="50" t="s">
        <v>17</v>
      </c>
      <c r="E104" s="9"/>
      <c r="F104" s="9"/>
      <c r="G104" s="9"/>
      <c r="H104" s="9"/>
      <c r="I104" s="9"/>
      <c r="J104" s="9"/>
      <c r="K104" s="52"/>
      <c r="M104" s="49"/>
      <c r="N104" s="50" t="s">
        <v>17</v>
      </c>
      <c r="O104" s="9"/>
      <c r="P104" s="9"/>
      <c r="Q104" s="9"/>
      <c r="R104" s="9"/>
      <c r="S104" s="9"/>
      <c r="T104" s="9"/>
      <c r="U104" s="52"/>
      <c r="W104" s="49"/>
      <c r="X104" s="50" t="s">
        <v>17</v>
      </c>
      <c r="Y104" s="9"/>
      <c r="Z104" s="9"/>
      <c r="AA104" s="9"/>
      <c r="AB104" s="9"/>
      <c r="AC104" s="9"/>
      <c r="AD104" s="9"/>
      <c r="AE104" s="52"/>
      <c r="AG104" s="49"/>
      <c r="AH104" s="50" t="s">
        <v>17</v>
      </c>
      <c r="AI104" s="9"/>
      <c r="AJ104" s="9"/>
      <c r="AK104" s="9"/>
      <c r="AL104" s="9"/>
      <c r="AM104" s="9"/>
      <c r="AN104" s="9"/>
      <c r="AO104" s="52"/>
      <c r="AQ104" s="49"/>
      <c r="AR104" s="50" t="s">
        <v>17</v>
      </c>
      <c r="AS104" s="9"/>
      <c r="AT104" s="9"/>
      <c r="AU104" s="9"/>
      <c r="AV104" s="9"/>
      <c r="AW104" s="9"/>
      <c r="AX104" s="9"/>
      <c r="AY104" s="52"/>
      <c r="BA104" s="49"/>
      <c r="BB104" s="50" t="s">
        <v>17</v>
      </c>
      <c r="BC104" s="9"/>
      <c r="BD104" s="9"/>
      <c r="BE104" s="9"/>
      <c r="BF104" s="9"/>
      <c r="BG104" s="9"/>
      <c r="BH104" s="9"/>
      <c r="BI104" s="52"/>
      <c r="BK104" s="49"/>
      <c r="BL104" s="50" t="s">
        <v>17</v>
      </c>
      <c r="BM104" s="9"/>
      <c r="BN104" s="9"/>
      <c r="BO104" s="9"/>
      <c r="BP104" s="9"/>
      <c r="BQ104" s="9"/>
      <c r="BR104" s="9"/>
      <c r="BS104" s="52"/>
      <c r="BU104" s="49"/>
      <c r="BV104" s="50" t="s">
        <v>17</v>
      </c>
      <c r="BW104" s="9"/>
      <c r="BX104" s="9"/>
      <c r="BY104" s="9"/>
      <c r="BZ104" s="9"/>
      <c r="CA104" s="9"/>
      <c r="CB104" s="9"/>
      <c r="CC104" s="52"/>
      <c r="CE104" s="49"/>
      <c r="CF104" s="50" t="s">
        <v>17</v>
      </c>
      <c r="CG104" s="9"/>
      <c r="CH104" s="9"/>
      <c r="CI104" s="9"/>
      <c r="CJ104" s="9"/>
      <c r="CK104" s="9"/>
      <c r="CL104" s="9"/>
      <c r="CM104" s="52"/>
      <c r="CO104" s="49"/>
      <c r="CP104" s="50" t="s">
        <v>17</v>
      </c>
      <c r="CQ104" s="9"/>
      <c r="CR104" s="9"/>
      <c r="CS104" s="9"/>
      <c r="CT104" s="9"/>
      <c r="CU104" s="9"/>
      <c r="CV104" s="9"/>
      <c r="CW104" s="52"/>
      <c r="CY104" s="49"/>
      <c r="CZ104" s="50" t="s">
        <v>17</v>
      </c>
      <c r="DA104" s="9"/>
      <c r="DB104" s="9"/>
      <c r="DC104" s="9"/>
      <c r="DD104" s="9"/>
      <c r="DE104" s="9"/>
      <c r="DF104" s="9"/>
      <c r="DG104" s="52"/>
      <c r="DI104" s="49"/>
      <c r="DJ104" s="50" t="s">
        <v>17</v>
      </c>
      <c r="DK104" s="9"/>
      <c r="DL104" s="9"/>
      <c r="DM104" s="9"/>
      <c r="DN104" s="9"/>
      <c r="DO104" s="9"/>
      <c r="DP104" s="9"/>
      <c r="DQ104" s="52"/>
      <c r="DS104" s="49"/>
      <c r="DT104" s="50" t="s">
        <v>17</v>
      </c>
      <c r="DU104" s="9"/>
      <c r="DV104" s="9"/>
      <c r="DW104" s="9"/>
      <c r="DX104" s="9"/>
      <c r="DY104" s="9"/>
      <c r="DZ104" s="9"/>
      <c r="EA104" s="52"/>
      <c r="EC104" s="49"/>
      <c r="ED104" s="50" t="s">
        <v>17</v>
      </c>
      <c r="EE104" s="9"/>
      <c r="EF104" s="9"/>
      <c r="EG104" s="9"/>
      <c r="EH104" s="9"/>
      <c r="EI104" s="9"/>
      <c r="EJ104" s="9"/>
      <c r="EK104" s="52"/>
      <c r="EM104" s="49"/>
      <c r="EN104" s="50" t="s">
        <v>17</v>
      </c>
      <c r="EO104" s="9"/>
      <c r="EP104" s="9"/>
      <c r="EQ104" s="9"/>
      <c r="ER104" s="9"/>
      <c r="ES104" s="9"/>
      <c r="ET104" s="9"/>
      <c r="EU104" s="52"/>
      <c r="EW104" s="49"/>
      <c r="EX104" s="50" t="s">
        <v>17</v>
      </c>
      <c r="EY104" s="9"/>
      <c r="EZ104" s="9"/>
      <c r="FA104" s="9"/>
      <c r="FB104" s="9"/>
      <c r="FC104" s="9"/>
      <c r="FD104" s="9"/>
      <c r="FE104" s="52"/>
      <c r="FG104" s="49"/>
      <c r="FH104" s="50" t="s">
        <v>17</v>
      </c>
      <c r="FI104" s="9"/>
      <c r="FJ104" s="9"/>
      <c r="FK104" s="9"/>
      <c r="FL104" s="9"/>
      <c r="FM104" s="9"/>
      <c r="FN104" s="9"/>
      <c r="FO104" s="52"/>
      <c r="FQ104" s="49"/>
      <c r="FR104" s="50" t="s">
        <v>17</v>
      </c>
      <c r="FS104" s="9"/>
      <c r="FT104" s="9"/>
      <c r="FU104" s="9"/>
      <c r="FV104" s="9"/>
      <c r="FW104" s="9"/>
      <c r="FX104" s="9"/>
      <c r="FY104" s="52"/>
      <c r="GA104" s="49"/>
      <c r="GB104" s="50" t="s">
        <v>17</v>
      </c>
      <c r="GC104" s="9"/>
      <c r="GD104" s="9"/>
      <c r="GE104" s="9"/>
      <c r="GF104" s="9"/>
      <c r="GG104" s="9"/>
      <c r="GH104" s="9"/>
      <c r="GI104" s="52"/>
      <c r="GK104" s="49"/>
      <c r="GL104" s="50" t="s">
        <v>17</v>
      </c>
      <c r="GM104" s="9"/>
      <c r="GN104" s="9"/>
      <c r="GO104" s="9"/>
      <c r="GP104" s="9"/>
      <c r="GQ104" s="9"/>
      <c r="GR104" s="9"/>
      <c r="GS104" s="52"/>
      <c r="GU104" s="49"/>
      <c r="GV104" s="50" t="s">
        <v>17</v>
      </c>
      <c r="GW104" s="9"/>
      <c r="GX104" s="9"/>
      <c r="GY104" s="9"/>
      <c r="GZ104" s="9"/>
      <c r="HA104" s="9"/>
      <c r="HB104" s="9"/>
      <c r="HC104" s="52"/>
      <c r="HE104" s="49"/>
      <c r="HF104" s="50" t="s">
        <v>17</v>
      </c>
      <c r="HG104" s="9"/>
      <c r="HH104" s="9"/>
      <c r="HI104" s="9"/>
      <c r="HJ104" s="9"/>
      <c r="HK104" s="9"/>
      <c r="HL104" s="9"/>
      <c r="HM104" s="52"/>
      <c r="HO104" s="49"/>
      <c r="HP104" s="50" t="s">
        <v>17</v>
      </c>
      <c r="HQ104" s="9"/>
      <c r="HR104" s="9"/>
      <c r="HS104" s="9"/>
      <c r="HT104" s="9"/>
      <c r="HU104" s="9"/>
      <c r="HV104" s="9"/>
      <c r="HW104" s="52"/>
      <c r="HY104" s="49"/>
      <c r="HZ104" s="50" t="s">
        <v>17</v>
      </c>
      <c r="IA104" s="9"/>
      <c r="IB104" s="9"/>
      <c r="IC104" s="9"/>
      <c r="ID104" s="9"/>
      <c r="IE104" s="9"/>
      <c r="IF104" s="9"/>
      <c r="IG104" s="52"/>
      <c r="II104" s="49"/>
      <c r="IJ104" s="50" t="s">
        <v>17</v>
      </c>
      <c r="IK104" s="9"/>
      <c r="IL104" s="9"/>
      <c r="IM104" s="9"/>
      <c r="IN104" s="9"/>
      <c r="IO104" s="9"/>
      <c r="IP104" s="9"/>
      <c r="IQ104" s="52"/>
      <c r="IS104" s="49"/>
      <c r="IT104" s="50" t="s">
        <v>17</v>
      </c>
      <c r="IU104" s="9"/>
      <c r="IV104" s="9"/>
      <c r="IW104" s="9"/>
      <c r="IX104" s="9"/>
      <c r="IY104" s="9"/>
      <c r="IZ104" s="9"/>
      <c r="JA104" s="52"/>
    </row>
    <row r="105" spans="1:261" s="1" customFormat="1" ht="13.8" outlineLevel="1" x14ac:dyDescent="0.25">
      <c r="A105" s="99" t="s">
        <v>129</v>
      </c>
      <c r="B105" s="345">
        <f>IF(A105="High",TECHHigh,(IF(A105="Medium",TECHMed,(IF(A105="Low",TechLow,0)))))</f>
        <v>1</v>
      </c>
      <c r="C105" s="341">
        <v>4.2</v>
      </c>
      <c r="D105" s="38" t="s">
        <v>413</v>
      </c>
      <c r="E105" s="349" t="e">
        <f>E107</f>
        <v>#DIV/0!</v>
      </c>
      <c r="F105" s="349" t="e">
        <f t="shared" ref="F105:J105" si="478">F107</f>
        <v>#DIV/0!</v>
      </c>
      <c r="G105" s="349" t="e">
        <f t="shared" si="478"/>
        <v>#DIV/0!</v>
      </c>
      <c r="H105" s="349" t="e">
        <f t="shared" si="478"/>
        <v>#DIV/0!</v>
      </c>
      <c r="I105" s="349" t="e">
        <f t="shared" si="478"/>
        <v>#DIV/0!</v>
      </c>
      <c r="J105" s="349">
        <f t="shared" si="478"/>
        <v>0</v>
      </c>
      <c r="K105" s="52"/>
      <c r="M105" s="37">
        <v>4.2</v>
      </c>
      <c r="N105" s="38" t="s">
        <v>413</v>
      </c>
      <c r="O105" s="38"/>
      <c r="P105" s="38"/>
      <c r="Q105" s="38"/>
      <c r="R105" s="38"/>
      <c r="S105" s="38"/>
      <c r="T105" s="38"/>
      <c r="U105" s="52"/>
      <c r="W105" s="37">
        <v>4.2</v>
      </c>
      <c r="X105" s="38" t="s">
        <v>413</v>
      </c>
      <c r="Y105" s="38"/>
      <c r="Z105" s="38"/>
      <c r="AA105" s="38"/>
      <c r="AB105" s="38"/>
      <c r="AC105" s="38"/>
      <c r="AD105" s="38"/>
      <c r="AE105" s="52"/>
      <c r="AG105" s="37">
        <v>4.2</v>
      </c>
      <c r="AH105" s="38" t="s">
        <v>413</v>
      </c>
      <c r="AI105" s="38"/>
      <c r="AJ105" s="38"/>
      <c r="AK105" s="38"/>
      <c r="AL105" s="38"/>
      <c r="AM105" s="38"/>
      <c r="AN105" s="38"/>
      <c r="AO105" s="52"/>
      <c r="AQ105" s="37">
        <v>4.2</v>
      </c>
      <c r="AR105" s="38" t="s">
        <v>413</v>
      </c>
      <c r="AS105" s="38"/>
      <c r="AT105" s="38"/>
      <c r="AU105" s="38"/>
      <c r="AV105" s="38"/>
      <c r="AW105" s="38"/>
      <c r="AX105" s="38"/>
      <c r="AY105" s="52"/>
      <c r="BA105" s="37">
        <v>4.2</v>
      </c>
      <c r="BB105" s="38" t="s">
        <v>413</v>
      </c>
      <c r="BC105" s="38"/>
      <c r="BD105" s="38"/>
      <c r="BE105" s="38"/>
      <c r="BF105" s="38"/>
      <c r="BG105" s="38"/>
      <c r="BH105" s="38"/>
      <c r="BI105" s="52"/>
      <c r="BK105" s="37">
        <v>4.2</v>
      </c>
      <c r="BL105" s="38" t="s">
        <v>413</v>
      </c>
      <c r="BM105" s="38"/>
      <c r="BN105" s="38"/>
      <c r="BO105" s="38"/>
      <c r="BP105" s="38"/>
      <c r="BQ105" s="38"/>
      <c r="BR105" s="38"/>
      <c r="BS105" s="52"/>
      <c r="BU105" s="37">
        <v>4.2</v>
      </c>
      <c r="BV105" s="38" t="s">
        <v>413</v>
      </c>
      <c r="BW105" s="38"/>
      <c r="BX105" s="38"/>
      <c r="BY105" s="38"/>
      <c r="BZ105" s="38"/>
      <c r="CA105" s="38"/>
      <c r="CB105" s="38"/>
      <c r="CC105" s="52"/>
      <c r="CE105" s="37">
        <v>4.2</v>
      </c>
      <c r="CF105" s="38" t="s">
        <v>413</v>
      </c>
      <c r="CG105" s="38"/>
      <c r="CH105" s="38"/>
      <c r="CI105" s="38"/>
      <c r="CJ105" s="38"/>
      <c r="CK105" s="38"/>
      <c r="CL105" s="38"/>
      <c r="CM105" s="52"/>
      <c r="CO105" s="37">
        <v>4.2</v>
      </c>
      <c r="CP105" s="38" t="s">
        <v>413</v>
      </c>
      <c r="CQ105" s="38"/>
      <c r="CR105" s="38"/>
      <c r="CS105" s="38"/>
      <c r="CT105" s="38"/>
      <c r="CU105" s="38"/>
      <c r="CV105" s="38"/>
      <c r="CW105" s="52"/>
      <c r="CY105" s="37">
        <v>4.2</v>
      </c>
      <c r="CZ105" s="38" t="s">
        <v>413</v>
      </c>
      <c r="DA105" s="38"/>
      <c r="DB105" s="38"/>
      <c r="DC105" s="38"/>
      <c r="DD105" s="38"/>
      <c r="DE105" s="38"/>
      <c r="DF105" s="38"/>
      <c r="DG105" s="52"/>
      <c r="DI105" s="37">
        <v>4.2</v>
      </c>
      <c r="DJ105" s="38" t="s">
        <v>413</v>
      </c>
      <c r="DK105" s="38"/>
      <c r="DL105" s="38"/>
      <c r="DM105" s="38"/>
      <c r="DN105" s="38"/>
      <c r="DO105" s="38"/>
      <c r="DP105" s="38"/>
      <c r="DQ105" s="52"/>
      <c r="DS105" s="37">
        <v>4.2</v>
      </c>
      <c r="DT105" s="38" t="s">
        <v>413</v>
      </c>
      <c r="DU105" s="38"/>
      <c r="DV105" s="38"/>
      <c r="DW105" s="38"/>
      <c r="DX105" s="38"/>
      <c r="DY105" s="38"/>
      <c r="DZ105" s="38"/>
      <c r="EA105" s="52"/>
      <c r="EC105" s="37">
        <v>4.2</v>
      </c>
      <c r="ED105" s="38" t="s">
        <v>413</v>
      </c>
      <c r="EE105" s="38"/>
      <c r="EF105" s="38"/>
      <c r="EG105" s="38"/>
      <c r="EH105" s="38"/>
      <c r="EI105" s="38"/>
      <c r="EJ105" s="38"/>
      <c r="EK105" s="52"/>
      <c r="EM105" s="37">
        <v>4.2</v>
      </c>
      <c r="EN105" s="38" t="s">
        <v>413</v>
      </c>
      <c r="EO105" s="38"/>
      <c r="EP105" s="38"/>
      <c r="EQ105" s="38"/>
      <c r="ER105" s="38"/>
      <c r="ES105" s="38"/>
      <c r="ET105" s="38"/>
      <c r="EU105" s="52"/>
      <c r="EW105" s="37">
        <v>4.2</v>
      </c>
      <c r="EX105" s="38" t="s">
        <v>413</v>
      </c>
      <c r="EY105" s="38"/>
      <c r="EZ105" s="38"/>
      <c r="FA105" s="38"/>
      <c r="FB105" s="38"/>
      <c r="FC105" s="38"/>
      <c r="FD105" s="38"/>
      <c r="FE105" s="52"/>
      <c r="FG105" s="37">
        <v>4.2</v>
      </c>
      <c r="FH105" s="38" t="s">
        <v>413</v>
      </c>
      <c r="FI105" s="38"/>
      <c r="FJ105" s="38"/>
      <c r="FK105" s="38"/>
      <c r="FL105" s="38"/>
      <c r="FM105" s="38"/>
      <c r="FN105" s="38"/>
      <c r="FO105" s="52"/>
      <c r="FQ105" s="37">
        <v>4.2</v>
      </c>
      <c r="FR105" s="38" t="s">
        <v>413</v>
      </c>
      <c r="FS105" s="38"/>
      <c r="FT105" s="38"/>
      <c r="FU105" s="38"/>
      <c r="FV105" s="38"/>
      <c r="FW105" s="38"/>
      <c r="FX105" s="38"/>
      <c r="FY105" s="52"/>
      <c r="GA105" s="37">
        <v>4.2</v>
      </c>
      <c r="GB105" s="38" t="s">
        <v>413</v>
      </c>
      <c r="GC105" s="38"/>
      <c r="GD105" s="38"/>
      <c r="GE105" s="38"/>
      <c r="GF105" s="38"/>
      <c r="GG105" s="38"/>
      <c r="GH105" s="38"/>
      <c r="GI105" s="52"/>
      <c r="GK105" s="37">
        <v>4.2</v>
      </c>
      <c r="GL105" s="38" t="s">
        <v>413</v>
      </c>
      <c r="GM105" s="38"/>
      <c r="GN105" s="38"/>
      <c r="GO105" s="38"/>
      <c r="GP105" s="38"/>
      <c r="GQ105" s="38"/>
      <c r="GR105" s="38"/>
      <c r="GS105" s="52"/>
      <c r="GU105" s="37">
        <v>4.2</v>
      </c>
      <c r="GV105" s="38" t="s">
        <v>413</v>
      </c>
      <c r="GW105" s="38"/>
      <c r="GX105" s="38"/>
      <c r="GY105" s="38"/>
      <c r="GZ105" s="38"/>
      <c r="HA105" s="38"/>
      <c r="HB105" s="38"/>
      <c r="HC105" s="52"/>
      <c r="HE105" s="37">
        <v>4.2</v>
      </c>
      <c r="HF105" s="38" t="s">
        <v>413</v>
      </c>
      <c r="HG105" s="38"/>
      <c r="HH105" s="38"/>
      <c r="HI105" s="38"/>
      <c r="HJ105" s="38"/>
      <c r="HK105" s="38"/>
      <c r="HL105" s="38"/>
      <c r="HM105" s="52"/>
      <c r="HO105" s="37">
        <v>4.2</v>
      </c>
      <c r="HP105" s="38" t="s">
        <v>413</v>
      </c>
      <c r="HQ105" s="38"/>
      <c r="HR105" s="38"/>
      <c r="HS105" s="38"/>
      <c r="HT105" s="38"/>
      <c r="HU105" s="38"/>
      <c r="HV105" s="38"/>
      <c r="HW105" s="52"/>
      <c r="HY105" s="37">
        <v>4.2</v>
      </c>
      <c r="HZ105" s="38" t="s">
        <v>413</v>
      </c>
      <c r="IA105" s="38"/>
      <c r="IB105" s="38"/>
      <c r="IC105" s="38"/>
      <c r="ID105" s="38"/>
      <c r="IE105" s="38"/>
      <c r="IF105" s="38"/>
      <c r="IG105" s="52"/>
      <c r="II105" s="37">
        <v>4.2</v>
      </c>
      <c r="IJ105" s="38" t="s">
        <v>413</v>
      </c>
      <c r="IK105" s="38"/>
      <c r="IL105" s="38"/>
      <c r="IM105" s="38"/>
      <c r="IN105" s="38"/>
      <c r="IO105" s="38"/>
      <c r="IP105" s="38"/>
      <c r="IQ105" s="52"/>
      <c r="IS105" s="37">
        <v>4.2</v>
      </c>
      <c r="IT105" s="38" t="s">
        <v>413</v>
      </c>
      <c r="IU105" s="38"/>
      <c r="IV105" s="38"/>
      <c r="IW105" s="38"/>
      <c r="IX105" s="38"/>
      <c r="IY105" s="38"/>
      <c r="IZ105" s="38"/>
      <c r="JA105" s="52"/>
    </row>
    <row r="106" spans="1:261" s="1" customFormat="1" outlineLevel="2" x14ac:dyDescent="0.25">
      <c r="B106" s="338"/>
      <c r="C106" s="342"/>
      <c r="D106" s="41">
        <v>1</v>
      </c>
      <c r="E106" s="6"/>
      <c r="F106" s="6"/>
      <c r="G106" s="6"/>
      <c r="H106" s="6"/>
      <c r="I106" s="6"/>
      <c r="J106" s="6"/>
      <c r="K106" s="52"/>
      <c r="M106" s="47"/>
      <c r="N106" s="41">
        <v>1</v>
      </c>
      <c r="O106" s="6"/>
      <c r="P106" s="6"/>
      <c r="Q106" s="6"/>
      <c r="R106" s="6"/>
      <c r="S106" s="6"/>
      <c r="T106" s="6">
        <v>0</v>
      </c>
      <c r="U106" s="52"/>
      <c r="W106" s="47"/>
      <c r="X106" s="41">
        <v>1</v>
      </c>
      <c r="Y106" s="6"/>
      <c r="Z106" s="6"/>
      <c r="AA106" s="6"/>
      <c r="AB106" s="6"/>
      <c r="AC106" s="6"/>
      <c r="AD106" s="6"/>
      <c r="AE106" s="52"/>
      <c r="AG106" s="47"/>
      <c r="AH106" s="41">
        <v>1</v>
      </c>
      <c r="AI106" s="6"/>
      <c r="AJ106" s="6"/>
      <c r="AK106" s="6"/>
      <c r="AL106" s="6"/>
      <c r="AM106" s="6"/>
      <c r="AN106" s="6"/>
      <c r="AO106" s="52"/>
      <c r="AQ106" s="47"/>
      <c r="AR106" s="41">
        <v>1</v>
      </c>
      <c r="AS106" s="6"/>
      <c r="AT106" s="6"/>
      <c r="AU106" s="6"/>
      <c r="AV106" s="6"/>
      <c r="AW106" s="6"/>
      <c r="AX106" s="6"/>
      <c r="AY106" s="52"/>
      <c r="BA106" s="47"/>
      <c r="BB106" s="41">
        <v>1</v>
      </c>
      <c r="BC106" s="6"/>
      <c r="BD106" s="6"/>
      <c r="BE106" s="6"/>
      <c r="BF106" s="6"/>
      <c r="BG106" s="6"/>
      <c r="BH106" s="6"/>
      <c r="BI106" s="52"/>
      <c r="BK106" s="47"/>
      <c r="BL106" s="41">
        <v>1</v>
      </c>
      <c r="BM106" s="6"/>
      <c r="BN106" s="6"/>
      <c r="BO106" s="6"/>
      <c r="BP106" s="6"/>
      <c r="BQ106" s="6"/>
      <c r="BR106" s="6"/>
      <c r="BS106" s="52"/>
      <c r="BU106" s="47"/>
      <c r="BV106" s="41">
        <v>1</v>
      </c>
      <c r="BW106" s="6"/>
      <c r="BX106" s="6"/>
      <c r="BY106" s="6"/>
      <c r="BZ106" s="6"/>
      <c r="CA106" s="6"/>
      <c r="CB106" s="6"/>
      <c r="CC106" s="52"/>
      <c r="CE106" s="47"/>
      <c r="CF106" s="41">
        <v>1</v>
      </c>
      <c r="CG106" s="6"/>
      <c r="CH106" s="6"/>
      <c r="CI106" s="6"/>
      <c r="CJ106" s="6"/>
      <c r="CK106" s="6"/>
      <c r="CL106" s="6"/>
      <c r="CM106" s="52"/>
      <c r="CO106" s="47"/>
      <c r="CP106" s="41">
        <v>1</v>
      </c>
      <c r="CQ106" s="6"/>
      <c r="CR106" s="6"/>
      <c r="CS106" s="6"/>
      <c r="CT106" s="6"/>
      <c r="CU106" s="6"/>
      <c r="CV106" s="6"/>
      <c r="CW106" s="52"/>
      <c r="CY106" s="47"/>
      <c r="CZ106" s="41">
        <v>1</v>
      </c>
      <c r="DA106" s="6"/>
      <c r="DB106" s="6"/>
      <c r="DC106" s="6"/>
      <c r="DD106" s="6"/>
      <c r="DE106" s="6"/>
      <c r="DF106" s="6"/>
      <c r="DG106" s="52"/>
      <c r="DI106" s="47"/>
      <c r="DJ106" s="41">
        <v>1</v>
      </c>
      <c r="DK106" s="6"/>
      <c r="DL106" s="6"/>
      <c r="DM106" s="6"/>
      <c r="DN106" s="6"/>
      <c r="DO106" s="6"/>
      <c r="DP106" s="6"/>
      <c r="DQ106" s="52"/>
      <c r="DS106" s="47"/>
      <c r="DT106" s="41">
        <v>1</v>
      </c>
      <c r="DU106" s="6"/>
      <c r="DV106" s="6"/>
      <c r="DW106" s="6"/>
      <c r="DX106" s="6"/>
      <c r="DY106" s="6"/>
      <c r="DZ106" s="6"/>
      <c r="EA106" s="52"/>
      <c r="EC106" s="47"/>
      <c r="ED106" s="41">
        <v>1</v>
      </c>
      <c r="EE106" s="6"/>
      <c r="EF106" s="6"/>
      <c r="EG106" s="6"/>
      <c r="EH106" s="6"/>
      <c r="EI106" s="6"/>
      <c r="EJ106" s="6"/>
      <c r="EK106" s="52"/>
      <c r="EM106" s="47"/>
      <c r="EN106" s="41">
        <v>1</v>
      </c>
      <c r="EO106" s="6"/>
      <c r="EP106" s="6"/>
      <c r="EQ106" s="6"/>
      <c r="ER106" s="6"/>
      <c r="ES106" s="6"/>
      <c r="ET106" s="6"/>
      <c r="EU106" s="52"/>
      <c r="EW106" s="47"/>
      <c r="EX106" s="41">
        <v>1</v>
      </c>
      <c r="EY106" s="6"/>
      <c r="EZ106" s="6"/>
      <c r="FA106" s="6"/>
      <c r="FB106" s="6"/>
      <c r="FC106" s="6"/>
      <c r="FD106" s="6"/>
      <c r="FE106" s="52"/>
      <c r="FG106" s="47"/>
      <c r="FH106" s="41">
        <v>1</v>
      </c>
      <c r="FI106" s="6"/>
      <c r="FJ106" s="6"/>
      <c r="FK106" s="6"/>
      <c r="FL106" s="6"/>
      <c r="FM106" s="6"/>
      <c r="FN106" s="6"/>
      <c r="FO106" s="52"/>
      <c r="FQ106" s="47"/>
      <c r="FR106" s="41">
        <v>1</v>
      </c>
      <c r="FS106" s="6"/>
      <c r="FT106" s="6"/>
      <c r="FU106" s="6"/>
      <c r="FV106" s="6"/>
      <c r="FW106" s="6"/>
      <c r="FX106" s="6"/>
      <c r="FY106" s="52"/>
      <c r="GA106" s="47"/>
      <c r="GB106" s="41">
        <v>1</v>
      </c>
      <c r="GC106" s="6"/>
      <c r="GD106" s="6"/>
      <c r="GE106" s="6"/>
      <c r="GF106" s="6"/>
      <c r="GG106" s="6"/>
      <c r="GH106" s="6"/>
      <c r="GI106" s="52"/>
      <c r="GK106" s="47"/>
      <c r="GL106" s="41">
        <v>1</v>
      </c>
      <c r="GM106" s="6"/>
      <c r="GN106" s="6"/>
      <c r="GO106" s="6"/>
      <c r="GP106" s="6"/>
      <c r="GQ106" s="6"/>
      <c r="GR106" s="6"/>
      <c r="GS106" s="52"/>
      <c r="GU106" s="47"/>
      <c r="GV106" s="41">
        <v>1</v>
      </c>
      <c r="GW106" s="6"/>
      <c r="GX106" s="6"/>
      <c r="GY106" s="6"/>
      <c r="GZ106" s="6"/>
      <c r="HA106" s="6"/>
      <c r="HB106" s="6"/>
      <c r="HC106" s="52"/>
      <c r="HE106" s="47"/>
      <c r="HF106" s="41">
        <v>1</v>
      </c>
      <c r="HG106" s="6"/>
      <c r="HH106" s="6"/>
      <c r="HI106" s="6"/>
      <c r="HJ106" s="6"/>
      <c r="HK106" s="6"/>
      <c r="HL106" s="6"/>
      <c r="HM106" s="52"/>
      <c r="HO106" s="47"/>
      <c r="HP106" s="41">
        <v>1</v>
      </c>
      <c r="HQ106" s="6"/>
      <c r="HR106" s="6"/>
      <c r="HS106" s="6"/>
      <c r="HT106" s="6"/>
      <c r="HU106" s="6"/>
      <c r="HV106" s="6"/>
      <c r="HW106" s="52"/>
      <c r="HY106" s="47"/>
      <c r="HZ106" s="41">
        <v>1</v>
      </c>
      <c r="IA106" s="6"/>
      <c r="IB106" s="6"/>
      <c r="IC106" s="6"/>
      <c r="ID106" s="6"/>
      <c r="IE106" s="6"/>
      <c r="IF106" s="6"/>
      <c r="IG106" s="52"/>
      <c r="II106" s="47"/>
      <c r="IJ106" s="41">
        <v>1</v>
      </c>
      <c r="IK106" s="6"/>
      <c r="IL106" s="6"/>
      <c r="IM106" s="6"/>
      <c r="IN106" s="6"/>
      <c r="IO106" s="6"/>
      <c r="IP106" s="6"/>
      <c r="IQ106" s="52"/>
      <c r="IS106" s="47"/>
      <c r="IT106" s="41">
        <v>1</v>
      </c>
      <c r="IU106" s="6"/>
      <c r="IV106" s="6"/>
      <c r="IW106" s="6"/>
      <c r="IX106" s="6"/>
      <c r="IY106" s="6"/>
      <c r="IZ106" s="6"/>
      <c r="JA106" s="52"/>
    </row>
    <row r="107" spans="1:261" s="1" customFormat="1" outlineLevel="2" x14ac:dyDescent="0.25">
      <c r="B107" s="338"/>
      <c r="C107" s="339"/>
      <c r="D107" s="17" t="s">
        <v>1</v>
      </c>
      <c r="E107" s="36" t="e">
        <f>AVERAGE(O107,Y107,AI107,AS107,BC107,BM107,BW107,CG107,CQ107,DA107,DK107,DU107,EE107,EO107,EY107,FI107,FS107,GC107,GM107,GW107,HG107,HQ107,IA107,IK107,IU107)</f>
        <v>#DIV/0!</v>
      </c>
      <c r="F107" s="36" t="e">
        <f t="shared" ref="F107:J107" si="479">AVERAGE(P107,Z107,AJ107,AT107,BD107,BN107,BX107,CH107,CR107,DB107,DL107,DV107,EF107,EP107,EZ107,FJ107,FT107,GD107,GN107,GX107,HH107,HR107,IB107,IL107,IV107)</f>
        <v>#DIV/0!</v>
      </c>
      <c r="G107" s="36" t="e">
        <f t="shared" si="479"/>
        <v>#DIV/0!</v>
      </c>
      <c r="H107" s="36" t="e">
        <f t="shared" si="479"/>
        <v>#DIV/0!</v>
      </c>
      <c r="I107" s="36" t="e">
        <f t="shared" si="479"/>
        <v>#DIV/0!</v>
      </c>
      <c r="J107" s="36">
        <f t="shared" si="479"/>
        <v>0</v>
      </c>
      <c r="K107" s="52"/>
      <c r="M107" s="48"/>
      <c r="N107" s="17" t="s">
        <v>1</v>
      </c>
      <c r="O107" s="36" t="str">
        <f>IF(COUNT(O106:O106)=0,"",AVERAGE(O106:O106))</f>
        <v/>
      </c>
      <c r="P107" s="36" t="str">
        <f>IF(COUNT(P106:P106)=0,"",AVERAGE(P106:P106))</f>
        <v/>
      </c>
      <c r="Q107" s="36" t="str">
        <f>IF(COUNT(Q106:Q106)=0,"",AVERAGE(Q106:Q106))</f>
        <v/>
      </c>
      <c r="R107" s="36" t="str">
        <f>IF(COUNT(R106:R106)=0,"",AVERAGE(R106:R106))</f>
        <v/>
      </c>
      <c r="S107" s="36"/>
      <c r="T107" s="36">
        <f>IF(COUNT(T106:T106)=0,"",AVERAGE(T106:T106))</f>
        <v>0</v>
      </c>
      <c r="U107" s="52"/>
      <c r="W107" s="48"/>
      <c r="X107" s="17" t="s">
        <v>1</v>
      </c>
      <c r="Y107" s="36" t="str">
        <f t="shared" ref="Y107:AD107" si="480">IF(COUNT(Y106:Y106)=0,"",AVERAGE(Y106:Y106))</f>
        <v/>
      </c>
      <c r="Z107" s="36" t="str">
        <f t="shared" si="480"/>
        <v/>
      </c>
      <c r="AA107" s="36" t="str">
        <f t="shared" si="480"/>
        <v/>
      </c>
      <c r="AB107" s="36" t="str">
        <f t="shared" si="480"/>
        <v/>
      </c>
      <c r="AC107" s="36" t="str">
        <f t="shared" si="480"/>
        <v/>
      </c>
      <c r="AD107" s="36" t="str">
        <f t="shared" si="480"/>
        <v/>
      </c>
      <c r="AE107" s="52"/>
      <c r="AG107" s="48"/>
      <c r="AH107" s="17" t="s">
        <v>1</v>
      </c>
      <c r="AI107" s="36" t="str">
        <f t="shared" ref="AI107:AN107" si="481">IF(COUNT(AI106:AI106)=0,"",AVERAGE(AI106:AI106))</f>
        <v/>
      </c>
      <c r="AJ107" s="36" t="str">
        <f t="shared" si="481"/>
        <v/>
      </c>
      <c r="AK107" s="36" t="str">
        <f t="shared" si="481"/>
        <v/>
      </c>
      <c r="AL107" s="36" t="str">
        <f t="shared" si="481"/>
        <v/>
      </c>
      <c r="AM107" s="36" t="str">
        <f t="shared" si="481"/>
        <v/>
      </c>
      <c r="AN107" s="36" t="str">
        <f t="shared" si="481"/>
        <v/>
      </c>
      <c r="AO107" s="52"/>
      <c r="AQ107" s="48"/>
      <c r="AR107" s="17" t="s">
        <v>1</v>
      </c>
      <c r="AS107" s="36" t="str">
        <f t="shared" ref="AS107:AX107" si="482">IF(COUNT(AS106:AS106)=0,"",AVERAGE(AS106:AS106))</f>
        <v/>
      </c>
      <c r="AT107" s="36" t="str">
        <f t="shared" si="482"/>
        <v/>
      </c>
      <c r="AU107" s="36" t="str">
        <f t="shared" si="482"/>
        <v/>
      </c>
      <c r="AV107" s="36" t="str">
        <f t="shared" si="482"/>
        <v/>
      </c>
      <c r="AW107" s="36" t="str">
        <f t="shared" si="482"/>
        <v/>
      </c>
      <c r="AX107" s="36" t="str">
        <f t="shared" si="482"/>
        <v/>
      </c>
      <c r="AY107" s="52"/>
      <c r="BA107" s="48"/>
      <c r="BB107" s="17" t="s">
        <v>1</v>
      </c>
      <c r="BC107" s="36" t="str">
        <f t="shared" ref="BC107:BH107" si="483">IF(COUNT(BC106:BC106)=0,"",AVERAGE(BC106:BC106))</f>
        <v/>
      </c>
      <c r="BD107" s="36" t="str">
        <f t="shared" si="483"/>
        <v/>
      </c>
      <c r="BE107" s="36" t="str">
        <f t="shared" si="483"/>
        <v/>
      </c>
      <c r="BF107" s="36" t="str">
        <f t="shared" si="483"/>
        <v/>
      </c>
      <c r="BG107" s="36" t="str">
        <f t="shared" si="483"/>
        <v/>
      </c>
      <c r="BH107" s="36" t="str">
        <f t="shared" si="483"/>
        <v/>
      </c>
      <c r="BI107" s="52"/>
      <c r="BK107" s="48"/>
      <c r="BL107" s="17" t="s">
        <v>1</v>
      </c>
      <c r="BM107" s="36" t="str">
        <f t="shared" ref="BM107:BR107" si="484">IF(COUNT(BM106:BM106)=0,"",AVERAGE(BM106:BM106))</f>
        <v/>
      </c>
      <c r="BN107" s="36" t="str">
        <f t="shared" si="484"/>
        <v/>
      </c>
      <c r="BO107" s="36" t="str">
        <f t="shared" si="484"/>
        <v/>
      </c>
      <c r="BP107" s="36" t="str">
        <f t="shared" si="484"/>
        <v/>
      </c>
      <c r="BQ107" s="36" t="str">
        <f t="shared" si="484"/>
        <v/>
      </c>
      <c r="BR107" s="36" t="str">
        <f t="shared" si="484"/>
        <v/>
      </c>
      <c r="BS107" s="52"/>
      <c r="BU107" s="48"/>
      <c r="BV107" s="17" t="s">
        <v>1</v>
      </c>
      <c r="BW107" s="36" t="str">
        <f t="shared" ref="BW107:CB107" si="485">IF(COUNT(BW106:BW106)=0,"",AVERAGE(BW106:BW106))</f>
        <v/>
      </c>
      <c r="BX107" s="36" t="str">
        <f t="shared" si="485"/>
        <v/>
      </c>
      <c r="BY107" s="36" t="str">
        <f t="shared" si="485"/>
        <v/>
      </c>
      <c r="BZ107" s="36" t="str">
        <f t="shared" si="485"/>
        <v/>
      </c>
      <c r="CA107" s="36" t="str">
        <f t="shared" si="485"/>
        <v/>
      </c>
      <c r="CB107" s="36" t="str">
        <f t="shared" si="485"/>
        <v/>
      </c>
      <c r="CC107" s="52"/>
      <c r="CE107" s="48"/>
      <c r="CF107" s="17" t="s">
        <v>1</v>
      </c>
      <c r="CG107" s="36" t="str">
        <f t="shared" ref="CG107:CL107" si="486">IF(COUNT(CG106:CG106)=0,"",AVERAGE(CG106:CG106))</f>
        <v/>
      </c>
      <c r="CH107" s="36" t="str">
        <f t="shared" si="486"/>
        <v/>
      </c>
      <c r="CI107" s="36" t="str">
        <f t="shared" si="486"/>
        <v/>
      </c>
      <c r="CJ107" s="36" t="str">
        <f t="shared" si="486"/>
        <v/>
      </c>
      <c r="CK107" s="36" t="str">
        <f t="shared" si="486"/>
        <v/>
      </c>
      <c r="CL107" s="36" t="str">
        <f t="shared" si="486"/>
        <v/>
      </c>
      <c r="CM107" s="52"/>
      <c r="CO107" s="48"/>
      <c r="CP107" s="17" t="s">
        <v>1</v>
      </c>
      <c r="CQ107" s="36" t="str">
        <f t="shared" ref="CQ107:CV107" si="487">IF(COUNT(CQ106:CQ106)=0,"",AVERAGE(CQ106:CQ106))</f>
        <v/>
      </c>
      <c r="CR107" s="36" t="str">
        <f t="shared" si="487"/>
        <v/>
      </c>
      <c r="CS107" s="36" t="str">
        <f t="shared" si="487"/>
        <v/>
      </c>
      <c r="CT107" s="36" t="str">
        <f t="shared" si="487"/>
        <v/>
      </c>
      <c r="CU107" s="36" t="str">
        <f t="shared" si="487"/>
        <v/>
      </c>
      <c r="CV107" s="36" t="str">
        <f t="shared" si="487"/>
        <v/>
      </c>
      <c r="CW107" s="52"/>
      <c r="CY107" s="48"/>
      <c r="CZ107" s="17" t="s">
        <v>1</v>
      </c>
      <c r="DA107" s="36" t="str">
        <f t="shared" ref="DA107:DF107" si="488">IF(COUNT(DA106:DA106)=0,"",AVERAGE(DA106:DA106))</f>
        <v/>
      </c>
      <c r="DB107" s="36" t="str">
        <f t="shared" si="488"/>
        <v/>
      </c>
      <c r="DC107" s="36" t="str">
        <f t="shared" si="488"/>
        <v/>
      </c>
      <c r="DD107" s="36" t="str">
        <f t="shared" si="488"/>
        <v/>
      </c>
      <c r="DE107" s="36" t="str">
        <f t="shared" si="488"/>
        <v/>
      </c>
      <c r="DF107" s="36" t="str">
        <f t="shared" si="488"/>
        <v/>
      </c>
      <c r="DG107" s="52"/>
      <c r="DI107" s="48"/>
      <c r="DJ107" s="17" t="s">
        <v>1</v>
      </c>
      <c r="DK107" s="36" t="str">
        <f t="shared" ref="DK107:DP107" si="489">IF(COUNT(DK106:DK106)=0,"",AVERAGE(DK106:DK106))</f>
        <v/>
      </c>
      <c r="DL107" s="36" t="str">
        <f t="shared" si="489"/>
        <v/>
      </c>
      <c r="DM107" s="36" t="str">
        <f t="shared" si="489"/>
        <v/>
      </c>
      <c r="DN107" s="36" t="str">
        <f t="shared" si="489"/>
        <v/>
      </c>
      <c r="DO107" s="36" t="str">
        <f t="shared" si="489"/>
        <v/>
      </c>
      <c r="DP107" s="36" t="str">
        <f t="shared" si="489"/>
        <v/>
      </c>
      <c r="DQ107" s="52"/>
      <c r="DS107" s="48"/>
      <c r="DT107" s="17" t="s">
        <v>1</v>
      </c>
      <c r="DU107" s="36" t="str">
        <f t="shared" ref="DU107:DZ107" si="490">IF(COUNT(DU106:DU106)=0,"",AVERAGE(DU106:DU106))</f>
        <v/>
      </c>
      <c r="DV107" s="36" t="str">
        <f t="shared" si="490"/>
        <v/>
      </c>
      <c r="DW107" s="36" t="str">
        <f t="shared" si="490"/>
        <v/>
      </c>
      <c r="DX107" s="36" t="str">
        <f t="shared" si="490"/>
        <v/>
      </c>
      <c r="DY107" s="36" t="str">
        <f t="shared" si="490"/>
        <v/>
      </c>
      <c r="DZ107" s="36" t="str">
        <f t="shared" si="490"/>
        <v/>
      </c>
      <c r="EA107" s="52"/>
      <c r="EC107" s="48"/>
      <c r="ED107" s="17" t="s">
        <v>1</v>
      </c>
      <c r="EE107" s="36" t="str">
        <f t="shared" ref="EE107:EJ107" si="491">IF(COUNT(EE106:EE106)=0,"",AVERAGE(EE106:EE106))</f>
        <v/>
      </c>
      <c r="EF107" s="36" t="str">
        <f t="shared" si="491"/>
        <v/>
      </c>
      <c r="EG107" s="36" t="str">
        <f t="shared" si="491"/>
        <v/>
      </c>
      <c r="EH107" s="36" t="str">
        <f t="shared" si="491"/>
        <v/>
      </c>
      <c r="EI107" s="36" t="str">
        <f t="shared" si="491"/>
        <v/>
      </c>
      <c r="EJ107" s="36" t="str">
        <f t="shared" si="491"/>
        <v/>
      </c>
      <c r="EK107" s="52"/>
      <c r="EM107" s="48"/>
      <c r="EN107" s="17" t="s">
        <v>1</v>
      </c>
      <c r="EO107" s="36" t="str">
        <f t="shared" ref="EO107:ET107" si="492">IF(COUNT(EO106:EO106)=0,"",AVERAGE(EO106:EO106))</f>
        <v/>
      </c>
      <c r="EP107" s="36" t="str">
        <f t="shared" si="492"/>
        <v/>
      </c>
      <c r="EQ107" s="36" t="str">
        <f t="shared" si="492"/>
        <v/>
      </c>
      <c r="ER107" s="36" t="str">
        <f t="shared" si="492"/>
        <v/>
      </c>
      <c r="ES107" s="36" t="str">
        <f t="shared" si="492"/>
        <v/>
      </c>
      <c r="ET107" s="36" t="str">
        <f t="shared" si="492"/>
        <v/>
      </c>
      <c r="EU107" s="52"/>
      <c r="EW107" s="48"/>
      <c r="EX107" s="17" t="s">
        <v>1</v>
      </c>
      <c r="EY107" s="36" t="str">
        <f t="shared" ref="EY107:FD107" si="493">IF(COUNT(EY106:EY106)=0,"",AVERAGE(EY106:EY106))</f>
        <v/>
      </c>
      <c r="EZ107" s="36" t="str">
        <f t="shared" si="493"/>
        <v/>
      </c>
      <c r="FA107" s="36" t="str">
        <f t="shared" si="493"/>
        <v/>
      </c>
      <c r="FB107" s="36" t="str">
        <f t="shared" si="493"/>
        <v/>
      </c>
      <c r="FC107" s="36" t="str">
        <f t="shared" si="493"/>
        <v/>
      </c>
      <c r="FD107" s="36" t="str">
        <f t="shared" si="493"/>
        <v/>
      </c>
      <c r="FE107" s="52"/>
      <c r="FG107" s="48"/>
      <c r="FH107" s="17" t="s">
        <v>1</v>
      </c>
      <c r="FI107" s="36" t="str">
        <f t="shared" ref="FI107:FN107" si="494">IF(COUNT(FI106:FI106)=0,"",AVERAGE(FI106:FI106))</f>
        <v/>
      </c>
      <c r="FJ107" s="36" t="str">
        <f t="shared" si="494"/>
        <v/>
      </c>
      <c r="FK107" s="36" t="str">
        <f t="shared" si="494"/>
        <v/>
      </c>
      <c r="FL107" s="36" t="str">
        <f t="shared" si="494"/>
        <v/>
      </c>
      <c r="FM107" s="36" t="str">
        <f t="shared" si="494"/>
        <v/>
      </c>
      <c r="FN107" s="36" t="str">
        <f t="shared" si="494"/>
        <v/>
      </c>
      <c r="FO107" s="52"/>
      <c r="FQ107" s="48"/>
      <c r="FR107" s="17" t="s">
        <v>1</v>
      </c>
      <c r="FS107" s="36" t="str">
        <f t="shared" ref="FS107:FX107" si="495">IF(COUNT(FS106:FS106)=0,"",AVERAGE(FS106:FS106))</f>
        <v/>
      </c>
      <c r="FT107" s="36" t="str">
        <f t="shared" si="495"/>
        <v/>
      </c>
      <c r="FU107" s="36" t="str">
        <f t="shared" si="495"/>
        <v/>
      </c>
      <c r="FV107" s="36" t="str">
        <f t="shared" si="495"/>
        <v/>
      </c>
      <c r="FW107" s="36" t="str">
        <f t="shared" si="495"/>
        <v/>
      </c>
      <c r="FX107" s="36" t="str">
        <f t="shared" si="495"/>
        <v/>
      </c>
      <c r="FY107" s="52"/>
      <c r="GA107" s="48"/>
      <c r="GB107" s="17" t="s">
        <v>1</v>
      </c>
      <c r="GC107" s="36" t="str">
        <f t="shared" ref="GC107:GH107" si="496">IF(COUNT(GC106:GC106)=0,"",AVERAGE(GC106:GC106))</f>
        <v/>
      </c>
      <c r="GD107" s="36" t="str">
        <f t="shared" si="496"/>
        <v/>
      </c>
      <c r="GE107" s="36" t="str">
        <f t="shared" si="496"/>
        <v/>
      </c>
      <c r="GF107" s="36" t="str">
        <f t="shared" si="496"/>
        <v/>
      </c>
      <c r="GG107" s="36" t="str">
        <f t="shared" si="496"/>
        <v/>
      </c>
      <c r="GH107" s="36" t="str">
        <f t="shared" si="496"/>
        <v/>
      </c>
      <c r="GI107" s="52"/>
      <c r="GK107" s="48"/>
      <c r="GL107" s="17" t="s">
        <v>1</v>
      </c>
      <c r="GM107" s="36" t="str">
        <f t="shared" ref="GM107:GR107" si="497">IF(COUNT(GM106:GM106)=0,"",AVERAGE(GM106:GM106))</f>
        <v/>
      </c>
      <c r="GN107" s="36" t="str">
        <f t="shared" si="497"/>
        <v/>
      </c>
      <c r="GO107" s="36" t="str">
        <f t="shared" si="497"/>
        <v/>
      </c>
      <c r="GP107" s="36" t="str">
        <f t="shared" si="497"/>
        <v/>
      </c>
      <c r="GQ107" s="36" t="str">
        <f t="shared" si="497"/>
        <v/>
      </c>
      <c r="GR107" s="36" t="str">
        <f t="shared" si="497"/>
        <v/>
      </c>
      <c r="GS107" s="52"/>
      <c r="GU107" s="48"/>
      <c r="GV107" s="17" t="s">
        <v>1</v>
      </c>
      <c r="GW107" s="36" t="str">
        <f t="shared" ref="GW107:HB107" si="498">IF(COUNT(GW106:GW106)=0,"",AVERAGE(GW106:GW106))</f>
        <v/>
      </c>
      <c r="GX107" s="36" t="str">
        <f t="shared" si="498"/>
        <v/>
      </c>
      <c r="GY107" s="36" t="str">
        <f t="shared" si="498"/>
        <v/>
      </c>
      <c r="GZ107" s="36" t="str">
        <f t="shared" si="498"/>
        <v/>
      </c>
      <c r="HA107" s="36" t="str">
        <f t="shared" si="498"/>
        <v/>
      </c>
      <c r="HB107" s="36" t="str">
        <f t="shared" si="498"/>
        <v/>
      </c>
      <c r="HC107" s="52"/>
      <c r="HE107" s="48"/>
      <c r="HF107" s="17" t="s">
        <v>1</v>
      </c>
      <c r="HG107" s="36" t="str">
        <f t="shared" ref="HG107:HL107" si="499">IF(COUNT(HG106:HG106)=0,"",AVERAGE(HG106:HG106))</f>
        <v/>
      </c>
      <c r="HH107" s="36" t="str">
        <f t="shared" si="499"/>
        <v/>
      </c>
      <c r="HI107" s="36" t="str">
        <f t="shared" si="499"/>
        <v/>
      </c>
      <c r="HJ107" s="36" t="str">
        <f t="shared" si="499"/>
        <v/>
      </c>
      <c r="HK107" s="36" t="str">
        <f t="shared" si="499"/>
        <v/>
      </c>
      <c r="HL107" s="36" t="str">
        <f t="shared" si="499"/>
        <v/>
      </c>
      <c r="HM107" s="52"/>
      <c r="HO107" s="48"/>
      <c r="HP107" s="17" t="s">
        <v>1</v>
      </c>
      <c r="HQ107" s="36" t="str">
        <f t="shared" ref="HQ107:HV107" si="500">IF(COUNT(HQ106:HQ106)=0,"",AVERAGE(HQ106:HQ106))</f>
        <v/>
      </c>
      <c r="HR107" s="36" t="str">
        <f t="shared" si="500"/>
        <v/>
      </c>
      <c r="HS107" s="36" t="str">
        <f t="shared" si="500"/>
        <v/>
      </c>
      <c r="HT107" s="36" t="str">
        <f t="shared" si="500"/>
        <v/>
      </c>
      <c r="HU107" s="36" t="str">
        <f t="shared" si="500"/>
        <v/>
      </c>
      <c r="HV107" s="36" t="str">
        <f t="shared" si="500"/>
        <v/>
      </c>
      <c r="HW107" s="52"/>
      <c r="HY107" s="48"/>
      <c r="HZ107" s="17" t="s">
        <v>1</v>
      </c>
      <c r="IA107" s="36" t="str">
        <f t="shared" ref="IA107:IF107" si="501">IF(COUNT(IA106:IA106)=0,"",AVERAGE(IA106:IA106))</f>
        <v/>
      </c>
      <c r="IB107" s="36" t="str">
        <f t="shared" si="501"/>
        <v/>
      </c>
      <c r="IC107" s="36" t="str">
        <f t="shared" si="501"/>
        <v/>
      </c>
      <c r="ID107" s="36" t="str">
        <f t="shared" si="501"/>
        <v/>
      </c>
      <c r="IE107" s="36" t="str">
        <f t="shared" si="501"/>
        <v/>
      </c>
      <c r="IF107" s="36" t="str">
        <f t="shared" si="501"/>
        <v/>
      </c>
      <c r="IG107" s="52"/>
      <c r="II107" s="48"/>
      <c r="IJ107" s="17" t="s">
        <v>1</v>
      </c>
      <c r="IK107" s="36" t="str">
        <f t="shared" ref="IK107:IP107" si="502">IF(COUNT(IK106:IK106)=0,"",AVERAGE(IK106:IK106))</f>
        <v/>
      </c>
      <c r="IL107" s="36" t="str">
        <f t="shared" si="502"/>
        <v/>
      </c>
      <c r="IM107" s="36" t="str">
        <f t="shared" si="502"/>
        <v/>
      </c>
      <c r="IN107" s="36" t="str">
        <f t="shared" si="502"/>
        <v/>
      </c>
      <c r="IO107" s="36" t="str">
        <f t="shared" si="502"/>
        <v/>
      </c>
      <c r="IP107" s="36" t="str">
        <f t="shared" si="502"/>
        <v/>
      </c>
      <c r="IQ107" s="52"/>
      <c r="IS107" s="48"/>
      <c r="IT107" s="17" t="s">
        <v>1</v>
      </c>
      <c r="IU107" s="36" t="str">
        <f t="shared" ref="IU107:IZ107" si="503">IF(COUNT(IU106:IU106)=0,"",AVERAGE(IU106:IU106))</f>
        <v/>
      </c>
      <c r="IV107" s="36" t="str">
        <f t="shared" si="503"/>
        <v/>
      </c>
      <c r="IW107" s="36" t="str">
        <f t="shared" si="503"/>
        <v/>
      </c>
      <c r="IX107" s="36" t="str">
        <f t="shared" si="503"/>
        <v/>
      </c>
      <c r="IY107" s="36" t="str">
        <f t="shared" si="503"/>
        <v/>
      </c>
      <c r="IZ107" s="36" t="str">
        <f t="shared" si="503"/>
        <v/>
      </c>
      <c r="JA107" s="52"/>
    </row>
    <row r="108" spans="1:261" s="1" customFormat="1" ht="13.8" outlineLevel="1" x14ac:dyDescent="0.25">
      <c r="A108" s="99" t="s">
        <v>129</v>
      </c>
      <c r="B108" s="345">
        <f>IF(A108="High",TECHHigh,(IF(A108="Medium",TECHMed,(IF(A108="Low",TechLow,0)))))</f>
        <v>1</v>
      </c>
      <c r="C108" s="341">
        <v>4.3</v>
      </c>
      <c r="D108" s="38" t="s">
        <v>414</v>
      </c>
      <c r="E108" s="349" t="e">
        <f>E111</f>
        <v>#DIV/0!</v>
      </c>
      <c r="F108" s="349" t="e">
        <f t="shared" ref="F108:J108" si="504">F111</f>
        <v>#DIV/0!</v>
      </c>
      <c r="G108" s="349" t="e">
        <f t="shared" si="504"/>
        <v>#DIV/0!</v>
      </c>
      <c r="H108" s="349" t="e">
        <f t="shared" si="504"/>
        <v>#DIV/0!</v>
      </c>
      <c r="I108" s="349" t="e">
        <f t="shared" si="504"/>
        <v>#DIV/0!</v>
      </c>
      <c r="J108" s="349">
        <f t="shared" si="504"/>
        <v>0</v>
      </c>
      <c r="K108" s="52"/>
      <c r="M108" s="37">
        <v>4.3</v>
      </c>
      <c r="N108" s="38" t="s">
        <v>414</v>
      </c>
      <c r="O108" s="38"/>
      <c r="P108" s="38"/>
      <c r="Q108" s="38"/>
      <c r="R108" s="38"/>
      <c r="S108" s="38"/>
      <c r="T108" s="38"/>
      <c r="U108" s="52"/>
      <c r="W108" s="37">
        <v>4.3</v>
      </c>
      <c r="X108" s="38" t="s">
        <v>414</v>
      </c>
      <c r="Y108" s="38"/>
      <c r="Z108" s="38"/>
      <c r="AA108" s="38"/>
      <c r="AB108" s="38"/>
      <c r="AC108" s="38"/>
      <c r="AD108" s="38"/>
      <c r="AE108" s="52"/>
      <c r="AG108" s="37">
        <v>4.3</v>
      </c>
      <c r="AH108" s="38" t="s">
        <v>414</v>
      </c>
      <c r="AI108" s="38"/>
      <c r="AJ108" s="38"/>
      <c r="AK108" s="38"/>
      <c r="AL108" s="38"/>
      <c r="AM108" s="38"/>
      <c r="AN108" s="38"/>
      <c r="AO108" s="52"/>
      <c r="AQ108" s="37">
        <v>4.3</v>
      </c>
      <c r="AR108" s="38" t="s">
        <v>414</v>
      </c>
      <c r="AS108" s="38"/>
      <c r="AT108" s="38"/>
      <c r="AU108" s="38"/>
      <c r="AV108" s="38"/>
      <c r="AW108" s="38"/>
      <c r="AX108" s="38"/>
      <c r="AY108" s="52"/>
      <c r="BA108" s="37">
        <v>4.3</v>
      </c>
      <c r="BB108" s="38" t="s">
        <v>414</v>
      </c>
      <c r="BC108" s="38"/>
      <c r="BD108" s="38"/>
      <c r="BE108" s="38"/>
      <c r="BF108" s="38"/>
      <c r="BG108" s="38"/>
      <c r="BH108" s="38"/>
      <c r="BI108" s="52"/>
      <c r="BK108" s="37">
        <v>4.3</v>
      </c>
      <c r="BL108" s="38" t="s">
        <v>414</v>
      </c>
      <c r="BM108" s="38"/>
      <c r="BN108" s="38"/>
      <c r="BO108" s="38"/>
      <c r="BP108" s="38"/>
      <c r="BQ108" s="38"/>
      <c r="BR108" s="38"/>
      <c r="BS108" s="52"/>
      <c r="BU108" s="37">
        <v>4.3</v>
      </c>
      <c r="BV108" s="38" t="s">
        <v>414</v>
      </c>
      <c r="BW108" s="38"/>
      <c r="BX108" s="38"/>
      <c r="BY108" s="38"/>
      <c r="BZ108" s="38"/>
      <c r="CA108" s="38"/>
      <c r="CB108" s="38"/>
      <c r="CC108" s="52"/>
      <c r="CE108" s="37">
        <v>4.3</v>
      </c>
      <c r="CF108" s="38" t="s">
        <v>414</v>
      </c>
      <c r="CG108" s="38"/>
      <c r="CH108" s="38"/>
      <c r="CI108" s="38"/>
      <c r="CJ108" s="38"/>
      <c r="CK108" s="38"/>
      <c r="CL108" s="38"/>
      <c r="CM108" s="52"/>
      <c r="CO108" s="37">
        <v>4.3</v>
      </c>
      <c r="CP108" s="38" t="s">
        <v>414</v>
      </c>
      <c r="CQ108" s="38"/>
      <c r="CR108" s="38"/>
      <c r="CS108" s="38"/>
      <c r="CT108" s="38"/>
      <c r="CU108" s="38"/>
      <c r="CV108" s="38"/>
      <c r="CW108" s="52"/>
      <c r="CY108" s="37">
        <v>4.3</v>
      </c>
      <c r="CZ108" s="38" t="s">
        <v>414</v>
      </c>
      <c r="DA108" s="38"/>
      <c r="DB108" s="38"/>
      <c r="DC108" s="38"/>
      <c r="DD108" s="38"/>
      <c r="DE108" s="38"/>
      <c r="DF108" s="38"/>
      <c r="DG108" s="52"/>
      <c r="DI108" s="37">
        <v>4.3</v>
      </c>
      <c r="DJ108" s="38" t="s">
        <v>414</v>
      </c>
      <c r="DK108" s="38"/>
      <c r="DL108" s="38"/>
      <c r="DM108" s="38"/>
      <c r="DN108" s="38"/>
      <c r="DO108" s="38"/>
      <c r="DP108" s="38"/>
      <c r="DQ108" s="52"/>
      <c r="DS108" s="37">
        <v>4.3</v>
      </c>
      <c r="DT108" s="38" t="s">
        <v>414</v>
      </c>
      <c r="DU108" s="38"/>
      <c r="DV108" s="38"/>
      <c r="DW108" s="38"/>
      <c r="DX108" s="38"/>
      <c r="DY108" s="38"/>
      <c r="DZ108" s="38"/>
      <c r="EA108" s="52"/>
      <c r="EC108" s="37">
        <v>4.3</v>
      </c>
      <c r="ED108" s="38" t="s">
        <v>414</v>
      </c>
      <c r="EE108" s="38"/>
      <c r="EF108" s="38"/>
      <c r="EG108" s="38"/>
      <c r="EH108" s="38"/>
      <c r="EI108" s="38"/>
      <c r="EJ108" s="38"/>
      <c r="EK108" s="52"/>
      <c r="EM108" s="37">
        <v>4.3</v>
      </c>
      <c r="EN108" s="38" t="s">
        <v>414</v>
      </c>
      <c r="EO108" s="38"/>
      <c r="EP108" s="38"/>
      <c r="EQ108" s="38"/>
      <c r="ER108" s="38"/>
      <c r="ES108" s="38"/>
      <c r="ET108" s="38"/>
      <c r="EU108" s="52"/>
      <c r="EW108" s="37">
        <v>4.3</v>
      </c>
      <c r="EX108" s="38" t="s">
        <v>414</v>
      </c>
      <c r="EY108" s="38"/>
      <c r="EZ108" s="38"/>
      <c r="FA108" s="38"/>
      <c r="FB108" s="38"/>
      <c r="FC108" s="38"/>
      <c r="FD108" s="38"/>
      <c r="FE108" s="52"/>
      <c r="FG108" s="37">
        <v>4.3</v>
      </c>
      <c r="FH108" s="38" t="s">
        <v>414</v>
      </c>
      <c r="FI108" s="38"/>
      <c r="FJ108" s="38"/>
      <c r="FK108" s="38"/>
      <c r="FL108" s="38"/>
      <c r="FM108" s="38"/>
      <c r="FN108" s="38"/>
      <c r="FO108" s="52"/>
      <c r="FQ108" s="37">
        <v>4.3</v>
      </c>
      <c r="FR108" s="38" t="s">
        <v>414</v>
      </c>
      <c r="FS108" s="38"/>
      <c r="FT108" s="38"/>
      <c r="FU108" s="38"/>
      <c r="FV108" s="38"/>
      <c r="FW108" s="38"/>
      <c r="FX108" s="38"/>
      <c r="FY108" s="52"/>
      <c r="GA108" s="37">
        <v>4.3</v>
      </c>
      <c r="GB108" s="38" t="s">
        <v>414</v>
      </c>
      <c r="GC108" s="38"/>
      <c r="GD108" s="38"/>
      <c r="GE108" s="38"/>
      <c r="GF108" s="38"/>
      <c r="GG108" s="38"/>
      <c r="GH108" s="38"/>
      <c r="GI108" s="52"/>
      <c r="GK108" s="37">
        <v>4.3</v>
      </c>
      <c r="GL108" s="38" t="s">
        <v>414</v>
      </c>
      <c r="GM108" s="38"/>
      <c r="GN108" s="38"/>
      <c r="GO108" s="38"/>
      <c r="GP108" s="38"/>
      <c r="GQ108" s="38"/>
      <c r="GR108" s="38"/>
      <c r="GS108" s="52"/>
      <c r="GU108" s="37">
        <v>4.3</v>
      </c>
      <c r="GV108" s="38" t="s">
        <v>414</v>
      </c>
      <c r="GW108" s="38"/>
      <c r="GX108" s="38"/>
      <c r="GY108" s="38"/>
      <c r="GZ108" s="38"/>
      <c r="HA108" s="38"/>
      <c r="HB108" s="38"/>
      <c r="HC108" s="52"/>
      <c r="HE108" s="37">
        <v>4.3</v>
      </c>
      <c r="HF108" s="38" t="s">
        <v>414</v>
      </c>
      <c r="HG108" s="38"/>
      <c r="HH108" s="38"/>
      <c r="HI108" s="38"/>
      <c r="HJ108" s="38"/>
      <c r="HK108" s="38"/>
      <c r="HL108" s="38"/>
      <c r="HM108" s="52"/>
      <c r="HO108" s="37">
        <v>4.3</v>
      </c>
      <c r="HP108" s="38" t="s">
        <v>414</v>
      </c>
      <c r="HQ108" s="38"/>
      <c r="HR108" s="38"/>
      <c r="HS108" s="38"/>
      <c r="HT108" s="38"/>
      <c r="HU108" s="38"/>
      <c r="HV108" s="38"/>
      <c r="HW108" s="52"/>
      <c r="HY108" s="37">
        <v>4.3</v>
      </c>
      <c r="HZ108" s="38" t="s">
        <v>414</v>
      </c>
      <c r="IA108" s="38"/>
      <c r="IB108" s="38"/>
      <c r="IC108" s="38"/>
      <c r="ID108" s="38"/>
      <c r="IE108" s="38"/>
      <c r="IF108" s="38"/>
      <c r="IG108" s="52"/>
      <c r="II108" s="37">
        <v>4.3</v>
      </c>
      <c r="IJ108" s="38" t="s">
        <v>414</v>
      </c>
      <c r="IK108" s="38"/>
      <c r="IL108" s="38"/>
      <c r="IM108" s="38"/>
      <c r="IN108" s="38"/>
      <c r="IO108" s="38"/>
      <c r="IP108" s="38"/>
      <c r="IQ108" s="52"/>
      <c r="IS108" s="37">
        <v>4.3</v>
      </c>
      <c r="IT108" s="38" t="s">
        <v>414</v>
      </c>
      <c r="IU108" s="38"/>
      <c r="IV108" s="38"/>
      <c r="IW108" s="38"/>
      <c r="IX108" s="38"/>
      <c r="IY108" s="38"/>
      <c r="IZ108" s="38"/>
      <c r="JA108" s="52"/>
    </row>
    <row r="109" spans="1:261" s="1" customFormat="1" outlineLevel="2" x14ac:dyDescent="0.25">
      <c r="B109" s="338"/>
      <c r="C109" s="328"/>
      <c r="D109" s="41">
        <v>1</v>
      </c>
      <c r="E109" s="6"/>
      <c r="F109" s="6"/>
      <c r="G109" s="6"/>
      <c r="H109" s="6"/>
      <c r="I109" s="6"/>
      <c r="J109" s="6"/>
      <c r="K109" s="52"/>
      <c r="M109" s="328"/>
      <c r="N109" s="41">
        <v>1</v>
      </c>
      <c r="O109" s="6"/>
      <c r="P109" s="6"/>
      <c r="Q109" s="6"/>
      <c r="R109" s="6"/>
      <c r="S109" s="6"/>
      <c r="T109" s="6">
        <v>0</v>
      </c>
      <c r="U109" s="52"/>
      <c r="W109" s="328"/>
      <c r="X109" s="41">
        <v>1</v>
      </c>
      <c r="Y109" s="6"/>
      <c r="Z109" s="6"/>
      <c r="AA109" s="6"/>
      <c r="AB109" s="6"/>
      <c r="AC109" s="6"/>
      <c r="AD109" s="6"/>
      <c r="AE109" s="52"/>
      <c r="AG109" s="328"/>
      <c r="AH109" s="41">
        <v>1</v>
      </c>
      <c r="AI109" s="6"/>
      <c r="AJ109" s="6"/>
      <c r="AK109" s="6"/>
      <c r="AL109" s="6"/>
      <c r="AM109" s="6"/>
      <c r="AN109" s="6"/>
      <c r="AO109" s="52"/>
      <c r="AQ109" s="328"/>
      <c r="AR109" s="41">
        <v>1</v>
      </c>
      <c r="AS109" s="6"/>
      <c r="AT109" s="6"/>
      <c r="AU109" s="6"/>
      <c r="AV109" s="6"/>
      <c r="AW109" s="6"/>
      <c r="AX109" s="6"/>
      <c r="AY109" s="52"/>
      <c r="BA109" s="328"/>
      <c r="BB109" s="41">
        <v>1</v>
      </c>
      <c r="BC109" s="6"/>
      <c r="BD109" s="6"/>
      <c r="BE109" s="6"/>
      <c r="BF109" s="6"/>
      <c r="BG109" s="6"/>
      <c r="BH109" s="6"/>
      <c r="BI109" s="52"/>
      <c r="BK109" s="328"/>
      <c r="BL109" s="41">
        <v>1</v>
      </c>
      <c r="BM109" s="6"/>
      <c r="BN109" s="6"/>
      <c r="BO109" s="6"/>
      <c r="BP109" s="6"/>
      <c r="BQ109" s="6"/>
      <c r="BR109" s="6"/>
      <c r="BS109" s="52"/>
      <c r="BU109" s="328"/>
      <c r="BV109" s="41">
        <v>1</v>
      </c>
      <c r="BW109" s="6"/>
      <c r="BX109" s="6"/>
      <c r="BY109" s="6"/>
      <c r="BZ109" s="6"/>
      <c r="CA109" s="6"/>
      <c r="CB109" s="6"/>
      <c r="CC109" s="52"/>
      <c r="CE109" s="328"/>
      <c r="CF109" s="41">
        <v>1</v>
      </c>
      <c r="CG109" s="6"/>
      <c r="CH109" s="6"/>
      <c r="CI109" s="6"/>
      <c r="CJ109" s="6"/>
      <c r="CK109" s="6"/>
      <c r="CL109" s="6"/>
      <c r="CM109" s="52"/>
      <c r="CO109" s="328"/>
      <c r="CP109" s="41">
        <v>1</v>
      </c>
      <c r="CQ109" s="6"/>
      <c r="CR109" s="6"/>
      <c r="CS109" s="6"/>
      <c r="CT109" s="6"/>
      <c r="CU109" s="6"/>
      <c r="CV109" s="6"/>
      <c r="CW109" s="52"/>
      <c r="CY109" s="328"/>
      <c r="CZ109" s="41">
        <v>1</v>
      </c>
      <c r="DA109" s="6"/>
      <c r="DB109" s="6"/>
      <c r="DC109" s="6"/>
      <c r="DD109" s="6"/>
      <c r="DE109" s="6"/>
      <c r="DF109" s="6"/>
      <c r="DG109" s="52"/>
      <c r="DI109" s="328"/>
      <c r="DJ109" s="41">
        <v>1</v>
      </c>
      <c r="DK109" s="6"/>
      <c r="DL109" s="6"/>
      <c r="DM109" s="6"/>
      <c r="DN109" s="6"/>
      <c r="DO109" s="6"/>
      <c r="DP109" s="6"/>
      <c r="DQ109" s="52"/>
      <c r="DS109" s="328"/>
      <c r="DT109" s="41">
        <v>1</v>
      </c>
      <c r="DU109" s="6"/>
      <c r="DV109" s="6"/>
      <c r="DW109" s="6"/>
      <c r="DX109" s="6"/>
      <c r="DY109" s="6"/>
      <c r="DZ109" s="6"/>
      <c r="EA109" s="52"/>
      <c r="EC109" s="328"/>
      <c r="ED109" s="41">
        <v>1</v>
      </c>
      <c r="EE109" s="6"/>
      <c r="EF109" s="6"/>
      <c r="EG109" s="6"/>
      <c r="EH109" s="6"/>
      <c r="EI109" s="6"/>
      <c r="EJ109" s="6"/>
      <c r="EK109" s="52"/>
      <c r="EM109" s="328"/>
      <c r="EN109" s="41">
        <v>1</v>
      </c>
      <c r="EO109" s="6"/>
      <c r="EP109" s="6"/>
      <c r="EQ109" s="6"/>
      <c r="ER109" s="6"/>
      <c r="ES109" s="6"/>
      <c r="ET109" s="6"/>
      <c r="EU109" s="52"/>
      <c r="EW109" s="328"/>
      <c r="EX109" s="41">
        <v>1</v>
      </c>
      <c r="EY109" s="6"/>
      <c r="EZ109" s="6"/>
      <c r="FA109" s="6"/>
      <c r="FB109" s="6"/>
      <c r="FC109" s="6"/>
      <c r="FD109" s="6"/>
      <c r="FE109" s="52"/>
      <c r="FG109" s="328"/>
      <c r="FH109" s="41">
        <v>1</v>
      </c>
      <c r="FI109" s="6"/>
      <c r="FJ109" s="6"/>
      <c r="FK109" s="6"/>
      <c r="FL109" s="6"/>
      <c r="FM109" s="6"/>
      <c r="FN109" s="6"/>
      <c r="FO109" s="52"/>
      <c r="FQ109" s="328"/>
      <c r="FR109" s="41">
        <v>1</v>
      </c>
      <c r="FS109" s="6"/>
      <c r="FT109" s="6"/>
      <c r="FU109" s="6"/>
      <c r="FV109" s="6"/>
      <c r="FW109" s="6"/>
      <c r="FX109" s="6"/>
      <c r="FY109" s="52"/>
      <c r="GA109" s="328"/>
      <c r="GB109" s="41">
        <v>1</v>
      </c>
      <c r="GC109" s="6"/>
      <c r="GD109" s="6"/>
      <c r="GE109" s="6"/>
      <c r="GF109" s="6"/>
      <c r="GG109" s="6"/>
      <c r="GH109" s="6"/>
      <c r="GI109" s="52"/>
      <c r="GK109" s="328"/>
      <c r="GL109" s="41">
        <v>1</v>
      </c>
      <c r="GM109" s="6"/>
      <c r="GN109" s="6"/>
      <c r="GO109" s="6"/>
      <c r="GP109" s="6"/>
      <c r="GQ109" s="6"/>
      <c r="GR109" s="6"/>
      <c r="GS109" s="52"/>
      <c r="GU109" s="328"/>
      <c r="GV109" s="41">
        <v>1</v>
      </c>
      <c r="GW109" s="6"/>
      <c r="GX109" s="6"/>
      <c r="GY109" s="6"/>
      <c r="GZ109" s="6"/>
      <c r="HA109" s="6"/>
      <c r="HB109" s="6"/>
      <c r="HC109" s="52"/>
      <c r="HE109" s="328"/>
      <c r="HF109" s="41">
        <v>1</v>
      </c>
      <c r="HG109" s="6"/>
      <c r="HH109" s="6"/>
      <c r="HI109" s="6"/>
      <c r="HJ109" s="6"/>
      <c r="HK109" s="6"/>
      <c r="HL109" s="6"/>
      <c r="HM109" s="52"/>
      <c r="HO109" s="328"/>
      <c r="HP109" s="41">
        <v>1</v>
      </c>
      <c r="HQ109" s="6"/>
      <c r="HR109" s="6"/>
      <c r="HS109" s="6"/>
      <c r="HT109" s="6"/>
      <c r="HU109" s="6"/>
      <c r="HV109" s="6"/>
      <c r="HW109" s="52"/>
      <c r="HY109" s="328"/>
      <c r="HZ109" s="41">
        <v>1</v>
      </c>
      <c r="IA109" s="6"/>
      <c r="IB109" s="6"/>
      <c r="IC109" s="6"/>
      <c r="ID109" s="6"/>
      <c r="IE109" s="6"/>
      <c r="IF109" s="6"/>
      <c r="IG109" s="52"/>
      <c r="II109" s="328"/>
      <c r="IJ109" s="41">
        <v>1</v>
      </c>
      <c r="IK109" s="6"/>
      <c r="IL109" s="6"/>
      <c r="IM109" s="6"/>
      <c r="IN109" s="6"/>
      <c r="IO109" s="6"/>
      <c r="IP109" s="6"/>
      <c r="IQ109" s="52"/>
      <c r="IS109" s="328"/>
      <c r="IT109" s="41">
        <v>1</v>
      </c>
      <c r="IU109" s="6"/>
      <c r="IV109" s="6"/>
      <c r="IW109" s="6"/>
      <c r="IX109" s="6"/>
      <c r="IY109" s="6"/>
      <c r="IZ109" s="6"/>
      <c r="JA109" s="52"/>
    </row>
    <row r="110" spans="1:261" s="1" customFormat="1" outlineLevel="2" x14ac:dyDescent="0.25">
      <c r="B110" s="338"/>
      <c r="C110" s="328"/>
      <c r="D110" s="41">
        <v>2</v>
      </c>
      <c r="E110" s="6"/>
      <c r="F110" s="6"/>
      <c r="G110" s="6"/>
      <c r="H110" s="6"/>
      <c r="I110" s="6"/>
      <c r="J110" s="6"/>
      <c r="K110" s="52"/>
      <c r="M110" s="328"/>
      <c r="N110" s="41">
        <v>2</v>
      </c>
      <c r="O110" s="6"/>
      <c r="P110" s="6"/>
      <c r="Q110" s="6"/>
      <c r="R110" s="6"/>
      <c r="S110" s="6"/>
      <c r="T110" s="6">
        <v>0</v>
      </c>
      <c r="U110" s="52"/>
      <c r="W110" s="328"/>
      <c r="X110" s="41">
        <v>2</v>
      </c>
      <c r="Y110" s="6"/>
      <c r="Z110" s="6"/>
      <c r="AA110" s="6"/>
      <c r="AB110" s="6"/>
      <c r="AC110" s="6"/>
      <c r="AD110" s="6"/>
      <c r="AE110" s="52"/>
      <c r="AG110" s="328"/>
      <c r="AH110" s="41">
        <v>2</v>
      </c>
      <c r="AI110" s="6"/>
      <c r="AJ110" s="6"/>
      <c r="AK110" s="6"/>
      <c r="AL110" s="6"/>
      <c r="AM110" s="6"/>
      <c r="AN110" s="6"/>
      <c r="AO110" s="52"/>
      <c r="AQ110" s="328"/>
      <c r="AR110" s="41">
        <v>2</v>
      </c>
      <c r="AS110" s="6"/>
      <c r="AT110" s="6"/>
      <c r="AU110" s="6"/>
      <c r="AV110" s="6"/>
      <c r="AW110" s="6"/>
      <c r="AX110" s="6"/>
      <c r="AY110" s="52"/>
      <c r="BA110" s="328"/>
      <c r="BB110" s="41">
        <v>2</v>
      </c>
      <c r="BC110" s="6"/>
      <c r="BD110" s="6"/>
      <c r="BE110" s="6"/>
      <c r="BF110" s="6"/>
      <c r="BG110" s="6"/>
      <c r="BH110" s="6"/>
      <c r="BI110" s="52"/>
      <c r="BK110" s="328"/>
      <c r="BL110" s="41">
        <v>2</v>
      </c>
      <c r="BM110" s="6"/>
      <c r="BN110" s="6"/>
      <c r="BO110" s="6"/>
      <c r="BP110" s="6"/>
      <c r="BQ110" s="6"/>
      <c r="BR110" s="6"/>
      <c r="BS110" s="52"/>
      <c r="BU110" s="328"/>
      <c r="BV110" s="41">
        <v>2</v>
      </c>
      <c r="BW110" s="6"/>
      <c r="BX110" s="6"/>
      <c r="BY110" s="6"/>
      <c r="BZ110" s="6"/>
      <c r="CA110" s="6"/>
      <c r="CB110" s="6"/>
      <c r="CC110" s="52"/>
      <c r="CE110" s="328"/>
      <c r="CF110" s="41">
        <v>2</v>
      </c>
      <c r="CG110" s="6"/>
      <c r="CH110" s="6"/>
      <c r="CI110" s="6"/>
      <c r="CJ110" s="6"/>
      <c r="CK110" s="6"/>
      <c r="CL110" s="6"/>
      <c r="CM110" s="52"/>
      <c r="CO110" s="328"/>
      <c r="CP110" s="41">
        <v>2</v>
      </c>
      <c r="CQ110" s="6"/>
      <c r="CR110" s="6"/>
      <c r="CS110" s="6"/>
      <c r="CT110" s="6"/>
      <c r="CU110" s="6"/>
      <c r="CV110" s="6"/>
      <c r="CW110" s="52"/>
      <c r="CY110" s="328"/>
      <c r="CZ110" s="41">
        <v>2</v>
      </c>
      <c r="DA110" s="6"/>
      <c r="DB110" s="6"/>
      <c r="DC110" s="6"/>
      <c r="DD110" s="6"/>
      <c r="DE110" s="6"/>
      <c r="DF110" s="6"/>
      <c r="DG110" s="52"/>
      <c r="DI110" s="328"/>
      <c r="DJ110" s="41">
        <v>2</v>
      </c>
      <c r="DK110" s="6"/>
      <c r="DL110" s="6"/>
      <c r="DM110" s="6"/>
      <c r="DN110" s="6"/>
      <c r="DO110" s="6"/>
      <c r="DP110" s="6"/>
      <c r="DQ110" s="52"/>
      <c r="DS110" s="328"/>
      <c r="DT110" s="41">
        <v>2</v>
      </c>
      <c r="DU110" s="6"/>
      <c r="DV110" s="6"/>
      <c r="DW110" s="6"/>
      <c r="DX110" s="6"/>
      <c r="DY110" s="6"/>
      <c r="DZ110" s="6"/>
      <c r="EA110" s="52"/>
      <c r="EC110" s="328"/>
      <c r="ED110" s="41">
        <v>2</v>
      </c>
      <c r="EE110" s="6"/>
      <c r="EF110" s="6"/>
      <c r="EG110" s="6"/>
      <c r="EH110" s="6"/>
      <c r="EI110" s="6"/>
      <c r="EJ110" s="6"/>
      <c r="EK110" s="52"/>
      <c r="EM110" s="328"/>
      <c r="EN110" s="41">
        <v>2</v>
      </c>
      <c r="EO110" s="6"/>
      <c r="EP110" s="6"/>
      <c r="EQ110" s="6"/>
      <c r="ER110" s="6"/>
      <c r="ES110" s="6"/>
      <c r="ET110" s="6"/>
      <c r="EU110" s="52"/>
      <c r="EW110" s="328"/>
      <c r="EX110" s="41">
        <v>2</v>
      </c>
      <c r="EY110" s="6"/>
      <c r="EZ110" s="6"/>
      <c r="FA110" s="6"/>
      <c r="FB110" s="6"/>
      <c r="FC110" s="6"/>
      <c r="FD110" s="6"/>
      <c r="FE110" s="52"/>
      <c r="FG110" s="328"/>
      <c r="FH110" s="41">
        <v>2</v>
      </c>
      <c r="FI110" s="6"/>
      <c r="FJ110" s="6"/>
      <c r="FK110" s="6"/>
      <c r="FL110" s="6"/>
      <c r="FM110" s="6"/>
      <c r="FN110" s="6"/>
      <c r="FO110" s="52"/>
      <c r="FQ110" s="328"/>
      <c r="FR110" s="41">
        <v>2</v>
      </c>
      <c r="FS110" s="6"/>
      <c r="FT110" s="6"/>
      <c r="FU110" s="6"/>
      <c r="FV110" s="6"/>
      <c r="FW110" s="6"/>
      <c r="FX110" s="6"/>
      <c r="FY110" s="52"/>
      <c r="GA110" s="328"/>
      <c r="GB110" s="41">
        <v>2</v>
      </c>
      <c r="GC110" s="6"/>
      <c r="GD110" s="6"/>
      <c r="GE110" s="6"/>
      <c r="GF110" s="6"/>
      <c r="GG110" s="6"/>
      <c r="GH110" s="6"/>
      <c r="GI110" s="52"/>
      <c r="GK110" s="328"/>
      <c r="GL110" s="41">
        <v>2</v>
      </c>
      <c r="GM110" s="6"/>
      <c r="GN110" s="6"/>
      <c r="GO110" s="6"/>
      <c r="GP110" s="6"/>
      <c r="GQ110" s="6"/>
      <c r="GR110" s="6"/>
      <c r="GS110" s="52"/>
      <c r="GU110" s="328"/>
      <c r="GV110" s="41">
        <v>2</v>
      </c>
      <c r="GW110" s="6"/>
      <c r="GX110" s="6"/>
      <c r="GY110" s="6"/>
      <c r="GZ110" s="6"/>
      <c r="HA110" s="6"/>
      <c r="HB110" s="6"/>
      <c r="HC110" s="52"/>
      <c r="HE110" s="328"/>
      <c r="HF110" s="41">
        <v>2</v>
      </c>
      <c r="HG110" s="6"/>
      <c r="HH110" s="6"/>
      <c r="HI110" s="6"/>
      <c r="HJ110" s="6"/>
      <c r="HK110" s="6"/>
      <c r="HL110" s="6"/>
      <c r="HM110" s="52"/>
      <c r="HO110" s="328"/>
      <c r="HP110" s="41">
        <v>2</v>
      </c>
      <c r="HQ110" s="6"/>
      <c r="HR110" s="6"/>
      <c r="HS110" s="6"/>
      <c r="HT110" s="6"/>
      <c r="HU110" s="6"/>
      <c r="HV110" s="6"/>
      <c r="HW110" s="52"/>
      <c r="HY110" s="328"/>
      <c r="HZ110" s="41">
        <v>2</v>
      </c>
      <c r="IA110" s="6"/>
      <c r="IB110" s="6"/>
      <c r="IC110" s="6"/>
      <c r="ID110" s="6"/>
      <c r="IE110" s="6"/>
      <c r="IF110" s="6"/>
      <c r="IG110" s="52"/>
      <c r="II110" s="328"/>
      <c r="IJ110" s="41">
        <v>2</v>
      </c>
      <c r="IK110" s="6"/>
      <c r="IL110" s="6"/>
      <c r="IM110" s="6"/>
      <c r="IN110" s="6"/>
      <c r="IO110" s="6"/>
      <c r="IP110" s="6"/>
      <c r="IQ110" s="52"/>
      <c r="IS110" s="328"/>
      <c r="IT110" s="41">
        <v>2</v>
      </c>
      <c r="IU110" s="6"/>
      <c r="IV110" s="6"/>
      <c r="IW110" s="6"/>
      <c r="IX110" s="6"/>
      <c r="IY110" s="6"/>
      <c r="IZ110" s="6"/>
      <c r="JA110" s="52"/>
    </row>
    <row r="111" spans="1:261" s="1" customFormat="1" outlineLevel="2" x14ac:dyDescent="0.25">
      <c r="B111" s="338"/>
      <c r="C111" s="339"/>
      <c r="D111" s="17" t="s">
        <v>1</v>
      </c>
      <c r="E111" s="36" t="e">
        <f>AVERAGE(O111,Y111,AI111,AS111,BC111,BM111,BW111,CG111,CQ111,DA111,DK111,DU111,EE111,EO111,EY111,FI111,FS111,GC111,GM111,GW111,HG111,HQ111,IA111,IK111,IU111)</f>
        <v>#DIV/0!</v>
      </c>
      <c r="F111" s="36" t="e">
        <f t="shared" ref="F111:J111" si="505">AVERAGE(P111,Z111,AJ111,AT111,BD111,BN111,BX111,CH111,CR111,DB111,DL111,DV111,EF111,EP111,EZ111,FJ111,FT111,GD111,GN111,GX111,HH111,HR111,IB111,IL111,IV111)</f>
        <v>#DIV/0!</v>
      </c>
      <c r="G111" s="36" t="e">
        <f t="shared" si="505"/>
        <v>#DIV/0!</v>
      </c>
      <c r="H111" s="36" t="e">
        <f t="shared" si="505"/>
        <v>#DIV/0!</v>
      </c>
      <c r="I111" s="36" t="e">
        <f t="shared" si="505"/>
        <v>#DIV/0!</v>
      </c>
      <c r="J111" s="36">
        <f t="shared" si="505"/>
        <v>0</v>
      </c>
      <c r="K111" s="52" t="s">
        <v>430</v>
      </c>
      <c r="M111" s="48"/>
      <c r="N111" s="17" t="s">
        <v>1</v>
      </c>
      <c r="O111" s="36" t="str">
        <f>IF(COUNT(O109:O110)=0,"",AVERAGE(O109:O110))</f>
        <v/>
      </c>
      <c r="P111" s="36" t="str">
        <f>IF(COUNT(P109:P110)=0,"",AVERAGE(P109:P110))</f>
        <v/>
      </c>
      <c r="Q111" s="36" t="str">
        <f>IF(COUNT(Q109:Q110)=0,"",AVERAGE(Q109:Q110))</f>
        <v/>
      </c>
      <c r="R111" s="36" t="str">
        <f>IF(COUNT(R109:R110)=0,"",AVERAGE(R109:R110))</f>
        <v/>
      </c>
      <c r="S111" s="36"/>
      <c r="T111" s="36">
        <f>IF(COUNT(T109:T110)=0,"",AVERAGE(T109:T110))</f>
        <v>0</v>
      </c>
      <c r="U111" s="52" t="str">
        <f>IF(COUNT(#REF!)=0,"",AVERAGE(#REF!))</f>
        <v/>
      </c>
      <c r="W111" s="48"/>
      <c r="X111" s="17" t="s">
        <v>1</v>
      </c>
      <c r="Y111" s="36" t="str">
        <f t="shared" ref="Y111:AD111" si="506">IF(COUNT(Y109:Y110)=0,"",AVERAGE(Y109:Y110))</f>
        <v/>
      </c>
      <c r="Z111" s="36" t="str">
        <f t="shared" si="506"/>
        <v/>
      </c>
      <c r="AA111" s="36" t="str">
        <f t="shared" si="506"/>
        <v/>
      </c>
      <c r="AB111" s="36" t="str">
        <f t="shared" si="506"/>
        <v/>
      </c>
      <c r="AC111" s="36" t="str">
        <f t="shared" si="506"/>
        <v/>
      </c>
      <c r="AD111" s="36" t="str">
        <f t="shared" si="506"/>
        <v/>
      </c>
      <c r="AE111" s="52" t="str">
        <f>IF(COUNT(#REF!)=0,"",AVERAGE(#REF!))</f>
        <v/>
      </c>
      <c r="AG111" s="48"/>
      <c r="AH111" s="17" t="s">
        <v>1</v>
      </c>
      <c r="AI111" s="36" t="str">
        <f t="shared" ref="AI111:AN111" si="507">IF(COUNT(AI109:AI110)=0,"",AVERAGE(AI109:AI110))</f>
        <v/>
      </c>
      <c r="AJ111" s="36" t="str">
        <f t="shared" si="507"/>
        <v/>
      </c>
      <c r="AK111" s="36" t="str">
        <f t="shared" si="507"/>
        <v/>
      </c>
      <c r="AL111" s="36" t="str">
        <f t="shared" si="507"/>
        <v/>
      </c>
      <c r="AM111" s="36" t="str">
        <f t="shared" si="507"/>
        <v/>
      </c>
      <c r="AN111" s="36" t="str">
        <f t="shared" si="507"/>
        <v/>
      </c>
      <c r="AO111" s="52" t="str">
        <f>IF(COUNT(#REF!)=0,"",AVERAGE(#REF!))</f>
        <v/>
      </c>
      <c r="AQ111" s="48"/>
      <c r="AR111" s="17" t="s">
        <v>1</v>
      </c>
      <c r="AS111" s="36" t="str">
        <f t="shared" ref="AS111:AX111" si="508">IF(COUNT(AS109:AS110)=0,"",AVERAGE(AS109:AS110))</f>
        <v/>
      </c>
      <c r="AT111" s="36" t="str">
        <f t="shared" si="508"/>
        <v/>
      </c>
      <c r="AU111" s="36" t="str">
        <f t="shared" si="508"/>
        <v/>
      </c>
      <c r="AV111" s="36" t="str">
        <f t="shared" si="508"/>
        <v/>
      </c>
      <c r="AW111" s="36" t="str">
        <f t="shared" si="508"/>
        <v/>
      </c>
      <c r="AX111" s="36" t="str">
        <f t="shared" si="508"/>
        <v/>
      </c>
      <c r="AY111" s="52" t="str">
        <f>IF(COUNT(#REF!)=0,"",AVERAGE(#REF!))</f>
        <v/>
      </c>
      <c r="BA111" s="48"/>
      <c r="BB111" s="17" t="s">
        <v>1</v>
      </c>
      <c r="BC111" s="36" t="str">
        <f t="shared" ref="BC111:BH111" si="509">IF(COUNT(BC109:BC110)=0,"",AVERAGE(BC109:BC110))</f>
        <v/>
      </c>
      <c r="BD111" s="36" t="str">
        <f t="shared" si="509"/>
        <v/>
      </c>
      <c r="BE111" s="36" t="str">
        <f t="shared" si="509"/>
        <v/>
      </c>
      <c r="BF111" s="36" t="str">
        <f t="shared" si="509"/>
        <v/>
      </c>
      <c r="BG111" s="36" t="str">
        <f t="shared" si="509"/>
        <v/>
      </c>
      <c r="BH111" s="36" t="str">
        <f t="shared" si="509"/>
        <v/>
      </c>
      <c r="BI111" s="52" t="str">
        <f>IF(COUNT(#REF!)=0,"",AVERAGE(#REF!))</f>
        <v/>
      </c>
      <c r="BK111" s="48"/>
      <c r="BL111" s="17" t="s">
        <v>1</v>
      </c>
      <c r="BM111" s="36" t="str">
        <f t="shared" ref="BM111:BR111" si="510">IF(COUNT(BM109:BM110)=0,"",AVERAGE(BM109:BM110))</f>
        <v/>
      </c>
      <c r="BN111" s="36" t="str">
        <f t="shared" si="510"/>
        <v/>
      </c>
      <c r="BO111" s="36" t="str">
        <f t="shared" si="510"/>
        <v/>
      </c>
      <c r="BP111" s="36" t="str">
        <f t="shared" si="510"/>
        <v/>
      </c>
      <c r="BQ111" s="36" t="str">
        <f t="shared" si="510"/>
        <v/>
      </c>
      <c r="BR111" s="36" t="str">
        <f t="shared" si="510"/>
        <v/>
      </c>
      <c r="BS111" s="52" t="str">
        <f>IF(COUNT(#REF!)=0,"",AVERAGE(#REF!))</f>
        <v/>
      </c>
      <c r="BU111" s="48"/>
      <c r="BV111" s="17" t="s">
        <v>1</v>
      </c>
      <c r="BW111" s="36" t="str">
        <f t="shared" ref="BW111:CB111" si="511">IF(COUNT(BW109:BW110)=0,"",AVERAGE(BW109:BW110))</f>
        <v/>
      </c>
      <c r="BX111" s="36" t="str">
        <f t="shared" si="511"/>
        <v/>
      </c>
      <c r="BY111" s="36" t="str">
        <f t="shared" si="511"/>
        <v/>
      </c>
      <c r="BZ111" s="36" t="str">
        <f t="shared" si="511"/>
        <v/>
      </c>
      <c r="CA111" s="36" t="str">
        <f t="shared" si="511"/>
        <v/>
      </c>
      <c r="CB111" s="36" t="str">
        <f t="shared" si="511"/>
        <v/>
      </c>
      <c r="CC111" s="52" t="str">
        <f>IF(COUNT(#REF!)=0,"",AVERAGE(#REF!))</f>
        <v/>
      </c>
      <c r="CE111" s="48"/>
      <c r="CF111" s="17" t="s">
        <v>1</v>
      </c>
      <c r="CG111" s="36" t="str">
        <f t="shared" ref="CG111:CL111" si="512">IF(COUNT(CG109:CG110)=0,"",AVERAGE(CG109:CG110))</f>
        <v/>
      </c>
      <c r="CH111" s="36" t="str">
        <f t="shared" si="512"/>
        <v/>
      </c>
      <c r="CI111" s="36" t="str">
        <f t="shared" si="512"/>
        <v/>
      </c>
      <c r="CJ111" s="36" t="str">
        <f t="shared" si="512"/>
        <v/>
      </c>
      <c r="CK111" s="36" t="str">
        <f t="shared" si="512"/>
        <v/>
      </c>
      <c r="CL111" s="36" t="str">
        <f t="shared" si="512"/>
        <v/>
      </c>
      <c r="CM111" s="52" t="str">
        <f>IF(COUNT(#REF!)=0,"",AVERAGE(#REF!))</f>
        <v/>
      </c>
      <c r="CO111" s="48"/>
      <c r="CP111" s="17" t="s">
        <v>1</v>
      </c>
      <c r="CQ111" s="36" t="str">
        <f t="shared" ref="CQ111:CV111" si="513">IF(COUNT(CQ109:CQ110)=0,"",AVERAGE(CQ109:CQ110))</f>
        <v/>
      </c>
      <c r="CR111" s="36" t="str">
        <f t="shared" si="513"/>
        <v/>
      </c>
      <c r="CS111" s="36" t="str">
        <f t="shared" si="513"/>
        <v/>
      </c>
      <c r="CT111" s="36" t="str">
        <f t="shared" si="513"/>
        <v/>
      </c>
      <c r="CU111" s="36" t="str">
        <f t="shared" si="513"/>
        <v/>
      </c>
      <c r="CV111" s="36" t="str">
        <f t="shared" si="513"/>
        <v/>
      </c>
      <c r="CW111" s="52" t="str">
        <f>IF(COUNT(#REF!)=0,"",AVERAGE(#REF!))</f>
        <v/>
      </c>
      <c r="CY111" s="48"/>
      <c r="CZ111" s="17" t="s">
        <v>1</v>
      </c>
      <c r="DA111" s="36" t="str">
        <f t="shared" ref="DA111:DF111" si="514">IF(COUNT(DA109:DA110)=0,"",AVERAGE(DA109:DA110))</f>
        <v/>
      </c>
      <c r="DB111" s="36" t="str">
        <f t="shared" si="514"/>
        <v/>
      </c>
      <c r="DC111" s="36" t="str">
        <f t="shared" si="514"/>
        <v/>
      </c>
      <c r="DD111" s="36" t="str">
        <f t="shared" si="514"/>
        <v/>
      </c>
      <c r="DE111" s="36" t="str">
        <f t="shared" si="514"/>
        <v/>
      </c>
      <c r="DF111" s="36" t="str">
        <f t="shared" si="514"/>
        <v/>
      </c>
      <c r="DG111" s="52" t="str">
        <f>IF(COUNT(#REF!)=0,"",AVERAGE(#REF!))</f>
        <v/>
      </c>
      <c r="DI111" s="48"/>
      <c r="DJ111" s="17" t="s">
        <v>1</v>
      </c>
      <c r="DK111" s="36" t="str">
        <f t="shared" ref="DK111:DP111" si="515">IF(COUNT(DK109:DK110)=0,"",AVERAGE(DK109:DK110))</f>
        <v/>
      </c>
      <c r="DL111" s="36" t="str">
        <f t="shared" si="515"/>
        <v/>
      </c>
      <c r="DM111" s="36" t="str">
        <f t="shared" si="515"/>
        <v/>
      </c>
      <c r="DN111" s="36" t="str">
        <f t="shared" si="515"/>
        <v/>
      </c>
      <c r="DO111" s="36" t="str">
        <f t="shared" si="515"/>
        <v/>
      </c>
      <c r="DP111" s="36" t="str">
        <f t="shared" si="515"/>
        <v/>
      </c>
      <c r="DQ111" s="52" t="str">
        <f>IF(COUNT(#REF!)=0,"",AVERAGE(#REF!))</f>
        <v/>
      </c>
      <c r="DS111" s="48"/>
      <c r="DT111" s="17" t="s">
        <v>1</v>
      </c>
      <c r="DU111" s="36" t="str">
        <f t="shared" ref="DU111:DZ111" si="516">IF(COUNT(DU109:DU110)=0,"",AVERAGE(DU109:DU110))</f>
        <v/>
      </c>
      <c r="DV111" s="36" t="str">
        <f t="shared" si="516"/>
        <v/>
      </c>
      <c r="DW111" s="36" t="str">
        <f t="shared" si="516"/>
        <v/>
      </c>
      <c r="DX111" s="36" t="str">
        <f t="shared" si="516"/>
        <v/>
      </c>
      <c r="DY111" s="36" t="str">
        <f t="shared" si="516"/>
        <v/>
      </c>
      <c r="DZ111" s="36" t="str">
        <f t="shared" si="516"/>
        <v/>
      </c>
      <c r="EA111" s="52" t="str">
        <f>IF(COUNT(#REF!)=0,"",AVERAGE(#REF!))</f>
        <v/>
      </c>
      <c r="EC111" s="48"/>
      <c r="ED111" s="17" t="s">
        <v>1</v>
      </c>
      <c r="EE111" s="36" t="str">
        <f t="shared" ref="EE111:EJ111" si="517">IF(COUNT(EE109:EE110)=0,"",AVERAGE(EE109:EE110))</f>
        <v/>
      </c>
      <c r="EF111" s="36" t="str">
        <f t="shared" si="517"/>
        <v/>
      </c>
      <c r="EG111" s="36" t="str">
        <f t="shared" si="517"/>
        <v/>
      </c>
      <c r="EH111" s="36" t="str">
        <f t="shared" si="517"/>
        <v/>
      </c>
      <c r="EI111" s="36" t="str">
        <f t="shared" si="517"/>
        <v/>
      </c>
      <c r="EJ111" s="36" t="str">
        <f t="shared" si="517"/>
        <v/>
      </c>
      <c r="EK111" s="52" t="str">
        <f>IF(COUNT(#REF!)=0,"",AVERAGE(#REF!))</f>
        <v/>
      </c>
      <c r="EM111" s="48"/>
      <c r="EN111" s="17" t="s">
        <v>1</v>
      </c>
      <c r="EO111" s="36" t="str">
        <f t="shared" ref="EO111:ET111" si="518">IF(COUNT(EO109:EO110)=0,"",AVERAGE(EO109:EO110))</f>
        <v/>
      </c>
      <c r="EP111" s="36" t="str">
        <f t="shared" si="518"/>
        <v/>
      </c>
      <c r="EQ111" s="36" t="str">
        <f t="shared" si="518"/>
        <v/>
      </c>
      <c r="ER111" s="36" t="str">
        <f t="shared" si="518"/>
        <v/>
      </c>
      <c r="ES111" s="36" t="str">
        <f t="shared" si="518"/>
        <v/>
      </c>
      <c r="ET111" s="36" t="str">
        <f t="shared" si="518"/>
        <v/>
      </c>
      <c r="EU111" s="52" t="str">
        <f>IF(COUNT(#REF!)=0,"",AVERAGE(#REF!))</f>
        <v/>
      </c>
      <c r="EW111" s="48"/>
      <c r="EX111" s="17" t="s">
        <v>1</v>
      </c>
      <c r="EY111" s="36" t="str">
        <f t="shared" ref="EY111:FD111" si="519">IF(COUNT(EY109:EY110)=0,"",AVERAGE(EY109:EY110))</f>
        <v/>
      </c>
      <c r="EZ111" s="36" t="str">
        <f t="shared" si="519"/>
        <v/>
      </c>
      <c r="FA111" s="36" t="str">
        <f t="shared" si="519"/>
        <v/>
      </c>
      <c r="FB111" s="36" t="str">
        <f t="shared" si="519"/>
        <v/>
      </c>
      <c r="FC111" s="36" t="str">
        <f t="shared" si="519"/>
        <v/>
      </c>
      <c r="FD111" s="36" t="str">
        <f t="shared" si="519"/>
        <v/>
      </c>
      <c r="FE111" s="52" t="str">
        <f>IF(COUNT(#REF!)=0,"",AVERAGE(#REF!))</f>
        <v/>
      </c>
      <c r="FG111" s="48"/>
      <c r="FH111" s="17" t="s">
        <v>1</v>
      </c>
      <c r="FI111" s="36" t="str">
        <f t="shared" ref="FI111:FN111" si="520">IF(COUNT(FI109:FI110)=0,"",AVERAGE(FI109:FI110))</f>
        <v/>
      </c>
      <c r="FJ111" s="36" t="str">
        <f t="shared" si="520"/>
        <v/>
      </c>
      <c r="FK111" s="36" t="str">
        <f t="shared" si="520"/>
        <v/>
      </c>
      <c r="FL111" s="36" t="str">
        <f t="shared" si="520"/>
        <v/>
      </c>
      <c r="FM111" s="36" t="str">
        <f t="shared" si="520"/>
        <v/>
      </c>
      <c r="FN111" s="36" t="str">
        <f t="shared" si="520"/>
        <v/>
      </c>
      <c r="FO111" s="52" t="str">
        <f>IF(COUNT(#REF!)=0,"",AVERAGE(#REF!))</f>
        <v/>
      </c>
      <c r="FQ111" s="48"/>
      <c r="FR111" s="17" t="s">
        <v>1</v>
      </c>
      <c r="FS111" s="36" t="str">
        <f t="shared" ref="FS111:FX111" si="521">IF(COUNT(FS109:FS110)=0,"",AVERAGE(FS109:FS110))</f>
        <v/>
      </c>
      <c r="FT111" s="36" t="str">
        <f t="shared" si="521"/>
        <v/>
      </c>
      <c r="FU111" s="36" t="str">
        <f t="shared" si="521"/>
        <v/>
      </c>
      <c r="FV111" s="36" t="str">
        <f t="shared" si="521"/>
        <v/>
      </c>
      <c r="FW111" s="36" t="str">
        <f t="shared" si="521"/>
        <v/>
      </c>
      <c r="FX111" s="36" t="str">
        <f t="shared" si="521"/>
        <v/>
      </c>
      <c r="FY111" s="52" t="str">
        <f>IF(COUNT(#REF!)=0,"",AVERAGE(#REF!))</f>
        <v/>
      </c>
      <c r="GA111" s="48"/>
      <c r="GB111" s="17" t="s">
        <v>1</v>
      </c>
      <c r="GC111" s="36" t="str">
        <f t="shared" ref="GC111:GH111" si="522">IF(COUNT(GC109:GC110)=0,"",AVERAGE(GC109:GC110))</f>
        <v/>
      </c>
      <c r="GD111" s="36" t="str">
        <f t="shared" si="522"/>
        <v/>
      </c>
      <c r="GE111" s="36" t="str">
        <f t="shared" si="522"/>
        <v/>
      </c>
      <c r="GF111" s="36" t="str">
        <f t="shared" si="522"/>
        <v/>
      </c>
      <c r="GG111" s="36" t="str">
        <f t="shared" si="522"/>
        <v/>
      </c>
      <c r="GH111" s="36" t="str">
        <f t="shared" si="522"/>
        <v/>
      </c>
      <c r="GI111" s="52" t="str">
        <f>IF(COUNT(#REF!)=0,"",AVERAGE(#REF!))</f>
        <v/>
      </c>
      <c r="GK111" s="48"/>
      <c r="GL111" s="17" t="s">
        <v>1</v>
      </c>
      <c r="GM111" s="36" t="str">
        <f t="shared" ref="GM111:GR111" si="523">IF(COUNT(GM109:GM110)=0,"",AVERAGE(GM109:GM110))</f>
        <v/>
      </c>
      <c r="GN111" s="36" t="str">
        <f t="shared" si="523"/>
        <v/>
      </c>
      <c r="GO111" s="36" t="str">
        <f t="shared" si="523"/>
        <v/>
      </c>
      <c r="GP111" s="36" t="str">
        <f t="shared" si="523"/>
        <v/>
      </c>
      <c r="GQ111" s="36" t="str">
        <f t="shared" si="523"/>
        <v/>
      </c>
      <c r="GR111" s="36" t="str">
        <f t="shared" si="523"/>
        <v/>
      </c>
      <c r="GS111" s="52" t="str">
        <f>IF(COUNT(#REF!)=0,"",AVERAGE(#REF!))</f>
        <v/>
      </c>
      <c r="GU111" s="48"/>
      <c r="GV111" s="17" t="s">
        <v>1</v>
      </c>
      <c r="GW111" s="36" t="str">
        <f t="shared" ref="GW111:HB111" si="524">IF(COUNT(GW109:GW110)=0,"",AVERAGE(GW109:GW110))</f>
        <v/>
      </c>
      <c r="GX111" s="36" t="str">
        <f t="shared" si="524"/>
        <v/>
      </c>
      <c r="GY111" s="36" t="str">
        <f t="shared" si="524"/>
        <v/>
      </c>
      <c r="GZ111" s="36" t="str">
        <f t="shared" si="524"/>
        <v/>
      </c>
      <c r="HA111" s="36" t="str">
        <f t="shared" si="524"/>
        <v/>
      </c>
      <c r="HB111" s="36" t="str">
        <f t="shared" si="524"/>
        <v/>
      </c>
      <c r="HC111" s="52" t="str">
        <f>IF(COUNT(#REF!)=0,"",AVERAGE(#REF!))</f>
        <v/>
      </c>
      <c r="HE111" s="48"/>
      <c r="HF111" s="17" t="s">
        <v>1</v>
      </c>
      <c r="HG111" s="36" t="str">
        <f t="shared" ref="HG111:HL111" si="525">IF(COUNT(HG109:HG110)=0,"",AVERAGE(HG109:HG110))</f>
        <v/>
      </c>
      <c r="HH111" s="36" t="str">
        <f t="shared" si="525"/>
        <v/>
      </c>
      <c r="HI111" s="36" t="str">
        <f t="shared" si="525"/>
        <v/>
      </c>
      <c r="HJ111" s="36" t="str">
        <f t="shared" si="525"/>
        <v/>
      </c>
      <c r="HK111" s="36" t="str">
        <f t="shared" si="525"/>
        <v/>
      </c>
      <c r="HL111" s="36" t="str">
        <f t="shared" si="525"/>
        <v/>
      </c>
      <c r="HM111" s="52" t="str">
        <f>IF(COUNT(#REF!)=0,"",AVERAGE(#REF!))</f>
        <v/>
      </c>
      <c r="HO111" s="48"/>
      <c r="HP111" s="17" t="s">
        <v>1</v>
      </c>
      <c r="HQ111" s="36" t="str">
        <f t="shared" ref="HQ111:HV111" si="526">IF(COUNT(HQ109:HQ110)=0,"",AVERAGE(HQ109:HQ110))</f>
        <v/>
      </c>
      <c r="HR111" s="36" t="str">
        <f t="shared" si="526"/>
        <v/>
      </c>
      <c r="HS111" s="36" t="str">
        <f t="shared" si="526"/>
        <v/>
      </c>
      <c r="HT111" s="36" t="str">
        <f t="shared" si="526"/>
        <v/>
      </c>
      <c r="HU111" s="36" t="str">
        <f t="shared" si="526"/>
        <v/>
      </c>
      <c r="HV111" s="36" t="str">
        <f t="shared" si="526"/>
        <v/>
      </c>
      <c r="HW111" s="52" t="str">
        <f>IF(COUNT(#REF!)=0,"",AVERAGE(#REF!))</f>
        <v/>
      </c>
      <c r="HY111" s="48"/>
      <c r="HZ111" s="17" t="s">
        <v>1</v>
      </c>
      <c r="IA111" s="36" t="str">
        <f t="shared" ref="IA111:IF111" si="527">IF(COUNT(IA109:IA110)=0,"",AVERAGE(IA109:IA110))</f>
        <v/>
      </c>
      <c r="IB111" s="36" t="str">
        <f t="shared" si="527"/>
        <v/>
      </c>
      <c r="IC111" s="36" t="str">
        <f t="shared" si="527"/>
        <v/>
      </c>
      <c r="ID111" s="36" t="str">
        <f t="shared" si="527"/>
        <v/>
      </c>
      <c r="IE111" s="36" t="str">
        <f t="shared" si="527"/>
        <v/>
      </c>
      <c r="IF111" s="36" t="str">
        <f t="shared" si="527"/>
        <v/>
      </c>
      <c r="IG111" s="52" t="str">
        <f>IF(COUNT(#REF!)=0,"",AVERAGE(#REF!))</f>
        <v/>
      </c>
      <c r="II111" s="48"/>
      <c r="IJ111" s="17" t="s">
        <v>1</v>
      </c>
      <c r="IK111" s="36" t="str">
        <f t="shared" ref="IK111:IP111" si="528">IF(COUNT(IK109:IK110)=0,"",AVERAGE(IK109:IK110))</f>
        <v/>
      </c>
      <c r="IL111" s="36" t="str">
        <f t="shared" si="528"/>
        <v/>
      </c>
      <c r="IM111" s="36" t="str">
        <f t="shared" si="528"/>
        <v/>
      </c>
      <c r="IN111" s="36" t="str">
        <f t="shared" si="528"/>
        <v/>
      </c>
      <c r="IO111" s="36" t="str">
        <f t="shared" si="528"/>
        <v/>
      </c>
      <c r="IP111" s="36" t="str">
        <f t="shared" si="528"/>
        <v/>
      </c>
      <c r="IQ111" s="52" t="str">
        <f>IF(COUNT(#REF!)=0,"",AVERAGE(#REF!))</f>
        <v/>
      </c>
      <c r="IS111" s="48"/>
      <c r="IT111" s="17" t="s">
        <v>1</v>
      </c>
      <c r="IU111" s="36" t="str">
        <f t="shared" ref="IU111:IZ111" si="529">IF(COUNT(IU109:IU110)=0,"",AVERAGE(IU109:IU110))</f>
        <v/>
      </c>
      <c r="IV111" s="36" t="str">
        <f t="shared" si="529"/>
        <v/>
      </c>
      <c r="IW111" s="36" t="str">
        <f t="shared" si="529"/>
        <v/>
      </c>
      <c r="IX111" s="36" t="str">
        <f t="shared" si="529"/>
        <v/>
      </c>
      <c r="IY111" s="36" t="str">
        <f t="shared" si="529"/>
        <v/>
      </c>
      <c r="IZ111" s="36" t="str">
        <f t="shared" si="529"/>
        <v/>
      </c>
      <c r="JA111" s="52" t="str">
        <f>IF(COUNT(#REF!)=0,"",AVERAGE(#REF!))</f>
        <v/>
      </c>
    </row>
    <row r="112" spans="1:261" s="1" customFormat="1" ht="26.4" outlineLevel="1" x14ac:dyDescent="0.25">
      <c r="A112" s="99" t="s">
        <v>129</v>
      </c>
      <c r="B112" s="345">
        <f>IF(A112="High",TECHHigh,(IF(A112="Medium",TECHMed,(IF(A112="Low",TechLow,0)))))</f>
        <v>1</v>
      </c>
      <c r="C112" s="341">
        <v>4.4000000000000004</v>
      </c>
      <c r="D112" s="38" t="s">
        <v>415</v>
      </c>
      <c r="E112" s="349" t="e">
        <f>E114</f>
        <v>#DIV/0!</v>
      </c>
      <c r="F112" s="349" t="e">
        <f t="shared" ref="F112:J112" si="530">F114</f>
        <v>#DIV/0!</v>
      </c>
      <c r="G112" s="349" t="e">
        <f t="shared" si="530"/>
        <v>#DIV/0!</v>
      </c>
      <c r="H112" s="349" t="e">
        <f t="shared" si="530"/>
        <v>#DIV/0!</v>
      </c>
      <c r="I112" s="349" t="e">
        <f t="shared" si="530"/>
        <v>#DIV/0!</v>
      </c>
      <c r="J112" s="349">
        <f t="shared" si="530"/>
        <v>0</v>
      </c>
      <c r="K112" s="52"/>
      <c r="M112" s="37">
        <v>4.4000000000000004</v>
      </c>
      <c r="N112" s="38" t="s">
        <v>415</v>
      </c>
      <c r="O112" s="38"/>
      <c r="P112" s="38"/>
      <c r="Q112" s="38"/>
      <c r="R112" s="38"/>
      <c r="S112" s="38"/>
      <c r="T112" s="38"/>
      <c r="U112" s="52"/>
      <c r="W112" s="37">
        <v>4.4000000000000004</v>
      </c>
      <c r="X112" s="38" t="s">
        <v>415</v>
      </c>
      <c r="Y112" s="38"/>
      <c r="Z112" s="38"/>
      <c r="AA112" s="38"/>
      <c r="AB112" s="38"/>
      <c r="AC112" s="38"/>
      <c r="AD112" s="38"/>
      <c r="AE112" s="52"/>
      <c r="AG112" s="37">
        <v>4.4000000000000004</v>
      </c>
      <c r="AH112" s="38" t="s">
        <v>415</v>
      </c>
      <c r="AI112" s="38"/>
      <c r="AJ112" s="38"/>
      <c r="AK112" s="38"/>
      <c r="AL112" s="38"/>
      <c r="AM112" s="38"/>
      <c r="AN112" s="38"/>
      <c r="AO112" s="52"/>
      <c r="AQ112" s="37">
        <v>4.4000000000000004</v>
      </c>
      <c r="AR112" s="38" t="s">
        <v>415</v>
      </c>
      <c r="AS112" s="38"/>
      <c r="AT112" s="38"/>
      <c r="AU112" s="38"/>
      <c r="AV112" s="38"/>
      <c r="AW112" s="38"/>
      <c r="AX112" s="38"/>
      <c r="AY112" s="52"/>
      <c r="BA112" s="37">
        <v>4.4000000000000004</v>
      </c>
      <c r="BB112" s="38" t="s">
        <v>415</v>
      </c>
      <c r="BC112" s="38"/>
      <c r="BD112" s="38"/>
      <c r="BE112" s="38"/>
      <c r="BF112" s="38"/>
      <c r="BG112" s="38"/>
      <c r="BH112" s="38"/>
      <c r="BI112" s="52"/>
      <c r="BK112" s="37">
        <v>4.4000000000000004</v>
      </c>
      <c r="BL112" s="38" t="s">
        <v>415</v>
      </c>
      <c r="BM112" s="38"/>
      <c r="BN112" s="38"/>
      <c r="BO112" s="38"/>
      <c r="BP112" s="38"/>
      <c r="BQ112" s="38"/>
      <c r="BR112" s="38"/>
      <c r="BS112" s="52"/>
      <c r="BU112" s="37">
        <v>4.4000000000000004</v>
      </c>
      <c r="BV112" s="38" t="s">
        <v>415</v>
      </c>
      <c r="BW112" s="38"/>
      <c r="BX112" s="38"/>
      <c r="BY112" s="38"/>
      <c r="BZ112" s="38"/>
      <c r="CA112" s="38"/>
      <c r="CB112" s="38"/>
      <c r="CC112" s="52"/>
      <c r="CE112" s="37">
        <v>4.4000000000000004</v>
      </c>
      <c r="CF112" s="38" t="s">
        <v>415</v>
      </c>
      <c r="CG112" s="38"/>
      <c r="CH112" s="38"/>
      <c r="CI112" s="38"/>
      <c r="CJ112" s="38"/>
      <c r="CK112" s="38"/>
      <c r="CL112" s="38"/>
      <c r="CM112" s="52"/>
      <c r="CO112" s="37">
        <v>4.4000000000000004</v>
      </c>
      <c r="CP112" s="38" t="s">
        <v>415</v>
      </c>
      <c r="CQ112" s="38"/>
      <c r="CR112" s="38"/>
      <c r="CS112" s="38"/>
      <c r="CT112" s="38"/>
      <c r="CU112" s="38"/>
      <c r="CV112" s="38"/>
      <c r="CW112" s="52"/>
      <c r="CY112" s="37">
        <v>4.4000000000000004</v>
      </c>
      <c r="CZ112" s="38" t="s">
        <v>415</v>
      </c>
      <c r="DA112" s="38"/>
      <c r="DB112" s="38"/>
      <c r="DC112" s="38"/>
      <c r="DD112" s="38"/>
      <c r="DE112" s="38"/>
      <c r="DF112" s="38"/>
      <c r="DG112" s="52"/>
      <c r="DI112" s="37">
        <v>4.4000000000000004</v>
      </c>
      <c r="DJ112" s="38" t="s">
        <v>415</v>
      </c>
      <c r="DK112" s="38"/>
      <c r="DL112" s="38"/>
      <c r="DM112" s="38"/>
      <c r="DN112" s="38"/>
      <c r="DO112" s="38"/>
      <c r="DP112" s="38"/>
      <c r="DQ112" s="52"/>
      <c r="DS112" s="37">
        <v>4.4000000000000004</v>
      </c>
      <c r="DT112" s="38" t="s">
        <v>415</v>
      </c>
      <c r="DU112" s="38"/>
      <c r="DV112" s="38"/>
      <c r="DW112" s="38"/>
      <c r="DX112" s="38"/>
      <c r="DY112" s="38"/>
      <c r="DZ112" s="38"/>
      <c r="EA112" s="52"/>
      <c r="EC112" s="37">
        <v>4.4000000000000004</v>
      </c>
      <c r="ED112" s="38" t="s">
        <v>415</v>
      </c>
      <c r="EE112" s="38"/>
      <c r="EF112" s="38"/>
      <c r="EG112" s="38"/>
      <c r="EH112" s="38"/>
      <c r="EI112" s="38"/>
      <c r="EJ112" s="38"/>
      <c r="EK112" s="52"/>
      <c r="EM112" s="37">
        <v>4.4000000000000004</v>
      </c>
      <c r="EN112" s="38" t="s">
        <v>415</v>
      </c>
      <c r="EO112" s="38"/>
      <c r="EP112" s="38"/>
      <c r="EQ112" s="38"/>
      <c r="ER112" s="38"/>
      <c r="ES112" s="38"/>
      <c r="ET112" s="38"/>
      <c r="EU112" s="52"/>
      <c r="EW112" s="37">
        <v>4.4000000000000004</v>
      </c>
      <c r="EX112" s="38" t="s">
        <v>415</v>
      </c>
      <c r="EY112" s="38"/>
      <c r="EZ112" s="38"/>
      <c r="FA112" s="38"/>
      <c r="FB112" s="38"/>
      <c r="FC112" s="38"/>
      <c r="FD112" s="38"/>
      <c r="FE112" s="52"/>
      <c r="FG112" s="37">
        <v>4.4000000000000004</v>
      </c>
      <c r="FH112" s="38" t="s">
        <v>415</v>
      </c>
      <c r="FI112" s="38"/>
      <c r="FJ112" s="38"/>
      <c r="FK112" s="38"/>
      <c r="FL112" s="38"/>
      <c r="FM112" s="38"/>
      <c r="FN112" s="38"/>
      <c r="FO112" s="52"/>
      <c r="FQ112" s="37">
        <v>4.4000000000000004</v>
      </c>
      <c r="FR112" s="38" t="s">
        <v>415</v>
      </c>
      <c r="FS112" s="38"/>
      <c r="FT112" s="38"/>
      <c r="FU112" s="38"/>
      <c r="FV112" s="38"/>
      <c r="FW112" s="38"/>
      <c r="FX112" s="38"/>
      <c r="FY112" s="52"/>
      <c r="GA112" s="37">
        <v>4.4000000000000004</v>
      </c>
      <c r="GB112" s="38" t="s">
        <v>415</v>
      </c>
      <c r="GC112" s="38"/>
      <c r="GD112" s="38"/>
      <c r="GE112" s="38"/>
      <c r="GF112" s="38"/>
      <c r="GG112" s="38"/>
      <c r="GH112" s="38"/>
      <c r="GI112" s="52"/>
      <c r="GK112" s="37">
        <v>4.4000000000000004</v>
      </c>
      <c r="GL112" s="38" t="s">
        <v>415</v>
      </c>
      <c r="GM112" s="38"/>
      <c r="GN112" s="38"/>
      <c r="GO112" s="38"/>
      <c r="GP112" s="38"/>
      <c r="GQ112" s="38"/>
      <c r="GR112" s="38"/>
      <c r="GS112" s="52"/>
      <c r="GU112" s="37">
        <v>4.4000000000000004</v>
      </c>
      <c r="GV112" s="38" t="s">
        <v>415</v>
      </c>
      <c r="GW112" s="38"/>
      <c r="GX112" s="38"/>
      <c r="GY112" s="38"/>
      <c r="GZ112" s="38"/>
      <c r="HA112" s="38"/>
      <c r="HB112" s="38"/>
      <c r="HC112" s="52"/>
      <c r="HE112" s="37">
        <v>4.4000000000000004</v>
      </c>
      <c r="HF112" s="38" t="s">
        <v>415</v>
      </c>
      <c r="HG112" s="38"/>
      <c r="HH112" s="38"/>
      <c r="HI112" s="38"/>
      <c r="HJ112" s="38"/>
      <c r="HK112" s="38"/>
      <c r="HL112" s="38"/>
      <c r="HM112" s="52"/>
      <c r="HO112" s="37">
        <v>4.4000000000000004</v>
      </c>
      <c r="HP112" s="38" t="s">
        <v>415</v>
      </c>
      <c r="HQ112" s="38"/>
      <c r="HR112" s="38"/>
      <c r="HS112" s="38"/>
      <c r="HT112" s="38"/>
      <c r="HU112" s="38"/>
      <c r="HV112" s="38"/>
      <c r="HW112" s="52"/>
      <c r="HY112" s="37">
        <v>4.4000000000000004</v>
      </c>
      <c r="HZ112" s="38" t="s">
        <v>415</v>
      </c>
      <c r="IA112" s="38"/>
      <c r="IB112" s="38"/>
      <c r="IC112" s="38"/>
      <c r="ID112" s="38"/>
      <c r="IE112" s="38"/>
      <c r="IF112" s="38"/>
      <c r="IG112" s="52"/>
      <c r="II112" s="37">
        <v>4.4000000000000004</v>
      </c>
      <c r="IJ112" s="38" t="s">
        <v>415</v>
      </c>
      <c r="IK112" s="38"/>
      <c r="IL112" s="38"/>
      <c r="IM112" s="38"/>
      <c r="IN112" s="38"/>
      <c r="IO112" s="38"/>
      <c r="IP112" s="38"/>
      <c r="IQ112" s="52"/>
      <c r="IS112" s="37">
        <v>4.4000000000000004</v>
      </c>
      <c r="IT112" s="38" t="s">
        <v>415</v>
      </c>
      <c r="IU112" s="38"/>
      <c r="IV112" s="38"/>
      <c r="IW112" s="38"/>
      <c r="IX112" s="38"/>
      <c r="IY112" s="38"/>
      <c r="IZ112" s="38"/>
      <c r="JA112" s="52"/>
    </row>
    <row r="113" spans="1:261" s="1" customFormat="1" outlineLevel="2" x14ac:dyDescent="0.25">
      <c r="B113" s="338"/>
      <c r="C113" s="342"/>
      <c r="D113" s="41">
        <v>1</v>
      </c>
      <c r="E113" s="6"/>
      <c r="F113" s="6"/>
      <c r="G113" s="6"/>
      <c r="H113" s="6"/>
      <c r="I113" s="6"/>
      <c r="J113" s="6"/>
      <c r="K113" s="52"/>
      <c r="M113" s="47"/>
      <c r="N113" s="41">
        <v>1</v>
      </c>
      <c r="O113" s="6"/>
      <c r="P113" s="6"/>
      <c r="Q113" s="6"/>
      <c r="R113" s="6"/>
      <c r="S113" s="6"/>
      <c r="T113" s="6">
        <v>0</v>
      </c>
      <c r="U113" s="52"/>
      <c r="W113" s="47"/>
      <c r="X113" s="41">
        <v>1</v>
      </c>
      <c r="Y113" s="6"/>
      <c r="Z113" s="6"/>
      <c r="AA113" s="6"/>
      <c r="AB113" s="6"/>
      <c r="AC113" s="6"/>
      <c r="AD113" s="6"/>
      <c r="AE113" s="52"/>
      <c r="AG113" s="47"/>
      <c r="AH113" s="41">
        <v>1</v>
      </c>
      <c r="AI113" s="6"/>
      <c r="AJ113" s="6"/>
      <c r="AK113" s="6"/>
      <c r="AL113" s="6"/>
      <c r="AM113" s="6"/>
      <c r="AN113" s="6"/>
      <c r="AO113" s="52"/>
      <c r="AQ113" s="47"/>
      <c r="AR113" s="41">
        <v>1</v>
      </c>
      <c r="AS113" s="6"/>
      <c r="AT113" s="6"/>
      <c r="AU113" s="6"/>
      <c r="AV113" s="6"/>
      <c r="AW113" s="6"/>
      <c r="AX113" s="6"/>
      <c r="AY113" s="52"/>
      <c r="BA113" s="47"/>
      <c r="BB113" s="41">
        <v>1</v>
      </c>
      <c r="BC113" s="6"/>
      <c r="BD113" s="6"/>
      <c r="BE113" s="6"/>
      <c r="BF113" s="6"/>
      <c r="BG113" s="6"/>
      <c r="BH113" s="6"/>
      <c r="BI113" s="52"/>
      <c r="BK113" s="47"/>
      <c r="BL113" s="41">
        <v>1</v>
      </c>
      <c r="BM113" s="6"/>
      <c r="BN113" s="6"/>
      <c r="BO113" s="6"/>
      <c r="BP113" s="6"/>
      <c r="BQ113" s="6"/>
      <c r="BR113" s="6"/>
      <c r="BS113" s="52"/>
      <c r="BU113" s="47"/>
      <c r="BV113" s="41">
        <v>1</v>
      </c>
      <c r="BW113" s="6"/>
      <c r="BX113" s="6"/>
      <c r="BY113" s="6"/>
      <c r="BZ113" s="6"/>
      <c r="CA113" s="6"/>
      <c r="CB113" s="6"/>
      <c r="CC113" s="52"/>
      <c r="CE113" s="47"/>
      <c r="CF113" s="41">
        <v>1</v>
      </c>
      <c r="CG113" s="6"/>
      <c r="CH113" s="6"/>
      <c r="CI113" s="6"/>
      <c r="CJ113" s="6"/>
      <c r="CK113" s="6"/>
      <c r="CL113" s="6"/>
      <c r="CM113" s="52"/>
      <c r="CO113" s="47"/>
      <c r="CP113" s="41">
        <v>1</v>
      </c>
      <c r="CQ113" s="6"/>
      <c r="CR113" s="6"/>
      <c r="CS113" s="6"/>
      <c r="CT113" s="6"/>
      <c r="CU113" s="6"/>
      <c r="CV113" s="6"/>
      <c r="CW113" s="52"/>
      <c r="CY113" s="47"/>
      <c r="CZ113" s="41">
        <v>1</v>
      </c>
      <c r="DA113" s="6"/>
      <c r="DB113" s="6"/>
      <c r="DC113" s="6"/>
      <c r="DD113" s="6"/>
      <c r="DE113" s="6"/>
      <c r="DF113" s="6"/>
      <c r="DG113" s="52"/>
      <c r="DI113" s="47"/>
      <c r="DJ113" s="41">
        <v>1</v>
      </c>
      <c r="DK113" s="6"/>
      <c r="DL113" s="6"/>
      <c r="DM113" s="6"/>
      <c r="DN113" s="6"/>
      <c r="DO113" s="6"/>
      <c r="DP113" s="6"/>
      <c r="DQ113" s="52"/>
      <c r="DS113" s="47"/>
      <c r="DT113" s="41">
        <v>1</v>
      </c>
      <c r="DU113" s="6"/>
      <c r="DV113" s="6"/>
      <c r="DW113" s="6"/>
      <c r="DX113" s="6"/>
      <c r="DY113" s="6"/>
      <c r="DZ113" s="6"/>
      <c r="EA113" s="52"/>
      <c r="EC113" s="47"/>
      <c r="ED113" s="41">
        <v>1</v>
      </c>
      <c r="EE113" s="6"/>
      <c r="EF113" s="6"/>
      <c r="EG113" s="6"/>
      <c r="EH113" s="6"/>
      <c r="EI113" s="6"/>
      <c r="EJ113" s="6"/>
      <c r="EK113" s="52"/>
      <c r="EM113" s="47"/>
      <c r="EN113" s="41">
        <v>1</v>
      </c>
      <c r="EO113" s="6"/>
      <c r="EP113" s="6"/>
      <c r="EQ113" s="6"/>
      <c r="ER113" s="6"/>
      <c r="ES113" s="6"/>
      <c r="ET113" s="6"/>
      <c r="EU113" s="52"/>
      <c r="EW113" s="47"/>
      <c r="EX113" s="41">
        <v>1</v>
      </c>
      <c r="EY113" s="6"/>
      <c r="EZ113" s="6"/>
      <c r="FA113" s="6"/>
      <c r="FB113" s="6"/>
      <c r="FC113" s="6"/>
      <c r="FD113" s="6"/>
      <c r="FE113" s="52"/>
      <c r="FG113" s="47"/>
      <c r="FH113" s="41">
        <v>1</v>
      </c>
      <c r="FI113" s="6"/>
      <c r="FJ113" s="6"/>
      <c r="FK113" s="6"/>
      <c r="FL113" s="6"/>
      <c r="FM113" s="6"/>
      <c r="FN113" s="6"/>
      <c r="FO113" s="52"/>
      <c r="FQ113" s="47"/>
      <c r="FR113" s="41">
        <v>1</v>
      </c>
      <c r="FS113" s="6"/>
      <c r="FT113" s="6"/>
      <c r="FU113" s="6"/>
      <c r="FV113" s="6"/>
      <c r="FW113" s="6"/>
      <c r="FX113" s="6"/>
      <c r="FY113" s="52"/>
      <c r="GA113" s="47"/>
      <c r="GB113" s="41">
        <v>1</v>
      </c>
      <c r="GC113" s="6"/>
      <c r="GD113" s="6"/>
      <c r="GE113" s="6"/>
      <c r="GF113" s="6"/>
      <c r="GG113" s="6"/>
      <c r="GH113" s="6"/>
      <c r="GI113" s="52"/>
      <c r="GK113" s="47"/>
      <c r="GL113" s="41">
        <v>1</v>
      </c>
      <c r="GM113" s="6"/>
      <c r="GN113" s="6"/>
      <c r="GO113" s="6"/>
      <c r="GP113" s="6"/>
      <c r="GQ113" s="6"/>
      <c r="GR113" s="6"/>
      <c r="GS113" s="52"/>
      <c r="GU113" s="47"/>
      <c r="GV113" s="41">
        <v>1</v>
      </c>
      <c r="GW113" s="6"/>
      <c r="GX113" s="6"/>
      <c r="GY113" s="6"/>
      <c r="GZ113" s="6"/>
      <c r="HA113" s="6"/>
      <c r="HB113" s="6"/>
      <c r="HC113" s="52"/>
      <c r="HE113" s="47"/>
      <c r="HF113" s="41">
        <v>1</v>
      </c>
      <c r="HG113" s="6"/>
      <c r="HH113" s="6"/>
      <c r="HI113" s="6"/>
      <c r="HJ113" s="6"/>
      <c r="HK113" s="6"/>
      <c r="HL113" s="6"/>
      <c r="HM113" s="52"/>
      <c r="HO113" s="47"/>
      <c r="HP113" s="41">
        <v>1</v>
      </c>
      <c r="HQ113" s="6"/>
      <c r="HR113" s="6"/>
      <c r="HS113" s="6"/>
      <c r="HT113" s="6"/>
      <c r="HU113" s="6"/>
      <c r="HV113" s="6"/>
      <c r="HW113" s="52"/>
      <c r="HY113" s="47"/>
      <c r="HZ113" s="41">
        <v>1</v>
      </c>
      <c r="IA113" s="6"/>
      <c r="IB113" s="6"/>
      <c r="IC113" s="6"/>
      <c r="ID113" s="6"/>
      <c r="IE113" s="6"/>
      <c r="IF113" s="6"/>
      <c r="IG113" s="52"/>
      <c r="II113" s="47"/>
      <c r="IJ113" s="41">
        <v>1</v>
      </c>
      <c r="IK113" s="6"/>
      <c r="IL113" s="6"/>
      <c r="IM113" s="6"/>
      <c r="IN113" s="6"/>
      <c r="IO113" s="6"/>
      <c r="IP113" s="6"/>
      <c r="IQ113" s="52"/>
      <c r="IS113" s="47"/>
      <c r="IT113" s="41">
        <v>1</v>
      </c>
      <c r="IU113" s="6"/>
      <c r="IV113" s="6"/>
      <c r="IW113" s="6"/>
      <c r="IX113" s="6"/>
      <c r="IY113" s="6"/>
      <c r="IZ113" s="6"/>
      <c r="JA113" s="52"/>
    </row>
    <row r="114" spans="1:261" s="1" customFormat="1" outlineLevel="2" x14ac:dyDescent="0.25">
      <c r="B114" s="338"/>
      <c r="C114" s="339"/>
      <c r="D114" s="17" t="s">
        <v>1</v>
      </c>
      <c r="E114" s="36" t="e">
        <f>AVERAGE(O114,Y114,AI114,AS114,BC114,BM114,BW114,CG114,CQ114,DA114,DK114,DU114,EE114,EO114,EY114,FI114,FS114,GC114,GM114,GW114,HG114,HQ114,IA114,IK114,IU114)</f>
        <v>#DIV/0!</v>
      </c>
      <c r="F114" s="36" t="e">
        <f t="shared" ref="F114:J114" si="531">AVERAGE(P114,Z114,AJ114,AT114,BD114,BN114,BX114,CH114,CR114,DB114,DL114,DV114,EF114,EP114,EZ114,FJ114,FT114,GD114,GN114,GX114,HH114,HR114,IB114,IL114,IV114)</f>
        <v>#DIV/0!</v>
      </c>
      <c r="G114" s="36" t="e">
        <f t="shared" si="531"/>
        <v>#DIV/0!</v>
      </c>
      <c r="H114" s="36" t="e">
        <f t="shared" si="531"/>
        <v>#DIV/0!</v>
      </c>
      <c r="I114" s="36" t="e">
        <f t="shared" si="531"/>
        <v>#DIV/0!</v>
      </c>
      <c r="J114" s="36">
        <f t="shared" si="531"/>
        <v>0</v>
      </c>
      <c r="K114" s="52"/>
      <c r="M114" s="48"/>
      <c r="N114" s="17" t="s">
        <v>1</v>
      </c>
      <c r="O114" s="36" t="str">
        <f>IF(COUNT(O113:O113)=0,"",AVERAGE(O113:O113))</f>
        <v/>
      </c>
      <c r="P114" s="36" t="str">
        <f>IF(COUNT(P113:P113)=0,"",AVERAGE(P113:P113))</f>
        <v/>
      </c>
      <c r="Q114" s="36" t="str">
        <f>IF(COUNT(Q113:Q113)=0,"",AVERAGE(Q113:Q113))</f>
        <v/>
      </c>
      <c r="R114" s="36" t="str">
        <f>IF(COUNT(R113:R113)=0,"",AVERAGE(R113:R113))</f>
        <v/>
      </c>
      <c r="S114" s="36"/>
      <c r="T114" s="36">
        <f>IF(COUNT(T113:T113)=0,"",AVERAGE(T113:T113))</f>
        <v>0</v>
      </c>
      <c r="U114" s="52"/>
      <c r="W114" s="48"/>
      <c r="X114" s="17" t="s">
        <v>1</v>
      </c>
      <c r="Y114" s="36" t="str">
        <f t="shared" ref="Y114:AD114" si="532">IF(COUNT(Y113:Y113)=0,"",AVERAGE(Y113:Y113))</f>
        <v/>
      </c>
      <c r="Z114" s="36" t="str">
        <f t="shared" si="532"/>
        <v/>
      </c>
      <c r="AA114" s="36" t="str">
        <f t="shared" si="532"/>
        <v/>
      </c>
      <c r="AB114" s="36" t="str">
        <f t="shared" si="532"/>
        <v/>
      </c>
      <c r="AC114" s="36" t="str">
        <f t="shared" si="532"/>
        <v/>
      </c>
      <c r="AD114" s="36" t="str">
        <f t="shared" si="532"/>
        <v/>
      </c>
      <c r="AE114" s="52"/>
      <c r="AG114" s="48"/>
      <c r="AH114" s="17" t="s">
        <v>1</v>
      </c>
      <c r="AI114" s="36" t="str">
        <f t="shared" ref="AI114:AN114" si="533">IF(COUNT(AI113:AI113)=0,"",AVERAGE(AI113:AI113))</f>
        <v/>
      </c>
      <c r="AJ114" s="36" t="str">
        <f t="shared" si="533"/>
        <v/>
      </c>
      <c r="AK114" s="36" t="str">
        <f t="shared" si="533"/>
        <v/>
      </c>
      <c r="AL114" s="36" t="str">
        <f t="shared" si="533"/>
        <v/>
      </c>
      <c r="AM114" s="36" t="str">
        <f t="shared" si="533"/>
        <v/>
      </c>
      <c r="AN114" s="36" t="str">
        <f t="shared" si="533"/>
        <v/>
      </c>
      <c r="AO114" s="52"/>
      <c r="AQ114" s="48"/>
      <c r="AR114" s="17" t="s">
        <v>1</v>
      </c>
      <c r="AS114" s="36" t="str">
        <f t="shared" ref="AS114:AX114" si="534">IF(COUNT(AS113:AS113)=0,"",AVERAGE(AS113:AS113))</f>
        <v/>
      </c>
      <c r="AT114" s="36" t="str">
        <f t="shared" si="534"/>
        <v/>
      </c>
      <c r="AU114" s="36" t="str">
        <f t="shared" si="534"/>
        <v/>
      </c>
      <c r="AV114" s="36" t="str">
        <f t="shared" si="534"/>
        <v/>
      </c>
      <c r="AW114" s="36" t="str">
        <f t="shared" si="534"/>
        <v/>
      </c>
      <c r="AX114" s="36" t="str">
        <f t="shared" si="534"/>
        <v/>
      </c>
      <c r="AY114" s="52"/>
      <c r="BA114" s="48"/>
      <c r="BB114" s="17" t="s">
        <v>1</v>
      </c>
      <c r="BC114" s="36" t="str">
        <f t="shared" ref="BC114:BH114" si="535">IF(COUNT(BC113:BC113)=0,"",AVERAGE(BC113:BC113))</f>
        <v/>
      </c>
      <c r="BD114" s="36" t="str">
        <f t="shared" si="535"/>
        <v/>
      </c>
      <c r="BE114" s="36" t="str">
        <f t="shared" si="535"/>
        <v/>
      </c>
      <c r="BF114" s="36" t="str">
        <f t="shared" si="535"/>
        <v/>
      </c>
      <c r="BG114" s="36" t="str">
        <f t="shared" si="535"/>
        <v/>
      </c>
      <c r="BH114" s="36" t="str">
        <f t="shared" si="535"/>
        <v/>
      </c>
      <c r="BI114" s="52"/>
      <c r="BK114" s="48"/>
      <c r="BL114" s="17" t="s">
        <v>1</v>
      </c>
      <c r="BM114" s="36" t="str">
        <f t="shared" ref="BM114:BR114" si="536">IF(COUNT(BM113:BM113)=0,"",AVERAGE(BM113:BM113))</f>
        <v/>
      </c>
      <c r="BN114" s="36" t="str">
        <f t="shared" si="536"/>
        <v/>
      </c>
      <c r="BO114" s="36" t="str">
        <f t="shared" si="536"/>
        <v/>
      </c>
      <c r="BP114" s="36" t="str">
        <f t="shared" si="536"/>
        <v/>
      </c>
      <c r="BQ114" s="36" t="str">
        <f t="shared" si="536"/>
        <v/>
      </c>
      <c r="BR114" s="36" t="str">
        <f t="shared" si="536"/>
        <v/>
      </c>
      <c r="BS114" s="52"/>
      <c r="BU114" s="48"/>
      <c r="BV114" s="17" t="s">
        <v>1</v>
      </c>
      <c r="BW114" s="36" t="str">
        <f t="shared" ref="BW114:CB114" si="537">IF(COUNT(BW113:BW113)=0,"",AVERAGE(BW113:BW113))</f>
        <v/>
      </c>
      <c r="BX114" s="36" t="str">
        <f t="shared" si="537"/>
        <v/>
      </c>
      <c r="BY114" s="36" t="str">
        <f t="shared" si="537"/>
        <v/>
      </c>
      <c r="BZ114" s="36" t="str">
        <f t="shared" si="537"/>
        <v/>
      </c>
      <c r="CA114" s="36" t="str">
        <f t="shared" si="537"/>
        <v/>
      </c>
      <c r="CB114" s="36" t="str">
        <f t="shared" si="537"/>
        <v/>
      </c>
      <c r="CC114" s="52"/>
      <c r="CE114" s="48"/>
      <c r="CF114" s="17" t="s">
        <v>1</v>
      </c>
      <c r="CG114" s="36" t="str">
        <f t="shared" ref="CG114:CL114" si="538">IF(COUNT(CG113:CG113)=0,"",AVERAGE(CG113:CG113))</f>
        <v/>
      </c>
      <c r="CH114" s="36" t="str">
        <f t="shared" si="538"/>
        <v/>
      </c>
      <c r="CI114" s="36" t="str">
        <f t="shared" si="538"/>
        <v/>
      </c>
      <c r="CJ114" s="36" t="str">
        <f t="shared" si="538"/>
        <v/>
      </c>
      <c r="CK114" s="36" t="str">
        <f t="shared" si="538"/>
        <v/>
      </c>
      <c r="CL114" s="36" t="str">
        <f t="shared" si="538"/>
        <v/>
      </c>
      <c r="CM114" s="52"/>
      <c r="CO114" s="48"/>
      <c r="CP114" s="17" t="s">
        <v>1</v>
      </c>
      <c r="CQ114" s="36" t="str">
        <f t="shared" ref="CQ114:CV114" si="539">IF(COUNT(CQ113:CQ113)=0,"",AVERAGE(CQ113:CQ113))</f>
        <v/>
      </c>
      <c r="CR114" s="36" t="str">
        <f t="shared" si="539"/>
        <v/>
      </c>
      <c r="CS114" s="36" t="str">
        <f t="shared" si="539"/>
        <v/>
      </c>
      <c r="CT114" s="36" t="str">
        <f t="shared" si="539"/>
        <v/>
      </c>
      <c r="CU114" s="36" t="str">
        <f t="shared" si="539"/>
        <v/>
      </c>
      <c r="CV114" s="36" t="str">
        <f t="shared" si="539"/>
        <v/>
      </c>
      <c r="CW114" s="52"/>
      <c r="CY114" s="48"/>
      <c r="CZ114" s="17" t="s">
        <v>1</v>
      </c>
      <c r="DA114" s="36" t="str">
        <f t="shared" ref="DA114:DF114" si="540">IF(COUNT(DA113:DA113)=0,"",AVERAGE(DA113:DA113))</f>
        <v/>
      </c>
      <c r="DB114" s="36" t="str">
        <f t="shared" si="540"/>
        <v/>
      </c>
      <c r="DC114" s="36" t="str">
        <f t="shared" si="540"/>
        <v/>
      </c>
      <c r="DD114" s="36" t="str">
        <f t="shared" si="540"/>
        <v/>
      </c>
      <c r="DE114" s="36" t="str">
        <f t="shared" si="540"/>
        <v/>
      </c>
      <c r="DF114" s="36" t="str">
        <f t="shared" si="540"/>
        <v/>
      </c>
      <c r="DG114" s="52"/>
      <c r="DI114" s="48"/>
      <c r="DJ114" s="17" t="s">
        <v>1</v>
      </c>
      <c r="DK114" s="36" t="str">
        <f t="shared" ref="DK114:DP114" si="541">IF(COUNT(DK113:DK113)=0,"",AVERAGE(DK113:DK113))</f>
        <v/>
      </c>
      <c r="DL114" s="36" t="str">
        <f t="shared" si="541"/>
        <v/>
      </c>
      <c r="DM114" s="36" t="str">
        <f t="shared" si="541"/>
        <v/>
      </c>
      <c r="DN114" s="36" t="str">
        <f t="shared" si="541"/>
        <v/>
      </c>
      <c r="DO114" s="36" t="str">
        <f t="shared" si="541"/>
        <v/>
      </c>
      <c r="DP114" s="36" t="str">
        <f t="shared" si="541"/>
        <v/>
      </c>
      <c r="DQ114" s="52"/>
      <c r="DS114" s="48"/>
      <c r="DT114" s="17" t="s">
        <v>1</v>
      </c>
      <c r="DU114" s="36" t="str">
        <f t="shared" ref="DU114:DZ114" si="542">IF(COUNT(DU113:DU113)=0,"",AVERAGE(DU113:DU113))</f>
        <v/>
      </c>
      <c r="DV114" s="36" t="str">
        <f t="shared" si="542"/>
        <v/>
      </c>
      <c r="DW114" s="36" t="str">
        <f t="shared" si="542"/>
        <v/>
      </c>
      <c r="DX114" s="36" t="str">
        <f t="shared" si="542"/>
        <v/>
      </c>
      <c r="DY114" s="36" t="str">
        <f t="shared" si="542"/>
        <v/>
      </c>
      <c r="DZ114" s="36" t="str">
        <f t="shared" si="542"/>
        <v/>
      </c>
      <c r="EA114" s="52"/>
      <c r="EC114" s="48"/>
      <c r="ED114" s="17" t="s">
        <v>1</v>
      </c>
      <c r="EE114" s="36" t="str">
        <f t="shared" ref="EE114:EJ114" si="543">IF(COUNT(EE113:EE113)=0,"",AVERAGE(EE113:EE113))</f>
        <v/>
      </c>
      <c r="EF114" s="36" t="str">
        <f t="shared" si="543"/>
        <v/>
      </c>
      <c r="EG114" s="36" t="str">
        <f t="shared" si="543"/>
        <v/>
      </c>
      <c r="EH114" s="36" t="str">
        <f t="shared" si="543"/>
        <v/>
      </c>
      <c r="EI114" s="36" t="str">
        <f t="shared" si="543"/>
        <v/>
      </c>
      <c r="EJ114" s="36" t="str">
        <f t="shared" si="543"/>
        <v/>
      </c>
      <c r="EK114" s="52"/>
      <c r="EM114" s="48"/>
      <c r="EN114" s="17" t="s">
        <v>1</v>
      </c>
      <c r="EO114" s="36" t="str">
        <f t="shared" ref="EO114:ET114" si="544">IF(COUNT(EO113:EO113)=0,"",AVERAGE(EO113:EO113))</f>
        <v/>
      </c>
      <c r="EP114" s="36" t="str">
        <f t="shared" si="544"/>
        <v/>
      </c>
      <c r="EQ114" s="36" t="str">
        <f t="shared" si="544"/>
        <v/>
      </c>
      <c r="ER114" s="36" t="str">
        <f t="shared" si="544"/>
        <v/>
      </c>
      <c r="ES114" s="36" t="str">
        <f t="shared" si="544"/>
        <v/>
      </c>
      <c r="ET114" s="36" t="str">
        <f t="shared" si="544"/>
        <v/>
      </c>
      <c r="EU114" s="52"/>
      <c r="EW114" s="48"/>
      <c r="EX114" s="17" t="s">
        <v>1</v>
      </c>
      <c r="EY114" s="36" t="str">
        <f t="shared" ref="EY114:FD114" si="545">IF(COUNT(EY113:EY113)=0,"",AVERAGE(EY113:EY113))</f>
        <v/>
      </c>
      <c r="EZ114" s="36" t="str">
        <f t="shared" si="545"/>
        <v/>
      </c>
      <c r="FA114" s="36" t="str">
        <f t="shared" si="545"/>
        <v/>
      </c>
      <c r="FB114" s="36" t="str">
        <f t="shared" si="545"/>
        <v/>
      </c>
      <c r="FC114" s="36" t="str">
        <f t="shared" si="545"/>
        <v/>
      </c>
      <c r="FD114" s="36" t="str">
        <f t="shared" si="545"/>
        <v/>
      </c>
      <c r="FE114" s="52"/>
      <c r="FG114" s="48"/>
      <c r="FH114" s="17" t="s">
        <v>1</v>
      </c>
      <c r="FI114" s="36" t="str">
        <f t="shared" ref="FI114:FN114" si="546">IF(COUNT(FI113:FI113)=0,"",AVERAGE(FI113:FI113))</f>
        <v/>
      </c>
      <c r="FJ114" s="36" t="str">
        <f t="shared" si="546"/>
        <v/>
      </c>
      <c r="FK114" s="36" t="str">
        <f t="shared" si="546"/>
        <v/>
      </c>
      <c r="FL114" s="36" t="str">
        <f t="shared" si="546"/>
        <v/>
      </c>
      <c r="FM114" s="36" t="str">
        <f t="shared" si="546"/>
        <v/>
      </c>
      <c r="FN114" s="36" t="str">
        <f t="shared" si="546"/>
        <v/>
      </c>
      <c r="FO114" s="52"/>
      <c r="FQ114" s="48"/>
      <c r="FR114" s="17" t="s">
        <v>1</v>
      </c>
      <c r="FS114" s="36" t="str">
        <f t="shared" ref="FS114:FX114" si="547">IF(COUNT(FS113:FS113)=0,"",AVERAGE(FS113:FS113))</f>
        <v/>
      </c>
      <c r="FT114" s="36" t="str">
        <f t="shared" si="547"/>
        <v/>
      </c>
      <c r="FU114" s="36" t="str">
        <f t="shared" si="547"/>
        <v/>
      </c>
      <c r="FV114" s="36" t="str">
        <f t="shared" si="547"/>
        <v/>
      </c>
      <c r="FW114" s="36" t="str">
        <f t="shared" si="547"/>
        <v/>
      </c>
      <c r="FX114" s="36" t="str">
        <f t="shared" si="547"/>
        <v/>
      </c>
      <c r="FY114" s="52"/>
      <c r="GA114" s="48"/>
      <c r="GB114" s="17" t="s">
        <v>1</v>
      </c>
      <c r="GC114" s="36" t="str">
        <f t="shared" ref="GC114:GH114" si="548">IF(COUNT(GC113:GC113)=0,"",AVERAGE(GC113:GC113))</f>
        <v/>
      </c>
      <c r="GD114" s="36" t="str">
        <f t="shared" si="548"/>
        <v/>
      </c>
      <c r="GE114" s="36" t="str">
        <f t="shared" si="548"/>
        <v/>
      </c>
      <c r="GF114" s="36" t="str">
        <f t="shared" si="548"/>
        <v/>
      </c>
      <c r="GG114" s="36" t="str">
        <f t="shared" si="548"/>
        <v/>
      </c>
      <c r="GH114" s="36" t="str">
        <f t="shared" si="548"/>
        <v/>
      </c>
      <c r="GI114" s="52"/>
      <c r="GK114" s="48"/>
      <c r="GL114" s="17" t="s">
        <v>1</v>
      </c>
      <c r="GM114" s="36" t="str">
        <f t="shared" ref="GM114:GR114" si="549">IF(COUNT(GM113:GM113)=0,"",AVERAGE(GM113:GM113))</f>
        <v/>
      </c>
      <c r="GN114" s="36" t="str">
        <f t="shared" si="549"/>
        <v/>
      </c>
      <c r="GO114" s="36" t="str">
        <f t="shared" si="549"/>
        <v/>
      </c>
      <c r="GP114" s="36" t="str">
        <f t="shared" si="549"/>
        <v/>
      </c>
      <c r="GQ114" s="36" t="str">
        <f t="shared" si="549"/>
        <v/>
      </c>
      <c r="GR114" s="36" t="str">
        <f t="shared" si="549"/>
        <v/>
      </c>
      <c r="GS114" s="52"/>
      <c r="GU114" s="48"/>
      <c r="GV114" s="17" t="s">
        <v>1</v>
      </c>
      <c r="GW114" s="36" t="str">
        <f t="shared" ref="GW114:HB114" si="550">IF(COUNT(GW113:GW113)=0,"",AVERAGE(GW113:GW113))</f>
        <v/>
      </c>
      <c r="GX114" s="36" t="str">
        <f t="shared" si="550"/>
        <v/>
      </c>
      <c r="GY114" s="36" t="str">
        <f t="shared" si="550"/>
        <v/>
      </c>
      <c r="GZ114" s="36" t="str">
        <f t="shared" si="550"/>
        <v/>
      </c>
      <c r="HA114" s="36" t="str">
        <f t="shared" si="550"/>
        <v/>
      </c>
      <c r="HB114" s="36" t="str">
        <f t="shared" si="550"/>
        <v/>
      </c>
      <c r="HC114" s="52"/>
      <c r="HE114" s="48"/>
      <c r="HF114" s="17" t="s">
        <v>1</v>
      </c>
      <c r="HG114" s="36" t="str">
        <f t="shared" ref="HG114:HL114" si="551">IF(COUNT(HG113:HG113)=0,"",AVERAGE(HG113:HG113))</f>
        <v/>
      </c>
      <c r="HH114" s="36" t="str">
        <f t="shared" si="551"/>
        <v/>
      </c>
      <c r="HI114" s="36" t="str">
        <f t="shared" si="551"/>
        <v/>
      </c>
      <c r="HJ114" s="36" t="str">
        <f t="shared" si="551"/>
        <v/>
      </c>
      <c r="HK114" s="36" t="str">
        <f t="shared" si="551"/>
        <v/>
      </c>
      <c r="HL114" s="36" t="str">
        <f t="shared" si="551"/>
        <v/>
      </c>
      <c r="HM114" s="52"/>
      <c r="HO114" s="48"/>
      <c r="HP114" s="17" t="s">
        <v>1</v>
      </c>
      <c r="HQ114" s="36" t="str">
        <f t="shared" ref="HQ114:HV114" si="552">IF(COUNT(HQ113:HQ113)=0,"",AVERAGE(HQ113:HQ113))</f>
        <v/>
      </c>
      <c r="HR114" s="36" t="str">
        <f t="shared" si="552"/>
        <v/>
      </c>
      <c r="HS114" s="36" t="str">
        <f t="shared" si="552"/>
        <v/>
      </c>
      <c r="HT114" s="36" t="str">
        <f t="shared" si="552"/>
        <v/>
      </c>
      <c r="HU114" s="36" t="str">
        <f t="shared" si="552"/>
        <v/>
      </c>
      <c r="HV114" s="36" t="str">
        <f t="shared" si="552"/>
        <v/>
      </c>
      <c r="HW114" s="52"/>
      <c r="HY114" s="48"/>
      <c r="HZ114" s="17" t="s">
        <v>1</v>
      </c>
      <c r="IA114" s="36" t="str">
        <f t="shared" ref="IA114:IF114" si="553">IF(COUNT(IA113:IA113)=0,"",AVERAGE(IA113:IA113))</f>
        <v/>
      </c>
      <c r="IB114" s="36" t="str">
        <f t="shared" si="553"/>
        <v/>
      </c>
      <c r="IC114" s="36" t="str">
        <f t="shared" si="553"/>
        <v/>
      </c>
      <c r="ID114" s="36" t="str">
        <f t="shared" si="553"/>
        <v/>
      </c>
      <c r="IE114" s="36" t="str">
        <f t="shared" si="553"/>
        <v/>
      </c>
      <c r="IF114" s="36" t="str">
        <f t="shared" si="553"/>
        <v/>
      </c>
      <c r="IG114" s="52"/>
      <c r="II114" s="48"/>
      <c r="IJ114" s="17" t="s">
        <v>1</v>
      </c>
      <c r="IK114" s="36" t="str">
        <f t="shared" ref="IK114:IP114" si="554">IF(COUNT(IK113:IK113)=0,"",AVERAGE(IK113:IK113))</f>
        <v/>
      </c>
      <c r="IL114" s="36" t="str">
        <f t="shared" si="554"/>
        <v/>
      </c>
      <c r="IM114" s="36" t="str">
        <f t="shared" si="554"/>
        <v/>
      </c>
      <c r="IN114" s="36" t="str">
        <f t="shared" si="554"/>
        <v/>
      </c>
      <c r="IO114" s="36" t="str">
        <f t="shared" si="554"/>
        <v/>
      </c>
      <c r="IP114" s="36" t="str">
        <f t="shared" si="554"/>
        <v/>
      </c>
      <c r="IQ114" s="52"/>
      <c r="IS114" s="48"/>
      <c r="IT114" s="17" t="s">
        <v>1</v>
      </c>
      <c r="IU114" s="36" t="str">
        <f t="shared" ref="IU114:IZ114" si="555">IF(COUNT(IU113:IU113)=0,"",AVERAGE(IU113:IU113))</f>
        <v/>
      </c>
      <c r="IV114" s="36" t="str">
        <f t="shared" si="555"/>
        <v/>
      </c>
      <c r="IW114" s="36" t="str">
        <f t="shared" si="555"/>
        <v/>
      </c>
      <c r="IX114" s="36" t="str">
        <f t="shared" si="555"/>
        <v/>
      </c>
      <c r="IY114" s="36" t="str">
        <f t="shared" si="555"/>
        <v/>
      </c>
      <c r="IZ114" s="36" t="str">
        <f t="shared" si="555"/>
        <v/>
      </c>
      <c r="JA114" s="52"/>
    </row>
    <row r="115" spans="1:261" s="1" customFormat="1" ht="13.8" outlineLevel="1" x14ac:dyDescent="0.25">
      <c r="A115" s="99" t="s">
        <v>129</v>
      </c>
      <c r="B115" s="345">
        <f>IF(A115="High",TECHHigh,(IF(A115="Medium",TECHMed,(IF(A115="Low",TechLow,0)))))</f>
        <v>1</v>
      </c>
      <c r="C115" s="341">
        <v>4.5</v>
      </c>
      <c r="D115" s="38" t="s">
        <v>416</v>
      </c>
      <c r="E115" s="349" t="e">
        <f>E117</f>
        <v>#DIV/0!</v>
      </c>
      <c r="F115" s="349" t="e">
        <f t="shared" ref="F115:J115" si="556">F117</f>
        <v>#DIV/0!</v>
      </c>
      <c r="G115" s="349" t="e">
        <f t="shared" si="556"/>
        <v>#DIV/0!</v>
      </c>
      <c r="H115" s="349" t="e">
        <f t="shared" si="556"/>
        <v>#DIV/0!</v>
      </c>
      <c r="I115" s="349" t="e">
        <f t="shared" si="556"/>
        <v>#DIV/0!</v>
      </c>
      <c r="J115" s="349">
        <f t="shared" si="556"/>
        <v>0</v>
      </c>
      <c r="K115" s="52"/>
      <c r="M115" s="37">
        <v>4.5</v>
      </c>
      <c r="N115" s="38" t="s">
        <v>416</v>
      </c>
      <c r="O115" s="38"/>
      <c r="P115" s="38"/>
      <c r="Q115" s="38"/>
      <c r="R115" s="38"/>
      <c r="S115" s="38"/>
      <c r="T115" s="38"/>
      <c r="U115" s="52"/>
      <c r="W115" s="37">
        <v>4.5</v>
      </c>
      <c r="X115" s="38" t="s">
        <v>416</v>
      </c>
      <c r="Y115" s="38"/>
      <c r="Z115" s="38"/>
      <c r="AA115" s="38"/>
      <c r="AB115" s="38"/>
      <c r="AC115" s="38"/>
      <c r="AD115" s="38"/>
      <c r="AE115" s="52"/>
      <c r="AG115" s="37">
        <v>4.5</v>
      </c>
      <c r="AH115" s="38" t="s">
        <v>416</v>
      </c>
      <c r="AI115" s="38"/>
      <c r="AJ115" s="38"/>
      <c r="AK115" s="38"/>
      <c r="AL115" s="38"/>
      <c r="AM115" s="38"/>
      <c r="AN115" s="38"/>
      <c r="AO115" s="52"/>
      <c r="AQ115" s="37">
        <v>4.5</v>
      </c>
      <c r="AR115" s="38" t="s">
        <v>416</v>
      </c>
      <c r="AS115" s="38"/>
      <c r="AT115" s="38"/>
      <c r="AU115" s="38"/>
      <c r="AV115" s="38"/>
      <c r="AW115" s="38"/>
      <c r="AX115" s="38"/>
      <c r="AY115" s="52"/>
      <c r="BA115" s="37">
        <v>4.5</v>
      </c>
      <c r="BB115" s="38" t="s">
        <v>416</v>
      </c>
      <c r="BC115" s="38"/>
      <c r="BD115" s="38"/>
      <c r="BE115" s="38"/>
      <c r="BF115" s="38"/>
      <c r="BG115" s="38"/>
      <c r="BH115" s="38"/>
      <c r="BI115" s="52"/>
      <c r="BK115" s="37">
        <v>4.5</v>
      </c>
      <c r="BL115" s="38" t="s">
        <v>416</v>
      </c>
      <c r="BM115" s="38"/>
      <c r="BN115" s="38"/>
      <c r="BO115" s="38"/>
      <c r="BP115" s="38"/>
      <c r="BQ115" s="38"/>
      <c r="BR115" s="38"/>
      <c r="BS115" s="52"/>
      <c r="BU115" s="37">
        <v>4.5</v>
      </c>
      <c r="BV115" s="38" t="s">
        <v>416</v>
      </c>
      <c r="BW115" s="38"/>
      <c r="BX115" s="38"/>
      <c r="BY115" s="38"/>
      <c r="BZ115" s="38"/>
      <c r="CA115" s="38"/>
      <c r="CB115" s="38"/>
      <c r="CC115" s="52"/>
      <c r="CE115" s="37">
        <v>4.5</v>
      </c>
      <c r="CF115" s="38" t="s">
        <v>416</v>
      </c>
      <c r="CG115" s="38"/>
      <c r="CH115" s="38"/>
      <c r="CI115" s="38"/>
      <c r="CJ115" s="38"/>
      <c r="CK115" s="38"/>
      <c r="CL115" s="38"/>
      <c r="CM115" s="52"/>
      <c r="CO115" s="37">
        <v>4.5</v>
      </c>
      <c r="CP115" s="38" t="s">
        <v>416</v>
      </c>
      <c r="CQ115" s="38"/>
      <c r="CR115" s="38"/>
      <c r="CS115" s="38"/>
      <c r="CT115" s="38"/>
      <c r="CU115" s="38"/>
      <c r="CV115" s="38"/>
      <c r="CW115" s="52"/>
      <c r="CY115" s="37">
        <v>4.5</v>
      </c>
      <c r="CZ115" s="38" t="s">
        <v>416</v>
      </c>
      <c r="DA115" s="38"/>
      <c r="DB115" s="38"/>
      <c r="DC115" s="38"/>
      <c r="DD115" s="38"/>
      <c r="DE115" s="38"/>
      <c r="DF115" s="38"/>
      <c r="DG115" s="52"/>
      <c r="DI115" s="37">
        <v>4.5</v>
      </c>
      <c r="DJ115" s="38" t="s">
        <v>416</v>
      </c>
      <c r="DK115" s="38"/>
      <c r="DL115" s="38"/>
      <c r="DM115" s="38"/>
      <c r="DN115" s="38"/>
      <c r="DO115" s="38"/>
      <c r="DP115" s="38"/>
      <c r="DQ115" s="52"/>
      <c r="DS115" s="37">
        <v>4.5</v>
      </c>
      <c r="DT115" s="38" t="s">
        <v>416</v>
      </c>
      <c r="DU115" s="38"/>
      <c r="DV115" s="38"/>
      <c r="DW115" s="38"/>
      <c r="DX115" s="38"/>
      <c r="DY115" s="38"/>
      <c r="DZ115" s="38"/>
      <c r="EA115" s="52"/>
      <c r="EC115" s="37">
        <v>4.5</v>
      </c>
      <c r="ED115" s="38" t="s">
        <v>416</v>
      </c>
      <c r="EE115" s="38"/>
      <c r="EF115" s="38"/>
      <c r="EG115" s="38"/>
      <c r="EH115" s="38"/>
      <c r="EI115" s="38"/>
      <c r="EJ115" s="38"/>
      <c r="EK115" s="52"/>
      <c r="EM115" s="37">
        <v>4.5</v>
      </c>
      <c r="EN115" s="38" t="s">
        <v>416</v>
      </c>
      <c r="EO115" s="38"/>
      <c r="EP115" s="38"/>
      <c r="EQ115" s="38"/>
      <c r="ER115" s="38"/>
      <c r="ES115" s="38"/>
      <c r="ET115" s="38"/>
      <c r="EU115" s="52"/>
      <c r="EW115" s="37">
        <v>4.5</v>
      </c>
      <c r="EX115" s="38" t="s">
        <v>416</v>
      </c>
      <c r="EY115" s="38"/>
      <c r="EZ115" s="38"/>
      <c r="FA115" s="38"/>
      <c r="FB115" s="38"/>
      <c r="FC115" s="38"/>
      <c r="FD115" s="38"/>
      <c r="FE115" s="52"/>
      <c r="FG115" s="37">
        <v>4.5</v>
      </c>
      <c r="FH115" s="38" t="s">
        <v>416</v>
      </c>
      <c r="FI115" s="38"/>
      <c r="FJ115" s="38"/>
      <c r="FK115" s="38"/>
      <c r="FL115" s="38"/>
      <c r="FM115" s="38"/>
      <c r="FN115" s="38"/>
      <c r="FO115" s="52"/>
      <c r="FQ115" s="37">
        <v>4.5</v>
      </c>
      <c r="FR115" s="38" t="s">
        <v>416</v>
      </c>
      <c r="FS115" s="38"/>
      <c r="FT115" s="38"/>
      <c r="FU115" s="38"/>
      <c r="FV115" s="38"/>
      <c r="FW115" s="38"/>
      <c r="FX115" s="38"/>
      <c r="FY115" s="52"/>
      <c r="GA115" s="37">
        <v>4.5</v>
      </c>
      <c r="GB115" s="38" t="s">
        <v>416</v>
      </c>
      <c r="GC115" s="38"/>
      <c r="GD115" s="38"/>
      <c r="GE115" s="38"/>
      <c r="GF115" s="38"/>
      <c r="GG115" s="38"/>
      <c r="GH115" s="38"/>
      <c r="GI115" s="52"/>
      <c r="GK115" s="37">
        <v>4.5</v>
      </c>
      <c r="GL115" s="38" t="s">
        <v>416</v>
      </c>
      <c r="GM115" s="38"/>
      <c r="GN115" s="38"/>
      <c r="GO115" s="38"/>
      <c r="GP115" s="38"/>
      <c r="GQ115" s="38"/>
      <c r="GR115" s="38"/>
      <c r="GS115" s="52"/>
      <c r="GU115" s="37">
        <v>4.5</v>
      </c>
      <c r="GV115" s="38" t="s">
        <v>416</v>
      </c>
      <c r="GW115" s="38"/>
      <c r="GX115" s="38"/>
      <c r="GY115" s="38"/>
      <c r="GZ115" s="38"/>
      <c r="HA115" s="38"/>
      <c r="HB115" s="38"/>
      <c r="HC115" s="52"/>
      <c r="HE115" s="37">
        <v>4.5</v>
      </c>
      <c r="HF115" s="38" t="s">
        <v>416</v>
      </c>
      <c r="HG115" s="38"/>
      <c r="HH115" s="38"/>
      <c r="HI115" s="38"/>
      <c r="HJ115" s="38"/>
      <c r="HK115" s="38"/>
      <c r="HL115" s="38"/>
      <c r="HM115" s="52"/>
      <c r="HO115" s="37">
        <v>4.5</v>
      </c>
      <c r="HP115" s="38" t="s">
        <v>416</v>
      </c>
      <c r="HQ115" s="38"/>
      <c r="HR115" s="38"/>
      <c r="HS115" s="38"/>
      <c r="HT115" s="38"/>
      <c r="HU115" s="38"/>
      <c r="HV115" s="38"/>
      <c r="HW115" s="52"/>
      <c r="HY115" s="37">
        <v>4.5</v>
      </c>
      <c r="HZ115" s="38" t="s">
        <v>416</v>
      </c>
      <c r="IA115" s="38"/>
      <c r="IB115" s="38"/>
      <c r="IC115" s="38"/>
      <c r="ID115" s="38"/>
      <c r="IE115" s="38"/>
      <c r="IF115" s="38"/>
      <c r="IG115" s="52"/>
      <c r="II115" s="37">
        <v>4.5</v>
      </c>
      <c r="IJ115" s="38" t="s">
        <v>416</v>
      </c>
      <c r="IK115" s="38"/>
      <c r="IL115" s="38"/>
      <c r="IM115" s="38"/>
      <c r="IN115" s="38"/>
      <c r="IO115" s="38"/>
      <c r="IP115" s="38"/>
      <c r="IQ115" s="52"/>
      <c r="IS115" s="37">
        <v>4.5</v>
      </c>
      <c r="IT115" s="38" t="s">
        <v>416</v>
      </c>
      <c r="IU115" s="38"/>
      <c r="IV115" s="38"/>
      <c r="IW115" s="38"/>
      <c r="IX115" s="38"/>
      <c r="IY115" s="38"/>
      <c r="IZ115" s="38"/>
      <c r="JA115" s="52"/>
    </row>
    <row r="116" spans="1:261" s="1" customFormat="1" outlineLevel="2" x14ac:dyDescent="0.25">
      <c r="B116" s="338"/>
      <c r="C116" s="342"/>
      <c r="D116" s="41">
        <v>1</v>
      </c>
      <c r="E116" s="6"/>
      <c r="F116" s="6"/>
      <c r="G116" s="6"/>
      <c r="H116" s="6"/>
      <c r="I116" s="6"/>
      <c r="J116" s="6"/>
      <c r="K116" s="52"/>
      <c r="M116" s="47"/>
      <c r="N116" s="41">
        <v>1</v>
      </c>
      <c r="O116" s="6"/>
      <c r="P116" s="6"/>
      <c r="Q116" s="6"/>
      <c r="R116" s="6"/>
      <c r="S116" s="6"/>
      <c r="T116" s="6">
        <v>0</v>
      </c>
      <c r="U116" s="52"/>
      <c r="W116" s="47"/>
      <c r="X116" s="41">
        <v>1</v>
      </c>
      <c r="Y116" s="6"/>
      <c r="Z116" s="6"/>
      <c r="AA116" s="6"/>
      <c r="AB116" s="6"/>
      <c r="AC116" s="6"/>
      <c r="AD116" s="6"/>
      <c r="AE116" s="52"/>
      <c r="AG116" s="47"/>
      <c r="AH116" s="41">
        <v>1</v>
      </c>
      <c r="AI116" s="6"/>
      <c r="AJ116" s="6"/>
      <c r="AK116" s="6"/>
      <c r="AL116" s="6"/>
      <c r="AM116" s="6"/>
      <c r="AN116" s="6"/>
      <c r="AO116" s="52"/>
      <c r="AQ116" s="47"/>
      <c r="AR116" s="41">
        <v>1</v>
      </c>
      <c r="AS116" s="6"/>
      <c r="AT116" s="6"/>
      <c r="AU116" s="6"/>
      <c r="AV116" s="6"/>
      <c r="AW116" s="6"/>
      <c r="AX116" s="6"/>
      <c r="AY116" s="52"/>
      <c r="BA116" s="47"/>
      <c r="BB116" s="41">
        <v>1</v>
      </c>
      <c r="BC116" s="6"/>
      <c r="BD116" s="6"/>
      <c r="BE116" s="6"/>
      <c r="BF116" s="6"/>
      <c r="BG116" s="6"/>
      <c r="BH116" s="6"/>
      <c r="BI116" s="52"/>
      <c r="BK116" s="47"/>
      <c r="BL116" s="41">
        <v>1</v>
      </c>
      <c r="BM116" s="6"/>
      <c r="BN116" s="6"/>
      <c r="BO116" s="6"/>
      <c r="BP116" s="6"/>
      <c r="BQ116" s="6"/>
      <c r="BR116" s="6"/>
      <c r="BS116" s="52"/>
      <c r="BU116" s="47"/>
      <c r="BV116" s="41">
        <v>1</v>
      </c>
      <c r="BW116" s="6"/>
      <c r="BX116" s="6"/>
      <c r="BY116" s="6"/>
      <c r="BZ116" s="6"/>
      <c r="CA116" s="6"/>
      <c r="CB116" s="6"/>
      <c r="CC116" s="52"/>
      <c r="CE116" s="47"/>
      <c r="CF116" s="41">
        <v>1</v>
      </c>
      <c r="CG116" s="6"/>
      <c r="CH116" s="6"/>
      <c r="CI116" s="6"/>
      <c r="CJ116" s="6"/>
      <c r="CK116" s="6"/>
      <c r="CL116" s="6"/>
      <c r="CM116" s="52"/>
      <c r="CO116" s="47"/>
      <c r="CP116" s="41">
        <v>1</v>
      </c>
      <c r="CQ116" s="6"/>
      <c r="CR116" s="6"/>
      <c r="CS116" s="6"/>
      <c r="CT116" s="6"/>
      <c r="CU116" s="6"/>
      <c r="CV116" s="6"/>
      <c r="CW116" s="52"/>
      <c r="CY116" s="47"/>
      <c r="CZ116" s="41">
        <v>1</v>
      </c>
      <c r="DA116" s="6"/>
      <c r="DB116" s="6"/>
      <c r="DC116" s="6"/>
      <c r="DD116" s="6"/>
      <c r="DE116" s="6"/>
      <c r="DF116" s="6"/>
      <c r="DG116" s="52"/>
      <c r="DI116" s="47"/>
      <c r="DJ116" s="41">
        <v>1</v>
      </c>
      <c r="DK116" s="6"/>
      <c r="DL116" s="6"/>
      <c r="DM116" s="6"/>
      <c r="DN116" s="6"/>
      <c r="DO116" s="6"/>
      <c r="DP116" s="6"/>
      <c r="DQ116" s="52"/>
      <c r="DS116" s="47"/>
      <c r="DT116" s="41">
        <v>1</v>
      </c>
      <c r="DU116" s="6"/>
      <c r="DV116" s="6"/>
      <c r="DW116" s="6"/>
      <c r="DX116" s="6"/>
      <c r="DY116" s="6"/>
      <c r="DZ116" s="6"/>
      <c r="EA116" s="52"/>
      <c r="EC116" s="47"/>
      <c r="ED116" s="41">
        <v>1</v>
      </c>
      <c r="EE116" s="6"/>
      <c r="EF116" s="6"/>
      <c r="EG116" s="6"/>
      <c r="EH116" s="6"/>
      <c r="EI116" s="6"/>
      <c r="EJ116" s="6"/>
      <c r="EK116" s="52"/>
      <c r="EM116" s="47"/>
      <c r="EN116" s="41">
        <v>1</v>
      </c>
      <c r="EO116" s="6"/>
      <c r="EP116" s="6"/>
      <c r="EQ116" s="6"/>
      <c r="ER116" s="6"/>
      <c r="ES116" s="6"/>
      <c r="ET116" s="6"/>
      <c r="EU116" s="52"/>
      <c r="EW116" s="47"/>
      <c r="EX116" s="41">
        <v>1</v>
      </c>
      <c r="EY116" s="6"/>
      <c r="EZ116" s="6"/>
      <c r="FA116" s="6"/>
      <c r="FB116" s="6"/>
      <c r="FC116" s="6"/>
      <c r="FD116" s="6"/>
      <c r="FE116" s="52"/>
      <c r="FG116" s="47"/>
      <c r="FH116" s="41">
        <v>1</v>
      </c>
      <c r="FI116" s="6"/>
      <c r="FJ116" s="6"/>
      <c r="FK116" s="6"/>
      <c r="FL116" s="6"/>
      <c r="FM116" s="6"/>
      <c r="FN116" s="6"/>
      <c r="FO116" s="52"/>
      <c r="FQ116" s="47"/>
      <c r="FR116" s="41">
        <v>1</v>
      </c>
      <c r="FS116" s="6"/>
      <c r="FT116" s="6"/>
      <c r="FU116" s="6"/>
      <c r="FV116" s="6"/>
      <c r="FW116" s="6"/>
      <c r="FX116" s="6"/>
      <c r="FY116" s="52"/>
      <c r="GA116" s="47"/>
      <c r="GB116" s="41">
        <v>1</v>
      </c>
      <c r="GC116" s="6"/>
      <c r="GD116" s="6"/>
      <c r="GE116" s="6"/>
      <c r="GF116" s="6"/>
      <c r="GG116" s="6"/>
      <c r="GH116" s="6"/>
      <c r="GI116" s="52"/>
      <c r="GK116" s="47"/>
      <c r="GL116" s="41">
        <v>1</v>
      </c>
      <c r="GM116" s="6"/>
      <c r="GN116" s="6"/>
      <c r="GO116" s="6"/>
      <c r="GP116" s="6"/>
      <c r="GQ116" s="6"/>
      <c r="GR116" s="6"/>
      <c r="GS116" s="52"/>
      <c r="GU116" s="47"/>
      <c r="GV116" s="41">
        <v>1</v>
      </c>
      <c r="GW116" s="6"/>
      <c r="GX116" s="6"/>
      <c r="GY116" s="6"/>
      <c r="GZ116" s="6"/>
      <c r="HA116" s="6"/>
      <c r="HB116" s="6"/>
      <c r="HC116" s="52"/>
      <c r="HE116" s="47"/>
      <c r="HF116" s="41">
        <v>1</v>
      </c>
      <c r="HG116" s="6"/>
      <c r="HH116" s="6"/>
      <c r="HI116" s="6"/>
      <c r="HJ116" s="6"/>
      <c r="HK116" s="6"/>
      <c r="HL116" s="6"/>
      <c r="HM116" s="52"/>
      <c r="HO116" s="47"/>
      <c r="HP116" s="41">
        <v>1</v>
      </c>
      <c r="HQ116" s="6"/>
      <c r="HR116" s="6"/>
      <c r="HS116" s="6"/>
      <c r="HT116" s="6"/>
      <c r="HU116" s="6"/>
      <c r="HV116" s="6"/>
      <c r="HW116" s="52"/>
      <c r="HY116" s="47"/>
      <c r="HZ116" s="41">
        <v>1</v>
      </c>
      <c r="IA116" s="6"/>
      <c r="IB116" s="6"/>
      <c r="IC116" s="6"/>
      <c r="ID116" s="6"/>
      <c r="IE116" s="6"/>
      <c r="IF116" s="6"/>
      <c r="IG116" s="52"/>
      <c r="II116" s="47"/>
      <c r="IJ116" s="41">
        <v>1</v>
      </c>
      <c r="IK116" s="6"/>
      <c r="IL116" s="6"/>
      <c r="IM116" s="6"/>
      <c r="IN116" s="6"/>
      <c r="IO116" s="6"/>
      <c r="IP116" s="6"/>
      <c r="IQ116" s="52"/>
      <c r="IS116" s="47"/>
      <c r="IT116" s="41">
        <v>1</v>
      </c>
      <c r="IU116" s="6"/>
      <c r="IV116" s="6"/>
      <c r="IW116" s="6"/>
      <c r="IX116" s="6"/>
      <c r="IY116" s="6"/>
      <c r="IZ116" s="6"/>
      <c r="JA116" s="52"/>
    </row>
    <row r="117" spans="1:261" s="1" customFormat="1" outlineLevel="2" x14ac:dyDescent="0.25">
      <c r="B117" s="338"/>
      <c r="C117" s="339"/>
      <c r="D117" s="17" t="s">
        <v>1</v>
      </c>
      <c r="E117" s="36" t="e">
        <f>AVERAGE(O117,Y117,AI117,AS117,BC117,BM117,BW117,CG117,CQ117,DA117,DK117,DU117,EE117,EO117,EY117,FI117,FS117,GC117,GM117,GW117,HG117,HQ117,IA117,IK117,IU117)</f>
        <v>#DIV/0!</v>
      </c>
      <c r="F117" s="36" t="e">
        <f t="shared" ref="F117:J117" si="557">AVERAGE(P117,Z117,AJ117,AT117,BD117,BN117,BX117,CH117,CR117,DB117,DL117,DV117,EF117,EP117,EZ117,FJ117,FT117,GD117,GN117,GX117,HH117,HR117,IB117,IL117,IV117)</f>
        <v>#DIV/0!</v>
      </c>
      <c r="G117" s="36" t="e">
        <f t="shared" si="557"/>
        <v>#DIV/0!</v>
      </c>
      <c r="H117" s="36" t="e">
        <f t="shared" si="557"/>
        <v>#DIV/0!</v>
      </c>
      <c r="I117" s="36" t="e">
        <f t="shared" si="557"/>
        <v>#DIV/0!</v>
      </c>
      <c r="J117" s="36">
        <f t="shared" si="557"/>
        <v>0</v>
      </c>
      <c r="K117" s="52"/>
      <c r="M117" s="48"/>
      <c r="N117" s="17" t="s">
        <v>1</v>
      </c>
      <c r="O117" s="36" t="str">
        <f>IF(COUNT(O116:O116)=0,"",AVERAGE(O116:O116))</f>
        <v/>
      </c>
      <c r="P117" s="36" t="str">
        <f>IF(COUNT(P116:P116)=0,"",AVERAGE(P116:P116))</f>
        <v/>
      </c>
      <c r="Q117" s="36" t="str">
        <f>IF(COUNT(Q116:Q116)=0,"",AVERAGE(Q116:Q116))</f>
        <v/>
      </c>
      <c r="R117" s="36" t="str">
        <f>IF(COUNT(R116:R116)=0,"",AVERAGE(R116:R116))</f>
        <v/>
      </c>
      <c r="S117" s="36"/>
      <c r="T117" s="36">
        <f>IF(COUNT(T116:T116)=0,"",AVERAGE(T116:T116))</f>
        <v>0</v>
      </c>
      <c r="U117" s="52"/>
      <c r="W117" s="48"/>
      <c r="X117" s="17" t="s">
        <v>1</v>
      </c>
      <c r="Y117" s="36" t="str">
        <f t="shared" ref="Y117:AD117" si="558">IF(COUNT(Y116:Y116)=0,"",AVERAGE(Y116:Y116))</f>
        <v/>
      </c>
      <c r="Z117" s="36" t="str">
        <f t="shared" si="558"/>
        <v/>
      </c>
      <c r="AA117" s="36" t="str">
        <f t="shared" si="558"/>
        <v/>
      </c>
      <c r="AB117" s="36" t="str">
        <f t="shared" si="558"/>
        <v/>
      </c>
      <c r="AC117" s="36" t="str">
        <f t="shared" si="558"/>
        <v/>
      </c>
      <c r="AD117" s="36" t="str">
        <f t="shared" si="558"/>
        <v/>
      </c>
      <c r="AE117" s="52"/>
      <c r="AG117" s="48"/>
      <c r="AH117" s="17" t="s">
        <v>1</v>
      </c>
      <c r="AI117" s="36" t="str">
        <f t="shared" ref="AI117:AN117" si="559">IF(COUNT(AI116:AI116)=0,"",AVERAGE(AI116:AI116))</f>
        <v/>
      </c>
      <c r="AJ117" s="36" t="str">
        <f t="shared" si="559"/>
        <v/>
      </c>
      <c r="AK117" s="36" t="str">
        <f t="shared" si="559"/>
        <v/>
      </c>
      <c r="AL117" s="36" t="str">
        <f t="shared" si="559"/>
        <v/>
      </c>
      <c r="AM117" s="36" t="str">
        <f t="shared" si="559"/>
        <v/>
      </c>
      <c r="AN117" s="36" t="str">
        <f t="shared" si="559"/>
        <v/>
      </c>
      <c r="AO117" s="52"/>
      <c r="AQ117" s="48"/>
      <c r="AR117" s="17" t="s">
        <v>1</v>
      </c>
      <c r="AS117" s="36" t="str">
        <f t="shared" ref="AS117:AX117" si="560">IF(COUNT(AS116:AS116)=0,"",AVERAGE(AS116:AS116))</f>
        <v/>
      </c>
      <c r="AT117" s="36" t="str">
        <f t="shared" si="560"/>
        <v/>
      </c>
      <c r="AU117" s="36" t="str">
        <f t="shared" si="560"/>
        <v/>
      </c>
      <c r="AV117" s="36" t="str">
        <f t="shared" si="560"/>
        <v/>
      </c>
      <c r="AW117" s="36" t="str">
        <f t="shared" si="560"/>
        <v/>
      </c>
      <c r="AX117" s="36" t="str">
        <f t="shared" si="560"/>
        <v/>
      </c>
      <c r="AY117" s="52"/>
      <c r="BA117" s="48"/>
      <c r="BB117" s="17" t="s">
        <v>1</v>
      </c>
      <c r="BC117" s="36" t="str">
        <f t="shared" ref="BC117:BH117" si="561">IF(COUNT(BC116:BC116)=0,"",AVERAGE(BC116:BC116))</f>
        <v/>
      </c>
      <c r="BD117" s="36" t="str">
        <f t="shared" si="561"/>
        <v/>
      </c>
      <c r="BE117" s="36" t="str">
        <f t="shared" si="561"/>
        <v/>
      </c>
      <c r="BF117" s="36" t="str">
        <f t="shared" si="561"/>
        <v/>
      </c>
      <c r="BG117" s="36" t="str">
        <f t="shared" si="561"/>
        <v/>
      </c>
      <c r="BH117" s="36" t="str">
        <f t="shared" si="561"/>
        <v/>
      </c>
      <c r="BI117" s="52"/>
      <c r="BK117" s="48"/>
      <c r="BL117" s="17" t="s">
        <v>1</v>
      </c>
      <c r="BM117" s="36" t="str">
        <f t="shared" ref="BM117:BR117" si="562">IF(COUNT(BM116:BM116)=0,"",AVERAGE(BM116:BM116))</f>
        <v/>
      </c>
      <c r="BN117" s="36" t="str">
        <f t="shared" si="562"/>
        <v/>
      </c>
      <c r="BO117" s="36" t="str">
        <f t="shared" si="562"/>
        <v/>
      </c>
      <c r="BP117" s="36" t="str">
        <f t="shared" si="562"/>
        <v/>
      </c>
      <c r="BQ117" s="36" t="str">
        <f t="shared" si="562"/>
        <v/>
      </c>
      <c r="BR117" s="36" t="str">
        <f t="shared" si="562"/>
        <v/>
      </c>
      <c r="BS117" s="52"/>
      <c r="BU117" s="48"/>
      <c r="BV117" s="17" t="s">
        <v>1</v>
      </c>
      <c r="BW117" s="36" t="str">
        <f t="shared" ref="BW117:CB117" si="563">IF(COUNT(BW116:BW116)=0,"",AVERAGE(BW116:BW116))</f>
        <v/>
      </c>
      <c r="BX117" s="36" t="str">
        <f t="shared" si="563"/>
        <v/>
      </c>
      <c r="BY117" s="36" t="str">
        <f t="shared" si="563"/>
        <v/>
      </c>
      <c r="BZ117" s="36" t="str">
        <f t="shared" si="563"/>
        <v/>
      </c>
      <c r="CA117" s="36" t="str">
        <f t="shared" si="563"/>
        <v/>
      </c>
      <c r="CB117" s="36" t="str">
        <f t="shared" si="563"/>
        <v/>
      </c>
      <c r="CC117" s="52"/>
      <c r="CE117" s="48"/>
      <c r="CF117" s="17" t="s">
        <v>1</v>
      </c>
      <c r="CG117" s="36" t="str">
        <f t="shared" ref="CG117:CL117" si="564">IF(COUNT(CG116:CG116)=0,"",AVERAGE(CG116:CG116))</f>
        <v/>
      </c>
      <c r="CH117" s="36" t="str">
        <f t="shared" si="564"/>
        <v/>
      </c>
      <c r="CI117" s="36" t="str">
        <f t="shared" si="564"/>
        <v/>
      </c>
      <c r="CJ117" s="36" t="str">
        <f t="shared" si="564"/>
        <v/>
      </c>
      <c r="CK117" s="36" t="str">
        <f t="shared" si="564"/>
        <v/>
      </c>
      <c r="CL117" s="36" t="str">
        <f t="shared" si="564"/>
        <v/>
      </c>
      <c r="CM117" s="52"/>
      <c r="CO117" s="48"/>
      <c r="CP117" s="17" t="s">
        <v>1</v>
      </c>
      <c r="CQ117" s="36" t="str">
        <f t="shared" ref="CQ117:CV117" si="565">IF(COUNT(CQ116:CQ116)=0,"",AVERAGE(CQ116:CQ116))</f>
        <v/>
      </c>
      <c r="CR117" s="36" t="str">
        <f t="shared" si="565"/>
        <v/>
      </c>
      <c r="CS117" s="36" t="str">
        <f t="shared" si="565"/>
        <v/>
      </c>
      <c r="CT117" s="36" t="str">
        <f t="shared" si="565"/>
        <v/>
      </c>
      <c r="CU117" s="36" t="str">
        <f t="shared" si="565"/>
        <v/>
      </c>
      <c r="CV117" s="36" t="str">
        <f t="shared" si="565"/>
        <v/>
      </c>
      <c r="CW117" s="52"/>
      <c r="CY117" s="48"/>
      <c r="CZ117" s="17" t="s">
        <v>1</v>
      </c>
      <c r="DA117" s="36" t="str">
        <f t="shared" ref="DA117:DF117" si="566">IF(COUNT(DA116:DA116)=0,"",AVERAGE(DA116:DA116))</f>
        <v/>
      </c>
      <c r="DB117" s="36" t="str">
        <f t="shared" si="566"/>
        <v/>
      </c>
      <c r="DC117" s="36" t="str">
        <f t="shared" si="566"/>
        <v/>
      </c>
      <c r="DD117" s="36" t="str">
        <f t="shared" si="566"/>
        <v/>
      </c>
      <c r="DE117" s="36" t="str">
        <f t="shared" si="566"/>
        <v/>
      </c>
      <c r="DF117" s="36" t="str">
        <f t="shared" si="566"/>
        <v/>
      </c>
      <c r="DG117" s="52"/>
      <c r="DI117" s="48"/>
      <c r="DJ117" s="17" t="s">
        <v>1</v>
      </c>
      <c r="DK117" s="36" t="str">
        <f t="shared" ref="DK117:DP117" si="567">IF(COUNT(DK116:DK116)=0,"",AVERAGE(DK116:DK116))</f>
        <v/>
      </c>
      <c r="DL117" s="36" t="str">
        <f t="shared" si="567"/>
        <v/>
      </c>
      <c r="DM117" s="36" t="str">
        <f t="shared" si="567"/>
        <v/>
      </c>
      <c r="DN117" s="36" t="str">
        <f t="shared" si="567"/>
        <v/>
      </c>
      <c r="DO117" s="36" t="str">
        <f t="shared" si="567"/>
        <v/>
      </c>
      <c r="DP117" s="36" t="str">
        <f t="shared" si="567"/>
        <v/>
      </c>
      <c r="DQ117" s="52"/>
      <c r="DS117" s="48"/>
      <c r="DT117" s="17" t="s">
        <v>1</v>
      </c>
      <c r="DU117" s="36" t="str">
        <f t="shared" ref="DU117:DZ117" si="568">IF(COUNT(DU116:DU116)=0,"",AVERAGE(DU116:DU116))</f>
        <v/>
      </c>
      <c r="DV117" s="36" t="str">
        <f t="shared" si="568"/>
        <v/>
      </c>
      <c r="DW117" s="36" t="str">
        <f t="shared" si="568"/>
        <v/>
      </c>
      <c r="DX117" s="36" t="str">
        <f t="shared" si="568"/>
        <v/>
      </c>
      <c r="DY117" s="36" t="str">
        <f t="shared" si="568"/>
        <v/>
      </c>
      <c r="DZ117" s="36" t="str">
        <f t="shared" si="568"/>
        <v/>
      </c>
      <c r="EA117" s="52"/>
      <c r="EC117" s="48"/>
      <c r="ED117" s="17" t="s">
        <v>1</v>
      </c>
      <c r="EE117" s="36" t="str">
        <f t="shared" ref="EE117:EJ117" si="569">IF(COUNT(EE116:EE116)=0,"",AVERAGE(EE116:EE116))</f>
        <v/>
      </c>
      <c r="EF117" s="36" t="str">
        <f t="shared" si="569"/>
        <v/>
      </c>
      <c r="EG117" s="36" t="str">
        <f t="shared" si="569"/>
        <v/>
      </c>
      <c r="EH117" s="36" t="str">
        <f t="shared" si="569"/>
        <v/>
      </c>
      <c r="EI117" s="36" t="str">
        <f t="shared" si="569"/>
        <v/>
      </c>
      <c r="EJ117" s="36" t="str">
        <f t="shared" si="569"/>
        <v/>
      </c>
      <c r="EK117" s="52"/>
      <c r="EM117" s="48"/>
      <c r="EN117" s="17" t="s">
        <v>1</v>
      </c>
      <c r="EO117" s="36" t="str">
        <f t="shared" ref="EO117:ET117" si="570">IF(COUNT(EO116:EO116)=0,"",AVERAGE(EO116:EO116))</f>
        <v/>
      </c>
      <c r="EP117" s="36" t="str">
        <f t="shared" si="570"/>
        <v/>
      </c>
      <c r="EQ117" s="36" t="str">
        <f t="shared" si="570"/>
        <v/>
      </c>
      <c r="ER117" s="36" t="str">
        <f t="shared" si="570"/>
        <v/>
      </c>
      <c r="ES117" s="36" t="str">
        <f t="shared" si="570"/>
        <v/>
      </c>
      <c r="ET117" s="36" t="str">
        <f t="shared" si="570"/>
        <v/>
      </c>
      <c r="EU117" s="52"/>
      <c r="EW117" s="48"/>
      <c r="EX117" s="17" t="s">
        <v>1</v>
      </c>
      <c r="EY117" s="36" t="str">
        <f t="shared" ref="EY117:FD117" si="571">IF(COUNT(EY116:EY116)=0,"",AVERAGE(EY116:EY116))</f>
        <v/>
      </c>
      <c r="EZ117" s="36" t="str">
        <f t="shared" si="571"/>
        <v/>
      </c>
      <c r="FA117" s="36" t="str">
        <f t="shared" si="571"/>
        <v/>
      </c>
      <c r="FB117" s="36" t="str">
        <f t="shared" si="571"/>
        <v/>
      </c>
      <c r="FC117" s="36" t="str">
        <f t="shared" si="571"/>
        <v/>
      </c>
      <c r="FD117" s="36" t="str">
        <f t="shared" si="571"/>
        <v/>
      </c>
      <c r="FE117" s="52"/>
      <c r="FG117" s="48"/>
      <c r="FH117" s="17" t="s">
        <v>1</v>
      </c>
      <c r="FI117" s="36" t="str">
        <f t="shared" ref="FI117:FN117" si="572">IF(COUNT(FI116:FI116)=0,"",AVERAGE(FI116:FI116))</f>
        <v/>
      </c>
      <c r="FJ117" s="36" t="str">
        <f t="shared" si="572"/>
        <v/>
      </c>
      <c r="FK117" s="36" t="str">
        <f t="shared" si="572"/>
        <v/>
      </c>
      <c r="FL117" s="36" t="str">
        <f t="shared" si="572"/>
        <v/>
      </c>
      <c r="FM117" s="36" t="str">
        <f t="shared" si="572"/>
        <v/>
      </c>
      <c r="FN117" s="36" t="str">
        <f t="shared" si="572"/>
        <v/>
      </c>
      <c r="FO117" s="52"/>
      <c r="FQ117" s="48"/>
      <c r="FR117" s="17" t="s">
        <v>1</v>
      </c>
      <c r="FS117" s="36" t="str">
        <f t="shared" ref="FS117:FX117" si="573">IF(COUNT(FS116:FS116)=0,"",AVERAGE(FS116:FS116))</f>
        <v/>
      </c>
      <c r="FT117" s="36" t="str">
        <f t="shared" si="573"/>
        <v/>
      </c>
      <c r="FU117" s="36" t="str">
        <f t="shared" si="573"/>
        <v/>
      </c>
      <c r="FV117" s="36" t="str">
        <f t="shared" si="573"/>
        <v/>
      </c>
      <c r="FW117" s="36" t="str">
        <f t="shared" si="573"/>
        <v/>
      </c>
      <c r="FX117" s="36" t="str">
        <f t="shared" si="573"/>
        <v/>
      </c>
      <c r="FY117" s="52"/>
      <c r="GA117" s="48"/>
      <c r="GB117" s="17" t="s">
        <v>1</v>
      </c>
      <c r="GC117" s="36" t="str">
        <f t="shared" ref="GC117:GH117" si="574">IF(COUNT(GC116:GC116)=0,"",AVERAGE(GC116:GC116))</f>
        <v/>
      </c>
      <c r="GD117" s="36" t="str">
        <f t="shared" si="574"/>
        <v/>
      </c>
      <c r="GE117" s="36" t="str">
        <f t="shared" si="574"/>
        <v/>
      </c>
      <c r="GF117" s="36" t="str">
        <f t="shared" si="574"/>
        <v/>
      </c>
      <c r="GG117" s="36" t="str">
        <f t="shared" si="574"/>
        <v/>
      </c>
      <c r="GH117" s="36" t="str">
        <f t="shared" si="574"/>
        <v/>
      </c>
      <c r="GI117" s="52"/>
      <c r="GK117" s="48"/>
      <c r="GL117" s="17" t="s">
        <v>1</v>
      </c>
      <c r="GM117" s="36" t="str">
        <f t="shared" ref="GM117:GR117" si="575">IF(COUNT(GM116:GM116)=0,"",AVERAGE(GM116:GM116))</f>
        <v/>
      </c>
      <c r="GN117" s="36" t="str">
        <f t="shared" si="575"/>
        <v/>
      </c>
      <c r="GO117" s="36" t="str">
        <f t="shared" si="575"/>
        <v/>
      </c>
      <c r="GP117" s="36" t="str">
        <f t="shared" si="575"/>
        <v/>
      </c>
      <c r="GQ117" s="36" t="str">
        <f t="shared" si="575"/>
        <v/>
      </c>
      <c r="GR117" s="36" t="str">
        <f t="shared" si="575"/>
        <v/>
      </c>
      <c r="GS117" s="52"/>
      <c r="GU117" s="48"/>
      <c r="GV117" s="17" t="s">
        <v>1</v>
      </c>
      <c r="GW117" s="36" t="str">
        <f t="shared" ref="GW117:HB117" si="576">IF(COUNT(GW116:GW116)=0,"",AVERAGE(GW116:GW116))</f>
        <v/>
      </c>
      <c r="GX117" s="36" t="str">
        <f t="shared" si="576"/>
        <v/>
      </c>
      <c r="GY117" s="36" t="str">
        <f t="shared" si="576"/>
        <v/>
      </c>
      <c r="GZ117" s="36" t="str">
        <f t="shared" si="576"/>
        <v/>
      </c>
      <c r="HA117" s="36" t="str">
        <f t="shared" si="576"/>
        <v/>
      </c>
      <c r="HB117" s="36" t="str">
        <f t="shared" si="576"/>
        <v/>
      </c>
      <c r="HC117" s="52"/>
      <c r="HE117" s="48"/>
      <c r="HF117" s="17" t="s">
        <v>1</v>
      </c>
      <c r="HG117" s="36" t="str">
        <f t="shared" ref="HG117:HL117" si="577">IF(COUNT(HG116:HG116)=0,"",AVERAGE(HG116:HG116))</f>
        <v/>
      </c>
      <c r="HH117" s="36" t="str">
        <f t="shared" si="577"/>
        <v/>
      </c>
      <c r="HI117" s="36" t="str">
        <f t="shared" si="577"/>
        <v/>
      </c>
      <c r="HJ117" s="36" t="str">
        <f t="shared" si="577"/>
        <v/>
      </c>
      <c r="HK117" s="36" t="str">
        <f t="shared" si="577"/>
        <v/>
      </c>
      <c r="HL117" s="36" t="str">
        <f t="shared" si="577"/>
        <v/>
      </c>
      <c r="HM117" s="52"/>
      <c r="HO117" s="48"/>
      <c r="HP117" s="17" t="s">
        <v>1</v>
      </c>
      <c r="HQ117" s="36" t="str">
        <f t="shared" ref="HQ117:HV117" si="578">IF(COUNT(HQ116:HQ116)=0,"",AVERAGE(HQ116:HQ116))</f>
        <v/>
      </c>
      <c r="HR117" s="36" t="str">
        <f t="shared" si="578"/>
        <v/>
      </c>
      <c r="HS117" s="36" t="str">
        <f t="shared" si="578"/>
        <v/>
      </c>
      <c r="HT117" s="36" t="str">
        <f t="shared" si="578"/>
        <v/>
      </c>
      <c r="HU117" s="36" t="str">
        <f t="shared" si="578"/>
        <v/>
      </c>
      <c r="HV117" s="36" t="str">
        <f t="shared" si="578"/>
        <v/>
      </c>
      <c r="HW117" s="52"/>
      <c r="HY117" s="48"/>
      <c r="HZ117" s="17" t="s">
        <v>1</v>
      </c>
      <c r="IA117" s="36" t="str">
        <f t="shared" ref="IA117:IF117" si="579">IF(COUNT(IA116:IA116)=0,"",AVERAGE(IA116:IA116))</f>
        <v/>
      </c>
      <c r="IB117" s="36" t="str">
        <f t="shared" si="579"/>
        <v/>
      </c>
      <c r="IC117" s="36" t="str">
        <f t="shared" si="579"/>
        <v/>
      </c>
      <c r="ID117" s="36" t="str">
        <f t="shared" si="579"/>
        <v/>
      </c>
      <c r="IE117" s="36" t="str">
        <f t="shared" si="579"/>
        <v/>
      </c>
      <c r="IF117" s="36" t="str">
        <f t="shared" si="579"/>
        <v/>
      </c>
      <c r="IG117" s="52"/>
      <c r="II117" s="48"/>
      <c r="IJ117" s="17" t="s">
        <v>1</v>
      </c>
      <c r="IK117" s="36" t="str">
        <f t="shared" ref="IK117:IP117" si="580">IF(COUNT(IK116:IK116)=0,"",AVERAGE(IK116:IK116))</f>
        <v/>
      </c>
      <c r="IL117" s="36" t="str">
        <f t="shared" si="580"/>
        <v/>
      </c>
      <c r="IM117" s="36" t="str">
        <f t="shared" si="580"/>
        <v/>
      </c>
      <c r="IN117" s="36" t="str">
        <f t="shared" si="580"/>
        <v/>
      </c>
      <c r="IO117" s="36" t="str">
        <f t="shared" si="580"/>
        <v/>
      </c>
      <c r="IP117" s="36" t="str">
        <f t="shared" si="580"/>
        <v/>
      </c>
      <c r="IQ117" s="52"/>
      <c r="IS117" s="48"/>
      <c r="IT117" s="17" t="s">
        <v>1</v>
      </c>
      <c r="IU117" s="36" t="str">
        <f t="shared" ref="IU117:IZ117" si="581">IF(COUNT(IU116:IU116)=0,"",AVERAGE(IU116:IU116))</f>
        <v/>
      </c>
      <c r="IV117" s="36" t="str">
        <f t="shared" si="581"/>
        <v/>
      </c>
      <c r="IW117" s="36" t="str">
        <f t="shared" si="581"/>
        <v/>
      </c>
      <c r="IX117" s="36" t="str">
        <f t="shared" si="581"/>
        <v/>
      </c>
      <c r="IY117" s="36" t="str">
        <f t="shared" si="581"/>
        <v/>
      </c>
      <c r="IZ117" s="36" t="str">
        <f t="shared" si="581"/>
        <v/>
      </c>
      <c r="JA117" s="52"/>
    </row>
    <row r="118" spans="1:261" s="1" customFormat="1" ht="26.4" x14ac:dyDescent="0.25">
      <c r="A118" s="202"/>
      <c r="B118" s="203">
        <f>SUM(B119:B175)*10</f>
        <v>100</v>
      </c>
      <c r="C118" s="340">
        <v>5</v>
      </c>
      <c r="D118" s="40" t="s">
        <v>417</v>
      </c>
      <c r="E118" s="40" t="e">
        <f>(($B$119*E119)+($B$129*E129)+($B$132*E132)+($B$138*E138)+($B$142*E142)+($B$145*E145)+($B$153*E153)+($B$158*E158)+($B$161*E161)+($B$165*E165))/$B$118</f>
        <v>#DIV/0!</v>
      </c>
      <c r="F118" s="40" t="e">
        <f t="shared" ref="F118:J118" si="582">(($B$119*F119)+($B$129*F129)+($B$132*F132)+($B$138*F138)+($B$142*F142)+($B$145*F145)+($B$153*F153)+($B$158*F158)+($B$161*F161)+($B$165*F165))/$B$118</f>
        <v>#DIV/0!</v>
      </c>
      <c r="G118" s="40" t="e">
        <f t="shared" si="582"/>
        <v>#DIV/0!</v>
      </c>
      <c r="H118" s="40" t="e">
        <f t="shared" si="582"/>
        <v>#DIV/0!</v>
      </c>
      <c r="I118" s="40" t="e">
        <f t="shared" si="582"/>
        <v>#DIV/0!</v>
      </c>
      <c r="J118" s="40">
        <f t="shared" si="582"/>
        <v>0</v>
      </c>
      <c r="K118" s="52"/>
      <c r="M118" s="39">
        <v>5</v>
      </c>
      <c r="N118" s="40" t="s">
        <v>417</v>
      </c>
      <c r="O118" s="40"/>
      <c r="P118" s="40"/>
      <c r="Q118" s="40"/>
      <c r="R118" s="40"/>
      <c r="S118" s="40"/>
      <c r="T118" s="40"/>
      <c r="U118" s="52"/>
      <c r="W118" s="39">
        <v>5</v>
      </c>
      <c r="X118" s="40" t="s">
        <v>417</v>
      </c>
      <c r="Y118" s="40"/>
      <c r="Z118" s="40"/>
      <c r="AA118" s="40"/>
      <c r="AB118" s="40"/>
      <c r="AC118" s="40"/>
      <c r="AD118" s="40"/>
      <c r="AE118" s="52"/>
      <c r="AG118" s="39">
        <v>5</v>
      </c>
      <c r="AH118" s="40" t="s">
        <v>417</v>
      </c>
      <c r="AI118" s="40"/>
      <c r="AJ118" s="40"/>
      <c r="AK118" s="40"/>
      <c r="AL118" s="40"/>
      <c r="AM118" s="40"/>
      <c r="AN118" s="40"/>
      <c r="AO118" s="52"/>
      <c r="AQ118" s="39">
        <v>5</v>
      </c>
      <c r="AR118" s="40" t="s">
        <v>417</v>
      </c>
      <c r="AS118" s="40"/>
      <c r="AT118" s="40"/>
      <c r="AU118" s="40"/>
      <c r="AV118" s="40"/>
      <c r="AW118" s="40"/>
      <c r="AX118" s="40"/>
      <c r="AY118" s="52"/>
      <c r="BA118" s="39">
        <v>5</v>
      </c>
      <c r="BB118" s="40" t="s">
        <v>417</v>
      </c>
      <c r="BC118" s="40"/>
      <c r="BD118" s="40"/>
      <c r="BE118" s="40"/>
      <c r="BF118" s="40"/>
      <c r="BG118" s="40"/>
      <c r="BH118" s="40"/>
      <c r="BI118" s="52"/>
      <c r="BK118" s="39">
        <v>5</v>
      </c>
      <c r="BL118" s="40" t="s">
        <v>417</v>
      </c>
      <c r="BM118" s="40"/>
      <c r="BN118" s="40"/>
      <c r="BO118" s="40"/>
      <c r="BP118" s="40"/>
      <c r="BQ118" s="40"/>
      <c r="BR118" s="40"/>
      <c r="BS118" s="52"/>
      <c r="BU118" s="39">
        <v>5</v>
      </c>
      <c r="BV118" s="40" t="s">
        <v>417</v>
      </c>
      <c r="BW118" s="40"/>
      <c r="BX118" s="40"/>
      <c r="BY118" s="40"/>
      <c r="BZ118" s="40"/>
      <c r="CA118" s="40"/>
      <c r="CB118" s="40"/>
      <c r="CC118" s="52"/>
      <c r="CE118" s="39">
        <v>5</v>
      </c>
      <c r="CF118" s="40" t="s">
        <v>417</v>
      </c>
      <c r="CG118" s="40"/>
      <c r="CH118" s="40"/>
      <c r="CI118" s="40"/>
      <c r="CJ118" s="40"/>
      <c r="CK118" s="40"/>
      <c r="CL118" s="40"/>
      <c r="CM118" s="52"/>
      <c r="CO118" s="39">
        <v>5</v>
      </c>
      <c r="CP118" s="40" t="s">
        <v>417</v>
      </c>
      <c r="CQ118" s="40"/>
      <c r="CR118" s="40"/>
      <c r="CS118" s="40"/>
      <c r="CT118" s="40"/>
      <c r="CU118" s="40"/>
      <c r="CV118" s="40"/>
      <c r="CW118" s="52"/>
      <c r="CY118" s="39">
        <v>5</v>
      </c>
      <c r="CZ118" s="40" t="s">
        <v>417</v>
      </c>
      <c r="DA118" s="40"/>
      <c r="DB118" s="40"/>
      <c r="DC118" s="40"/>
      <c r="DD118" s="40"/>
      <c r="DE118" s="40"/>
      <c r="DF118" s="40"/>
      <c r="DG118" s="52"/>
      <c r="DI118" s="39">
        <v>5</v>
      </c>
      <c r="DJ118" s="40" t="s">
        <v>417</v>
      </c>
      <c r="DK118" s="40"/>
      <c r="DL118" s="40"/>
      <c r="DM118" s="40"/>
      <c r="DN118" s="40"/>
      <c r="DO118" s="40"/>
      <c r="DP118" s="40"/>
      <c r="DQ118" s="52"/>
      <c r="DS118" s="39">
        <v>5</v>
      </c>
      <c r="DT118" s="40" t="s">
        <v>417</v>
      </c>
      <c r="DU118" s="40"/>
      <c r="DV118" s="40"/>
      <c r="DW118" s="40"/>
      <c r="DX118" s="40"/>
      <c r="DY118" s="40"/>
      <c r="DZ118" s="40"/>
      <c r="EA118" s="52"/>
      <c r="EC118" s="39">
        <v>5</v>
      </c>
      <c r="ED118" s="40" t="s">
        <v>417</v>
      </c>
      <c r="EE118" s="40"/>
      <c r="EF118" s="40"/>
      <c r="EG118" s="40"/>
      <c r="EH118" s="40"/>
      <c r="EI118" s="40"/>
      <c r="EJ118" s="40"/>
      <c r="EK118" s="52"/>
      <c r="EM118" s="39">
        <v>5</v>
      </c>
      <c r="EN118" s="40" t="s">
        <v>417</v>
      </c>
      <c r="EO118" s="40"/>
      <c r="EP118" s="40"/>
      <c r="EQ118" s="40"/>
      <c r="ER118" s="40"/>
      <c r="ES118" s="40"/>
      <c r="ET118" s="40"/>
      <c r="EU118" s="52"/>
      <c r="EW118" s="39">
        <v>5</v>
      </c>
      <c r="EX118" s="40" t="s">
        <v>417</v>
      </c>
      <c r="EY118" s="40"/>
      <c r="EZ118" s="40"/>
      <c r="FA118" s="40"/>
      <c r="FB118" s="40"/>
      <c r="FC118" s="40"/>
      <c r="FD118" s="40"/>
      <c r="FE118" s="52"/>
      <c r="FG118" s="39">
        <v>5</v>
      </c>
      <c r="FH118" s="40" t="s">
        <v>417</v>
      </c>
      <c r="FI118" s="40"/>
      <c r="FJ118" s="40"/>
      <c r="FK118" s="40"/>
      <c r="FL118" s="40"/>
      <c r="FM118" s="40"/>
      <c r="FN118" s="40"/>
      <c r="FO118" s="52"/>
      <c r="FQ118" s="39">
        <v>5</v>
      </c>
      <c r="FR118" s="40" t="s">
        <v>417</v>
      </c>
      <c r="FS118" s="40"/>
      <c r="FT118" s="40"/>
      <c r="FU118" s="40"/>
      <c r="FV118" s="40"/>
      <c r="FW118" s="40"/>
      <c r="FX118" s="40"/>
      <c r="FY118" s="52"/>
      <c r="GA118" s="39">
        <v>5</v>
      </c>
      <c r="GB118" s="40" t="s">
        <v>417</v>
      </c>
      <c r="GC118" s="40"/>
      <c r="GD118" s="40"/>
      <c r="GE118" s="40"/>
      <c r="GF118" s="40"/>
      <c r="GG118" s="40"/>
      <c r="GH118" s="40"/>
      <c r="GI118" s="52"/>
      <c r="GK118" s="39">
        <v>5</v>
      </c>
      <c r="GL118" s="40" t="s">
        <v>417</v>
      </c>
      <c r="GM118" s="40"/>
      <c r="GN118" s="40"/>
      <c r="GO118" s="40"/>
      <c r="GP118" s="40"/>
      <c r="GQ118" s="40"/>
      <c r="GR118" s="40"/>
      <c r="GS118" s="52"/>
      <c r="GU118" s="39">
        <v>5</v>
      </c>
      <c r="GV118" s="40" t="s">
        <v>417</v>
      </c>
      <c r="GW118" s="40"/>
      <c r="GX118" s="40"/>
      <c r="GY118" s="40"/>
      <c r="GZ118" s="40"/>
      <c r="HA118" s="40"/>
      <c r="HB118" s="40"/>
      <c r="HC118" s="52"/>
      <c r="HE118" s="39">
        <v>5</v>
      </c>
      <c r="HF118" s="40" t="s">
        <v>417</v>
      </c>
      <c r="HG118" s="40"/>
      <c r="HH118" s="40"/>
      <c r="HI118" s="40"/>
      <c r="HJ118" s="40"/>
      <c r="HK118" s="40"/>
      <c r="HL118" s="40"/>
      <c r="HM118" s="52"/>
      <c r="HO118" s="39">
        <v>5</v>
      </c>
      <c r="HP118" s="40" t="s">
        <v>417</v>
      </c>
      <c r="HQ118" s="40"/>
      <c r="HR118" s="40"/>
      <c r="HS118" s="40"/>
      <c r="HT118" s="40"/>
      <c r="HU118" s="40"/>
      <c r="HV118" s="40"/>
      <c r="HW118" s="52"/>
      <c r="HY118" s="39">
        <v>5</v>
      </c>
      <c r="HZ118" s="40" t="s">
        <v>417</v>
      </c>
      <c r="IA118" s="40"/>
      <c r="IB118" s="40"/>
      <c r="IC118" s="40"/>
      <c r="ID118" s="40"/>
      <c r="IE118" s="40"/>
      <c r="IF118" s="40"/>
      <c r="IG118" s="52"/>
      <c r="II118" s="39">
        <v>5</v>
      </c>
      <c r="IJ118" s="40" t="s">
        <v>417</v>
      </c>
      <c r="IK118" s="40"/>
      <c r="IL118" s="40"/>
      <c r="IM118" s="40"/>
      <c r="IN118" s="40"/>
      <c r="IO118" s="40"/>
      <c r="IP118" s="40"/>
      <c r="IQ118" s="52"/>
      <c r="IS118" s="39">
        <v>5</v>
      </c>
      <c r="IT118" s="40" t="s">
        <v>417</v>
      </c>
      <c r="IU118" s="40"/>
      <c r="IV118" s="40"/>
      <c r="IW118" s="40"/>
      <c r="IX118" s="40"/>
      <c r="IY118" s="40"/>
      <c r="IZ118" s="40"/>
      <c r="JA118" s="52"/>
    </row>
    <row r="119" spans="1:261" s="1" customFormat="1" ht="13.8" outlineLevel="1" x14ac:dyDescent="0.25">
      <c r="A119" s="99" t="s">
        <v>129</v>
      </c>
      <c r="B119" s="345">
        <f>IF(A119="High",TECHHigh,(IF(A119="Medium",TECHMed,(IF(A119="Low",TechLow,0)))))</f>
        <v>1</v>
      </c>
      <c r="C119" s="341">
        <v>5.0999999999999996</v>
      </c>
      <c r="D119" s="38" t="s">
        <v>418</v>
      </c>
      <c r="E119" s="349" t="e">
        <f>E128</f>
        <v>#DIV/0!</v>
      </c>
      <c r="F119" s="349" t="e">
        <f t="shared" ref="F119:J119" si="583">F128</f>
        <v>#DIV/0!</v>
      </c>
      <c r="G119" s="349" t="e">
        <f t="shared" si="583"/>
        <v>#DIV/0!</v>
      </c>
      <c r="H119" s="349" t="e">
        <f t="shared" si="583"/>
        <v>#DIV/0!</v>
      </c>
      <c r="I119" s="349" t="e">
        <f t="shared" si="583"/>
        <v>#DIV/0!</v>
      </c>
      <c r="J119" s="349">
        <f t="shared" si="583"/>
        <v>0</v>
      </c>
      <c r="K119" s="52"/>
      <c r="M119" s="37">
        <v>5.0999999999999996</v>
      </c>
      <c r="N119" s="38" t="s">
        <v>418</v>
      </c>
      <c r="O119" s="38"/>
      <c r="P119" s="38"/>
      <c r="Q119" s="38"/>
      <c r="R119" s="38"/>
      <c r="S119" s="38"/>
      <c r="T119" s="38"/>
      <c r="U119" s="52"/>
      <c r="W119" s="37">
        <v>5.0999999999999996</v>
      </c>
      <c r="X119" s="38" t="s">
        <v>418</v>
      </c>
      <c r="Y119" s="38"/>
      <c r="Z119" s="38"/>
      <c r="AA119" s="38"/>
      <c r="AB119" s="38"/>
      <c r="AC119" s="38"/>
      <c r="AD119" s="38"/>
      <c r="AE119" s="52"/>
      <c r="AG119" s="37">
        <v>5.0999999999999996</v>
      </c>
      <c r="AH119" s="38" t="s">
        <v>418</v>
      </c>
      <c r="AI119" s="38"/>
      <c r="AJ119" s="38"/>
      <c r="AK119" s="38"/>
      <c r="AL119" s="38"/>
      <c r="AM119" s="38"/>
      <c r="AN119" s="38"/>
      <c r="AO119" s="52"/>
      <c r="AQ119" s="37">
        <v>5.0999999999999996</v>
      </c>
      <c r="AR119" s="38" t="s">
        <v>418</v>
      </c>
      <c r="AS119" s="38"/>
      <c r="AT119" s="38"/>
      <c r="AU119" s="38"/>
      <c r="AV119" s="38"/>
      <c r="AW119" s="38"/>
      <c r="AX119" s="38"/>
      <c r="AY119" s="52"/>
      <c r="BA119" s="37">
        <v>5.0999999999999996</v>
      </c>
      <c r="BB119" s="38" t="s">
        <v>418</v>
      </c>
      <c r="BC119" s="38"/>
      <c r="BD119" s="38"/>
      <c r="BE119" s="38"/>
      <c r="BF119" s="38"/>
      <c r="BG119" s="38"/>
      <c r="BH119" s="38"/>
      <c r="BI119" s="52"/>
      <c r="BK119" s="37">
        <v>5.0999999999999996</v>
      </c>
      <c r="BL119" s="38" t="s">
        <v>418</v>
      </c>
      <c r="BM119" s="38"/>
      <c r="BN119" s="38"/>
      <c r="BO119" s="38"/>
      <c r="BP119" s="38"/>
      <c r="BQ119" s="38"/>
      <c r="BR119" s="38"/>
      <c r="BS119" s="52"/>
      <c r="BU119" s="37">
        <v>5.0999999999999996</v>
      </c>
      <c r="BV119" s="38" t="s">
        <v>418</v>
      </c>
      <c r="BW119" s="38"/>
      <c r="BX119" s="38"/>
      <c r="BY119" s="38"/>
      <c r="BZ119" s="38"/>
      <c r="CA119" s="38"/>
      <c r="CB119" s="38"/>
      <c r="CC119" s="52"/>
      <c r="CE119" s="37">
        <v>5.0999999999999996</v>
      </c>
      <c r="CF119" s="38" t="s">
        <v>418</v>
      </c>
      <c r="CG119" s="38"/>
      <c r="CH119" s="38"/>
      <c r="CI119" s="38"/>
      <c r="CJ119" s="38"/>
      <c r="CK119" s="38"/>
      <c r="CL119" s="38"/>
      <c r="CM119" s="52"/>
      <c r="CO119" s="37">
        <v>5.0999999999999996</v>
      </c>
      <c r="CP119" s="38" t="s">
        <v>418</v>
      </c>
      <c r="CQ119" s="38"/>
      <c r="CR119" s="38"/>
      <c r="CS119" s="38"/>
      <c r="CT119" s="38"/>
      <c r="CU119" s="38"/>
      <c r="CV119" s="38"/>
      <c r="CW119" s="52"/>
      <c r="CY119" s="37">
        <v>5.0999999999999996</v>
      </c>
      <c r="CZ119" s="38" t="s">
        <v>418</v>
      </c>
      <c r="DA119" s="38"/>
      <c r="DB119" s="38"/>
      <c r="DC119" s="38"/>
      <c r="DD119" s="38"/>
      <c r="DE119" s="38"/>
      <c r="DF119" s="38"/>
      <c r="DG119" s="52"/>
      <c r="DI119" s="37">
        <v>5.0999999999999996</v>
      </c>
      <c r="DJ119" s="38" t="s">
        <v>418</v>
      </c>
      <c r="DK119" s="38"/>
      <c r="DL119" s="38"/>
      <c r="DM119" s="38"/>
      <c r="DN119" s="38"/>
      <c r="DO119" s="38"/>
      <c r="DP119" s="38"/>
      <c r="DQ119" s="52"/>
      <c r="DS119" s="37">
        <v>5.0999999999999996</v>
      </c>
      <c r="DT119" s="38" t="s">
        <v>418</v>
      </c>
      <c r="DU119" s="38"/>
      <c r="DV119" s="38"/>
      <c r="DW119" s="38"/>
      <c r="DX119" s="38"/>
      <c r="DY119" s="38"/>
      <c r="DZ119" s="38"/>
      <c r="EA119" s="52"/>
      <c r="EC119" s="37">
        <v>5.0999999999999996</v>
      </c>
      <c r="ED119" s="38" t="s">
        <v>418</v>
      </c>
      <c r="EE119" s="38"/>
      <c r="EF119" s="38"/>
      <c r="EG119" s="38"/>
      <c r="EH119" s="38"/>
      <c r="EI119" s="38"/>
      <c r="EJ119" s="38"/>
      <c r="EK119" s="52"/>
      <c r="EM119" s="37">
        <v>5.0999999999999996</v>
      </c>
      <c r="EN119" s="38" t="s">
        <v>418</v>
      </c>
      <c r="EO119" s="38"/>
      <c r="EP119" s="38"/>
      <c r="EQ119" s="38"/>
      <c r="ER119" s="38"/>
      <c r="ES119" s="38"/>
      <c r="ET119" s="38"/>
      <c r="EU119" s="52"/>
      <c r="EW119" s="37">
        <v>5.0999999999999996</v>
      </c>
      <c r="EX119" s="38" t="s">
        <v>418</v>
      </c>
      <c r="EY119" s="38"/>
      <c r="EZ119" s="38"/>
      <c r="FA119" s="38"/>
      <c r="FB119" s="38"/>
      <c r="FC119" s="38"/>
      <c r="FD119" s="38"/>
      <c r="FE119" s="52"/>
      <c r="FG119" s="37">
        <v>5.0999999999999996</v>
      </c>
      <c r="FH119" s="38" t="s">
        <v>418</v>
      </c>
      <c r="FI119" s="38"/>
      <c r="FJ119" s="38"/>
      <c r="FK119" s="38"/>
      <c r="FL119" s="38"/>
      <c r="FM119" s="38"/>
      <c r="FN119" s="38"/>
      <c r="FO119" s="52"/>
      <c r="FQ119" s="37">
        <v>5.0999999999999996</v>
      </c>
      <c r="FR119" s="38" t="s">
        <v>418</v>
      </c>
      <c r="FS119" s="38"/>
      <c r="FT119" s="38"/>
      <c r="FU119" s="38"/>
      <c r="FV119" s="38"/>
      <c r="FW119" s="38"/>
      <c r="FX119" s="38"/>
      <c r="FY119" s="52"/>
      <c r="GA119" s="37">
        <v>5.0999999999999996</v>
      </c>
      <c r="GB119" s="38" t="s">
        <v>418</v>
      </c>
      <c r="GC119" s="38"/>
      <c r="GD119" s="38"/>
      <c r="GE119" s="38"/>
      <c r="GF119" s="38"/>
      <c r="GG119" s="38"/>
      <c r="GH119" s="38"/>
      <c r="GI119" s="52"/>
      <c r="GK119" s="37">
        <v>5.0999999999999996</v>
      </c>
      <c r="GL119" s="38" t="s">
        <v>418</v>
      </c>
      <c r="GM119" s="38"/>
      <c r="GN119" s="38"/>
      <c r="GO119" s="38"/>
      <c r="GP119" s="38"/>
      <c r="GQ119" s="38"/>
      <c r="GR119" s="38"/>
      <c r="GS119" s="52"/>
      <c r="GU119" s="37">
        <v>5.0999999999999996</v>
      </c>
      <c r="GV119" s="38" t="s">
        <v>418</v>
      </c>
      <c r="GW119" s="38"/>
      <c r="GX119" s="38"/>
      <c r="GY119" s="38"/>
      <c r="GZ119" s="38"/>
      <c r="HA119" s="38"/>
      <c r="HB119" s="38"/>
      <c r="HC119" s="52"/>
      <c r="HE119" s="37">
        <v>5.0999999999999996</v>
      </c>
      <c r="HF119" s="38" t="s">
        <v>418</v>
      </c>
      <c r="HG119" s="38"/>
      <c r="HH119" s="38"/>
      <c r="HI119" s="38"/>
      <c r="HJ119" s="38"/>
      <c r="HK119" s="38"/>
      <c r="HL119" s="38"/>
      <c r="HM119" s="52"/>
      <c r="HO119" s="37">
        <v>5.0999999999999996</v>
      </c>
      <c r="HP119" s="38" t="s">
        <v>418</v>
      </c>
      <c r="HQ119" s="38"/>
      <c r="HR119" s="38"/>
      <c r="HS119" s="38"/>
      <c r="HT119" s="38"/>
      <c r="HU119" s="38"/>
      <c r="HV119" s="38"/>
      <c r="HW119" s="52"/>
      <c r="HY119" s="37">
        <v>5.0999999999999996</v>
      </c>
      <c r="HZ119" s="38" t="s">
        <v>418</v>
      </c>
      <c r="IA119" s="38"/>
      <c r="IB119" s="38"/>
      <c r="IC119" s="38"/>
      <c r="ID119" s="38"/>
      <c r="IE119" s="38"/>
      <c r="IF119" s="38"/>
      <c r="IG119" s="52"/>
      <c r="II119" s="37">
        <v>5.0999999999999996</v>
      </c>
      <c r="IJ119" s="38" t="s">
        <v>418</v>
      </c>
      <c r="IK119" s="38"/>
      <c r="IL119" s="38"/>
      <c r="IM119" s="38"/>
      <c r="IN119" s="38"/>
      <c r="IO119" s="38"/>
      <c r="IP119" s="38"/>
      <c r="IQ119" s="52"/>
      <c r="IS119" s="37">
        <v>5.0999999999999996</v>
      </c>
      <c r="IT119" s="38" t="s">
        <v>418</v>
      </c>
      <c r="IU119" s="38"/>
      <c r="IV119" s="38"/>
      <c r="IW119" s="38"/>
      <c r="IX119" s="38"/>
      <c r="IY119" s="38"/>
      <c r="IZ119" s="38"/>
      <c r="JA119" s="52"/>
    </row>
    <row r="120" spans="1:261" s="1" customFormat="1" outlineLevel="2" x14ac:dyDescent="0.25">
      <c r="B120" s="338"/>
      <c r="C120" s="328"/>
      <c r="D120" s="41">
        <v>1</v>
      </c>
      <c r="E120" s="6"/>
      <c r="F120" s="6"/>
      <c r="G120" s="6"/>
      <c r="H120" s="6"/>
      <c r="I120" s="6"/>
      <c r="J120" s="6"/>
      <c r="K120" s="52"/>
      <c r="M120" s="328"/>
      <c r="N120" s="41">
        <v>1</v>
      </c>
      <c r="O120" s="6"/>
      <c r="P120" s="6"/>
      <c r="Q120" s="6"/>
      <c r="R120" s="6"/>
      <c r="S120" s="6"/>
      <c r="T120" s="6">
        <v>0</v>
      </c>
      <c r="U120" s="52"/>
      <c r="W120" s="328"/>
      <c r="X120" s="41">
        <v>1</v>
      </c>
      <c r="Y120" s="6"/>
      <c r="Z120" s="6"/>
      <c r="AA120" s="6"/>
      <c r="AB120" s="6"/>
      <c r="AC120" s="6"/>
      <c r="AD120" s="6"/>
      <c r="AE120" s="52"/>
      <c r="AG120" s="328"/>
      <c r="AH120" s="41">
        <v>1</v>
      </c>
      <c r="AI120" s="6"/>
      <c r="AJ120" s="6"/>
      <c r="AK120" s="6"/>
      <c r="AL120" s="6"/>
      <c r="AM120" s="6"/>
      <c r="AN120" s="6"/>
      <c r="AO120" s="52"/>
      <c r="AQ120" s="328"/>
      <c r="AR120" s="41">
        <v>1</v>
      </c>
      <c r="AS120" s="6"/>
      <c r="AT120" s="6"/>
      <c r="AU120" s="6"/>
      <c r="AV120" s="6"/>
      <c r="AW120" s="6"/>
      <c r="AX120" s="6"/>
      <c r="AY120" s="52"/>
      <c r="BA120" s="328"/>
      <c r="BB120" s="41">
        <v>1</v>
      </c>
      <c r="BC120" s="6"/>
      <c r="BD120" s="6"/>
      <c r="BE120" s="6"/>
      <c r="BF120" s="6"/>
      <c r="BG120" s="6"/>
      <c r="BH120" s="6"/>
      <c r="BI120" s="52"/>
      <c r="BK120" s="328"/>
      <c r="BL120" s="41">
        <v>1</v>
      </c>
      <c r="BM120" s="6"/>
      <c r="BN120" s="6"/>
      <c r="BO120" s="6"/>
      <c r="BP120" s="6"/>
      <c r="BQ120" s="6"/>
      <c r="BR120" s="6"/>
      <c r="BS120" s="52"/>
      <c r="BU120" s="328"/>
      <c r="BV120" s="41">
        <v>1</v>
      </c>
      <c r="BW120" s="6"/>
      <c r="BX120" s="6"/>
      <c r="BY120" s="6"/>
      <c r="BZ120" s="6"/>
      <c r="CA120" s="6"/>
      <c r="CB120" s="6"/>
      <c r="CC120" s="52"/>
      <c r="CE120" s="328"/>
      <c r="CF120" s="41">
        <v>1</v>
      </c>
      <c r="CG120" s="6"/>
      <c r="CH120" s="6"/>
      <c r="CI120" s="6"/>
      <c r="CJ120" s="6"/>
      <c r="CK120" s="6"/>
      <c r="CL120" s="6"/>
      <c r="CM120" s="52"/>
      <c r="CO120" s="328"/>
      <c r="CP120" s="41">
        <v>1</v>
      </c>
      <c r="CQ120" s="6"/>
      <c r="CR120" s="6"/>
      <c r="CS120" s="6"/>
      <c r="CT120" s="6"/>
      <c r="CU120" s="6"/>
      <c r="CV120" s="6"/>
      <c r="CW120" s="52"/>
      <c r="CY120" s="328"/>
      <c r="CZ120" s="41">
        <v>1</v>
      </c>
      <c r="DA120" s="6"/>
      <c r="DB120" s="6"/>
      <c r="DC120" s="6"/>
      <c r="DD120" s="6"/>
      <c r="DE120" s="6"/>
      <c r="DF120" s="6"/>
      <c r="DG120" s="52"/>
      <c r="DI120" s="328"/>
      <c r="DJ120" s="41">
        <v>1</v>
      </c>
      <c r="DK120" s="6"/>
      <c r="DL120" s="6"/>
      <c r="DM120" s="6"/>
      <c r="DN120" s="6"/>
      <c r="DO120" s="6"/>
      <c r="DP120" s="6"/>
      <c r="DQ120" s="52"/>
      <c r="DS120" s="328"/>
      <c r="DT120" s="41">
        <v>1</v>
      </c>
      <c r="DU120" s="6"/>
      <c r="DV120" s="6"/>
      <c r="DW120" s="6"/>
      <c r="DX120" s="6"/>
      <c r="DY120" s="6"/>
      <c r="DZ120" s="6"/>
      <c r="EA120" s="52"/>
      <c r="EC120" s="328"/>
      <c r="ED120" s="41">
        <v>1</v>
      </c>
      <c r="EE120" s="6"/>
      <c r="EF120" s="6"/>
      <c r="EG120" s="6"/>
      <c r="EH120" s="6"/>
      <c r="EI120" s="6"/>
      <c r="EJ120" s="6"/>
      <c r="EK120" s="52"/>
      <c r="EM120" s="328"/>
      <c r="EN120" s="41">
        <v>1</v>
      </c>
      <c r="EO120" s="6"/>
      <c r="EP120" s="6"/>
      <c r="EQ120" s="6"/>
      <c r="ER120" s="6"/>
      <c r="ES120" s="6"/>
      <c r="ET120" s="6"/>
      <c r="EU120" s="52"/>
      <c r="EW120" s="328"/>
      <c r="EX120" s="41">
        <v>1</v>
      </c>
      <c r="EY120" s="6"/>
      <c r="EZ120" s="6"/>
      <c r="FA120" s="6"/>
      <c r="FB120" s="6"/>
      <c r="FC120" s="6"/>
      <c r="FD120" s="6"/>
      <c r="FE120" s="52"/>
      <c r="FG120" s="328"/>
      <c r="FH120" s="41">
        <v>1</v>
      </c>
      <c r="FI120" s="6"/>
      <c r="FJ120" s="6"/>
      <c r="FK120" s="6"/>
      <c r="FL120" s="6"/>
      <c r="FM120" s="6"/>
      <c r="FN120" s="6"/>
      <c r="FO120" s="52"/>
      <c r="FQ120" s="328"/>
      <c r="FR120" s="41">
        <v>1</v>
      </c>
      <c r="FS120" s="6"/>
      <c r="FT120" s="6"/>
      <c r="FU120" s="6"/>
      <c r="FV120" s="6"/>
      <c r="FW120" s="6"/>
      <c r="FX120" s="6"/>
      <c r="FY120" s="52"/>
      <c r="GA120" s="328"/>
      <c r="GB120" s="41">
        <v>1</v>
      </c>
      <c r="GC120" s="6"/>
      <c r="GD120" s="6"/>
      <c r="GE120" s="6"/>
      <c r="GF120" s="6"/>
      <c r="GG120" s="6"/>
      <c r="GH120" s="6"/>
      <c r="GI120" s="52"/>
      <c r="GK120" s="328"/>
      <c r="GL120" s="41">
        <v>1</v>
      </c>
      <c r="GM120" s="6"/>
      <c r="GN120" s="6"/>
      <c r="GO120" s="6"/>
      <c r="GP120" s="6"/>
      <c r="GQ120" s="6"/>
      <c r="GR120" s="6"/>
      <c r="GS120" s="52"/>
      <c r="GU120" s="328"/>
      <c r="GV120" s="41">
        <v>1</v>
      </c>
      <c r="GW120" s="6"/>
      <c r="GX120" s="6"/>
      <c r="GY120" s="6"/>
      <c r="GZ120" s="6"/>
      <c r="HA120" s="6"/>
      <c r="HB120" s="6"/>
      <c r="HC120" s="52"/>
      <c r="HE120" s="328"/>
      <c r="HF120" s="41">
        <v>1</v>
      </c>
      <c r="HG120" s="6"/>
      <c r="HH120" s="6"/>
      <c r="HI120" s="6"/>
      <c r="HJ120" s="6"/>
      <c r="HK120" s="6"/>
      <c r="HL120" s="6"/>
      <c r="HM120" s="52"/>
      <c r="HO120" s="328"/>
      <c r="HP120" s="41">
        <v>1</v>
      </c>
      <c r="HQ120" s="6"/>
      <c r="HR120" s="6"/>
      <c r="HS120" s="6"/>
      <c r="HT120" s="6"/>
      <c r="HU120" s="6"/>
      <c r="HV120" s="6"/>
      <c r="HW120" s="52"/>
      <c r="HY120" s="328"/>
      <c r="HZ120" s="41">
        <v>1</v>
      </c>
      <c r="IA120" s="6"/>
      <c r="IB120" s="6"/>
      <c r="IC120" s="6"/>
      <c r="ID120" s="6"/>
      <c r="IE120" s="6"/>
      <c r="IF120" s="6"/>
      <c r="IG120" s="52"/>
      <c r="II120" s="328"/>
      <c r="IJ120" s="41">
        <v>1</v>
      </c>
      <c r="IK120" s="6"/>
      <c r="IL120" s="6"/>
      <c r="IM120" s="6"/>
      <c r="IN120" s="6"/>
      <c r="IO120" s="6"/>
      <c r="IP120" s="6"/>
      <c r="IQ120" s="52"/>
      <c r="IS120" s="328"/>
      <c r="IT120" s="41">
        <v>1</v>
      </c>
      <c r="IU120" s="6"/>
      <c r="IV120" s="6"/>
      <c r="IW120" s="6"/>
      <c r="IX120" s="6"/>
      <c r="IY120" s="6"/>
      <c r="IZ120" s="6"/>
      <c r="JA120" s="52"/>
    </row>
    <row r="121" spans="1:261" s="1" customFormat="1" outlineLevel="2" x14ac:dyDescent="0.25">
      <c r="B121" s="338"/>
      <c r="C121" s="328"/>
      <c r="D121" s="41" t="s">
        <v>29</v>
      </c>
      <c r="E121" s="6"/>
      <c r="F121" s="6"/>
      <c r="G121" s="6"/>
      <c r="H121" s="6"/>
      <c r="I121" s="6"/>
      <c r="J121" s="6"/>
      <c r="K121" s="52"/>
      <c r="M121" s="328"/>
      <c r="N121" s="41" t="s">
        <v>29</v>
      </c>
      <c r="O121" s="6"/>
      <c r="P121" s="6"/>
      <c r="Q121" s="6"/>
      <c r="R121" s="6"/>
      <c r="S121" s="6"/>
      <c r="T121" s="6">
        <v>0</v>
      </c>
      <c r="U121" s="52"/>
      <c r="W121" s="328"/>
      <c r="X121" s="41" t="s">
        <v>29</v>
      </c>
      <c r="Y121" s="6"/>
      <c r="Z121" s="6"/>
      <c r="AA121" s="6"/>
      <c r="AB121" s="6"/>
      <c r="AC121" s="6"/>
      <c r="AD121" s="6"/>
      <c r="AE121" s="52"/>
      <c r="AG121" s="328"/>
      <c r="AH121" s="41" t="s">
        <v>29</v>
      </c>
      <c r="AI121" s="6"/>
      <c r="AJ121" s="6"/>
      <c r="AK121" s="6"/>
      <c r="AL121" s="6"/>
      <c r="AM121" s="6"/>
      <c r="AN121" s="6"/>
      <c r="AO121" s="52"/>
      <c r="AQ121" s="328"/>
      <c r="AR121" s="41" t="s">
        <v>29</v>
      </c>
      <c r="AS121" s="6"/>
      <c r="AT121" s="6"/>
      <c r="AU121" s="6"/>
      <c r="AV121" s="6"/>
      <c r="AW121" s="6"/>
      <c r="AX121" s="6"/>
      <c r="AY121" s="52"/>
      <c r="BA121" s="328"/>
      <c r="BB121" s="41" t="s">
        <v>29</v>
      </c>
      <c r="BC121" s="6"/>
      <c r="BD121" s="6"/>
      <c r="BE121" s="6"/>
      <c r="BF121" s="6"/>
      <c r="BG121" s="6"/>
      <c r="BH121" s="6"/>
      <c r="BI121" s="52"/>
      <c r="BK121" s="328"/>
      <c r="BL121" s="41" t="s">
        <v>29</v>
      </c>
      <c r="BM121" s="6"/>
      <c r="BN121" s="6"/>
      <c r="BO121" s="6"/>
      <c r="BP121" s="6"/>
      <c r="BQ121" s="6"/>
      <c r="BR121" s="6"/>
      <c r="BS121" s="52"/>
      <c r="BU121" s="328"/>
      <c r="BV121" s="41" t="s">
        <v>29</v>
      </c>
      <c r="BW121" s="6"/>
      <c r="BX121" s="6"/>
      <c r="BY121" s="6"/>
      <c r="BZ121" s="6"/>
      <c r="CA121" s="6"/>
      <c r="CB121" s="6"/>
      <c r="CC121" s="52"/>
      <c r="CE121" s="328"/>
      <c r="CF121" s="41" t="s">
        <v>29</v>
      </c>
      <c r="CG121" s="6"/>
      <c r="CH121" s="6"/>
      <c r="CI121" s="6"/>
      <c r="CJ121" s="6"/>
      <c r="CK121" s="6"/>
      <c r="CL121" s="6"/>
      <c r="CM121" s="52"/>
      <c r="CO121" s="328"/>
      <c r="CP121" s="41" t="s">
        <v>29</v>
      </c>
      <c r="CQ121" s="6"/>
      <c r="CR121" s="6"/>
      <c r="CS121" s="6"/>
      <c r="CT121" s="6"/>
      <c r="CU121" s="6"/>
      <c r="CV121" s="6"/>
      <c r="CW121" s="52"/>
      <c r="CY121" s="328"/>
      <c r="CZ121" s="41" t="s">
        <v>29</v>
      </c>
      <c r="DA121" s="6"/>
      <c r="DB121" s="6"/>
      <c r="DC121" s="6"/>
      <c r="DD121" s="6"/>
      <c r="DE121" s="6"/>
      <c r="DF121" s="6"/>
      <c r="DG121" s="52"/>
      <c r="DI121" s="328"/>
      <c r="DJ121" s="41" t="s">
        <v>29</v>
      </c>
      <c r="DK121" s="6"/>
      <c r="DL121" s="6"/>
      <c r="DM121" s="6"/>
      <c r="DN121" s="6"/>
      <c r="DO121" s="6"/>
      <c r="DP121" s="6"/>
      <c r="DQ121" s="52"/>
      <c r="DS121" s="328"/>
      <c r="DT121" s="41" t="s">
        <v>29</v>
      </c>
      <c r="DU121" s="6"/>
      <c r="DV121" s="6"/>
      <c r="DW121" s="6"/>
      <c r="DX121" s="6"/>
      <c r="DY121" s="6"/>
      <c r="DZ121" s="6"/>
      <c r="EA121" s="52"/>
      <c r="EC121" s="328"/>
      <c r="ED121" s="41" t="s">
        <v>29</v>
      </c>
      <c r="EE121" s="6"/>
      <c r="EF121" s="6"/>
      <c r="EG121" s="6"/>
      <c r="EH121" s="6"/>
      <c r="EI121" s="6"/>
      <c r="EJ121" s="6"/>
      <c r="EK121" s="52"/>
      <c r="EM121" s="328"/>
      <c r="EN121" s="41" t="s">
        <v>29</v>
      </c>
      <c r="EO121" s="6"/>
      <c r="EP121" s="6"/>
      <c r="EQ121" s="6"/>
      <c r="ER121" s="6"/>
      <c r="ES121" s="6"/>
      <c r="ET121" s="6"/>
      <c r="EU121" s="52"/>
      <c r="EW121" s="328"/>
      <c r="EX121" s="41" t="s">
        <v>29</v>
      </c>
      <c r="EY121" s="6"/>
      <c r="EZ121" s="6"/>
      <c r="FA121" s="6"/>
      <c r="FB121" s="6"/>
      <c r="FC121" s="6"/>
      <c r="FD121" s="6"/>
      <c r="FE121" s="52"/>
      <c r="FG121" s="328"/>
      <c r="FH121" s="41" t="s">
        <v>29</v>
      </c>
      <c r="FI121" s="6"/>
      <c r="FJ121" s="6"/>
      <c r="FK121" s="6"/>
      <c r="FL121" s="6"/>
      <c r="FM121" s="6"/>
      <c r="FN121" s="6"/>
      <c r="FO121" s="52"/>
      <c r="FQ121" s="328"/>
      <c r="FR121" s="41" t="s">
        <v>29</v>
      </c>
      <c r="FS121" s="6"/>
      <c r="FT121" s="6"/>
      <c r="FU121" s="6"/>
      <c r="FV121" s="6"/>
      <c r="FW121" s="6"/>
      <c r="FX121" s="6"/>
      <c r="FY121" s="52"/>
      <c r="GA121" s="328"/>
      <c r="GB121" s="41" t="s">
        <v>29</v>
      </c>
      <c r="GC121" s="6"/>
      <c r="GD121" s="6"/>
      <c r="GE121" s="6"/>
      <c r="GF121" s="6"/>
      <c r="GG121" s="6"/>
      <c r="GH121" s="6"/>
      <c r="GI121" s="52"/>
      <c r="GK121" s="328"/>
      <c r="GL121" s="41" t="s">
        <v>29</v>
      </c>
      <c r="GM121" s="6"/>
      <c r="GN121" s="6"/>
      <c r="GO121" s="6"/>
      <c r="GP121" s="6"/>
      <c r="GQ121" s="6"/>
      <c r="GR121" s="6"/>
      <c r="GS121" s="52"/>
      <c r="GU121" s="328"/>
      <c r="GV121" s="41" t="s">
        <v>29</v>
      </c>
      <c r="GW121" s="6"/>
      <c r="GX121" s="6"/>
      <c r="GY121" s="6"/>
      <c r="GZ121" s="6"/>
      <c r="HA121" s="6"/>
      <c r="HB121" s="6"/>
      <c r="HC121" s="52"/>
      <c r="HE121" s="328"/>
      <c r="HF121" s="41" t="s">
        <v>29</v>
      </c>
      <c r="HG121" s="6"/>
      <c r="HH121" s="6"/>
      <c r="HI121" s="6"/>
      <c r="HJ121" s="6"/>
      <c r="HK121" s="6"/>
      <c r="HL121" s="6"/>
      <c r="HM121" s="52"/>
      <c r="HO121" s="328"/>
      <c r="HP121" s="41" t="s">
        <v>29</v>
      </c>
      <c r="HQ121" s="6"/>
      <c r="HR121" s="6"/>
      <c r="HS121" s="6"/>
      <c r="HT121" s="6"/>
      <c r="HU121" s="6"/>
      <c r="HV121" s="6"/>
      <c r="HW121" s="52"/>
      <c r="HY121" s="328"/>
      <c r="HZ121" s="41" t="s">
        <v>29</v>
      </c>
      <c r="IA121" s="6"/>
      <c r="IB121" s="6"/>
      <c r="IC121" s="6"/>
      <c r="ID121" s="6"/>
      <c r="IE121" s="6"/>
      <c r="IF121" s="6"/>
      <c r="IG121" s="52"/>
      <c r="II121" s="328"/>
      <c r="IJ121" s="41" t="s">
        <v>29</v>
      </c>
      <c r="IK121" s="6"/>
      <c r="IL121" s="6"/>
      <c r="IM121" s="6"/>
      <c r="IN121" s="6"/>
      <c r="IO121" s="6"/>
      <c r="IP121" s="6"/>
      <c r="IQ121" s="52"/>
      <c r="IS121" s="328"/>
      <c r="IT121" s="41" t="s">
        <v>29</v>
      </c>
      <c r="IU121" s="6"/>
      <c r="IV121" s="6"/>
      <c r="IW121" s="6"/>
      <c r="IX121" s="6"/>
      <c r="IY121" s="6"/>
      <c r="IZ121" s="6"/>
      <c r="JA121" s="52"/>
    </row>
    <row r="122" spans="1:261" s="1" customFormat="1" outlineLevel="2" x14ac:dyDescent="0.25">
      <c r="B122" s="338"/>
      <c r="C122" s="328"/>
      <c r="D122" s="41" t="s">
        <v>30</v>
      </c>
      <c r="E122" s="6"/>
      <c r="F122" s="6"/>
      <c r="G122" s="6"/>
      <c r="H122" s="6"/>
      <c r="I122" s="6"/>
      <c r="J122" s="6"/>
      <c r="K122" s="52"/>
      <c r="M122" s="328"/>
      <c r="N122" s="41" t="s">
        <v>30</v>
      </c>
      <c r="O122" s="6"/>
      <c r="P122" s="6"/>
      <c r="Q122" s="6"/>
      <c r="R122" s="6"/>
      <c r="S122" s="6"/>
      <c r="T122" s="6">
        <v>0</v>
      </c>
      <c r="U122" s="52"/>
      <c r="W122" s="328"/>
      <c r="X122" s="41" t="s">
        <v>30</v>
      </c>
      <c r="Y122" s="6"/>
      <c r="Z122" s="6"/>
      <c r="AA122" s="6"/>
      <c r="AB122" s="6"/>
      <c r="AC122" s="6"/>
      <c r="AD122" s="6"/>
      <c r="AE122" s="52"/>
      <c r="AG122" s="328"/>
      <c r="AH122" s="41" t="s">
        <v>30</v>
      </c>
      <c r="AI122" s="6"/>
      <c r="AJ122" s="6"/>
      <c r="AK122" s="6"/>
      <c r="AL122" s="6"/>
      <c r="AM122" s="6"/>
      <c r="AN122" s="6"/>
      <c r="AO122" s="52"/>
      <c r="AQ122" s="328"/>
      <c r="AR122" s="41" t="s">
        <v>30</v>
      </c>
      <c r="AS122" s="6"/>
      <c r="AT122" s="6"/>
      <c r="AU122" s="6"/>
      <c r="AV122" s="6"/>
      <c r="AW122" s="6"/>
      <c r="AX122" s="6"/>
      <c r="AY122" s="52"/>
      <c r="BA122" s="328"/>
      <c r="BB122" s="41" t="s">
        <v>30</v>
      </c>
      <c r="BC122" s="6"/>
      <c r="BD122" s="6"/>
      <c r="BE122" s="6"/>
      <c r="BF122" s="6"/>
      <c r="BG122" s="6"/>
      <c r="BH122" s="6"/>
      <c r="BI122" s="52"/>
      <c r="BK122" s="328"/>
      <c r="BL122" s="41" t="s">
        <v>30</v>
      </c>
      <c r="BM122" s="6"/>
      <c r="BN122" s="6"/>
      <c r="BO122" s="6"/>
      <c r="BP122" s="6"/>
      <c r="BQ122" s="6"/>
      <c r="BR122" s="6"/>
      <c r="BS122" s="52"/>
      <c r="BU122" s="328"/>
      <c r="BV122" s="41" t="s">
        <v>30</v>
      </c>
      <c r="BW122" s="6"/>
      <c r="BX122" s="6"/>
      <c r="BY122" s="6"/>
      <c r="BZ122" s="6"/>
      <c r="CA122" s="6"/>
      <c r="CB122" s="6"/>
      <c r="CC122" s="52"/>
      <c r="CE122" s="328"/>
      <c r="CF122" s="41" t="s">
        <v>30</v>
      </c>
      <c r="CG122" s="6"/>
      <c r="CH122" s="6"/>
      <c r="CI122" s="6"/>
      <c r="CJ122" s="6"/>
      <c r="CK122" s="6"/>
      <c r="CL122" s="6"/>
      <c r="CM122" s="52"/>
      <c r="CO122" s="328"/>
      <c r="CP122" s="41" t="s">
        <v>30</v>
      </c>
      <c r="CQ122" s="6"/>
      <c r="CR122" s="6"/>
      <c r="CS122" s="6"/>
      <c r="CT122" s="6"/>
      <c r="CU122" s="6"/>
      <c r="CV122" s="6"/>
      <c r="CW122" s="52"/>
      <c r="CY122" s="328"/>
      <c r="CZ122" s="41" t="s">
        <v>30</v>
      </c>
      <c r="DA122" s="6"/>
      <c r="DB122" s="6"/>
      <c r="DC122" s="6"/>
      <c r="DD122" s="6"/>
      <c r="DE122" s="6"/>
      <c r="DF122" s="6"/>
      <c r="DG122" s="52"/>
      <c r="DI122" s="328"/>
      <c r="DJ122" s="41" t="s">
        <v>30</v>
      </c>
      <c r="DK122" s="6"/>
      <c r="DL122" s="6"/>
      <c r="DM122" s="6"/>
      <c r="DN122" s="6"/>
      <c r="DO122" s="6"/>
      <c r="DP122" s="6"/>
      <c r="DQ122" s="52"/>
      <c r="DS122" s="328"/>
      <c r="DT122" s="41" t="s">
        <v>30</v>
      </c>
      <c r="DU122" s="6"/>
      <c r="DV122" s="6"/>
      <c r="DW122" s="6"/>
      <c r="DX122" s="6"/>
      <c r="DY122" s="6"/>
      <c r="DZ122" s="6"/>
      <c r="EA122" s="52"/>
      <c r="EC122" s="328"/>
      <c r="ED122" s="41" t="s">
        <v>30</v>
      </c>
      <c r="EE122" s="6"/>
      <c r="EF122" s="6"/>
      <c r="EG122" s="6"/>
      <c r="EH122" s="6"/>
      <c r="EI122" s="6"/>
      <c r="EJ122" s="6"/>
      <c r="EK122" s="52"/>
      <c r="EM122" s="328"/>
      <c r="EN122" s="41" t="s">
        <v>30</v>
      </c>
      <c r="EO122" s="6"/>
      <c r="EP122" s="6"/>
      <c r="EQ122" s="6"/>
      <c r="ER122" s="6"/>
      <c r="ES122" s="6"/>
      <c r="ET122" s="6"/>
      <c r="EU122" s="52"/>
      <c r="EW122" s="328"/>
      <c r="EX122" s="41" t="s">
        <v>30</v>
      </c>
      <c r="EY122" s="6"/>
      <c r="EZ122" s="6"/>
      <c r="FA122" s="6"/>
      <c r="FB122" s="6"/>
      <c r="FC122" s="6"/>
      <c r="FD122" s="6"/>
      <c r="FE122" s="52"/>
      <c r="FG122" s="328"/>
      <c r="FH122" s="41" t="s">
        <v>30</v>
      </c>
      <c r="FI122" s="6"/>
      <c r="FJ122" s="6"/>
      <c r="FK122" s="6"/>
      <c r="FL122" s="6"/>
      <c r="FM122" s="6"/>
      <c r="FN122" s="6"/>
      <c r="FO122" s="52"/>
      <c r="FQ122" s="328"/>
      <c r="FR122" s="41" t="s">
        <v>30</v>
      </c>
      <c r="FS122" s="6"/>
      <c r="FT122" s="6"/>
      <c r="FU122" s="6"/>
      <c r="FV122" s="6"/>
      <c r="FW122" s="6"/>
      <c r="FX122" s="6"/>
      <c r="FY122" s="52"/>
      <c r="GA122" s="328"/>
      <c r="GB122" s="41" t="s">
        <v>30</v>
      </c>
      <c r="GC122" s="6"/>
      <c r="GD122" s="6"/>
      <c r="GE122" s="6"/>
      <c r="GF122" s="6"/>
      <c r="GG122" s="6"/>
      <c r="GH122" s="6"/>
      <c r="GI122" s="52"/>
      <c r="GK122" s="328"/>
      <c r="GL122" s="41" t="s">
        <v>30</v>
      </c>
      <c r="GM122" s="6"/>
      <c r="GN122" s="6"/>
      <c r="GO122" s="6"/>
      <c r="GP122" s="6"/>
      <c r="GQ122" s="6"/>
      <c r="GR122" s="6"/>
      <c r="GS122" s="52"/>
      <c r="GU122" s="328"/>
      <c r="GV122" s="41" t="s">
        <v>30</v>
      </c>
      <c r="GW122" s="6"/>
      <c r="GX122" s="6"/>
      <c r="GY122" s="6"/>
      <c r="GZ122" s="6"/>
      <c r="HA122" s="6"/>
      <c r="HB122" s="6"/>
      <c r="HC122" s="52"/>
      <c r="HE122" s="328"/>
      <c r="HF122" s="41" t="s">
        <v>30</v>
      </c>
      <c r="HG122" s="6"/>
      <c r="HH122" s="6"/>
      <c r="HI122" s="6"/>
      <c r="HJ122" s="6"/>
      <c r="HK122" s="6"/>
      <c r="HL122" s="6"/>
      <c r="HM122" s="52"/>
      <c r="HO122" s="328"/>
      <c r="HP122" s="41" t="s">
        <v>30</v>
      </c>
      <c r="HQ122" s="6"/>
      <c r="HR122" s="6"/>
      <c r="HS122" s="6"/>
      <c r="HT122" s="6"/>
      <c r="HU122" s="6"/>
      <c r="HV122" s="6"/>
      <c r="HW122" s="52"/>
      <c r="HY122" s="328"/>
      <c r="HZ122" s="41" t="s">
        <v>30</v>
      </c>
      <c r="IA122" s="6"/>
      <c r="IB122" s="6"/>
      <c r="IC122" s="6"/>
      <c r="ID122" s="6"/>
      <c r="IE122" s="6"/>
      <c r="IF122" s="6"/>
      <c r="IG122" s="52"/>
      <c r="II122" s="328"/>
      <c r="IJ122" s="41" t="s">
        <v>30</v>
      </c>
      <c r="IK122" s="6"/>
      <c r="IL122" s="6"/>
      <c r="IM122" s="6"/>
      <c r="IN122" s="6"/>
      <c r="IO122" s="6"/>
      <c r="IP122" s="6"/>
      <c r="IQ122" s="52"/>
      <c r="IS122" s="328"/>
      <c r="IT122" s="41" t="s">
        <v>30</v>
      </c>
      <c r="IU122" s="6"/>
      <c r="IV122" s="6"/>
      <c r="IW122" s="6"/>
      <c r="IX122" s="6"/>
      <c r="IY122" s="6"/>
      <c r="IZ122" s="6"/>
      <c r="JA122" s="52"/>
    </row>
    <row r="123" spans="1:261" s="1" customFormat="1" outlineLevel="2" x14ac:dyDescent="0.25">
      <c r="B123" s="338"/>
      <c r="C123" s="328"/>
      <c r="D123" s="41" t="s">
        <v>41</v>
      </c>
      <c r="E123" s="6"/>
      <c r="F123" s="6"/>
      <c r="G123" s="6"/>
      <c r="H123" s="6"/>
      <c r="I123" s="6"/>
      <c r="J123" s="6"/>
      <c r="K123" s="52"/>
      <c r="M123" s="328"/>
      <c r="N123" s="41" t="s">
        <v>41</v>
      </c>
      <c r="O123" s="6"/>
      <c r="P123" s="6"/>
      <c r="Q123" s="6"/>
      <c r="R123" s="6"/>
      <c r="S123" s="6"/>
      <c r="T123" s="6">
        <v>0</v>
      </c>
      <c r="U123" s="52"/>
      <c r="W123" s="328"/>
      <c r="X123" s="41" t="s">
        <v>41</v>
      </c>
      <c r="Y123" s="6"/>
      <c r="Z123" s="6"/>
      <c r="AA123" s="6"/>
      <c r="AB123" s="6"/>
      <c r="AC123" s="6"/>
      <c r="AD123" s="6"/>
      <c r="AE123" s="52"/>
      <c r="AG123" s="328"/>
      <c r="AH123" s="41" t="s">
        <v>41</v>
      </c>
      <c r="AI123" s="6"/>
      <c r="AJ123" s="6"/>
      <c r="AK123" s="6"/>
      <c r="AL123" s="6"/>
      <c r="AM123" s="6"/>
      <c r="AN123" s="6"/>
      <c r="AO123" s="52"/>
      <c r="AQ123" s="328"/>
      <c r="AR123" s="41" t="s">
        <v>41</v>
      </c>
      <c r="AS123" s="6"/>
      <c r="AT123" s="6"/>
      <c r="AU123" s="6"/>
      <c r="AV123" s="6"/>
      <c r="AW123" s="6"/>
      <c r="AX123" s="6"/>
      <c r="AY123" s="52"/>
      <c r="BA123" s="328"/>
      <c r="BB123" s="41" t="s">
        <v>41</v>
      </c>
      <c r="BC123" s="6"/>
      <c r="BD123" s="6"/>
      <c r="BE123" s="6"/>
      <c r="BF123" s="6"/>
      <c r="BG123" s="6"/>
      <c r="BH123" s="6"/>
      <c r="BI123" s="52"/>
      <c r="BK123" s="328"/>
      <c r="BL123" s="41" t="s">
        <v>41</v>
      </c>
      <c r="BM123" s="6"/>
      <c r="BN123" s="6"/>
      <c r="BO123" s="6"/>
      <c r="BP123" s="6"/>
      <c r="BQ123" s="6"/>
      <c r="BR123" s="6"/>
      <c r="BS123" s="52"/>
      <c r="BU123" s="328"/>
      <c r="BV123" s="41" t="s">
        <v>41</v>
      </c>
      <c r="BW123" s="6"/>
      <c r="BX123" s="6"/>
      <c r="BY123" s="6"/>
      <c r="BZ123" s="6"/>
      <c r="CA123" s="6"/>
      <c r="CB123" s="6"/>
      <c r="CC123" s="52"/>
      <c r="CE123" s="328"/>
      <c r="CF123" s="41" t="s">
        <v>41</v>
      </c>
      <c r="CG123" s="6"/>
      <c r="CH123" s="6"/>
      <c r="CI123" s="6"/>
      <c r="CJ123" s="6"/>
      <c r="CK123" s="6"/>
      <c r="CL123" s="6"/>
      <c r="CM123" s="52"/>
      <c r="CO123" s="328"/>
      <c r="CP123" s="41" t="s">
        <v>41</v>
      </c>
      <c r="CQ123" s="6"/>
      <c r="CR123" s="6"/>
      <c r="CS123" s="6"/>
      <c r="CT123" s="6"/>
      <c r="CU123" s="6"/>
      <c r="CV123" s="6"/>
      <c r="CW123" s="52"/>
      <c r="CY123" s="328"/>
      <c r="CZ123" s="41" t="s">
        <v>41</v>
      </c>
      <c r="DA123" s="6"/>
      <c r="DB123" s="6"/>
      <c r="DC123" s="6"/>
      <c r="DD123" s="6"/>
      <c r="DE123" s="6"/>
      <c r="DF123" s="6"/>
      <c r="DG123" s="52"/>
      <c r="DI123" s="328"/>
      <c r="DJ123" s="41" t="s">
        <v>41</v>
      </c>
      <c r="DK123" s="6"/>
      <c r="DL123" s="6"/>
      <c r="DM123" s="6"/>
      <c r="DN123" s="6"/>
      <c r="DO123" s="6"/>
      <c r="DP123" s="6"/>
      <c r="DQ123" s="52"/>
      <c r="DS123" s="328"/>
      <c r="DT123" s="41" t="s">
        <v>41</v>
      </c>
      <c r="DU123" s="6"/>
      <c r="DV123" s="6"/>
      <c r="DW123" s="6"/>
      <c r="DX123" s="6"/>
      <c r="DY123" s="6"/>
      <c r="DZ123" s="6"/>
      <c r="EA123" s="52"/>
      <c r="EC123" s="328"/>
      <c r="ED123" s="41" t="s">
        <v>41</v>
      </c>
      <c r="EE123" s="6"/>
      <c r="EF123" s="6"/>
      <c r="EG123" s="6"/>
      <c r="EH123" s="6"/>
      <c r="EI123" s="6"/>
      <c r="EJ123" s="6"/>
      <c r="EK123" s="52"/>
      <c r="EM123" s="328"/>
      <c r="EN123" s="41" t="s">
        <v>41</v>
      </c>
      <c r="EO123" s="6"/>
      <c r="EP123" s="6"/>
      <c r="EQ123" s="6"/>
      <c r="ER123" s="6"/>
      <c r="ES123" s="6"/>
      <c r="ET123" s="6"/>
      <c r="EU123" s="52"/>
      <c r="EW123" s="328"/>
      <c r="EX123" s="41" t="s">
        <v>41</v>
      </c>
      <c r="EY123" s="6"/>
      <c r="EZ123" s="6"/>
      <c r="FA123" s="6"/>
      <c r="FB123" s="6"/>
      <c r="FC123" s="6"/>
      <c r="FD123" s="6"/>
      <c r="FE123" s="52"/>
      <c r="FG123" s="328"/>
      <c r="FH123" s="41" t="s">
        <v>41</v>
      </c>
      <c r="FI123" s="6"/>
      <c r="FJ123" s="6"/>
      <c r="FK123" s="6"/>
      <c r="FL123" s="6"/>
      <c r="FM123" s="6"/>
      <c r="FN123" s="6"/>
      <c r="FO123" s="52"/>
      <c r="FQ123" s="328"/>
      <c r="FR123" s="41" t="s">
        <v>41</v>
      </c>
      <c r="FS123" s="6"/>
      <c r="FT123" s="6"/>
      <c r="FU123" s="6"/>
      <c r="FV123" s="6"/>
      <c r="FW123" s="6"/>
      <c r="FX123" s="6"/>
      <c r="FY123" s="52"/>
      <c r="GA123" s="328"/>
      <c r="GB123" s="41" t="s">
        <v>41</v>
      </c>
      <c r="GC123" s="6"/>
      <c r="GD123" s="6"/>
      <c r="GE123" s="6"/>
      <c r="GF123" s="6"/>
      <c r="GG123" s="6"/>
      <c r="GH123" s="6"/>
      <c r="GI123" s="52"/>
      <c r="GK123" s="328"/>
      <c r="GL123" s="41" t="s">
        <v>41</v>
      </c>
      <c r="GM123" s="6"/>
      <c r="GN123" s="6"/>
      <c r="GO123" s="6"/>
      <c r="GP123" s="6"/>
      <c r="GQ123" s="6"/>
      <c r="GR123" s="6"/>
      <c r="GS123" s="52"/>
      <c r="GU123" s="328"/>
      <c r="GV123" s="41" t="s">
        <v>41</v>
      </c>
      <c r="GW123" s="6"/>
      <c r="GX123" s="6"/>
      <c r="GY123" s="6"/>
      <c r="GZ123" s="6"/>
      <c r="HA123" s="6"/>
      <c r="HB123" s="6"/>
      <c r="HC123" s="52"/>
      <c r="HE123" s="328"/>
      <c r="HF123" s="41" t="s">
        <v>41</v>
      </c>
      <c r="HG123" s="6"/>
      <c r="HH123" s="6"/>
      <c r="HI123" s="6"/>
      <c r="HJ123" s="6"/>
      <c r="HK123" s="6"/>
      <c r="HL123" s="6"/>
      <c r="HM123" s="52"/>
      <c r="HO123" s="328"/>
      <c r="HP123" s="41" t="s">
        <v>41</v>
      </c>
      <c r="HQ123" s="6"/>
      <c r="HR123" s="6"/>
      <c r="HS123" s="6"/>
      <c r="HT123" s="6"/>
      <c r="HU123" s="6"/>
      <c r="HV123" s="6"/>
      <c r="HW123" s="52"/>
      <c r="HY123" s="328"/>
      <c r="HZ123" s="41" t="s">
        <v>41</v>
      </c>
      <c r="IA123" s="6"/>
      <c r="IB123" s="6"/>
      <c r="IC123" s="6"/>
      <c r="ID123" s="6"/>
      <c r="IE123" s="6"/>
      <c r="IF123" s="6"/>
      <c r="IG123" s="52"/>
      <c r="II123" s="328"/>
      <c r="IJ123" s="41" t="s">
        <v>41</v>
      </c>
      <c r="IK123" s="6"/>
      <c r="IL123" s="6"/>
      <c r="IM123" s="6"/>
      <c r="IN123" s="6"/>
      <c r="IO123" s="6"/>
      <c r="IP123" s="6"/>
      <c r="IQ123" s="52"/>
      <c r="IS123" s="328"/>
      <c r="IT123" s="41" t="s">
        <v>41</v>
      </c>
      <c r="IU123" s="6"/>
      <c r="IV123" s="6"/>
      <c r="IW123" s="6"/>
      <c r="IX123" s="6"/>
      <c r="IY123" s="6"/>
      <c r="IZ123" s="6"/>
      <c r="JA123" s="52"/>
    </row>
    <row r="124" spans="1:261" s="1" customFormat="1" outlineLevel="2" x14ac:dyDescent="0.25">
      <c r="B124" s="338"/>
      <c r="C124" s="328"/>
      <c r="D124" s="41" t="s">
        <v>42</v>
      </c>
      <c r="E124" s="6"/>
      <c r="F124" s="6"/>
      <c r="G124" s="6"/>
      <c r="H124" s="6"/>
      <c r="I124" s="6"/>
      <c r="J124" s="6"/>
      <c r="K124" s="52"/>
      <c r="M124" s="328"/>
      <c r="N124" s="41" t="s">
        <v>42</v>
      </c>
      <c r="O124" s="6"/>
      <c r="P124" s="6"/>
      <c r="Q124" s="6"/>
      <c r="R124" s="6"/>
      <c r="S124" s="6"/>
      <c r="T124" s="6">
        <v>0</v>
      </c>
      <c r="U124" s="52"/>
      <c r="W124" s="328"/>
      <c r="X124" s="41" t="s">
        <v>42</v>
      </c>
      <c r="Y124" s="6"/>
      <c r="Z124" s="6"/>
      <c r="AA124" s="6"/>
      <c r="AB124" s="6"/>
      <c r="AC124" s="6"/>
      <c r="AD124" s="6"/>
      <c r="AE124" s="52"/>
      <c r="AG124" s="328"/>
      <c r="AH124" s="41" t="s">
        <v>42</v>
      </c>
      <c r="AI124" s="6"/>
      <c r="AJ124" s="6"/>
      <c r="AK124" s="6"/>
      <c r="AL124" s="6"/>
      <c r="AM124" s="6"/>
      <c r="AN124" s="6"/>
      <c r="AO124" s="52"/>
      <c r="AQ124" s="328"/>
      <c r="AR124" s="41" t="s">
        <v>42</v>
      </c>
      <c r="AS124" s="6"/>
      <c r="AT124" s="6"/>
      <c r="AU124" s="6"/>
      <c r="AV124" s="6"/>
      <c r="AW124" s="6"/>
      <c r="AX124" s="6"/>
      <c r="AY124" s="52"/>
      <c r="BA124" s="328"/>
      <c r="BB124" s="41" t="s">
        <v>42</v>
      </c>
      <c r="BC124" s="6"/>
      <c r="BD124" s="6"/>
      <c r="BE124" s="6"/>
      <c r="BF124" s="6"/>
      <c r="BG124" s="6"/>
      <c r="BH124" s="6"/>
      <c r="BI124" s="52"/>
      <c r="BK124" s="328"/>
      <c r="BL124" s="41" t="s">
        <v>42</v>
      </c>
      <c r="BM124" s="6"/>
      <c r="BN124" s="6"/>
      <c r="BO124" s="6"/>
      <c r="BP124" s="6"/>
      <c r="BQ124" s="6"/>
      <c r="BR124" s="6"/>
      <c r="BS124" s="52"/>
      <c r="BU124" s="328"/>
      <c r="BV124" s="41" t="s">
        <v>42</v>
      </c>
      <c r="BW124" s="6"/>
      <c r="BX124" s="6"/>
      <c r="BY124" s="6"/>
      <c r="BZ124" s="6"/>
      <c r="CA124" s="6"/>
      <c r="CB124" s="6"/>
      <c r="CC124" s="52"/>
      <c r="CE124" s="328"/>
      <c r="CF124" s="41" t="s">
        <v>42</v>
      </c>
      <c r="CG124" s="6"/>
      <c r="CH124" s="6"/>
      <c r="CI124" s="6"/>
      <c r="CJ124" s="6"/>
      <c r="CK124" s="6"/>
      <c r="CL124" s="6"/>
      <c r="CM124" s="52"/>
      <c r="CO124" s="328"/>
      <c r="CP124" s="41" t="s">
        <v>42</v>
      </c>
      <c r="CQ124" s="6"/>
      <c r="CR124" s="6"/>
      <c r="CS124" s="6"/>
      <c r="CT124" s="6"/>
      <c r="CU124" s="6"/>
      <c r="CV124" s="6"/>
      <c r="CW124" s="52"/>
      <c r="CY124" s="328"/>
      <c r="CZ124" s="41" t="s">
        <v>42</v>
      </c>
      <c r="DA124" s="6"/>
      <c r="DB124" s="6"/>
      <c r="DC124" s="6"/>
      <c r="DD124" s="6"/>
      <c r="DE124" s="6"/>
      <c r="DF124" s="6"/>
      <c r="DG124" s="52"/>
      <c r="DI124" s="328"/>
      <c r="DJ124" s="41" t="s">
        <v>42</v>
      </c>
      <c r="DK124" s="6"/>
      <c r="DL124" s="6"/>
      <c r="DM124" s="6"/>
      <c r="DN124" s="6"/>
      <c r="DO124" s="6"/>
      <c r="DP124" s="6"/>
      <c r="DQ124" s="52"/>
      <c r="DS124" s="328"/>
      <c r="DT124" s="41" t="s">
        <v>42</v>
      </c>
      <c r="DU124" s="6"/>
      <c r="DV124" s="6"/>
      <c r="DW124" s="6"/>
      <c r="DX124" s="6"/>
      <c r="DY124" s="6"/>
      <c r="DZ124" s="6"/>
      <c r="EA124" s="52"/>
      <c r="EC124" s="328"/>
      <c r="ED124" s="41" t="s">
        <v>42</v>
      </c>
      <c r="EE124" s="6"/>
      <c r="EF124" s="6"/>
      <c r="EG124" s="6"/>
      <c r="EH124" s="6"/>
      <c r="EI124" s="6"/>
      <c r="EJ124" s="6"/>
      <c r="EK124" s="52"/>
      <c r="EM124" s="328"/>
      <c r="EN124" s="41" t="s">
        <v>42</v>
      </c>
      <c r="EO124" s="6"/>
      <c r="EP124" s="6"/>
      <c r="EQ124" s="6"/>
      <c r="ER124" s="6"/>
      <c r="ES124" s="6"/>
      <c r="ET124" s="6"/>
      <c r="EU124" s="52"/>
      <c r="EW124" s="328"/>
      <c r="EX124" s="41" t="s">
        <v>42</v>
      </c>
      <c r="EY124" s="6"/>
      <c r="EZ124" s="6"/>
      <c r="FA124" s="6"/>
      <c r="FB124" s="6"/>
      <c r="FC124" s="6"/>
      <c r="FD124" s="6"/>
      <c r="FE124" s="52"/>
      <c r="FG124" s="328"/>
      <c r="FH124" s="41" t="s">
        <v>42</v>
      </c>
      <c r="FI124" s="6"/>
      <c r="FJ124" s="6"/>
      <c r="FK124" s="6"/>
      <c r="FL124" s="6"/>
      <c r="FM124" s="6"/>
      <c r="FN124" s="6"/>
      <c r="FO124" s="52"/>
      <c r="FQ124" s="328"/>
      <c r="FR124" s="41" t="s">
        <v>42</v>
      </c>
      <c r="FS124" s="6"/>
      <c r="FT124" s="6"/>
      <c r="FU124" s="6"/>
      <c r="FV124" s="6"/>
      <c r="FW124" s="6"/>
      <c r="FX124" s="6"/>
      <c r="FY124" s="52"/>
      <c r="GA124" s="328"/>
      <c r="GB124" s="41" t="s">
        <v>42</v>
      </c>
      <c r="GC124" s="6"/>
      <c r="GD124" s="6"/>
      <c r="GE124" s="6"/>
      <c r="GF124" s="6"/>
      <c r="GG124" s="6"/>
      <c r="GH124" s="6"/>
      <c r="GI124" s="52"/>
      <c r="GK124" s="328"/>
      <c r="GL124" s="41" t="s">
        <v>42</v>
      </c>
      <c r="GM124" s="6"/>
      <c r="GN124" s="6"/>
      <c r="GO124" s="6"/>
      <c r="GP124" s="6"/>
      <c r="GQ124" s="6"/>
      <c r="GR124" s="6"/>
      <c r="GS124" s="52"/>
      <c r="GU124" s="328"/>
      <c r="GV124" s="41" t="s">
        <v>42</v>
      </c>
      <c r="GW124" s="6"/>
      <c r="GX124" s="6"/>
      <c r="GY124" s="6"/>
      <c r="GZ124" s="6"/>
      <c r="HA124" s="6"/>
      <c r="HB124" s="6"/>
      <c r="HC124" s="52"/>
      <c r="HE124" s="328"/>
      <c r="HF124" s="41" t="s">
        <v>42</v>
      </c>
      <c r="HG124" s="6"/>
      <c r="HH124" s="6"/>
      <c r="HI124" s="6"/>
      <c r="HJ124" s="6"/>
      <c r="HK124" s="6"/>
      <c r="HL124" s="6"/>
      <c r="HM124" s="52"/>
      <c r="HO124" s="328"/>
      <c r="HP124" s="41" t="s">
        <v>42</v>
      </c>
      <c r="HQ124" s="6"/>
      <c r="HR124" s="6"/>
      <c r="HS124" s="6"/>
      <c r="HT124" s="6"/>
      <c r="HU124" s="6"/>
      <c r="HV124" s="6"/>
      <c r="HW124" s="52"/>
      <c r="HY124" s="328"/>
      <c r="HZ124" s="41" t="s">
        <v>42</v>
      </c>
      <c r="IA124" s="6"/>
      <c r="IB124" s="6"/>
      <c r="IC124" s="6"/>
      <c r="ID124" s="6"/>
      <c r="IE124" s="6"/>
      <c r="IF124" s="6"/>
      <c r="IG124" s="52"/>
      <c r="II124" s="328"/>
      <c r="IJ124" s="41" t="s">
        <v>42</v>
      </c>
      <c r="IK124" s="6"/>
      <c r="IL124" s="6"/>
      <c r="IM124" s="6"/>
      <c r="IN124" s="6"/>
      <c r="IO124" s="6"/>
      <c r="IP124" s="6"/>
      <c r="IQ124" s="52"/>
      <c r="IS124" s="328"/>
      <c r="IT124" s="41" t="s">
        <v>42</v>
      </c>
      <c r="IU124" s="6"/>
      <c r="IV124" s="6"/>
      <c r="IW124" s="6"/>
      <c r="IX124" s="6"/>
      <c r="IY124" s="6"/>
      <c r="IZ124" s="6"/>
      <c r="JA124" s="52"/>
    </row>
    <row r="125" spans="1:261" s="1" customFormat="1" outlineLevel="2" x14ac:dyDescent="0.25">
      <c r="B125" s="338"/>
      <c r="C125" s="328"/>
      <c r="D125" s="41" t="s">
        <v>43</v>
      </c>
      <c r="E125" s="6"/>
      <c r="F125" s="6"/>
      <c r="G125" s="6"/>
      <c r="H125" s="6"/>
      <c r="I125" s="6"/>
      <c r="J125" s="6"/>
      <c r="K125" s="52"/>
      <c r="M125" s="328"/>
      <c r="N125" s="41" t="s">
        <v>43</v>
      </c>
      <c r="O125" s="6"/>
      <c r="P125" s="6"/>
      <c r="Q125" s="6"/>
      <c r="R125" s="6"/>
      <c r="S125" s="6"/>
      <c r="T125" s="6">
        <v>0</v>
      </c>
      <c r="U125" s="52"/>
      <c r="W125" s="328"/>
      <c r="X125" s="41" t="s">
        <v>43</v>
      </c>
      <c r="Y125" s="6"/>
      <c r="Z125" s="6"/>
      <c r="AA125" s="6"/>
      <c r="AB125" s="6"/>
      <c r="AC125" s="6"/>
      <c r="AD125" s="6"/>
      <c r="AE125" s="52"/>
      <c r="AG125" s="328"/>
      <c r="AH125" s="41" t="s">
        <v>43</v>
      </c>
      <c r="AI125" s="6"/>
      <c r="AJ125" s="6"/>
      <c r="AK125" s="6"/>
      <c r="AL125" s="6"/>
      <c r="AM125" s="6"/>
      <c r="AN125" s="6"/>
      <c r="AO125" s="52"/>
      <c r="AQ125" s="328"/>
      <c r="AR125" s="41" t="s">
        <v>43</v>
      </c>
      <c r="AS125" s="6"/>
      <c r="AT125" s="6"/>
      <c r="AU125" s="6"/>
      <c r="AV125" s="6"/>
      <c r="AW125" s="6"/>
      <c r="AX125" s="6"/>
      <c r="AY125" s="52"/>
      <c r="BA125" s="328"/>
      <c r="BB125" s="41" t="s">
        <v>43</v>
      </c>
      <c r="BC125" s="6"/>
      <c r="BD125" s="6"/>
      <c r="BE125" s="6"/>
      <c r="BF125" s="6"/>
      <c r="BG125" s="6"/>
      <c r="BH125" s="6"/>
      <c r="BI125" s="52"/>
      <c r="BK125" s="328"/>
      <c r="BL125" s="41" t="s">
        <v>43</v>
      </c>
      <c r="BM125" s="6"/>
      <c r="BN125" s="6"/>
      <c r="BO125" s="6"/>
      <c r="BP125" s="6"/>
      <c r="BQ125" s="6"/>
      <c r="BR125" s="6"/>
      <c r="BS125" s="52"/>
      <c r="BU125" s="328"/>
      <c r="BV125" s="41" t="s">
        <v>43</v>
      </c>
      <c r="BW125" s="6"/>
      <c r="BX125" s="6"/>
      <c r="BY125" s="6"/>
      <c r="BZ125" s="6"/>
      <c r="CA125" s="6"/>
      <c r="CB125" s="6"/>
      <c r="CC125" s="52"/>
      <c r="CE125" s="328"/>
      <c r="CF125" s="41" t="s">
        <v>43</v>
      </c>
      <c r="CG125" s="6"/>
      <c r="CH125" s="6"/>
      <c r="CI125" s="6"/>
      <c r="CJ125" s="6"/>
      <c r="CK125" s="6"/>
      <c r="CL125" s="6"/>
      <c r="CM125" s="52"/>
      <c r="CO125" s="328"/>
      <c r="CP125" s="41" t="s">
        <v>43</v>
      </c>
      <c r="CQ125" s="6"/>
      <c r="CR125" s="6"/>
      <c r="CS125" s="6"/>
      <c r="CT125" s="6"/>
      <c r="CU125" s="6"/>
      <c r="CV125" s="6"/>
      <c r="CW125" s="52"/>
      <c r="CY125" s="328"/>
      <c r="CZ125" s="41" t="s">
        <v>43</v>
      </c>
      <c r="DA125" s="6"/>
      <c r="DB125" s="6"/>
      <c r="DC125" s="6"/>
      <c r="DD125" s="6"/>
      <c r="DE125" s="6"/>
      <c r="DF125" s="6"/>
      <c r="DG125" s="52"/>
      <c r="DI125" s="328"/>
      <c r="DJ125" s="41" t="s">
        <v>43</v>
      </c>
      <c r="DK125" s="6"/>
      <c r="DL125" s="6"/>
      <c r="DM125" s="6"/>
      <c r="DN125" s="6"/>
      <c r="DO125" s="6"/>
      <c r="DP125" s="6"/>
      <c r="DQ125" s="52"/>
      <c r="DS125" s="328"/>
      <c r="DT125" s="41" t="s">
        <v>43</v>
      </c>
      <c r="DU125" s="6"/>
      <c r="DV125" s="6"/>
      <c r="DW125" s="6"/>
      <c r="DX125" s="6"/>
      <c r="DY125" s="6"/>
      <c r="DZ125" s="6"/>
      <c r="EA125" s="52"/>
      <c r="EC125" s="328"/>
      <c r="ED125" s="41" t="s">
        <v>43</v>
      </c>
      <c r="EE125" s="6"/>
      <c r="EF125" s="6"/>
      <c r="EG125" s="6"/>
      <c r="EH125" s="6"/>
      <c r="EI125" s="6"/>
      <c r="EJ125" s="6"/>
      <c r="EK125" s="52"/>
      <c r="EM125" s="328"/>
      <c r="EN125" s="41" t="s">
        <v>43</v>
      </c>
      <c r="EO125" s="6"/>
      <c r="EP125" s="6"/>
      <c r="EQ125" s="6"/>
      <c r="ER125" s="6"/>
      <c r="ES125" s="6"/>
      <c r="ET125" s="6"/>
      <c r="EU125" s="52"/>
      <c r="EW125" s="328"/>
      <c r="EX125" s="41" t="s">
        <v>43</v>
      </c>
      <c r="EY125" s="6"/>
      <c r="EZ125" s="6"/>
      <c r="FA125" s="6"/>
      <c r="FB125" s="6"/>
      <c r="FC125" s="6"/>
      <c r="FD125" s="6"/>
      <c r="FE125" s="52"/>
      <c r="FG125" s="328"/>
      <c r="FH125" s="41" t="s">
        <v>43</v>
      </c>
      <c r="FI125" s="6"/>
      <c r="FJ125" s="6"/>
      <c r="FK125" s="6"/>
      <c r="FL125" s="6"/>
      <c r="FM125" s="6"/>
      <c r="FN125" s="6"/>
      <c r="FO125" s="52"/>
      <c r="FQ125" s="328"/>
      <c r="FR125" s="41" t="s">
        <v>43</v>
      </c>
      <c r="FS125" s="6"/>
      <c r="FT125" s="6"/>
      <c r="FU125" s="6"/>
      <c r="FV125" s="6"/>
      <c r="FW125" s="6"/>
      <c r="FX125" s="6"/>
      <c r="FY125" s="52"/>
      <c r="GA125" s="328"/>
      <c r="GB125" s="41" t="s">
        <v>43</v>
      </c>
      <c r="GC125" s="6"/>
      <c r="GD125" s="6"/>
      <c r="GE125" s="6"/>
      <c r="GF125" s="6"/>
      <c r="GG125" s="6"/>
      <c r="GH125" s="6"/>
      <c r="GI125" s="52"/>
      <c r="GK125" s="328"/>
      <c r="GL125" s="41" t="s">
        <v>43</v>
      </c>
      <c r="GM125" s="6"/>
      <c r="GN125" s="6"/>
      <c r="GO125" s="6"/>
      <c r="GP125" s="6"/>
      <c r="GQ125" s="6"/>
      <c r="GR125" s="6"/>
      <c r="GS125" s="52"/>
      <c r="GU125" s="328"/>
      <c r="GV125" s="41" t="s">
        <v>43</v>
      </c>
      <c r="GW125" s="6"/>
      <c r="GX125" s="6"/>
      <c r="GY125" s="6"/>
      <c r="GZ125" s="6"/>
      <c r="HA125" s="6"/>
      <c r="HB125" s="6"/>
      <c r="HC125" s="52"/>
      <c r="HE125" s="328"/>
      <c r="HF125" s="41" t="s">
        <v>43</v>
      </c>
      <c r="HG125" s="6"/>
      <c r="HH125" s="6"/>
      <c r="HI125" s="6"/>
      <c r="HJ125" s="6"/>
      <c r="HK125" s="6"/>
      <c r="HL125" s="6"/>
      <c r="HM125" s="52"/>
      <c r="HO125" s="328"/>
      <c r="HP125" s="41" t="s">
        <v>43</v>
      </c>
      <c r="HQ125" s="6"/>
      <c r="HR125" s="6"/>
      <c r="HS125" s="6"/>
      <c r="HT125" s="6"/>
      <c r="HU125" s="6"/>
      <c r="HV125" s="6"/>
      <c r="HW125" s="52"/>
      <c r="HY125" s="328"/>
      <c r="HZ125" s="41" t="s">
        <v>43</v>
      </c>
      <c r="IA125" s="6"/>
      <c r="IB125" s="6"/>
      <c r="IC125" s="6"/>
      <c r="ID125" s="6"/>
      <c r="IE125" s="6"/>
      <c r="IF125" s="6"/>
      <c r="IG125" s="52"/>
      <c r="II125" s="328"/>
      <c r="IJ125" s="41" t="s">
        <v>43</v>
      </c>
      <c r="IK125" s="6"/>
      <c r="IL125" s="6"/>
      <c r="IM125" s="6"/>
      <c r="IN125" s="6"/>
      <c r="IO125" s="6"/>
      <c r="IP125" s="6"/>
      <c r="IQ125" s="52"/>
      <c r="IS125" s="328"/>
      <c r="IT125" s="41" t="s">
        <v>43</v>
      </c>
      <c r="IU125" s="6"/>
      <c r="IV125" s="6"/>
      <c r="IW125" s="6"/>
      <c r="IX125" s="6"/>
      <c r="IY125" s="6"/>
      <c r="IZ125" s="6"/>
      <c r="JA125" s="52"/>
    </row>
    <row r="126" spans="1:261" s="1" customFormat="1" outlineLevel="2" x14ac:dyDescent="0.25">
      <c r="B126" s="338"/>
      <c r="C126" s="328"/>
      <c r="D126" s="41" t="s">
        <v>44</v>
      </c>
      <c r="E126" s="6"/>
      <c r="F126" s="6"/>
      <c r="G126" s="6"/>
      <c r="H126" s="6"/>
      <c r="I126" s="6"/>
      <c r="J126" s="6"/>
      <c r="K126" s="52"/>
      <c r="M126" s="328"/>
      <c r="N126" s="41" t="s">
        <v>44</v>
      </c>
      <c r="O126" s="6"/>
      <c r="P126" s="6"/>
      <c r="Q126" s="6"/>
      <c r="R126" s="6"/>
      <c r="S126" s="6"/>
      <c r="T126" s="6">
        <v>0</v>
      </c>
      <c r="U126" s="52"/>
      <c r="W126" s="328"/>
      <c r="X126" s="41" t="s">
        <v>44</v>
      </c>
      <c r="Y126" s="6"/>
      <c r="Z126" s="6"/>
      <c r="AA126" s="6"/>
      <c r="AB126" s="6"/>
      <c r="AC126" s="6"/>
      <c r="AD126" s="6"/>
      <c r="AE126" s="52"/>
      <c r="AG126" s="328"/>
      <c r="AH126" s="41" t="s">
        <v>44</v>
      </c>
      <c r="AI126" s="6"/>
      <c r="AJ126" s="6"/>
      <c r="AK126" s="6"/>
      <c r="AL126" s="6"/>
      <c r="AM126" s="6"/>
      <c r="AN126" s="6"/>
      <c r="AO126" s="52"/>
      <c r="AQ126" s="328"/>
      <c r="AR126" s="41" t="s">
        <v>44</v>
      </c>
      <c r="AS126" s="6"/>
      <c r="AT126" s="6"/>
      <c r="AU126" s="6"/>
      <c r="AV126" s="6"/>
      <c r="AW126" s="6"/>
      <c r="AX126" s="6"/>
      <c r="AY126" s="52"/>
      <c r="BA126" s="328"/>
      <c r="BB126" s="41" t="s">
        <v>44</v>
      </c>
      <c r="BC126" s="6"/>
      <c r="BD126" s="6"/>
      <c r="BE126" s="6"/>
      <c r="BF126" s="6"/>
      <c r="BG126" s="6"/>
      <c r="BH126" s="6"/>
      <c r="BI126" s="52"/>
      <c r="BK126" s="328"/>
      <c r="BL126" s="41" t="s">
        <v>44</v>
      </c>
      <c r="BM126" s="6"/>
      <c r="BN126" s="6"/>
      <c r="BO126" s="6"/>
      <c r="BP126" s="6"/>
      <c r="BQ126" s="6"/>
      <c r="BR126" s="6"/>
      <c r="BS126" s="52"/>
      <c r="BU126" s="328"/>
      <c r="BV126" s="41" t="s">
        <v>44</v>
      </c>
      <c r="BW126" s="6"/>
      <c r="BX126" s="6"/>
      <c r="BY126" s="6"/>
      <c r="BZ126" s="6"/>
      <c r="CA126" s="6"/>
      <c r="CB126" s="6"/>
      <c r="CC126" s="52"/>
      <c r="CE126" s="328"/>
      <c r="CF126" s="41" t="s">
        <v>44</v>
      </c>
      <c r="CG126" s="6"/>
      <c r="CH126" s="6"/>
      <c r="CI126" s="6"/>
      <c r="CJ126" s="6"/>
      <c r="CK126" s="6"/>
      <c r="CL126" s="6"/>
      <c r="CM126" s="52"/>
      <c r="CO126" s="328"/>
      <c r="CP126" s="41" t="s">
        <v>44</v>
      </c>
      <c r="CQ126" s="6"/>
      <c r="CR126" s="6"/>
      <c r="CS126" s="6"/>
      <c r="CT126" s="6"/>
      <c r="CU126" s="6"/>
      <c r="CV126" s="6"/>
      <c r="CW126" s="52"/>
      <c r="CY126" s="328"/>
      <c r="CZ126" s="41" t="s">
        <v>44</v>
      </c>
      <c r="DA126" s="6"/>
      <c r="DB126" s="6"/>
      <c r="DC126" s="6"/>
      <c r="DD126" s="6"/>
      <c r="DE126" s="6"/>
      <c r="DF126" s="6"/>
      <c r="DG126" s="52"/>
      <c r="DI126" s="328"/>
      <c r="DJ126" s="41" t="s">
        <v>44</v>
      </c>
      <c r="DK126" s="6"/>
      <c r="DL126" s="6"/>
      <c r="DM126" s="6"/>
      <c r="DN126" s="6"/>
      <c r="DO126" s="6"/>
      <c r="DP126" s="6"/>
      <c r="DQ126" s="52"/>
      <c r="DS126" s="328"/>
      <c r="DT126" s="41" t="s">
        <v>44</v>
      </c>
      <c r="DU126" s="6"/>
      <c r="DV126" s="6"/>
      <c r="DW126" s="6"/>
      <c r="DX126" s="6"/>
      <c r="DY126" s="6"/>
      <c r="DZ126" s="6"/>
      <c r="EA126" s="52"/>
      <c r="EC126" s="328"/>
      <c r="ED126" s="41" t="s">
        <v>44</v>
      </c>
      <c r="EE126" s="6"/>
      <c r="EF126" s="6"/>
      <c r="EG126" s="6"/>
      <c r="EH126" s="6"/>
      <c r="EI126" s="6"/>
      <c r="EJ126" s="6"/>
      <c r="EK126" s="52"/>
      <c r="EM126" s="328"/>
      <c r="EN126" s="41" t="s">
        <v>44</v>
      </c>
      <c r="EO126" s="6"/>
      <c r="EP126" s="6"/>
      <c r="EQ126" s="6"/>
      <c r="ER126" s="6"/>
      <c r="ES126" s="6"/>
      <c r="ET126" s="6"/>
      <c r="EU126" s="52"/>
      <c r="EW126" s="328"/>
      <c r="EX126" s="41" t="s">
        <v>44</v>
      </c>
      <c r="EY126" s="6"/>
      <c r="EZ126" s="6"/>
      <c r="FA126" s="6"/>
      <c r="FB126" s="6"/>
      <c r="FC126" s="6"/>
      <c r="FD126" s="6"/>
      <c r="FE126" s="52"/>
      <c r="FG126" s="328"/>
      <c r="FH126" s="41" t="s">
        <v>44</v>
      </c>
      <c r="FI126" s="6"/>
      <c r="FJ126" s="6"/>
      <c r="FK126" s="6"/>
      <c r="FL126" s="6"/>
      <c r="FM126" s="6"/>
      <c r="FN126" s="6"/>
      <c r="FO126" s="52"/>
      <c r="FQ126" s="328"/>
      <c r="FR126" s="41" t="s">
        <v>44</v>
      </c>
      <c r="FS126" s="6"/>
      <c r="FT126" s="6"/>
      <c r="FU126" s="6"/>
      <c r="FV126" s="6"/>
      <c r="FW126" s="6"/>
      <c r="FX126" s="6"/>
      <c r="FY126" s="52"/>
      <c r="GA126" s="328"/>
      <c r="GB126" s="41" t="s">
        <v>44</v>
      </c>
      <c r="GC126" s="6"/>
      <c r="GD126" s="6"/>
      <c r="GE126" s="6"/>
      <c r="GF126" s="6"/>
      <c r="GG126" s="6"/>
      <c r="GH126" s="6"/>
      <c r="GI126" s="52"/>
      <c r="GK126" s="328"/>
      <c r="GL126" s="41" t="s">
        <v>44</v>
      </c>
      <c r="GM126" s="6"/>
      <c r="GN126" s="6"/>
      <c r="GO126" s="6"/>
      <c r="GP126" s="6"/>
      <c r="GQ126" s="6"/>
      <c r="GR126" s="6"/>
      <c r="GS126" s="52"/>
      <c r="GU126" s="328"/>
      <c r="GV126" s="41" t="s">
        <v>44</v>
      </c>
      <c r="GW126" s="6"/>
      <c r="GX126" s="6"/>
      <c r="GY126" s="6"/>
      <c r="GZ126" s="6"/>
      <c r="HA126" s="6"/>
      <c r="HB126" s="6"/>
      <c r="HC126" s="52"/>
      <c r="HE126" s="328"/>
      <c r="HF126" s="41" t="s">
        <v>44</v>
      </c>
      <c r="HG126" s="6"/>
      <c r="HH126" s="6"/>
      <c r="HI126" s="6"/>
      <c r="HJ126" s="6"/>
      <c r="HK126" s="6"/>
      <c r="HL126" s="6"/>
      <c r="HM126" s="52"/>
      <c r="HO126" s="328"/>
      <c r="HP126" s="41" t="s">
        <v>44</v>
      </c>
      <c r="HQ126" s="6"/>
      <c r="HR126" s="6"/>
      <c r="HS126" s="6"/>
      <c r="HT126" s="6"/>
      <c r="HU126" s="6"/>
      <c r="HV126" s="6"/>
      <c r="HW126" s="52"/>
      <c r="HY126" s="328"/>
      <c r="HZ126" s="41" t="s">
        <v>44</v>
      </c>
      <c r="IA126" s="6"/>
      <c r="IB126" s="6"/>
      <c r="IC126" s="6"/>
      <c r="ID126" s="6"/>
      <c r="IE126" s="6"/>
      <c r="IF126" s="6"/>
      <c r="IG126" s="52"/>
      <c r="II126" s="328"/>
      <c r="IJ126" s="41" t="s">
        <v>44</v>
      </c>
      <c r="IK126" s="6"/>
      <c r="IL126" s="6"/>
      <c r="IM126" s="6"/>
      <c r="IN126" s="6"/>
      <c r="IO126" s="6"/>
      <c r="IP126" s="6"/>
      <c r="IQ126" s="52"/>
      <c r="IS126" s="328"/>
      <c r="IT126" s="41" t="s">
        <v>44</v>
      </c>
      <c r="IU126" s="6"/>
      <c r="IV126" s="6"/>
      <c r="IW126" s="6"/>
      <c r="IX126" s="6"/>
      <c r="IY126" s="6"/>
      <c r="IZ126" s="6"/>
      <c r="JA126" s="52"/>
    </row>
    <row r="127" spans="1:261" s="1" customFormat="1" outlineLevel="2" x14ac:dyDescent="0.25">
      <c r="B127" s="338"/>
      <c r="C127" s="328"/>
      <c r="D127" s="41">
        <v>2</v>
      </c>
      <c r="E127" s="6"/>
      <c r="F127" s="6"/>
      <c r="G127" s="6"/>
      <c r="H127" s="6"/>
      <c r="I127" s="6"/>
      <c r="J127" s="6"/>
      <c r="K127" s="52"/>
      <c r="M127" s="328"/>
      <c r="N127" s="41">
        <v>2</v>
      </c>
      <c r="O127" s="6"/>
      <c r="P127" s="6"/>
      <c r="Q127" s="6"/>
      <c r="R127" s="6"/>
      <c r="S127" s="6"/>
      <c r="T127" s="6">
        <v>0</v>
      </c>
      <c r="U127" s="52"/>
      <c r="W127" s="328"/>
      <c r="X127" s="41">
        <v>2</v>
      </c>
      <c r="Y127" s="6"/>
      <c r="Z127" s="6"/>
      <c r="AA127" s="6"/>
      <c r="AB127" s="6"/>
      <c r="AC127" s="6"/>
      <c r="AD127" s="6"/>
      <c r="AE127" s="52"/>
      <c r="AG127" s="328"/>
      <c r="AH127" s="41">
        <v>2</v>
      </c>
      <c r="AI127" s="6"/>
      <c r="AJ127" s="6"/>
      <c r="AK127" s="6"/>
      <c r="AL127" s="6"/>
      <c r="AM127" s="6"/>
      <c r="AN127" s="6"/>
      <c r="AO127" s="52"/>
      <c r="AQ127" s="328"/>
      <c r="AR127" s="41">
        <v>2</v>
      </c>
      <c r="AS127" s="6"/>
      <c r="AT127" s="6"/>
      <c r="AU127" s="6"/>
      <c r="AV127" s="6"/>
      <c r="AW127" s="6"/>
      <c r="AX127" s="6"/>
      <c r="AY127" s="52"/>
      <c r="BA127" s="328"/>
      <c r="BB127" s="41">
        <v>2</v>
      </c>
      <c r="BC127" s="6"/>
      <c r="BD127" s="6"/>
      <c r="BE127" s="6"/>
      <c r="BF127" s="6"/>
      <c r="BG127" s="6"/>
      <c r="BH127" s="6"/>
      <c r="BI127" s="52"/>
      <c r="BK127" s="328"/>
      <c r="BL127" s="41">
        <v>2</v>
      </c>
      <c r="BM127" s="6"/>
      <c r="BN127" s="6"/>
      <c r="BO127" s="6"/>
      <c r="BP127" s="6"/>
      <c r="BQ127" s="6"/>
      <c r="BR127" s="6"/>
      <c r="BS127" s="52"/>
      <c r="BU127" s="328"/>
      <c r="BV127" s="41">
        <v>2</v>
      </c>
      <c r="BW127" s="6"/>
      <c r="BX127" s="6"/>
      <c r="BY127" s="6"/>
      <c r="BZ127" s="6"/>
      <c r="CA127" s="6"/>
      <c r="CB127" s="6"/>
      <c r="CC127" s="52"/>
      <c r="CE127" s="328"/>
      <c r="CF127" s="41">
        <v>2</v>
      </c>
      <c r="CG127" s="6"/>
      <c r="CH127" s="6"/>
      <c r="CI127" s="6"/>
      <c r="CJ127" s="6"/>
      <c r="CK127" s="6"/>
      <c r="CL127" s="6"/>
      <c r="CM127" s="52"/>
      <c r="CO127" s="328"/>
      <c r="CP127" s="41">
        <v>2</v>
      </c>
      <c r="CQ127" s="6"/>
      <c r="CR127" s="6"/>
      <c r="CS127" s="6"/>
      <c r="CT127" s="6"/>
      <c r="CU127" s="6"/>
      <c r="CV127" s="6"/>
      <c r="CW127" s="52"/>
      <c r="CY127" s="328"/>
      <c r="CZ127" s="41">
        <v>2</v>
      </c>
      <c r="DA127" s="6"/>
      <c r="DB127" s="6"/>
      <c r="DC127" s="6"/>
      <c r="DD127" s="6"/>
      <c r="DE127" s="6"/>
      <c r="DF127" s="6"/>
      <c r="DG127" s="52"/>
      <c r="DI127" s="328"/>
      <c r="DJ127" s="41">
        <v>2</v>
      </c>
      <c r="DK127" s="6"/>
      <c r="DL127" s="6"/>
      <c r="DM127" s="6"/>
      <c r="DN127" s="6"/>
      <c r="DO127" s="6"/>
      <c r="DP127" s="6"/>
      <c r="DQ127" s="52"/>
      <c r="DS127" s="328"/>
      <c r="DT127" s="41">
        <v>2</v>
      </c>
      <c r="DU127" s="6"/>
      <c r="DV127" s="6"/>
      <c r="DW127" s="6"/>
      <c r="DX127" s="6"/>
      <c r="DY127" s="6"/>
      <c r="DZ127" s="6"/>
      <c r="EA127" s="52"/>
      <c r="EC127" s="328"/>
      <c r="ED127" s="41">
        <v>2</v>
      </c>
      <c r="EE127" s="6"/>
      <c r="EF127" s="6"/>
      <c r="EG127" s="6"/>
      <c r="EH127" s="6"/>
      <c r="EI127" s="6"/>
      <c r="EJ127" s="6"/>
      <c r="EK127" s="52"/>
      <c r="EM127" s="328"/>
      <c r="EN127" s="41">
        <v>2</v>
      </c>
      <c r="EO127" s="6"/>
      <c r="EP127" s="6"/>
      <c r="EQ127" s="6"/>
      <c r="ER127" s="6"/>
      <c r="ES127" s="6"/>
      <c r="ET127" s="6"/>
      <c r="EU127" s="52"/>
      <c r="EW127" s="328"/>
      <c r="EX127" s="41">
        <v>2</v>
      </c>
      <c r="EY127" s="6"/>
      <c r="EZ127" s="6"/>
      <c r="FA127" s="6"/>
      <c r="FB127" s="6"/>
      <c r="FC127" s="6"/>
      <c r="FD127" s="6"/>
      <c r="FE127" s="52"/>
      <c r="FG127" s="328"/>
      <c r="FH127" s="41">
        <v>2</v>
      </c>
      <c r="FI127" s="6"/>
      <c r="FJ127" s="6"/>
      <c r="FK127" s="6"/>
      <c r="FL127" s="6"/>
      <c r="FM127" s="6"/>
      <c r="FN127" s="6"/>
      <c r="FO127" s="52"/>
      <c r="FQ127" s="328"/>
      <c r="FR127" s="41">
        <v>2</v>
      </c>
      <c r="FS127" s="6"/>
      <c r="FT127" s="6"/>
      <c r="FU127" s="6"/>
      <c r="FV127" s="6"/>
      <c r="FW127" s="6"/>
      <c r="FX127" s="6"/>
      <c r="FY127" s="52"/>
      <c r="GA127" s="328"/>
      <c r="GB127" s="41">
        <v>2</v>
      </c>
      <c r="GC127" s="6"/>
      <c r="GD127" s="6"/>
      <c r="GE127" s="6"/>
      <c r="GF127" s="6"/>
      <c r="GG127" s="6"/>
      <c r="GH127" s="6"/>
      <c r="GI127" s="52"/>
      <c r="GK127" s="328"/>
      <c r="GL127" s="41">
        <v>2</v>
      </c>
      <c r="GM127" s="6"/>
      <c r="GN127" s="6"/>
      <c r="GO127" s="6"/>
      <c r="GP127" s="6"/>
      <c r="GQ127" s="6"/>
      <c r="GR127" s="6"/>
      <c r="GS127" s="52"/>
      <c r="GU127" s="328"/>
      <c r="GV127" s="41">
        <v>2</v>
      </c>
      <c r="GW127" s="6"/>
      <c r="GX127" s="6"/>
      <c r="GY127" s="6"/>
      <c r="GZ127" s="6"/>
      <c r="HA127" s="6"/>
      <c r="HB127" s="6"/>
      <c r="HC127" s="52"/>
      <c r="HE127" s="328"/>
      <c r="HF127" s="41">
        <v>2</v>
      </c>
      <c r="HG127" s="6"/>
      <c r="HH127" s="6"/>
      <c r="HI127" s="6"/>
      <c r="HJ127" s="6"/>
      <c r="HK127" s="6"/>
      <c r="HL127" s="6"/>
      <c r="HM127" s="52"/>
      <c r="HO127" s="328"/>
      <c r="HP127" s="41">
        <v>2</v>
      </c>
      <c r="HQ127" s="6"/>
      <c r="HR127" s="6"/>
      <c r="HS127" s="6"/>
      <c r="HT127" s="6"/>
      <c r="HU127" s="6"/>
      <c r="HV127" s="6"/>
      <c r="HW127" s="52"/>
      <c r="HY127" s="328"/>
      <c r="HZ127" s="41">
        <v>2</v>
      </c>
      <c r="IA127" s="6"/>
      <c r="IB127" s="6"/>
      <c r="IC127" s="6"/>
      <c r="ID127" s="6"/>
      <c r="IE127" s="6"/>
      <c r="IF127" s="6"/>
      <c r="IG127" s="52"/>
      <c r="II127" s="328"/>
      <c r="IJ127" s="41">
        <v>2</v>
      </c>
      <c r="IK127" s="6"/>
      <c r="IL127" s="6"/>
      <c r="IM127" s="6"/>
      <c r="IN127" s="6"/>
      <c r="IO127" s="6"/>
      <c r="IP127" s="6"/>
      <c r="IQ127" s="52"/>
      <c r="IS127" s="328"/>
      <c r="IT127" s="41">
        <v>2</v>
      </c>
      <c r="IU127" s="6"/>
      <c r="IV127" s="6"/>
      <c r="IW127" s="6"/>
      <c r="IX127" s="6"/>
      <c r="IY127" s="6"/>
      <c r="IZ127" s="6"/>
      <c r="JA127" s="52"/>
    </row>
    <row r="128" spans="1:261" s="1" customFormat="1" outlineLevel="2" x14ac:dyDescent="0.25">
      <c r="B128" s="338"/>
      <c r="C128" s="339"/>
      <c r="D128" s="17" t="s">
        <v>1</v>
      </c>
      <c r="E128" s="36" t="e">
        <f>AVERAGE(O128,Y128,AI128,AS128,BC128,BM128,BW128,CG128,CQ128,DA128,DK128,DU128,EE128,EO128,EY128,FI128,FS128,GC128,GM128,GW128,HG128,HQ128,IA128,IK128,IU128)</f>
        <v>#DIV/0!</v>
      </c>
      <c r="F128" s="36" t="e">
        <f t="shared" ref="F128:J128" si="584">AVERAGE(P128,Z128,AJ128,AT128,BD128,BN128,BX128,CH128,CR128,DB128,DL128,DV128,EF128,EP128,EZ128,FJ128,FT128,GD128,GN128,GX128,HH128,HR128,IB128,IL128,IV128)</f>
        <v>#DIV/0!</v>
      </c>
      <c r="G128" s="36" t="e">
        <f t="shared" si="584"/>
        <v>#DIV/0!</v>
      </c>
      <c r="H128" s="36" t="e">
        <f t="shared" si="584"/>
        <v>#DIV/0!</v>
      </c>
      <c r="I128" s="36" t="e">
        <f t="shared" si="584"/>
        <v>#DIV/0!</v>
      </c>
      <c r="J128" s="36">
        <f t="shared" si="584"/>
        <v>0</v>
      </c>
      <c r="K128" s="52" t="s">
        <v>430</v>
      </c>
      <c r="M128" s="48"/>
      <c r="N128" s="17" t="s">
        <v>1</v>
      </c>
      <c r="O128" s="36" t="str">
        <f>IF(COUNT(O120:O127)=0,"",AVERAGE(O120:O127))</f>
        <v/>
      </c>
      <c r="P128" s="36" t="str">
        <f>IF(COUNT(P120:P127)=0,"",AVERAGE(P120:P127))</f>
        <v/>
      </c>
      <c r="Q128" s="36" t="str">
        <f>IF(COUNT(Q120:Q127)=0,"",AVERAGE(Q120:Q127))</f>
        <v/>
      </c>
      <c r="R128" s="36" t="str">
        <f>IF(COUNT(R120:R127)=0,"",AVERAGE(R120:R127))</f>
        <v/>
      </c>
      <c r="S128" s="36"/>
      <c r="T128" s="36">
        <f>IF(COUNT(T120:T127)=0,"",AVERAGE(T120:T127))</f>
        <v>0</v>
      </c>
      <c r="U128" s="52" t="str">
        <f>IF(COUNT(#REF!)=0,"",AVERAGE(#REF!))</f>
        <v/>
      </c>
      <c r="W128" s="48"/>
      <c r="X128" s="17" t="s">
        <v>1</v>
      </c>
      <c r="Y128" s="36" t="str">
        <f t="shared" ref="Y128:AD128" si="585">IF(COUNT(Y120:Y127)=0,"",AVERAGE(Y120:Y127))</f>
        <v/>
      </c>
      <c r="Z128" s="36" t="str">
        <f t="shared" si="585"/>
        <v/>
      </c>
      <c r="AA128" s="36" t="str">
        <f t="shared" si="585"/>
        <v/>
      </c>
      <c r="AB128" s="36" t="str">
        <f t="shared" si="585"/>
        <v/>
      </c>
      <c r="AC128" s="36" t="str">
        <f t="shared" si="585"/>
        <v/>
      </c>
      <c r="AD128" s="36" t="str">
        <f t="shared" si="585"/>
        <v/>
      </c>
      <c r="AE128" s="52" t="str">
        <f>IF(COUNT(#REF!)=0,"",AVERAGE(#REF!))</f>
        <v/>
      </c>
      <c r="AG128" s="48"/>
      <c r="AH128" s="17" t="s">
        <v>1</v>
      </c>
      <c r="AI128" s="36" t="str">
        <f t="shared" ref="AI128:AN128" si="586">IF(COUNT(AI120:AI127)=0,"",AVERAGE(AI120:AI127))</f>
        <v/>
      </c>
      <c r="AJ128" s="36" t="str">
        <f t="shared" si="586"/>
        <v/>
      </c>
      <c r="AK128" s="36" t="str">
        <f t="shared" si="586"/>
        <v/>
      </c>
      <c r="AL128" s="36" t="str">
        <f t="shared" si="586"/>
        <v/>
      </c>
      <c r="AM128" s="36" t="str">
        <f t="shared" si="586"/>
        <v/>
      </c>
      <c r="AN128" s="36" t="str">
        <f t="shared" si="586"/>
        <v/>
      </c>
      <c r="AO128" s="52" t="str">
        <f>IF(COUNT(#REF!)=0,"",AVERAGE(#REF!))</f>
        <v/>
      </c>
      <c r="AQ128" s="48"/>
      <c r="AR128" s="17" t="s">
        <v>1</v>
      </c>
      <c r="AS128" s="36" t="str">
        <f t="shared" ref="AS128:AX128" si="587">IF(COUNT(AS120:AS127)=0,"",AVERAGE(AS120:AS127))</f>
        <v/>
      </c>
      <c r="AT128" s="36" t="str">
        <f t="shared" si="587"/>
        <v/>
      </c>
      <c r="AU128" s="36" t="str">
        <f t="shared" si="587"/>
        <v/>
      </c>
      <c r="AV128" s="36" t="str">
        <f t="shared" si="587"/>
        <v/>
      </c>
      <c r="AW128" s="36" t="str">
        <f t="shared" si="587"/>
        <v/>
      </c>
      <c r="AX128" s="36" t="str">
        <f t="shared" si="587"/>
        <v/>
      </c>
      <c r="AY128" s="52" t="str">
        <f>IF(COUNT(#REF!)=0,"",AVERAGE(#REF!))</f>
        <v/>
      </c>
      <c r="BA128" s="48"/>
      <c r="BB128" s="17" t="s">
        <v>1</v>
      </c>
      <c r="BC128" s="36" t="str">
        <f t="shared" ref="BC128:BH128" si="588">IF(COUNT(BC120:BC127)=0,"",AVERAGE(BC120:BC127))</f>
        <v/>
      </c>
      <c r="BD128" s="36" t="str">
        <f t="shared" si="588"/>
        <v/>
      </c>
      <c r="BE128" s="36" t="str">
        <f t="shared" si="588"/>
        <v/>
      </c>
      <c r="BF128" s="36" t="str">
        <f t="shared" si="588"/>
        <v/>
      </c>
      <c r="BG128" s="36" t="str">
        <f t="shared" si="588"/>
        <v/>
      </c>
      <c r="BH128" s="36" t="str">
        <f t="shared" si="588"/>
        <v/>
      </c>
      <c r="BI128" s="52" t="str">
        <f>IF(COUNT(#REF!)=0,"",AVERAGE(#REF!))</f>
        <v/>
      </c>
      <c r="BK128" s="48"/>
      <c r="BL128" s="17" t="s">
        <v>1</v>
      </c>
      <c r="BM128" s="36" t="str">
        <f t="shared" ref="BM128:BR128" si="589">IF(COUNT(BM120:BM127)=0,"",AVERAGE(BM120:BM127))</f>
        <v/>
      </c>
      <c r="BN128" s="36" t="str">
        <f t="shared" si="589"/>
        <v/>
      </c>
      <c r="BO128" s="36" t="str">
        <f t="shared" si="589"/>
        <v/>
      </c>
      <c r="BP128" s="36" t="str">
        <f t="shared" si="589"/>
        <v/>
      </c>
      <c r="BQ128" s="36" t="str">
        <f t="shared" si="589"/>
        <v/>
      </c>
      <c r="BR128" s="36" t="str">
        <f t="shared" si="589"/>
        <v/>
      </c>
      <c r="BS128" s="52" t="str">
        <f>IF(COUNT(#REF!)=0,"",AVERAGE(#REF!))</f>
        <v/>
      </c>
      <c r="BU128" s="48"/>
      <c r="BV128" s="17" t="s">
        <v>1</v>
      </c>
      <c r="BW128" s="36" t="str">
        <f t="shared" ref="BW128:CB128" si="590">IF(COUNT(BW120:BW127)=0,"",AVERAGE(BW120:BW127))</f>
        <v/>
      </c>
      <c r="BX128" s="36" t="str">
        <f t="shared" si="590"/>
        <v/>
      </c>
      <c r="BY128" s="36" t="str">
        <f t="shared" si="590"/>
        <v/>
      </c>
      <c r="BZ128" s="36" t="str">
        <f t="shared" si="590"/>
        <v/>
      </c>
      <c r="CA128" s="36" t="str">
        <f t="shared" si="590"/>
        <v/>
      </c>
      <c r="CB128" s="36" t="str">
        <f t="shared" si="590"/>
        <v/>
      </c>
      <c r="CC128" s="52" t="str">
        <f>IF(COUNT(#REF!)=0,"",AVERAGE(#REF!))</f>
        <v/>
      </c>
      <c r="CE128" s="48"/>
      <c r="CF128" s="17" t="s">
        <v>1</v>
      </c>
      <c r="CG128" s="36" t="str">
        <f t="shared" ref="CG128:CL128" si="591">IF(COUNT(CG120:CG127)=0,"",AVERAGE(CG120:CG127))</f>
        <v/>
      </c>
      <c r="CH128" s="36" t="str">
        <f t="shared" si="591"/>
        <v/>
      </c>
      <c r="CI128" s="36" t="str">
        <f t="shared" si="591"/>
        <v/>
      </c>
      <c r="CJ128" s="36" t="str">
        <f t="shared" si="591"/>
        <v/>
      </c>
      <c r="CK128" s="36" t="str">
        <f t="shared" si="591"/>
        <v/>
      </c>
      <c r="CL128" s="36" t="str">
        <f t="shared" si="591"/>
        <v/>
      </c>
      <c r="CM128" s="52" t="str">
        <f>IF(COUNT(#REF!)=0,"",AVERAGE(#REF!))</f>
        <v/>
      </c>
      <c r="CO128" s="48"/>
      <c r="CP128" s="17" t="s">
        <v>1</v>
      </c>
      <c r="CQ128" s="36" t="str">
        <f t="shared" ref="CQ128:CV128" si="592">IF(COUNT(CQ120:CQ127)=0,"",AVERAGE(CQ120:CQ127))</f>
        <v/>
      </c>
      <c r="CR128" s="36" t="str">
        <f t="shared" si="592"/>
        <v/>
      </c>
      <c r="CS128" s="36" t="str">
        <f t="shared" si="592"/>
        <v/>
      </c>
      <c r="CT128" s="36" t="str">
        <f t="shared" si="592"/>
        <v/>
      </c>
      <c r="CU128" s="36" t="str">
        <f t="shared" si="592"/>
        <v/>
      </c>
      <c r="CV128" s="36" t="str">
        <f t="shared" si="592"/>
        <v/>
      </c>
      <c r="CW128" s="52" t="str">
        <f>IF(COUNT(#REF!)=0,"",AVERAGE(#REF!))</f>
        <v/>
      </c>
      <c r="CY128" s="48"/>
      <c r="CZ128" s="17" t="s">
        <v>1</v>
      </c>
      <c r="DA128" s="36" t="str">
        <f t="shared" ref="DA128:DF128" si="593">IF(COUNT(DA120:DA127)=0,"",AVERAGE(DA120:DA127))</f>
        <v/>
      </c>
      <c r="DB128" s="36" t="str">
        <f t="shared" si="593"/>
        <v/>
      </c>
      <c r="DC128" s="36" t="str">
        <f t="shared" si="593"/>
        <v/>
      </c>
      <c r="DD128" s="36" t="str">
        <f t="shared" si="593"/>
        <v/>
      </c>
      <c r="DE128" s="36" t="str">
        <f t="shared" si="593"/>
        <v/>
      </c>
      <c r="DF128" s="36" t="str">
        <f t="shared" si="593"/>
        <v/>
      </c>
      <c r="DG128" s="52" t="str">
        <f>IF(COUNT(#REF!)=0,"",AVERAGE(#REF!))</f>
        <v/>
      </c>
      <c r="DI128" s="48"/>
      <c r="DJ128" s="17" t="s">
        <v>1</v>
      </c>
      <c r="DK128" s="36" t="str">
        <f t="shared" ref="DK128:DP128" si="594">IF(COUNT(DK120:DK127)=0,"",AVERAGE(DK120:DK127))</f>
        <v/>
      </c>
      <c r="DL128" s="36" t="str">
        <f t="shared" si="594"/>
        <v/>
      </c>
      <c r="DM128" s="36" t="str">
        <f t="shared" si="594"/>
        <v/>
      </c>
      <c r="DN128" s="36" t="str">
        <f t="shared" si="594"/>
        <v/>
      </c>
      <c r="DO128" s="36" t="str">
        <f t="shared" si="594"/>
        <v/>
      </c>
      <c r="DP128" s="36" t="str">
        <f t="shared" si="594"/>
        <v/>
      </c>
      <c r="DQ128" s="52" t="str">
        <f>IF(COUNT(#REF!)=0,"",AVERAGE(#REF!))</f>
        <v/>
      </c>
      <c r="DS128" s="48"/>
      <c r="DT128" s="17" t="s">
        <v>1</v>
      </c>
      <c r="DU128" s="36" t="str">
        <f t="shared" ref="DU128:DZ128" si="595">IF(COUNT(DU120:DU127)=0,"",AVERAGE(DU120:DU127))</f>
        <v/>
      </c>
      <c r="DV128" s="36" t="str">
        <f t="shared" si="595"/>
        <v/>
      </c>
      <c r="DW128" s="36" t="str">
        <f t="shared" si="595"/>
        <v/>
      </c>
      <c r="DX128" s="36" t="str">
        <f t="shared" si="595"/>
        <v/>
      </c>
      <c r="DY128" s="36" t="str">
        <f t="shared" si="595"/>
        <v/>
      </c>
      <c r="DZ128" s="36" t="str">
        <f t="shared" si="595"/>
        <v/>
      </c>
      <c r="EA128" s="52" t="str">
        <f>IF(COUNT(#REF!)=0,"",AVERAGE(#REF!))</f>
        <v/>
      </c>
      <c r="EC128" s="48"/>
      <c r="ED128" s="17" t="s">
        <v>1</v>
      </c>
      <c r="EE128" s="36" t="str">
        <f t="shared" ref="EE128:EJ128" si="596">IF(COUNT(EE120:EE127)=0,"",AVERAGE(EE120:EE127))</f>
        <v/>
      </c>
      <c r="EF128" s="36" t="str">
        <f t="shared" si="596"/>
        <v/>
      </c>
      <c r="EG128" s="36" t="str">
        <f t="shared" si="596"/>
        <v/>
      </c>
      <c r="EH128" s="36" t="str">
        <f t="shared" si="596"/>
        <v/>
      </c>
      <c r="EI128" s="36" t="str">
        <f t="shared" si="596"/>
        <v/>
      </c>
      <c r="EJ128" s="36" t="str">
        <f t="shared" si="596"/>
        <v/>
      </c>
      <c r="EK128" s="52" t="str">
        <f>IF(COUNT(#REF!)=0,"",AVERAGE(#REF!))</f>
        <v/>
      </c>
      <c r="EM128" s="48"/>
      <c r="EN128" s="17" t="s">
        <v>1</v>
      </c>
      <c r="EO128" s="36" t="str">
        <f t="shared" ref="EO128:ET128" si="597">IF(COUNT(EO120:EO127)=0,"",AVERAGE(EO120:EO127))</f>
        <v/>
      </c>
      <c r="EP128" s="36" t="str">
        <f t="shared" si="597"/>
        <v/>
      </c>
      <c r="EQ128" s="36" t="str">
        <f t="shared" si="597"/>
        <v/>
      </c>
      <c r="ER128" s="36" t="str">
        <f t="shared" si="597"/>
        <v/>
      </c>
      <c r="ES128" s="36" t="str">
        <f t="shared" si="597"/>
        <v/>
      </c>
      <c r="ET128" s="36" t="str">
        <f t="shared" si="597"/>
        <v/>
      </c>
      <c r="EU128" s="52" t="str">
        <f>IF(COUNT(#REF!)=0,"",AVERAGE(#REF!))</f>
        <v/>
      </c>
      <c r="EW128" s="48"/>
      <c r="EX128" s="17" t="s">
        <v>1</v>
      </c>
      <c r="EY128" s="36" t="str">
        <f t="shared" ref="EY128:FD128" si="598">IF(COUNT(EY120:EY127)=0,"",AVERAGE(EY120:EY127))</f>
        <v/>
      </c>
      <c r="EZ128" s="36" t="str">
        <f t="shared" si="598"/>
        <v/>
      </c>
      <c r="FA128" s="36" t="str">
        <f t="shared" si="598"/>
        <v/>
      </c>
      <c r="FB128" s="36" t="str">
        <f t="shared" si="598"/>
        <v/>
      </c>
      <c r="FC128" s="36" t="str">
        <f t="shared" si="598"/>
        <v/>
      </c>
      <c r="FD128" s="36" t="str">
        <f t="shared" si="598"/>
        <v/>
      </c>
      <c r="FE128" s="52" t="str">
        <f>IF(COUNT(#REF!)=0,"",AVERAGE(#REF!))</f>
        <v/>
      </c>
      <c r="FG128" s="48"/>
      <c r="FH128" s="17" t="s">
        <v>1</v>
      </c>
      <c r="FI128" s="36" t="str">
        <f t="shared" ref="FI128:FN128" si="599">IF(COUNT(FI120:FI127)=0,"",AVERAGE(FI120:FI127))</f>
        <v/>
      </c>
      <c r="FJ128" s="36" t="str">
        <f t="shared" si="599"/>
        <v/>
      </c>
      <c r="FK128" s="36" t="str">
        <f t="shared" si="599"/>
        <v/>
      </c>
      <c r="FL128" s="36" t="str">
        <f t="shared" si="599"/>
        <v/>
      </c>
      <c r="FM128" s="36" t="str">
        <f t="shared" si="599"/>
        <v/>
      </c>
      <c r="FN128" s="36" t="str">
        <f t="shared" si="599"/>
        <v/>
      </c>
      <c r="FO128" s="52" t="str">
        <f>IF(COUNT(#REF!)=0,"",AVERAGE(#REF!))</f>
        <v/>
      </c>
      <c r="FQ128" s="48"/>
      <c r="FR128" s="17" t="s">
        <v>1</v>
      </c>
      <c r="FS128" s="36" t="str">
        <f t="shared" ref="FS128:FX128" si="600">IF(COUNT(FS120:FS127)=0,"",AVERAGE(FS120:FS127))</f>
        <v/>
      </c>
      <c r="FT128" s="36" t="str">
        <f t="shared" si="600"/>
        <v/>
      </c>
      <c r="FU128" s="36" t="str">
        <f t="shared" si="600"/>
        <v/>
      </c>
      <c r="FV128" s="36" t="str">
        <f t="shared" si="600"/>
        <v/>
      </c>
      <c r="FW128" s="36" t="str">
        <f t="shared" si="600"/>
        <v/>
      </c>
      <c r="FX128" s="36" t="str">
        <f t="shared" si="600"/>
        <v/>
      </c>
      <c r="FY128" s="52" t="str">
        <f>IF(COUNT(#REF!)=0,"",AVERAGE(#REF!))</f>
        <v/>
      </c>
      <c r="GA128" s="48"/>
      <c r="GB128" s="17" t="s">
        <v>1</v>
      </c>
      <c r="GC128" s="36" t="str">
        <f t="shared" ref="GC128:GH128" si="601">IF(COUNT(GC120:GC127)=0,"",AVERAGE(GC120:GC127))</f>
        <v/>
      </c>
      <c r="GD128" s="36" t="str">
        <f t="shared" si="601"/>
        <v/>
      </c>
      <c r="GE128" s="36" t="str">
        <f t="shared" si="601"/>
        <v/>
      </c>
      <c r="GF128" s="36" t="str">
        <f t="shared" si="601"/>
        <v/>
      </c>
      <c r="GG128" s="36" t="str">
        <f t="shared" si="601"/>
        <v/>
      </c>
      <c r="GH128" s="36" t="str">
        <f t="shared" si="601"/>
        <v/>
      </c>
      <c r="GI128" s="52" t="str">
        <f>IF(COUNT(#REF!)=0,"",AVERAGE(#REF!))</f>
        <v/>
      </c>
      <c r="GK128" s="48"/>
      <c r="GL128" s="17" t="s">
        <v>1</v>
      </c>
      <c r="GM128" s="36" t="str">
        <f t="shared" ref="GM128:GR128" si="602">IF(COUNT(GM120:GM127)=0,"",AVERAGE(GM120:GM127))</f>
        <v/>
      </c>
      <c r="GN128" s="36" t="str">
        <f t="shared" si="602"/>
        <v/>
      </c>
      <c r="GO128" s="36" t="str">
        <f t="shared" si="602"/>
        <v/>
      </c>
      <c r="GP128" s="36" t="str">
        <f t="shared" si="602"/>
        <v/>
      </c>
      <c r="GQ128" s="36" t="str">
        <f t="shared" si="602"/>
        <v/>
      </c>
      <c r="GR128" s="36" t="str">
        <f t="shared" si="602"/>
        <v/>
      </c>
      <c r="GS128" s="52" t="str">
        <f>IF(COUNT(#REF!)=0,"",AVERAGE(#REF!))</f>
        <v/>
      </c>
      <c r="GU128" s="48"/>
      <c r="GV128" s="17" t="s">
        <v>1</v>
      </c>
      <c r="GW128" s="36" t="str">
        <f t="shared" ref="GW128:HB128" si="603">IF(COUNT(GW120:GW127)=0,"",AVERAGE(GW120:GW127))</f>
        <v/>
      </c>
      <c r="GX128" s="36" t="str">
        <f t="shared" si="603"/>
        <v/>
      </c>
      <c r="GY128" s="36" t="str">
        <f t="shared" si="603"/>
        <v/>
      </c>
      <c r="GZ128" s="36" t="str">
        <f t="shared" si="603"/>
        <v/>
      </c>
      <c r="HA128" s="36" t="str">
        <f t="shared" si="603"/>
        <v/>
      </c>
      <c r="HB128" s="36" t="str">
        <f t="shared" si="603"/>
        <v/>
      </c>
      <c r="HC128" s="52" t="str">
        <f>IF(COUNT(#REF!)=0,"",AVERAGE(#REF!))</f>
        <v/>
      </c>
      <c r="HE128" s="48"/>
      <c r="HF128" s="17" t="s">
        <v>1</v>
      </c>
      <c r="HG128" s="36" t="str">
        <f t="shared" ref="HG128:HL128" si="604">IF(COUNT(HG120:HG127)=0,"",AVERAGE(HG120:HG127))</f>
        <v/>
      </c>
      <c r="HH128" s="36" t="str">
        <f t="shared" si="604"/>
        <v/>
      </c>
      <c r="HI128" s="36" t="str">
        <f t="shared" si="604"/>
        <v/>
      </c>
      <c r="HJ128" s="36" t="str">
        <f t="shared" si="604"/>
        <v/>
      </c>
      <c r="HK128" s="36" t="str">
        <f t="shared" si="604"/>
        <v/>
      </c>
      <c r="HL128" s="36" t="str">
        <f t="shared" si="604"/>
        <v/>
      </c>
      <c r="HM128" s="52" t="str">
        <f>IF(COUNT(#REF!)=0,"",AVERAGE(#REF!))</f>
        <v/>
      </c>
      <c r="HO128" s="48"/>
      <c r="HP128" s="17" t="s">
        <v>1</v>
      </c>
      <c r="HQ128" s="36" t="str">
        <f t="shared" ref="HQ128:HV128" si="605">IF(COUNT(HQ120:HQ127)=0,"",AVERAGE(HQ120:HQ127))</f>
        <v/>
      </c>
      <c r="HR128" s="36" t="str">
        <f t="shared" si="605"/>
        <v/>
      </c>
      <c r="HS128" s="36" t="str">
        <f t="shared" si="605"/>
        <v/>
      </c>
      <c r="HT128" s="36" t="str">
        <f t="shared" si="605"/>
        <v/>
      </c>
      <c r="HU128" s="36" t="str">
        <f t="shared" si="605"/>
        <v/>
      </c>
      <c r="HV128" s="36" t="str">
        <f t="shared" si="605"/>
        <v/>
      </c>
      <c r="HW128" s="52" t="str">
        <f>IF(COUNT(#REF!)=0,"",AVERAGE(#REF!))</f>
        <v/>
      </c>
      <c r="HY128" s="48"/>
      <c r="HZ128" s="17" t="s">
        <v>1</v>
      </c>
      <c r="IA128" s="36" t="str">
        <f t="shared" ref="IA128:IF128" si="606">IF(COUNT(IA120:IA127)=0,"",AVERAGE(IA120:IA127))</f>
        <v/>
      </c>
      <c r="IB128" s="36" t="str">
        <f t="shared" si="606"/>
        <v/>
      </c>
      <c r="IC128" s="36" t="str">
        <f t="shared" si="606"/>
        <v/>
      </c>
      <c r="ID128" s="36" t="str">
        <f t="shared" si="606"/>
        <v/>
      </c>
      <c r="IE128" s="36" t="str">
        <f t="shared" si="606"/>
        <v/>
      </c>
      <c r="IF128" s="36" t="str">
        <f t="shared" si="606"/>
        <v/>
      </c>
      <c r="IG128" s="52" t="str">
        <f>IF(COUNT(#REF!)=0,"",AVERAGE(#REF!))</f>
        <v/>
      </c>
      <c r="II128" s="48"/>
      <c r="IJ128" s="17" t="s">
        <v>1</v>
      </c>
      <c r="IK128" s="36" t="str">
        <f t="shared" ref="IK128:IP128" si="607">IF(COUNT(IK120:IK127)=0,"",AVERAGE(IK120:IK127))</f>
        <v/>
      </c>
      <c r="IL128" s="36" t="str">
        <f t="shared" si="607"/>
        <v/>
      </c>
      <c r="IM128" s="36" t="str">
        <f t="shared" si="607"/>
        <v/>
      </c>
      <c r="IN128" s="36" t="str">
        <f t="shared" si="607"/>
        <v/>
      </c>
      <c r="IO128" s="36" t="str">
        <f t="shared" si="607"/>
        <v/>
      </c>
      <c r="IP128" s="36" t="str">
        <f t="shared" si="607"/>
        <v/>
      </c>
      <c r="IQ128" s="52" t="str">
        <f>IF(COUNT(#REF!)=0,"",AVERAGE(#REF!))</f>
        <v/>
      </c>
      <c r="IS128" s="48"/>
      <c r="IT128" s="17" t="s">
        <v>1</v>
      </c>
      <c r="IU128" s="36" t="str">
        <f t="shared" ref="IU128:IZ128" si="608">IF(COUNT(IU120:IU127)=0,"",AVERAGE(IU120:IU127))</f>
        <v/>
      </c>
      <c r="IV128" s="36" t="str">
        <f t="shared" si="608"/>
        <v/>
      </c>
      <c r="IW128" s="36" t="str">
        <f t="shared" si="608"/>
        <v/>
      </c>
      <c r="IX128" s="36" t="str">
        <f t="shared" si="608"/>
        <v/>
      </c>
      <c r="IY128" s="36" t="str">
        <f t="shared" si="608"/>
        <v/>
      </c>
      <c r="IZ128" s="36" t="str">
        <f t="shared" si="608"/>
        <v/>
      </c>
      <c r="JA128" s="52" t="str">
        <f>IF(COUNT(#REF!)=0,"",AVERAGE(#REF!))</f>
        <v/>
      </c>
    </row>
    <row r="129" spans="1:261" s="1" customFormat="1" ht="13.8" outlineLevel="1" x14ac:dyDescent="0.25">
      <c r="A129" s="99" t="s">
        <v>129</v>
      </c>
      <c r="B129" s="345">
        <f>IF(A129="High",TECHHigh,(IF(A129="Medium",TECHMed,(IF(A129="Low",TechLow,0)))))</f>
        <v>1</v>
      </c>
      <c r="C129" s="341">
        <v>5.2</v>
      </c>
      <c r="D129" s="38" t="s">
        <v>419</v>
      </c>
      <c r="E129" s="349" t="e">
        <f>E131</f>
        <v>#DIV/0!</v>
      </c>
      <c r="F129" s="349" t="e">
        <f t="shared" ref="F129:J129" si="609">F131</f>
        <v>#DIV/0!</v>
      </c>
      <c r="G129" s="349" t="e">
        <f t="shared" si="609"/>
        <v>#DIV/0!</v>
      </c>
      <c r="H129" s="349" t="e">
        <f t="shared" si="609"/>
        <v>#DIV/0!</v>
      </c>
      <c r="I129" s="349" t="e">
        <f t="shared" si="609"/>
        <v>#DIV/0!</v>
      </c>
      <c r="J129" s="349">
        <f t="shared" si="609"/>
        <v>0</v>
      </c>
      <c r="K129" s="52"/>
      <c r="M129" s="37">
        <v>5.2</v>
      </c>
      <c r="N129" s="38" t="s">
        <v>419</v>
      </c>
      <c r="O129" s="38"/>
      <c r="P129" s="38"/>
      <c r="Q129" s="38"/>
      <c r="R129" s="38"/>
      <c r="S129" s="38"/>
      <c r="T129" s="38"/>
      <c r="U129" s="52"/>
      <c r="W129" s="37">
        <v>5.2</v>
      </c>
      <c r="X129" s="38" t="s">
        <v>419</v>
      </c>
      <c r="Y129" s="38"/>
      <c r="Z129" s="38"/>
      <c r="AA129" s="38"/>
      <c r="AB129" s="38"/>
      <c r="AC129" s="38"/>
      <c r="AD129" s="38"/>
      <c r="AE129" s="52"/>
      <c r="AG129" s="37">
        <v>5.2</v>
      </c>
      <c r="AH129" s="38" t="s">
        <v>419</v>
      </c>
      <c r="AI129" s="38"/>
      <c r="AJ129" s="38"/>
      <c r="AK129" s="38"/>
      <c r="AL129" s="38"/>
      <c r="AM129" s="38"/>
      <c r="AN129" s="38"/>
      <c r="AO129" s="52"/>
      <c r="AQ129" s="37">
        <v>5.2</v>
      </c>
      <c r="AR129" s="38" t="s">
        <v>419</v>
      </c>
      <c r="AS129" s="38"/>
      <c r="AT129" s="38"/>
      <c r="AU129" s="38"/>
      <c r="AV129" s="38"/>
      <c r="AW129" s="38"/>
      <c r="AX129" s="38"/>
      <c r="AY129" s="52"/>
      <c r="BA129" s="37">
        <v>5.2</v>
      </c>
      <c r="BB129" s="38" t="s">
        <v>419</v>
      </c>
      <c r="BC129" s="38"/>
      <c r="BD129" s="38"/>
      <c r="BE129" s="38"/>
      <c r="BF129" s="38"/>
      <c r="BG129" s="38"/>
      <c r="BH129" s="38"/>
      <c r="BI129" s="52"/>
      <c r="BK129" s="37">
        <v>5.2</v>
      </c>
      <c r="BL129" s="38" t="s">
        <v>419</v>
      </c>
      <c r="BM129" s="38"/>
      <c r="BN129" s="38"/>
      <c r="BO129" s="38"/>
      <c r="BP129" s="38"/>
      <c r="BQ129" s="38"/>
      <c r="BR129" s="38"/>
      <c r="BS129" s="52"/>
      <c r="BU129" s="37">
        <v>5.2</v>
      </c>
      <c r="BV129" s="38" t="s">
        <v>419</v>
      </c>
      <c r="BW129" s="38"/>
      <c r="BX129" s="38"/>
      <c r="BY129" s="38"/>
      <c r="BZ129" s="38"/>
      <c r="CA129" s="38"/>
      <c r="CB129" s="38"/>
      <c r="CC129" s="52"/>
      <c r="CE129" s="37">
        <v>5.2</v>
      </c>
      <c r="CF129" s="38" t="s">
        <v>419</v>
      </c>
      <c r="CG129" s="38"/>
      <c r="CH129" s="38"/>
      <c r="CI129" s="38"/>
      <c r="CJ129" s="38"/>
      <c r="CK129" s="38"/>
      <c r="CL129" s="38"/>
      <c r="CM129" s="52"/>
      <c r="CO129" s="37">
        <v>5.2</v>
      </c>
      <c r="CP129" s="38" t="s">
        <v>419</v>
      </c>
      <c r="CQ129" s="38"/>
      <c r="CR129" s="38"/>
      <c r="CS129" s="38"/>
      <c r="CT129" s="38"/>
      <c r="CU129" s="38"/>
      <c r="CV129" s="38"/>
      <c r="CW129" s="52"/>
      <c r="CY129" s="37">
        <v>5.2</v>
      </c>
      <c r="CZ129" s="38" t="s">
        <v>419</v>
      </c>
      <c r="DA129" s="38"/>
      <c r="DB129" s="38"/>
      <c r="DC129" s="38"/>
      <c r="DD129" s="38"/>
      <c r="DE129" s="38"/>
      <c r="DF129" s="38"/>
      <c r="DG129" s="52"/>
      <c r="DI129" s="37">
        <v>5.2</v>
      </c>
      <c r="DJ129" s="38" t="s">
        <v>419</v>
      </c>
      <c r="DK129" s="38"/>
      <c r="DL129" s="38"/>
      <c r="DM129" s="38"/>
      <c r="DN129" s="38"/>
      <c r="DO129" s="38"/>
      <c r="DP129" s="38"/>
      <c r="DQ129" s="52"/>
      <c r="DS129" s="37">
        <v>5.2</v>
      </c>
      <c r="DT129" s="38" t="s">
        <v>419</v>
      </c>
      <c r="DU129" s="38"/>
      <c r="DV129" s="38"/>
      <c r="DW129" s="38"/>
      <c r="DX129" s="38"/>
      <c r="DY129" s="38"/>
      <c r="DZ129" s="38"/>
      <c r="EA129" s="52"/>
      <c r="EC129" s="37">
        <v>5.2</v>
      </c>
      <c r="ED129" s="38" t="s">
        <v>419</v>
      </c>
      <c r="EE129" s="38"/>
      <c r="EF129" s="38"/>
      <c r="EG129" s="38"/>
      <c r="EH129" s="38"/>
      <c r="EI129" s="38"/>
      <c r="EJ129" s="38"/>
      <c r="EK129" s="52"/>
      <c r="EM129" s="37">
        <v>5.2</v>
      </c>
      <c r="EN129" s="38" t="s">
        <v>419</v>
      </c>
      <c r="EO129" s="38"/>
      <c r="EP129" s="38"/>
      <c r="EQ129" s="38"/>
      <c r="ER129" s="38"/>
      <c r="ES129" s="38"/>
      <c r="ET129" s="38"/>
      <c r="EU129" s="52"/>
      <c r="EW129" s="37">
        <v>5.2</v>
      </c>
      <c r="EX129" s="38" t="s">
        <v>419</v>
      </c>
      <c r="EY129" s="38"/>
      <c r="EZ129" s="38"/>
      <c r="FA129" s="38"/>
      <c r="FB129" s="38"/>
      <c r="FC129" s="38"/>
      <c r="FD129" s="38"/>
      <c r="FE129" s="52"/>
      <c r="FG129" s="37">
        <v>5.2</v>
      </c>
      <c r="FH129" s="38" t="s">
        <v>419</v>
      </c>
      <c r="FI129" s="38"/>
      <c r="FJ129" s="38"/>
      <c r="FK129" s="38"/>
      <c r="FL129" s="38"/>
      <c r="FM129" s="38"/>
      <c r="FN129" s="38"/>
      <c r="FO129" s="52"/>
      <c r="FQ129" s="37">
        <v>5.2</v>
      </c>
      <c r="FR129" s="38" t="s">
        <v>419</v>
      </c>
      <c r="FS129" s="38"/>
      <c r="FT129" s="38"/>
      <c r="FU129" s="38"/>
      <c r="FV129" s="38"/>
      <c r="FW129" s="38"/>
      <c r="FX129" s="38"/>
      <c r="FY129" s="52"/>
      <c r="GA129" s="37">
        <v>5.2</v>
      </c>
      <c r="GB129" s="38" t="s">
        <v>419</v>
      </c>
      <c r="GC129" s="38"/>
      <c r="GD129" s="38"/>
      <c r="GE129" s="38"/>
      <c r="GF129" s="38"/>
      <c r="GG129" s="38"/>
      <c r="GH129" s="38"/>
      <c r="GI129" s="52"/>
      <c r="GK129" s="37">
        <v>5.2</v>
      </c>
      <c r="GL129" s="38" t="s">
        <v>419</v>
      </c>
      <c r="GM129" s="38"/>
      <c r="GN129" s="38"/>
      <c r="GO129" s="38"/>
      <c r="GP129" s="38"/>
      <c r="GQ129" s="38"/>
      <c r="GR129" s="38"/>
      <c r="GS129" s="52"/>
      <c r="GU129" s="37">
        <v>5.2</v>
      </c>
      <c r="GV129" s="38" t="s">
        <v>419</v>
      </c>
      <c r="GW129" s="38"/>
      <c r="GX129" s="38"/>
      <c r="GY129" s="38"/>
      <c r="GZ129" s="38"/>
      <c r="HA129" s="38"/>
      <c r="HB129" s="38"/>
      <c r="HC129" s="52"/>
      <c r="HE129" s="37">
        <v>5.2</v>
      </c>
      <c r="HF129" s="38" t="s">
        <v>419</v>
      </c>
      <c r="HG129" s="38"/>
      <c r="HH129" s="38"/>
      <c r="HI129" s="38"/>
      <c r="HJ129" s="38"/>
      <c r="HK129" s="38"/>
      <c r="HL129" s="38"/>
      <c r="HM129" s="52"/>
      <c r="HO129" s="37">
        <v>5.2</v>
      </c>
      <c r="HP129" s="38" t="s">
        <v>419</v>
      </c>
      <c r="HQ129" s="38"/>
      <c r="HR129" s="38"/>
      <c r="HS129" s="38"/>
      <c r="HT129" s="38"/>
      <c r="HU129" s="38"/>
      <c r="HV129" s="38"/>
      <c r="HW129" s="52"/>
      <c r="HY129" s="37">
        <v>5.2</v>
      </c>
      <c r="HZ129" s="38" t="s">
        <v>419</v>
      </c>
      <c r="IA129" s="38"/>
      <c r="IB129" s="38"/>
      <c r="IC129" s="38"/>
      <c r="ID129" s="38"/>
      <c r="IE129" s="38"/>
      <c r="IF129" s="38"/>
      <c r="IG129" s="52"/>
      <c r="II129" s="37">
        <v>5.2</v>
      </c>
      <c r="IJ129" s="38" t="s">
        <v>419</v>
      </c>
      <c r="IK129" s="38"/>
      <c r="IL129" s="38"/>
      <c r="IM129" s="38"/>
      <c r="IN129" s="38"/>
      <c r="IO129" s="38"/>
      <c r="IP129" s="38"/>
      <c r="IQ129" s="52"/>
      <c r="IS129" s="37">
        <v>5.2</v>
      </c>
      <c r="IT129" s="38" t="s">
        <v>419</v>
      </c>
      <c r="IU129" s="38"/>
      <c r="IV129" s="38"/>
      <c r="IW129" s="38"/>
      <c r="IX129" s="38"/>
      <c r="IY129" s="38"/>
      <c r="IZ129" s="38"/>
      <c r="JA129" s="52"/>
    </row>
    <row r="130" spans="1:261" s="1" customFormat="1" outlineLevel="2" x14ac:dyDescent="0.25">
      <c r="B130" s="338"/>
      <c r="C130" s="328"/>
      <c r="D130" s="41">
        <v>1</v>
      </c>
      <c r="E130" s="6"/>
      <c r="F130" s="6"/>
      <c r="G130" s="6"/>
      <c r="H130" s="6"/>
      <c r="I130" s="6"/>
      <c r="J130" s="6"/>
      <c r="K130" s="52"/>
      <c r="M130" s="328"/>
      <c r="N130" s="41">
        <v>1</v>
      </c>
      <c r="O130" s="6"/>
      <c r="P130" s="6"/>
      <c r="Q130" s="6"/>
      <c r="R130" s="6"/>
      <c r="S130" s="6"/>
      <c r="T130" s="6">
        <v>0</v>
      </c>
      <c r="U130" s="52"/>
      <c r="W130" s="328"/>
      <c r="X130" s="41">
        <v>1</v>
      </c>
      <c r="Y130" s="6"/>
      <c r="Z130" s="6"/>
      <c r="AA130" s="6"/>
      <c r="AB130" s="6"/>
      <c r="AC130" s="6"/>
      <c r="AD130" s="6"/>
      <c r="AE130" s="52"/>
      <c r="AG130" s="328"/>
      <c r="AH130" s="41">
        <v>1</v>
      </c>
      <c r="AI130" s="6"/>
      <c r="AJ130" s="6"/>
      <c r="AK130" s="6"/>
      <c r="AL130" s="6"/>
      <c r="AM130" s="6"/>
      <c r="AN130" s="6"/>
      <c r="AO130" s="52"/>
      <c r="AQ130" s="328"/>
      <c r="AR130" s="41">
        <v>1</v>
      </c>
      <c r="AS130" s="6"/>
      <c r="AT130" s="6"/>
      <c r="AU130" s="6"/>
      <c r="AV130" s="6"/>
      <c r="AW130" s="6"/>
      <c r="AX130" s="6"/>
      <c r="AY130" s="52"/>
      <c r="BA130" s="328"/>
      <c r="BB130" s="41">
        <v>1</v>
      </c>
      <c r="BC130" s="6"/>
      <c r="BD130" s="6"/>
      <c r="BE130" s="6"/>
      <c r="BF130" s="6"/>
      <c r="BG130" s="6"/>
      <c r="BH130" s="6"/>
      <c r="BI130" s="52"/>
      <c r="BK130" s="328"/>
      <c r="BL130" s="41">
        <v>1</v>
      </c>
      <c r="BM130" s="6"/>
      <c r="BN130" s="6"/>
      <c r="BO130" s="6"/>
      <c r="BP130" s="6"/>
      <c r="BQ130" s="6"/>
      <c r="BR130" s="6"/>
      <c r="BS130" s="52"/>
      <c r="BU130" s="328"/>
      <c r="BV130" s="41">
        <v>1</v>
      </c>
      <c r="BW130" s="6"/>
      <c r="BX130" s="6"/>
      <c r="BY130" s="6"/>
      <c r="BZ130" s="6"/>
      <c r="CA130" s="6"/>
      <c r="CB130" s="6"/>
      <c r="CC130" s="52"/>
      <c r="CE130" s="328"/>
      <c r="CF130" s="41">
        <v>1</v>
      </c>
      <c r="CG130" s="6"/>
      <c r="CH130" s="6"/>
      <c r="CI130" s="6"/>
      <c r="CJ130" s="6"/>
      <c r="CK130" s="6"/>
      <c r="CL130" s="6"/>
      <c r="CM130" s="52"/>
      <c r="CO130" s="328"/>
      <c r="CP130" s="41">
        <v>1</v>
      </c>
      <c r="CQ130" s="6"/>
      <c r="CR130" s="6"/>
      <c r="CS130" s="6"/>
      <c r="CT130" s="6"/>
      <c r="CU130" s="6"/>
      <c r="CV130" s="6"/>
      <c r="CW130" s="52"/>
      <c r="CY130" s="328"/>
      <c r="CZ130" s="41">
        <v>1</v>
      </c>
      <c r="DA130" s="6"/>
      <c r="DB130" s="6"/>
      <c r="DC130" s="6"/>
      <c r="DD130" s="6"/>
      <c r="DE130" s="6"/>
      <c r="DF130" s="6"/>
      <c r="DG130" s="52"/>
      <c r="DI130" s="328"/>
      <c r="DJ130" s="41">
        <v>1</v>
      </c>
      <c r="DK130" s="6"/>
      <c r="DL130" s="6"/>
      <c r="DM130" s="6"/>
      <c r="DN130" s="6"/>
      <c r="DO130" s="6"/>
      <c r="DP130" s="6"/>
      <c r="DQ130" s="52"/>
      <c r="DS130" s="328"/>
      <c r="DT130" s="41">
        <v>1</v>
      </c>
      <c r="DU130" s="6"/>
      <c r="DV130" s="6"/>
      <c r="DW130" s="6"/>
      <c r="DX130" s="6"/>
      <c r="DY130" s="6"/>
      <c r="DZ130" s="6"/>
      <c r="EA130" s="52"/>
      <c r="EC130" s="328"/>
      <c r="ED130" s="41">
        <v>1</v>
      </c>
      <c r="EE130" s="6"/>
      <c r="EF130" s="6"/>
      <c r="EG130" s="6"/>
      <c r="EH130" s="6"/>
      <c r="EI130" s="6"/>
      <c r="EJ130" s="6"/>
      <c r="EK130" s="52"/>
      <c r="EM130" s="328"/>
      <c r="EN130" s="41">
        <v>1</v>
      </c>
      <c r="EO130" s="6"/>
      <c r="EP130" s="6"/>
      <c r="EQ130" s="6"/>
      <c r="ER130" s="6"/>
      <c r="ES130" s="6"/>
      <c r="ET130" s="6"/>
      <c r="EU130" s="52"/>
      <c r="EW130" s="328"/>
      <c r="EX130" s="41">
        <v>1</v>
      </c>
      <c r="EY130" s="6"/>
      <c r="EZ130" s="6"/>
      <c r="FA130" s="6"/>
      <c r="FB130" s="6"/>
      <c r="FC130" s="6"/>
      <c r="FD130" s="6"/>
      <c r="FE130" s="52"/>
      <c r="FG130" s="328"/>
      <c r="FH130" s="41">
        <v>1</v>
      </c>
      <c r="FI130" s="6"/>
      <c r="FJ130" s="6"/>
      <c r="FK130" s="6"/>
      <c r="FL130" s="6"/>
      <c r="FM130" s="6"/>
      <c r="FN130" s="6"/>
      <c r="FO130" s="52"/>
      <c r="FQ130" s="328"/>
      <c r="FR130" s="41">
        <v>1</v>
      </c>
      <c r="FS130" s="6"/>
      <c r="FT130" s="6"/>
      <c r="FU130" s="6"/>
      <c r="FV130" s="6"/>
      <c r="FW130" s="6"/>
      <c r="FX130" s="6"/>
      <c r="FY130" s="52"/>
      <c r="GA130" s="328"/>
      <c r="GB130" s="41">
        <v>1</v>
      </c>
      <c r="GC130" s="6"/>
      <c r="GD130" s="6"/>
      <c r="GE130" s="6"/>
      <c r="GF130" s="6"/>
      <c r="GG130" s="6"/>
      <c r="GH130" s="6"/>
      <c r="GI130" s="52"/>
      <c r="GK130" s="328"/>
      <c r="GL130" s="41">
        <v>1</v>
      </c>
      <c r="GM130" s="6"/>
      <c r="GN130" s="6"/>
      <c r="GO130" s="6"/>
      <c r="GP130" s="6"/>
      <c r="GQ130" s="6"/>
      <c r="GR130" s="6"/>
      <c r="GS130" s="52"/>
      <c r="GU130" s="328"/>
      <c r="GV130" s="41">
        <v>1</v>
      </c>
      <c r="GW130" s="6"/>
      <c r="GX130" s="6"/>
      <c r="GY130" s="6"/>
      <c r="GZ130" s="6"/>
      <c r="HA130" s="6"/>
      <c r="HB130" s="6"/>
      <c r="HC130" s="52"/>
      <c r="HE130" s="328"/>
      <c r="HF130" s="41">
        <v>1</v>
      </c>
      <c r="HG130" s="6"/>
      <c r="HH130" s="6"/>
      <c r="HI130" s="6"/>
      <c r="HJ130" s="6"/>
      <c r="HK130" s="6"/>
      <c r="HL130" s="6"/>
      <c r="HM130" s="52"/>
      <c r="HO130" s="328"/>
      <c r="HP130" s="41">
        <v>1</v>
      </c>
      <c r="HQ130" s="6"/>
      <c r="HR130" s="6"/>
      <c r="HS130" s="6"/>
      <c r="HT130" s="6"/>
      <c r="HU130" s="6"/>
      <c r="HV130" s="6"/>
      <c r="HW130" s="52"/>
      <c r="HY130" s="328"/>
      <c r="HZ130" s="41">
        <v>1</v>
      </c>
      <c r="IA130" s="6"/>
      <c r="IB130" s="6"/>
      <c r="IC130" s="6"/>
      <c r="ID130" s="6"/>
      <c r="IE130" s="6"/>
      <c r="IF130" s="6"/>
      <c r="IG130" s="52"/>
      <c r="II130" s="328"/>
      <c r="IJ130" s="41">
        <v>1</v>
      </c>
      <c r="IK130" s="6"/>
      <c r="IL130" s="6"/>
      <c r="IM130" s="6"/>
      <c r="IN130" s="6"/>
      <c r="IO130" s="6"/>
      <c r="IP130" s="6"/>
      <c r="IQ130" s="52"/>
      <c r="IS130" s="328"/>
      <c r="IT130" s="41">
        <v>1</v>
      </c>
      <c r="IU130" s="6"/>
      <c r="IV130" s="6"/>
      <c r="IW130" s="6"/>
      <c r="IX130" s="6"/>
      <c r="IY130" s="6"/>
      <c r="IZ130" s="6"/>
      <c r="JA130" s="52"/>
    </row>
    <row r="131" spans="1:261" s="1" customFormat="1" outlineLevel="2" x14ac:dyDescent="0.25">
      <c r="B131" s="338"/>
      <c r="C131" s="339"/>
      <c r="D131" s="17" t="s">
        <v>1</v>
      </c>
      <c r="E131" s="36" t="e">
        <f>AVERAGE(O131,Y131,AI131,AS131,BC131,BM131,BW131,CG131,CQ131,DA131,DK131,DU131,EE131,EO131,EY131,FI131,FS131,GC131,GM131,GW131,HG131,HQ131,IA131,IK131,IU131)</f>
        <v>#DIV/0!</v>
      </c>
      <c r="F131" s="36" t="e">
        <f t="shared" ref="F131:J131" si="610">AVERAGE(P131,Z131,AJ131,AT131,BD131,BN131,BX131,CH131,CR131,DB131,DL131,DV131,EF131,EP131,EZ131,FJ131,FT131,GD131,GN131,GX131,HH131,HR131,IB131,IL131,IV131)</f>
        <v>#DIV/0!</v>
      </c>
      <c r="G131" s="36" t="e">
        <f t="shared" si="610"/>
        <v>#DIV/0!</v>
      </c>
      <c r="H131" s="36" t="e">
        <f t="shared" si="610"/>
        <v>#DIV/0!</v>
      </c>
      <c r="I131" s="36" t="e">
        <f t="shared" si="610"/>
        <v>#DIV/0!</v>
      </c>
      <c r="J131" s="36">
        <f t="shared" si="610"/>
        <v>0</v>
      </c>
      <c r="K131" s="52" t="s">
        <v>430</v>
      </c>
      <c r="M131" s="48"/>
      <c r="N131" s="17" t="s">
        <v>1</v>
      </c>
      <c r="O131" s="36" t="str">
        <f>IF(COUNT(O130:O130)=0,"",AVERAGE(O130:O130))</f>
        <v/>
      </c>
      <c r="P131" s="36" t="str">
        <f>IF(COUNT(P130:P130)=0,"",AVERAGE(P130:P130))</f>
        <v/>
      </c>
      <c r="Q131" s="36" t="str">
        <f>IF(COUNT(Q130:Q130)=0,"",AVERAGE(Q130:Q130))</f>
        <v/>
      </c>
      <c r="R131" s="36" t="str">
        <f>IF(COUNT(R130:R130)=0,"",AVERAGE(R130:R130))</f>
        <v/>
      </c>
      <c r="S131" s="36"/>
      <c r="T131" s="36">
        <f>IF(COUNT(T130:T130)=0,"",AVERAGE(T130:T130))</f>
        <v>0</v>
      </c>
      <c r="U131" s="52" t="str">
        <f>IF(COUNT(#REF!)=0,"",AVERAGE(#REF!))</f>
        <v/>
      </c>
      <c r="W131" s="48"/>
      <c r="X131" s="17" t="s">
        <v>1</v>
      </c>
      <c r="Y131" s="36" t="str">
        <f t="shared" ref="Y131:AD131" si="611">IF(COUNT(Y130:Y130)=0,"",AVERAGE(Y130:Y130))</f>
        <v/>
      </c>
      <c r="Z131" s="36" t="str">
        <f t="shared" si="611"/>
        <v/>
      </c>
      <c r="AA131" s="36" t="str">
        <f t="shared" si="611"/>
        <v/>
      </c>
      <c r="AB131" s="36" t="str">
        <f t="shared" si="611"/>
        <v/>
      </c>
      <c r="AC131" s="36" t="str">
        <f t="shared" si="611"/>
        <v/>
      </c>
      <c r="AD131" s="36" t="str">
        <f t="shared" si="611"/>
        <v/>
      </c>
      <c r="AE131" s="52" t="str">
        <f>IF(COUNT(#REF!)=0,"",AVERAGE(#REF!))</f>
        <v/>
      </c>
      <c r="AG131" s="48"/>
      <c r="AH131" s="17" t="s">
        <v>1</v>
      </c>
      <c r="AI131" s="36" t="str">
        <f t="shared" ref="AI131:AN131" si="612">IF(COUNT(AI130:AI130)=0,"",AVERAGE(AI130:AI130))</f>
        <v/>
      </c>
      <c r="AJ131" s="36" t="str">
        <f t="shared" si="612"/>
        <v/>
      </c>
      <c r="AK131" s="36" t="str">
        <f t="shared" si="612"/>
        <v/>
      </c>
      <c r="AL131" s="36" t="str">
        <f t="shared" si="612"/>
        <v/>
      </c>
      <c r="AM131" s="36" t="str">
        <f t="shared" si="612"/>
        <v/>
      </c>
      <c r="AN131" s="36" t="str">
        <f t="shared" si="612"/>
        <v/>
      </c>
      <c r="AO131" s="52" t="str">
        <f>IF(COUNT(#REF!)=0,"",AVERAGE(#REF!))</f>
        <v/>
      </c>
      <c r="AQ131" s="48"/>
      <c r="AR131" s="17" t="s">
        <v>1</v>
      </c>
      <c r="AS131" s="36" t="str">
        <f t="shared" ref="AS131:AX131" si="613">IF(COUNT(AS130:AS130)=0,"",AVERAGE(AS130:AS130))</f>
        <v/>
      </c>
      <c r="AT131" s="36" t="str">
        <f t="shared" si="613"/>
        <v/>
      </c>
      <c r="AU131" s="36" t="str">
        <f t="shared" si="613"/>
        <v/>
      </c>
      <c r="AV131" s="36" t="str">
        <f t="shared" si="613"/>
        <v/>
      </c>
      <c r="AW131" s="36" t="str">
        <f t="shared" si="613"/>
        <v/>
      </c>
      <c r="AX131" s="36" t="str">
        <f t="shared" si="613"/>
        <v/>
      </c>
      <c r="AY131" s="52" t="str">
        <f>IF(COUNT(#REF!)=0,"",AVERAGE(#REF!))</f>
        <v/>
      </c>
      <c r="BA131" s="48"/>
      <c r="BB131" s="17" t="s">
        <v>1</v>
      </c>
      <c r="BC131" s="36" t="str">
        <f t="shared" ref="BC131:BH131" si="614">IF(COUNT(BC130:BC130)=0,"",AVERAGE(BC130:BC130))</f>
        <v/>
      </c>
      <c r="BD131" s="36" t="str">
        <f t="shared" si="614"/>
        <v/>
      </c>
      <c r="BE131" s="36" t="str">
        <f t="shared" si="614"/>
        <v/>
      </c>
      <c r="BF131" s="36" t="str">
        <f t="shared" si="614"/>
        <v/>
      </c>
      <c r="BG131" s="36" t="str">
        <f t="shared" si="614"/>
        <v/>
      </c>
      <c r="BH131" s="36" t="str">
        <f t="shared" si="614"/>
        <v/>
      </c>
      <c r="BI131" s="52" t="str">
        <f>IF(COUNT(#REF!)=0,"",AVERAGE(#REF!))</f>
        <v/>
      </c>
      <c r="BK131" s="48"/>
      <c r="BL131" s="17" t="s">
        <v>1</v>
      </c>
      <c r="BM131" s="36" t="str">
        <f t="shared" ref="BM131:BR131" si="615">IF(COUNT(BM130:BM130)=0,"",AVERAGE(BM130:BM130))</f>
        <v/>
      </c>
      <c r="BN131" s="36" t="str">
        <f t="shared" si="615"/>
        <v/>
      </c>
      <c r="BO131" s="36" t="str">
        <f t="shared" si="615"/>
        <v/>
      </c>
      <c r="BP131" s="36" t="str">
        <f t="shared" si="615"/>
        <v/>
      </c>
      <c r="BQ131" s="36" t="str">
        <f t="shared" si="615"/>
        <v/>
      </c>
      <c r="BR131" s="36" t="str">
        <f t="shared" si="615"/>
        <v/>
      </c>
      <c r="BS131" s="52" t="str">
        <f>IF(COUNT(#REF!)=0,"",AVERAGE(#REF!))</f>
        <v/>
      </c>
      <c r="BU131" s="48"/>
      <c r="BV131" s="17" t="s">
        <v>1</v>
      </c>
      <c r="BW131" s="36" t="str">
        <f t="shared" ref="BW131:CB131" si="616">IF(COUNT(BW130:BW130)=0,"",AVERAGE(BW130:BW130))</f>
        <v/>
      </c>
      <c r="BX131" s="36" t="str">
        <f t="shared" si="616"/>
        <v/>
      </c>
      <c r="BY131" s="36" t="str">
        <f t="shared" si="616"/>
        <v/>
      </c>
      <c r="BZ131" s="36" t="str">
        <f t="shared" si="616"/>
        <v/>
      </c>
      <c r="CA131" s="36" t="str">
        <f t="shared" si="616"/>
        <v/>
      </c>
      <c r="CB131" s="36" t="str">
        <f t="shared" si="616"/>
        <v/>
      </c>
      <c r="CC131" s="52" t="str">
        <f>IF(COUNT(#REF!)=0,"",AVERAGE(#REF!))</f>
        <v/>
      </c>
      <c r="CE131" s="48"/>
      <c r="CF131" s="17" t="s">
        <v>1</v>
      </c>
      <c r="CG131" s="36" t="str">
        <f t="shared" ref="CG131:CL131" si="617">IF(COUNT(CG130:CG130)=0,"",AVERAGE(CG130:CG130))</f>
        <v/>
      </c>
      <c r="CH131" s="36" t="str">
        <f t="shared" si="617"/>
        <v/>
      </c>
      <c r="CI131" s="36" t="str">
        <f t="shared" si="617"/>
        <v/>
      </c>
      <c r="CJ131" s="36" t="str">
        <f t="shared" si="617"/>
        <v/>
      </c>
      <c r="CK131" s="36" t="str">
        <f t="shared" si="617"/>
        <v/>
      </c>
      <c r="CL131" s="36" t="str">
        <f t="shared" si="617"/>
        <v/>
      </c>
      <c r="CM131" s="52" t="str">
        <f>IF(COUNT(#REF!)=0,"",AVERAGE(#REF!))</f>
        <v/>
      </c>
      <c r="CO131" s="48"/>
      <c r="CP131" s="17" t="s">
        <v>1</v>
      </c>
      <c r="CQ131" s="36" t="str">
        <f t="shared" ref="CQ131:CV131" si="618">IF(COUNT(CQ130:CQ130)=0,"",AVERAGE(CQ130:CQ130))</f>
        <v/>
      </c>
      <c r="CR131" s="36" t="str">
        <f t="shared" si="618"/>
        <v/>
      </c>
      <c r="CS131" s="36" t="str">
        <f t="shared" si="618"/>
        <v/>
      </c>
      <c r="CT131" s="36" t="str">
        <f t="shared" si="618"/>
        <v/>
      </c>
      <c r="CU131" s="36" t="str">
        <f t="shared" si="618"/>
        <v/>
      </c>
      <c r="CV131" s="36" t="str">
        <f t="shared" si="618"/>
        <v/>
      </c>
      <c r="CW131" s="52" t="str">
        <f>IF(COUNT(#REF!)=0,"",AVERAGE(#REF!))</f>
        <v/>
      </c>
      <c r="CY131" s="48"/>
      <c r="CZ131" s="17" t="s">
        <v>1</v>
      </c>
      <c r="DA131" s="36" t="str">
        <f t="shared" ref="DA131:DF131" si="619">IF(COUNT(DA130:DA130)=0,"",AVERAGE(DA130:DA130))</f>
        <v/>
      </c>
      <c r="DB131" s="36" t="str">
        <f t="shared" si="619"/>
        <v/>
      </c>
      <c r="DC131" s="36" t="str">
        <f t="shared" si="619"/>
        <v/>
      </c>
      <c r="DD131" s="36" t="str">
        <f t="shared" si="619"/>
        <v/>
      </c>
      <c r="DE131" s="36" t="str">
        <f t="shared" si="619"/>
        <v/>
      </c>
      <c r="DF131" s="36" t="str">
        <f t="shared" si="619"/>
        <v/>
      </c>
      <c r="DG131" s="52" t="str">
        <f>IF(COUNT(#REF!)=0,"",AVERAGE(#REF!))</f>
        <v/>
      </c>
      <c r="DI131" s="48"/>
      <c r="DJ131" s="17" t="s">
        <v>1</v>
      </c>
      <c r="DK131" s="36" t="str">
        <f t="shared" ref="DK131:DP131" si="620">IF(COUNT(DK130:DK130)=0,"",AVERAGE(DK130:DK130))</f>
        <v/>
      </c>
      <c r="DL131" s="36" t="str">
        <f t="shared" si="620"/>
        <v/>
      </c>
      <c r="DM131" s="36" t="str">
        <f t="shared" si="620"/>
        <v/>
      </c>
      <c r="DN131" s="36" t="str">
        <f t="shared" si="620"/>
        <v/>
      </c>
      <c r="DO131" s="36" t="str">
        <f t="shared" si="620"/>
        <v/>
      </c>
      <c r="DP131" s="36" t="str">
        <f t="shared" si="620"/>
        <v/>
      </c>
      <c r="DQ131" s="52" t="str">
        <f>IF(COUNT(#REF!)=0,"",AVERAGE(#REF!))</f>
        <v/>
      </c>
      <c r="DS131" s="48"/>
      <c r="DT131" s="17" t="s">
        <v>1</v>
      </c>
      <c r="DU131" s="36" t="str">
        <f t="shared" ref="DU131:DZ131" si="621">IF(COUNT(DU130:DU130)=0,"",AVERAGE(DU130:DU130))</f>
        <v/>
      </c>
      <c r="DV131" s="36" t="str">
        <f t="shared" si="621"/>
        <v/>
      </c>
      <c r="DW131" s="36" t="str">
        <f t="shared" si="621"/>
        <v/>
      </c>
      <c r="DX131" s="36" t="str">
        <f t="shared" si="621"/>
        <v/>
      </c>
      <c r="DY131" s="36" t="str">
        <f t="shared" si="621"/>
        <v/>
      </c>
      <c r="DZ131" s="36" t="str">
        <f t="shared" si="621"/>
        <v/>
      </c>
      <c r="EA131" s="52" t="str">
        <f>IF(COUNT(#REF!)=0,"",AVERAGE(#REF!))</f>
        <v/>
      </c>
      <c r="EC131" s="48"/>
      <c r="ED131" s="17" t="s">
        <v>1</v>
      </c>
      <c r="EE131" s="36" t="str">
        <f t="shared" ref="EE131:EJ131" si="622">IF(COUNT(EE130:EE130)=0,"",AVERAGE(EE130:EE130))</f>
        <v/>
      </c>
      <c r="EF131" s="36" t="str">
        <f t="shared" si="622"/>
        <v/>
      </c>
      <c r="EG131" s="36" t="str">
        <f t="shared" si="622"/>
        <v/>
      </c>
      <c r="EH131" s="36" t="str">
        <f t="shared" si="622"/>
        <v/>
      </c>
      <c r="EI131" s="36" t="str">
        <f t="shared" si="622"/>
        <v/>
      </c>
      <c r="EJ131" s="36" t="str">
        <f t="shared" si="622"/>
        <v/>
      </c>
      <c r="EK131" s="52" t="str">
        <f>IF(COUNT(#REF!)=0,"",AVERAGE(#REF!))</f>
        <v/>
      </c>
      <c r="EM131" s="48"/>
      <c r="EN131" s="17" t="s">
        <v>1</v>
      </c>
      <c r="EO131" s="36" t="str">
        <f t="shared" ref="EO131:ET131" si="623">IF(COUNT(EO130:EO130)=0,"",AVERAGE(EO130:EO130))</f>
        <v/>
      </c>
      <c r="EP131" s="36" t="str">
        <f t="shared" si="623"/>
        <v/>
      </c>
      <c r="EQ131" s="36" t="str">
        <f t="shared" si="623"/>
        <v/>
      </c>
      <c r="ER131" s="36" t="str">
        <f t="shared" si="623"/>
        <v/>
      </c>
      <c r="ES131" s="36" t="str">
        <f t="shared" si="623"/>
        <v/>
      </c>
      <c r="ET131" s="36" t="str">
        <f t="shared" si="623"/>
        <v/>
      </c>
      <c r="EU131" s="52" t="str">
        <f>IF(COUNT(#REF!)=0,"",AVERAGE(#REF!))</f>
        <v/>
      </c>
      <c r="EW131" s="48"/>
      <c r="EX131" s="17" t="s">
        <v>1</v>
      </c>
      <c r="EY131" s="36" t="str">
        <f t="shared" ref="EY131:FD131" si="624">IF(COUNT(EY130:EY130)=0,"",AVERAGE(EY130:EY130))</f>
        <v/>
      </c>
      <c r="EZ131" s="36" t="str">
        <f t="shared" si="624"/>
        <v/>
      </c>
      <c r="FA131" s="36" t="str">
        <f t="shared" si="624"/>
        <v/>
      </c>
      <c r="FB131" s="36" t="str">
        <f t="shared" si="624"/>
        <v/>
      </c>
      <c r="FC131" s="36" t="str">
        <f t="shared" si="624"/>
        <v/>
      </c>
      <c r="FD131" s="36" t="str">
        <f t="shared" si="624"/>
        <v/>
      </c>
      <c r="FE131" s="52" t="str">
        <f>IF(COUNT(#REF!)=0,"",AVERAGE(#REF!))</f>
        <v/>
      </c>
      <c r="FG131" s="48"/>
      <c r="FH131" s="17" t="s">
        <v>1</v>
      </c>
      <c r="FI131" s="36" t="str">
        <f t="shared" ref="FI131:FN131" si="625">IF(COUNT(FI130:FI130)=0,"",AVERAGE(FI130:FI130))</f>
        <v/>
      </c>
      <c r="FJ131" s="36" t="str">
        <f t="shared" si="625"/>
        <v/>
      </c>
      <c r="FK131" s="36" t="str">
        <f t="shared" si="625"/>
        <v/>
      </c>
      <c r="FL131" s="36" t="str">
        <f t="shared" si="625"/>
        <v/>
      </c>
      <c r="FM131" s="36" t="str">
        <f t="shared" si="625"/>
        <v/>
      </c>
      <c r="FN131" s="36" t="str">
        <f t="shared" si="625"/>
        <v/>
      </c>
      <c r="FO131" s="52" t="str">
        <f>IF(COUNT(#REF!)=0,"",AVERAGE(#REF!))</f>
        <v/>
      </c>
      <c r="FQ131" s="48"/>
      <c r="FR131" s="17" t="s">
        <v>1</v>
      </c>
      <c r="FS131" s="36" t="str">
        <f t="shared" ref="FS131:FX131" si="626">IF(COUNT(FS130:FS130)=0,"",AVERAGE(FS130:FS130))</f>
        <v/>
      </c>
      <c r="FT131" s="36" t="str">
        <f t="shared" si="626"/>
        <v/>
      </c>
      <c r="FU131" s="36" t="str">
        <f t="shared" si="626"/>
        <v/>
      </c>
      <c r="FV131" s="36" t="str">
        <f t="shared" si="626"/>
        <v/>
      </c>
      <c r="FW131" s="36" t="str">
        <f t="shared" si="626"/>
        <v/>
      </c>
      <c r="FX131" s="36" t="str">
        <f t="shared" si="626"/>
        <v/>
      </c>
      <c r="FY131" s="52" t="str">
        <f>IF(COUNT(#REF!)=0,"",AVERAGE(#REF!))</f>
        <v/>
      </c>
      <c r="GA131" s="48"/>
      <c r="GB131" s="17" t="s">
        <v>1</v>
      </c>
      <c r="GC131" s="36" t="str">
        <f t="shared" ref="GC131:GH131" si="627">IF(COUNT(GC130:GC130)=0,"",AVERAGE(GC130:GC130))</f>
        <v/>
      </c>
      <c r="GD131" s="36" t="str">
        <f t="shared" si="627"/>
        <v/>
      </c>
      <c r="GE131" s="36" t="str">
        <f t="shared" si="627"/>
        <v/>
      </c>
      <c r="GF131" s="36" t="str">
        <f t="shared" si="627"/>
        <v/>
      </c>
      <c r="GG131" s="36" t="str">
        <f t="shared" si="627"/>
        <v/>
      </c>
      <c r="GH131" s="36" t="str">
        <f t="shared" si="627"/>
        <v/>
      </c>
      <c r="GI131" s="52" t="str">
        <f>IF(COUNT(#REF!)=0,"",AVERAGE(#REF!))</f>
        <v/>
      </c>
      <c r="GK131" s="48"/>
      <c r="GL131" s="17" t="s">
        <v>1</v>
      </c>
      <c r="GM131" s="36" t="str">
        <f t="shared" ref="GM131:GR131" si="628">IF(COUNT(GM130:GM130)=0,"",AVERAGE(GM130:GM130))</f>
        <v/>
      </c>
      <c r="GN131" s="36" t="str">
        <f t="shared" si="628"/>
        <v/>
      </c>
      <c r="GO131" s="36" t="str">
        <f t="shared" si="628"/>
        <v/>
      </c>
      <c r="GP131" s="36" t="str">
        <f t="shared" si="628"/>
        <v/>
      </c>
      <c r="GQ131" s="36" t="str">
        <f t="shared" si="628"/>
        <v/>
      </c>
      <c r="GR131" s="36" t="str">
        <f t="shared" si="628"/>
        <v/>
      </c>
      <c r="GS131" s="52" t="str">
        <f>IF(COUNT(#REF!)=0,"",AVERAGE(#REF!))</f>
        <v/>
      </c>
      <c r="GU131" s="48"/>
      <c r="GV131" s="17" t="s">
        <v>1</v>
      </c>
      <c r="GW131" s="36" t="str">
        <f t="shared" ref="GW131:HB131" si="629">IF(COUNT(GW130:GW130)=0,"",AVERAGE(GW130:GW130))</f>
        <v/>
      </c>
      <c r="GX131" s="36" t="str">
        <f t="shared" si="629"/>
        <v/>
      </c>
      <c r="GY131" s="36" t="str">
        <f t="shared" si="629"/>
        <v/>
      </c>
      <c r="GZ131" s="36" t="str">
        <f t="shared" si="629"/>
        <v/>
      </c>
      <c r="HA131" s="36" t="str">
        <f t="shared" si="629"/>
        <v/>
      </c>
      <c r="HB131" s="36" t="str">
        <f t="shared" si="629"/>
        <v/>
      </c>
      <c r="HC131" s="52" t="str">
        <f>IF(COUNT(#REF!)=0,"",AVERAGE(#REF!))</f>
        <v/>
      </c>
      <c r="HE131" s="48"/>
      <c r="HF131" s="17" t="s">
        <v>1</v>
      </c>
      <c r="HG131" s="36" t="str">
        <f t="shared" ref="HG131:HL131" si="630">IF(COUNT(HG130:HG130)=0,"",AVERAGE(HG130:HG130))</f>
        <v/>
      </c>
      <c r="HH131" s="36" t="str">
        <f t="shared" si="630"/>
        <v/>
      </c>
      <c r="HI131" s="36" t="str">
        <f t="shared" si="630"/>
        <v/>
      </c>
      <c r="HJ131" s="36" t="str">
        <f t="shared" si="630"/>
        <v/>
      </c>
      <c r="HK131" s="36" t="str">
        <f t="shared" si="630"/>
        <v/>
      </c>
      <c r="HL131" s="36" t="str">
        <f t="shared" si="630"/>
        <v/>
      </c>
      <c r="HM131" s="52" t="str">
        <f>IF(COUNT(#REF!)=0,"",AVERAGE(#REF!))</f>
        <v/>
      </c>
      <c r="HO131" s="48"/>
      <c r="HP131" s="17" t="s">
        <v>1</v>
      </c>
      <c r="HQ131" s="36" t="str">
        <f t="shared" ref="HQ131:HV131" si="631">IF(COUNT(HQ130:HQ130)=0,"",AVERAGE(HQ130:HQ130))</f>
        <v/>
      </c>
      <c r="HR131" s="36" t="str">
        <f t="shared" si="631"/>
        <v/>
      </c>
      <c r="HS131" s="36" t="str">
        <f t="shared" si="631"/>
        <v/>
      </c>
      <c r="HT131" s="36" t="str">
        <f t="shared" si="631"/>
        <v/>
      </c>
      <c r="HU131" s="36" t="str">
        <f t="shared" si="631"/>
        <v/>
      </c>
      <c r="HV131" s="36" t="str">
        <f t="shared" si="631"/>
        <v/>
      </c>
      <c r="HW131" s="52" t="str">
        <f>IF(COUNT(#REF!)=0,"",AVERAGE(#REF!))</f>
        <v/>
      </c>
      <c r="HY131" s="48"/>
      <c r="HZ131" s="17" t="s">
        <v>1</v>
      </c>
      <c r="IA131" s="36" t="str">
        <f t="shared" ref="IA131:IF131" si="632">IF(COUNT(IA130:IA130)=0,"",AVERAGE(IA130:IA130))</f>
        <v/>
      </c>
      <c r="IB131" s="36" t="str">
        <f t="shared" si="632"/>
        <v/>
      </c>
      <c r="IC131" s="36" t="str">
        <f t="shared" si="632"/>
        <v/>
      </c>
      <c r="ID131" s="36" t="str">
        <f t="shared" si="632"/>
        <v/>
      </c>
      <c r="IE131" s="36" t="str">
        <f t="shared" si="632"/>
        <v/>
      </c>
      <c r="IF131" s="36" t="str">
        <f t="shared" si="632"/>
        <v/>
      </c>
      <c r="IG131" s="52" t="str">
        <f>IF(COUNT(#REF!)=0,"",AVERAGE(#REF!))</f>
        <v/>
      </c>
      <c r="II131" s="48"/>
      <c r="IJ131" s="17" t="s">
        <v>1</v>
      </c>
      <c r="IK131" s="36" t="str">
        <f t="shared" ref="IK131:IP131" si="633">IF(COUNT(IK130:IK130)=0,"",AVERAGE(IK130:IK130))</f>
        <v/>
      </c>
      <c r="IL131" s="36" t="str">
        <f t="shared" si="633"/>
        <v/>
      </c>
      <c r="IM131" s="36" t="str">
        <f t="shared" si="633"/>
        <v/>
      </c>
      <c r="IN131" s="36" t="str">
        <f t="shared" si="633"/>
        <v/>
      </c>
      <c r="IO131" s="36" t="str">
        <f t="shared" si="633"/>
        <v/>
      </c>
      <c r="IP131" s="36" t="str">
        <f t="shared" si="633"/>
        <v/>
      </c>
      <c r="IQ131" s="52" t="str">
        <f>IF(COUNT(#REF!)=0,"",AVERAGE(#REF!))</f>
        <v/>
      </c>
      <c r="IS131" s="48"/>
      <c r="IT131" s="17" t="s">
        <v>1</v>
      </c>
      <c r="IU131" s="36" t="str">
        <f t="shared" ref="IU131:IZ131" si="634">IF(COUNT(IU130:IU130)=0,"",AVERAGE(IU130:IU130))</f>
        <v/>
      </c>
      <c r="IV131" s="36" t="str">
        <f t="shared" si="634"/>
        <v/>
      </c>
      <c r="IW131" s="36" t="str">
        <f t="shared" si="634"/>
        <v/>
      </c>
      <c r="IX131" s="36" t="str">
        <f t="shared" si="634"/>
        <v/>
      </c>
      <c r="IY131" s="36" t="str">
        <f t="shared" si="634"/>
        <v/>
      </c>
      <c r="IZ131" s="36" t="str">
        <f t="shared" si="634"/>
        <v/>
      </c>
      <c r="JA131" s="52" t="str">
        <f>IF(COUNT(#REF!)=0,"",AVERAGE(#REF!))</f>
        <v/>
      </c>
    </row>
    <row r="132" spans="1:261" s="1" customFormat="1" ht="13.8" outlineLevel="1" x14ac:dyDescent="0.25">
      <c r="A132" s="99" t="s">
        <v>129</v>
      </c>
      <c r="B132" s="345">
        <f>IF(A132="High",TECHHigh,(IF(A132="Medium",TECHMed,(IF(A132="Low",TechLow,0)))))</f>
        <v>1</v>
      </c>
      <c r="C132" s="341">
        <v>5.3</v>
      </c>
      <c r="D132" s="38" t="s">
        <v>115</v>
      </c>
      <c r="E132" s="349" t="e">
        <f>E137</f>
        <v>#DIV/0!</v>
      </c>
      <c r="F132" s="349" t="e">
        <f t="shared" ref="F132:J132" si="635">F137</f>
        <v>#DIV/0!</v>
      </c>
      <c r="G132" s="349" t="e">
        <f t="shared" si="635"/>
        <v>#DIV/0!</v>
      </c>
      <c r="H132" s="349" t="e">
        <f t="shared" si="635"/>
        <v>#DIV/0!</v>
      </c>
      <c r="I132" s="349" t="e">
        <f t="shared" si="635"/>
        <v>#DIV/0!</v>
      </c>
      <c r="J132" s="349">
        <f t="shared" si="635"/>
        <v>0</v>
      </c>
      <c r="K132" s="52"/>
      <c r="M132" s="37">
        <v>5.3</v>
      </c>
      <c r="N132" s="38" t="s">
        <v>115</v>
      </c>
      <c r="O132" s="38"/>
      <c r="P132" s="38"/>
      <c r="Q132" s="38"/>
      <c r="R132" s="38"/>
      <c r="S132" s="38"/>
      <c r="T132" s="38"/>
      <c r="U132" s="52"/>
      <c r="W132" s="37">
        <v>5.3</v>
      </c>
      <c r="X132" s="38" t="s">
        <v>115</v>
      </c>
      <c r="Y132" s="38"/>
      <c r="Z132" s="38"/>
      <c r="AA132" s="38"/>
      <c r="AB132" s="38"/>
      <c r="AC132" s="38"/>
      <c r="AD132" s="38"/>
      <c r="AE132" s="52"/>
      <c r="AG132" s="37">
        <v>5.3</v>
      </c>
      <c r="AH132" s="38" t="s">
        <v>115</v>
      </c>
      <c r="AI132" s="38"/>
      <c r="AJ132" s="38"/>
      <c r="AK132" s="38"/>
      <c r="AL132" s="38"/>
      <c r="AM132" s="38"/>
      <c r="AN132" s="38"/>
      <c r="AO132" s="52"/>
      <c r="AQ132" s="37">
        <v>5.3</v>
      </c>
      <c r="AR132" s="38" t="s">
        <v>115</v>
      </c>
      <c r="AS132" s="38"/>
      <c r="AT132" s="38"/>
      <c r="AU132" s="38"/>
      <c r="AV132" s="38"/>
      <c r="AW132" s="38"/>
      <c r="AX132" s="38"/>
      <c r="AY132" s="52"/>
      <c r="BA132" s="37">
        <v>5.3</v>
      </c>
      <c r="BB132" s="38" t="s">
        <v>115</v>
      </c>
      <c r="BC132" s="38"/>
      <c r="BD132" s="38"/>
      <c r="BE132" s="38"/>
      <c r="BF132" s="38"/>
      <c r="BG132" s="38"/>
      <c r="BH132" s="38"/>
      <c r="BI132" s="52"/>
      <c r="BK132" s="37">
        <v>5.3</v>
      </c>
      <c r="BL132" s="38" t="s">
        <v>115</v>
      </c>
      <c r="BM132" s="38"/>
      <c r="BN132" s="38"/>
      <c r="BO132" s="38"/>
      <c r="BP132" s="38"/>
      <c r="BQ132" s="38"/>
      <c r="BR132" s="38"/>
      <c r="BS132" s="52"/>
      <c r="BU132" s="37">
        <v>5.3</v>
      </c>
      <c r="BV132" s="38" t="s">
        <v>115</v>
      </c>
      <c r="BW132" s="38"/>
      <c r="BX132" s="38"/>
      <c r="BY132" s="38"/>
      <c r="BZ132" s="38"/>
      <c r="CA132" s="38"/>
      <c r="CB132" s="38"/>
      <c r="CC132" s="52"/>
      <c r="CE132" s="37">
        <v>5.3</v>
      </c>
      <c r="CF132" s="38" t="s">
        <v>115</v>
      </c>
      <c r="CG132" s="38"/>
      <c r="CH132" s="38"/>
      <c r="CI132" s="38"/>
      <c r="CJ132" s="38"/>
      <c r="CK132" s="38"/>
      <c r="CL132" s="38"/>
      <c r="CM132" s="52"/>
      <c r="CO132" s="37">
        <v>5.3</v>
      </c>
      <c r="CP132" s="38" t="s">
        <v>115</v>
      </c>
      <c r="CQ132" s="38"/>
      <c r="CR132" s="38"/>
      <c r="CS132" s="38"/>
      <c r="CT132" s="38"/>
      <c r="CU132" s="38"/>
      <c r="CV132" s="38"/>
      <c r="CW132" s="52"/>
      <c r="CY132" s="37">
        <v>5.3</v>
      </c>
      <c r="CZ132" s="38" t="s">
        <v>115</v>
      </c>
      <c r="DA132" s="38"/>
      <c r="DB132" s="38"/>
      <c r="DC132" s="38"/>
      <c r="DD132" s="38"/>
      <c r="DE132" s="38"/>
      <c r="DF132" s="38"/>
      <c r="DG132" s="52"/>
      <c r="DI132" s="37">
        <v>5.3</v>
      </c>
      <c r="DJ132" s="38" t="s">
        <v>115</v>
      </c>
      <c r="DK132" s="38"/>
      <c r="DL132" s="38"/>
      <c r="DM132" s="38"/>
      <c r="DN132" s="38"/>
      <c r="DO132" s="38"/>
      <c r="DP132" s="38"/>
      <c r="DQ132" s="52"/>
      <c r="DS132" s="37">
        <v>5.3</v>
      </c>
      <c r="DT132" s="38" t="s">
        <v>115</v>
      </c>
      <c r="DU132" s="38"/>
      <c r="DV132" s="38"/>
      <c r="DW132" s="38"/>
      <c r="DX132" s="38"/>
      <c r="DY132" s="38"/>
      <c r="DZ132" s="38"/>
      <c r="EA132" s="52"/>
      <c r="EC132" s="37">
        <v>5.3</v>
      </c>
      <c r="ED132" s="38" t="s">
        <v>115</v>
      </c>
      <c r="EE132" s="38"/>
      <c r="EF132" s="38"/>
      <c r="EG132" s="38"/>
      <c r="EH132" s="38"/>
      <c r="EI132" s="38"/>
      <c r="EJ132" s="38"/>
      <c r="EK132" s="52"/>
      <c r="EM132" s="37">
        <v>5.3</v>
      </c>
      <c r="EN132" s="38" t="s">
        <v>115</v>
      </c>
      <c r="EO132" s="38"/>
      <c r="EP132" s="38"/>
      <c r="EQ132" s="38"/>
      <c r="ER132" s="38"/>
      <c r="ES132" s="38"/>
      <c r="ET132" s="38"/>
      <c r="EU132" s="52"/>
      <c r="EW132" s="37">
        <v>5.3</v>
      </c>
      <c r="EX132" s="38" t="s">
        <v>115</v>
      </c>
      <c r="EY132" s="38"/>
      <c r="EZ132" s="38"/>
      <c r="FA132" s="38"/>
      <c r="FB132" s="38"/>
      <c r="FC132" s="38"/>
      <c r="FD132" s="38"/>
      <c r="FE132" s="52"/>
      <c r="FG132" s="37">
        <v>5.3</v>
      </c>
      <c r="FH132" s="38" t="s">
        <v>115</v>
      </c>
      <c r="FI132" s="38"/>
      <c r="FJ132" s="38"/>
      <c r="FK132" s="38"/>
      <c r="FL132" s="38"/>
      <c r="FM132" s="38"/>
      <c r="FN132" s="38"/>
      <c r="FO132" s="52"/>
      <c r="FQ132" s="37">
        <v>5.3</v>
      </c>
      <c r="FR132" s="38" t="s">
        <v>115</v>
      </c>
      <c r="FS132" s="38"/>
      <c r="FT132" s="38"/>
      <c r="FU132" s="38"/>
      <c r="FV132" s="38"/>
      <c r="FW132" s="38"/>
      <c r="FX132" s="38"/>
      <c r="FY132" s="52"/>
      <c r="GA132" s="37">
        <v>5.3</v>
      </c>
      <c r="GB132" s="38" t="s">
        <v>115</v>
      </c>
      <c r="GC132" s="38"/>
      <c r="GD132" s="38"/>
      <c r="GE132" s="38"/>
      <c r="GF132" s="38"/>
      <c r="GG132" s="38"/>
      <c r="GH132" s="38"/>
      <c r="GI132" s="52"/>
      <c r="GK132" s="37">
        <v>5.3</v>
      </c>
      <c r="GL132" s="38" t="s">
        <v>115</v>
      </c>
      <c r="GM132" s="38"/>
      <c r="GN132" s="38"/>
      <c r="GO132" s="38"/>
      <c r="GP132" s="38"/>
      <c r="GQ132" s="38"/>
      <c r="GR132" s="38"/>
      <c r="GS132" s="52"/>
      <c r="GU132" s="37">
        <v>5.3</v>
      </c>
      <c r="GV132" s="38" t="s">
        <v>115</v>
      </c>
      <c r="GW132" s="38"/>
      <c r="GX132" s="38"/>
      <c r="GY132" s="38"/>
      <c r="GZ132" s="38"/>
      <c r="HA132" s="38"/>
      <c r="HB132" s="38"/>
      <c r="HC132" s="52"/>
      <c r="HE132" s="37">
        <v>5.3</v>
      </c>
      <c r="HF132" s="38" t="s">
        <v>115</v>
      </c>
      <c r="HG132" s="38"/>
      <c r="HH132" s="38"/>
      <c r="HI132" s="38"/>
      <c r="HJ132" s="38"/>
      <c r="HK132" s="38"/>
      <c r="HL132" s="38"/>
      <c r="HM132" s="52"/>
      <c r="HO132" s="37">
        <v>5.3</v>
      </c>
      <c r="HP132" s="38" t="s">
        <v>115</v>
      </c>
      <c r="HQ132" s="38"/>
      <c r="HR132" s="38"/>
      <c r="HS132" s="38"/>
      <c r="HT132" s="38"/>
      <c r="HU132" s="38"/>
      <c r="HV132" s="38"/>
      <c r="HW132" s="52"/>
      <c r="HY132" s="37">
        <v>5.3</v>
      </c>
      <c r="HZ132" s="38" t="s">
        <v>115</v>
      </c>
      <c r="IA132" s="38"/>
      <c r="IB132" s="38"/>
      <c r="IC132" s="38"/>
      <c r="ID132" s="38"/>
      <c r="IE132" s="38"/>
      <c r="IF132" s="38"/>
      <c r="IG132" s="52"/>
      <c r="II132" s="37">
        <v>5.3</v>
      </c>
      <c r="IJ132" s="38" t="s">
        <v>115</v>
      </c>
      <c r="IK132" s="38"/>
      <c r="IL132" s="38"/>
      <c r="IM132" s="38"/>
      <c r="IN132" s="38"/>
      <c r="IO132" s="38"/>
      <c r="IP132" s="38"/>
      <c r="IQ132" s="52"/>
      <c r="IS132" s="37">
        <v>5.3</v>
      </c>
      <c r="IT132" s="38" t="s">
        <v>115</v>
      </c>
      <c r="IU132" s="38"/>
      <c r="IV132" s="38"/>
      <c r="IW132" s="38"/>
      <c r="IX132" s="38"/>
      <c r="IY132" s="38"/>
      <c r="IZ132" s="38"/>
      <c r="JA132" s="52"/>
    </row>
    <row r="133" spans="1:261" s="1" customFormat="1" outlineLevel="2" x14ac:dyDescent="0.25">
      <c r="B133" s="338"/>
      <c r="C133" s="328"/>
      <c r="D133" s="41">
        <v>1</v>
      </c>
      <c r="E133" s="6"/>
      <c r="F133" s="6"/>
      <c r="G133" s="6"/>
      <c r="H133" s="6"/>
      <c r="I133" s="6"/>
      <c r="J133" s="6"/>
      <c r="K133" s="52"/>
      <c r="M133" s="328"/>
      <c r="N133" s="41">
        <v>1</v>
      </c>
      <c r="O133" s="6"/>
      <c r="P133" s="6"/>
      <c r="Q133" s="6"/>
      <c r="R133" s="6"/>
      <c r="S133" s="6"/>
      <c r="T133" s="6">
        <v>0</v>
      </c>
      <c r="U133" s="52"/>
      <c r="W133" s="328"/>
      <c r="X133" s="41">
        <v>1</v>
      </c>
      <c r="Y133" s="6"/>
      <c r="Z133" s="6"/>
      <c r="AA133" s="6"/>
      <c r="AB133" s="6"/>
      <c r="AC133" s="6"/>
      <c r="AD133" s="6"/>
      <c r="AE133" s="52"/>
      <c r="AG133" s="328"/>
      <c r="AH133" s="41">
        <v>1</v>
      </c>
      <c r="AI133" s="6"/>
      <c r="AJ133" s="6"/>
      <c r="AK133" s="6"/>
      <c r="AL133" s="6"/>
      <c r="AM133" s="6"/>
      <c r="AN133" s="6"/>
      <c r="AO133" s="52"/>
      <c r="AQ133" s="328"/>
      <c r="AR133" s="41">
        <v>1</v>
      </c>
      <c r="AS133" s="6"/>
      <c r="AT133" s="6"/>
      <c r="AU133" s="6"/>
      <c r="AV133" s="6"/>
      <c r="AW133" s="6"/>
      <c r="AX133" s="6"/>
      <c r="AY133" s="52"/>
      <c r="BA133" s="328"/>
      <c r="BB133" s="41">
        <v>1</v>
      </c>
      <c r="BC133" s="6"/>
      <c r="BD133" s="6"/>
      <c r="BE133" s="6"/>
      <c r="BF133" s="6"/>
      <c r="BG133" s="6"/>
      <c r="BH133" s="6"/>
      <c r="BI133" s="52"/>
      <c r="BK133" s="328"/>
      <c r="BL133" s="41">
        <v>1</v>
      </c>
      <c r="BM133" s="6"/>
      <c r="BN133" s="6"/>
      <c r="BO133" s="6"/>
      <c r="BP133" s="6"/>
      <c r="BQ133" s="6"/>
      <c r="BR133" s="6"/>
      <c r="BS133" s="52"/>
      <c r="BU133" s="328"/>
      <c r="BV133" s="41">
        <v>1</v>
      </c>
      <c r="BW133" s="6"/>
      <c r="BX133" s="6"/>
      <c r="BY133" s="6"/>
      <c r="BZ133" s="6"/>
      <c r="CA133" s="6"/>
      <c r="CB133" s="6"/>
      <c r="CC133" s="52"/>
      <c r="CE133" s="328"/>
      <c r="CF133" s="41">
        <v>1</v>
      </c>
      <c r="CG133" s="6"/>
      <c r="CH133" s="6"/>
      <c r="CI133" s="6"/>
      <c r="CJ133" s="6"/>
      <c r="CK133" s="6"/>
      <c r="CL133" s="6"/>
      <c r="CM133" s="52"/>
      <c r="CO133" s="328"/>
      <c r="CP133" s="41">
        <v>1</v>
      </c>
      <c r="CQ133" s="6"/>
      <c r="CR133" s="6"/>
      <c r="CS133" s="6"/>
      <c r="CT133" s="6"/>
      <c r="CU133" s="6"/>
      <c r="CV133" s="6"/>
      <c r="CW133" s="52"/>
      <c r="CY133" s="328"/>
      <c r="CZ133" s="41">
        <v>1</v>
      </c>
      <c r="DA133" s="6"/>
      <c r="DB133" s="6"/>
      <c r="DC133" s="6"/>
      <c r="DD133" s="6"/>
      <c r="DE133" s="6"/>
      <c r="DF133" s="6"/>
      <c r="DG133" s="52"/>
      <c r="DI133" s="328"/>
      <c r="DJ133" s="41">
        <v>1</v>
      </c>
      <c r="DK133" s="6"/>
      <c r="DL133" s="6"/>
      <c r="DM133" s="6"/>
      <c r="DN133" s="6"/>
      <c r="DO133" s="6"/>
      <c r="DP133" s="6"/>
      <c r="DQ133" s="52"/>
      <c r="DS133" s="328"/>
      <c r="DT133" s="41">
        <v>1</v>
      </c>
      <c r="DU133" s="6"/>
      <c r="DV133" s="6"/>
      <c r="DW133" s="6"/>
      <c r="DX133" s="6"/>
      <c r="DY133" s="6"/>
      <c r="DZ133" s="6"/>
      <c r="EA133" s="52"/>
      <c r="EC133" s="328"/>
      <c r="ED133" s="41">
        <v>1</v>
      </c>
      <c r="EE133" s="6"/>
      <c r="EF133" s="6"/>
      <c r="EG133" s="6"/>
      <c r="EH133" s="6"/>
      <c r="EI133" s="6"/>
      <c r="EJ133" s="6"/>
      <c r="EK133" s="52"/>
      <c r="EM133" s="328"/>
      <c r="EN133" s="41">
        <v>1</v>
      </c>
      <c r="EO133" s="6"/>
      <c r="EP133" s="6"/>
      <c r="EQ133" s="6"/>
      <c r="ER133" s="6"/>
      <c r="ES133" s="6"/>
      <c r="ET133" s="6"/>
      <c r="EU133" s="52"/>
      <c r="EW133" s="328"/>
      <c r="EX133" s="41">
        <v>1</v>
      </c>
      <c r="EY133" s="6"/>
      <c r="EZ133" s="6"/>
      <c r="FA133" s="6"/>
      <c r="FB133" s="6"/>
      <c r="FC133" s="6"/>
      <c r="FD133" s="6"/>
      <c r="FE133" s="52"/>
      <c r="FG133" s="328"/>
      <c r="FH133" s="41">
        <v>1</v>
      </c>
      <c r="FI133" s="6"/>
      <c r="FJ133" s="6"/>
      <c r="FK133" s="6"/>
      <c r="FL133" s="6"/>
      <c r="FM133" s="6"/>
      <c r="FN133" s="6"/>
      <c r="FO133" s="52"/>
      <c r="FQ133" s="328"/>
      <c r="FR133" s="41">
        <v>1</v>
      </c>
      <c r="FS133" s="6"/>
      <c r="FT133" s="6"/>
      <c r="FU133" s="6"/>
      <c r="FV133" s="6"/>
      <c r="FW133" s="6"/>
      <c r="FX133" s="6"/>
      <c r="FY133" s="52"/>
      <c r="GA133" s="328"/>
      <c r="GB133" s="41">
        <v>1</v>
      </c>
      <c r="GC133" s="6"/>
      <c r="GD133" s="6"/>
      <c r="GE133" s="6"/>
      <c r="GF133" s="6"/>
      <c r="GG133" s="6"/>
      <c r="GH133" s="6"/>
      <c r="GI133" s="52"/>
      <c r="GK133" s="328"/>
      <c r="GL133" s="41">
        <v>1</v>
      </c>
      <c r="GM133" s="6"/>
      <c r="GN133" s="6"/>
      <c r="GO133" s="6"/>
      <c r="GP133" s="6"/>
      <c r="GQ133" s="6"/>
      <c r="GR133" s="6"/>
      <c r="GS133" s="52"/>
      <c r="GU133" s="328"/>
      <c r="GV133" s="41">
        <v>1</v>
      </c>
      <c r="GW133" s="6"/>
      <c r="GX133" s="6"/>
      <c r="GY133" s="6"/>
      <c r="GZ133" s="6"/>
      <c r="HA133" s="6"/>
      <c r="HB133" s="6"/>
      <c r="HC133" s="52"/>
      <c r="HE133" s="328"/>
      <c r="HF133" s="41">
        <v>1</v>
      </c>
      <c r="HG133" s="6"/>
      <c r="HH133" s="6"/>
      <c r="HI133" s="6"/>
      <c r="HJ133" s="6"/>
      <c r="HK133" s="6"/>
      <c r="HL133" s="6"/>
      <c r="HM133" s="52"/>
      <c r="HO133" s="328"/>
      <c r="HP133" s="41">
        <v>1</v>
      </c>
      <c r="HQ133" s="6"/>
      <c r="HR133" s="6"/>
      <c r="HS133" s="6"/>
      <c r="HT133" s="6"/>
      <c r="HU133" s="6"/>
      <c r="HV133" s="6"/>
      <c r="HW133" s="52"/>
      <c r="HY133" s="328"/>
      <c r="HZ133" s="41">
        <v>1</v>
      </c>
      <c r="IA133" s="6"/>
      <c r="IB133" s="6"/>
      <c r="IC133" s="6"/>
      <c r="ID133" s="6"/>
      <c r="IE133" s="6"/>
      <c r="IF133" s="6"/>
      <c r="IG133" s="52"/>
      <c r="II133" s="328"/>
      <c r="IJ133" s="41">
        <v>1</v>
      </c>
      <c r="IK133" s="6"/>
      <c r="IL133" s="6"/>
      <c r="IM133" s="6"/>
      <c r="IN133" s="6"/>
      <c r="IO133" s="6"/>
      <c r="IP133" s="6"/>
      <c r="IQ133" s="52"/>
      <c r="IS133" s="328"/>
      <c r="IT133" s="41">
        <v>1</v>
      </c>
      <c r="IU133" s="6"/>
      <c r="IV133" s="6"/>
      <c r="IW133" s="6"/>
      <c r="IX133" s="6"/>
      <c r="IY133" s="6"/>
      <c r="IZ133" s="6"/>
      <c r="JA133" s="52"/>
    </row>
    <row r="134" spans="1:261" s="1" customFormat="1" outlineLevel="2" x14ac:dyDescent="0.25">
      <c r="B134" s="338"/>
      <c r="C134" s="328"/>
      <c r="D134" s="41">
        <v>2</v>
      </c>
      <c r="E134" s="6"/>
      <c r="F134" s="6"/>
      <c r="G134" s="6"/>
      <c r="H134" s="6"/>
      <c r="I134" s="6"/>
      <c r="J134" s="6"/>
      <c r="K134" s="52"/>
      <c r="M134" s="328"/>
      <c r="N134" s="41">
        <v>2</v>
      </c>
      <c r="O134" s="6"/>
      <c r="P134" s="6"/>
      <c r="Q134" s="6"/>
      <c r="R134" s="6"/>
      <c r="S134" s="6"/>
      <c r="T134" s="6">
        <v>0</v>
      </c>
      <c r="U134" s="52"/>
      <c r="W134" s="328"/>
      <c r="X134" s="41">
        <v>2</v>
      </c>
      <c r="Y134" s="6"/>
      <c r="Z134" s="6"/>
      <c r="AA134" s="6"/>
      <c r="AB134" s="6"/>
      <c r="AC134" s="6"/>
      <c r="AD134" s="6"/>
      <c r="AE134" s="52"/>
      <c r="AG134" s="328"/>
      <c r="AH134" s="41">
        <v>2</v>
      </c>
      <c r="AI134" s="6"/>
      <c r="AJ134" s="6"/>
      <c r="AK134" s="6"/>
      <c r="AL134" s="6"/>
      <c r="AM134" s="6"/>
      <c r="AN134" s="6"/>
      <c r="AO134" s="52"/>
      <c r="AQ134" s="328"/>
      <c r="AR134" s="41">
        <v>2</v>
      </c>
      <c r="AS134" s="6"/>
      <c r="AT134" s="6"/>
      <c r="AU134" s="6"/>
      <c r="AV134" s="6"/>
      <c r="AW134" s="6"/>
      <c r="AX134" s="6"/>
      <c r="AY134" s="52"/>
      <c r="BA134" s="328"/>
      <c r="BB134" s="41">
        <v>2</v>
      </c>
      <c r="BC134" s="6"/>
      <c r="BD134" s="6"/>
      <c r="BE134" s="6"/>
      <c r="BF134" s="6"/>
      <c r="BG134" s="6"/>
      <c r="BH134" s="6"/>
      <c r="BI134" s="52"/>
      <c r="BK134" s="328"/>
      <c r="BL134" s="41">
        <v>2</v>
      </c>
      <c r="BM134" s="6"/>
      <c r="BN134" s="6"/>
      <c r="BO134" s="6"/>
      <c r="BP134" s="6"/>
      <c r="BQ134" s="6"/>
      <c r="BR134" s="6"/>
      <c r="BS134" s="52"/>
      <c r="BU134" s="328"/>
      <c r="BV134" s="41">
        <v>2</v>
      </c>
      <c r="BW134" s="6"/>
      <c r="BX134" s="6"/>
      <c r="BY134" s="6"/>
      <c r="BZ134" s="6"/>
      <c r="CA134" s="6"/>
      <c r="CB134" s="6"/>
      <c r="CC134" s="52"/>
      <c r="CE134" s="328"/>
      <c r="CF134" s="41">
        <v>2</v>
      </c>
      <c r="CG134" s="6"/>
      <c r="CH134" s="6"/>
      <c r="CI134" s="6"/>
      <c r="CJ134" s="6"/>
      <c r="CK134" s="6"/>
      <c r="CL134" s="6"/>
      <c r="CM134" s="52"/>
      <c r="CO134" s="328"/>
      <c r="CP134" s="41">
        <v>2</v>
      </c>
      <c r="CQ134" s="6"/>
      <c r="CR134" s="6"/>
      <c r="CS134" s="6"/>
      <c r="CT134" s="6"/>
      <c r="CU134" s="6"/>
      <c r="CV134" s="6"/>
      <c r="CW134" s="52"/>
      <c r="CY134" s="328"/>
      <c r="CZ134" s="41">
        <v>2</v>
      </c>
      <c r="DA134" s="6"/>
      <c r="DB134" s="6"/>
      <c r="DC134" s="6"/>
      <c r="DD134" s="6"/>
      <c r="DE134" s="6"/>
      <c r="DF134" s="6"/>
      <c r="DG134" s="52"/>
      <c r="DI134" s="328"/>
      <c r="DJ134" s="41">
        <v>2</v>
      </c>
      <c r="DK134" s="6"/>
      <c r="DL134" s="6"/>
      <c r="DM134" s="6"/>
      <c r="DN134" s="6"/>
      <c r="DO134" s="6"/>
      <c r="DP134" s="6"/>
      <c r="DQ134" s="52"/>
      <c r="DS134" s="328"/>
      <c r="DT134" s="41">
        <v>2</v>
      </c>
      <c r="DU134" s="6"/>
      <c r="DV134" s="6"/>
      <c r="DW134" s="6"/>
      <c r="DX134" s="6"/>
      <c r="DY134" s="6"/>
      <c r="DZ134" s="6"/>
      <c r="EA134" s="52"/>
      <c r="EC134" s="328"/>
      <c r="ED134" s="41">
        <v>2</v>
      </c>
      <c r="EE134" s="6"/>
      <c r="EF134" s="6"/>
      <c r="EG134" s="6"/>
      <c r="EH134" s="6"/>
      <c r="EI134" s="6"/>
      <c r="EJ134" s="6"/>
      <c r="EK134" s="52"/>
      <c r="EM134" s="328"/>
      <c r="EN134" s="41">
        <v>2</v>
      </c>
      <c r="EO134" s="6"/>
      <c r="EP134" s="6"/>
      <c r="EQ134" s="6"/>
      <c r="ER134" s="6"/>
      <c r="ES134" s="6"/>
      <c r="ET134" s="6"/>
      <c r="EU134" s="52"/>
      <c r="EW134" s="328"/>
      <c r="EX134" s="41">
        <v>2</v>
      </c>
      <c r="EY134" s="6"/>
      <c r="EZ134" s="6"/>
      <c r="FA134" s="6"/>
      <c r="FB134" s="6"/>
      <c r="FC134" s="6"/>
      <c r="FD134" s="6"/>
      <c r="FE134" s="52"/>
      <c r="FG134" s="328"/>
      <c r="FH134" s="41">
        <v>2</v>
      </c>
      <c r="FI134" s="6"/>
      <c r="FJ134" s="6"/>
      <c r="FK134" s="6"/>
      <c r="FL134" s="6"/>
      <c r="FM134" s="6"/>
      <c r="FN134" s="6"/>
      <c r="FO134" s="52"/>
      <c r="FQ134" s="328"/>
      <c r="FR134" s="41">
        <v>2</v>
      </c>
      <c r="FS134" s="6"/>
      <c r="FT134" s="6"/>
      <c r="FU134" s="6"/>
      <c r="FV134" s="6"/>
      <c r="FW134" s="6"/>
      <c r="FX134" s="6"/>
      <c r="FY134" s="52"/>
      <c r="GA134" s="328"/>
      <c r="GB134" s="41">
        <v>2</v>
      </c>
      <c r="GC134" s="6"/>
      <c r="GD134" s="6"/>
      <c r="GE134" s="6"/>
      <c r="GF134" s="6"/>
      <c r="GG134" s="6"/>
      <c r="GH134" s="6"/>
      <c r="GI134" s="52"/>
      <c r="GK134" s="328"/>
      <c r="GL134" s="41">
        <v>2</v>
      </c>
      <c r="GM134" s="6"/>
      <c r="GN134" s="6"/>
      <c r="GO134" s="6"/>
      <c r="GP134" s="6"/>
      <c r="GQ134" s="6"/>
      <c r="GR134" s="6"/>
      <c r="GS134" s="52"/>
      <c r="GU134" s="328"/>
      <c r="GV134" s="41">
        <v>2</v>
      </c>
      <c r="GW134" s="6"/>
      <c r="GX134" s="6"/>
      <c r="GY134" s="6"/>
      <c r="GZ134" s="6"/>
      <c r="HA134" s="6"/>
      <c r="HB134" s="6"/>
      <c r="HC134" s="52"/>
      <c r="HE134" s="328"/>
      <c r="HF134" s="41">
        <v>2</v>
      </c>
      <c r="HG134" s="6"/>
      <c r="HH134" s="6"/>
      <c r="HI134" s="6"/>
      <c r="HJ134" s="6"/>
      <c r="HK134" s="6"/>
      <c r="HL134" s="6"/>
      <c r="HM134" s="52"/>
      <c r="HO134" s="328"/>
      <c r="HP134" s="41">
        <v>2</v>
      </c>
      <c r="HQ134" s="6"/>
      <c r="HR134" s="6"/>
      <c r="HS134" s="6"/>
      <c r="HT134" s="6"/>
      <c r="HU134" s="6"/>
      <c r="HV134" s="6"/>
      <c r="HW134" s="52"/>
      <c r="HY134" s="328"/>
      <c r="HZ134" s="41">
        <v>2</v>
      </c>
      <c r="IA134" s="6"/>
      <c r="IB134" s="6"/>
      <c r="IC134" s="6"/>
      <c r="ID134" s="6"/>
      <c r="IE134" s="6"/>
      <c r="IF134" s="6"/>
      <c r="IG134" s="52"/>
      <c r="II134" s="328"/>
      <c r="IJ134" s="41">
        <v>2</v>
      </c>
      <c r="IK134" s="6"/>
      <c r="IL134" s="6"/>
      <c r="IM134" s="6"/>
      <c r="IN134" s="6"/>
      <c r="IO134" s="6"/>
      <c r="IP134" s="6"/>
      <c r="IQ134" s="52"/>
      <c r="IS134" s="328"/>
      <c r="IT134" s="41">
        <v>2</v>
      </c>
      <c r="IU134" s="6"/>
      <c r="IV134" s="6"/>
      <c r="IW134" s="6"/>
      <c r="IX134" s="6"/>
      <c r="IY134" s="6"/>
      <c r="IZ134" s="6"/>
      <c r="JA134" s="52"/>
    </row>
    <row r="135" spans="1:261" s="1" customFormat="1" outlineLevel="2" x14ac:dyDescent="0.25">
      <c r="B135" s="338"/>
      <c r="C135" s="328"/>
      <c r="D135" s="41">
        <v>3</v>
      </c>
      <c r="E135" s="6"/>
      <c r="F135" s="6"/>
      <c r="G135" s="6"/>
      <c r="H135" s="6"/>
      <c r="I135" s="6"/>
      <c r="J135" s="6"/>
      <c r="K135" s="52"/>
      <c r="M135" s="328"/>
      <c r="N135" s="41">
        <v>3</v>
      </c>
      <c r="O135" s="6"/>
      <c r="P135" s="6"/>
      <c r="Q135" s="6"/>
      <c r="R135" s="6"/>
      <c r="S135" s="6"/>
      <c r="T135" s="6">
        <v>0</v>
      </c>
      <c r="U135" s="52"/>
      <c r="W135" s="328"/>
      <c r="X135" s="41">
        <v>3</v>
      </c>
      <c r="Y135" s="6"/>
      <c r="Z135" s="6"/>
      <c r="AA135" s="6"/>
      <c r="AB135" s="6"/>
      <c r="AC135" s="6"/>
      <c r="AD135" s="6"/>
      <c r="AE135" s="52"/>
      <c r="AG135" s="328"/>
      <c r="AH135" s="41">
        <v>3</v>
      </c>
      <c r="AI135" s="6"/>
      <c r="AJ135" s="6"/>
      <c r="AK135" s="6"/>
      <c r="AL135" s="6"/>
      <c r="AM135" s="6"/>
      <c r="AN135" s="6"/>
      <c r="AO135" s="52"/>
      <c r="AQ135" s="328"/>
      <c r="AR135" s="41">
        <v>3</v>
      </c>
      <c r="AS135" s="6"/>
      <c r="AT135" s="6"/>
      <c r="AU135" s="6"/>
      <c r="AV135" s="6"/>
      <c r="AW135" s="6"/>
      <c r="AX135" s="6"/>
      <c r="AY135" s="52"/>
      <c r="BA135" s="328"/>
      <c r="BB135" s="41">
        <v>3</v>
      </c>
      <c r="BC135" s="6"/>
      <c r="BD135" s="6"/>
      <c r="BE135" s="6"/>
      <c r="BF135" s="6"/>
      <c r="BG135" s="6"/>
      <c r="BH135" s="6"/>
      <c r="BI135" s="52"/>
      <c r="BK135" s="328"/>
      <c r="BL135" s="41">
        <v>3</v>
      </c>
      <c r="BM135" s="6"/>
      <c r="BN135" s="6"/>
      <c r="BO135" s="6"/>
      <c r="BP135" s="6"/>
      <c r="BQ135" s="6"/>
      <c r="BR135" s="6"/>
      <c r="BS135" s="52"/>
      <c r="BU135" s="328"/>
      <c r="BV135" s="41">
        <v>3</v>
      </c>
      <c r="BW135" s="6"/>
      <c r="BX135" s="6"/>
      <c r="BY135" s="6"/>
      <c r="BZ135" s="6"/>
      <c r="CA135" s="6"/>
      <c r="CB135" s="6"/>
      <c r="CC135" s="52"/>
      <c r="CE135" s="328"/>
      <c r="CF135" s="41">
        <v>3</v>
      </c>
      <c r="CG135" s="6"/>
      <c r="CH135" s="6"/>
      <c r="CI135" s="6"/>
      <c r="CJ135" s="6"/>
      <c r="CK135" s="6"/>
      <c r="CL135" s="6"/>
      <c r="CM135" s="52"/>
      <c r="CO135" s="328"/>
      <c r="CP135" s="41">
        <v>3</v>
      </c>
      <c r="CQ135" s="6"/>
      <c r="CR135" s="6"/>
      <c r="CS135" s="6"/>
      <c r="CT135" s="6"/>
      <c r="CU135" s="6"/>
      <c r="CV135" s="6"/>
      <c r="CW135" s="52"/>
      <c r="CY135" s="328"/>
      <c r="CZ135" s="41">
        <v>3</v>
      </c>
      <c r="DA135" s="6"/>
      <c r="DB135" s="6"/>
      <c r="DC135" s="6"/>
      <c r="DD135" s="6"/>
      <c r="DE135" s="6"/>
      <c r="DF135" s="6"/>
      <c r="DG135" s="52"/>
      <c r="DI135" s="328"/>
      <c r="DJ135" s="41">
        <v>3</v>
      </c>
      <c r="DK135" s="6"/>
      <c r="DL135" s="6"/>
      <c r="DM135" s="6"/>
      <c r="DN135" s="6"/>
      <c r="DO135" s="6"/>
      <c r="DP135" s="6"/>
      <c r="DQ135" s="52"/>
      <c r="DS135" s="328"/>
      <c r="DT135" s="41">
        <v>3</v>
      </c>
      <c r="DU135" s="6"/>
      <c r="DV135" s="6"/>
      <c r="DW135" s="6"/>
      <c r="DX135" s="6"/>
      <c r="DY135" s="6"/>
      <c r="DZ135" s="6"/>
      <c r="EA135" s="52"/>
      <c r="EC135" s="328"/>
      <c r="ED135" s="41">
        <v>3</v>
      </c>
      <c r="EE135" s="6"/>
      <c r="EF135" s="6"/>
      <c r="EG135" s="6"/>
      <c r="EH135" s="6"/>
      <c r="EI135" s="6"/>
      <c r="EJ135" s="6"/>
      <c r="EK135" s="52"/>
      <c r="EM135" s="328"/>
      <c r="EN135" s="41">
        <v>3</v>
      </c>
      <c r="EO135" s="6"/>
      <c r="EP135" s="6"/>
      <c r="EQ135" s="6"/>
      <c r="ER135" s="6"/>
      <c r="ES135" s="6"/>
      <c r="ET135" s="6"/>
      <c r="EU135" s="52"/>
      <c r="EW135" s="328"/>
      <c r="EX135" s="41">
        <v>3</v>
      </c>
      <c r="EY135" s="6"/>
      <c r="EZ135" s="6"/>
      <c r="FA135" s="6"/>
      <c r="FB135" s="6"/>
      <c r="FC135" s="6"/>
      <c r="FD135" s="6"/>
      <c r="FE135" s="52"/>
      <c r="FG135" s="328"/>
      <c r="FH135" s="41">
        <v>3</v>
      </c>
      <c r="FI135" s="6"/>
      <c r="FJ135" s="6"/>
      <c r="FK135" s="6"/>
      <c r="FL135" s="6"/>
      <c r="FM135" s="6"/>
      <c r="FN135" s="6"/>
      <c r="FO135" s="52"/>
      <c r="FQ135" s="328"/>
      <c r="FR135" s="41">
        <v>3</v>
      </c>
      <c r="FS135" s="6"/>
      <c r="FT135" s="6"/>
      <c r="FU135" s="6"/>
      <c r="FV135" s="6"/>
      <c r="FW135" s="6"/>
      <c r="FX135" s="6"/>
      <c r="FY135" s="52"/>
      <c r="GA135" s="328"/>
      <c r="GB135" s="41">
        <v>3</v>
      </c>
      <c r="GC135" s="6"/>
      <c r="GD135" s="6"/>
      <c r="GE135" s="6"/>
      <c r="GF135" s="6"/>
      <c r="GG135" s="6"/>
      <c r="GH135" s="6"/>
      <c r="GI135" s="52"/>
      <c r="GK135" s="328"/>
      <c r="GL135" s="41">
        <v>3</v>
      </c>
      <c r="GM135" s="6"/>
      <c r="GN135" s="6"/>
      <c r="GO135" s="6"/>
      <c r="GP135" s="6"/>
      <c r="GQ135" s="6"/>
      <c r="GR135" s="6"/>
      <c r="GS135" s="52"/>
      <c r="GU135" s="328"/>
      <c r="GV135" s="41">
        <v>3</v>
      </c>
      <c r="GW135" s="6"/>
      <c r="GX135" s="6"/>
      <c r="GY135" s="6"/>
      <c r="GZ135" s="6"/>
      <c r="HA135" s="6"/>
      <c r="HB135" s="6"/>
      <c r="HC135" s="52"/>
      <c r="HE135" s="328"/>
      <c r="HF135" s="41">
        <v>3</v>
      </c>
      <c r="HG135" s="6"/>
      <c r="HH135" s="6"/>
      <c r="HI135" s="6"/>
      <c r="HJ135" s="6"/>
      <c r="HK135" s="6"/>
      <c r="HL135" s="6"/>
      <c r="HM135" s="52"/>
      <c r="HO135" s="328"/>
      <c r="HP135" s="41">
        <v>3</v>
      </c>
      <c r="HQ135" s="6"/>
      <c r="HR135" s="6"/>
      <c r="HS135" s="6"/>
      <c r="HT135" s="6"/>
      <c r="HU135" s="6"/>
      <c r="HV135" s="6"/>
      <c r="HW135" s="52"/>
      <c r="HY135" s="328"/>
      <c r="HZ135" s="41">
        <v>3</v>
      </c>
      <c r="IA135" s="6"/>
      <c r="IB135" s="6"/>
      <c r="IC135" s="6"/>
      <c r="ID135" s="6"/>
      <c r="IE135" s="6"/>
      <c r="IF135" s="6"/>
      <c r="IG135" s="52"/>
      <c r="II135" s="328"/>
      <c r="IJ135" s="41">
        <v>3</v>
      </c>
      <c r="IK135" s="6"/>
      <c r="IL135" s="6"/>
      <c r="IM135" s="6"/>
      <c r="IN135" s="6"/>
      <c r="IO135" s="6"/>
      <c r="IP135" s="6"/>
      <c r="IQ135" s="52"/>
      <c r="IS135" s="328"/>
      <c r="IT135" s="41">
        <v>3</v>
      </c>
      <c r="IU135" s="6"/>
      <c r="IV135" s="6"/>
      <c r="IW135" s="6"/>
      <c r="IX135" s="6"/>
      <c r="IY135" s="6"/>
      <c r="IZ135" s="6"/>
      <c r="JA135" s="52"/>
    </row>
    <row r="136" spans="1:261" s="1" customFormat="1" outlineLevel="2" x14ac:dyDescent="0.25">
      <c r="B136" s="338"/>
      <c r="C136" s="328"/>
      <c r="D136" s="41">
        <v>4</v>
      </c>
      <c r="E136" s="6"/>
      <c r="F136" s="6"/>
      <c r="G136" s="6"/>
      <c r="H136" s="6"/>
      <c r="I136" s="6"/>
      <c r="J136" s="6"/>
      <c r="K136" s="52"/>
      <c r="M136" s="328"/>
      <c r="N136" s="41">
        <v>4</v>
      </c>
      <c r="O136" s="6"/>
      <c r="P136" s="6"/>
      <c r="Q136" s="6"/>
      <c r="R136" s="6"/>
      <c r="S136" s="6"/>
      <c r="T136" s="6">
        <v>0</v>
      </c>
      <c r="U136" s="52"/>
      <c r="W136" s="328"/>
      <c r="X136" s="41">
        <v>4</v>
      </c>
      <c r="Y136" s="6"/>
      <c r="Z136" s="6"/>
      <c r="AA136" s="6"/>
      <c r="AB136" s="6"/>
      <c r="AC136" s="6"/>
      <c r="AD136" s="6"/>
      <c r="AE136" s="52"/>
      <c r="AG136" s="328"/>
      <c r="AH136" s="41">
        <v>4</v>
      </c>
      <c r="AI136" s="6"/>
      <c r="AJ136" s="6"/>
      <c r="AK136" s="6"/>
      <c r="AL136" s="6"/>
      <c r="AM136" s="6"/>
      <c r="AN136" s="6"/>
      <c r="AO136" s="52"/>
      <c r="AQ136" s="328"/>
      <c r="AR136" s="41">
        <v>4</v>
      </c>
      <c r="AS136" s="6"/>
      <c r="AT136" s="6"/>
      <c r="AU136" s="6"/>
      <c r="AV136" s="6"/>
      <c r="AW136" s="6"/>
      <c r="AX136" s="6"/>
      <c r="AY136" s="52"/>
      <c r="BA136" s="328"/>
      <c r="BB136" s="41">
        <v>4</v>
      </c>
      <c r="BC136" s="6"/>
      <c r="BD136" s="6"/>
      <c r="BE136" s="6"/>
      <c r="BF136" s="6"/>
      <c r="BG136" s="6"/>
      <c r="BH136" s="6"/>
      <c r="BI136" s="52"/>
      <c r="BK136" s="328"/>
      <c r="BL136" s="41">
        <v>4</v>
      </c>
      <c r="BM136" s="6"/>
      <c r="BN136" s="6"/>
      <c r="BO136" s="6"/>
      <c r="BP136" s="6"/>
      <c r="BQ136" s="6"/>
      <c r="BR136" s="6"/>
      <c r="BS136" s="52"/>
      <c r="BU136" s="328"/>
      <c r="BV136" s="41">
        <v>4</v>
      </c>
      <c r="BW136" s="6"/>
      <c r="BX136" s="6"/>
      <c r="BY136" s="6"/>
      <c r="BZ136" s="6"/>
      <c r="CA136" s="6"/>
      <c r="CB136" s="6"/>
      <c r="CC136" s="52"/>
      <c r="CE136" s="328"/>
      <c r="CF136" s="41">
        <v>4</v>
      </c>
      <c r="CG136" s="6"/>
      <c r="CH136" s="6"/>
      <c r="CI136" s="6"/>
      <c r="CJ136" s="6"/>
      <c r="CK136" s="6"/>
      <c r="CL136" s="6"/>
      <c r="CM136" s="52"/>
      <c r="CO136" s="328"/>
      <c r="CP136" s="41">
        <v>4</v>
      </c>
      <c r="CQ136" s="6"/>
      <c r="CR136" s="6"/>
      <c r="CS136" s="6"/>
      <c r="CT136" s="6"/>
      <c r="CU136" s="6"/>
      <c r="CV136" s="6"/>
      <c r="CW136" s="52"/>
      <c r="CY136" s="328"/>
      <c r="CZ136" s="41">
        <v>4</v>
      </c>
      <c r="DA136" s="6"/>
      <c r="DB136" s="6"/>
      <c r="DC136" s="6"/>
      <c r="DD136" s="6"/>
      <c r="DE136" s="6"/>
      <c r="DF136" s="6"/>
      <c r="DG136" s="52"/>
      <c r="DI136" s="328"/>
      <c r="DJ136" s="41">
        <v>4</v>
      </c>
      <c r="DK136" s="6"/>
      <c r="DL136" s="6"/>
      <c r="DM136" s="6"/>
      <c r="DN136" s="6"/>
      <c r="DO136" s="6"/>
      <c r="DP136" s="6"/>
      <c r="DQ136" s="52"/>
      <c r="DS136" s="328"/>
      <c r="DT136" s="41">
        <v>4</v>
      </c>
      <c r="DU136" s="6"/>
      <c r="DV136" s="6"/>
      <c r="DW136" s="6"/>
      <c r="DX136" s="6"/>
      <c r="DY136" s="6"/>
      <c r="DZ136" s="6"/>
      <c r="EA136" s="52"/>
      <c r="EC136" s="328"/>
      <c r="ED136" s="41">
        <v>4</v>
      </c>
      <c r="EE136" s="6"/>
      <c r="EF136" s="6"/>
      <c r="EG136" s="6"/>
      <c r="EH136" s="6"/>
      <c r="EI136" s="6"/>
      <c r="EJ136" s="6"/>
      <c r="EK136" s="52"/>
      <c r="EM136" s="328"/>
      <c r="EN136" s="41">
        <v>4</v>
      </c>
      <c r="EO136" s="6"/>
      <c r="EP136" s="6"/>
      <c r="EQ136" s="6"/>
      <c r="ER136" s="6"/>
      <c r="ES136" s="6"/>
      <c r="ET136" s="6"/>
      <c r="EU136" s="52"/>
      <c r="EW136" s="328"/>
      <c r="EX136" s="41">
        <v>4</v>
      </c>
      <c r="EY136" s="6"/>
      <c r="EZ136" s="6"/>
      <c r="FA136" s="6"/>
      <c r="FB136" s="6"/>
      <c r="FC136" s="6"/>
      <c r="FD136" s="6"/>
      <c r="FE136" s="52"/>
      <c r="FG136" s="328"/>
      <c r="FH136" s="41">
        <v>4</v>
      </c>
      <c r="FI136" s="6"/>
      <c r="FJ136" s="6"/>
      <c r="FK136" s="6"/>
      <c r="FL136" s="6"/>
      <c r="FM136" s="6"/>
      <c r="FN136" s="6"/>
      <c r="FO136" s="52"/>
      <c r="FQ136" s="328"/>
      <c r="FR136" s="41">
        <v>4</v>
      </c>
      <c r="FS136" s="6"/>
      <c r="FT136" s="6"/>
      <c r="FU136" s="6"/>
      <c r="FV136" s="6"/>
      <c r="FW136" s="6"/>
      <c r="FX136" s="6"/>
      <c r="FY136" s="52"/>
      <c r="GA136" s="328"/>
      <c r="GB136" s="41">
        <v>4</v>
      </c>
      <c r="GC136" s="6"/>
      <c r="GD136" s="6"/>
      <c r="GE136" s="6"/>
      <c r="GF136" s="6"/>
      <c r="GG136" s="6"/>
      <c r="GH136" s="6"/>
      <c r="GI136" s="52"/>
      <c r="GK136" s="328"/>
      <c r="GL136" s="41">
        <v>4</v>
      </c>
      <c r="GM136" s="6"/>
      <c r="GN136" s="6"/>
      <c r="GO136" s="6"/>
      <c r="GP136" s="6"/>
      <c r="GQ136" s="6"/>
      <c r="GR136" s="6"/>
      <c r="GS136" s="52"/>
      <c r="GU136" s="328"/>
      <c r="GV136" s="41">
        <v>4</v>
      </c>
      <c r="GW136" s="6"/>
      <c r="GX136" s="6"/>
      <c r="GY136" s="6"/>
      <c r="GZ136" s="6"/>
      <c r="HA136" s="6"/>
      <c r="HB136" s="6"/>
      <c r="HC136" s="52"/>
      <c r="HE136" s="328"/>
      <c r="HF136" s="41">
        <v>4</v>
      </c>
      <c r="HG136" s="6"/>
      <c r="HH136" s="6"/>
      <c r="HI136" s="6"/>
      <c r="HJ136" s="6"/>
      <c r="HK136" s="6"/>
      <c r="HL136" s="6"/>
      <c r="HM136" s="52"/>
      <c r="HO136" s="328"/>
      <c r="HP136" s="41">
        <v>4</v>
      </c>
      <c r="HQ136" s="6"/>
      <c r="HR136" s="6"/>
      <c r="HS136" s="6"/>
      <c r="HT136" s="6"/>
      <c r="HU136" s="6"/>
      <c r="HV136" s="6"/>
      <c r="HW136" s="52"/>
      <c r="HY136" s="328"/>
      <c r="HZ136" s="41">
        <v>4</v>
      </c>
      <c r="IA136" s="6"/>
      <c r="IB136" s="6"/>
      <c r="IC136" s="6"/>
      <c r="ID136" s="6"/>
      <c r="IE136" s="6"/>
      <c r="IF136" s="6"/>
      <c r="IG136" s="52"/>
      <c r="II136" s="328"/>
      <c r="IJ136" s="41">
        <v>4</v>
      </c>
      <c r="IK136" s="6"/>
      <c r="IL136" s="6"/>
      <c r="IM136" s="6"/>
      <c r="IN136" s="6"/>
      <c r="IO136" s="6"/>
      <c r="IP136" s="6"/>
      <c r="IQ136" s="52"/>
      <c r="IS136" s="328"/>
      <c r="IT136" s="41">
        <v>4</v>
      </c>
      <c r="IU136" s="6"/>
      <c r="IV136" s="6"/>
      <c r="IW136" s="6"/>
      <c r="IX136" s="6"/>
      <c r="IY136" s="6"/>
      <c r="IZ136" s="6"/>
      <c r="JA136" s="52"/>
    </row>
    <row r="137" spans="1:261" s="1" customFormat="1" outlineLevel="2" x14ac:dyDescent="0.25">
      <c r="B137" s="338"/>
      <c r="C137" s="339"/>
      <c r="D137" s="17" t="s">
        <v>1</v>
      </c>
      <c r="E137" s="36" t="e">
        <f>AVERAGE(O137,Y137,AI137,AS137,BC137,BM137,BW137,CG137,CQ137,DA137,DK137,DU137,EE137,EO137,EY137,FI137,FS137,GC137,GM137,GW137,HG137,HQ137,IA137,IK137,IU137)</f>
        <v>#DIV/0!</v>
      </c>
      <c r="F137" s="36" t="e">
        <f t="shared" ref="F137:J137" si="636">AVERAGE(P137,Z137,AJ137,AT137,BD137,BN137,BX137,CH137,CR137,DB137,DL137,DV137,EF137,EP137,EZ137,FJ137,FT137,GD137,GN137,GX137,HH137,HR137,IB137,IL137,IV137)</f>
        <v>#DIV/0!</v>
      </c>
      <c r="G137" s="36" t="e">
        <f t="shared" si="636"/>
        <v>#DIV/0!</v>
      </c>
      <c r="H137" s="36" t="e">
        <f t="shared" si="636"/>
        <v>#DIV/0!</v>
      </c>
      <c r="I137" s="36" t="e">
        <f t="shared" si="636"/>
        <v>#DIV/0!</v>
      </c>
      <c r="J137" s="36">
        <f t="shared" si="636"/>
        <v>0</v>
      </c>
      <c r="K137" s="52" t="s">
        <v>430</v>
      </c>
      <c r="M137" s="48"/>
      <c r="N137" s="17" t="s">
        <v>1</v>
      </c>
      <c r="O137" s="36" t="str">
        <f>IF(COUNT(O133:O136)=0,"",AVERAGE(O133:O136))</f>
        <v/>
      </c>
      <c r="P137" s="36" t="str">
        <f>IF(COUNT(P133:P136)=0,"",AVERAGE(P133:P136))</f>
        <v/>
      </c>
      <c r="Q137" s="36" t="str">
        <f>IF(COUNT(Q133:Q136)=0,"",AVERAGE(Q133:Q136))</f>
        <v/>
      </c>
      <c r="R137" s="36" t="str">
        <f>IF(COUNT(R133:R136)=0,"",AVERAGE(R133:R136))</f>
        <v/>
      </c>
      <c r="S137" s="36"/>
      <c r="T137" s="36">
        <f>IF(COUNT(T133:T136)=0,"",AVERAGE(T133:T136))</f>
        <v>0</v>
      </c>
      <c r="U137" s="52" t="str">
        <f>IF(COUNT(#REF!)=0,"",AVERAGE(#REF!))</f>
        <v/>
      </c>
      <c r="W137" s="48"/>
      <c r="X137" s="17" t="s">
        <v>1</v>
      </c>
      <c r="Y137" s="36" t="str">
        <f t="shared" ref="Y137:AD137" si="637">IF(COUNT(Y133:Y136)=0,"",AVERAGE(Y133:Y136))</f>
        <v/>
      </c>
      <c r="Z137" s="36" t="str">
        <f t="shared" si="637"/>
        <v/>
      </c>
      <c r="AA137" s="36" t="str">
        <f t="shared" si="637"/>
        <v/>
      </c>
      <c r="AB137" s="36" t="str">
        <f t="shared" si="637"/>
        <v/>
      </c>
      <c r="AC137" s="36" t="str">
        <f t="shared" si="637"/>
        <v/>
      </c>
      <c r="AD137" s="36" t="str">
        <f t="shared" si="637"/>
        <v/>
      </c>
      <c r="AE137" s="52" t="str">
        <f>IF(COUNT(#REF!)=0,"",AVERAGE(#REF!))</f>
        <v/>
      </c>
      <c r="AG137" s="48"/>
      <c r="AH137" s="17" t="s">
        <v>1</v>
      </c>
      <c r="AI137" s="36" t="str">
        <f t="shared" ref="AI137:AN137" si="638">IF(COUNT(AI133:AI136)=0,"",AVERAGE(AI133:AI136))</f>
        <v/>
      </c>
      <c r="AJ137" s="36" t="str">
        <f t="shared" si="638"/>
        <v/>
      </c>
      <c r="AK137" s="36" t="str">
        <f t="shared" si="638"/>
        <v/>
      </c>
      <c r="AL137" s="36" t="str">
        <f t="shared" si="638"/>
        <v/>
      </c>
      <c r="AM137" s="36" t="str">
        <f t="shared" si="638"/>
        <v/>
      </c>
      <c r="AN137" s="36" t="str">
        <f t="shared" si="638"/>
        <v/>
      </c>
      <c r="AO137" s="52" t="str">
        <f>IF(COUNT(#REF!)=0,"",AVERAGE(#REF!))</f>
        <v/>
      </c>
      <c r="AQ137" s="48"/>
      <c r="AR137" s="17" t="s">
        <v>1</v>
      </c>
      <c r="AS137" s="36" t="str">
        <f t="shared" ref="AS137:AX137" si="639">IF(COUNT(AS133:AS136)=0,"",AVERAGE(AS133:AS136))</f>
        <v/>
      </c>
      <c r="AT137" s="36" t="str">
        <f t="shared" si="639"/>
        <v/>
      </c>
      <c r="AU137" s="36" t="str">
        <f t="shared" si="639"/>
        <v/>
      </c>
      <c r="AV137" s="36" t="str">
        <f t="shared" si="639"/>
        <v/>
      </c>
      <c r="AW137" s="36" t="str">
        <f t="shared" si="639"/>
        <v/>
      </c>
      <c r="AX137" s="36" t="str">
        <f t="shared" si="639"/>
        <v/>
      </c>
      <c r="AY137" s="52" t="str">
        <f>IF(COUNT(#REF!)=0,"",AVERAGE(#REF!))</f>
        <v/>
      </c>
      <c r="BA137" s="48"/>
      <c r="BB137" s="17" t="s">
        <v>1</v>
      </c>
      <c r="BC137" s="36" t="str">
        <f t="shared" ref="BC137:BH137" si="640">IF(COUNT(BC133:BC136)=0,"",AVERAGE(BC133:BC136))</f>
        <v/>
      </c>
      <c r="BD137" s="36" t="str">
        <f t="shared" si="640"/>
        <v/>
      </c>
      <c r="BE137" s="36" t="str">
        <f t="shared" si="640"/>
        <v/>
      </c>
      <c r="BF137" s="36" t="str">
        <f t="shared" si="640"/>
        <v/>
      </c>
      <c r="BG137" s="36" t="str">
        <f t="shared" si="640"/>
        <v/>
      </c>
      <c r="BH137" s="36" t="str">
        <f t="shared" si="640"/>
        <v/>
      </c>
      <c r="BI137" s="52" t="str">
        <f>IF(COUNT(#REF!)=0,"",AVERAGE(#REF!))</f>
        <v/>
      </c>
      <c r="BK137" s="48"/>
      <c r="BL137" s="17" t="s">
        <v>1</v>
      </c>
      <c r="BM137" s="36" t="str">
        <f t="shared" ref="BM137:BR137" si="641">IF(COUNT(BM133:BM136)=0,"",AVERAGE(BM133:BM136))</f>
        <v/>
      </c>
      <c r="BN137" s="36" t="str">
        <f t="shared" si="641"/>
        <v/>
      </c>
      <c r="BO137" s="36" t="str">
        <f t="shared" si="641"/>
        <v/>
      </c>
      <c r="BP137" s="36" t="str">
        <f t="shared" si="641"/>
        <v/>
      </c>
      <c r="BQ137" s="36" t="str">
        <f t="shared" si="641"/>
        <v/>
      </c>
      <c r="BR137" s="36" t="str">
        <f t="shared" si="641"/>
        <v/>
      </c>
      <c r="BS137" s="52" t="str">
        <f>IF(COUNT(#REF!)=0,"",AVERAGE(#REF!))</f>
        <v/>
      </c>
      <c r="BU137" s="48"/>
      <c r="BV137" s="17" t="s">
        <v>1</v>
      </c>
      <c r="BW137" s="36" t="str">
        <f t="shared" ref="BW137:CB137" si="642">IF(COUNT(BW133:BW136)=0,"",AVERAGE(BW133:BW136))</f>
        <v/>
      </c>
      <c r="BX137" s="36" t="str">
        <f t="shared" si="642"/>
        <v/>
      </c>
      <c r="BY137" s="36" t="str">
        <f t="shared" si="642"/>
        <v/>
      </c>
      <c r="BZ137" s="36" t="str">
        <f t="shared" si="642"/>
        <v/>
      </c>
      <c r="CA137" s="36" t="str">
        <f t="shared" si="642"/>
        <v/>
      </c>
      <c r="CB137" s="36" t="str">
        <f t="shared" si="642"/>
        <v/>
      </c>
      <c r="CC137" s="52" t="str">
        <f>IF(COUNT(#REF!)=0,"",AVERAGE(#REF!))</f>
        <v/>
      </c>
      <c r="CE137" s="48"/>
      <c r="CF137" s="17" t="s">
        <v>1</v>
      </c>
      <c r="CG137" s="36" t="str">
        <f t="shared" ref="CG137:CL137" si="643">IF(COUNT(CG133:CG136)=0,"",AVERAGE(CG133:CG136))</f>
        <v/>
      </c>
      <c r="CH137" s="36" t="str">
        <f t="shared" si="643"/>
        <v/>
      </c>
      <c r="CI137" s="36" t="str">
        <f t="shared" si="643"/>
        <v/>
      </c>
      <c r="CJ137" s="36" t="str">
        <f t="shared" si="643"/>
        <v/>
      </c>
      <c r="CK137" s="36" t="str">
        <f t="shared" si="643"/>
        <v/>
      </c>
      <c r="CL137" s="36" t="str">
        <f t="shared" si="643"/>
        <v/>
      </c>
      <c r="CM137" s="52" t="str">
        <f>IF(COUNT(#REF!)=0,"",AVERAGE(#REF!))</f>
        <v/>
      </c>
      <c r="CO137" s="48"/>
      <c r="CP137" s="17" t="s">
        <v>1</v>
      </c>
      <c r="CQ137" s="36" t="str">
        <f t="shared" ref="CQ137:CV137" si="644">IF(COUNT(CQ133:CQ136)=0,"",AVERAGE(CQ133:CQ136))</f>
        <v/>
      </c>
      <c r="CR137" s="36" t="str">
        <f t="shared" si="644"/>
        <v/>
      </c>
      <c r="CS137" s="36" t="str">
        <f t="shared" si="644"/>
        <v/>
      </c>
      <c r="CT137" s="36" t="str">
        <f t="shared" si="644"/>
        <v/>
      </c>
      <c r="CU137" s="36" t="str">
        <f t="shared" si="644"/>
        <v/>
      </c>
      <c r="CV137" s="36" t="str">
        <f t="shared" si="644"/>
        <v/>
      </c>
      <c r="CW137" s="52" t="str">
        <f>IF(COUNT(#REF!)=0,"",AVERAGE(#REF!))</f>
        <v/>
      </c>
      <c r="CY137" s="48"/>
      <c r="CZ137" s="17" t="s">
        <v>1</v>
      </c>
      <c r="DA137" s="36" t="str">
        <f t="shared" ref="DA137:DF137" si="645">IF(COUNT(DA133:DA136)=0,"",AVERAGE(DA133:DA136))</f>
        <v/>
      </c>
      <c r="DB137" s="36" t="str">
        <f t="shared" si="645"/>
        <v/>
      </c>
      <c r="DC137" s="36" t="str">
        <f t="shared" si="645"/>
        <v/>
      </c>
      <c r="DD137" s="36" t="str">
        <f t="shared" si="645"/>
        <v/>
      </c>
      <c r="DE137" s="36" t="str">
        <f t="shared" si="645"/>
        <v/>
      </c>
      <c r="DF137" s="36" t="str">
        <f t="shared" si="645"/>
        <v/>
      </c>
      <c r="DG137" s="52" t="str">
        <f>IF(COUNT(#REF!)=0,"",AVERAGE(#REF!))</f>
        <v/>
      </c>
      <c r="DI137" s="48"/>
      <c r="DJ137" s="17" t="s">
        <v>1</v>
      </c>
      <c r="DK137" s="36" t="str">
        <f t="shared" ref="DK137:DP137" si="646">IF(COUNT(DK133:DK136)=0,"",AVERAGE(DK133:DK136))</f>
        <v/>
      </c>
      <c r="DL137" s="36" t="str">
        <f t="shared" si="646"/>
        <v/>
      </c>
      <c r="DM137" s="36" t="str">
        <f t="shared" si="646"/>
        <v/>
      </c>
      <c r="DN137" s="36" t="str">
        <f t="shared" si="646"/>
        <v/>
      </c>
      <c r="DO137" s="36" t="str">
        <f t="shared" si="646"/>
        <v/>
      </c>
      <c r="DP137" s="36" t="str">
        <f t="shared" si="646"/>
        <v/>
      </c>
      <c r="DQ137" s="52" t="str">
        <f>IF(COUNT(#REF!)=0,"",AVERAGE(#REF!))</f>
        <v/>
      </c>
      <c r="DS137" s="48"/>
      <c r="DT137" s="17" t="s">
        <v>1</v>
      </c>
      <c r="DU137" s="36" t="str">
        <f t="shared" ref="DU137:DZ137" si="647">IF(COUNT(DU133:DU136)=0,"",AVERAGE(DU133:DU136))</f>
        <v/>
      </c>
      <c r="DV137" s="36" t="str">
        <f t="shared" si="647"/>
        <v/>
      </c>
      <c r="DW137" s="36" t="str">
        <f t="shared" si="647"/>
        <v/>
      </c>
      <c r="DX137" s="36" t="str">
        <f t="shared" si="647"/>
        <v/>
      </c>
      <c r="DY137" s="36" t="str">
        <f t="shared" si="647"/>
        <v/>
      </c>
      <c r="DZ137" s="36" t="str">
        <f t="shared" si="647"/>
        <v/>
      </c>
      <c r="EA137" s="52" t="str">
        <f>IF(COUNT(#REF!)=0,"",AVERAGE(#REF!))</f>
        <v/>
      </c>
      <c r="EC137" s="48"/>
      <c r="ED137" s="17" t="s">
        <v>1</v>
      </c>
      <c r="EE137" s="36" t="str">
        <f t="shared" ref="EE137:EJ137" si="648">IF(COUNT(EE133:EE136)=0,"",AVERAGE(EE133:EE136))</f>
        <v/>
      </c>
      <c r="EF137" s="36" t="str">
        <f t="shared" si="648"/>
        <v/>
      </c>
      <c r="EG137" s="36" t="str">
        <f t="shared" si="648"/>
        <v/>
      </c>
      <c r="EH137" s="36" t="str">
        <f t="shared" si="648"/>
        <v/>
      </c>
      <c r="EI137" s="36" t="str">
        <f t="shared" si="648"/>
        <v/>
      </c>
      <c r="EJ137" s="36" t="str">
        <f t="shared" si="648"/>
        <v/>
      </c>
      <c r="EK137" s="52" t="str">
        <f>IF(COUNT(#REF!)=0,"",AVERAGE(#REF!))</f>
        <v/>
      </c>
      <c r="EM137" s="48"/>
      <c r="EN137" s="17" t="s">
        <v>1</v>
      </c>
      <c r="EO137" s="36" t="str">
        <f t="shared" ref="EO137:ET137" si="649">IF(COUNT(EO133:EO136)=0,"",AVERAGE(EO133:EO136))</f>
        <v/>
      </c>
      <c r="EP137" s="36" t="str">
        <f t="shared" si="649"/>
        <v/>
      </c>
      <c r="EQ137" s="36" t="str">
        <f t="shared" si="649"/>
        <v/>
      </c>
      <c r="ER137" s="36" t="str">
        <f t="shared" si="649"/>
        <v/>
      </c>
      <c r="ES137" s="36" t="str">
        <f t="shared" si="649"/>
        <v/>
      </c>
      <c r="ET137" s="36" t="str">
        <f t="shared" si="649"/>
        <v/>
      </c>
      <c r="EU137" s="52" t="str">
        <f>IF(COUNT(#REF!)=0,"",AVERAGE(#REF!))</f>
        <v/>
      </c>
      <c r="EW137" s="48"/>
      <c r="EX137" s="17" t="s">
        <v>1</v>
      </c>
      <c r="EY137" s="36" t="str">
        <f t="shared" ref="EY137:FD137" si="650">IF(COUNT(EY133:EY136)=0,"",AVERAGE(EY133:EY136))</f>
        <v/>
      </c>
      <c r="EZ137" s="36" t="str">
        <f t="shared" si="650"/>
        <v/>
      </c>
      <c r="FA137" s="36" t="str">
        <f t="shared" si="650"/>
        <v/>
      </c>
      <c r="FB137" s="36" t="str">
        <f t="shared" si="650"/>
        <v/>
      </c>
      <c r="FC137" s="36" t="str">
        <f t="shared" si="650"/>
        <v/>
      </c>
      <c r="FD137" s="36" t="str">
        <f t="shared" si="650"/>
        <v/>
      </c>
      <c r="FE137" s="52" t="str">
        <f>IF(COUNT(#REF!)=0,"",AVERAGE(#REF!))</f>
        <v/>
      </c>
      <c r="FG137" s="48"/>
      <c r="FH137" s="17" t="s">
        <v>1</v>
      </c>
      <c r="FI137" s="36" t="str">
        <f t="shared" ref="FI137:FN137" si="651">IF(COUNT(FI133:FI136)=0,"",AVERAGE(FI133:FI136))</f>
        <v/>
      </c>
      <c r="FJ137" s="36" t="str">
        <f t="shared" si="651"/>
        <v/>
      </c>
      <c r="FK137" s="36" t="str">
        <f t="shared" si="651"/>
        <v/>
      </c>
      <c r="FL137" s="36" t="str">
        <f t="shared" si="651"/>
        <v/>
      </c>
      <c r="FM137" s="36" t="str">
        <f t="shared" si="651"/>
        <v/>
      </c>
      <c r="FN137" s="36" t="str">
        <f t="shared" si="651"/>
        <v/>
      </c>
      <c r="FO137" s="52" t="str">
        <f>IF(COUNT(#REF!)=0,"",AVERAGE(#REF!))</f>
        <v/>
      </c>
      <c r="FQ137" s="48"/>
      <c r="FR137" s="17" t="s">
        <v>1</v>
      </c>
      <c r="FS137" s="36" t="str">
        <f t="shared" ref="FS137:FX137" si="652">IF(COUNT(FS133:FS136)=0,"",AVERAGE(FS133:FS136))</f>
        <v/>
      </c>
      <c r="FT137" s="36" t="str">
        <f t="shared" si="652"/>
        <v/>
      </c>
      <c r="FU137" s="36" t="str">
        <f t="shared" si="652"/>
        <v/>
      </c>
      <c r="FV137" s="36" t="str">
        <f t="shared" si="652"/>
        <v/>
      </c>
      <c r="FW137" s="36" t="str">
        <f t="shared" si="652"/>
        <v/>
      </c>
      <c r="FX137" s="36" t="str">
        <f t="shared" si="652"/>
        <v/>
      </c>
      <c r="FY137" s="52" t="str">
        <f>IF(COUNT(#REF!)=0,"",AVERAGE(#REF!))</f>
        <v/>
      </c>
      <c r="GA137" s="48"/>
      <c r="GB137" s="17" t="s">
        <v>1</v>
      </c>
      <c r="GC137" s="36" t="str">
        <f t="shared" ref="GC137:GH137" si="653">IF(COUNT(GC133:GC136)=0,"",AVERAGE(GC133:GC136))</f>
        <v/>
      </c>
      <c r="GD137" s="36" t="str">
        <f t="shared" si="653"/>
        <v/>
      </c>
      <c r="GE137" s="36" t="str">
        <f t="shared" si="653"/>
        <v/>
      </c>
      <c r="GF137" s="36" t="str">
        <f t="shared" si="653"/>
        <v/>
      </c>
      <c r="GG137" s="36" t="str">
        <f t="shared" si="653"/>
        <v/>
      </c>
      <c r="GH137" s="36" t="str">
        <f t="shared" si="653"/>
        <v/>
      </c>
      <c r="GI137" s="52" t="str">
        <f>IF(COUNT(#REF!)=0,"",AVERAGE(#REF!))</f>
        <v/>
      </c>
      <c r="GK137" s="48"/>
      <c r="GL137" s="17" t="s">
        <v>1</v>
      </c>
      <c r="GM137" s="36" t="str">
        <f t="shared" ref="GM137:GR137" si="654">IF(COUNT(GM133:GM136)=0,"",AVERAGE(GM133:GM136))</f>
        <v/>
      </c>
      <c r="GN137" s="36" t="str">
        <f t="shared" si="654"/>
        <v/>
      </c>
      <c r="GO137" s="36" t="str">
        <f t="shared" si="654"/>
        <v/>
      </c>
      <c r="GP137" s="36" t="str">
        <f t="shared" si="654"/>
        <v/>
      </c>
      <c r="GQ137" s="36" t="str">
        <f t="shared" si="654"/>
        <v/>
      </c>
      <c r="GR137" s="36" t="str">
        <f t="shared" si="654"/>
        <v/>
      </c>
      <c r="GS137" s="52" t="str">
        <f>IF(COUNT(#REF!)=0,"",AVERAGE(#REF!))</f>
        <v/>
      </c>
      <c r="GU137" s="48"/>
      <c r="GV137" s="17" t="s">
        <v>1</v>
      </c>
      <c r="GW137" s="36" t="str">
        <f t="shared" ref="GW137:HB137" si="655">IF(COUNT(GW133:GW136)=0,"",AVERAGE(GW133:GW136))</f>
        <v/>
      </c>
      <c r="GX137" s="36" t="str">
        <f t="shared" si="655"/>
        <v/>
      </c>
      <c r="GY137" s="36" t="str">
        <f t="shared" si="655"/>
        <v/>
      </c>
      <c r="GZ137" s="36" t="str">
        <f t="shared" si="655"/>
        <v/>
      </c>
      <c r="HA137" s="36" t="str">
        <f t="shared" si="655"/>
        <v/>
      </c>
      <c r="HB137" s="36" t="str">
        <f t="shared" si="655"/>
        <v/>
      </c>
      <c r="HC137" s="52" t="str">
        <f>IF(COUNT(#REF!)=0,"",AVERAGE(#REF!))</f>
        <v/>
      </c>
      <c r="HE137" s="48"/>
      <c r="HF137" s="17" t="s">
        <v>1</v>
      </c>
      <c r="HG137" s="36" t="str">
        <f t="shared" ref="HG137:HL137" si="656">IF(COUNT(HG133:HG136)=0,"",AVERAGE(HG133:HG136))</f>
        <v/>
      </c>
      <c r="HH137" s="36" t="str">
        <f t="shared" si="656"/>
        <v/>
      </c>
      <c r="HI137" s="36" t="str">
        <f t="shared" si="656"/>
        <v/>
      </c>
      <c r="HJ137" s="36" t="str">
        <f t="shared" si="656"/>
        <v/>
      </c>
      <c r="HK137" s="36" t="str">
        <f t="shared" si="656"/>
        <v/>
      </c>
      <c r="HL137" s="36" t="str">
        <f t="shared" si="656"/>
        <v/>
      </c>
      <c r="HM137" s="52" t="str">
        <f>IF(COUNT(#REF!)=0,"",AVERAGE(#REF!))</f>
        <v/>
      </c>
      <c r="HO137" s="48"/>
      <c r="HP137" s="17" t="s">
        <v>1</v>
      </c>
      <c r="HQ137" s="36" t="str">
        <f t="shared" ref="HQ137:HV137" si="657">IF(COUNT(HQ133:HQ136)=0,"",AVERAGE(HQ133:HQ136))</f>
        <v/>
      </c>
      <c r="HR137" s="36" t="str">
        <f t="shared" si="657"/>
        <v/>
      </c>
      <c r="HS137" s="36" t="str">
        <f t="shared" si="657"/>
        <v/>
      </c>
      <c r="HT137" s="36" t="str">
        <f t="shared" si="657"/>
        <v/>
      </c>
      <c r="HU137" s="36" t="str">
        <f t="shared" si="657"/>
        <v/>
      </c>
      <c r="HV137" s="36" t="str">
        <f t="shared" si="657"/>
        <v/>
      </c>
      <c r="HW137" s="52" t="str">
        <f>IF(COUNT(#REF!)=0,"",AVERAGE(#REF!))</f>
        <v/>
      </c>
      <c r="HY137" s="48"/>
      <c r="HZ137" s="17" t="s">
        <v>1</v>
      </c>
      <c r="IA137" s="36" t="str">
        <f t="shared" ref="IA137:IF137" si="658">IF(COUNT(IA133:IA136)=0,"",AVERAGE(IA133:IA136))</f>
        <v/>
      </c>
      <c r="IB137" s="36" t="str">
        <f t="shared" si="658"/>
        <v/>
      </c>
      <c r="IC137" s="36" t="str">
        <f t="shared" si="658"/>
        <v/>
      </c>
      <c r="ID137" s="36" t="str">
        <f t="shared" si="658"/>
        <v/>
      </c>
      <c r="IE137" s="36" t="str">
        <f t="shared" si="658"/>
        <v/>
      </c>
      <c r="IF137" s="36" t="str">
        <f t="shared" si="658"/>
        <v/>
      </c>
      <c r="IG137" s="52" t="str">
        <f>IF(COUNT(#REF!)=0,"",AVERAGE(#REF!))</f>
        <v/>
      </c>
      <c r="II137" s="48"/>
      <c r="IJ137" s="17" t="s">
        <v>1</v>
      </c>
      <c r="IK137" s="36" t="str">
        <f t="shared" ref="IK137:IP137" si="659">IF(COUNT(IK133:IK136)=0,"",AVERAGE(IK133:IK136))</f>
        <v/>
      </c>
      <c r="IL137" s="36" t="str">
        <f t="shared" si="659"/>
        <v/>
      </c>
      <c r="IM137" s="36" t="str">
        <f t="shared" si="659"/>
        <v/>
      </c>
      <c r="IN137" s="36" t="str">
        <f t="shared" si="659"/>
        <v/>
      </c>
      <c r="IO137" s="36" t="str">
        <f t="shared" si="659"/>
        <v/>
      </c>
      <c r="IP137" s="36" t="str">
        <f t="shared" si="659"/>
        <v/>
      </c>
      <c r="IQ137" s="52" t="str">
        <f>IF(COUNT(#REF!)=0,"",AVERAGE(#REF!))</f>
        <v/>
      </c>
      <c r="IS137" s="48"/>
      <c r="IT137" s="17" t="s">
        <v>1</v>
      </c>
      <c r="IU137" s="36" t="str">
        <f t="shared" ref="IU137:IZ137" si="660">IF(COUNT(IU133:IU136)=0,"",AVERAGE(IU133:IU136))</f>
        <v/>
      </c>
      <c r="IV137" s="36" t="str">
        <f t="shared" si="660"/>
        <v/>
      </c>
      <c r="IW137" s="36" t="str">
        <f t="shared" si="660"/>
        <v/>
      </c>
      <c r="IX137" s="36" t="str">
        <f t="shared" si="660"/>
        <v/>
      </c>
      <c r="IY137" s="36" t="str">
        <f t="shared" si="660"/>
        <v/>
      </c>
      <c r="IZ137" s="36" t="str">
        <f t="shared" si="660"/>
        <v/>
      </c>
      <c r="JA137" s="52" t="str">
        <f>IF(COUNT(#REF!)=0,"",AVERAGE(#REF!))</f>
        <v/>
      </c>
    </row>
    <row r="138" spans="1:261" s="1" customFormat="1" ht="13.8" outlineLevel="1" x14ac:dyDescent="0.25">
      <c r="A138" s="99" t="s">
        <v>129</v>
      </c>
      <c r="B138" s="345">
        <f>IF(A138="High",TECHHigh,(IF(A138="Medium",TECHMed,(IF(A138="Low",TechLow,0)))))</f>
        <v>1</v>
      </c>
      <c r="C138" s="341">
        <v>5.4</v>
      </c>
      <c r="D138" s="38" t="s">
        <v>420</v>
      </c>
      <c r="E138" s="349" t="e">
        <f>E141</f>
        <v>#DIV/0!</v>
      </c>
      <c r="F138" s="349" t="e">
        <f t="shared" ref="F138:J138" si="661">F141</f>
        <v>#DIV/0!</v>
      </c>
      <c r="G138" s="349" t="e">
        <f t="shared" si="661"/>
        <v>#DIV/0!</v>
      </c>
      <c r="H138" s="349" t="e">
        <f t="shared" si="661"/>
        <v>#DIV/0!</v>
      </c>
      <c r="I138" s="349" t="e">
        <f t="shared" si="661"/>
        <v>#DIV/0!</v>
      </c>
      <c r="J138" s="349">
        <f t="shared" si="661"/>
        <v>0</v>
      </c>
      <c r="K138" s="52"/>
      <c r="M138" s="37">
        <v>5.4</v>
      </c>
      <c r="N138" s="38" t="s">
        <v>420</v>
      </c>
      <c r="O138" s="38"/>
      <c r="P138" s="38"/>
      <c r="Q138" s="38"/>
      <c r="R138" s="38"/>
      <c r="S138" s="38"/>
      <c r="T138" s="38"/>
      <c r="U138" s="52"/>
      <c r="W138" s="37">
        <v>5.4</v>
      </c>
      <c r="X138" s="38" t="s">
        <v>420</v>
      </c>
      <c r="Y138" s="38"/>
      <c r="Z138" s="38"/>
      <c r="AA138" s="38"/>
      <c r="AB138" s="38"/>
      <c r="AC138" s="38"/>
      <c r="AD138" s="38"/>
      <c r="AE138" s="52"/>
      <c r="AG138" s="37">
        <v>5.4</v>
      </c>
      <c r="AH138" s="38" t="s">
        <v>420</v>
      </c>
      <c r="AI138" s="38"/>
      <c r="AJ138" s="38"/>
      <c r="AK138" s="38"/>
      <c r="AL138" s="38"/>
      <c r="AM138" s="38"/>
      <c r="AN138" s="38"/>
      <c r="AO138" s="52"/>
      <c r="AQ138" s="37">
        <v>5.4</v>
      </c>
      <c r="AR138" s="38" t="s">
        <v>420</v>
      </c>
      <c r="AS138" s="38"/>
      <c r="AT138" s="38"/>
      <c r="AU138" s="38"/>
      <c r="AV138" s="38"/>
      <c r="AW138" s="38"/>
      <c r="AX138" s="38"/>
      <c r="AY138" s="52"/>
      <c r="BA138" s="37">
        <v>5.4</v>
      </c>
      <c r="BB138" s="38" t="s">
        <v>420</v>
      </c>
      <c r="BC138" s="38"/>
      <c r="BD138" s="38"/>
      <c r="BE138" s="38"/>
      <c r="BF138" s="38"/>
      <c r="BG138" s="38"/>
      <c r="BH138" s="38"/>
      <c r="BI138" s="52"/>
      <c r="BK138" s="37">
        <v>5.4</v>
      </c>
      <c r="BL138" s="38" t="s">
        <v>420</v>
      </c>
      <c r="BM138" s="38"/>
      <c r="BN138" s="38"/>
      <c r="BO138" s="38"/>
      <c r="BP138" s="38"/>
      <c r="BQ138" s="38"/>
      <c r="BR138" s="38"/>
      <c r="BS138" s="52"/>
      <c r="BU138" s="37">
        <v>5.4</v>
      </c>
      <c r="BV138" s="38" t="s">
        <v>420</v>
      </c>
      <c r="BW138" s="38"/>
      <c r="BX138" s="38"/>
      <c r="BY138" s="38"/>
      <c r="BZ138" s="38"/>
      <c r="CA138" s="38"/>
      <c r="CB138" s="38"/>
      <c r="CC138" s="52"/>
      <c r="CE138" s="37">
        <v>5.4</v>
      </c>
      <c r="CF138" s="38" t="s">
        <v>420</v>
      </c>
      <c r="CG138" s="38"/>
      <c r="CH138" s="38"/>
      <c r="CI138" s="38"/>
      <c r="CJ138" s="38"/>
      <c r="CK138" s="38"/>
      <c r="CL138" s="38"/>
      <c r="CM138" s="52"/>
      <c r="CO138" s="37">
        <v>5.4</v>
      </c>
      <c r="CP138" s="38" t="s">
        <v>420</v>
      </c>
      <c r="CQ138" s="38"/>
      <c r="CR138" s="38"/>
      <c r="CS138" s="38"/>
      <c r="CT138" s="38"/>
      <c r="CU138" s="38"/>
      <c r="CV138" s="38"/>
      <c r="CW138" s="52"/>
      <c r="CY138" s="37">
        <v>5.4</v>
      </c>
      <c r="CZ138" s="38" t="s">
        <v>420</v>
      </c>
      <c r="DA138" s="38"/>
      <c r="DB138" s="38"/>
      <c r="DC138" s="38"/>
      <c r="DD138" s="38"/>
      <c r="DE138" s="38"/>
      <c r="DF138" s="38"/>
      <c r="DG138" s="52"/>
      <c r="DI138" s="37">
        <v>5.4</v>
      </c>
      <c r="DJ138" s="38" t="s">
        <v>420</v>
      </c>
      <c r="DK138" s="38"/>
      <c r="DL138" s="38"/>
      <c r="DM138" s="38"/>
      <c r="DN138" s="38"/>
      <c r="DO138" s="38"/>
      <c r="DP138" s="38"/>
      <c r="DQ138" s="52"/>
      <c r="DS138" s="37">
        <v>5.4</v>
      </c>
      <c r="DT138" s="38" t="s">
        <v>420</v>
      </c>
      <c r="DU138" s="38"/>
      <c r="DV138" s="38"/>
      <c r="DW138" s="38"/>
      <c r="DX138" s="38"/>
      <c r="DY138" s="38"/>
      <c r="DZ138" s="38"/>
      <c r="EA138" s="52"/>
      <c r="EC138" s="37">
        <v>5.4</v>
      </c>
      <c r="ED138" s="38" t="s">
        <v>420</v>
      </c>
      <c r="EE138" s="38"/>
      <c r="EF138" s="38"/>
      <c r="EG138" s="38"/>
      <c r="EH138" s="38"/>
      <c r="EI138" s="38"/>
      <c r="EJ138" s="38"/>
      <c r="EK138" s="52"/>
      <c r="EM138" s="37">
        <v>5.4</v>
      </c>
      <c r="EN138" s="38" t="s">
        <v>420</v>
      </c>
      <c r="EO138" s="38"/>
      <c r="EP138" s="38"/>
      <c r="EQ138" s="38"/>
      <c r="ER138" s="38"/>
      <c r="ES138" s="38"/>
      <c r="ET138" s="38"/>
      <c r="EU138" s="52"/>
      <c r="EW138" s="37">
        <v>5.4</v>
      </c>
      <c r="EX138" s="38" t="s">
        <v>420</v>
      </c>
      <c r="EY138" s="38"/>
      <c r="EZ138" s="38"/>
      <c r="FA138" s="38"/>
      <c r="FB138" s="38"/>
      <c r="FC138" s="38"/>
      <c r="FD138" s="38"/>
      <c r="FE138" s="52"/>
      <c r="FG138" s="37">
        <v>5.4</v>
      </c>
      <c r="FH138" s="38" t="s">
        <v>420</v>
      </c>
      <c r="FI138" s="38"/>
      <c r="FJ138" s="38"/>
      <c r="FK138" s="38"/>
      <c r="FL138" s="38"/>
      <c r="FM138" s="38"/>
      <c r="FN138" s="38"/>
      <c r="FO138" s="52"/>
      <c r="FQ138" s="37">
        <v>5.4</v>
      </c>
      <c r="FR138" s="38" t="s">
        <v>420</v>
      </c>
      <c r="FS138" s="38"/>
      <c r="FT138" s="38"/>
      <c r="FU138" s="38"/>
      <c r="FV138" s="38"/>
      <c r="FW138" s="38"/>
      <c r="FX138" s="38"/>
      <c r="FY138" s="52"/>
      <c r="GA138" s="37">
        <v>5.4</v>
      </c>
      <c r="GB138" s="38" t="s">
        <v>420</v>
      </c>
      <c r="GC138" s="38"/>
      <c r="GD138" s="38"/>
      <c r="GE138" s="38"/>
      <c r="GF138" s="38"/>
      <c r="GG138" s="38"/>
      <c r="GH138" s="38"/>
      <c r="GI138" s="52"/>
      <c r="GK138" s="37">
        <v>5.4</v>
      </c>
      <c r="GL138" s="38" t="s">
        <v>420</v>
      </c>
      <c r="GM138" s="38"/>
      <c r="GN138" s="38"/>
      <c r="GO138" s="38"/>
      <c r="GP138" s="38"/>
      <c r="GQ138" s="38"/>
      <c r="GR138" s="38"/>
      <c r="GS138" s="52"/>
      <c r="GU138" s="37">
        <v>5.4</v>
      </c>
      <c r="GV138" s="38" t="s">
        <v>420</v>
      </c>
      <c r="GW138" s="38"/>
      <c r="GX138" s="38"/>
      <c r="GY138" s="38"/>
      <c r="GZ138" s="38"/>
      <c r="HA138" s="38"/>
      <c r="HB138" s="38"/>
      <c r="HC138" s="52"/>
      <c r="HE138" s="37">
        <v>5.4</v>
      </c>
      <c r="HF138" s="38" t="s">
        <v>420</v>
      </c>
      <c r="HG138" s="38"/>
      <c r="HH138" s="38"/>
      <c r="HI138" s="38"/>
      <c r="HJ138" s="38"/>
      <c r="HK138" s="38"/>
      <c r="HL138" s="38"/>
      <c r="HM138" s="52"/>
      <c r="HO138" s="37">
        <v>5.4</v>
      </c>
      <c r="HP138" s="38" t="s">
        <v>420</v>
      </c>
      <c r="HQ138" s="38"/>
      <c r="HR138" s="38"/>
      <c r="HS138" s="38"/>
      <c r="HT138" s="38"/>
      <c r="HU138" s="38"/>
      <c r="HV138" s="38"/>
      <c r="HW138" s="52"/>
      <c r="HY138" s="37">
        <v>5.4</v>
      </c>
      <c r="HZ138" s="38" t="s">
        <v>420</v>
      </c>
      <c r="IA138" s="38"/>
      <c r="IB138" s="38"/>
      <c r="IC138" s="38"/>
      <c r="ID138" s="38"/>
      <c r="IE138" s="38"/>
      <c r="IF138" s="38"/>
      <c r="IG138" s="52"/>
      <c r="II138" s="37">
        <v>5.4</v>
      </c>
      <c r="IJ138" s="38" t="s">
        <v>420</v>
      </c>
      <c r="IK138" s="38"/>
      <c r="IL138" s="38"/>
      <c r="IM138" s="38"/>
      <c r="IN138" s="38"/>
      <c r="IO138" s="38"/>
      <c r="IP138" s="38"/>
      <c r="IQ138" s="52"/>
      <c r="IS138" s="37">
        <v>5.4</v>
      </c>
      <c r="IT138" s="38" t="s">
        <v>420</v>
      </c>
      <c r="IU138" s="38"/>
      <c r="IV138" s="38"/>
      <c r="IW138" s="38"/>
      <c r="IX138" s="38"/>
      <c r="IY138" s="38"/>
      <c r="IZ138" s="38"/>
      <c r="JA138" s="52"/>
    </row>
    <row r="139" spans="1:261" s="1" customFormat="1" outlineLevel="2" x14ac:dyDescent="0.25">
      <c r="B139" s="338"/>
      <c r="C139" s="328"/>
      <c r="D139" s="41">
        <v>1</v>
      </c>
      <c r="E139" s="6"/>
      <c r="F139" s="6"/>
      <c r="G139" s="6"/>
      <c r="H139" s="6"/>
      <c r="I139" s="6"/>
      <c r="J139" s="6"/>
      <c r="K139" s="52"/>
      <c r="M139" s="328"/>
      <c r="N139" s="41">
        <v>1</v>
      </c>
      <c r="O139" s="6"/>
      <c r="P139" s="6"/>
      <c r="Q139" s="6"/>
      <c r="R139" s="6"/>
      <c r="S139" s="6"/>
      <c r="T139" s="6">
        <v>0</v>
      </c>
      <c r="U139" s="52"/>
      <c r="W139" s="328"/>
      <c r="X139" s="41">
        <v>1</v>
      </c>
      <c r="Y139" s="6"/>
      <c r="Z139" s="6"/>
      <c r="AA139" s="6"/>
      <c r="AB139" s="6"/>
      <c r="AC139" s="6"/>
      <c r="AD139" s="6"/>
      <c r="AE139" s="52"/>
      <c r="AG139" s="328"/>
      <c r="AH139" s="41">
        <v>1</v>
      </c>
      <c r="AI139" s="6"/>
      <c r="AJ139" s="6"/>
      <c r="AK139" s="6"/>
      <c r="AL139" s="6"/>
      <c r="AM139" s="6"/>
      <c r="AN139" s="6"/>
      <c r="AO139" s="52"/>
      <c r="AQ139" s="328"/>
      <c r="AR139" s="41">
        <v>1</v>
      </c>
      <c r="AS139" s="6"/>
      <c r="AT139" s="6"/>
      <c r="AU139" s="6"/>
      <c r="AV139" s="6"/>
      <c r="AW139" s="6"/>
      <c r="AX139" s="6"/>
      <c r="AY139" s="52"/>
      <c r="BA139" s="328"/>
      <c r="BB139" s="41">
        <v>1</v>
      </c>
      <c r="BC139" s="6"/>
      <c r="BD139" s="6"/>
      <c r="BE139" s="6"/>
      <c r="BF139" s="6"/>
      <c r="BG139" s="6"/>
      <c r="BH139" s="6"/>
      <c r="BI139" s="52"/>
      <c r="BK139" s="328"/>
      <c r="BL139" s="41">
        <v>1</v>
      </c>
      <c r="BM139" s="6"/>
      <c r="BN139" s="6"/>
      <c r="BO139" s="6"/>
      <c r="BP139" s="6"/>
      <c r="BQ139" s="6"/>
      <c r="BR139" s="6"/>
      <c r="BS139" s="52"/>
      <c r="BU139" s="328"/>
      <c r="BV139" s="41">
        <v>1</v>
      </c>
      <c r="BW139" s="6"/>
      <c r="BX139" s="6"/>
      <c r="BY139" s="6"/>
      <c r="BZ139" s="6"/>
      <c r="CA139" s="6"/>
      <c r="CB139" s="6"/>
      <c r="CC139" s="52"/>
      <c r="CE139" s="328"/>
      <c r="CF139" s="41">
        <v>1</v>
      </c>
      <c r="CG139" s="6"/>
      <c r="CH139" s="6"/>
      <c r="CI139" s="6"/>
      <c r="CJ139" s="6"/>
      <c r="CK139" s="6"/>
      <c r="CL139" s="6"/>
      <c r="CM139" s="52"/>
      <c r="CO139" s="328"/>
      <c r="CP139" s="41">
        <v>1</v>
      </c>
      <c r="CQ139" s="6"/>
      <c r="CR139" s="6"/>
      <c r="CS139" s="6"/>
      <c r="CT139" s="6"/>
      <c r="CU139" s="6"/>
      <c r="CV139" s="6"/>
      <c r="CW139" s="52"/>
      <c r="CY139" s="328"/>
      <c r="CZ139" s="41">
        <v>1</v>
      </c>
      <c r="DA139" s="6"/>
      <c r="DB139" s="6"/>
      <c r="DC139" s="6"/>
      <c r="DD139" s="6"/>
      <c r="DE139" s="6"/>
      <c r="DF139" s="6"/>
      <c r="DG139" s="52"/>
      <c r="DI139" s="328"/>
      <c r="DJ139" s="41">
        <v>1</v>
      </c>
      <c r="DK139" s="6"/>
      <c r="DL139" s="6"/>
      <c r="DM139" s="6"/>
      <c r="DN139" s="6"/>
      <c r="DO139" s="6"/>
      <c r="DP139" s="6"/>
      <c r="DQ139" s="52"/>
      <c r="DS139" s="328"/>
      <c r="DT139" s="41">
        <v>1</v>
      </c>
      <c r="DU139" s="6"/>
      <c r="DV139" s="6"/>
      <c r="DW139" s="6"/>
      <c r="DX139" s="6"/>
      <c r="DY139" s="6"/>
      <c r="DZ139" s="6"/>
      <c r="EA139" s="52"/>
      <c r="EC139" s="328"/>
      <c r="ED139" s="41">
        <v>1</v>
      </c>
      <c r="EE139" s="6"/>
      <c r="EF139" s="6"/>
      <c r="EG139" s="6"/>
      <c r="EH139" s="6"/>
      <c r="EI139" s="6"/>
      <c r="EJ139" s="6"/>
      <c r="EK139" s="52"/>
      <c r="EM139" s="328"/>
      <c r="EN139" s="41">
        <v>1</v>
      </c>
      <c r="EO139" s="6"/>
      <c r="EP139" s="6"/>
      <c r="EQ139" s="6"/>
      <c r="ER139" s="6"/>
      <c r="ES139" s="6"/>
      <c r="ET139" s="6"/>
      <c r="EU139" s="52"/>
      <c r="EW139" s="328"/>
      <c r="EX139" s="41">
        <v>1</v>
      </c>
      <c r="EY139" s="6"/>
      <c r="EZ139" s="6"/>
      <c r="FA139" s="6"/>
      <c r="FB139" s="6"/>
      <c r="FC139" s="6"/>
      <c r="FD139" s="6"/>
      <c r="FE139" s="52"/>
      <c r="FG139" s="328"/>
      <c r="FH139" s="41">
        <v>1</v>
      </c>
      <c r="FI139" s="6"/>
      <c r="FJ139" s="6"/>
      <c r="FK139" s="6"/>
      <c r="FL139" s="6"/>
      <c r="FM139" s="6"/>
      <c r="FN139" s="6"/>
      <c r="FO139" s="52"/>
      <c r="FQ139" s="328"/>
      <c r="FR139" s="41">
        <v>1</v>
      </c>
      <c r="FS139" s="6"/>
      <c r="FT139" s="6"/>
      <c r="FU139" s="6"/>
      <c r="FV139" s="6"/>
      <c r="FW139" s="6"/>
      <c r="FX139" s="6"/>
      <c r="FY139" s="52"/>
      <c r="GA139" s="328"/>
      <c r="GB139" s="41">
        <v>1</v>
      </c>
      <c r="GC139" s="6"/>
      <c r="GD139" s="6"/>
      <c r="GE139" s="6"/>
      <c r="GF139" s="6"/>
      <c r="GG139" s="6"/>
      <c r="GH139" s="6"/>
      <c r="GI139" s="52"/>
      <c r="GK139" s="328"/>
      <c r="GL139" s="41">
        <v>1</v>
      </c>
      <c r="GM139" s="6"/>
      <c r="GN139" s="6"/>
      <c r="GO139" s="6"/>
      <c r="GP139" s="6"/>
      <c r="GQ139" s="6"/>
      <c r="GR139" s="6"/>
      <c r="GS139" s="52"/>
      <c r="GU139" s="328"/>
      <c r="GV139" s="41">
        <v>1</v>
      </c>
      <c r="GW139" s="6"/>
      <c r="GX139" s="6"/>
      <c r="GY139" s="6"/>
      <c r="GZ139" s="6"/>
      <c r="HA139" s="6"/>
      <c r="HB139" s="6"/>
      <c r="HC139" s="52"/>
      <c r="HE139" s="328"/>
      <c r="HF139" s="41">
        <v>1</v>
      </c>
      <c r="HG139" s="6"/>
      <c r="HH139" s="6"/>
      <c r="HI139" s="6"/>
      <c r="HJ139" s="6"/>
      <c r="HK139" s="6"/>
      <c r="HL139" s="6"/>
      <c r="HM139" s="52"/>
      <c r="HO139" s="328"/>
      <c r="HP139" s="41">
        <v>1</v>
      </c>
      <c r="HQ139" s="6"/>
      <c r="HR139" s="6"/>
      <c r="HS139" s="6"/>
      <c r="HT139" s="6"/>
      <c r="HU139" s="6"/>
      <c r="HV139" s="6"/>
      <c r="HW139" s="52"/>
      <c r="HY139" s="328"/>
      <c r="HZ139" s="41">
        <v>1</v>
      </c>
      <c r="IA139" s="6"/>
      <c r="IB139" s="6"/>
      <c r="IC139" s="6"/>
      <c r="ID139" s="6"/>
      <c r="IE139" s="6"/>
      <c r="IF139" s="6"/>
      <c r="IG139" s="52"/>
      <c r="II139" s="328"/>
      <c r="IJ139" s="41">
        <v>1</v>
      </c>
      <c r="IK139" s="6"/>
      <c r="IL139" s="6"/>
      <c r="IM139" s="6"/>
      <c r="IN139" s="6"/>
      <c r="IO139" s="6"/>
      <c r="IP139" s="6"/>
      <c r="IQ139" s="52"/>
      <c r="IS139" s="328"/>
      <c r="IT139" s="41">
        <v>1</v>
      </c>
      <c r="IU139" s="6"/>
      <c r="IV139" s="6"/>
      <c r="IW139" s="6"/>
      <c r="IX139" s="6"/>
      <c r="IY139" s="6"/>
      <c r="IZ139" s="6"/>
      <c r="JA139" s="52"/>
    </row>
    <row r="140" spans="1:261" s="1" customFormat="1" outlineLevel="2" x14ac:dyDescent="0.25">
      <c r="B140" s="338"/>
      <c r="C140" s="328"/>
      <c r="D140" s="41">
        <v>2</v>
      </c>
      <c r="E140" s="6"/>
      <c r="F140" s="6"/>
      <c r="G140" s="6"/>
      <c r="H140" s="6"/>
      <c r="I140" s="6"/>
      <c r="J140" s="6"/>
      <c r="K140" s="52"/>
      <c r="M140" s="328"/>
      <c r="N140" s="41">
        <v>2</v>
      </c>
      <c r="O140" s="6"/>
      <c r="P140" s="6"/>
      <c r="Q140" s="6"/>
      <c r="R140" s="6"/>
      <c r="S140" s="6"/>
      <c r="T140" s="6">
        <v>0</v>
      </c>
      <c r="U140" s="52"/>
      <c r="W140" s="328"/>
      <c r="X140" s="41">
        <v>2</v>
      </c>
      <c r="Y140" s="6"/>
      <c r="Z140" s="6"/>
      <c r="AA140" s="6"/>
      <c r="AB140" s="6"/>
      <c r="AC140" s="6"/>
      <c r="AD140" s="6"/>
      <c r="AE140" s="52"/>
      <c r="AG140" s="328"/>
      <c r="AH140" s="41">
        <v>2</v>
      </c>
      <c r="AI140" s="6"/>
      <c r="AJ140" s="6"/>
      <c r="AK140" s="6"/>
      <c r="AL140" s="6"/>
      <c r="AM140" s="6"/>
      <c r="AN140" s="6"/>
      <c r="AO140" s="52"/>
      <c r="AQ140" s="328"/>
      <c r="AR140" s="41">
        <v>2</v>
      </c>
      <c r="AS140" s="6"/>
      <c r="AT140" s="6"/>
      <c r="AU140" s="6"/>
      <c r="AV140" s="6"/>
      <c r="AW140" s="6"/>
      <c r="AX140" s="6"/>
      <c r="AY140" s="52"/>
      <c r="BA140" s="328"/>
      <c r="BB140" s="41">
        <v>2</v>
      </c>
      <c r="BC140" s="6"/>
      <c r="BD140" s="6"/>
      <c r="BE140" s="6"/>
      <c r="BF140" s="6"/>
      <c r="BG140" s="6"/>
      <c r="BH140" s="6"/>
      <c r="BI140" s="52"/>
      <c r="BK140" s="328"/>
      <c r="BL140" s="41">
        <v>2</v>
      </c>
      <c r="BM140" s="6"/>
      <c r="BN140" s="6"/>
      <c r="BO140" s="6"/>
      <c r="BP140" s="6"/>
      <c r="BQ140" s="6"/>
      <c r="BR140" s="6"/>
      <c r="BS140" s="52"/>
      <c r="BU140" s="328"/>
      <c r="BV140" s="41">
        <v>2</v>
      </c>
      <c r="BW140" s="6"/>
      <c r="BX140" s="6"/>
      <c r="BY140" s="6"/>
      <c r="BZ140" s="6"/>
      <c r="CA140" s="6"/>
      <c r="CB140" s="6"/>
      <c r="CC140" s="52"/>
      <c r="CE140" s="328"/>
      <c r="CF140" s="41">
        <v>2</v>
      </c>
      <c r="CG140" s="6"/>
      <c r="CH140" s="6"/>
      <c r="CI140" s="6"/>
      <c r="CJ140" s="6"/>
      <c r="CK140" s="6"/>
      <c r="CL140" s="6"/>
      <c r="CM140" s="52"/>
      <c r="CO140" s="328"/>
      <c r="CP140" s="41">
        <v>2</v>
      </c>
      <c r="CQ140" s="6"/>
      <c r="CR140" s="6"/>
      <c r="CS140" s="6"/>
      <c r="CT140" s="6"/>
      <c r="CU140" s="6"/>
      <c r="CV140" s="6"/>
      <c r="CW140" s="52"/>
      <c r="CY140" s="328"/>
      <c r="CZ140" s="41">
        <v>2</v>
      </c>
      <c r="DA140" s="6"/>
      <c r="DB140" s="6"/>
      <c r="DC140" s="6"/>
      <c r="DD140" s="6"/>
      <c r="DE140" s="6"/>
      <c r="DF140" s="6"/>
      <c r="DG140" s="52"/>
      <c r="DI140" s="328"/>
      <c r="DJ140" s="41">
        <v>2</v>
      </c>
      <c r="DK140" s="6"/>
      <c r="DL140" s="6"/>
      <c r="DM140" s="6"/>
      <c r="DN140" s="6"/>
      <c r="DO140" s="6"/>
      <c r="DP140" s="6"/>
      <c r="DQ140" s="52"/>
      <c r="DS140" s="328"/>
      <c r="DT140" s="41">
        <v>2</v>
      </c>
      <c r="DU140" s="6"/>
      <c r="DV140" s="6"/>
      <c r="DW140" s="6"/>
      <c r="DX140" s="6"/>
      <c r="DY140" s="6"/>
      <c r="DZ140" s="6"/>
      <c r="EA140" s="52"/>
      <c r="EC140" s="328"/>
      <c r="ED140" s="41">
        <v>2</v>
      </c>
      <c r="EE140" s="6"/>
      <c r="EF140" s="6"/>
      <c r="EG140" s="6"/>
      <c r="EH140" s="6"/>
      <c r="EI140" s="6"/>
      <c r="EJ140" s="6"/>
      <c r="EK140" s="52"/>
      <c r="EM140" s="328"/>
      <c r="EN140" s="41">
        <v>2</v>
      </c>
      <c r="EO140" s="6"/>
      <c r="EP140" s="6"/>
      <c r="EQ140" s="6"/>
      <c r="ER140" s="6"/>
      <c r="ES140" s="6"/>
      <c r="ET140" s="6"/>
      <c r="EU140" s="52"/>
      <c r="EW140" s="328"/>
      <c r="EX140" s="41">
        <v>2</v>
      </c>
      <c r="EY140" s="6"/>
      <c r="EZ140" s="6"/>
      <c r="FA140" s="6"/>
      <c r="FB140" s="6"/>
      <c r="FC140" s="6"/>
      <c r="FD140" s="6"/>
      <c r="FE140" s="52"/>
      <c r="FG140" s="328"/>
      <c r="FH140" s="41">
        <v>2</v>
      </c>
      <c r="FI140" s="6"/>
      <c r="FJ140" s="6"/>
      <c r="FK140" s="6"/>
      <c r="FL140" s="6"/>
      <c r="FM140" s="6"/>
      <c r="FN140" s="6"/>
      <c r="FO140" s="52"/>
      <c r="FQ140" s="328"/>
      <c r="FR140" s="41">
        <v>2</v>
      </c>
      <c r="FS140" s="6"/>
      <c r="FT140" s="6"/>
      <c r="FU140" s="6"/>
      <c r="FV140" s="6"/>
      <c r="FW140" s="6"/>
      <c r="FX140" s="6"/>
      <c r="FY140" s="52"/>
      <c r="GA140" s="328"/>
      <c r="GB140" s="41">
        <v>2</v>
      </c>
      <c r="GC140" s="6"/>
      <c r="GD140" s="6"/>
      <c r="GE140" s="6"/>
      <c r="GF140" s="6"/>
      <c r="GG140" s="6"/>
      <c r="GH140" s="6"/>
      <c r="GI140" s="52"/>
      <c r="GK140" s="328"/>
      <c r="GL140" s="41">
        <v>2</v>
      </c>
      <c r="GM140" s="6"/>
      <c r="GN140" s="6"/>
      <c r="GO140" s="6"/>
      <c r="GP140" s="6"/>
      <c r="GQ140" s="6"/>
      <c r="GR140" s="6"/>
      <c r="GS140" s="52"/>
      <c r="GU140" s="328"/>
      <c r="GV140" s="41">
        <v>2</v>
      </c>
      <c r="GW140" s="6"/>
      <c r="GX140" s="6"/>
      <c r="GY140" s="6"/>
      <c r="GZ140" s="6"/>
      <c r="HA140" s="6"/>
      <c r="HB140" s="6"/>
      <c r="HC140" s="52"/>
      <c r="HE140" s="328"/>
      <c r="HF140" s="41">
        <v>2</v>
      </c>
      <c r="HG140" s="6"/>
      <c r="HH140" s="6"/>
      <c r="HI140" s="6"/>
      <c r="HJ140" s="6"/>
      <c r="HK140" s="6"/>
      <c r="HL140" s="6"/>
      <c r="HM140" s="52"/>
      <c r="HO140" s="328"/>
      <c r="HP140" s="41">
        <v>2</v>
      </c>
      <c r="HQ140" s="6"/>
      <c r="HR140" s="6"/>
      <c r="HS140" s="6"/>
      <c r="HT140" s="6"/>
      <c r="HU140" s="6"/>
      <c r="HV140" s="6"/>
      <c r="HW140" s="52"/>
      <c r="HY140" s="328"/>
      <c r="HZ140" s="41">
        <v>2</v>
      </c>
      <c r="IA140" s="6"/>
      <c r="IB140" s="6"/>
      <c r="IC140" s="6"/>
      <c r="ID140" s="6"/>
      <c r="IE140" s="6"/>
      <c r="IF140" s="6"/>
      <c r="IG140" s="52"/>
      <c r="II140" s="328"/>
      <c r="IJ140" s="41">
        <v>2</v>
      </c>
      <c r="IK140" s="6"/>
      <c r="IL140" s="6"/>
      <c r="IM140" s="6"/>
      <c r="IN140" s="6"/>
      <c r="IO140" s="6"/>
      <c r="IP140" s="6"/>
      <c r="IQ140" s="52"/>
      <c r="IS140" s="328"/>
      <c r="IT140" s="41">
        <v>2</v>
      </c>
      <c r="IU140" s="6"/>
      <c r="IV140" s="6"/>
      <c r="IW140" s="6"/>
      <c r="IX140" s="6"/>
      <c r="IY140" s="6"/>
      <c r="IZ140" s="6"/>
      <c r="JA140" s="52"/>
    </row>
    <row r="141" spans="1:261" s="1" customFormat="1" outlineLevel="2" x14ac:dyDescent="0.25">
      <c r="B141" s="338"/>
      <c r="C141" s="339"/>
      <c r="D141" s="17" t="s">
        <v>1</v>
      </c>
      <c r="E141" s="36" t="e">
        <f>AVERAGE(O141,Y141,AI141,AS141,BC141,BM141,BW141,CG141,CQ141,DA141,DK141,DU141,EE141,EO141,EY141,FI141,FS141,GC141,GM141,GW141,HG141,HQ141,IA141,IK141,IU141)</f>
        <v>#DIV/0!</v>
      </c>
      <c r="F141" s="36" t="e">
        <f t="shared" ref="F141:J141" si="662">AVERAGE(P141,Z141,AJ141,AT141,BD141,BN141,BX141,CH141,CR141,DB141,DL141,DV141,EF141,EP141,EZ141,FJ141,FT141,GD141,GN141,GX141,HH141,HR141,IB141,IL141,IV141)</f>
        <v>#DIV/0!</v>
      </c>
      <c r="G141" s="36" t="e">
        <f t="shared" si="662"/>
        <v>#DIV/0!</v>
      </c>
      <c r="H141" s="36" t="e">
        <f t="shared" si="662"/>
        <v>#DIV/0!</v>
      </c>
      <c r="I141" s="36" t="e">
        <f t="shared" si="662"/>
        <v>#DIV/0!</v>
      </c>
      <c r="J141" s="36">
        <f t="shared" si="662"/>
        <v>0</v>
      </c>
      <c r="K141" s="52" t="s">
        <v>430</v>
      </c>
      <c r="M141" s="48"/>
      <c r="N141" s="17" t="s">
        <v>1</v>
      </c>
      <c r="O141" s="36" t="str">
        <f>IF(COUNT(O139:O140)=0,"",AVERAGE(O139:O140))</f>
        <v/>
      </c>
      <c r="P141" s="36" t="str">
        <f>IF(COUNT(P139:P140)=0,"",AVERAGE(P139:P140))</f>
        <v/>
      </c>
      <c r="Q141" s="36" t="str">
        <f>IF(COUNT(Q139:Q140)=0,"",AVERAGE(Q139:Q140))</f>
        <v/>
      </c>
      <c r="R141" s="36" t="str">
        <f>IF(COUNT(R139:R140)=0,"",AVERAGE(R139:R140))</f>
        <v/>
      </c>
      <c r="S141" s="36"/>
      <c r="T141" s="36">
        <f>IF(COUNT(T139:T140)=0,"",AVERAGE(T139:T140))</f>
        <v>0</v>
      </c>
      <c r="U141" s="52" t="str">
        <f>IF(COUNT(#REF!)=0,"",AVERAGE(#REF!))</f>
        <v/>
      </c>
      <c r="W141" s="48"/>
      <c r="X141" s="17" t="s">
        <v>1</v>
      </c>
      <c r="Y141" s="36" t="str">
        <f t="shared" ref="Y141:AD141" si="663">IF(COUNT(Y139:Y140)=0,"",AVERAGE(Y139:Y140))</f>
        <v/>
      </c>
      <c r="Z141" s="36" t="str">
        <f t="shared" si="663"/>
        <v/>
      </c>
      <c r="AA141" s="36" t="str">
        <f t="shared" si="663"/>
        <v/>
      </c>
      <c r="AB141" s="36" t="str">
        <f t="shared" si="663"/>
        <v/>
      </c>
      <c r="AC141" s="36" t="str">
        <f t="shared" si="663"/>
        <v/>
      </c>
      <c r="AD141" s="36" t="str">
        <f t="shared" si="663"/>
        <v/>
      </c>
      <c r="AE141" s="52" t="str">
        <f>IF(COUNT(#REF!)=0,"",AVERAGE(#REF!))</f>
        <v/>
      </c>
      <c r="AG141" s="48"/>
      <c r="AH141" s="17" t="s">
        <v>1</v>
      </c>
      <c r="AI141" s="36" t="str">
        <f t="shared" ref="AI141:AN141" si="664">IF(COUNT(AI139:AI140)=0,"",AVERAGE(AI139:AI140))</f>
        <v/>
      </c>
      <c r="AJ141" s="36" t="str">
        <f t="shared" si="664"/>
        <v/>
      </c>
      <c r="AK141" s="36" t="str">
        <f t="shared" si="664"/>
        <v/>
      </c>
      <c r="AL141" s="36" t="str">
        <f t="shared" si="664"/>
        <v/>
      </c>
      <c r="AM141" s="36" t="str">
        <f t="shared" si="664"/>
        <v/>
      </c>
      <c r="AN141" s="36" t="str">
        <f t="shared" si="664"/>
        <v/>
      </c>
      <c r="AO141" s="52" t="str">
        <f>IF(COUNT(#REF!)=0,"",AVERAGE(#REF!))</f>
        <v/>
      </c>
      <c r="AQ141" s="48"/>
      <c r="AR141" s="17" t="s">
        <v>1</v>
      </c>
      <c r="AS141" s="36" t="str">
        <f t="shared" ref="AS141:AX141" si="665">IF(COUNT(AS139:AS140)=0,"",AVERAGE(AS139:AS140))</f>
        <v/>
      </c>
      <c r="AT141" s="36" t="str">
        <f t="shared" si="665"/>
        <v/>
      </c>
      <c r="AU141" s="36" t="str">
        <f t="shared" si="665"/>
        <v/>
      </c>
      <c r="AV141" s="36" t="str">
        <f t="shared" si="665"/>
        <v/>
      </c>
      <c r="AW141" s="36" t="str">
        <f t="shared" si="665"/>
        <v/>
      </c>
      <c r="AX141" s="36" t="str">
        <f t="shared" si="665"/>
        <v/>
      </c>
      <c r="AY141" s="52" t="str">
        <f>IF(COUNT(#REF!)=0,"",AVERAGE(#REF!))</f>
        <v/>
      </c>
      <c r="BA141" s="48"/>
      <c r="BB141" s="17" t="s">
        <v>1</v>
      </c>
      <c r="BC141" s="36" t="str">
        <f t="shared" ref="BC141:BH141" si="666">IF(COUNT(BC139:BC140)=0,"",AVERAGE(BC139:BC140))</f>
        <v/>
      </c>
      <c r="BD141" s="36" t="str">
        <f t="shared" si="666"/>
        <v/>
      </c>
      <c r="BE141" s="36" t="str">
        <f t="shared" si="666"/>
        <v/>
      </c>
      <c r="BF141" s="36" t="str">
        <f t="shared" si="666"/>
        <v/>
      </c>
      <c r="BG141" s="36" t="str">
        <f t="shared" si="666"/>
        <v/>
      </c>
      <c r="BH141" s="36" t="str">
        <f t="shared" si="666"/>
        <v/>
      </c>
      <c r="BI141" s="52" t="str">
        <f>IF(COUNT(#REF!)=0,"",AVERAGE(#REF!))</f>
        <v/>
      </c>
      <c r="BK141" s="48"/>
      <c r="BL141" s="17" t="s">
        <v>1</v>
      </c>
      <c r="BM141" s="36" t="str">
        <f t="shared" ref="BM141:BR141" si="667">IF(COUNT(BM139:BM140)=0,"",AVERAGE(BM139:BM140))</f>
        <v/>
      </c>
      <c r="BN141" s="36" t="str">
        <f t="shared" si="667"/>
        <v/>
      </c>
      <c r="BO141" s="36" t="str">
        <f t="shared" si="667"/>
        <v/>
      </c>
      <c r="BP141" s="36" t="str">
        <f t="shared" si="667"/>
        <v/>
      </c>
      <c r="BQ141" s="36" t="str">
        <f t="shared" si="667"/>
        <v/>
      </c>
      <c r="BR141" s="36" t="str">
        <f t="shared" si="667"/>
        <v/>
      </c>
      <c r="BS141" s="52" t="str">
        <f>IF(COUNT(#REF!)=0,"",AVERAGE(#REF!))</f>
        <v/>
      </c>
      <c r="BU141" s="48"/>
      <c r="BV141" s="17" t="s">
        <v>1</v>
      </c>
      <c r="BW141" s="36" t="str">
        <f t="shared" ref="BW141:CB141" si="668">IF(COUNT(BW139:BW140)=0,"",AVERAGE(BW139:BW140))</f>
        <v/>
      </c>
      <c r="BX141" s="36" t="str">
        <f t="shared" si="668"/>
        <v/>
      </c>
      <c r="BY141" s="36" t="str">
        <f t="shared" si="668"/>
        <v/>
      </c>
      <c r="BZ141" s="36" t="str">
        <f t="shared" si="668"/>
        <v/>
      </c>
      <c r="CA141" s="36" t="str">
        <f t="shared" si="668"/>
        <v/>
      </c>
      <c r="CB141" s="36" t="str">
        <f t="shared" si="668"/>
        <v/>
      </c>
      <c r="CC141" s="52" t="str">
        <f>IF(COUNT(#REF!)=0,"",AVERAGE(#REF!))</f>
        <v/>
      </c>
      <c r="CE141" s="48"/>
      <c r="CF141" s="17" t="s">
        <v>1</v>
      </c>
      <c r="CG141" s="36" t="str">
        <f t="shared" ref="CG141:CL141" si="669">IF(COUNT(CG139:CG140)=0,"",AVERAGE(CG139:CG140))</f>
        <v/>
      </c>
      <c r="CH141" s="36" t="str">
        <f t="shared" si="669"/>
        <v/>
      </c>
      <c r="CI141" s="36" t="str">
        <f t="shared" si="669"/>
        <v/>
      </c>
      <c r="CJ141" s="36" t="str">
        <f t="shared" si="669"/>
        <v/>
      </c>
      <c r="CK141" s="36" t="str">
        <f t="shared" si="669"/>
        <v/>
      </c>
      <c r="CL141" s="36" t="str">
        <f t="shared" si="669"/>
        <v/>
      </c>
      <c r="CM141" s="52" t="str">
        <f>IF(COUNT(#REF!)=0,"",AVERAGE(#REF!))</f>
        <v/>
      </c>
      <c r="CO141" s="48"/>
      <c r="CP141" s="17" t="s">
        <v>1</v>
      </c>
      <c r="CQ141" s="36" t="str">
        <f t="shared" ref="CQ141:CV141" si="670">IF(COUNT(CQ139:CQ140)=0,"",AVERAGE(CQ139:CQ140))</f>
        <v/>
      </c>
      <c r="CR141" s="36" t="str">
        <f t="shared" si="670"/>
        <v/>
      </c>
      <c r="CS141" s="36" t="str">
        <f t="shared" si="670"/>
        <v/>
      </c>
      <c r="CT141" s="36" t="str">
        <f t="shared" si="670"/>
        <v/>
      </c>
      <c r="CU141" s="36" t="str">
        <f t="shared" si="670"/>
        <v/>
      </c>
      <c r="CV141" s="36" t="str">
        <f t="shared" si="670"/>
        <v/>
      </c>
      <c r="CW141" s="52" t="str">
        <f>IF(COUNT(#REF!)=0,"",AVERAGE(#REF!))</f>
        <v/>
      </c>
      <c r="CY141" s="48"/>
      <c r="CZ141" s="17" t="s">
        <v>1</v>
      </c>
      <c r="DA141" s="36" t="str">
        <f t="shared" ref="DA141:DF141" si="671">IF(COUNT(DA139:DA140)=0,"",AVERAGE(DA139:DA140))</f>
        <v/>
      </c>
      <c r="DB141" s="36" t="str">
        <f t="shared" si="671"/>
        <v/>
      </c>
      <c r="DC141" s="36" t="str">
        <f t="shared" si="671"/>
        <v/>
      </c>
      <c r="DD141" s="36" t="str">
        <f t="shared" si="671"/>
        <v/>
      </c>
      <c r="DE141" s="36" t="str">
        <f t="shared" si="671"/>
        <v/>
      </c>
      <c r="DF141" s="36" t="str">
        <f t="shared" si="671"/>
        <v/>
      </c>
      <c r="DG141" s="52" t="str">
        <f>IF(COUNT(#REF!)=0,"",AVERAGE(#REF!))</f>
        <v/>
      </c>
      <c r="DI141" s="48"/>
      <c r="DJ141" s="17" t="s">
        <v>1</v>
      </c>
      <c r="DK141" s="36" t="str">
        <f t="shared" ref="DK141:DP141" si="672">IF(COUNT(DK139:DK140)=0,"",AVERAGE(DK139:DK140))</f>
        <v/>
      </c>
      <c r="DL141" s="36" t="str">
        <f t="shared" si="672"/>
        <v/>
      </c>
      <c r="DM141" s="36" t="str">
        <f t="shared" si="672"/>
        <v/>
      </c>
      <c r="DN141" s="36" t="str">
        <f t="shared" si="672"/>
        <v/>
      </c>
      <c r="DO141" s="36" t="str">
        <f t="shared" si="672"/>
        <v/>
      </c>
      <c r="DP141" s="36" t="str">
        <f t="shared" si="672"/>
        <v/>
      </c>
      <c r="DQ141" s="52" t="str">
        <f>IF(COUNT(#REF!)=0,"",AVERAGE(#REF!))</f>
        <v/>
      </c>
      <c r="DS141" s="48"/>
      <c r="DT141" s="17" t="s">
        <v>1</v>
      </c>
      <c r="DU141" s="36" t="str">
        <f t="shared" ref="DU141:DZ141" si="673">IF(COUNT(DU139:DU140)=0,"",AVERAGE(DU139:DU140))</f>
        <v/>
      </c>
      <c r="DV141" s="36" t="str">
        <f t="shared" si="673"/>
        <v/>
      </c>
      <c r="DW141" s="36" t="str">
        <f t="shared" si="673"/>
        <v/>
      </c>
      <c r="DX141" s="36" t="str">
        <f t="shared" si="673"/>
        <v/>
      </c>
      <c r="DY141" s="36" t="str">
        <f t="shared" si="673"/>
        <v/>
      </c>
      <c r="DZ141" s="36" t="str">
        <f t="shared" si="673"/>
        <v/>
      </c>
      <c r="EA141" s="52" t="str">
        <f>IF(COUNT(#REF!)=0,"",AVERAGE(#REF!))</f>
        <v/>
      </c>
      <c r="EC141" s="48"/>
      <c r="ED141" s="17" t="s">
        <v>1</v>
      </c>
      <c r="EE141" s="36" t="str">
        <f t="shared" ref="EE141:EJ141" si="674">IF(COUNT(EE139:EE140)=0,"",AVERAGE(EE139:EE140))</f>
        <v/>
      </c>
      <c r="EF141" s="36" t="str">
        <f t="shared" si="674"/>
        <v/>
      </c>
      <c r="EG141" s="36" t="str">
        <f t="shared" si="674"/>
        <v/>
      </c>
      <c r="EH141" s="36" t="str">
        <f t="shared" si="674"/>
        <v/>
      </c>
      <c r="EI141" s="36" t="str">
        <f t="shared" si="674"/>
        <v/>
      </c>
      <c r="EJ141" s="36" t="str">
        <f t="shared" si="674"/>
        <v/>
      </c>
      <c r="EK141" s="52" t="str">
        <f>IF(COUNT(#REF!)=0,"",AVERAGE(#REF!))</f>
        <v/>
      </c>
      <c r="EM141" s="48"/>
      <c r="EN141" s="17" t="s">
        <v>1</v>
      </c>
      <c r="EO141" s="36" t="str">
        <f t="shared" ref="EO141:ET141" si="675">IF(COUNT(EO139:EO140)=0,"",AVERAGE(EO139:EO140))</f>
        <v/>
      </c>
      <c r="EP141" s="36" t="str">
        <f t="shared" si="675"/>
        <v/>
      </c>
      <c r="EQ141" s="36" t="str">
        <f t="shared" si="675"/>
        <v/>
      </c>
      <c r="ER141" s="36" t="str">
        <f t="shared" si="675"/>
        <v/>
      </c>
      <c r="ES141" s="36" t="str">
        <f t="shared" si="675"/>
        <v/>
      </c>
      <c r="ET141" s="36" t="str">
        <f t="shared" si="675"/>
        <v/>
      </c>
      <c r="EU141" s="52" t="str">
        <f>IF(COUNT(#REF!)=0,"",AVERAGE(#REF!))</f>
        <v/>
      </c>
      <c r="EW141" s="48"/>
      <c r="EX141" s="17" t="s">
        <v>1</v>
      </c>
      <c r="EY141" s="36" t="str">
        <f t="shared" ref="EY141:FD141" si="676">IF(COUNT(EY139:EY140)=0,"",AVERAGE(EY139:EY140))</f>
        <v/>
      </c>
      <c r="EZ141" s="36" t="str">
        <f t="shared" si="676"/>
        <v/>
      </c>
      <c r="FA141" s="36" t="str">
        <f t="shared" si="676"/>
        <v/>
      </c>
      <c r="FB141" s="36" t="str">
        <f t="shared" si="676"/>
        <v/>
      </c>
      <c r="FC141" s="36" t="str">
        <f t="shared" si="676"/>
        <v/>
      </c>
      <c r="FD141" s="36" t="str">
        <f t="shared" si="676"/>
        <v/>
      </c>
      <c r="FE141" s="52" t="str">
        <f>IF(COUNT(#REF!)=0,"",AVERAGE(#REF!))</f>
        <v/>
      </c>
      <c r="FG141" s="48"/>
      <c r="FH141" s="17" t="s">
        <v>1</v>
      </c>
      <c r="FI141" s="36" t="str">
        <f t="shared" ref="FI141:FN141" si="677">IF(COUNT(FI139:FI140)=0,"",AVERAGE(FI139:FI140))</f>
        <v/>
      </c>
      <c r="FJ141" s="36" t="str">
        <f t="shared" si="677"/>
        <v/>
      </c>
      <c r="FK141" s="36" t="str">
        <f t="shared" si="677"/>
        <v/>
      </c>
      <c r="FL141" s="36" t="str">
        <f t="shared" si="677"/>
        <v/>
      </c>
      <c r="FM141" s="36" t="str">
        <f t="shared" si="677"/>
        <v/>
      </c>
      <c r="FN141" s="36" t="str">
        <f t="shared" si="677"/>
        <v/>
      </c>
      <c r="FO141" s="52" t="str">
        <f>IF(COUNT(#REF!)=0,"",AVERAGE(#REF!))</f>
        <v/>
      </c>
      <c r="FQ141" s="48"/>
      <c r="FR141" s="17" t="s">
        <v>1</v>
      </c>
      <c r="FS141" s="36" t="str">
        <f t="shared" ref="FS141:FX141" si="678">IF(COUNT(FS139:FS140)=0,"",AVERAGE(FS139:FS140))</f>
        <v/>
      </c>
      <c r="FT141" s="36" t="str">
        <f t="shared" si="678"/>
        <v/>
      </c>
      <c r="FU141" s="36" t="str">
        <f t="shared" si="678"/>
        <v/>
      </c>
      <c r="FV141" s="36" t="str">
        <f t="shared" si="678"/>
        <v/>
      </c>
      <c r="FW141" s="36" t="str">
        <f t="shared" si="678"/>
        <v/>
      </c>
      <c r="FX141" s="36" t="str">
        <f t="shared" si="678"/>
        <v/>
      </c>
      <c r="FY141" s="52" t="str">
        <f>IF(COUNT(#REF!)=0,"",AVERAGE(#REF!))</f>
        <v/>
      </c>
      <c r="GA141" s="48"/>
      <c r="GB141" s="17" t="s">
        <v>1</v>
      </c>
      <c r="GC141" s="36" t="str">
        <f t="shared" ref="GC141:GH141" si="679">IF(COUNT(GC139:GC140)=0,"",AVERAGE(GC139:GC140))</f>
        <v/>
      </c>
      <c r="GD141" s="36" t="str">
        <f t="shared" si="679"/>
        <v/>
      </c>
      <c r="GE141" s="36" t="str">
        <f t="shared" si="679"/>
        <v/>
      </c>
      <c r="GF141" s="36" t="str">
        <f t="shared" si="679"/>
        <v/>
      </c>
      <c r="GG141" s="36" t="str">
        <f t="shared" si="679"/>
        <v/>
      </c>
      <c r="GH141" s="36" t="str">
        <f t="shared" si="679"/>
        <v/>
      </c>
      <c r="GI141" s="52" t="str">
        <f>IF(COUNT(#REF!)=0,"",AVERAGE(#REF!))</f>
        <v/>
      </c>
      <c r="GK141" s="48"/>
      <c r="GL141" s="17" t="s">
        <v>1</v>
      </c>
      <c r="GM141" s="36" t="str">
        <f t="shared" ref="GM141:GR141" si="680">IF(COUNT(GM139:GM140)=0,"",AVERAGE(GM139:GM140))</f>
        <v/>
      </c>
      <c r="GN141" s="36" t="str">
        <f t="shared" si="680"/>
        <v/>
      </c>
      <c r="GO141" s="36" t="str">
        <f t="shared" si="680"/>
        <v/>
      </c>
      <c r="GP141" s="36" t="str">
        <f t="shared" si="680"/>
        <v/>
      </c>
      <c r="GQ141" s="36" t="str">
        <f t="shared" si="680"/>
        <v/>
      </c>
      <c r="GR141" s="36" t="str">
        <f t="shared" si="680"/>
        <v/>
      </c>
      <c r="GS141" s="52" t="str">
        <f>IF(COUNT(#REF!)=0,"",AVERAGE(#REF!))</f>
        <v/>
      </c>
      <c r="GU141" s="48"/>
      <c r="GV141" s="17" t="s">
        <v>1</v>
      </c>
      <c r="GW141" s="36" t="str">
        <f t="shared" ref="GW141:HB141" si="681">IF(COUNT(GW139:GW140)=0,"",AVERAGE(GW139:GW140))</f>
        <v/>
      </c>
      <c r="GX141" s="36" t="str">
        <f t="shared" si="681"/>
        <v/>
      </c>
      <c r="GY141" s="36" t="str">
        <f t="shared" si="681"/>
        <v/>
      </c>
      <c r="GZ141" s="36" t="str">
        <f t="shared" si="681"/>
        <v/>
      </c>
      <c r="HA141" s="36" t="str">
        <f t="shared" si="681"/>
        <v/>
      </c>
      <c r="HB141" s="36" t="str">
        <f t="shared" si="681"/>
        <v/>
      </c>
      <c r="HC141" s="52" t="str">
        <f>IF(COUNT(#REF!)=0,"",AVERAGE(#REF!))</f>
        <v/>
      </c>
      <c r="HE141" s="48"/>
      <c r="HF141" s="17" t="s">
        <v>1</v>
      </c>
      <c r="HG141" s="36" t="str">
        <f t="shared" ref="HG141:HL141" si="682">IF(COUNT(HG139:HG140)=0,"",AVERAGE(HG139:HG140))</f>
        <v/>
      </c>
      <c r="HH141" s="36" t="str">
        <f t="shared" si="682"/>
        <v/>
      </c>
      <c r="HI141" s="36" t="str">
        <f t="shared" si="682"/>
        <v/>
      </c>
      <c r="HJ141" s="36" t="str">
        <f t="shared" si="682"/>
        <v/>
      </c>
      <c r="HK141" s="36" t="str">
        <f t="shared" si="682"/>
        <v/>
      </c>
      <c r="HL141" s="36" t="str">
        <f t="shared" si="682"/>
        <v/>
      </c>
      <c r="HM141" s="52" t="str">
        <f>IF(COUNT(#REF!)=0,"",AVERAGE(#REF!))</f>
        <v/>
      </c>
      <c r="HO141" s="48"/>
      <c r="HP141" s="17" t="s">
        <v>1</v>
      </c>
      <c r="HQ141" s="36" t="str">
        <f t="shared" ref="HQ141:HV141" si="683">IF(COUNT(HQ139:HQ140)=0,"",AVERAGE(HQ139:HQ140))</f>
        <v/>
      </c>
      <c r="HR141" s="36" t="str">
        <f t="shared" si="683"/>
        <v/>
      </c>
      <c r="HS141" s="36" t="str">
        <f t="shared" si="683"/>
        <v/>
      </c>
      <c r="HT141" s="36" t="str">
        <f t="shared" si="683"/>
        <v/>
      </c>
      <c r="HU141" s="36" t="str">
        <f t="shared" si="683"/>
        <v/>
      </c>
      <c r="HV141" s="36" t="str">
        <f t="shared" si="683"/>
        <v/>
      </c>
      <c r="HW141" s="52" t="str">
        <f>IF(COUNT(#REF!)=0,"",AVERAGE(#REF!))</f>
        <v/>
      </c>
      <c r="HY141" s="48"/>
      <c r="HZ141" s="17" t="s">
        <v>1</v>
      </c>
      <c r="IA141" s="36" t="str">
        <f t="shared" ref="IA141:IF141" si="684">IF(COUNT(IA139:IA140)=0,"",AVERAGE(IA139:IA140))</f>
        <v/>
      </c>
      <c r="IB141" s="36" t="str">
        <f t="shared" si="684"/>
        <v/>
      </c>
      <c r="IC141" s="36" t="str">
        <f t="shared" si="684"/>
        <v/>
      </c>
      <c r="ID141" s="36" t="str">
        <f t="shared" si="684"/>
        <v/>
      </c>
      <c r="IE141" s="36" t="str">
        <f t="shared" si="684"/>
        <v/>
      </c>
      <c r="IF141" s="36" t="str">
        <f t="shared" si="684"/>
        <v/>
      </c>
      <c r="IG141" s="52" t="str">
        <f>IF(COUNT(#REF!)=0,"",AVERAGE(#REF!))</f>
        <v/>
      </c>
      <c r="II141" s="48"/>
      <c r="IJ141" s="17" t="s">
        <v>1</v>
      </c>
      <c r="IK141" s="36" t="str">
        <f t="shared" ref="IK141:IP141" si="685">IF(COUNT(IK139:IK140)=0,"",AVERAGE(IK139:IK140))</f>
        <v/>
      </c>
      <c r="IL141" s="36" t="str">
        <f t="shared" si="685"/>
        <v/>
      </c>
      <c r="IM141" s="36" t="str">
        <f t="shared" si="685"/>
        <v/>
      </c>
      <c r="IN141" s="36" t="str">
        <f t="shared" si="685"/>
        <v/>
      </c>
      <c r="IO141" s="36" t="str">
        <f t="shared" si="685"/>
        <v/>
      </c>
      <c r="IP141" s="36" t="str">
        <f t="shared" si="685"/>
        <v/>
      </c>
      <c r="IQ141" s="52" t="str">
        <f>IF(COUNT(#REF!)=0,"",AVERAGE(#REF!))</f>
        <v/>
      </c>
      <c r="IS141" s="48"/>
      <c r="IT141" s="17" t="s">
        <v>1</v>
      </c>
      <c r="IU141" s="36" t="str">
        <f t="shared" ref="IU141:IZ141" si="686">IF(COUNT(IU139:IU140)=0,"",AVERAGE(IU139:IU140))</f>
        <v/>
      </c>
      <c r="IV141" s="36" t="str">
        <f t="shared" si="686"/>
        <v/>
      </c>
      <c r="IW141" s="36" t="str">
        <f t="shared" si="686"/>
        <v/>
      </c>
      <c r="IX141" s="36" t="str">
        <f t="shared" si="686"/>
        <v/>
      </c>
      <c r="IY141" s="36" t="str">
        <f t="shared" si="686"/>
        <v/>
      </c>
      <c r="IZ141" s="36" t="str">
        <f t="shared" si="686"/>
        <v/>
      </c>
      <c r="JA141" s="52" t="str">
        <f>IF(COUNT(#REF!)=0,"",AVERAGE(#REF!))</f>
        <v/>
      </c>
    </row>
    <row r="142" spans="1:261" s="1" customFormat="1" ht="13.8" outlineLevel="1" x14ac:dyDescent="0.25">
      <c r="A142" s="99" t="s">
        <v>129</v>
      </c>
      <c r="B142" s="345">
        <f>IF(A142="High",TECHHigh,(IF(A142="Medium",TECHMed,(IF(A142="Low",TechLow,0)))))</f>
        <v>1</v>
      </c>
      <c r="C142" s="341">
        <v>5.5</v>
      </c>
      <c r="D142" s="38" t="s">
        <v>116</v>
      </c>
      <c r="E142" s="349" t="e">
        <f>E144</f>
        <v>#DIV/0!</v>
      </c>
      <c r="F142" s="349" t="e">
        <f t="shared" ref="F142:J142" si="687">F144</f>
        <v>#DIV/0!</v>
      </c>
      <c r="G142" s="349" t="e">
        <f t="shared" si="687"/>
        <v>#DIV/0!</v>
      </c>
      <c r="H142" s="349" t="e">
        <f t="shared" si="687"/>
        <v>#DIV/0!</v>
      </c>
      <c r="I142" s="349" t="e">
        <f t="shared" si="687"/>
        <v>#DIV/0!</v>
      </c>
      <c r="J142" s="349">
        <f t="shared" si="687"/>
        <v>0</v>
      </c>
      <c r="K142" s="52"/>
      <c r="M142" s="37">
        <v>5.5</v>
      </c>
      <c r="N142" s="38" t="s">
        <v>116</v>
      </c>
      <c r="O142" s="38"/>
      <c r="P142" s="38"/>
      <c r="Q142" s="38"/>
      <c r="R142" s="38"/>
      <c r="S142" s="38"/>
      <c r="T142" s="38"/>
      <c r="U142" s="52"/>
      <c r="W142" s="37">
        <v>5.5</v>
      </c>
      <c r="X142" s="38" t="s">
        <v>116</v>
      </c>
      <c r="Y142" s="38"/>
      <c r="Z142" s="38"/>
      <c r="AA142" s="38"/>
      <c r="AB142" s="38"/>
      <c r="AC142" s="38"/>
      <c r="AD142" s="38"/>
      <c r="AE142" s="52"/>
      <c r="AG142" s="37">
        <v>5.5</v>
      </c>
      <c r="AH142" s="38" t="s">
        <v>116</v>
      </c>
      <c r="AI142" s="38"/>
      <c r="AJ142" s="38"/>
      <c r="AK142" s="38"/>
      <c r="AL142" s="38"/>
      <c r="AM142" s="38"/>
      <c r="AN142" s="38"/>
      <c r="AO142" s="52"/>
      <c r="AQ142" s="37">
        <v>5.5</v>
      </c>
      <c r="AR142" s="38" t="s">
        <v>116</v>
      </c>
      <c r="AS142" s="38"/>
      <c r="AT142" s="38"/>
      <c r="AU142" s="38"/>
      <c r="AV142" s="38"/>
      <c r="AW142" s="38"/>
      <c r="AX142" s="38"/>
      <c r="AY142" s="52"/>
      <c r="BA142" s="37">
        <v>5.5</v>
      </c>
      <c r="BB142" s="38" t="s">
        <v>116</v>
      </c>
      <c r="BC142" s="38"/>
      <c r="BD142" s="38"/>
      <c r="BE142" s="38"/>
      <c r="BF142" s="38"/>
      <c r="BG142" s="38"/>
      <c r="BH142" s="38"/>
      <c r="BI142" s="52"/>
      <c r="BK142" s="37">
        <v>5.5</v>
      </c>
      <c r="BL142" s="38" t="s">
        <v>116</v>
      </c>
      <c r="BM142" s="38"/>
      <c r="BN142" s="38"/>
      <c r="BO142" s="38"/>
      <c r="BP142" s="38"/>
      <c r="BQ142" s="38"/>
      <c r="BR142" s="38"/>
      <c r="BS142" s="52"/>
      <c r="BU142" s="37">
        <v>5.5</v>
      </c>
      <c r="BV142" s="38" t="s">
        <v>116</v>
      </c>
      <c r="BW142" s="38"/>
      <c r="BX142" s="38"/>
      <c r="BY142" s="38"/>
      <c r="BZ142" s="38"/>
      <c r="CA142" s="38"/>
      <c r="CB142" s="38"/>
      <c r="CC142" s="52"/>
      <c r="CE142" s="37">
        <v>5.5</v>
      </c>
      <c r="CF142" s="38" t="s">
        <v>116</v>
      </c>
      <c r="CG142" s="38"/>
      <c r="CH142" s="38"/>
      <c r="CI142" s="38"/>
      <c r="CJ142" s="38"/>
      <c r="CK142" s="38"/>
      <c r="CL142" s="38"/>
      <c r="CM142" s="52"/>
      <c r="CO142" s="37">
        <v>5.5</v>
      </c>
      <c r="CP142" s="38" t="s">
        <v>116</v>
      </c>
      <c r="CQ142" s="38"/>
      <c r="CR142" s="38"/>
      <c r="CS142" s="38"/>
      <c r="CT142" s="38"/>
      <c r="CU142" s="38"/>
      <c r="CV142" s="38"/>
      <c r="CW142" s="52"/>
      <c r="CY142" s="37">
        <v>5.5</v>
      </c>
      <c r="CZ142" s="38" t="s">
        <v>116</v>
      </c>
      <c r="DA142" s="38"/>
      <c r="DB142" s="38"/>
      <c r="DC142" s="38"/>
      <c r="DD142" s="38"/>
      <c r="DE142" s="38"/>
      <c r="DF142" s="38"/>
      <c r="DG142" s="52"/>
      <c r="DI142" s="37">
        <v>5.5</v>
      </c>
      <c r="DJ142" s="38" t="s">
        <v>116</v>
      </c>
      <c r="DK142" s="38"/>
      <c r="DL142" s="38"/>
      <c r="DM142" s="38"/>
      <c r="DN142" s="38"/>
      <c r="DO142" s="38"/>
      <c r="DP142" s="38"/>
      <c r="DQ142" s="52"/>
      <c r="DS142" s="37">
        <v>5.5</v>
      </c>
      <c r="DT142" s="38" t="s">
        <v>116</v>
      </c>
      <c r="DU142" s="38"/>
      <c r="DV142" s="38"/>
      <c r="DW142" s="38"/>
      <c r="DX142" s="38"/>
      <c r="DY142" s="38"/>
      <c r="DZ142" s="38"/>
      <c r="EA142" s="52"/>
      <c r="EC142" s="37">
        <v>5.5</v>
      </c>
      <c r="ED142" s="38" t="s">
        <v>116</v>
      </c>
      <c r="EE142" s="38"/>
      <c r="EF142" s="38"/>
      <c r="EG142" s="38"/>
      <c r="EH142" s="38"/>
      <c r="EI142" s="38"/>
      <c r="EJ142" s="38"/>
      <c r="EK142" s="52"/>
      <c r="EM142" s="37">
        <v>5.5</v>
      </c>
      <c r="EN142" s="38" t="s">
        <v>116</v>
      </c>
      <c r="EO142" s="38"/>
      <c r="EP142" s="38"/>
      <c r="EQ142" s="38"/>
      <c r="ER142" s="38"/>
      <c r="ES142" s="38"/>
      <c r="ET142" s="38"/>
      <c r="EU142" s="52"/>
      <c r="EW142" s="37">
        <v>5.5</v>
      </c>
      <c r="EX142" s="38" t="s">
        <v>116</v>
      </c>
      <c r="EY142" s="38"/>
      <c r="EZ142" s="38"/>
      <c r="FA142" s="38"/>
      <c r="FB142" s="38"/>
      <c r="FC142" s="38"/>
      <c r="FD142" s="38"/>
      <c r="FE142" s="52"/>
      <c r="FG142" s="37">
        <v>5.5</v>
      </c>
      <c r="FH142" s="38" t="s">
        <v>116</v>
      </c>
      <c r="FI142" s="38"/>
      <c r="FJ142" s="38"/>
      <c r="FK142" s="38"/>
      <c r="FL142" s="38"/>
      <c r="FM142" s="38"/>
      <c r="FN142" s="38"/>
      <c r="FO142" s="52"/>
      <c r="FQ142" s="37">
        <v>5.5</v>
      </c>
      <c r="FR142" s="38" t="s">
        <v>116</v>
      </c>
      <c r="FS142" s="38"/>
      <c r="FT142" s="38"/>
      <c r="FU142" s="38"/>
      <c r="FV142" s="38"/>
      <c r="FW142" s="38"/>
      <c r="FX142" s="38"/>
      <c r="FY142" s="52"/>
      <c r="GA142" s="37">
        <v>5.5</v>
      </c>
      <c r="GB142" s="38" t="s">
        <v>116</v>
      </c>
      <c r="GC142" s="38"/>
      <c r="GD142" s="38"/>
      <c r="GE142" s="38"/>
      <c r="GF142" s="38"/>
      <c r="GG142" s="38"/>
      <c r="GH142" s="38"/>
      <c r="GI142" s="52"/>
      <c r="GK142" s="37">
        <v>5.5</v>
      </c>
      <c r="GL142" s="38" t="s">
        <v>116</v>
      </c>
      <c r="GM142" s="38"/>
      <c r="GN142" s="38"/>
      <c r="GO142" s="38"/>
      <c r="GP142" s="38"/>
      <c r="GQ142" s="38"/>
      <c r="GR142" s="38"/>
      <c r="GS142" s="52"/>
      <c r="GU142" s="37">
        <v>5.5</v>
      </c>
      <c r="GV142" s="38" t="s">
        <v>116</v>
      </c>
      <c r="GW142" s="38"/>
      <c r="GX142" s="38"/>
      <c r="GY142" s="38"/>
      <c r="GZ142" s="38"/>
      <c r="HA142" s="38"/>
      <c r="HB142" s="38"/>
      <c r="HC142" s="52"/>
      <c r="HE142" s="37">
        <v>5.5</v>
      </c>
      <c r="HF142" s="38" t="s">
        <v>116</v>
      </c>
      <c r="HG142" s="38"/>
      <c r="HH142" s="38"/>
      <c r="HI142" s="38"/>
      <c r="HJ142" s="38"/>
      <c r="HK142" s="38"/>
      <c r="HL142" s="38"/>
      <c r="HM142" s="52"/>
      <c r="HO142" s="37">
        <v>5.5</v>
      </c>
      <c r="HP142" s="38" t="s">
        <v>116</v>
      </c>
      <c r="HQ142" s="38"/>
      <c r="HR142" s="38"/>
      <c r="HS142" s="38"/>
      <c r="HT142" s="38"/>
      <c r="HU142" s="38"/>
      <c r="HV142" s="38"/>
      <c r="HW142" s="52"/>
      <c r="HY142" s="37">
        <v>5.5</v>
      </c>
      <c r="HZ142" s="38" t="s">
        <v>116</v>
      </c>
      <c r="IA142" s="38"/>
      <c r="IB142" s="38"/>
      <c r="IC142" s="38"/>
      <c r="ID142" s="38"/>
      <c r="IE142" s="38"/>
      <c r="IF142" s="38"/>
      <c r="IG142" s="52"/>
      <c r="II142" s="37">
        <v>5.5</v>
      </c>
      <c r="IJ142" s="38" t="s">
        <v>116</v>
      </c>
      <c r="IK142" s="38"/>
      <c r="IL142" s="38"/>
      <c r="IM142" s="38"/>
      <c r="IN142" s="38"/>
      <c r="IO142" s="38"/>
      <c r="IP142" s="38"/>
      <c r="IQ142" s="52"/>
      <c r="IS142" s="37">
        <v>5.5</v>
      </c>
      <c r="IT142" s="38" t="s">
        <v>116</v>
      </c>
      <c r="IU142" s="38"/>
      <c r="IV142" s="38"/>
      <c r="IW142" s="38"/>
      <c r="IX142" s="38"/>
      <c r="IY142" s="38"/>
      <c r="IZ142" s="38"/>
      <c r="JA142" s="52"/>
    </row>
    <row r="143" spans="1:261" s="1" customFormat="1" outlineLevel="2" x14ac:dyDescent="0.25">
      <c r="B143" s="338"/>
      <c r="C143" s="328"/>
      <c r="D143" s="41">
        <v>1</v>
      </c>
      <c r="E143" s="6"/>
      <c r="F143" s="6"/>
      <c r="G143" s="6"/>
      <c r="H143" s="6"/>
      <c r="I143" s="6"/>
      <c r="J143" s="6"/>
      <c r="K143" s="52"/>
      <c r="M143" s="328"/>
      <c r="N143" s="41">
        <v>1</v>
      </c>
      <c r="O143" s="6"/>
      <c r="P143" s="6"/>
      <c r="Q143" s="6"/>
      <c r="R143" s="6"/>
      <c r="S143" s="6"/>
      <c r="T143" s="6">
        <v>0</v>
      </c>
      <c r="U143" s="52"/>
      <c r="W143" s="328"/>
      <c r="X143" s="41">
        <v>1</v>
      </c>
      <c r="Y143" s="6"/>
      <c r="Z143" s="6"/>
      <c r="AA143" s="6"/>
      <c r="AB143" s="6"/>
      <c r="AC143" s="6"/>
      <c r="AD143" s="6"/>
      <c r="AE143" s="52"/>
      <c r="AG143" s="328"/>
      <c r="AH143" s="41">
        <v>1</v>
      </c>
      <c r="AI143" s="6"/>
      <c r="AJ143" s="6"/>
      <c r="AK143" s="6"/>
      <c r="AL143" s="6"/>
      <c r="AM143" s="6"/>
      <c r="AN143" s="6"/>
      <c r="AO143" s="52"/>
      <c r="AQ143" s="328"/>
      <c r="AR143" s="41">
        <v>1</v>
      </c>
      <c r="AS143" s="6"/>
      <c r="AT143" s="6"/>
      <c r="AU143" s="6"/>
      <c r="AV143" s="6"/>
      <c r="AW143" s="6"/>
      <c r="AX143" s="6"/>
      <c r="AY143" s="52"/>
      <c r="BA143" s="328"/>
      <c r="BB143" s="41">
        <v>1</v>
      </c>
      <c r="BC143" s="6"/>
      <c r="BD143" s="6"/>
      <c r="BE143" s="6"/>
      <c r="BF143" s="6"/>
      <c r="BG143" s="6"/>
      <c r="BH143" s="6"/>
      <c r="BI143" s="52"/>
      <c r="BK143" s="328"/>
      <c r="BL143" s="41">
        <v>1</v>
      </c>
      <c r="BM143" s="6"/>
      <c r="BN143" s="6"/>
      <c r="BO143" s="6"/>
      <c r="BP143" s="6"/>
      <c r="BQ143" s="6"/>
      <c r="BR143" s="6"/>
      <c r="BS143" s="52"/>
      <c r="BU143" s="328"/>
      <c r="BV143" s="41">
        <v>1</v>
      </c>
      <c r="BW143" s="6"/>
      <c r="BX143" s="6"/>
      <c r="BY143" s="6"/>
      <c r="BZ143" s="6"/>
      <c r="CA143" s="6"/>
      <c r="CB143" s="6"/>
      <c r="CC143" s="52"/>
      <c r="CE143" s="328"/>
      <c r="CF143" s="41">
        <v>1</v>
      </c>
      <c r="CG143" s="6"/>
      <c r="CH143" s="6"/>
      <c r="CI143" s="6"/>
      <c r="CJ143" s="6"/>
      <c r="CK143" s="6"/>
      <c r="CL143" s="6"/>
      <c r="CM143" s="52"/>
      <c r="CO143" s="328"/>
      <c r="CP143" s="41">
        <v>1</v>
      </c>
      <c r="CQ143" s="6"/>
      <c r="CR143" s="6"/>
      <c r="CS143" s="6"/>
      <c r="CT143" s="6"/>
      <c r="CU143" s="6"/>
      <c r="CV143" s="6"/>
      <c r="CW143" s="52"/>
      <c r="CY143" s="328"/>
      <c r="CZ143" s="41">
        <v>1</v>
      </c>
      <c r="DA143" s="6"/>
      <c r="DB143" s="6"/>
      <c r="DC143" s="6"/>
      <c r="DD143" s="6"/>
      <c r="DE143" s="6"/>
      <c r="DF143" s="6"/>
      <c r="DG143" s="52"/>
      <c r="DI143" s="328"/>
      <c r="DJ143" s="41">
        <v>1</v>
      </c>
      <c r="DK143" s="6"/>
      <c r="DL143" s="6"/>
      <c r="DM143" s="6"/>
      <c r="DN143" s="6"/>
      <c r="DO143" s="6"/>
      <c r="DP143" s="6"/>
      <c r="DQ143" s="52"/>
      <c r="DS143" s="328"/>
      <c r="DT143" s="41">
        <v>1</v>
      </c>
      <c r="DU143" s="6"/>
      <c r="DV143" s="6"/>
      <c r="DW143" s="6"/>
      <c r="DX143" s="6"/>
      <c r="DY143" s="6"/>
      <c r="DZ143" s="6"/>
      <c r="EA143" s="52"/>
      <c r="EC143" s="328"/>
      <c r="ED143" s="41">
        <v>1</v>
      </c>
      <c r="EE143" s="6"/>
      <c r="EF143" s="6"/>
      <c r="EG143" s="6"/>
      <c r="EH143" s="6"/>
      <c r="EI143" s="6"/>
      <c r="EJ143" s="6"/>
      <c r="EK143" s="52"/>
      <c r="EM143" s="328"/>
      <c r="EN143" s="41">
        <v>1</v>
      </c>
      <c r="EO143" s="6"/>
      <c r="EP143" s="6"/>
      <c r="EQ143" s="6"/>
      <c r="ER143" s="6"/>
      <c r="ES143" s="6"/>
      <c r="ET143" s="6"/>
      <c r="EU143" s="52"/>
      <c r="EW143" s="328"/>
      <c r="EX143" s="41">
        <v>1</v>
      </c>
      <c r="EY143" s="6"/>
      <c r="EZ143" s="6"/>
      <c r="FA143" s="6"/>
      <c r="FB143" s="6"/>
      <c r="FC143" s="6"/>
      <c r="FD143" s="6"/>
      <c r="FE143" s="52"/>
      <c r="FG143" s="328"/>
      <c r="FH143" s="41">
        <v>1</v>
      </c>
      <c r="FI143" s="6"/>
      <c r="FJ143" s="6"/>
      <c r="FK143" s="6"/>
      <c r="FL143" s="6"/>
      <c r="FM143" s="6"/>
      <c r="FN143" s="6"/>
      <c r="FO143" s="52"/>
      <c r="FQ143" s="328"/>
      <c r="FR143" s="41">
        <v>1</v>
      </c>
      <c r="FS143" s="6"/>
      <c r="FT143" s="6"/>
      <c r="FU143" s="6"/>
      <c r="FV143" s="6"/>
      <c r="FW143" s="6"/>
      <c r="FX143" s="6"/>
      <c r="FY143" s="52"/>
      <c r="GA143" s="328"/>
      <c r="GB143" s="41">
        <v>1</v>
      </c>
      <c r="GC143" s="6"/>
      <c r="GD143" s="6"/>
      <c r="GE143" s="6"/>
      <c r="GF143" s="6"/>
      <c r="GG143" s="6"/>
      <c r="GH143" s="6"/>
      <c r="GI143" s="52"/>
      <c r="GK143" s="328"/>
      <c r="GL143" s="41">
        <v>1</v>
      </c>
      <c r="GM143" s="6"/>
      <c r="GN143" s="6"/>
      <c r="GO143" s="6"/>
      <c r="GP143" s="6"/>
      <c r="GQ143" s="6"/>
      <c r="GR143" s="6"/>
      <c r="GS143" s="52"/>
      <c r="GU143" s="328"/>
      <c r="GV143" s="41">
        <v>1</v>
      </c>
      <c r="GW143" s="6"/>
      <c r="GX143" s="6"/>
      <c r="GY143" s="6"/>
      <c r="GZ143" s="6"/>
      <c r="HA143" s="6"/>
      <c r="HB143" s="6"/>
      <c r="HC143" s="52"/>
      <c r="HE143" s="328"/>
      <c r="HF143" s="41">
        <v>1</v>
      </c>
      <c r="HG143" s="6"/>
      <c r="HH143" s="6"/>
      <c r="HI143" s="6"/>
      <c r="HJ143" s="6"/>
      <c r="HK143" s="6"/>
      <c r="HL143" s="6"/>
      <c r="HM143" s="52"/>
      <c r="HO143" s="328"/>
      <c r="HP143" s="41">
        <v>1</v>
      </c>
      <c r="HQ143" s="6"/>
      <c r="HR143" s="6"/>
      <c r="HS143" s="6"/>
      <c r="HT143" s="6"/>
      <c r="HU143" s="6"/>
      <c r="HV143" s="6"/>
      <c r="HW143" s="52"/>
      <c r="HY143" s="328"/>
      <c r="HZ143" s="41">
        <v>1</v>
      </c>
      <c r="IA143" s="6"/>
      <c r="IB143" s="6"/>
      <c r="IC143" s="6"/>
      <c r="ID143" s="6"/>
      <c r="IE143" s="6"/>
      <c r="IF143" s="6"/>
      <c r="IG143" s="52"/>
      <c r="II143" s="328"/>
      <c r="IJ143" s="41">
        <v>1</v>
      </c>
      <c r="IK143" s="6"/>
      <c r="IL143" s="6"/>
      <c r="IM143" s="6"/>
      <c r="IN143" s="6"/>
      <c r="IO143" s="6"/>
      <c r="IP143" s="6"/>
      <c r="IQ143" s="52"/>
      <c r="IS143" s="328"/>
      <c r="IT143" s="41">
        <v>1</v>
      </c>
      <c r="IU143" s="6"/>
      <c r="IV143" s="6"/>
      <c r="IW143" s="6"/>
      <c r="IX143" s="6"/>
      <c r="IY143" s="6"/>
      <c r="IZ143" s="6"/>
      <c r="JA143" s="52"/>
    </row>
    <row r="144" spans="1:261" s="1" customFormat="1" outlineLevel="2" x14ac:dyDescent="0.25">
      <c r="B144" s="338"/>
      <c r="C144" s="339"/>
      <c r="D144" s="17" t="s">
        <v>1</v>
      </c>
      <c r="E144" s="36" t="e">
        <f>AVERAGE(O144,Y144,AI144,AS144,BC144,BM144,BW144,CG144,CQ144,DA144,DK144,DU144,EE144,EO144,EY144,FI144,FS144,GC144,GM144,GW144,HG144,HQ144,IA144,IK144,IU144)</f>
        <v>#DIV/0!</v>
      </c>
      <c r="F144" s="36" t="e">
        <f t="shared" ref="F144:J144" si="688">AVERAGE(P144,Z144,AJ144,AT144,BD144,BN144,BX144,CH144,CR144,DB144,DL144,DV144,EF144,EP144,EZ144,FJ144,FT144,GD144,GN144,GX144,HH144,HR144,IB144,IL144,IV144)</f>
        <v>#DIV/0!</v>
      </c>
      <c r="G144" s="36" t="e">
        <f t="shared" si="688"/>
        <v>#DIV/0!</v>
      </c>
      <c r="H144" s="36" t="e">
        <f t="shared" si="688"/>
        <v>#DIV/0!</v>
      </c>
      <c r="I144" s="36" t="e">
        <f t="shared" si="688"/>
        <v>#DIV/0!</v>
      </c>
      <c r="J144" s="36">
        <f t="shared" si="688"/>
        <v>0</v>
      </c>
      <c r="K144" s="52" t="s">
        <v>430</v>
      </c>
      <c r="M144" s="48"/>
      <c r="N144" s="17" t="s">
        <v>1</v>
      </c>
      <c r="O144" s="36" t="str">
        <f>IF(COUNT(O143:O143)=0,"",AVERAGE(O143:O143))</f>
        <v/>
      </c>
      <c r="P144" s="36" t="str">
        <f>IF(COUNT(P143:P143)=0,"",AVERAGE(P143:P143))</f>
        <v/>
      </c>
      <c r="Q144" s="36" t="str">
        <f>IF(COUNT(Q143:Q143)=0,"",AVERAGE(Q143:Q143))</f>
        <v/>
      </c>
      <c r="R144" s="36" t="str">
        <f>IF(COUNT(R143:R143)=0,"",AVERAGE(R143:R143))</f>
        <v/>
      </c>
      <c r="S144" s="36"/>
      <c r="T144" s="36">
        <f>IF(COUNT(T143:T143)=0,"",AVERAGE(T143:T143))</f>
        <v>0</v>
      </c>
      <c r="U144" s="52" t="str">
        <f>IF(COUNT(#REF!)=0,"",AVERAGE(#REF!))</f>
        <v/>
      </c>
      <c r="W144" s="48"/>
      <c r="X144" s="17" t="s">
        <v>1</v>
      </c>
      <c r="Y144" s="36" t="str">
        <f t="shared" ref="Y144:AD144" si="689">IF(COUNT(Y143:Y143)=0,"",AVERAGE(Y143:Y143))</f>
        <v/>
      </c>
      <c r="Z144" s="36" t="str">
        <f t="shared" si="689"/>
        <v/>
      </c>
      <c r="AA144" s="36" t="str">
        <f t="shared" si="689"/>
        <v/>
      </c>
      <c r="AB144" s="36" t="str">
        <f t="shared" si="689"/>
        <v/>
      </c>
      <c r="AC144" s="36" t="str">
        <f t="shared" si="689"/>
        <v/>
      </c>
      <c r="AD144" s="36" t="str">
        <f t="shared" si="689"/>
        <v/>
      </c>
      <c r="AE144" s="52" t="str">
        <f>IF(COUNT(#REF!)=0,"",AVERAGE(#REF!))</f>
        <v/>
      </c>
      <c r="AG144" s="48"/>
      <c r="AH144" s="17" t="s">
        <v>1</v>
      </c>
      <c r="AI144" s="36" t="str">
        <f t="shared" ref="AI144:AN144" si="690">IF(COUNT(AI143:AI143)=0,"",AVERAGE(AI143:AI143))</f>
        <v/>
      </c>
      <c r="AJ144" s="36" t="str">
        <f t="shared" si="690"/>
        <v/>
      </c>
      <c r="AK144" s="36" t="str">
        <f t="shared" si="690"/>
        <v/>
      </c>
      <c r="AL144" s="36" t="str">
        <f t="shared" si="690"/>
        <v/>
      </c>
      <c r="AM144" s="36" t="str">
        <f t="shared" si="690"/>
        <v/>
      </c>
      <c r="AN144" s="36" t="str">
        <f t="shared" si="690"/>
        <v/>
      </c>
      <c r="AO144" s="52" t="str">
        <f>IF(COUNT(#REF!)=0,"",AVERAGE(#REF!))</f>
        <v/>
      </c>
      <c r="AQ144" s="48"/>
      <c r="AR144" s="17" t="s">
        <v>1</v>
      </c>
      <c r="AS144" s="36" t="str">
        <f t="shared" ref="AS144:AX144" si="691">IF(COUNT(AS143:AS143)=0,"",AVERAGE(AS143:AS143))</f>
        <v/>
      </c>
      <c r="AT144" s="36" t="str">
        <f t="shared" si="691"/>
        <v/>
      </c>
      <c r="AU144" s="36" t="str">
        <f t="shared" si="691"/>
        <v/>
      </c>
      <c r="AV144" s="36" t="str">
        <f t="shared" si="691"/>
        <v/>
      </c>
      <c r="AW144" s="36" t="str">
        <f t="shared" si="691"/>
        <v/>
      </c>
      <c r="AX144" s="36" t="str">
        <f t="shared" si="691"/>
        <v/>
      </c>
      <c r="AY144" s="52" t="str">
        <f>IF(COUNT(#REF!)=0,"",AVERAGE(#REF!))</f>
        <v/>
      </c>
      <c r="BA144" s="48"/>
      <c r="BB144" s="17" t="s">
        <v>1</v>
      </c>
      <c r="BC144" s="36" t="str">
        <f t="shared" ref="BC144:BH144" si="692">IF(COUNT(BC143:BC143)=0,"",AVERAGE(BC143:BC143))</f>
        <v/>
      </c>
      <c r="BD144" s="36" t="str">
        <f t="shared" si="692"/>
        <v/>
      </c>
      <c r="BE144" s="36" t="str">
        <f t="shared" si="692"/>
        <v/>
      </c>
      <c r="BF144" s="36" t="str">
        <f t="shared" si="692"/>
        <v/>
      </c>
      <c r="BG144" s="36" t="str">
        <f t="shared" si="692"/>
        <v/>
      </c>
      <c r="BH144" s="36" t="str">
        <f t="shared" si="692"/>
        <v/>
      </c>
      <c r="BI144" s="52" t="str">
        <f>IF(COUNT(#REF!)=0,"",AVERAGE(#REF!))</f>
        <v/>
      </c>
      <c r="BK144" s="48"/>
      <c r="BL144" s="17" t="s">
        <v>1</v>
      </c>
      <c r="BM144" s="36" t="str">
        <f t="shared" ref="BM144:BR144" si="693">IF(COUNT(BM143:BM143)=0,"",AVERAGE(BM143:BM143))</f>
        <v/>
      </c>
      <c r="BN144" s="36" t="str">
        <f t="shared" si="693"/>
        <v/>
      </c>
      <c r="BO144" s="36" t="str">
        <f t="shared" si="693"/>
        <v/>
      </c>
      <c r="BP144" s="36" t="str">
        <f t="shared" si="693"/>
        <v/>
      </c>
      <c r="BQ144" s="36" t="str">
        <f t="shared" si="693"/>
        <v/>
      </c>
      <c r="BR144" s="36" t="str">
        <f t="shared" si="693"/>
        <v/>
      </c>
      <c r="BS144" s="52" t="str">
        <f>IF(COUNT(#REF!)=0,"",AVERAGE(#REF!))</f>
        <v/>
      </c>
      <c r="BU144" s="48"/>
      <c r="BV144" s="17" t="s">
        <v>1</v>
      </c>
      <c r="BW144" s="36" t="str">
        <f t="shared" ref="BW144:CB144" si="694">IF(COUNT(BW143:BW143)=0,"",AVERAGE(BW143:BW143))</f>
        <v/>
      </c>
      <c r="BX144" s="36" t="str">
        <f t="shared" si="694"/>
        <v/>
      </c>
      <c r="BY144" s="36" t="str">
        <f t="shared" si="694"/>
        <v/>
      </c>
      <c r="BZ144" s="36" t="str">
        <f t="shared" si="694"/>
        <v/>
      </c>
      <c r="CA144" s="36" t="str">
        <f t="shared" si="694"/>
        <v/>
      </c>
      <c r="CB144" s="36" t="str">
        <f t="shared" si="694"/>
        <v/>
      </c>
      <c r="CC144" s="52" t="str">
        <f>IF(COUNT(#REF!)=0,"",AVERAGE(#REF!))</f>
        <v/>
      </c>
      <c r="CE144" s="48"/>
      <c r="CF144" s="17" t="s">
        <v>1</v>
      </c>
      <c r="CG144" s="36" t="str">
        <f t="shared" ref="CG144:CL144" si="695">IF(COUNT(CG143:CG143)=0,"",AVERAGE(CG143:CG143))</f>
        <v/>
      </c>
      <c r="CH144" s="36" t="str">
        <f t="shared" si="695"/>
        <v/>
      </c>
      <c r="CI144" s="36" t="str">
        <f t="shared" si="695"/>
        <v/>
      </c>
      <c r="CJ144" s="36" t="str">
        <f t="shared" si="695"/>
        <v/>
      </c>
      <c r="CK144" s="36" t="str">
        <f t="shared" si="695"/>
        <v/>
      </c>
      <c r="CL144" s="36" t="str">
        <f t="shared" si="695"/>
        <v/>
      </c>
      <c r="CM144" s="52" t="str">
        <f>IF(COUNT(#REF!)=0,"",AVERAGE(#REF!))</f>
        <v/>
      </c>
      <c r="CO144" s="48"/>
      <c r="CP144" s="17" t="s">
        <v>1</v>
      </c>
      <c r="CQ144" s="36" t="str">
        <f t="shared" ref="CQ144:CV144" si="696">IF(COUNT(CQ143:CQ143)=0,"",AVERAGE(CQ143:CQ143))</f>
        <v/>
      </c>
      <c r="CR144" s="36" t="str">
        <f t="shared" si="696"/>
        <v/>
      </c>
      <c r="CS144" s="36" t="str">
        <f t="shared" si="696"/>
        <v/>
      </c>
      <c r="CT144" s="36" t="str">
        <f t="shared" si="696"/>
        <v/>
      </c>
      <c r="CU144" s="36" t="str">
        <f t="shared" si="696"/>
        <v/>
      </c>
      <c r="CV144" s="36" t="str">
        <f t="shared" si="696"/>
        <v/>
      </c>
      <c r="CW144" s="52" t="str">
        <f>IF(COUNT(#REF!)=0,"",AVERAGE(#REF!))</f>
        <v/>
      </c>
      <c r="CY144" s="48"/>
      <c r="CZ144" s="17" t="s">
        <v>1</v>
      </c>
      <c r="DA144" s="36" t="str">
        <f t="shared" ref="DA144:DF144" si="697">IF(COUNT(DA143:DA143)=0,"",AVERAGE(DA143:DA143))</f>
        <v/>
      </c>
      <c r="DB144" s="36" t="str">
        <f t="shared" si="697"/>
        <v/>
      </c>
      <c r="DC144" s="36" t="str">
        <f t="shared" si="697"/>
        <v/>
      </c>
      <c r="DD144" s="36" t="str">
        <f t="shared" si="697"/>
        <v/>
      </c>
      <c r="DE144" s="36" t="str">
        <f t="shared" si="697"/>
        <v/>
      </c>
      <c r="DF144" s="36" t="str">
        <f t="shared" si="697"/>
        <v/>
      </c>
      <c r="DG144" s="52" t="str">
        <f>IF(COUNT(#REF!)=0,"",AVERAGE(#REF!))</f>
        <v/>
      </c>
      <c r="DI144" s="48"/>
      <c r="DJ144" s="17" t="s">
        <v>1</v>
      </c>
      <c r="DK144" s="36" t="str">
        <f t="shared" ref="DK144:DP144" si="698">IF(COUNT(DK143:DK143)=0,"",AVERAGE(DK143:DK143))</f>
        <v/>
      </c>
      <c r="DL144" s="36" t="str">
        <f t="shared" si="698"/>
        <v/>
      </c>
      <c r="DM144" s="36" t="str">
        <f t="shared" si="698"/>
        <v/>
      </c>
      <c r="DN144" s="36" t="str">
        <f t="shared" si="698"/>
        <v/>
      </c>
      <c r="DO144" s="36" t="str">
        <f t="shared" si="698"/>
        <v/>
      </c>
      <c r="DP144" s="36" t="str">
        <f t="shared" si="698"/>
        <v/>
      </c>
      <c r="DQ144" s="52" t="str">
        <f>IF(COUNT(#REF!)=0,"",AVERAGE(#REF!))</f>
        <v/>
      </c>
      <c r="DS144" s="48"/>
      <c r="DT144" s="17" t="s">
        <v>1</v>
      </c>
      <c r="DU144" s="36" t="str">
        <f t="shared" ref="DU144:DZ144" si="699">IF(COUNT(DU143:DU143)=0,"",AVERAGE(DU143:DU143))</f>
        <v/>
      </c>
      <c r="DV144" s="36" t="str">
        <f t="shared" si="699"/>
        <v/>
      </c>
      <c r="DW144" s="36" t="str">
        <f t="shared" si="699"/>
        <v/>
      </c>
      <c r="DX144" s="36" t="str">
        <f t="shared" si="699"/>
        <v/>
      </c>
      <c r="DY144" s="36" t="str">
        <f t="shared" si="699"/>
        <v/>
      </c>
      <c r="DZ144" s="36" t="str">
        <f t="shared" si="699"/>
        <v/>
      </c>
      <c r="EA144" s="52" t="str">
        <f>IF(COUNT(#REF!)=0,"",AVERAGE(#REF!))</f>
        <v/>
      </c>
      <c r="EC144" s="48"/>
      <c r="ED144" s="17" t="s">
        <v>1</v>
      </c>
      <c r="EE144" s="36" t="str">
        <f t="shared" ref="EE144:EJ144" si="700">IF(COUNT(EE143:EE143)=0,"",AVERAGE(EE143:EE143))</f>
        <v/>
      </c>
      <c r="EF144" s="36" t="str">
        <f t="shared" si="700"/>
        <v/>
      </c>
      <c r="EG144" s="36" t="str">
        <f t="shared" si="700"/>
        <v/>
      </c>
      <c r="EH144" s="36" t="str">
        <f t="shared" si="700"/>
        <v/>
      </c>
      <c r="EI144" s="36" t="str">
        <f t="shared" si="700"/>
        <v/>
      </c>
      <c r="EJ144" s="36" t="str">
        <f t="shared" si="700"/>
        <v/>
      </c>
      <c r="EK144" s="52" t="str">
        <f>IF(COUNT(#REF!)=0,"",AVERAGE(#REF!))</f>
        <v/>
      </c>
      <c r="EM144" s="48"/>
      <c r="EN144" s="17" t="s">
        <v>1</v>
      </c>
      <c r="EO144" s="36" t="str">
        <f t="shared" ref="EO144:ET144" si="701">IF(COUNT(EO143:EO143)=0,"",AVERAGE(EO143:EO143))</f>
        <v/>
      </c>
      <c r="EP144" s="36" t="str">
        <f t="shared" si="701"/>
        <v/>
      </c>
      <c r="EQ144" s="36" t="str">
        <f t="shared" si="701"/>
        <v/>
      </c>
      <c r="ER144" s="36" t="str">
        <f t="shared" si="701"/>
        <v/>
      </c>
      <c r="ES144" s="36" t="str">
        <f t="shared" si="701"/>
        <v/>
      </c>
      <c r="ET144" s="36" t="str">
        <f t="shared" si="701"/>
        <v/>
      </c>
      <c r="EU144" s="52" t="str">
        <f>IF(COUNT(#REF!)=0,"",AVERAGE(#REF!))</f>
        <v/>
      </c>
      <c r="EW144" s="48"/>
      <c r="EX144" s="17" t="s">
        <v>1</v>
      </c>
      <c r="EY144" s="36" t="str">
        <f t="shared" ref="EY144:FD144" si="702">IF(COUNT(EY143:EY143)=0,"",AVERAGE(EY143:EY143))</f>
        <v/>
      </c>
      <c r="EZ144" s="36" t="str">
        <f t="shared" si="702"/>
        <v/>
      </c>
      <c r="FA144" s="36" t="str">
        <f t="shared" si="702"/>
        <v/>
      </c>
      <c r="FB144" s="36" t="str">
        <f t="shared" si="702"/>
        <v/>
      </c>
      <c r="FC144" s="36" t="str">
        <f t="shared" si="702"/>
        <v/>
      </c>
      <c r="FD144" s="36" t="str">
        <f t="shared" si="702"/>
        <v/>
      </c>
      <c r="FE144" s="52" t="str">
        <f>IF(COUNT(#REF!)=0,"",AVERAGE(#REF!))</f>
        <v/>
      </c>
      <c r="FG144" s="48"/>
      <c r="FH144" s="17" t="s">
        <v>1</v>
      </c>
      <c r="FI144" s="36" t="str">
        <f t="shared" ref="FI144:FN144" si="703">IF(COUNT(FI143:FI143)=0,"",AVERAGE(FI143:FI143))</f>
        <v/>
      </c>
      <c r="FJ144" s="36" t="str">
        <f t="shared" si="703"/>
        <v/>
      </c>
      <c r="FK144" s="36" t="str">
        <f t="shared" si="703"/>
        <v/>
      </c>
      <c r="FL144" s="36" t="str">
        <f t="shared" si="703"/>
        <v/>
      </c>
      <c r="FM144" s="36" t="str">
        <f t="shared" si="703"/>
        <v/>
      </c>
      <c r="FN144" s="36" t="str">
        <f t="shared" si="703"/>
        <v/>
      </c>
      <c r="FO144" s="52" t="str">
        <f>IF(COUNT(#REF!)=0,"",AVERAGE(#REF!))</f>
        <v/>
      </c>
      <c r="FQ144" s="48"/>
      <c r="FR144" s="17" t="s">
        <v>1</v>
      </c>
      <c r="FS144" s="36" t="str">
        <f t="shared" ref="FS144:FX144" si="704">IF(COUNT(FS143:FS143)=0,"",AVERAGE(FS143:FS143))</f>
        <v/>
      </c>
      <c r="FT144" s="36" t="str">
        <f t="shared" si="704"/>
        <v/>
      </c>
      <c r="FU144" s="36" t="str">
        <f t="shared" si="704"/>
        <v/>
      </c>
      <c r="FV144" s="36" t="str">
        <f t="shared" si="704"/>
        <v/>
      </c>
      <c r="FW144" s="36" t="str">
        <f t="shared" si="704"/>
        <v/>
      </c>
      <c r="FX144" s="36" t="str">
        <f t="shared" si="704"/>
        <v/>
      </c>
      <c r="FY144" s="52" t="str">
        <f>IF(COUNT(#REF!)=0,"",AVERAGE(#REF!))</f>
        <v/>
      </c>
      <c r="GA144" s="48"/>
      <c r="GB144" s="17" t="s">
        <v>1</v>
      </c>
      <c r="GC144" s="36" t="str">
        <f t="shared" ref="GC144:GH144" si="705">IF(COUNT(GC143:GC143)=0,"",AVERAGE(GC143:GC143))</f>
        <v/>
      </c>
      <c r="GD144" s="36" t="str">
        <f t="shared" si="705"/>
        <v/>
      </c>
      <c r="GE144" s="36" t="str">
        <f t="shared" si="705"/>
        <v/>
      </c>
      <c r="GF144" s="36" t="str">
        <f t="shared" si="705"/>
        <v/>
      </c>
      <c r="GG144" s="36" t="str">
        <f t="shared" si="705"/>
        <v/>
      </c>
      <c r="GH144" s="36" t="str">
        <f t="shared" si="705"/>
        <v/>
      </c>
      <c r="GI144" s="52" t="str">
        <f>IF(COUNT(#REF!)=0,"",AVERAGE(#REF!))</f>
        <v/>
      </c>
      <c r="GK144" s="48"/>
      <c r="GL144" s="17" t="s">
        <v>1</v>
      </c>
      <c r="GM144" s="36" t="str">
        <f t="shared" ref="GM144:GR144" si="706">IF(COUNT(GM143:GM143)=0,"",AVERAGE(GM143:GM143))</f>
        <v/>
      </c>
      <c r="GN144" s="36" t="str">
        <f t="shared" si="706"/>
        <v/>
      </c>
      <c r="GO144" s="36" t="str">
        <f t="shared" si="706"/>
        <v/>
      </c>
      <c r="GP144" s="36" t="str">
        <f t="shared" si="706"/>
        <v/>
      </c>
      <c r="GQ144" s="36" t="str">
        <f t="shared" si="706"/>
        <v/>
      </c>
      <c r="GR144" s="36" t="str">
        <f t="shared" si="706"/>
        <v/>
      </c>
      <c r="GS144" s="52" t="str">
        <f>IF(COUNT(#REF!)=0,"",AVERAGE(#REF!))</f>
        <v/>
      </c>
      <c r="GU144" s="48"/>
      <c r="GV144" s="17" t="s">
        <v>1</v>
      </c>
      <c r="GW144" s="36" t="str">
        <f t="shared" ref="GW144:HB144" si="707">IF(COUNT(GW143:GW143)=0,"",AVERAGE(GW143:GW143))</f>
        <v/>
      </c>
      <c r="GX144" s="36" t="str">
        <f t="shared" si="707"/>
        <v/>
      </c>
      <c r="GY144" s="36" t="str">
        <f t="shared" si="707"/>
        <v/>
      </c>
      <c r="GZ144" s="36" t="str">
        <f t="shared" si="707"/>
        <v/>
      </c>
      <c r="HA144" s="36" t="str">
        <f t="shared" si="707"/>
        <v/>
      </c>
      <c r="HB144" s="36" t="str">
        <f t="shared" si="707"/>
        <v/>
      </c>
      <c r="HC144" s="52" t="str">
        <f>IF(COUNT(#REF!)=0,"",AVERAGE(#REF!))</f>
        <v/>
      </c>
      <c r="HE144" s="48"/>
      <c r="HF144" s="17" t="s">
        <v>1</v>
      </c>
      <c r="HG144" s="36" t="str">
        <f t="shared" ref="HG144:HL144" si="708">IF(COUNT(HG143:HG143)=0,"",AVERAGE(HG143:HG143))</f>
        <v/>
      </c>
      <c r="HH144" s="36" t="str">
        <f t="shared" si="708"/>
        <v/>
      </c>
      <c r="HI144" s="36" t="str">
        <f t="shared" si="708"/>
        <v/>
      </c>
      <c r="HJ144" s="36" t="str">
        <f t="shared" si="708"/>
        <v/>
      </c>
      <c r="HK144" s="36" t="str">
        <f t="shared" si="708"/>
        <v/>
      </c>
      <c r="HL144" s="36" t="str">
        <f t="shared" si="708"/>
        <v/>
      </c>
      <c r="HM144" s="52" t="str">
        <f>IF(COUNT(#REF!)=0,"",AVERAGE(#REF!))</f>
        <v/>
      </c>
      <c r="HO144" s="48"/>
      <c r="HP144" s="17" t="s">
        <v>1</v>
      </c>
      <c r="HQ144" s="36" t="str">
        <f t="shared" ref="HQ144:HV144" si="709">IF(COUNT(HQ143:HQ143)=0,"",AVERAGE(HQ143:HQ143))</f>
        <v/>
      </c>
      <c r="HR144" s="36" t="str">
        <f t="shared" si="709"/>
        <v/>
      </c>
      <c r="HS144" s="36" t="str">
        <f t="shared" si="709"/>
        <v/>
      </c>
      <c r="HT144" s="36" t="str">
        <f t="shared" si="709"/>
        <v/>
      </c>
      <c r="HU144" s="36" t="str">
        <f t="shared" si="709"/>
        <v/>
      </c>
      <c r="HV144" s="36" t="str">
        <f t="shared" si="709"/>
        <v/>
      </c>
      <c r="HW144" s="52" t="str">
        <f>IF(COUNT(#REF!)=0,"",AVERAGE(#REF!))</f>
        <v/>
      </c>
      <c r="HY144" s="48"/>
      <c r="HZ144" s="17" t="s">
        <v>1</v>
      </c>
      <c r="IA144" s="36" t="str">
        <f t="shared" ref="IA144:IF144" si="710">IF(COUNT(IA143:IA143)=0,"",AVERAGE(IA143:IA143))</f>
        <v/>
      </c>
      <c r="IB144" s="36" t="str">
        <f t="shared" si="710"/>
        <v/>
      </c>
      <c r="IC144" s="36" t="str">
        <f t="shared" si="710"/>
        <v/>
      </c>
      <c r="ID144" s="36" t="str">
        <f t="shared" si="710"/>
        <v/>
      </c>
      <c r="IE144" s="36" t="str">
        <f t="shared" si="710"/>
        <v/>
      </c>
      <c r="IF144" s="36" t="str">
        <f t="shared" si="710"/>
        <v/>
      </c>
      <c r="IG144" s="52" t="str">
        <f>IF(COUNT(#REF!)=0,"",AVERAGE(#REF!))</f>
        <v/>
      </c>
      <c r="II144" s="48"/>
      <c r="IJ144" s="17" t="s">
        <v>1</v>
      </c>
      <c r="IK144" s="36" t="str">
        <f t="shared" ref="IK144:IP144" si="711">IF(COUNT(IK143:IK143)=0,"",AVERAGE(IK143:IK143))</f>
        <v/>
      </c>
      <c r="IL144" s="36" t="str">
        <f t="shared" si="711"/>
        <v/>
      </c>
      <c r="IM144" s="36" t="str">
        <f t="shared" si="711"/>
        <v/>
      </c>
      <c r="IN144" s="36" t="str">
        <f t="shared" si="711"/>
        <v/>
      </c>
      <c r="IO144" s="36" t="str">
        <f t="shared" si="711"/>
        <v/>
      </c>
      <c r="IP144" s="36" t="str">
        <f t="shared" si="711"/>
        <v/>
      </c>
      <c r="IQ144" s="52" t="str">
        <f>IF(COUNT(#REF!)=0,"",AVERAGE(#REF!))</f>
        <v/>
      </c>
      <c r="IS144" s="48"/>
      <c r="IT144" s="17" t="s">
        <v>1</v>
      </c>
      <c r="IU144" s="36" t="str">
        <f t="shared" ref="IU144:IZ144" si="712">IF(COUNT(IU143:IU143)=0,"",AVERAGE(IU143:IU143))</f>
        <v/>
      </c>
      <c r="IV144" s="36" t="str">
        <f t="shared" si="712"/>
        <v/>
      </c>
      <c r="IW144" s="36" t="str">
        <f t="shared" si="712"/>
        <v/>
      </c>
      <c r="IX144" s="36" t="str">
        <f t="shared" si="712"/>
        <v/>
      </c>
      <c r="IY144" s="36" t="str">
        <f t="shared" si="712"/>
        <v/>
      </c>
      <c r="IZ144" s="36" t="str">
        <f t="shared" si="712"/>
        <v/>
      </c>
      <c r="JA144" s="52" t="str">
        <f>IF(COUNT(#REF!)=0,"",AVERAGE(#REF!))</f>
        <v/>
      </c>
    </row>
    <row r="145" spans="1:261" s="1" customFormat="1" ht="13.8" outlineLevel="1" x14ac:dyDescent="0.25">
      <c r="A145" s="99" t="s">
        <v>129</v>
      </c>
      <c r="B145" s="345">
        <f>IF(A145="High",TECHHigh,(IF(A145="Medium",TECHMed,(IF(A145="Low",TechLow,0)))))</f>
        <v>1</v>
      </c>
      <c r="C145" s="341">
        <v>5.6</v>
      </c>
      <c r="D145" s="38" t="s">
        <v>117</v>
      </c>
      <c r="E145" s="349" t="e">
        <f>E152</f>
        <v>#DIV/0!</v>
      </c>
      <c r="F145" s="349" t="e">
        <f t="shared" ref="F145:J145" si="713">F152</f>
        <v>#DIV/0!</v>
      </c>
      <c r="G145" s="349" t="e">
        <f t="shared" si="713"/>
        <v>#DIV/0!</v>
      </c>
      <c r="H145" s="349" t="e">
        <f t="shared" si="713"/>
        <v>#DIV/0!</v>
      </c>
      <c r="I145" s="349" t="e">
        <f t="shared" si="713"/>
        <v>#DIV/0!</v>
      </c>
      <c r="J145" s="349">
        <f t="shared" si="713"/>
        <v>0</v>
      </c>
      <c r="K145" s="52"/>
      <c r="M145" s="37">
        <v>5.6</v>
      </c>
      <c r="N145" s="38" t="s">
        <v>117</v>
      </c>
      <c r="O145" s="38"/>
      <c r="P145" s="38"/>
      <c r="Q145" s="38"/>
      <c r="R145" s="38"/>
      <c r="S145" s="38"/>
      <c r="T145" s="38"/>
      <c r="U145" s="52"/>
      <c r="W145" s="37">
        <v>5.6</v>
      </c>
      <c r="X145" s="38" t="s">
        <v>117</v>
      </c>
      <c r="Y145" s="38"/>
      <c r="Z145" s="38"/>
      <c r="AA145" s="38"/>
      <c r="AB145" s="38"/>
      <c r="AC145" s="38"/>
      <c r="AD145" s="38"/>
      <c r="AE145" s="52"/>
      <c r="AG145" s="37">
        <v>5.6</v>
      </c>
      <c r="AH145" s="38" t="s">
        <v>117</v>
      </c>
      <c r="AI145" s="38"/>
      <c r="AJ145" s="38"/>
      <c r="AK145" s="38"/>
      <c r="AL145" s="38"/>
      <c r="AM145" s="38"/>
      <c r="AN145" s="38"/>
      <c r="AO145" s="52"/>
      <c r="AQ145" s="37">
        <v>5.6</v>
      </c>
      <c r="AR145" s="38" t="s">
        <v>117</v>
      </c>
      <c r="AS145" s="38"/>
      <c r="AT145" s="38"/>
      <c r="AU145" s="38"/>
      <c r="AV145" s="38"/>
      <c r="AW145" s="38"/>
      <c r="AX145" s="38"/>
      <c r="AY145" s="52"/>
      <c r="BA145" s="37">
        <v>5.6</v>
      </c>
      <c r="BB145" s="38" t="s">
        <v>117</v>
      </c>
      <c r="BC145" s="38"/>
      <c r="BD145" s="38"/>
      <c r="BE145" s="38"/>
      <c r="BF145" s="38"/>
      <c r="BG145" s="38"/>
      <c r="BH145" s="38"/>
      <c r="BI145" s="52"/>
      <c r="BK145" s="37">
        <v>5.6</v>
      </c>
      <c r="BL145" s="38" t="s">
        <v>117</v>
      </c>
      <c r="BM145" s="38"/>
      <c r="BN145" s="38"/>
      <c r="BO145" s="38"/>
      <c r="BP145" s="38"/>
      <c r="BQ145" s="38"/>
      <c r="BR145" s="38"/>
      <c r="BS145" s="52"/>
      <c r="BU145" s="37">
        <v>5.6</v>
      </c>
      <c r="BV145" s="38" t="s">
        <v>117</v>
      </c>
      <c r="BW145" s="38"/>
      <c r="BX145" s="38"/>
      <c r="BY145" s="38"/>
      <c r="BZ145" s="38"/>
      <c r="CA145" s="38"/>
      <c r="CB145" s="38"/>
      <c r="CC145" s="52"/>
      <c r="CE145" s="37">
        <v>5.6</v>
      </c>
      <c r="CF145" s="38" t="s">
        <v>117</v>
      </c>
      <c r="CG145" s="38"/>
      <c r="CH145" s="38"/>
      <c r="CI145" s="38"/>
      <c r="CJ145" s="38"/>
      <c r="CK145" s="38"/>
      <c r="CL145" s="38"/>
      <c r="CM145" s="52"/>
      <c r="CO145" s="37">
        <v>5.6</v>
      </c>
      <c r="CP145" s="38" t="s">
        <v>117</v>
      </c>
      <c r="CQ145" s="38"/>
      <c r="CR145" s="38"/>
      <c r="CS145" s="38"/>
      <c r="CT145" s="38"/>
      <c r="CU145" s="38"/>
      <c r="CV145" s="38"/>
      <c r="CW145" s="52"/>
      <c r="CY145" s="37">
        <v>5.6</v>
      </c>
      <c r="CZ145" s="38" t="s">
        <v>117</v>
      </c>
      <c r="DA145" s="38"/>
      <c r="DB145" s="38"/>
      <c r="DC145" s="38"/>
      <c r="DD145" s="38"/>
      <c r="DE145" s="38"/>
      <c r="DF145" s="38"/>
      <c r="DG145" s="52"/>
      <c r="DI145" s="37">
        <v>5.6</v>
      </c>
      <c r="DJ145" s="38" t="s">
        <v>117</v>
      </c>
      <c r="DK145" s="38"/>
      <c r="DL145" s="38"/>
      <c r="DM145" s="38"/>
      <c r="DN145" s="38"/>
      <c r="DO145" s="38"/>
      <c r="DP145" s="38"/>
      <c r="DQ145" s="52"/>
      <c r="DS145" s="37">
        <v>5.6</v>
      </c>
      <c r="DT145" s="38" t="s">
        <v>117</v>
      </c>
      <c r="DU145" s="38"/>
      <c r="DV145" s="38"/>
      <c r="DW145" s="38"/>
      <c r="DX145" s="38"/>
      <c r="DY145" s="38"/>
      <c r="DZ145" s="38"/>
      <c r="EA145" s="52"/>
      <c r="EC145" s="37">
        <v>5.6</v>
      </c>
      <c r="ED145" s="38" t="s">
        <v>117</v>
      </c>
      <c r="EE145" s="38"/>
      <c r="EF145" s="38"/>
      <c r="EG145" s="38"/>
      <c r="EH145" s="38"/>
      <c r="EI145" s="38"/>
      <c r="EJ145" s="38"/>
      <c r="EK145" s="52"/>
      <c r="EM145" s="37">
        <v>5.6</v>
      </c>
      <c r="EN145" s="38" t="s">
        <v>117</v>
      </c>
      <c r="EO145" s="38"/>
      <c r="EP145" s="38"/>
      <c r="EQ145" s="38"/>
      <c r="ER145" s="38"/>
      <c r="ES145" s="38"/>
      <c r="ET145" s="38"/>
      <c r="EU145" s="52"/>
      <c r="EW145" s="37">
        <v>5.6</v>
      </c>
      <c r="EX145" s="38" t="s">
        <v>117</v>
      </c>
      <c r="EY145" s="38"/>
      <c r="EZ145" s="38"/>
      <c r="FA145" s="38"/>
      <c r="FB145" s="38"/>
      <c r="FC145" s="38"/>
      <c r="FD145" s="38"/>
      <c r="FE145" s="52"/>
      <c r="FG145" s="37">
        <v>5.6</v>
      </c>
      <c r="FH145" s="38" t="s">
        <v>117</v>
      </c>
      <c r="FI145" s="38"/>
      <c r="FJ145" s="38"/>
      <c r="FK145" s="38"/>
      <c r="FL145" s="38"/>
      <c r="FM145" s="38"/>
      <c r="FN145" s="38"/>
      <c r="FO145" s="52"/>
      <c r="FQ145" s="37">
        <v>5.6</v>
      </c>
      <c r="FR145" s="38" t="s">
        <v>117</v>
      </c>
      <c r="FS145" s="38"/>
      <c r="FT145" s="38"/>
      <c r="FU145" s="38"/>
      <c r="FV145" s="38"/>
      <c r="FW145" s="38"/>
      <c r="FX145" s="38"/>
      <c r="FY145" s="52"/>
      <c r="GA145" s="37">
        <v>5.6</v>
      </c>
      <c r="GB145" s="38" t="s">
        <v>117</v>
      </c>
      <c r="GC145" s="38"/>
      <c r="GD145" s="38"/>
      <c r="GE145" s="38"/>
      <c r="GF145" s="38"/>
      <c r="GG145" s="38"/>
      <c r="GH145" s="38"/>
      <c r="GI145" s="52"/>
      <c r="GK145" s="37">
        <v>5.6</v>
      </c>
      <c r="GL145" s="38" t="s">
        <v>117</v>
      </c>
      <c r="GM145" s="38"/>
      <c r="GN145" s="38"/>
      <c r="GO145" s="38"/>
      <c r="GP145" s="38"/>
      <c r="GQ145" s="38"/>
      <c r="GR145" s="38"/>
      <c r="GS145" s="52"/>
      <c r="GU145" s="37">
        <v>5.6</v>
      </c>
      <c r="GV145" s="38" t="s">
        <v>117</v>
      </c>
      <c r="GW145" s="38"/>
      <c r="GX145" s="38"/>
      <c r="GY145" s="38"/>
      <c r="GZ145" s="38"/>
      <c r="HA145" s="38"/>
      <c r="HB145" s="38"/>
      <c r="HC145" s="52"/>
      <c r="HE145" s="37">
        <v>5.6</v>
      </c>
      <c r="HF145" s="38" t="s">
        <v>117</v>
      </c>
      <c r="HG145" s="38"/>
      <c r="HH145" s="38"/>
      <c r="HI145" s="38"/>
      <c r="HJ145" s="38"/>
      <c r="HK145" s="38"/>
      <c r="HL145" s="38"/>
      <c r="HM145" s="52"/>
      <c r="HO145" s="37">
        <v>5.6</v>
      </c>
      <c r="HP145" s="38" t="s">
        <v>117</v>
      </c>
      <c r="HQ145" s="38"/>
      <c r="HR145" s="38"/>
      <c r="HS145" s="38"/>
      <c r="HT145" s="38"/>
      <c r="HU145" s="38"/>
      <c r="HV145" s="38"/>
      <c r="HW145" s="52"/>
      <c r="HY145" s="37">
        <v>5.6</v>
      </c>
      <c r="HZ145" s="38" t="s">
        <v>117</v>
      </c>
      <c r="IA145" s="38"/>
      <c r="IB145" s="38"/>
      <c r="IC145" s="38"/>
      <c r="ID145" s="38"/>
      <c r="IE145" s="38"/>
      <c r="IF145" s="38"/>
      <c r="IG145" s="52"/>
      <c r="II145" s="37">
        <v>5.6</v>
      </c>
      <c r="IJ145" s="38" t="s">
        <v>117</v>
      </c>
      <c r="IK145" s="38"/>
      <c r="IL145" s="38"/>
      <c r="IM145" s="38"/>
      <c r="IN145" s="38"/>
      <c r="IO145" s="38"/>
      <c r="IP145" s="38"/>
      <c r="IQ145" s="52"/>
      <c r="IS145" s="37">
        <v>5.6</v>
      </c>
      <c r="IT145" s="38" t="s">
        <v>117</v>
      </c>
      <c r="IU145" s="38"/>
      <c r="IV145" s="38"/>
      <c r="IW145" s="38"/>
      <c r="IX145" s="38"/>
      <c r="IY145" s="38"/>
      <c r="IZ145" s="38"/>
      <c r="JA145" s="52"/>
    </row>
    <row r="146" spans="1:261" s="1" customFormat="1" outlineLevel="2" x14ac:dyDescent="0.25">
      <c r="B146" s="338"/>
      <c r="C146" s="328"/>
      <c r="D146" s="41">
        <v>1</v>
      </c>
      <c r="E146" s="6"/>
      <c r="F146" s="6"/>
      <c r="G146" s="6"/>
      <c r="H146" s="6"/>
      <c r="I146" s="6"/>
      <c r="J146" s="6"/>
      <c r="K146" s="52"/>
      <c r="M146" s="328"/>
      <c r="N146" s="41">
        <v>1</v>
      </c>
      <c r="O146" s="6"/>
      <c r="P146" s="6"/>
      <c r="Q146" s="6"/>
      <c r="R146" s="6"/>
      <c r="S146" s="6"/>
      <c r="T146" s="6">
        <v>0</v>
      </c>
      <c r="U146" s="52"/>
      <c r="W146" s="328"/>
      <c r="X146" s="41">
        <v>1</v>
      </c>
      <c r="Y146" s="6"/>
      <c r="Z146" s="6"/>
      <c r="AA146" s="6"/>
      <c r="AB146" s="6"/>
      <c r="AC146" s="6"/>
      <c r="AD146" s="6"/>
      <c r="AE146" s="52"/>
      <c r="AG146" s="328"/>
      <c r="AH146" s="41">
        <v>1</v>
      </c>
      <c r="AI146" s="6"/>
      <c r="AJ146" s="6"/>
      <c r="AK146" s="6"/>
      <c r="AL146" s="6"/>
      <c r="AM146" s="6"/>
      <c r="AN146" s="6"/>
      <c r="AO146" s="52"/>
      <c r="AQ146" s="328"/>
      <c r="AR146" s="41">
        <v>1</v>
      </c>
      <c r="AS146" s="6"/>
      <c r="AT146" s="6"/>
      <c r="AU146" s="6"/>
      <c r="AV146" s="6"/>
      <c r="AW146" s="6"/>
      <c r="AX146" s="6"/>
      <c r="AY146" s="52"/>
      <c r="BA146" s="328"/>
      <c r="BB146" s="41">
        <v>1</v>
      </c>
      <c r="BC146" s="6"/>
      <c r="BD146" s="6"/>
      <c r="BE146" s="6"/>
      <c r="BF146" s="6"/>
      <c r="BG146" s="6"/>
      <c r="BH146" s="6"/>
      <c r="BI146" s="52"/>
      <c r="BK146" s="328"/>
      <c r="BL146" s="41">
        <v>1</v>
      </c>
      <c r="BM146" s="6"/>
      <c r="BN146" s="6"/>
      <c r="BO146" s="6"/>
      <c r="BP146" s="6"/>
      <c r="BQ146" s="6"/>
      <c r="BR146" s="6"/>
      <c r="BS146" s="52"/>
      <c r="BU146" s="328"/>
      <c r="BV146" s="41">
        <v>1</v>
      </c>
      <c r="BW146" s="6"/>
      <c r="BX146" s="6"/>
      <c r="BY146" s="6"/>
      <c r="BZ146" s="6"/>
      <c r="CA146" s="6"/>
      <c r="CB146" s="6"/>
      <c r="CC146" s="52"/>
      <c r="CE146" s="328"/>
      <c r="CF146" s="41">
        <v>1</v>
      </c>
      <c r="CG146" s="6"/>
      <c r="CH146" s="6"/>
      <c r="CI146" s="6"/>
      <c r="CJ146" s="6"/>
      <c r="CK146" s="6"/>
      <c r="CL146" s="6"/>
      <c r="CM146" s="52"/>
      <c r="CO146" s="328"/>
      <c r="CP146" s="41">
        <v>1</v>
      </c>
      <c r="CQ146" s="6"/>
      <c r="CR146" s="6"/>
      <c r="CS146" s="6"/>
      <c r="CT146" s="6"/>
      <c r="CU146" s="6"/>
      <c r="CV146" s="6"/>
      <c r="CW146" s="52"/>
      <c r="CY146" s="328"/>
      <c r="CZ146" s="41">
        <v>1</v>
      </c>
      <c r="DA146" s="6"/>
      <c r="DB146" s="6"/>
      <c r="DC146" s="6"/>
      <c r="DD146" s="6"/>
      <c r="DE146" s="6"/>
      <c r="DF146" s="6"/>
      <c r="DG146" s="52"/>
      <c r="DI146" s="328"/>
      <c r="DJ146" s="41">
        <v>1</v>
      </c>
      <c r="DK146" s="6"/>
      <c r="DL146" s="6"/>
      <c r="DM146" s="6"/>
      <c r="DN146" s="6"/>
      <c r="DO146" s="6"/>
      <c r="DP146" s="6"/>
      <c r="DQ146" s="52"/>
      <c r="DS146" s="328"/>
      <c r="DT146" s="41">
        <v>1</v>
      </c>
      <c r="DU146" s="6"/>
      <c r="DV146" s="6"/>
      <c r="DW146" s="6"/>
      <c r="DX146" s="6"/>
      <c r="DY146" s="6"/>
      <c r="DZ146" s="6"/>
      <c r="EA146" s="52"/>
      <c r="EC146" s="328"/>
      <c r="ED146" s="41">
        <v>1</v>
      </c>
      <c r="EE146" s="6"/>
      <c r="EF146" s="6"/>
      <c r="EG146" s="6"/>
      <c r="EH146" s="6"/>
      <c r="EI146" s="6"/>
      <c r="EJ146" s="6"/>
      <c r="EK146" s="52"/>
      <c r="EM146" s="328"/>
      <c r="EN146" s="41">
        <v>1</v>
      </c>
      <c r="EO146" s="6"/>
      <c r="EP146" s="6"/>
      <c r="EQ146" s="6"/>
      <c r="ER146" s="6"/>
      <c r="ES146" s="6"/>
      <c r="ET146" s="6"/>
      <c r="EU146" s="52"/>
      <c r="EW146" s="328"/>
      <c r="EX146" s="41">
        <v>1</v>
      </c>
      <c r="EY146" s="6"/>
      <c r="EZ146" s="6"/>
      <c r="FA146" s="6"/>
      <c r="FB146" s="6"/>
      <c r="FC146" s="6"/>
      <c r="FD146" s="6"/>
      <c r="FE146" s="52"/>
      <c r="FG146" s="328"/>
      <c r="FH146" s="41">
        <v>1</v>
      </c>
      <c r="FI146" s="6"/>
      <c r="FJ146" s="6"/>
      <c r="FK146" s="6"/>
      <c r="FL146" s="6"/>
      <c r="FM146" s="6"/>
      <c r="FN146" s="6"/>
      <c r="FO146" s="52"/>
      <c r="FQ146" s="328"/>
      <c r="FR146" s="41">
        <v>1</v>
      </c>
      <c r="FS146" s="6"/>
      <c r="FT146" s="6"/>
      <c r="FU146" s="6"/>
      <c r="FV146" s="6"/>
      <c r="FW146" s="6"/>
      <c r="FX146" s="6"/>
      <c r="FY146" s="52"/>
      <c r="GA146" s="328"/>
      <c r="GB146" s="41">
        <v>1</v>
      </c>
      <c r="GC146" s="6"/>
      <c r="GD146" s="6"/>
      <c r="GE146" s="6"/>
      <c r="GF146" s="6"/>
      <c r="GG146" s="6"/>
      <c r="GH146" s="6"/>
      <c r="GI146" s="52"/>
      <c r="GK146" s="328"/>
      <c r="GL146" s="41">
        <v>1</v>
      </c>
      <c r="GM146" s="6"/>
      <c r="GN146" s="6"/>
      <c r="GO146" s="6"/>
      <c r="GP146" s="6"/>
      <c r="GQ146" s="6"/>
      <c r="GR146" s="6"/>
      <c r="GS146" s="52"/>
      <c r="GU146" s="328"/>
      <c r="GV146" s="41">
        <v>1</v>
      </c>
      <c r="GW146" s="6"/>
      <c r="GX146" s="6"/>
      <c r="GY146" s="6"/>
      <c r="GZ146" s="6"/>
      <c r="HA146" s="6"/>
      <c r="HB146" s="6"/>
      <c r="HC146" s="52"/>
      <c r="HE146" s="328"/>
      <c r="HF146" s="41">
        <v>1</v>
      </c>
      <c r="HG146" s="6"/>
      <c r="HH146" s="6"/>
      <c r="HI146" s="6"/>
      <c r="HJ146" s="6"/>
      <c r="HK146" s="6"/>
      <c r="HL146" s="6"/>
      <c r="HM146" s="52"/>
      <c r="HO146" s="328"/>
      <c r="HP146" s="41">
        <v>1</v>
      </c>
      <c r="HQ146" s="6"/>
      <c r="HR146" s="6"/>
      <c r="HS146" s="6"/>
      <c r="HT146" s="6"/>
      <c r="HU146" s="6"/>
      <c r="HV146" s="6"/>
      <c r="HW146" s="52"/>
      <c r="HY146" s="328"/>
      <c r="HZ146" s="41">
        <v>1</v>
      </c>
      <c r="IA146" s="6"/>
      <c r="IB146" s="6"/>
      <c r="IC146" s="6"/>
      <c r="ID146" s="6"/>
      <c r="IE146" s="6"/>
      <c r="IF146" s="6"/>
      <c r="IG146" s="52"/>
      <c r="II146" s="328"/>
      <c r="IJ146" s="41">
        <v>1</v>
      </c>
      <c r="IK146" s="6"/>
      <c r="IL146" s="6"/>
      <c r="IM146" s="6"/>
      <c r="IN146" s="6"/>
      <c r="IO146" s="6"/>
      <c r="IP146" s="6"/>
      <c r="IQ146" s="52"/>
      <c r="IS146" s="328"/>
      <c r="IT146" s="41">
        <v>1</v>
      </c>
      <c r="IU146" s="6"/>
      <c r="IV146" s="6"/>
      <c r="IW146" s="6"/>
      <c r="IX146" s="6"/>
      <c r="IY146" s="6"/>
      <c r="IZ146" s="6"/>
      <c r="JA146" s="52"/>
    </row>
    <row r="147" spans="1:261" s="1" customFormat="1" outlineLevel="2" x14ac:dyDescent="0.25">
      <c r="B147" s="338"/>
      <c r="C147" s="328"/>
      <c r="D147" s="41">
        <v>2</v>
      </c>
      <c r="E147" s="6"/>
      <c r="F147" s="6"/>
      <c r="G147" s="6"/>
      <c r="H147" s="6"/>
      <c r="I147" s="6"/>
      <c r="J147" s="6"/>
      <c r="K147" s="52"/>
      <c r="M147" s="328"/>
      <c r="N147" s="41">
        <v>2</v>
      </c>
      <c r="O147" s="6"/>
      <c r="P147" s="6"/>
      <c r="Q147" s="6"/>
      <c r="R147" s="6"/>
      <c r="S147" s="6"/>
      <c r="T147" s="6">
        <v>0</v>
      </c>
      <c r="U147" s="52"/>
      <c r="W147" s="328"/>
      <c r="X147" s="41">
        <v>2</v>
      </c>
      <c r="Y147" s="6"/>
      <c r="Z147" s="6"/>
      <c r="AA147" s="6"/>
      <c r="AB147" s="6"/>
      <c r="AC147" s="6"/>
      <c r="AD147" s="6"/>
      <c r="AE147" s="52"/>
      <c r="AG147" s="328"/>
      <c r="AH147" s="41">
        <v>2</v>
      </c>
      <c r="AI147" s="6"/>
      <c r="AJ147" s="6"/>
      <c r="AK147" s="6"/>
      <c r="AL147" s="6"/>
      <c r="AM147" s="6"/>
      <c r="AN147" s="6"/>
      <c r="AO147" s="52"/>
      <c r="AQ147" s="328"/>
      <c r="AR147" s="41">
        <v>2</v>
      </c>
      <c r="AS147" s="6"/>
      <c r="AT147" s="6"/>
      <c r="AU147" s="6"/>
      <c r="AV147" s="6"/>
      <c r="AW147" s="6"/>
      <c r="AX147" s="6"/>
      <c r="AY147" s="52"/>
      <c r="BA147" s="328"/>
      <c r="BB147" s="41">
        <v>2</v>
      </c>
      <c r="BC147" s="6"/>
      <c r="BD147" s="6"/>
      <c r="BE147" s="6"/>
      <c r="BF147" s="6"/>
      <c r="BG147" s="6"/>
      <c r="BH147" s="6"/>
      <c r="BI147" s="52"/>
      <c r="BK147" s="328"/>
      <c r="BL147" s="41">
        <v>2</v>
      </c>
      <c r="BM147" s="6"/>
      <c r="BN147" s="6"/>
      <c r="BO147" s="6"/>
      <c r="BP147" s="6"/>
      <c r="BQ147" s="6"/>
      <c r="BR147" s="6"/>
      <c r="BS147" s="52"/>
      <c r="BU147" s="328"/>
      <c r="BV147" s="41">
        <v>2</v>
      </c>
      <c r="BW147" s="6"/>
      <c r="BX147" s="6"/>
      <c r="BY147" s="6"/>
      <c r="BZ147" s="6"/>
      <c r="CA147" s="6"/>
      <c r="CB147" s="6"/>
      <c r="CC147" s="52"/>
      <c r="CE147" s="328"/>
      <c r="CF147" s="41">
        <v>2</v>
      </c>
      <c r="CG147" s="6"/>
      <c r="CH147" s="6"/>
      <c r="CI147" s="6"/>
      <c r="CJ147" s="6"/>
      <c r="CK147" s="6"/>
      <c r="CL147" s="6"/>
      <c r="CM147" s="52"/>
      <c r="CO147" s="328"/>
      <c r="CP147" s="41">
        <v>2</v>
      </c>
      <c r="CQ147" s="6"/>
      <c r="CR147" s="6"/>
      <c r="CS147" s="6"/>
      <c r="CT147" s="6"/>
      <c r="CU147" s="6"/>
      <c r="CV147" s="6"/>
      <c r="CW147" s="52"/>
      <c r="CY147" s="328"/>
      <c r="CZ147" s="41">
        <v>2</v>
      </c>
      <c r="DA147" s="6"/>
      <c r="DB147" s="6"/>
      <c r="DC147" s="6"/>
      <c r="DD147" s="6"/>
      <c r="DE147" s="6"/>
      <c r="DF147" s="6"/>
      <c r="DG147" s="52"/>
      <c r="DI147" s="328"/>
      <c r="DJ147" s="41">
        <v>2</v>
      </c>
      <c r="DK147" s="6"/>
      <c r="DL147" s="6"/>
      <c r="DM147" s="6"/>
      <c r="DN147" s="6"/>
      <c r="DO147" s="6"/>
      <c r="DP147" s="6"/>
      <c r="DQ147" s="52"/>
      <c r="DS147" s="328"/>
      <c r="DT147" s="41">
        <v>2</v>
      </c>
      <c r="DU147" s="6"/>
      <c r="DV147" s="6"/>
      <c r="DW147" s="6"/>
      <c r="DX147" s="6"/>
      <c r="DY147" s="6"/>
      <c r="DZ147" s="6"/>
      <c r="EA147" s="52"/>
      <c r="EC147" s="328"/>
      <c r="ED147" s="41">
        <v>2</v>
      </c>
      <c r="EE147" s="6"/>
      <c r="EF147" s="6"/>
      <c r="EG147" s="6"/>
      <c r="EH147" s="6"/>
      <c r="EI147" s="6"/>
      <c r="EJ147" s="6"/>
      <c r="EK147" s="52"/>
      <c r="EM147" s="328"/>
      <c r="EN147" s="41">
        <v>2</v>
      </c>
      <c r="EO147" s="6"/>
      <c r="EP147" s="6"/>
      <c r="EQ147" s="6"/>
      <c r="ER147" s="6"/>
      <c r="ES147" s="6"/>
      <c r="ET147" s="6"/>
      <c r="EU147" s="52"/>
      <c r="EW147" s="328"/>
      <c r="EX147" s="41">
        <v>2</v>
      </c>
      <c r="EY147" s="6"/>
      <c r="EZ147" s="6"/>
      <c r="FA147" s="6"/>
      <c r="FB147" s="6"/>
      <c r="FC147" s="6"/>
      <c r="FD147" s="6"/>
      <c r="FE147" s="52"/>
      <c r="FG147" s="328"/>
      <c r="FH147" s="41">
        <v>2</v>
      </c>
      <c r="FI147" s="6"/>
      <c r="FJ147" s="6"/>
      <c r="FK147" s="6"/>
      <c r="FL147" s="6"/>
      <c r="FM147" s="6"/>
      <c r="FN147" s="6"/>
      <c r="FO147" s="52"/>
      <c r="FQ147" s="328"/>
      <c r="FR147" s="41">
        <v>2</v>
      </c>
      <c r="FS147" s="6"/>
      <c r="FT147" s="6"/>
      <c r="FU147" s="6"/>
      <c r="FV147" s="6"/>
      <c r="FW147" s="6"/>
      <c r="FX147" s="6"/>
      <c r="FY147" s="52"/>
      <c r="GA147" s="328"/>
      <c r="GB147" s="41">
        <v>2</v>
      </c>
      <c r="GC147" s="6"/>
      <c r="GD147" s="6"/>
      <c r="GE147" s="6"/>
      <c r="GF147" s="6"/>
      <c r="GG147" s="6"/>
      <c r="GH147" s="6"/>
      <c r="GI147" s="52"/>
      <c r="GK147" s="328"/>
      <c r="GL147" s="41">
        <v>2</v>
      </c>
      <c r="GM147" s="6"/>
      <c r="GN147" s="6"/>
      <c r="GO147" s="6"/>
      <c r="GP147" s="6"/>
      <c r="GQ147" s="6"/>
      <c r="GR147" s="6"/>
      <c r="GS147" s="52"/>
      <c r="GU147" s="328"/>
      <c r="GV147" s="41">
        <v>2</v>
      </c>
      <c r="GW147" s="6"/>
      <c r="GX147" s="6"/>
      <c r="GY147" s="6"/>
      <c r="GZ147" s="6"/>
      <c r="HA147" s="6"/>
      <c r="HB147" s="6"/>
      <c r="HC147" s="52"/>
      <c r="HE147" s="328"/>
      <c r="HF147" s="41">
        <v>2</v>
      </c>
      <c r="HG147" s="6"/>
      <c r="HH147" s="6"/>
      <c r="HI147" s="6"/>
      <c r="HJ147" s="6"/>
      <c r="HK147" s="6"/>
      <c r="HL147" s="6"/>
      <c r="HM147" s="52"/>
      <c r="HO147" s="328"/>
      <c r="HP147" s="41">
        <v>2</v>
      </c>
      <c r="HQ147" s="6"/>
      <c r="HR147" s="6"/>
      <c r="HS147" s="6"/>
      <c r="HT147" s="6"/>
      <c r="HU147" s="6"/>
      <c r="HV147" s="6"/>
      <c r="HW147" s="52"/>
      <c r="HY147" s="328"/>
      <c r="HZ147" s="41">
        <v>2</v>
      </c>
      <c r="IA147" s="6"/>
      <c r="IB147" s="6"/>
      <c r="IC147" s="6"/>
      <c r="ID147" s="6"/>
      <c r="IE147" s="6"/>
      <c r="IF147" s="6"/>
      <c r="IG147" s="52"/>
      <c r="II147" s="328"/>
      <c r="IJ147" s="41">
        <v>2</v>
      </c>
      <c r="IK147" s="6"/>
      <c r="IL147" s="6"/>
      <c r="IM147" s="6"/>
      <c r="IN147" s="6"/>
      <c r="IO147" s="6"/>
      <c r="IP147" s="6"/>
      <c r="IQ147" s="52"/>
      <c r="IS147" s="328"/>
      <c r="IT147" s="41">
        <v>2</v>
      </c>
      <c r="IU147" s="6"/>
      <c r="IV147" s="6"/>
      <c r="IW147" s="6"/>
      <c r="IX147" s="6"/>
      <c r="IY147" s="6"/>
      <c r="IZ147" s="6"/>
      <c r="JA147" s="52"/>
    </row>
    <row r="148" spans="1:261" s="1" customFormat="1" outlineLevel="2" x14ac:dyDescent="0.25">
      <c r="B148" s="338"/>
      <c r="C148" s="328"/>
      <c r="D148" s="41">
        <v>3</v>
      </c>
      <c r="E148" s="6"/>
      <c r="F148" s="6"/>
      <c r="G148" s="6"/>
      <c r="H148" s="6"/>
      <c r="I148" s="6"/>
      <c r="J148" s="6"/>
      <c r="K148" s="52"/>
      <c r="M148" s="328"/>
      <c r="N148" s="41">
        <v>3</v>
      </c>
      <c r="O148" s="6"/>
      <c r="P148" s="6"/>
      <c r="Q148" s="6"/>
      <c r="R148" s="6"/>
      <c r="S148" s="6"/>
      <c r="T148" s="6">
        <v>0</v>
      </c>
      <c r="U148" s="52"/>
      <c r="W148" s="328"/>
      <c r="X148" s="41">
        <v>3</v>
      </c>
      <c r="Y148" s="6"/>
      <c r="Z148" s="6"/>
      <c r="AA148" s="6"/>
      <c r="AB148" s="6"/>
      <c r="AC148" s="6"/>
      <c r="AD148" s="6"/>
      <c r="AE148" s="52"/>
      <c r="AG148" s="328"/>
      <c r="AH148" s="41">
        <v>3</v>
      </c>
      <c r="AI148" s="6"/>
      <c r="AJ148" s="6"/>
      <c r="AK148" s="6"/>
      <c r="AL148" s="6"/>
      <c r="AM148" s="6"/>
      <c r="AN148" s="6"/>
      <c r="AO148" s="52"/>
      <c r="AQ148" s="328"/>
      <c r="AR148" s="41">
        <v>3</v>
      </c>
      <c r="AS148" s="6"/>
      <c r="AT148" s="6"/>
      <c r="AU148" s="6"/>
      <c r="AV148" s="6"/>
      <c r="AW148" s="6"/>
      <c r="AX148" s="6"/>
      <c r="AY148" s="52"/>
      <c r="BA148" s="328"/>
      <c r="BB148" s="41">
        <v>3</v>
      </c>
      <c r="BC148" s="6"/>
      <c r="BD148" s="6"/>
      <c r="BE148" s="6"/>
      <c r="BF148" s="6"/>
      <c r="BG148" s="6"/>
      <c r="BH148" s="6"/>
      <c r="BI148" s="52"/>
      <c r="BK148" s="328"/>
      <c r="BL148" s="41">
        <v>3</v>
      </c>
      <c r="BM148" s="6"/>
      <c r="BN148" s="6"/>
      <c r="BO148" s="6"/>
      <c r="BP148" s="6"/>
      <c r="BQ148" s="6"/>
      <c r="BR148" s="6"/>
      <c r="BS148" s="52"/>
      <c r="BU148" s="328"/>
      <c r="BV148" s="41">
        <v>3</v>
      </c>
      <c r="BW148" s="6"/>
      <c r="BX148" s="6"/>
      <c r="BY148" s="6"/>
      <c r="BZ148" s="6"/>
      <c r="CA148" s="6"/>
      <c r="CB148" s="6"/>
      <c r="CC148" s="52"/>
      <c r="CE148" s="328"/>
      <c r="CF148" s="41">
        <v>3</v>
      </c>
      <c r="CG148" s="6"/>
      <c r="CH148" s="6"/>
      <c r="CI148" s="6"/>
      <c r="CJ148" s="6"/>
      <c r="CK148" s="6"/>
      <c r="CL148" s="6"/>
      <c r="CM148" s="52"/>
      <c r="CO148" s="328"/>
      <c r="CP148" s="41">
        <v>3</v>
      </c>
      <c r="CQ148" s="6"/>
      <c r="CR148" s="6"/>
      <c r="CS148" s="6"/>
      <c r="CT148" s="6"/>
      <c r="CU148" s="6"/>
      <c r="CV148" s="6"/>
      <c r="CW148" s="52"/>
      <c r="CY148" s="328"/>
      <c r="CZ148" s="41">
        <v>3</v>
      </c>
      <c r="DA148" s="6"/>
      <c r="DB148" s="6"/>
      <c r="DC148" s="6"/>
      <c r="DD148" s="6"/>
      <c r="DE148" s="6"/>
      <c r="DF148" s="6"/>
      <c r="DG148" s="52"/>
      <c r="DI148" s="328"/>
      <c r="DJ148" s="41">
        <v>3</v>
      </c>
      <c r="DK148" s="6"/>
      <c r="DL148" s="6"/>
      <c r="DM148" s="6"/>
      <c r="DN148" s="6"/>
      <c r="DO148" s="6"/>
      <c r="DP148" s="6"/>
      <c r="DQ148" s="52"/>
      <c r="DS148" s="328"/>
      <c r="DT148" s="41">
        <v>3</v>
      </c>
      <c r="DU148" s="6"/>
      <c r="DV148" s="6"/>
      <c r="DW148" s="6"/>
      <c r="DX148" s="6"/>
      <c r="DY148" s="6"/>
      <c r="DZ148" s="6"/>
      <c r="EA148" s="52"/>
      <c r="EC148" s="328"/>
      <c r="ED148" s="41">
        <v>3</v>
      </c>
      <c r="EE148" s="6"/>
      <c r="EF148" s="6"/>
      <c r="EG148" s="6"/>
      <c r="EH148" s="6"/>
      <c r="EI148" s="6"/>
      <c r="EJ148" s="6"/>
      <c r="EK148" s="52"/>
      <c r="EM148" s="328"/>
      <c r="EN148" s="41">
        <v>3</v>
      </c>
      <c r="EO148" s="6"/>
      <c r="EP148" s="6"/>
      <c r="EQ148" s="6"/>
      <c r="ER148" s="6"/>
      <c r="ES148" s="6"/>
      <c r="ET148" s="6"/>
      <c r="EU148" s="52"/>
      <c r="EW148" s="328"/>
      <c r="EX148" s="41">
        <v>3</v>
      </c>
      <c r="EY148" s="6"/>
      <c r="EZ148" s="6"/>
      <c r="FA148" s="6"/>
      <c r="FB148" s="6"/>
      <c r="FC148" s="6"/>
      <c r="FD148" s="6"/>
      <c r="FE148" s="52"/>
      <c r="FG148" s="328"/>
      <c r="FH148" s="41">
        <v>3</v>
      </c>
      <c r="FI148" s="6"/>
      <c r="FJ148" s="6"/>
      <c r="FK148" s="6"/>
      <c r="FL148" s="6"/>
      <c r="FM148" s="6"/>
      <c r="FN148" s="6"/>
      <c r="FO148" s="52"/>
      <c r="FQ148" s="328"/>
      <c r="FR148" s="41">
        <v>3</v>
      </c>
      <c r="FS148" s="6"/>
      <c r="FT148" s="6"/>
      <c r="FU148" s="6"/>
      <c r="FV148" s="6"/>
      <c r="FW148" s="6"/>
      <c r="FX148" s="6"/>
      <c r="FY148" s="52"/>
      <c r="GA148" s="328"/>
      <c r="GB148" s="41">
        <v>3</v>
      </c>
      <c r="GC148" s="6"/>
      <c r="GD148" s="6"/>
      <c r="GE148" s="6"/>
      <c r="GF148" s="6"/>
      <c r="GG148" s="6"/>
      <c r="GH148" s="6"/>
      <c r="GI148" s="52"/>
      <c r="GK148" s="328"/>
      <c r="GL148" s="41">
        <v>3</v>
      </c>
      <c r="GM148" s="6"/>
      <c r="GN148" s="6"/>
      <c r="GO148" s="6"/>
      <c r="GP148" s="6"/>
      <c r="GQ148" s="6"/>
      <c r="GR148" s="6"/>
      <c r="GS148" s="52"/>
      <c r="GU148" s="328"/>
      <c r="GV148" s="41">
        <v>3</v>
      </c>
      <c r="GW148" s="6"/>
      <c r="GX148" s="6"/>
      <c r="GY148" s="6"/>
      <c r="GZ148" s="6"/>
      <c r="HA148" s="6"/>
      <c r="HB148" s="6"/>
      <c r="HC148" s="52"/>
      <c r="HE148" s="328"/>
      <c r="HF148" s="41">
        <v>3</v>
      </c>
      <c r="HG148" s="6"/>
      <c r="HH148" s="6"/>
      <c r="HI148" s="6"/>
      <c r="HJ148" s="6"/>
      <c r="HK148" s="6"/>
      <c r="HL148" s="6"/>
      <c r="HM148" s="52"/>
      <c r="HO148" s="328"/>
      <c r="HP148" s="41">
        <v>3</v>
      </c>
      <c r="HQ148" s="6"/>
      <c r="HR148" s="6"/>
      <c r="HS148" s="6"/>
      <c r="HT148" s="6"/>
      <c r="HU148" s="6"/>
      <c r="HV148" s="6"/>
      <c r="HW148" s="52"/>
      <c r="HY148" s="328"/>
      <c r="HZ148" s="41">
        <v>3</v>
      </c>
      <c r="IA148" s="6"/>
      <c r="IB148" s="6"/>
      <c r="IC148" s="6"/>
      <c r="ID148" s="6"/>
      <c r="IE148" s="6"/>
      <c r="IF148" s="6"/>
      <c r="IG148" s="52"/>
      <c r="II148" s="328"/>
      <c r="IJ148" s="41">
        <v>3</v>
      </c>
      <c r="IK148" s="6"/>
      <c r="IL148" s="6"/>
      <c r="IM148" s="6"/>
      <c r="IN148" s="6"/>
      <c r="IO148" s="6"/>
      <c r="IP148" s="6"/>
      <c r="IQ148" s="52"/>
      <c r="IS148" s="328"/>
      <c r="IT148" s="41">
        <v>3</v>
      </c>
      <c r="IU148" s="6"/>
      <c r="IV148" s="6"/>
      <c r="IW148" s="6"/>
      <c r="IX148" s="6"/>
      <c r="IY148" s="6"/>
      <c r="IZ148" s="6"/>
      <c r="JA148" s="52"/>
    </row>
    <row r="149" spans="1:261" s="1" customFormat="1" outlineLevel="2" x14ac:dyDescent="0.25">
      <c r="B149" s="338"/>
      <c r="C149" s="328"/>
      <c r="D149" s="41">
        <v>4</v>
      </c>
      <c r="E149" s="6"/>
      <c r="F149" s="6"/>
      <c r="G149" s="6"/>
      <c r="H149" s="6"/>
      <c r="I149" s="6"/>
      <c r="J149" s="6"/>
      <c r="K149" s="52"/>
      <c r="M149" s="328"/>
      <c r="N149" s="41">
        <v>4</v>
      </c>
      <c r="O149" s="6"/>
      <c r="P149" s="6"/>
      <c r="Q149" s="6"/>
      <c r="R149" s="6"/>
      <c r="S149" s="6"/>
      <c r="T149" s="6">
        <v>0</v>
      </c>
      <c r="U149" s="52"/>
      <c r="W149" s="328"/>
      <c r="X149" s="41">
        <v>4</v>
      </c>
      <c r="Y149" s="6"/>
      <c r="Z149" s="6"/>
      <c r="AA149" s="6"/>
      <c r="AB149" s="6"/>
      <c r="AC149" s="6"/>
      <c r="AD149" s="6"/>
      <c r="AE149" s="52"/>
      <c r="AG149" s="328"/>
      <c r="AH149" s="41">
        <v>4</v>
      </c>
      <c r="AI149" s="6"/>
      <c r="AJ149" s="6"/>
      <c r="AK149" s="6"/>
      <c r="AL149" s="6"/>
      <c r="AM149" s="6"/>
      <c r="AN149" s="6"/>
      <c r="AO149" s="52"/>
      <c r="AQ149" s="328"/>
      <c r="AR149" s="41">
        <v>4</v>
      </c>
      <c r="AS149" s="6"/>
      <c r="AT149" s="6"/>
      <c r="AU149" s="6"/>
      <c r="AV149" s="6"/>
      <c r="AW149" s="6"/>
      <c r="AX149" s="6"/>
      <c r="AY149" s="52"/>
      <c r="BA149" s="328"/>
      <c r="BB149" s="41">
        <v>4</v>
      </c>
      <c r="BC149" s="6"/>
      <c r="BD149" s="6"/>
      <c r="BE149" s="6"/>
      <c r="BF149" s="6"/>
      <c r="BG149" s="6"/>
      <c r="BH149" s="6"/>
      <c r="BI149" s="52"/>
      <c r="BK149" s="328"/>
      <c r="BL149" s="41">
        <v>4</v>
      </c>
      <c r="BM149" s="6"/>
      <c r="BN149" s="6"/>
      <c r="BO149" s="6"/>
      <c r="BP149" s="6"/>
      <c r="BQ149" s="6"/>
      <c r="BR149" s="6"/>
      <c r="BS149" s="52"/>
      <c r="BU149" s="328"/>
      <c r="BV149" s="41">
        <v>4</v>
      </c>
      <c r="BW149" s="6"/>
      <c r="BX149" s="6"/>
      <c r="BY149" s="6"/>
      <c r="BZ149" s="6"/>
      <c r="CA149" s="6"/>
      <c r="CB149" s="6"/>
      <c r="CC149" s="52"/>
      <c r="CE149" s="328"/>
      <c r="CF149" s="41">
        <v>4</v>
      </c>
      <c r="CG149" s="6"/>
      <c r="CH149" s="6"/>
      <c r="CI149" s="6"/>
      <c r="CJ149" s="6"/>
      <c r="CK149" s="6"/>
      <c r="CL149" s="6"/>
      <c r="CM149" s="52"/>
      <c r="CO149" s="328"/>
      <c r="CP149" s="41">
        <v>4</v>
      </c>
      <c r="CQ149" s="6"/>
      <c r="CR149" s="6"/>
      <c r="CS149" s="6"/>
      <c r="CT149" s="6"/>
      <c r="CU149" s="6"/>
      <c r="CV149" s="6"/>
      <c r="CW149" s="52"/>
      <c r="CY149" s="328"/>
      <c r="CZ149" s="41">
        <v>4</v>
      </c>
      <c r="DA149" s="6"/>
      <c r="DB149" s="6"/>
      <c r="DC149" s="6"/>
      <c r="DD149" s="6"/>
      <c r="DE149" s="6"/>
      <c r="DF149" s="6"/>
      <c r="DG149" s="52"/>
      <c r="DI149" s="328"/>
      <c r="DJ149" s="41">
        <v>4</v>
      </c>
      <c r="DK149" s="6"/>
      <c r="DL149" s="6"/>
      <c r="DM149" s="6"/>
      <c r="DN149" s="6"/>
      <c r="DO149" s="6"/>
      <c r="DP149" s="6"/>
      <c r="DQ149" s="52"/>
      <c r="DS149" s="328"/>
      <c r="DT149" s="41">
        <v>4</v>
      </c>
      <c r="DU149" s="6"/>
      <c r="DV149" s="6"/>
      <c r="DW149" s="6"/>
      <c r="DX149" s="6"/>
      <c r="DY149" s="6"/>
      <c r="DZ149" s="6"/>
      <c r="EA149" s="52"/>
      <c r="EC149" s="328"/>
      <c r="ED149" s="41">
        <v>4</v>
      </c>
      <c r="EE149" s="6"/>
      <c r="EF149" s="6"/>
      <c r="EG149" s="6"/>
      <c r="EH149" s="6"/>
      <c r="EI149" s="6"/>
      <c r="EJ149" s="6"/>
      <c r="EK149" s="52"/>
      <c r="EM149" s="328"/>
      <c r="EN149" s="41">
        <v>4</v>
      </c>
      <c r="EO149" s="6"/>
      <c r="EP149" s="6"/>
      <c r="EQ149" s="6"/>
      <c r="ER149" s="6"/>
      <c r="ES149" s="6"/>
      <c r="ET149" s="6"/>
      <c r="EU149" s="52"/>
      <c r="EW149" s="328"/>
      <c r="EX149" s="41">
        <v>4</v>
      </c>
      <c r="EY149" s="6"/>
      <c r="EZ149" s="6"/>
      <c r="FA149" s="6"/>
      <c r="FB149" s="6"/>
      <c r="FC149" s="6"/>
      <c r="FD149" s="6"/>
      <c r="FE149" s="52"/>
      <c r="FG149" s="328"/>
      <c r="FH149" s="41">
        <v>4</v>
      </c>
      <c r="FI149" s="6"/>
      <c r="FJ149" s="6"/>
      <c r="FK149" s="6"/>
      <c r="FL149" s="6"/>
      <c r="FM149" s="6"/>
      <c r="FN149" s="6"/>
      <c r="FO149" s="52"/>
      <c r="FQ149" s="328"/>
      <c r="FR149" s="41">
        <v>4</v>
      </c>
      <c r="FS149" s="6"/>
      <c r="FT149" s="6"/>
      <c r="FU149" s="6"/>
      <c r="FV149" s="6"/>
      <c r="FW149" s="6"/>
      <c r="FX149" s="6"/>
      <c r="FY149" s="52"/>
      <c r="GA149" s="328"/>
      <c r="GB149" s="41">
        <v>4</v>
      </c>
      <c r="GC149" s="6"/>
      <c r="GD149" s="6"/>
      <c r="GE149" s="6"/>
      <c r="GF149" s="6"/>
      <c r="GG149" s="6"/>
      <c r="GH149" s="6"/>
      <c r="GI149" s="52"/>
      <c r="GK149" s="328"/>
      <c r="GL149" s="41">
        <v>4</v>
      </c>
      <c r="GM149" s="6"/>
      <c r="GN149" s="6"/>
      <c r="GO149" s="6"/>
      <c r="GP149" s="6"/>
      <c r="GQ149" s="6"/>
      <c r="GR149" s="6"/>
      <c r="GS149" s="52"/>
      <c r="GU149" s="328"/>
      <c r="GV149" s="41">
        <v>4</v>
      </c>
      <c r="GW149" s="6"/>
      <c r="GX149" s="6"/>
      <c r="GY149" s="6"/>
      <c r="GZ149" s="6"/>
      <c r="HA149" s="6"/>
      <c r="HB149" s="6"/>
      <c r="HC149" s="52"/>
      <c r="HE149" s="328"/>
      <c r="HF149" s="41">
        <v>4</v>
      </c>
      <c r="HG149" s="6"/>
      <c r="HH149" s="6"/>
      <c r="HI149" s="6"/>
      <c r="HJ149" s="6"/>
      <c r="HK149" s="6"/>
      <c r="HL149" s="6"/>
      <c r="HM149" s="52"/>
      <c r="HO149" s="328"/>
      <c r="HP149" s="41">
        <v>4</v>
      </c>
      <c r="HQ149" s="6"/>
      <c r="HR149" s="6"/>
      <c r="HS149" s="6"/>
      <c r="HT149" s="6"/>
      <c r="HU149" s="6"/>
      <c r="HV149" s="6"/>
      <c r="HW149" s="52"/>
      <c r="HY149" s="328"/>
      <c r="HZ149" s="41">
        <v>4</v>
      </c>
      <c r="IA149" s="6"/>
      <c r="IB149" s="6"/>
      <c r="IC149" s="6"/>
      <c r="ID149" s="6"/>
      <c r="IE149" s="6"/>
      <c r="IF149" s="6"/>
      <c r="IG149" s="52"/>
      <c r="II149" s="328"/>
      <c r="IJ149" s="41">
        <v>4</v>
      </c>
      <c r="IK149" s="6"/>
      <c r="IL149" s="6"/>
      <c r="IM149" s="6"/>
      <c r="IN149" s="6"/>
      <c r="IO149" s="6"/>
      <c r="IP149" s="6"/>
      <c r="IQ149" s="52"/>
      <c r="IS149" s="328"/>
      <c r="IT149" s="41">
        <v>4</v>
      </c>
      <c r="IU149" s="6"/>
      <c r="IV149" s="6"/>
      <c r="IW149" s="6"/>
      <c r="IX149" s="6"/>
      <c r="IY149" s="6"/>
      <c r="IZ149" s="6"/>
      <c r="JA149" s="52"/>
    </row>
    <row r="150" spans="1:261" s="1" customFormat="1" outlineLevel="2" x14ac:dyDescent="0.25">
      <c r="B150" s="338"/>
      <c r="C150" s="328"/>
      <c r="D150" s="41">
        <v>5</v>
      </c>
      <c r="E150" s="6"/>
      <c r="F150" s="6"/>
      <c r="G150" s="6"/>
      <c r="H150" s="6"/>
      <c r="I150" s="6"/>
      <c r="J150" s="6"/>
      <c r="K150" s="52"/>
      <c r="M150" s="328"/>
      <c r="N150" s="41">
        <v>5</v>
      </c>
      <c r="O150" s="6"/>
      <c r="P150" s="6"/>
      <c r="Q150" s="6"/>
      <c r="R150" s="6"/>
      <c r="S150" s="6"/>
      <c r="T150" s="6">
        <v>0</v>
      </c>
      <c r="U150" s="52"/>
      <c r="W150" s="328"/>
      <c r="X150" s="41">
        <v>5</v>
      </c>
      <c r="Y150" s="6"/>
      <c r="Z150" s="6"/>
      <c r="AA150" s="6"/>
      <c r="AB150" s="6"/>
      <c r="AC150" s="6"/>
      <c r="AD150" s="6"/>
      <c r="AE150" s="52"/>
      <c r="AG150" s="328"/>
      <c r="AH150" s="41">
        <v>5</v>
      </c>
      <c r="AI150" s="6"/>
      <c r="AJ150" s="6"/>
      <c r="AK150" s="6"/>
      <c r="AL150" s="6"/>
      <c r="AM150" s="6"/>
      <c r="AN150" s="6"/>
      <c r="AO150" s="52"/>
      <c r="AQ150" s="328"/>
      <c r="AR150" s="41">
        <v>5</v>
      </c>
      <c r="AS150" s="6"/>
      <c r="AT150" s="6"/>
      <c r="AU150" s="6"/>
      <c r="AV150" s="6"/>
      <c r="AW150" s="6"/>
      <c r="AX150" s="6"/>
      <c r="AY150" s="52"/>
      <c r="BA150" s="328"/>
      <c r="BB150" s="41">
        <v>5</v>
      </c>
      <c r="BC150" s="6"/>
      <c r="BD150" s="6"/>
      <c r="BE150" s="6"/>
      <c r="BF150" s="6"/>
      <c r="BG150" s="6"/>
      <c r="BH150" s="6"/>
      <c r="BI150" s="52"/>
      <c r="BK150" s="328"/>
      <c r="BL150" s="41">
        <v>5</v>
      </c>
      <c r="BM150" s="6"/>
      <c r="BN150" s="6"/>
      <c r="BO150" s="6"/>
      <c r="BP150" s="6"/>
      <c r="BQ150" s="6"/>
      <c r="BR150" s="6"/>
      <c r="BS150" s="52"/>
      <c r="BU150" s="328"/>
      <c r="BV150" s="41">
        <v>5</v>
      </c>
      <c r="BW150" s="6"/>
      <c r="BX150" s="6"/>
      <c r="BY150" s="6"/>
      <c r="BZ150" s="6"/>
      <c r="CA150" s="6"/>
      <c r="CB150" s="6"/>
      <c r="CC150" s="52"/>
      <c r="CE150" s="328"/>
      <c r="CF150" s="41">
        <v>5</v>
      </c>
      <c r="CG150" s="6"/>
      <c r="CH150" s="6"/>
      <c r="CI150" s="6"/>
      <c r="CJ150" s="6"/>
      <c r="CK150" s="6"/>
      <c r="CL150" s="6"/>
      <c r="CM150" s="52"/>
      <c r="CO150" s="328"/>
      <c r="CP150" s="41">
        <v>5</v>
      </c>
      <c r="CQ150" s="6"/>
      <c r="CR150" s="6"/>
      <c r="CS150" s="6"/>
      <c r="CT150" s="6"/>
      <c r="CU150" s="6"/>
      <c r="CV150" s="6"/>
      <c r="CW150" s="52"/>
      <c r="CY150" s="328"/>
      <c r="CZ150" s="41">
        <v>5</v>
      </c>
      <c r="DA150" s="6"/>
      <c r="DB150" s="6"/>
      <c r="DC150" s="6"/>
      <c r="DD150" s="6"/>
      <c r="DE150" s="6"/>
      <c r="DF150" s="6"/>
      <c r="DG150" s="52"/>
      <c r="DI150" s="328"/>
      <c r="DJ150" s="41">
        <v>5</v>
      </c>
      <c r="DK150" s="6"/>
      <c r="DL150" s="6"/>
      <c r="DM150" s="6"/>
      <c r="DN150" s="6"/>
      <c r="DO150" s="6"/>
      <c r="DP150" s="6"/>
      <c r="DQ150" s="52"/>
      <c r="DS150" s="328"/>
      <c r="DT150" s="41">
        <v>5</v>
      </c>
      <c r="DU150" s="6"/>
      <c r="DV150" s="6"/>
      <c r="DW150" s="6"/>
      <c r="DX150" s="6"/>
      <c r="DY150" s="6"/>
      <c r="DZ150" s="6"/>
      <c r="EA150" s="52"/>
      <c r="EC150" s="328"/>
      <c r="ED150" s="41">
        <v>5</v>
      </c>
      <c r="EE150" s="6"/>
      <c r="EF150" s="6"/>
      <c r="EG150" s="6"/>
      <c r="EH150" s="6"/>
      <c r="EI150" s="6"/>
      <c r="EJ150" s="6"/>
      <c r="EK150" s="52"/>
      <c r="EM150" s="328"/>
      <c r="EN150" s="41">
        <v>5</v>
      </c>
      <c r="EO150" s="6"/>
      <c r="EP150" s="6"/>
      <c r="EQ150" s="6"/>
      <c r="ER150" s="6"/>
      <c r="ES150" s="6"/>
      <c r="ET150" s="6"/>
      <c r="EU150" s="52"/>
      <c r="EW150" s="328"/>
      <c r="EX150" s="41">
        <v>5</v>
      </c>
      <c r="EY150" s="6"/>
      <c r="EZ150" s="6"/>
      <c r="FA150" s="6"/>
      <c r="FB150" s="6"/>
      <c r="FC150" s="6"/>
      <c r="FD150" s="6"/>
      <c r="FE150" s="52"/>
      <c r="FG150" s="328"/>
      <c r="FH150" s="41">
        <v>5</v>
      </c>
      <c r="FI150" s="6"/>
      <c r="FJ150" s="6"/>
      <c r="FK150" s="6"/>
      <c r="FL150" s="6"/>
      <c r="FM150" s="6"/>
      <c r="FN150" s="6"/>
      <c r="FO150" s="52"/>
      <c r="FQ150" s="328"/>
      <c r="FR150" s="41">
        <v>5</v>
      </c>
      <c r="FS150" s="6"/>
      <c r="FT150" s="6"/>
      <c r="FU150" s="6"/>
      <c r="FV150" s="6"/>
      <c r="FW150" s="6"/>
      <c r="FX150" s="6"/>
      <c r="FY150" s="52"/>
      <c r="GA150" s="328"/>
      <c r="GB150" s="41">
        <v>5</v>
      </c>
      <c r="GC150" s="6"/>
      <c r="GD150" s="6"/>
      <c r="GE150" s="6"/>
      <c r="GF150" s="6"/>
      <c r="GG150" s="6"/>
      <c r="GH150" s="6"/>
      <c r="GI150" s="52"/>
      <c r="GK150" s="328"/>
      <c r="GL150" s="41">
        <v>5</v>
      </c>
      <c r="GM150" s="6"/>
      <c r="GN150" s="6"/>
      <c r="GO150" s="6"/>
      <c r="GP150" s="6"/>
      <c r="GQ150" s="6"/>
      <c r="GR150" s="6"/>
      <c r="GS150" s="52"/>
      <c r="GU150" s="328"/>
      <c r="GV150" s="41">
        <v>5</v>
      </c>
      <c r="GW150" s="6"/>
      <c r="GX150" s="6"/>
      <c r="GY150" s="6"/>
      <c r="GZ150" s="6"/>
      <c r="HA150" s="6"/>
      <c r="HB150" s="6"/>
      <c r="HC150" s="52"/>
      <c r="HE150" s="328"/>
      <c r="HF150" s="41">
        <v>5</v>
      </c>
      <c r="HG150" s="6"/>
      <c r="HH150" s="6"/>
      <c r="HI150" s="6"/>
      <c r="HJ150" s="6"/>
      <c r="HK150" s="6"/>
      <c r="HL150" s="6"/>
      <c r="HM150" s="52"/>
      <c r="HO150" s="328"/>
      <c r="HP150" s="41">
        <v>5</v>
      </c>
      <c r="HQ150" s="6"/>
      <c r="HR150" s="6"/>
      <c r="HS150" s="6"/>
      <c r="HT150" s="6"/>
      <c r="HU150" s="6"/>
      <c r="HV150" s="6"/>
      <c r="HW150" s="52"/>
      <c r="HY150" s="328"/>
      <c r="HZ150" s="41">
        <v>5</v>
      </c>
      <c r="IA150" s="6"/>
      <c r="IB150" s="6"/>
      <c r="IC150" s="6"/>
      <c r="ID150" s="6"/>
      <c r="IE150" s="6"/>
      <c r="IF150" s="6"/>
      <c r="IG150" s="52"/>
      <c r="II150" s="328"/>
      <c r="IJ150" s="41">
        <v>5</v>
      </c>
      <c r="IK150" s="6"/>
      <c r="IL150" s="6"/>
      <c r="IM150" s="6"/>
      <c r="IN150" s="6"/>
      <c r="IO150" s="6"/>
      <c r="IP150" s="6"/>
      <c r="IQ150" s="52"/>
      <c r="IS150" s="328"/>
      <c r="IT150" s="41">
        <v>5</v>
      </c>
      <c r="IU150" s="6"/>
      <c r="IV150" s="6"/>
      <c r="IW150" s="6"/>
      <c r="IX150" s="6"/>
      <c r="IY150" s="6"/>
      <c r="IZ150" s="6"/>
      <c r="JA150" s="52"/>
    </row>
    <row r="151" spans="1:261" s="1" customFormat="1" outlineLevel="2" x14ac:dyDescent="0.25">
      <c r="B151" s="338"/>
      <c r="C151" s="328"/>
      <c r="D151" s="41">
        <v>6</v>
      </c>
      <c r="E151" s="6"/>
      <c r="F151" s="6"/>
      <c r="G151" s="6"/>
      <c r="H151" s="6"/>
      <c r="I151" s="6"/>
      <c r="J151" s="6"/>
      <c r="K151" s="52"/>
      <c r="M151" s="328"/>
      <c r="N151" s="41">
        <v>6</v>
      </c>
      <c r="O151" s="6"/>
      <c r="P151" s="6"/>
      <c r="Q151" s="6"/>
      <c r="R151" s="6"/>
      <c r="S151" s="6"/>
      <c r="T151" s="6">
        <v>0</v>
      </c>
      <c r="U151" s="52"/>
      <c r="W151" s="328"/>
      <c r="X151" s="41">
        <v>6</v>
      </c>
      <c r="Y151" s="6"/>
      <c r="Z151" s="6"/>
      <c r="AA151" s="6"/>
      <c r="AB151" s="6"/>
      <c r="AC151" s="6"/>
      <c r="AD151" s="6"/>
      <c r="AE151" s="52"/>
      <c r="AG151" s="328"/>
      <c r="AH151" s="41">
        <v>6</v>
      </c>
      <c r="AI151" s="6"/>
      <c r="AJ151" s="6"/>
      <c r="AK151" s="6"/>
      <c r="AL151" s="6"/>
      <c r="AM151" s="6"/>
      <c r="AN151" s="6"/>
      <c r="AO151" s="52"/>
      <c r="AQ151" s="328"/>
      <c r="AR151" s="41">
        <v>6</v>
      </c>
      <c r="AS151" s="6"/>
      <c r="AT151" s="6"/>
      <c r="AU151" s="6"/>
      <c r="AV151" s="6"/>
      <c r="AW151" s="6"/>
      <c r="AX151" s="6"/>
      <c r="AY151" s="52"/>
      <c r="BA151" s="328"/>
      <c r="BB151" s="41">
        <v>6</v>
      </c>
      <c r="BC151" s="6"/>
      <c r="BD151" s="6"/>
      <c r="BE151" s="6"/>
      <c r="BF151" s="6"/>
      <c r="BG151" s="6"/>
      <c r="BH151" s="6"/>
      <c r="BI151" s="52"/>
      <c r="BK151" s="328"/>
      <c r="BL151" s="41">
        <v>6</v>
      </c>
      <c r="BM151" s="6"/>
      <c r="BN151" s="6"/>
      <c r="BO151" s="6"/>
      <c r="BP151" s="6"/>
      <c r="BQ151" s="6"/>
      <c r="BR151" s="6"/>
      <c r="BS151" s="52"/>
      <c r="BU151" s="328"/>
      <c r="BV151" s="41">
        <v>6</v>
      </c>
      <c r="BW151" s="6"/>
      <c r="BX151" s="6"/>
      <c r="BY151" s="6"/>
      <c r="BZ151" s="6"/>
      <c r="CA151" s="6"/>
      <c r="CB151" s="6"/>
      <c r="CC151" s="52"/>
      <c r="CE151" s="328"/>
      <c r="CF151" s="41">
        <v>6</v>
      </c>
      <c r="CG151" s="6"/>
      <c r="CH151" s="6"/>
      <c r="CI151" s="6"/>
      <c r="CJ151" s="6"/>
      <c r="CK151" s="6"/>
      <c r="CL151" s="6"/>
      <c r="CM151" s="52"/>
      <c r="CO151" s="328"/>
      <c r="CP151" s="41">
        <v>6</v>
      </c>
      <c r="CQ151" s="6"/>
      <c r="CR151" s="6"/>
      <c r="CS151" s="6"/>
      <c r="CT151" s="6"/>
      <c r="CU151" s="6"/>
      <c r="CV151" s="6"/>
      <c r="CW151" s="52"/>
      <c r="CY151" s="328"/>
      <c r="CZ151" s="41">
        <v>6</v>
      </c>
      <c r="DA151" s="6"/>
      <c r="DB151" s="6"/>
      <c r="DC151" s="6"/>
      <c r="DD151" s="6"/>
      <c r="DE151" s="6"/>
      <c r="DF151" s="6"/>
      <c r="DG151" s="52"/>
      <c r="DI151" s="328"/>
      <c r="DJ151" s="41">
        <v>6</v>
      </c>
      <c r="DK151" s="6"/>
      <c r="DL151" s="6"/>
      <c r="DM151" s="6"/>
      <c r="DN151" s="6"/>
      <c r="DO151" s="6"/>
      <c r="DP151" s="6"/>
      <c r="DQ151" s="52"/>
      <c r="DS151" s="328"/>
      <c r="DT151" s="41">
        <v>6</v>
      </c>
      <c r="DU151" s="6"/>
      <c r="DV151" s="6"/>
      <c r="DW151" s="6"/>
      <c r="DX151" s="6"/>
      <c r="DY151" s="6"/>
      <c r="DZ151" s="6"/>
      <c r="EA151" s="52"/>
      <c r="EC151" s="328"/>
      <c r="ED151" s="41">
        <v>6</v>
      </c>
      <c r="EE151" s="6"/>
      <c r="EF151" s="6"/>
      <c r="EG151" s="6"/>
      <c r="EH151" s="6"/>
      <c r="EI151" s="6"/>
      <c r="EJ151" s="6"/>
      <c r="EK151" s="52"/>
      <c r="EM151" s="328"/>
      <c r="EN151" s="41">
        <v>6</v>
      </c>
      <c r="EO151" s="6"/>
      <c r="EP151" s="6"/>
      <c r="EQ151" s="6"/>
      <c r="ER151" s="6"/>
      <c r="ES151" s="6"/>
      <c r="ET151" s="6"/>
      <c r="EU151" s="52"/>
      <c r="EW151" s="328"/>
      <c r="EX151" s="41">
        <v>6</v>
      </c>
      <c r="EY151" s="6"/>
      <c r="EZ151" s="6"/>
      <c r="FA151" s="6"/>
      <c r="FB151" s="6"/>
      <c r="FC151" s="6"/>
      <c r="FD151" s="6"/>
      <c r="FE151" s="52"/>
      <c r="FG151" s="328"/>
      <c r="FH151" s="41">
        <v>6</v>
      </c>
      <c r="FI151" s="6"/>
      <c r="FJ151" s="6"/>
      <c r="FK151" s="6"/>
      <c r="FL151" s="6"/>
      <c r="FM151" s="6"/>
      <c r="FN151" s="6"/>
      <c r="FO151" s="52"/>
      <c r="FQ151" s="328"/>
      <c r="FR151" s="41">
        <v>6</v>
      </c>
      <c r="FS151" s="6"/>
      <c r="FT151" s="6"/>
      <c r="FU151" s="6"/>
      <c r="FV151" s="6"/>
      <c r="FW151" s="6"/>
      <c r="FX151" s="6"/>
      <c r="FY151" s="52"/>
      <c r="GA151" s="328"/>
      <c r="GB151" s="41">
        <v>6</v>
      </c>
      <c r="GC151" s="6"/>
      <c r="GD151" s="6"/>
      <c r="GE151" s="6"/>
      <c r="GF151" s="6"/>
      <c r="GG151" s="6"/>
      <c r="GH151" s="6"/>
      <c r="GI151" s="52"/>
      <c r="GK151" s="328"/>
      <c r="GL151" s="41">
        <v>6</v>
      </c>
      <c r="GM151" s="6"/>
      <c r="GN151" s="6"/>
      <c r="GO151" s="6"/>
      <c r="GP151" s="6"/>
      <c r="GQ151" s="6"/>
      <c r="GR151" s="6"/>
      <c r="GS151" s="52"/>
      <c r="GU151" s="328"/>
      <c r="GV151" s="41">
        <v>6</v>
      </c>
      <c r="GW151" s="6"/>
      <c r="GX151" s="6"/>
      <c r="GY151" s="6"/>
      <c r="GZ151" s="6"/>
      <c r="HA151" s="6"/>
      <c r="HB151" s="6"/>
      <c r="HC151" s="52"/>
      <c r="HE151" s="328"/>
      <c r="HF151" s="41">
        <v>6</v>
      </c>
      <c r="HG151" s="6"/>
      <c r="HH151" s="6"/>
      <c r="HI151" s="6"/>
      <c r="HJ151" s="6"/>
      <c r="HK151" s="6"/>
      <c r="HL151" s="6"/>
      <c r="HM151" s="52"/>
      <c r="HO151" s="328"/>
      <c r="HP151" s="41">
        <v>6</v>
      </c>
      <c r="HQ151" s="6"/>
      <c r="HR151" s="6"/>
      <c r="HS151" s="6"/>
      <c r="HT151" s="6"/>
      <c r="HU151" s="6"/>
      <c r="HV151" s="6"/>
      <c r="HW151" s="52"/>
      <c r="HY151" s="328"/>
      <c r="HZ151" s="41">
        <v>6</v>
      </c>
      <c r="IA151" s="6"/>
      <c r="IB151" s="6"/>
      <c r="IC151" s="6"/>
      <c r="ID151" s="6"/>
      <c r="IE151" s="6"/>
      <c r="IF151" s="6"/>
      <c r="IG151" s="52"/>
      <c r="II151" s="328"/>
      <c r="IJ151" s="41">
        <v>6</v>
      </c>
      <c r="IK151" s="6"/>
      <c r="IL151" s="6"/>
      <c r="IM151" s="6"/>
      <c r="IN151" s="6"/>
      <c r="IO151" s="6"/>
      <c r="IP151" s="6"/>
      <c r="IQ151" s="52"/>
      <c r="IS151" s="328"/>
      <c r="IT151" s="41">
        <v>6</v>
      </c>
      <c r="IU151" s="6"/>
      <c r="IV151" s="6"/>
      <c r="IW151" s="6"/>
      <c r="IX151" s="6"/>
      <c r="IY151" s="6"/>
      <c r="IZ151" s="6"/>
      <c r="JA151" s="52"/>
    </row>
    <row r="152" spans="1:261" s="1" customFormat="1" outlineLevel="2" x14ac:dyDescent="0.25">
      <c r="B152" s="338"/>
      <c r="C152" s="339"/>
      <c r="D152" s="17" t="s">
        <v>1</v>
      </c>
      <c r="E152" s="36" t="e">
        <f>AVERAGE(O152,Y152,AI152,AS152,BC152,BM152,BW152,CG152,CQ152,DA152,DK152,DU152,EE152,EO152,EY152,FI152,FS152,GC152,GM152,GW152,HG152,HQ152,IA152,IK152,IU152)</f>
        <v>#DIV/0!</v>
      </c>
      <c r="F152" s="36" t="e">
        <f t="shared" ref="F152:J152" si="714">AVERAGE(P152,Z152,AJ152,AT152,BD152,BN152,BX152,CH152,CR152,DB152,DL152,DV152,EF152,EP152,EZ152,FJ152,FT152,GD152,GN152,GX152,HH152,HR152,IB152,IL152,IV152)</f>
        <v>#DIV/0!</v>
      </c>
      <c r="G152" s="36" t="e">
        <f t="shared" si="714"/>
        <v>#DIV/0!</v>
      </c>
      <c r="H152" s="36" t="e">
        <f t="shared" si="714"/>
        <v>#DIV/0!</v>
      </c>
      <c r="I152" s="36" t="e">
        <f t="shared" si="714"/>
        <v>#DIV/0!</v>
      </c>
      <c r="J152" s="36">
        <f t="shared" si="714"/>
        <v>0</v>
      </c>
      <c r="K152" s="52" t="s">
        <v>430</v>
      </c>
      <c r="M152" s="48"/>
      <c r="N152" s="17" t="s">
        <v>1</v>
      </c>
      <c r="O152" s="36" t="str">
        <f>IF(COUNT(O146:O151)=0,"",AVERAGE(O146:O151))</f>
        <v/>
      </c>
      <c r="P152" s="36" t="str">
        <f>IF(COUNT(P146:P151)=0,"",AVERAGE(P146:P151))</f>
        <v/>
      </c>
      <c r="Q152" s="36" t="str">
        <f>IF(COUNT(Q146:Q151)=0,"",AVERAGE(Q146:Q151))</f>
        <v/>
      </c>
      <c r="R152" s="36" t="str">
        <f>IF(COUNT(R146:R151)=0,"",AVERAGE(R146:R151))</f>
        <v/>
      </c>
      <c r="S152" s="36"/>
      <c r="T152" s="36">
        <f>IF(COUNT(T146:T151)=0,"",AVERAGE(T146:T151))</f>
        <v>0</v>
      </c>
      <c r="U152" s="52" t="str">
        <f>IF(COUNT(#REF!)=0,"",AVERAGE(#REF!))</f>
        <v/>
      </c>
      <c r="W152" s="48"/>
      <c r="X152" s="17" t="s">
        <v>1</v>
      </c>
      <c r="Y152" s="36" t="str">
        <f t="shared" ref="Y152:AD152" si="715">IF(COUNT(Y146:Y151)=0,"",AVERAGE(Y146:Y151))</f>
        <v/>
      </c>
      <c r="Z152" s="36" t="str">
        <f t="shared" si="715"/>
        <v/>
      </c>
      <c r="AA152" s="36" t="str">
        <f t="shared" si="715"/>
        <v/>
      </c>
      <c r="AB152" s="36" t="str">
        <f t="shared" si="715"/>
        <v/>
      </c>
      <c r="AC152" s="36" t="str">
        <f t="shared" si="715"/>
        <v/>
      </c>
      <c r="AD152" s="36" t="str">
        <f t="shared" si="715"/>
        <v/>
      </c>
      <c r="AE152" s="52" t="str">
        <f>IF(COUNT(#REF!)=0,"",AVERAGE(#REF!))</f>
        <v/>
      </c>
      <c r="AG152" s="48"/>
      <c r="AH152" s="17" t="s">
        <v>1</v>
      </c>
      <c r="AI152" s="36" t="str">
        <f t="shared" ref="AI152:AN152" si="716">IF(COUNT(AI146:AI151)=0,"",AVERAGE(AI146:AI151))</f>
        <v/>
      </c>
      <c r="AJ152" s="36" t="str">
        <f t="shared" si="716"/>
        <v/>
      </c>
      <c r="AK152" s="36" t="str">
        <f t="shared" si="716"/>
        <v/>
      </c>
      <c r="AL152" s="36" t="str">
        <f t="shared" si="716"/>
        <v/>
      </c>
      <c r="AM152" s="36" t="str">
        <f t="shared" si="716"/>
        <v/>
      </c>
      <c r="AN152" s="36" t="str">
        <f t="shared" si="716"/>
        <v/>
      </c>
      <c r="AO152" s="52" t="str">
        <f>IF(COUNT(#REF!)=0,"",AVERAGE(#REF!))</f>
        <v/>
      </c>
      <c r="AQ152" s="48"/>
      <c r="AR152" s="17" t="s">
        <v>1</v>
      </c>
      <c r="AS152" s="36" t="str">
        <f t="shared" ref="AS152:AX152" si="717">IF(COUNT(AS146:AS151)=0,"",AVERAGE(AS146:AS151))</f>
        <v/>
      </c>
      <c r="AT152" s="36" t="str">
        <f t="shared" si="717"/>
        <v/>
      </c>
      <c r="AU152" s="36" t="str">
        <f t="shared" si="717"/>
        <v/>
      </c>
      <c r="AV152" s="36" t="str">
        <f t="shared" si="717"/>
        <v/>
      </c>
      <c r="AW152" s="36" t="str">
        <f t="shared" si="717"/>
        <v/>
      </c>
      <c r="AX152" s="36" t="str">
        <f t="shared" si="717"/>
        <v/>
      </c>
      <c r="AY152" s="52" t="str">
        <f>IF(COUNT(#REF!)=0,"",AVERAGE(#REF!))</f>
        <v/>
      </c>
      <c r="BA152" s="48"/>
      <c r="BB152" s="17" t="s">
        <v>1</v>
      </c>
      <c r="BC152" s="36" t="str">
        <f t="shared" ref="BC152:BH152" si="718">IF(COUNT(BC146:BC151)=0,"",AVERAGE(BC146:BC151))</f>
        <v/>
      </c>
      <c r="BD152" s="36" t="str">
        <f t="shared" si="718"/>
        <v/>
      </c>
      <c r="BE152" s="36" t="str">
        <f t="shared" si="718"/>
        <v/>
      </c>
      <c r="BF152" s="36" t="str">
        <f t="shared" si="718"/>
        <v/>
      </c>
      <c r="BG152" s="36" t="str">
        <f t="shared" si="718"/>
        <v/>
      </c>
      <c r="BH152" s="36" t="str">
        <f t="shared" si="718"/>
        <v/>
      </c>
      <c r="BI152" s="52" t="str">
        <f>IF(COUNT(#REF!)=0,"",AVERAGE(#REF!))</f>
        <v/>
      </c>
      <c r="BK152" s="48"/>
      <c r="BL152" s="17" t="s">
        <v>1</v>
      </c>
      <c r="BM152" s="36" t="str">
        <f t="shared" ref="BM152:BR152" si="719">IF(COUNT(BM146:BM151)=0,"",AVERAGE(BM146:BM151))</f>
        <v/>
      </c>
      <c r="BN152" s="36" t="str">
        <f t="shared" si="719"/>
        <v/>
      </c>
      <c r="BO152" s="36" t="str">
        <f t="shared" si="719"/>
        <v/>
      </c>
      <c r="BP152" s="36" t="str">
        <f t="shared" si="719"/>
        <v/>
      </c>
      <c r="BQ152" s="36" t="str">
        <f t="shared" si="719"/>
        <v/>
      </c>
      <c r="BR152" s="36" t="str">
        <f t="shared" si="719"/>
        <v/>
      </c>
      <c r="BS152" s="52" t="str">
        <f>IF(COUNT(#REF!)=0,"",AVERAGE(#REF!))</f>
        <v/>
      </c>
      <c r="BU152" s="48"/>
      <c r="BV152" s="17" t="s">
        <v>1</v>
      </c>
      <c r="BW152" s="36" t="str">
        <f t="shared" ref="BW152:CB152" si="720">IF(COUNT(BW146:BW151)=0,"",AVERAGE(BW146:BW151))</f>
        <v/>
      </c>
      <c r="BX152" s="36" t="str">
        <f t="shared" si="720"/>
        <v/>
      </c>
      <c r="BY152" s="36" t="str">
        <f t="shared" si="720"/>
        <v/>
      </c>
      <c r="BZ152" s="36" t="str">
        <f t="shared" si="720"/>
        <v/>
      </c>
      <c r="CA152" s="36" t="str">
        <f t="shared" si="720"/>
        <v/>
      </c>
      <c r="CB152" s="36" t="str">
        <f t="shared" si="720"/>
        <v/>
      </c>
      <c r="CC152" s="52" t="str">
        <f>IF(COUNT(#REF!)=0,"",AVERAGE(#REF!))</f>
        <v/>
      </c>
      <c r="CE152" s="48"/>
      <c r="CF152" s="17" t="s">
        <v>1</v>
      </c>
      <c r="CG152" s="36" t="str">
        <f t="shared" ref="CG152:CL152" si="721">IF(COUNT(CG146:CG151)=0,"",AVERAGE(CG146:CG151))</f>
        <v/>
      </c>
      <c r="CH152" s="36" t="str">
        <f t="shared" si="721"/>
        <v/>
      </c>
      <c r="CI152" s="36" t="str">
        <f t="shared" si="721"/>
        <v/>
      </c>
      <c r="CJ152" s="36" t="str">
        <f t="shared" si="721"/>
        <v/>
      </c>
      <c r="CK152" s="36" t="str">
        <f t="shared" si="721"/>
        <v/>
      </c>
      <c r="CL152" s="36" t="str">
        <f t="shared" si="721"/>
        <v/>
      </c>
      <c r="CM152" s="52" t="str">
        <f>IF(COUNT(#REF!)=0,"",AVERAGE(#REF!))</f>
        <v/>
      </c>
      <c r="CO152" s="48"/>
      <c r="CP152" s="17" t="s">
        <v>1</v>
      </c>
      <c r="CQ152" s="36" t="str">
        <f t="shared" ref="CQ152:CV152" si="722">IF(COUNT(CQ146:CQ151)=0,"",AVERAGE(CQ146:CQ151))</f>
        <v/>
      </c>
      <c r="CR152" s="36" t="str">
        <f t="shared" si="722"/>
        <v/>
      </c>
      <c r="CS152" s="36" t="str">
        <f t="shared" si="722"/>
        <v/>
      </c>
      <c r="CT152" s="36" t="str">
        <f t="shared" si="722"/>
        <v/>
      </c>
      <c r="CU152" s="36" t="str">
        <f t="shared" si="722"/>
        <v/>
      </c>
      <c r="CV152" s="36" t="str">
        <f t="shared" si="722"/>
        <v/>
      </c>
      <c r="CW152" s="52" t="str">
        <f>IF(COUNT(#REF!)=0,"",AVERAGE(#REF!))</f>
        <v/>
      </c>
      <c r="CY152" s="48"/>
      <c r="CZ152" s="17" t="s">
        <v>1</v>
      </c>
      <c r="DA152" s="36" t="str">
        <f t="shared" ref="DA152:DF152" si="723">IF(COUNT(DA146:DA151)=0,"",AVERAGE(DA146:DA151))</f>
        <v/>
      </c>
      <c r="DB152" s="36" t="str">
        <f t="shared" si="723"/>
        <v/>
      </c>
      <c r="DC152" s="36" t="str">
        <f t="shared" si="723"/>
        <v/>
      </c>
      <c r="DD152" s="36" t="str">
        <f t="shared" si="723"/>
        <v/>
      </c>
      <c r="DE152" s="36" t="str">
        <f t="shared" si="723"/>
        <v/>
      </c>
      <c r="DF152" s="36" t="str">
        <f t="shared" si="723"/>
        <v/>
      </c>
      <c r="DG152" s="52" t="str">
        <f>IF(COUNT(#REF!)=0,"",AVERAGE(#REF!))</f>
        <v/>
      </c>
      <c r="DI152" s="48"/>
      <c r="DJ152" s="17" t="s">
        <v>1</v>
      </c>
      <c r="DK152" s="36" t="str">
        <f t="shared" ref="DK152:DP152" si="724">IF(COUNT(DK146:DK151)=0,"",AVERAGE(DK146:DK151))</f>
        <v/>
      </c>
      <c r="DL152" s="36" t="str">
        <f t="shared" si="724"/>
        <v/>
      </c>
      <c r="DM152" s="36" t="str">
        <f t="shared" si="724"/>
        <v/>
      </c>
      <c r="DN152" s="36" t="str">
        <f t="shared" si="724"/>
        <v/>
      </c>
      <c r="DO152" s="36" t="str">
        <f t="shared" si="724"/>
        <v/>
      </c>
      <c r="DP152" s="36" t="str">
        <f t="shared" si="724"/>
        <v/>
      </c>
      <c r="DQ152" s="52" t="str">
        <f>IF(COUNT(#REF!)=0,"",AVERAGE(#REF!))</f>
        <v/>
      </c>
      <c r="DS152" s="48"/>
      <c r="DT152" s="17" t="s">
        <v>1</v>
      </c>
      <c r="DU152" s="36" t="str">
        <f t="shared" ref="DU152:DZ152" si="725">IF(COUNT(DU146:DU151)=0,"",AVERAGE(DU146:DU151))</f>
        <v/>
      </c>
      <c r="DV152" s="36" t="str">
        <f t="shared" si="725"/>
        <v/>
      </c>
      <c r="DW152" s="36" t="str">
        <f t="shared" si="725"/>
        <v/>
      </c>
      <c r="DX152" s="36" t="str">
        <f t="shared" si="725"/>
        <v/>
      </c>
      <c r="DY152" s="36" t="str">
        <f t="shared" si="725"/>
        <v/>
      </c>
      <c r="DZ152" s="36" t="str">
        <f t="shared" si="725"/>
        <v/>
      </c>
      <c r="EA152" s="52" t="str">
        <f>IF(COUNT(#REF!)=0,"",AVERAGE(#REF!))</f>
        <v/>
      </c>
      <c r="EC152" s="48"/>
      <c r="ED152" s="17" t="s">
        <v>1</v>
      </c>
      <c r="EE152" s="36" t="str">
        <f t="shared" ref="EE152:EJ152" si="726">IF(COUNT(EE146:EE151)=0,"",AVERAGE(EE146:EE151))</f>
        <v/>
      </c>
      <c r="EF152" s="36" t="str">
        <f t="shared" si="726"/>
        <v/>
      </c>
      <c r="EG152" s="36" t="str">
        <f t="shared" si="726"/>
        <v/>
      </c>
      <c r="EH152" s="36" t="str">
        <f t="shared" si="726"/>
        <v/>
      </c>
      <c r="EI152" s="36" t="str">
        <f t="shared" si="726"/>
        <v/>
      </c>
      <c r="EJ152" s="36" t="str">
        <f t="shared" si="726"/>
        <v/>
      </c>
      <c r="EK152" s="52" t="str">
        <f>IF(COUNT(#REF!)=0,"",AVERAGE(#REF!))</f>
        <v/>
      </c>
      <c r="EM152" s="48"/>
      <c r="EN152" s="17" t="s">
        <v>1</v>
      </c>
      <c r="EO152" s="36" t="str">
        <f t="shared" ref="EO152:ET152" si="727">IF(COUNT(EO146:EO151)=0,"",AVERAGE(EO146:EO151))</f>
        <v/>
      </c>
      <c r="EP152" s="36" t="str">
        <f t="shared" si="727"/>
        <v/>
      </c>
      <c r="EQ152" s="36" t="str">
        <f t="shared" si="727"/>
        <v/>
      </c>
      <c r="ER152" s="36" t="str">
        <f t="shared" si="727"/>
        <v/>
      </c>
      <c r="ES152" s="36" t="str">
        <f t="shared" si="727"/>
        <v/>
      </c>
      <c r="ET152" s="36" t="str">
        <f t="shared" si="727"/>
        <v/>
      </c>
      <c r="EU152" s="52" t="str">
        <f>IF(COUNT(#REF!)=0,"",AVERAGE(#REF!))</f>
        <v/>
      </c>
      <c r="EW152" s="48"/>
      <c r="EX152" s="17" t="s">
        <v>1</v>
      </c>
      <c r="EY152" s="36" t="str">
        <f t="shared" ref="EY152:FD152" si="728">IF(COUNT(EY146:EY151)=0,"",AVERAGE(EY146:EY151))</f>
        <v/>
      </c>
      <c r="EZ152" s="36" t="str">
        <f t="shared" si="728"/>
        <v/>
      </c>
      <c r="FA152" s="36" t="str">
        <f t="shared" si="728"/>
        <v/>
      </c>
      <c r="FB152" s="36" t="str">
        <f t="shared" si="728"/>
        <v/>
      </c>
      <c r="FC152" s="36" t="str">
        <f t="shared" si="728"/>
        <v/>
      </c>
      <c r="FD152" s="36" t="str">
        <f t="shared" si="728"/>
        <v/>
      </c>
      <c r="FE152" s="52" t="str">
        <f>IF(COUNT(#REF!)=0,"",AVERAGE(#REF!))</f>
        <v/>
      </c>
      <c r="FG152" s="48"/>
      <c r="FH152" s="17" t="s">
        <v>1</v>
      </c>
      <c r="FI152" s="36" t="str">
        <f t="shared" ref="FI152:FN152" si="729">IF(COUNT(FI146:FI151)=0,"",AVERAGE(FI146:FI151))</f>
        <v/>
      </c>
      <c r="FJ152" s="36" t="str">
        <f t="shared" si="729"/>
        <v/>
      </c>
      <c r="FK152" s="36" t="str">
        <f t="shared" si="729"/>
        <v/>
      </c>
      <c r="FL152" s="36" t="str">
        <f t="shared" si="729"/>
        <v/>
      </c>
      <c r="FM152" s="36" t="str">
        <f t="shared" si="729"/>
        <v/>
      </c>
      <c r="FN152" s="36" t="str">
        <f t="shared" si="729"/>
        <v/>
      </c>
      <c r="FO152" s="52" t="str">
        <f>IF(COUNT(#REF!)=0,"",AVERAGE(#REF!))</f>
        <v/>
      </c>
      <c r="FQ152" s="48"/>
      <c r="FR152" s="17" t="s">
        <v>1</v>
      </c>
      <c r="FS152" s="36" t="str">
        <f t="shared" ref="FS152:FX152" si="730">IF(COUNT(FS146:FS151)=0,"",AVERAGE(FS146:FS151))</f>
        <v/>
      </c>
      <c r="FT152" s="36" t="str">
        <f t="shared" si="730"/>
        <v/>
      </c>
      <c r="FU152" s="36" t="str">
        <f t="shared" si="730"/>
        <v/>
      </c>
      <c r="FV152" s="36" t="str">
        <f t="shared" si="730"/>
        <v/>
      </c>
      <c r="FW152" s="36" t="str">
        <f t="shared" si="730"/>
        <v/>
      </c>
      <c r="FX152" s="36" t="str">
        <f t="shared" si="730"/>
        <v/>
      </c>
      <c r="FY152" s="52" t="str">
        <f>IF(COUNT(#REF!)=0,"",AVERAGE(#REF!))</f>
        <v/>
      </c>
      <c r="GA152" s="48"/>
      <c r="GB152" s="17" t="s">
        <v>1</v>
      </c>
      <c r="GC152" s="36" t="str">
        <f t="shared" ref="GC152:GH152" si="731">IF(COUNT(GC146:GC151)=0,"",AVERAGE(GC146:GC151))</f>
        <v/>
      </c>
      <c r="GD152" s="36" t="str">
        <f t="shared" si="731"/>
        <v/>
      </c>
      <c r="GE152" s="36" t="str">
        <f t="shared" si="731"/>
        <v/>
      </c>
      <c r="GF152" s="36" t="str">
        <f t="shared" si="731"/>
        <v/>
      </c>
      <c r="GG152" s="36" t="str">
        <f t="shared" si="731"/>
        <v/>
      </c>
      <c r="GH152" s="36" t="str">
        <f t="shared" si="731"/>
        <v/>
      </c>
      <c r="GI152" s="52" t="str">
        <f>IF(COUNT(#REF!)=0,"",AVERAGE(#REF!))</f>
        <v/>
      </c>
      <c r="GK152" s="48"/>
      <c r="GL152" s="17" t="s">
        <v>1</v>
      </c>
      <c r="GM152" s="36" t="str">
        <f t="shared" ref="GM152:GR152" si="732">IF(COUNT(GM146:GM151)=0,"",AVERAGE(GM146:GM151))</f>
        <v/>
      </c>
      <c r="GN152" s="36" t="str">
        <f t="shared" si="732"/>
        <v/>
      </c>
      <c r="GO152" s="36" t="str">
        <f t="shared" si="732"/>
        <v/>
      </c>
      <c r="GP152" s="36" t="str">
        <f t="shared" si="732"/>
        <v/>
      </c>
      <c r="GQ152" s="36" t="str">
        <f t="shared" si="732"/>
        <v/>
      </c>
      <c r="GR152" s="36" t="str">
        <f t="shared" si="732"/>
        <v/>
      </c>
      <c r="GS152" s="52" t="str">
        <f>IF(COUNT(#REF!)=0,"",AVERAGE(#REF!))</f>
        <v/>
      </c>
      <c r="GU152" s="48"/>
      <c r="GV152" s="17" t="s">
        <v>1</v>
      </c>
      <c r="GW152" s="36" t="str">
        <f t="shared" ref="GW152:HB152" si="733">IF(COUNT(GW146:GW151)=0,"",AVERAGE(GW146:GW151))</f>
        <v/>
      </c>
      <c r="GX152" s="36" t="str">
        <f t="shared" si="733"/>
        <v/>
      </c>
      <c r="GY152" s="36" t="str">
        <f t="shared" si="733"/>
        <v/>
      </c>
      <c r="GZ152" s="36" t="str">
        <f t="shared" si="733"/>
        <v/>
      </c>
      <c r="HA152" s="36" t="str">
        <f t="shared" si="733"/>
        <v/>
      </c>
      <c r="HB152" s="36" t="str">
        <f t="shared" si="733"/>
        <v/>
      </c>
      <c r="HC152" s="52" t="str">
        <f>IF(COUNT(#REF!)=0,"",AVERAGE(#REF!))</f>
        <v/>
      </c>
      <c r="HE152" s="48"/>
      <c r="HF152" s="17" t="s">
        <v>1</v>
      </c>
      <c r="HG152" s="36" t="str">
        <f t="shared" ref="HG152:HL152" si="734">IF(COUNT(HG146:HG151)=0,"",AVERAGE(HG146:HG151))</f>
        <v/>
      </c>
      <c r="HH152" s="36" t="str">
        <f t="shared" si="734"/>
        <v/>
      </c>
      <c r="HI152" s="36" t="str">
        <f t="shared" si="734"/>
        <v/>
      </c>
      <c r="HJ152" s="36" t="str">
        <f t="shared" si="734"/>
        <v/>
      </c>
      <c r="HK152" s="36" t="str">
        <f t="shared" si="734"/>
        <v/>
      </c>
      <c r="HL152" s="36" t="str">
        <f t="shared" si="734"/>
        <v/>
      </c>
      <c r="HM152" s="52" t="str">
        <f>IF(COUNT(#REF!)=0,"",AVERAGE(#REF!))</f>
        <v/>
      </c>
      <c r="HO152" s="48"/>
      <c r="HP152" s="17" t="s">
        <v>1</v>
      </c>
      <c r="HQ152" s="36" t="str">
        <f t="shared" ref="HQ152:HV152" si="735">IF(COUNT(HQ146:HQ151)=0,"",AVERAGE(HQ146:HQ151))</f>
        <v/>
      </c>
      <c r="HR152" s="36" t="str">
        <f t="shared" si="735"/>
        <v/>
      </c>
      <c r="HS152" s="36" t="str">
        <f t="shared" si="735"/>
        <v/>
      </c>
      <c r="HT152" s="36" t="str">
        <f t="shared" si="735"/>
        <v/>
      </c>
      <c r="HU152" s="36" t="str">
        <f t="shared" si="735"/>
        <v/>
      </c>
      <c r="HV152" s="36" t="str">
        <f t="shared" si="735"/>
        <v/>
      </c>
      <c r="HW152" s="52" t="str">
        <f>IF(COUNT(#REF!)=0,"",AVERAGE(#REF!))</f>
        <v/>
      </c>
      <c r="HY152" s="48"/>
      <c r="HZ152" s="17" t="s">
        <v>1</v>
      </c>
      <c r="IA152" s="36" t="str">
        <f t="shared" ref="IA152:IF152" si="736">IF(COUNT(IA146:IA151)=0,"",AVERAGE(IA146:IA151))</f>
        <v/>
      </c>
      <c r="IB152" s="36" t="str">
        <f t="shared" si="736"/>
        <v/>
      </c>
      <c r="IC152" s="36" t="str">
        <f t="shared" si="736"/>
        <v/>
      </c>
      <c r="ID152" s="36" t="str">
        <f t="shared" si="736"/>
        <v/>
      </c>
      <c r="IE152" s="36" t="str">
        <f t="shared" si="736"/>
        <v/>
      </c>
      <c r="IF152" s="36" t="str">
        <f t="shared" si="736"/>
        <v/>
      </c>
      <c r="IG152" s="52" t="str">
        <f>IF(COUNT(#REF!)=0,"",AVERAGE(#REF!))</f>
        <v/>
      </c>
      <c r="II152" s="48"/>
      <c r="IJ152" s="17" t="s">
        <v>1</v>
      </c>
      <c r="IK152" s="36" t="str">
        <f t="shared" ref="IK152:IP152" si="737">IF(COUNT(IK146:IK151)=0,"",AVERAGE(IK146:IK151))</f>
        <v/>
      </c>
      <c r="IL152" s="36" t="str">
        <f t="shared" si="737"/>
        <v/>
      </c>
      <c r="IM152" s="36" t="str">
        <f t="shared" si="737"/>
        <v/>
      </c>
      <c r="IN152" s="36" t="str">
        <f t="shared" si="737"/>
        <v/>
      </c>
      <c r="IO152" s="36" t="str">
        <f t="shared" si="737"/>
        <v/>
      </c>
      <c r="IP152" s="36" t="str">
        <f t="shared" si="737"/>
        <v/>
      </c>
      <c r="IQ152" s="52" t="str">
        <f>IF(COUNT(#REF!)=0,"",AVERAGE(#REF!))</f>
        <v/>
      </c>
      <c r="IS152" s="48"/>
      <c r="IT152" s="17" t="s">
        <v>1</v>
      </c>
      <c r="IU152" s="36" t="str">
        <f t="shared" ref="IU152:IZ152" si="738">IF(COUNT(IU146:IU151)=0,"",AVERAGE(IU146:IU151))</f>
        <v/>
      </c>
      <c r="IV152" s="36" t="str">
        <f t="shared" si="738"/>
        <v/>
      </c>
      <c r="IW152" s="36" t="str">
        <f t="shared" si="738"/>
        <v/>
      </c>
      <c r="IX152" s="36" t="str">
        <f t="shared" si="738"/>
        <v/>
      </c>
      <c r="IY152" s="36" t="str">
        <f t="shared" si="738"/>
        <v/>
      </c>
      <c r="IZ152" s="36" t="str">
        <f t="shared" si="738"/>
        <v/>
      </c>
      <c r="JA152" s="52" t="str">
        <f>IF(COUNT(#REF!)=0,"",AVERAGE(#REF!))</f>
        <v/>
      </c>
    </row>
    <row r="153" spans="1:261" s="1" customFormat="1" ht="13.8" outlineLevel="1" x14ac:dyDescent="0.25">
      <c r="A153" s="99" t="s">
        <v>129</v>
      </c>
      <c r="B153" s="345">
        <f>IF(A153="High",TECHHigh,(IF(A153="Medium",TECHMed,(IF(A153="Low",TechLow,0)))))</f>
        <v>1</v>
      </c>
      <c r="C153" s="341">
        <v>5.7</v>
      </c>
      <c r="D153" s="38" t="s">
        <v>421</v>
      </c>
      <c r="E153" s="349" t="e">
        <f>E157</f>
        <v>#DIV/0!</v>
      </c>
      <c r="F153" s="349" t="e">
        <f t="shared" ref="F153:J153" si="739">F157</f>
        <v>#DIV/0!</v>
      </c>
      <c r="G153" s="349" t="e">
        <f t="shared" si="739"/>
        <v>#DIV/0!</v>
      </c>
      <c r="H153" s="349" t="e">
        <f t="shared" si="739"/>
        <v>#DIV/0!</v>
      </c>
      <c r="I153" s="349" t="e">
        <f t="shared" si="739"/>
        <v>#DIV/0!</v>
      </c>
      <c r="J153" s="349">
        <f t="shared" si="739"/>
        <v>0</v>
      </c>
      <c r="K153" s="52"/>
      <c r="M153" s="37">
        <v>5.7</v>
      </c>
      <c r="N153" s="38" t="s">
        <v>421</v>
      </c>
      <c r="O153" s="38"/>
      <c r="P153" s="38"/>
      <c r="Q153" s="38"/>
      <c r="R153" s="38"/>
      <c r="S153" s="38"/>
      <c r="T153" s="38"/>
      <c r="U153" s="52"/>
      <c r="W153" s="37">
        <v>5.7</v>
      </c>
      <c r="X153" s="38" t="s">
        <v>421</v>
      </c>
      <c r="Y153" s="38"/>
      <c r="Z153" s="38"/>
      <c r="AA153" s="38"/>
      <c r="AB153" s="38"/>
      <c r="AC153" s="38"/>
      <c r="AD153" s="38"/>
      <c r="AE153" s="52"/>
      <c r="AG153" s="37">
        <v>5.7</v>
      </c>
      <c r="AH153" s="38" t="s">
        <v>421</v>
      </c>
      <c r="AI153" s="38"/>
      <c r="AJ153" s="38"/>
      <c r="AK153" s="38"/>
      <c r="AL153" s="38"/>
      <c r="AM153" s="38"/>
      <c r="AN153" s="38"/>
      <c r="AO153" s="52"/>
      <c r="AQ153" s="37">
        <v>5.7</v>
      </c>
      <c r="AR153" s="38" t="s">
        <v>421</v>
      </c>
      <c r="AS153" s="38"/>
      <c r="AT153" s="38"/>
      <c r="AU153" s="38"/>
      <c r="AV153" s="38"/>
      <c r="AW153" s="38"/>
      <c r="AX153" s="38"/>
      <c r="AY153" s="52"/>
      <c r="BA153" s="37">
        <v>5.7</v>
      </c>
      <c r="BB153" s="38" t="s">
        <v>421</v>
      </c>
      <c r="BC153" s="38"/>
      <c r="BD153" s="38"/>
      <c r="BE153" s="38"/>
      <c r="BF153" s="38"/>
      <c r="BG153" s="38"/>
      <c r="BH153" s="38"/>
      <c r="BI153" s="52"/>
      <c r="BK153" s="37">
        <v>5.7</v>
      </c>
      <c r="BL153" s="38" t="s">
        <v>421</v>
      </c>
      <c r="BM153" s="38"/>
      <c r="BN153" s="38"/>
      <c r="BO153" s="38"/>
      <c r="BP153" s="38"/>
      <c r="BQ153" s="38"/>
      <c r="BR153" s="38"/>
      <c r="BS153" s="52"/>
      <c r="BU153" s="37">
        <v>5.7</v>
      </c>
      <c r="BV153" s="38" t="s">
        <v>421</v>
      </c>
      <c r="BW153" s="38"/>
      <c r="BX153" s="38"/>
      <c r="BY153" s="38"/>
      <c r="BZ153" s="38"/>
      <c r="CA153" s="38"/>
      <c r="CB153" s="38"/>
      <c r="CC153" s="52"/>
      <c r="CE153" s="37">
        <v>5.7</v>
      </c>
      <c r="CF153" s="38" t="s">
        <v>421</v>
      </c>
      <c r="CG153" s="38"/>
      <c r="CH153" s="38"/>
      <c r="CI153" s="38"/>
      <c r="CJ153" s="38"/>
      <c r="CK153" s="38"/>
      <c r="CL153" s="38"/>
      <c r="CM153" s="52"/>
      <c r="CO153" s="37">
        <v>5.7</v>
      </c>
      <c r="CP153" s="38" t="s">
        <v>421</v>
      </c>
      <c r="CQ153" s="38"/>
      <c r="CR153" s="38"/>
      <c r="CS153" s="38"/>
      <c r="CT153" s="38"/>
      <c r="CU153" s="38"/>
      <c r="CV153" s="38"/>
      <c r="CW153" s="52"/>
      <c r="CY153" s="37">
        <v>5.7</v>
      </c>
      <c r="CZ153" s="38" t="s">
        <v>421</v>
      </c>
      <c r="DA153" s="38"/>
      <c r="DB153" s="38"/>
      <c r="DC153" s="38"/>
      <c r="DD153" s="38"/>
      <c r="DE153" s="38"/>
      <c r="DF153" s="38"/>
      <c r="DG153" s="52"/>
      <c r="DI153" s="37">
        <v>5.7</v>
      </c>
      <c r="DJ153" s="38" t="s">
        <v>421</v>
      </c>
      <c r="DK153" s="38"/>
      <c r="DL153" s="38"/>
      <c r="DM153" s="38"/>
      <c r="DN153" s="38"/>
      <c r="DO153" s="38"/>
      <c r="DP153" s="38"/>
      <c r="DQ153" s="52"/>
      <c r="DS153" s="37">
        <v>5.7</v>
      </c>
      <c r="DT153" s="38" t="s">
        <v>421</v>
      </c>
      <c r="DU153" s="38"/>
      <c r="DV153" s="38"/>
      <c r="DW153" s="38"/>
      <c r="DX153" s="38"/>
      <c r="DY153" s="38"/>
      <c r="DZ153" s="38"/>
      <c r="EA153" s="52"/>
      <c r="EC153" s="37">
        <v>5.7</v>
      </c>
      <c r="ED153" s="38" t="s">
        <v>421</v>
      </c>
      <c r="EE153" s="38"/>
      <c r="EF153" s="38"/>
      <c r="EG153" s="38"/>
      <c r="EH153" s="38"/>
      <c r="EI153" s="38"/>
      <c r="EJ153" s="38"/>
      <c r="EK153" s="52"/>
      <c r="EM153" s="37">
        <v>5.7</v>
      </c>
      <c r="EN153" s="38" t="s">
        <v>421</v>
      </c>
      <c r="EO153" s="38"/>
      <c r="EP153" s="38"/>
      <c r="EQ153" s="38"/>
      <c r="ER153" s="38"/>
      <c r="ES153" s="38"/>
      <c r="ET153" s="38"/>
      <c r="EU153" s="52"/>
      <c r="EW153" s="37">
        <v>5.7</v>
      </c>
      <c r="EX153" s="38" t="s">
        <v>421</v>
      </c>
      <c r="EY153" s="38"/>
      <c r="EZ153" s="38"/>
      <c r="FA153" s="38"/>
      <c r="FB153" s="38"/>
      <c r="FC153" s="38"/>
      <c r="FD153" s="38"/>
      <c r="FE153" s="52"/>
      <c r="FG153" s="37">
        <v>5.7</v>
      </c>
      <c r="FH153" s="38" t="s">
        <v>421</v>
      </c>
      <c r="FI153" s="38"/>
      <c r="FJ153" s="38"/>
      <c r="FK153" s="38"/>
      <c r="FL153" s="38"/>
      <c r="FM153" s="38"/>
      <c r="FN153" s="38"/>
      <c r="FO153" s="52"/>
      <c r="FQ153" s="37">
        <v>5.7</v>
      </c>
      <c r="FR153" s="38" t="s">
        <v>421</v>
      </c>
      <c r="FS153" s="38"/>
      <c r="FT153" s="38"/>
      <c r="FU153" s="38"/>
      <c r="FV153" s="38"/>
      <c r="FW153" s="38"/>
      <c r="FX153" s="38"/>
      <c r="FY153" s="52"/>
      <c r="GA153" s="37">
        <v>5.7</v>
      </c>
      <c r="GB153" s="38" t="s">
        <v>421</v>
      </c>
      <c r="GC153" s="38"/>
      <c r="GD153" s="38"/>
      <c r="GE153" s="38"/>
      <c r="GF153" s="38"/>
      <c r="GG153" s="38"/>
      <c r="GH153" s="38"/>
      <c r="GI153" s="52"/>
      <c r="GK153" s="37">
        <v>5.7</v>
      </c>
      <c r="GL153" s="38" t="s">
        <v>421</v>
      </c>
      <c r="GM153" s="38"/>
      <c r="GN153" s="38"/>
      <c r="GO153" s="38"/>
      <c r="GP153" s="38"/>
      <c r="GQ153" s="38"/>
      <c r="GR153" s="38"/>
      <c r="GS153" s="52"/>
      <c r="GU153" s="37">
        <v>5.7</v>
      </c>
      <c r="GV153" s="38" t="s">
        <v>421</v>
      </c>
      <c r="GW153" s="38"/>
      <c r="GX153" s="38"/>
      <c r="GY153" s="38"/>
      <c r="GZ153" s="38"/>
      <c r="HA153" s="38"/>
      <c r="HB153" s="38"/>
      <c r="HC153" s="52"/>
      <c r="HE153" s="37">
        <v>5.7</v>
      </c>
      <c r="HF153" s="38" t="s">
        <v>421</v>
      </c>
      <c r="HG153" s="38"/>
      <c r="HH153" s="38"/>
      <c r="HI153" s="38"/>
      <c r="HJ153" s="38"/>
      <c r="HK153" s="38"/>
      <c r="HL153" s="38"/>
      <c r="HM153" s="52"/>
      <c r="HO153" s="37">
        <v>5.7</v>
      </c>
      <c r="HP153" s="38" t="s">
        <v>421</v>
      </c>
      <c r="HQ153" s="38"/>
      <c r="HR153" s="38"/>
      <c r="HS153" s="38"/>
      <c r="HT153" s="38"/>
      <c r="HU153" s="38"/>
      <c r="HV153" s="38"/>
      <c r="HW153" s="52"/>
      <c r="HY153" s="37">
        <v>5.7</v>
      </c>
      <c r="HZ153" s="38" t="s">
        <v>421</v>
      </c>
      <c r="IA153" s="38"/>
      <c r="IB153" s="38"/>
      <c r="IC153" s="38"/>
      <c r="ID153" s="38"/>
      <c r="IE153" s="38"/>
      <c r="IF153" s="38"/>
      <c r="IG153" s="52"/>
      <c r="II153" s="37">
        <v>5.7</v>
      </c>
      <c r="IJ153" s="38" t="s">
        <v>421</v>
      </c>
      <c r="IK153" s="38"/>
      <c r="IL153" s="38"/>
      <c r="IM153" s="38"/>
      <c r="IN153" s="38"/>
      <c r="IO153" s="38"/>
      <c r="IP153" s="38"/>
      <c r="IQ153" s="52"/>
      <c r="IS153" s="37">
        <v>5.7</v>
      </c>
      <c r="IT153" s="38" t="s">
        <v>421</v>
      </c>
      <c r="IU153" s="38"/>
      <c r="IV153" s="38"/>
      <c r="IW153" s="38"/>
      <c r="IX153" s="38"/>
      <c r="IY153" s="38"/>
      <c r="IZ153" s="38"/>
      <c r="JA153" s="52"/>
    </row>
    <row r="154" spans="1:261" s="1" customFormat="1" outlineLevel="2" x14ac:dyDescent="0.25">
      <c r="B154" s="338"/>
      <c r="C154" s="328"/>
      <c r="D154" s="41">
        <v>1</v>
      </c>
      <c r="E154" s="6"/>
      <c r="F154" s="6"/>
      <c r="G154" s="6"/>
      <c r="H154" s="6"/>
      <c r="I154" s="6"/>
      <c r="J154" s="6"/>
      <c r="K154" s="52"/>
      <c r="M154" s="328"/>
      <c r="N154" s="41">
        <v>1</v>
      </c>
      <c r="O154" s="6"/>
      <c r="P154" s="6"/>
      <c r="Q154" s="6"/>
      <c r="R154" s="6"/>
      <c r="S154" s="6"/>
      <c r="T154" s="6">
        <v>0</v>
      </c>
      <c r="U154" s="52"/>
      <c r="W154" s="328"/>
      <c r="X154" s="41">
        <v>1</v>
      </c>
      <c r="Y154" s="6"/>
      <c r="Z154" s="6"/>
      <c r="AA154" s="6"/>
      <c r="AB154" s="6"/>
      <c r="AC154" s="6"/>
      <c r="AD154" s="6"/>
      <c r="AE154" s="52"/>
      <c r="AG154" s="328"/>
      <c r="AH154" s="41">
        <v>1</v>
      </c>
      <c r="AI154" s="6"/>
      <c r="AJ154" s="6"/>
      <c r="AK154" s="6"/>
      <c r="AL154" s="6"/>
      <c r="AM154" s="6"/>
      <c r="AN154" s="6"/>
      <c r="AO154" s="52"/>
      <c r="AQ154" s="328"/>
      <c r="AR154" s="41">
        <v>1</v>
      </c>
      <c r="AS154" s="6"/>
      <c r="AT154" s="6"/>
      <c r="AU154" s="6"/>
      <c r="AV154" s="6"/>
      <c r="AW154" s="6"/>
      <c r="AX154" s="6"/>
      <c r="AY154" s="52"/>
      <c r="BA154" s="328"/>
      <c r="BB154" s="41">
        <v>1</v>
      </c>
      <c r="BC154" s="6"/>
      <c r="BD154" s="6"/>
      <c r="BE154" s="6"/>
      <c r="BF154" s="6"/>
      <c r="BG154" s="6"/>
      <c r="BH154" s="6"/>
      <c r="BI154" s="52"/>
      <c r="BK154" s="328"/>
      <c r="BL154" s="41">
        <v>1</v>
      </c>
      <c r="BM154" s="6"/>
      <c r="BN154" s="6"/>
      <c r="BO154" s="6"/>
      <c r="BP154" s="6"/>
      <c r="BQ154" s="6"/>
      <c r="BR154" s="6"/>
      <c r="BS154" s="52"/>
      <c r="BU154" s="328"/>
      <c r="BV154" s="41">
        <v>1</v>
      </c>
      <c r="BW154" s="6"/>
      <c r="BX154" s="6"/>
      <c r="BY154" s="6"/>
      <c r="BZ154" s="6"/>
      <c r="CA154" s="6"/>
      <c r="CB154" s="6"/>
      <c r="CC154" s="52"/>
      <c r="CE154" s="328"/>
      <c r="CF154" s="41">
        <v>1</v>
      </c>
      <c r="CG154" s="6"/>
      <c r="CH154" s="6"/>
      <c r="CI154" s="6"/>
      <c r="CJ154" s="6"/>
      <c r="CK154" s="6"/>
      <c r="CL154" s="6"/>
      <c r="CM154" s="52"/>
      <c r="CO154" s="328"/>
      <c r="CP154" s="41">
        <v>1</v>
      </c>
      <c r="CQ154" s="6"/>
      <c r="CR154" s="6"/>
      <c r="CS154" s="6"/>
      <c r="CT154" s="6"/>
      <c r="CU154" s="6"/>
      <c r="CV154" s="6"/>
      <c r="CW154" s="52"/>
      <c r="CY154" s="328"/>
      <c r="CZ154" s="41">
        <v>1</v>
      </c>
      <c r="DA154" s="6"/>
      <c r="DB154" s="6"/>
      <c r="DC154" s="6"/>
      <c r="DD154" s="6"/>
      <c r="DE154" s="6"/>
      <c r="DF154" s="6"/>
      <c r="DG154" s="52"/>
      <c r="DI154" s="328"/>
      <c r="DJ154" s="41">
        <v>1</v>
      </c>
      <c r="DK154" s="6"/>
      <c r="DL154" s="6"/>
      <c r="DM154" s="6"/>
      <c r="DN154" s="6"/>
      <c r="DO154" s="6"/>
      <c r="DP154" s="6"/>
      <c r="DQ154" s="52"/>
      <c r="DS154" s="328"/>
      <c r="DT154" s="41">
        <v>1</v>
      </c>
      <c r="DU154" s="6"/>
      <c r="DV154" s="6"/>
      <c r="DW154" s="6"/>
      <c r="DX154" s="6"/>
      <c r="DY154" s="6"/>
      <c r="DZ154" s="6"/>
      <c r="EA154" s="52"/>
      <c r="EC154" s="328"/>
      <c r="ED154" s="41">
        <v>1</v>
      </c>
      <c r="EE154" s="6"/>
      <c r="EF154" s="6"/>
      <c r="EG154" s="6"/>
      <c r="EH154" s="6"/>
      <c r="EI154" s="6"/>
      <c r="EJ154" s="6"/>
      <c r="EK154" s="52"/>
      <c r="EM154" s="328"/>
      <c r="EN154" s="41">
        <v>1</v>
      </c>
      <c r="EO154" s="6"/>
      <c r="EP154" s="6"/>
      <c r="EQ154" s="6"/>
      <c r="ER154" s="6"/>
      <c r="ES154" s="6"/>
      <c r="ET154" s="6"/>
      <c r="EU154" s="52"/>
      <c r="EW154" s="328"/>
      <c r="EX154" s="41">
        <v>1</v>
      </c>
      <c r="EY154" s="6"/>
      <c r="EZ154" s="6"/>
      <c r="FA154" s="6"/>
      <c r="FB154" s="6"/>
      <c r="FC154" s="6"/>
      <c r="FD154" s="6"/>
      <c r="FE154" s="52"/>
      <c r="FG154" s="328"/>
      <c r="FH154" s="41">
        <v>1</v>
      </c>
      <c r="FI154" s="6"/>
      <c r="FJ154" s="6"/>
      <c r="FK154" s="6"/>
      <c r="FL154" s="6"/>
      <c r="FM154" s="6"/>
      <c r="FN154" s="6"/>
      <c r="FO154" s="52"/>
      <c r="FQ154" s="328"/>
      <c r="FR154" s="41">
        <v>1</v>
      </c>
      <c r="FS154" s="6"/>
      <c r="FT154" s="6"/>
      <c r="FU154" s="6"/>
      <c r="FV154" s="6"/>
      <c r="FW154" s="6"/>
      <c r="FX154" s="6"/>
      <c r="FY154" s="52"/>
      <c r="GA154" s="328"/>
      <c r="GB154" s="41">
        <v>1</v>
      </c>
      <c r="GC154" s="6"/>
      <c r="GD154" s="6"/>
      <c r="GE154" s="6"/>
      <c r="GF154" s="6"/>
      <c r="GG154" s="6"/>
      <c r="GH154" s="6"/>
      <c r="GI154" s="52"/>
      <c r="GK154" s="328"/>
      <c r="GL154" s="41">
        <v>1</v>
      </c>
      <c r="GM154" s="6"/>
      <c r="GN154" s="6"/>
      <c r="GO154" s="6"/>
      <c r="GP154" s="6"/>
      <c r="GQ154" s="6"/>
      <c r="GR154" s="6"/>
      <c r="GS154" s="52"/>
      <c r="GU154" s="328"/>
      <c r="GV154" s="41">
        <v>1</v>
      </c>
      <c r="GW154" s="6"/>
      <c r="GX154" s="6"/>
      <c r="GY154" s="6"/>
      <c r="GZ154" s="6"/>
      <c r="HA154" s="6"/>
      <c r="HB154" s="6"/>
      <c r="HC154" s="52"/>
      <c r="HE154" s="328"/>
      <c r="HF154" s="41">
        <v>1</v>
      </c>
      <c r="HG154" s="6"/>
      <c r="HH154" s="6"/>
      <c r="HI154" s="6"/>
      <c r="HJ154" s="6"/>
      <c r="HK154" s="6"/>
      <c r="HL154" s="6"/>
      <c r="HM154" s="52"/>
      <c r="HO154" s="328"/>
      <c r="HP154" s="41">
        <v>1</v>
      </c>
      <c r="HQ154" s="6"/>
      <c r="HR154" s="6"/>
      <c r="HS154" s="6"/>
      <c r="HT154" s="6"/>
      <c r="HU154" s="6"/>
      <c r="HV154" s="6"/>
      <c r="HW154" s="52"/>
      <c r="HY154" s="328"/>
      <c r="HZ154" s="41">
        <v>1</v>
      </c>
      <c r="IA154" s="6"/>
      <c r="IB154" s="6"/>
      <c r="IC154" s="6"/>
      <c r="ID154" s="6"/>
      <c r="IE154" s="6"/>
      <c r="IF154" s="6"/>
      <c r="IG154" s="52"/>
      <c r="II154" s="328"/>
      <c r="IJ154" s="41">
        <v>1</v>
      </c>
      <c r="IK154" s="6"/>
      <c r="IL154" s="6"/>
      <c r="IM154" s="6"/>
      <c r="IN154" s="6"/>
      <c r="IO154" s="6"/>
      <c r="IP154" s="6"/>
      <c r="IQ154" s="52"/>
      <c r="IS154" s="328"/>
      <c r="IT154" s="41">
        <v>1</v>
      </c>
      <c r="IU154" s="6"/>
      <c r="IV154" s="6"/>
      <c r="IW154" s="6"/>
      <c r="IX154" s="6"/>
      <c r="IY154" s="6"/>
      <c r="IZ154" s="6"/>
      <c r="JA154" s="52"/>
    </row>
    <row r="155" spans="1:261" s="1" customFormat="1" outlineLevel="2" x14ac:dyDescent="0.25">
      <c r="B155" s="338"/>
      <c r="C155" s="328"/>
      <c r="D155" s="41">
        <v>2</v>
      </c>
      <c r="E155" s="6"/>
      <c r="F155" s="6"/>
      <c r="G155" s="6"/>
      <c r="H155" s="6"/>
      <c r="I155" s="6"/>
      <c r="J155" s="6"/>
      <c r="K155" s="52"/>
      <c r="M155" s="328"/>
      <c r="N155" s="41">
        <v>2</v>
      </c>
      <c r="O155" s="6"/>
      <c r="P155" s="6"/>
      <c r="Q155" s="6"/>
      <c r="R155" s="6"/>
      <c r="S155" s="6"/>
      <c r="T155" s="6">
        <v>0</v>
      </c>
      <c r="U155" s="52"/>
      <c r="W155" s="328"/>
      <c r="X155" s="41">
        <v>2</v>
      </c>
      <c r="Y155" s="6"/>
      <c r="Z155" s="6"/>
      <c r="AA155" s="6"/>
      <c r="AB155" s="6"/>
      <c r="AC155" s="6"/>
      <c r="AD155" s="6"/>
      <c r="AE155" s="52"/>
      <c r="AG155" s="328"/>
      <c r="AH155" s="41">
        <v>2</v>
      </c>
      <c r="AI155" s="6"/>
      <c r="AJ155" s="6"/>
      <c r="AK155" s="6"/>
      <c r="AL155" s="6"/>
      <c r="AM155" s="6"/>
      <c r="AN155" s="6"/>
      <c r="AO155" s="52"/>
      <c r="AQ155" s="328"/>
      <c r="AR155" s="41">
        <v>2</v>
      </c>
      <c r="AS155" s="6"/>
      <c r="AT155" s="6"/>
      <c r="AU155" s="6"/>
      <c r="AV155" s="6"/>
      <c r="AW155" s="6"/>
      <c r="AX155" s="6"/>
      <c r="AY155" s="52"/>
      <c r="BA155" s="328"/>
      <c r="BB155" s="41">
        <v>2</v>
      </c>
      <c r="BC155" s="6"/>
      <c r="BD155" s="6"/>
      <c r="BE155" s="6"/>
      <c r="BF155" s="6"/>
      <c r="BG155" s="6"/>
      <c r="BH155" s="6"/>
      <c r="BI155" s="52"/>
      <c r="BK155" s="328"/>
      <c r="BL155" s="41">
        <v>2</v>
      </c>
      <c r="BM155" s="6"/>
      <c r="BN155" s="6"/>
      <c r="BO155" s="6"/>
      <c r="BP155" s="6"/>
      <c r="BQ155" s="6"/>
      <c r="BR155" s="6"/>
      <c r="BS155" s="52"/>
      <c r="BU155" s="328"/>
      <c r="BV155" s="41">
        <v>2</v>
      </c>
      <c r="BW155" s="6"/>
      <c r="BX155" s="6"/>
      <c r="BY155" s="6"/>
      <c r="BZ155" s="6"/>
      <c r="CA155" s="6"/>
      <c r="CB155" s="6"/>
      <c r="CC155" s="52"/>
      <c r="CE155" s="328"/>
      <c r="CF155" s="41">
        <v>2</v>
      </c>
      <c r="CG155" s="6"/>
      <c r="CH155" s="6"/>
      <c r="CI155" s="6"/>
      <c r="CJ155" s="6"/>
      <c r="CK155" s="6"/>
      <c r="CL155" s="6"/>
      <c r="CM155" s="52"/>
      <c r="CO155" s="328"/>
      <c r="CP155" s="41">
        <v>2</v>
      </c>
      <c r="CQ155" s="6"/>
      <c r="CR155" s="6"/>
      <c r="CS155" s="6"/>
      <c r="CT155" s="6"/>
      <c r="CU155" s="6"/>
      <c r="CV155" s="6"/>
      <c r="CW155" s="52"/>
      <c r="CY155" s="328"/>
      <c r="CZ155" s="41">
        <v>2</v>
      </c>
      <c r="DA155" s="6"/>
      <c r="DB155" s="6"/>
      <c r="DC155" s="6"/>
      <c r="DD155" s="6"/>
      <c r="DE155" s="6"/>
      <c r="DF155" s="6"/>
      <c r="DG155" s="52"/>
      <c r="DI155" s="328"/>
      <c r="DJ155" s="41">
        <v>2</v>
      </c>
      <c r="DK155" s="6"/>
      <c r="DL155" s="6"/>
      <c r="DM155" s="6"/>
      <c r="DN155" s="6"/>
      <c r="DO155" s="6"/>
      <c r="DP155" s="6"/>
      <c r="DQ155" s="52"/>
      <c r="DS155" s="328"/>
      <c r="DT155" s="41">
        <v>2</v>
      </c>
      <c r="DU155" s="6"/>
      <c r="DV155" s="6"/>
      <c r="DW155" s="6"/>
      <c r="DX155" s="6"/>
      <c r="DY155" s="6"/>
      <c r="DZ155" s="6"/>
      <c r="EA155" s="52"/>
      <c r="EC155" s="328"/>
      <c r="ED155" s="41">
        <v>2</v>
      </c>
      <c r="EE155" s="6"/>
      <c r="EF155" s="6"/>
      <c r="EG155" s="6"/>
      <c r="EH155" s="6"/>
      <c r="EI155" s="6"/>
      <c r="EJ155" s="6"/>
      <c r="EK155" s="52"/>
      <c r="EM155" s="328"/>
      <c r="EN155" s="41">
        <v>2</v>
      </c>
      <c r="EO155" s="6"/>
      <c r="EP155" s="6"/>
      <c r="EQ155" s="6"/>
      <c r="ER155" s="6"/>
      <c r="ES155" s="6"/>
      <c r="ET155" s="6"/>
      <c r="EU155" s="52"/>
      <c r="EW155" s="328"/>
      <c r="EX155" s="41">
        <v>2</v>
      </c>
      <c r="EY155" s="6"/>
      <c r="EZ155" s="6"/>
      <c r="FA155" s="6"/>
      <c r="FB155" s="6"/>
      <c r="FC155" s="6"/>
      <c r="FD155" s="6"/>
      <c r="FE155" s="52"/>
      <c r="FG155" s="328"/>
      <c r="FH155" s="41">
        <v>2</v>
      </c>
      <c r="FI155" s="6"/>
      <c r="FJ155" s="6"/>
      <c r="FK155" s="6"/>
      <c r="FL155" s="6"/>
      <c r="FM155" s="6"/>
      <c r="FN155" s="6"/>
      <c r="FO155" s="52"/>
      <c r="FQ155" s="328"/>
      <c r="FR155" s="41">
        <v>2</v>
      </c>
      <c r="FS155" s="6"/>
      <c r="FT155" s="6"/>
      <c r="FU155" s="6"/>
      <c r="FV155" s="6"/>
      <c r="FW155" s="6"/>
      <c r="FX155" s="6"/>
      <c r="FY155" s="52"/>
      <c r="GA155" s="328"/>
      <c r="GB155" s="41">
        <v>2</v>
      </c>
      <c r="GC155" s="6"/>
      <c r="GD155" s="6"/>
      <c r="GE155" s="6"/>
      <c r="GF155" s="6"/>
      <c r="GG155" s="6"/>
      <c r="GH155" s="6"/>
      <c r="GI155" s="52"/>
      <c r="GK155" s="328"/>
      <c r="GL155" s="41">
        <v>2</v>
      </c>
      <c r="GM155" s="6"/>
      <c r="GN155" s="6"/>
      <c r="GO155" s="6"/>
      <c r="GP155" s="6"/>
      <c r="GQ155" s="6"/>
      <c r="GR155" s="6"/>
      <c r="GS155" s="52"/>
      <c r="GU155" s="328"/>
      <c r="GV155" s="41">
        <v>2</v>
      </c>
      <c r="GW155" s="6"/>
      <c r="GX155" s="6"/>
      <c r="GY155" s="6"/>
      <c r="GZ155" s="6"/>
      <c r="HA155" s="6"/>
      <c r="HB155" s="6"/>
      <c r="HC155" s="52"/>
      <c r="HE155" s="328"/>
      <c r="HF155" s="41">
        <v>2</v>
      </c>
      <c r="HG155" s="6"/>
      <c r="HH155" s="6"/>
      <c r="HI155" s="6"/>
      <c r="HJ155" s="6"/>
      <c r="HK155" s="6"/>
      <c r="HL155" s="6"/>
      <c r="HM155" s="52"/>
      <c r="HO155" s="328"/>
      <c r="HP155" s="41">
        <v>2</v>
      </c>
      <c r="HQ155" s="6"/>
      <c r="HR155" s="6"/>
      <c r="HS155" s="6"/>
      <c r="HT155" s="6"/>
      <c r="HU155" s="6"/>
      <c r="HV155" s="6"/>
      <c r="HW155" s="52"/>
      <c r="HY155" s="328"/>
      <c r="HZ155" s="41">
        <v>2</v>
      </c>
      <c r="IA155" s="6"/>
      <c r="IB155" s="6"/>
      <c r="IC155" s="6"/>
      <c r="ID155" s="6"/>
      <c r="IE155" s="6"/>
      <c r="IF155" s="6"/>
      <c r="IG155" s="52"/>
      <c r="II155" s="328"/>
      <c r="IJ155" s="41">
        <v>2</v>
      </c>
      <c r="IK155" s="6"/>
      <c r="IL155" s="6"/>
      <c r="IM155" s="6"/>
      <c r="IN155" s="6"/>
      <c r="IO155" s="6"/>
      <c r="IP155" s="6"/>
      <c r="IQ155" s="52"/>
      <c r="IS155" s="328"/>
      <c r="IT155" s="41">
        <v>2</v>
      </c>
      <c r="IU155" s="6"/>
      <c r="IV155" s="6"/>
      <c r="IW155" s="6"/>
      <c r="IX155" s="6"/>
      <c r="IY155" s="6"/>
      <c r="IZ155" s="6"/>
      <c r="JA155" s="52"/>
    </row>
    <row r="156" spans="1:261" s="1" customFormat="1" outlineLevel="2" x14ac:dyDescent="0.25">
      <c r="B156" s="338"/>
      <c r="C156" s="328"/>
      <c r="D156" s="41">
        <v>3</v>
      </c>
      <c r="E156" s="6"/>
      <c r="F156" s="6"/>
      <c r="G156" s="6"/>
      <c r="H156" s="6"/>
      <c r="I156" s="6"/>
      <c r="J156" s="6"/>
      <c r="K156" s="52"/>
      <c r="M156" s="328"/>
      <c r="N156" s="41">
        <v>3</v>
      </c>
      <c r="O156" s="6"/>
      <c r="P156" s="6"/>
      <c r="Q156" s="6"/>
      <c r="R156" s="6"/>
      <c r="S156" s="6"/>
      <c r="T156" s="6">
        <v>0</v>
      </c>
      <c r="U156" s="52"/>
      <c r="W156" s="328"/>
      <c r="X156" s="41">
        <v>3</v>
      </c>
      <c r="Y156" s="6"/>
      <c r="Z156" s="6"/>
      <c r="AA156" s="6"/>
      <c r="AB156" s="6"/>
      <c r="AC156" s="6"/>
      <c r="AD156" s="6"/>
      <c r="AE156" s="52"/>
      <c r="AG156" s="328"/>
      <c r="AH156" s="41">
        <v>3</v>
      </c>
      <c r="AI156" s="6"/>
      <c r="AJ156" s="6"/>
      <c r="AK156" s="6"/>
      <c r="AL156" s="6"/>
      <c r="AM156" s="6"/>
      <c r="AN156" s="6"/>
      <c r="AO156" s="52"/>
      <c r="AQ156" s="328"/>
      <c r="AR156" s="41">
        <v>3</v>
      </c>
      <c r="AS156" s="6"/>
      <c r="AT156" s="6"/>
      <c r="AU156" s="6"/>
      <c r="AV156" s="6"/>
      <c r="AW156" s="6"/>
      <c r="AX156" s="6"/>
      <c r="AY156" s="52"/>
      <c r="BA156" s="328"/>
      <c r="BB156" s="41">
        <v>3</v>
      </c>
      <c r="BC156" s="6"/>
      <c r="BD156" s="6"/>
      <c r="BE156" s="6"/>
      <c r="BF156" s="6"/>
      <c r="BG156" s="6"/>
      <c r="BH156" s="6"/>
      <c r="BI156" s="52"/>
      <c r="BK156" s="328"/>
      <c r="BL156" s="41">
        <v>3</v>
      </c>
      <c r="BM156" s="6"/>
      <c r="BN156" s="6"/>
      <c r="BO156" s="6"/>
      <c r="BP156" s="6"/>
      <c r="BQ156" s="6"/>
      <c r="BR156" s="6"/>
      <c r="BS156" s="52"/>
      <c r="BU156" s="328"/>
      <c r="BV156" s="41">
        <v>3</v>
      </c>
      <c r="BW156" s="6"/>
      <c r="BX156" s="6"/>
      <c r="BY156" s="6"/>
      <c r="BZ156" s="6"/>
      <c r="CA156" s="6"/>
      <c r="CB156" s="6"/>
      <c r="CC156" s="52"/>
      <c r="CE156" s="328"/>
      <c r="CF156" s="41">
        <v>3</v>
      </c>
      <c r="CG156" s="6"/>
      <c r="CH156" s="6"/>
      <c r="CI156" s="6"/>
      <c r="CJ156" s="6"/>
      <c r="CK156" s="6"/>
      <c r="CL156" s="6"/>
      <c r="CM156" s="52"/>
      <c r="CO156" s="328"/>
      <c r="CP156" s="41">
        <v>3</v>
      </c>
      <c r="CQ156" s="6"/>
      <c r="CR156" s="6"/>
      <c r="CS156" s="6"/>
      <c r="CT156" s="6"/>
      <c r="CU156" s="6"/>
      <c r="CV156" s="6"/>
      <c r="CW156" s="52"/>
      <c r="CY156" s="328"/>
      <c r="CZ156" s="41">
        <v>3</v>
      </c>
      <c r="DA156" s="6"/>
      <c r="DB156" s="6"/>
      <c r="DC156" s="6"/>
      <c r="DD156" s="6"/>
      <c r="DE156" s="6"/>
      <c r="DF156" s="6"/>
      <c r="DG156" s="52"/>
      <c r="DI156" s="328"/>
      <c r="DJ156" s="41">
        <v>3</v>
      </c>
      <c r="DK156" s="6"/>
      <c r="DL156" s="6"/>
      <c r="DM156" s="6"/>
      <c r="DN156" s="6"/>
      <c r="DO156" s="6"/>
      <c r="DP156" s="6"/>
      <c r="DQ156" s="52"/>
      <c r="DS156" s="328"/>
      <c r="DT156" s="41">
        <v>3</v>
      </c>
      <c r="DU156" s="6"/>
      <c r="DV156" s="6"/>
      <c r="DW156" s="6"/>
      <c r="DX156" s="6"/>
      <c r="DY156" s="6"/>
      <c r="DZ156" s="6"/>
      <c r="EA156" s="52"/>
      <c r="EC156" s="328"/>
      <c r="ED156" s="41">
        <v>3</v>
      </c>
      <c r="EE156" s="6"/>
      <c r="EF156" s="6"/>
      <c r="EG156" s="6"/>
      <c r="EH156" s="6"/>
      <c r="EI156" s="6"/>
      <c r="EJ156" s="6"/>
      <c r="EK156" s="52"/>
      <c r="EM156" s="328"/>
      <c r="EN156" s="41">
        <v>3</v>
      </c>
      <c r="EO156" s="6"/>
      <c r="EP156" s="6"/>
      <c r="EQ156" s="6"/>
      <c r="ER156" s="6"/>
      <c r="ES156" s="6"/>
      <c r="ET156" s="6"/>
      <c r="EU156" s="52"/>
      <c r="EW156" s="328"/>
      <c r="EX156" s="41">
        <v>3</v>
      </c>
      <c r="EY156" s="6"/>
      <c r="EZ156" s="6"/>
      <c r="FA156" s="6"/>
      <c r="FB156" s="6"/>
      <c r="FC156" s="6"/>
      <c r="FD156" s="6"/>
      <c r="FE156" s="52"/>
      <c r="FG156" s="328"/>
      <c r="FH156" s="41">
        <v>3</v>
      </c>
      <c r="FI156" s="6"/>
      <c r="FJ156" s="6"/>
      <c r="FK156" s="6"/>
      <c r="FL156" s="6"/>
      <c r="FM156" s="6"/>
      <c r="FN156" s="6"/>
      <c r="FO156" s="52"/>
      <c r="FQ156" s="328"/>
      <c r="FR156" s="41">
        <v>3</v>
      </c>
      <c r="FS156" s="6"/>
      <c r="FT156" s="6"/>
      <c r="FU156" s="6"/>
      <c r="FV156" s="6"/>
      <c r="FW156" s="6"/>
      <c r="FX156" s="6"/>
      <c r="FY156" s="52"/>
      <c r="GA156" s="328"/>
      <c r="GB156" s="41">
        <v>3</v>
      </c>
      <c r="GC156" s="6"/>
      <c r="GD156" s="6"/>
      <c r="GE156" s="6"/>
      <c r="GF156" s="6"/>
      <c r="GG156" s="6"/>
      <c r="GH156" s="6"/>
      <c r="GI156" s="52"/>
      <c r="GK156" s="328"/>
      <c r="GL156" s="41">
        <v>3</v>
      </c>
      <c r="GM156" s="6"/>
      <c r="GN156" s="6"/>
      <c r="GO156" s="6"/>
      <c r="GP156" s="6"/>
      <c r="GQ156" s="6"/>
      <c r="GR156" s="6"/>
      <c r="GS156" s="52"/>
      <c r="GU156" s="328"/>
      <c r="GV156" s="41">
        <v>3</v>
      </c>
      <c r="GW156" s="6"/>
      <c r="GX156" s="6"/>
      <c r="GY156" s="6"/>
      <c r="GZ156" s="6"/>
      <c r="HA156" s="6"/>
      <c r="HB156" s="6"/>
      <c r="HC156" s="52"/>
      <c r="HE156" s="328"/>
      <c r="HF156" s="41">
        <v>3</v>
      </c>
      <c r="HG156" s="6"/>
      <c r="HH156" s="6"/>
      <c r="HI156" s="6"/>
      <c r="HJ156" s="6"/>
      <c r="HK156" s="6"/>
      <c r="HL156" s="6"/>
      <c r="HM156" s="52"/>
      <c r="HO156" s="328"/>
      <c r="HP156" s="41">
        <v>3</v>
      </c>
      <c r="HQ156" s="6"/>
      <c r="HR156" s="6"/>
      <c r="HS156" s="6"/>
      <c r="HT156" s="6"/>
      <c r="HU156" s="6"/>
      <c r="HV156" s="6"/>
      <c r="HW156" s="52"/>
      <c r="HY156" s="328"/>
      <c r="HZ156" s="41">
        <v>3</v>
      </c>
      <c r="IA156" s="6"/>
      <c r="IB156" s="6"/>
      <c r="IC156" s="6"/>
      <c r="ID156" s="6"/>
      <c r="IE156" s="6"/>
      <c r="IF156" s="6"/>
      <c r="IG156" s="52"/>
      <c r="II156" s="328"/>
      <c r="IJ156" s="41">
        <v>3</v>
      </c>
      <c r="IK156" s="6"/>
      <c r="IL156" s="6"/>
      <c r="IM156" s="6"/>
      <c r="IN156" s="6"/>
      <c r="IO156" s="6"/>
      <c r="IP156" s="6"/>
      <c r="IQ156" s="52"/>
      <c r="IS156" s="328"/>
      <c r="IT156" s="41">
        <v>3</v>
      </c>
      <c r="IU156" s="6"/>
      <c r="IV156" s="6"/>
      <c r="IW156" s="6"/>
      <c r="IX156" s="6"/>
      <c r="IY156" s="6"/>
      <c r="IZ156" s="6"/>
      <c r="JA156" s="52"/>
    </row>
    <row r="157" spans="1:261" s="1" customFormat="1" outlineLevel="2" x14ac:dyDescent="0.25">
      <c r="B157" s="338"/>
      <c r="C157" s="339"/>
      <c r="D157" s="17" t="s">
        <v>1</v>
      </c>
      <c r="E157" s="36" t="e">
        <f>AVERAGE(O157,Y157,AI157,AS157,BC157,BM157,BW157,CG157,CQ157,DA157,DK157,DU157,EE157,EO157,EY157,FI157,FS157,GC157,GM157,GW157,HG157,HQ157,IA157,IK157,IU157)</f>
        <v>#DIV/0!</v>
      </c>
      <c r="F157" s="36" t="e">
        <f t="shared" ref="F157:J157" si="740">AVERAGE(P157,Z157,AJ157,AT157,BD157,BN157,BX157,CH157,CR157,DB157,DL157,DV157,EF157,EP157,EZ157,FJ157,FT157,GD157,GN157,GX157,HH157,HR157,IB157,IL157,IV157)</f>
        <v>#DIV/0!</v>
      </c>
      <c r="G157" s="36" t="e">
        <f t="shared" si="740"/>
        <v>#DIV/0!</v>
      </c>
      <c r="H157" s="36" t="e">
        <f t="shared" si="740"/>
        <v>#DIV/0!</v>
      </c>
      <c r="I157" s="36" t="e">
        <f t="shared" si="740"/>
        <v>#DIV/0!</v>
      </c>
      <c r="J157" s="36">
        <f t="shared" si="740"/>
        <v>0</v>
      </c>
      <c r="K157" s="52" t="s">
        <v>430</v>
      </c>
      <c r="M157" s="48"/>
      <c r="N157" s="17" t="s">
        <v>1</v>
      </c>
      <c r="O157" s="36" t="str">
        <f>IF(COUNT(O154:O156)=0,"",AVERAGE(O154:O156))</f>
        <v/>
      </c>
      <c r="P157" s="36" t="str">
        <f>IF(COUNT(P154:P156)=0,"",AVERAGE(P154:P156))</f>
        <v/>
      </c>
      <c r="Q157" s="36" t="str">
        <f>IF(COUNT(Q154:Q156)=0,"",AVERAGE(Q154:Q156))</f>
        <v/>
      </c>
      <c r="R157" s="36" t="str">
        <f>IF(COUNT(R154:R156)=0,"",AVERAGE(R154:R156))</f>
        <v/>
      </c>
      <c r="S157" s="36"/>
      <c r="T157" s="36">
        <f>IF(COUNT(T154:T156)=0,"",AVERAGE(T154:T156))</f>
        <v>0</v>
      </c>
      <c r="U157" s="52" t="str">
        <f>IF(COUNT(#REF!)=0,"",AVERAGE(#REF!))</f>
        <v/>
      </c>
      <c r="W157" s="48"/>
      <c r="X157" s="17" t="s">
        <v>1</v>
      </c>
      <c r="Y157" s="36" t="str">
        <f t="shared" ref="Y157:AD157" si="741">IF(COUNT(Y154:Y156)=0,"",AVERAGE(Y154:Y156))</f>
        <v/>
      </c>
      <c r="Z157" s="36" t="str">
        <f t="shared" si="741"/>
        <v/>
      </c>
      <c r="AA157" s="36" t="str">
        <f t="shared" si="741"/>
        <v/>
      </c>
      <c r="AB157" s="36" t="str">
        <f t="shared" si="741"/>
        <v/>
      </c>
      <c r="AC157" s="36" t="str">
        <f t="shared" si="741"/>
        <v/>
      </c>
      <c r="AD157" s="36" t="str">
        <f t="shared" si="741"/>
        <v/>
      </c>
      <c r="AE157" s="52" t="str">
        <f>IF(COUNT(#REF!)=0,"",AVERAGE(#REF!))</f>
        <v/>
      </c>
      <c r="AG157" s="48"/>
      <c r="AH157" s="17" t="s">
        <v>1</v>
      </c>
      <c r="AI157" s="36" t="str">
        <f t="shared" ref="AI157:AN157" si="742">IF(COUNT(AI154:AI156)=0,"",AVERAGE(AI154:AI156))</f>
        <v/>
      </c>
      <c r="AJ157" s="36" t="str">
        <f t="shared" si="742"/>
        <v/>
      </c>
      <c r="AK157" s="36" t="str">
        <f t="shared" si="742"/>
        <v/>
      </c>
      <c r="AL157" s="36" t="str">
        <f t="shared" si="742"/>
        <v/>
      </c>
      <c r="AM157" s="36" t="str">
        <f t="shared" si="742"/>
        <v/>
      </c>
      <c r="AN157" s="36" t="str">
        <f t="shared" si="742"/>
        <v/>
      </c>
      <c r="AO157" s="52" t="str">
        <f>IF(COUNT(#REF!)=0,"",AVERAGE(#REF!))</f>
        <v/>
      </c>
      <c r="AQ157" s="48"/>
      <c r="AR157" s="17" t="s">
        <v>1</v>
      </c>
      <c r="AS157" s="36" t="str">
        <f t="shared" ref="AS157:AX157" si="743">IF(COUNT(AS154:AS156)=0,"",AVERAGE(AS154:AS156))</f>
        <v/>
      </c>
      <c r="AT157" s="36" t="str">
        <f t="shared" si="743"/>
        <v/>
      </c>
      <c r="AU157" s="36" t="str">
        <f t="shared" si="743"/>
        <v/>
      </c>
      <c r="AV157" s="36" t="str">
        <f t="shared" si="743"/>
        <v/>
      </c>
      <c r="AW157" s="36" t="str">
        <f t="shared" si="743"/>
        <v/>
      </c>
      <c r="AX157" s="36" t="str">
        <f t="shared" si="743"/>
        <v/>
      </c>
      <c r="AY157" s="52" t="str">
        <f>IF(COUNT(#REF!)=0,"",AVERAGE(#REF!))</f>
        <v/>
      </c>
      <c r="BA157" s="48"/>
      <c r="BB157" s="17" t="s">
        <v>1</v>
      </c>
      <c r="BC157" s="36" t="str">
        <f t="shared" ref="BC157:BH157" si="744">IF(COUNT(BC154:BC156)=0,"",AVERAGE(BC154:BC156))</f>
        <v/>
      </c>
      <c r="BD157" s="36" t="str">
        <f t="shared" si="744"/>
        <v/>
      </c>
      <c r="BE157" s="36" t="str">
        <f t="shared" si="744"/>
        <v/>
      </c>
      <c r="BF157" s="36" t="str">
        <f t="shared" si="744"/>
        <v/>
      </c>
      <c r="BG157" s="36" t="str">
        <f t="shared" si="744"/>
        <v/>
      </c>
      <c r="BH157" s="36" t="str">
        <f t="shared" si="744"/>
        <v/>
      </c>
      <c r="BI157" s="52" t="str">
        <f>IF(COUNT(#REF!)=0,"",AVERAGE(#REF!))</f>
        <v/>
      </c>
      <c r="BK157" s="48"/>
      <c r="BL157" s="17" t="s">
        <v>1</v>
      </c>
      <c r="BM157" s="36" t="str">
        <f t="shared" ref="BM157:BR157" si="745">IF(COUNT(BM154:BM156)=0,"",AVERAGE(BM154:BM156))</f>
        <v/>
      </c>
      <c r="BN157" s="36" t="str">
        <f t="shared" si="745"/>
        <v/>
      </c>
      <c r="BO157" s="36" t="str">
        <f t="shared" si="745"/>
        <v/>
      </c>
      <c r="BP157" s="36" t="str">
        <f t="shared" si="745"/>
        <v/>
      </c>
      <c r="BQ157" s="36" t="str">
        <f t="shared" si="745"/>
        <v/>
      </c>
      <c r="BR157" s="36" t="str">
        <f t="shared" si="745"/>
        <v/>
      </c>
      <c r="BS157" s="52" t="str">
        <f>IF(COUNT(#REF!)=0,"",AVERAGE(#REF!))</f>
        <v/>
      </c>
      <c r="BU157" s="48"/>
      <c r="BV157" s="17" t="s">
        <v>1</v>
      </c>
      <c r="BW157" s="36" t="str">
        <f t="shared" ref="BW157:CB157" si="746">IF(COUNT(BW154:BW156)=0,"",AVERAGE(BW154:BW156))</f>
        <v/>
      </c>
      <c r="BX157" s="36" t="str">
        <f t="shared" si="746"/>
        <v/>
      </c>
      <c r="BY157" s="36" t="str">
        <f t="shared" si="746"/>
        <v/>
      </c>
      <c r="BZ157" s="36" t="str">
        <f t="shared" si="746"/>
        <v/>
      </c>
      <c r="CA157" s="36" t="str">
        <f t="shared" si="746"/>
        <v/>
      </c>
      <c r="CB157" s="36" t="str">
        <f t="shared" si="746"/>
        <v/>
      </c>
      <c r="CC157" s="52" t="str">
        <f>IF(COUNT(#REF!)=0,"",AVERAGE(#REF!))</f>
        <v/>
      </c>
      <c r="CE157" s="48"/>
      <c r="CF157" s="17" t="s">
        <v>1</v>
      </c>
      <c r="CG157" s="36" t="str">
        <f t="shared" ref="CG157:CL157" si="747">IF(COUNT(CG154:CG156)=0,"",AVERAGE(CG154:CG156))</f>
        <v/>
      </c>
      <c r="CH157" s="36" t="str">
        <f t="shared" si="747"/>
        <v/>
      </c>
      <c r="CI157" s="36" t="str">
        <f t="shared" si="747"/>
        <v/>
      </c>
      <c r="CJ157" s="36" t="str">
        <f t="shared" si="747"/>
        <v/>
      </c>
      <c r="CK157" s="36" t="str">
        <f t="shared" si="747"/>
        <v/>
      </c>
      <c r="CL157" s="36" t="str">
        <f t="shared" si="747"/>
        <v/>
      </c>
      <c r="CM157" s="52" t="str">
        <f>IF(COUNT(#REF!)=0,"",AVERAGE(#REF!))</f>
        <v/>
      </c>
      <c r="CO157" s="48"/>
      <c r="CP157" s="17" t="s">
        <v>1</v>
      </c>
      <c r="CQ157" s="36" t="str">
        <f t="shared" ref="CQ157:CV157" si="748">IF(COUNT(CQ154:CQ156)=0,"",AVERAGE(CQ154:CQ156))</f>
        <v/>
      </c>
      <c r="CR157" s="36" t="str">
        <f t="shared" si="748"/>
        <v/>
      </c>
      <c r="CS157" s="36" t="str">
        <f t="shared" si="748"/>
        <v/>
      </c>
      <c r="CT157" s="36" t="str">
        <f t="shared" si="748"/>
        <v/>
      </c>
      <c r="CU157" s="36" t="str">
        <f t="shared" si="748"/>
        <v/>
      </c>
      <c r="CV157" s="36" t="str">
        <f t="shared" si="748"/>
        <v/>
      </c>
      <c r="CW157" s="52" t="str">
        <f>IF(COUNT(#REF!)=0,"",AVERAGE(#REF!))</f>
        <v/>
      </c>
      <c r="CY157" s="48"/>
      <c r="CZ157" s="17" t="s">
        <v>1</v>
      </c>
      <c r="DA157" s="36" t="str">
        <f t="shared" ref="DA157:DF157" si="749">IF(COUNT(DA154:DA156)=0,"",AVERAGE(DA154:DA156))</f>
        <v/>
      </c>
      <c r="DB157" s="36" t="str">
        <f t="shared" si="749"/>
        <v/>
      </c>
      <c r="DC157" s="36" t="str">
        <f t="shared" si="749"/>
        <v/>
      </c>
      <c r="DD157" s="36" t="str">
        <f t="shared" si="749"/>
        <v/>
      </c>
      <c r="DE157" s="36" t="str">
        <f t="shared" si="749"/>
        <v/>
      </c>
      <c r="DF157" s="36" t="str">
        <f t="shared" si="749"/>
        <v/>
      </c>
      <c r="DG157" s="52" t="str">
        <f>IF(COUNT(#REF!)=0,"",AVERAGE(#REF!))</f>
        <v/>
      </c>
      <c r="DI157" s="48"/>
      <c r="DJ157" s="17" t="s">
        <v>1</v>
      </c>
      <c r="DK157" s="36" t="str">
        <f t="shared" ref="DK157:DP157" si="750">IF(COUNT(DK154:DK156)=0,"",AVERAGE(DK154:DK156))</f>
        <v/>
      </c>
      <c r="DL157" s="36" t="str">
        <f t="shared" si="750"/>
        <v/>
      </c>
      <c r="DM157" s="36" t="str">
        <f t="shared" si="750"/>
        <v/>
      </c>
      <c r="DN157" s="36" t="str">
        <f t="shared" si="750"/>
        <v/>
      </c>
      <c r="DO157" s="36" t="str">
        <f t="shared" si="750"/>
        <v/>
      </c>
      <c r="DP157" s="36" t="str">
        <f t="shared" si="750"/>
        <v/>
      </c>
      <c r="DQ157" s="52" t="str">
        <f>IF(COUNT(#REF!)=0,"",AVERAGE(#REF!))</f>
        <v/>
      </c>
      <c r="DS157" s="48"/>
      <c r="DT157" s="17" t="s">
        <v>1</v>
      </c>
      <c r="DU157" s="36" t="str">
        <f t="shared" ref="DU157:DZ157" si="751">IF(COUNT(DU154:DU156)=0,"",AVERAGE(DU154:DU156))</f>
        <v/>
      </c>
      <c r="DV157" s="36" t="str">
        <f t="shared" si="751"/>
        <v/>
      </c>
      <c r="DW157" s="36" t="str">
        <f t="shared" si="751"/>
        <v/>
      </c>
      <c r="DX157" s="36" t="str">
        <f t="shared" si="751"/>
        <v/>
      </c>
      <c r="DY157" s="36" t="str">
        <f t="shared" si="751"/>
        <v/>
      </c>
      <c r="DZ157" s="36" t="str">
        <f t="shared" si="751"/>
        <v/>
      </c>
      <c r="EA157" s="52" t="str">
        <f>IF(COUNT(#REF!)=0,"",AVERAGE(#REF!))</f>
        <v/>
      </c>
      <c r="EC157" s="48"/>
      <c r="ED157" s="17" t="s">
        <v>1</v>
      </c>
      <c r="EE157" s="36" t="str">
        <f t="shared" ref="EE157:EJ157" si="752">IF(COUNT(EE154:EE156)=0,"",AVERAGE(EE154:EE156))</f>
        <v/>
      </c>
      <c r="EF157" s="36" t="str">
        <f t="shared" si="752"/>
        <v/>
      </c>
      <c r="EG157" s="36" t="str">
        <f t="shared" si="752"/>
        <v/>
      </c>
      <c r="EH157" s="36" t="str">
        <f t="shared" si="752"/>
        <v/>
      </c>
      <c r="EI157" s="36" t="str">
        <f t="shared" si="752"/>
        <v/>
      </c>
      <c r="EJ157" s="36" t="str">
        <f t="shared" si="752"/>
        <v/>
      </c>
      <c r="EK157" s="52" t="str">
        <f>IF(COUNT(#REF!)=0,"",AVERAGE(#REF!))</f>
        <v/>
      </c>
      <c r="EM157" s="48"/>
      <c r="EN157" s="17" t="s">
        <v>1</v>
      </c>
      <c r="EO157" s="36" t="str">
        <f t="shared" ref="EO157:ET157" si="753">IF(COUNT(EO154:EO156)=0,"",AVERAGE(EO154:EO156))</f>
        <v/>
      </c>
      <c r="EP157" s="36" t="str">
        <f t="shared" si="753"/>
        <v/>
      </c>
      <c r="EQ157" s="36" t="str">
        <f t="shared" si="753"/>
        <v/>
      </c>
      <c r="ER157" s="36" t="str">
        <f t="shared" si="753"/>
        <v/>
      </c>
      <c r="ES157" s="36" t="str">
        <f t="shared" si="753"/>
        <v/>
      </c>
      <c r="ET157" s="36" t="str">
        <f t="shared" si="753"/>
        <v/>
      </c>
      <c r="EU157" s="52" t="str">
        <f>IF(COUNT(#REF!)=0,"",AVERAGE(#REF!))</f>
        <v/>
      </c>
      <c r="EW157" s="48"/>
      <c r="EX157" s="17" t="s">
        <v>1</v>
      </c>
      <c r="EY157" s="36" t="str">
        <f t="shared" ref="EY157:FD157" si="754">IF(COUNT(EY154:EY156)=0,"",AVERAGE(EY154:EY156))</f>
        <v/>
      </c>
      <c r="EZ157" s="36" t="str">
        <f t="shared" si="754"/>
        <v/>
      </c>
      <c r="FA157" s="36" t="str">
        <f t="shared" si="754"/>
        <v/>
      </c>
      <c r="FB157" s="36" t="str">
        <f t="shared" si="754"/>
        <v/>
      </c>
      <c r="FC157" s="36" t="str">
        <f t="shared" si="754"/>
        <v/>
      </c>
      <c r="FD157" s="36" t="str">
        <f t="shared" si="754"/>
        <v/>
      </c>
      <c r="FE157" s="52" t="str">
        <f>IF(COUNT(#REF!)=0,"",AVERAGE(#REF!))</f>
        <v/>
      </c>
      <c r="FG157" s="48"/>
      <c r="FH157" s="17" t="s">
        <v>1</v>
      </c>
      <c r="FI157" s="36" t="str">
        <f t="shared" ref="FI157:FN157" si="755">IF(COUNT(FI154:FI156)=0,"",AVERAGE(FI154:FI156))</f>
        <v/>
      </c>
      <c r="FJ157" s="36" t="str">
        <f t="shared" si="755"/>
        <v/>
      </c>
      <c r="FK157" s="36" t="str">
        <f t="shared" si="755"/>
        <v/>
      </c>
      <c r="FL157" s="36" t="str">
        <f t="shared" si="755"/>
        <v/>
      </c>
      <c r="FM157" s="36" t="str">
        <f t="shared" si="755"/>
        <v/>
      </c>
      <c r="FN157" s="36" t="str">
        <f t="shared" si="755"/>
        <v/>
      </c>
      <c r="FO157" s="52" t="str">
        <f>IF(COUNT(#REF!)=0,"",AVERAGE(#REF!))</f>
        <v/>
      </c>
      <c r="FQ157" s="48"/>
      <c r="FR157" s="17" t="s">
        <v>1</v>
      </c>
      <c r="FS157" s="36" t="str">
        <f t="shared" ref="FS157:FX157" si="756">IF(COUNT(FS154:FS156)=0,"",AVERAGE(FS154:FS156))</f>
        <v/>
      </c>
      <c r="FT157" s="36" t="str">
        <f t="shared" si="756"/>
        <v/>
      </c>
      <c r="FU157" s="36" t="str">
        <f t="shared" si="756"/>
        <v/>
      </c>
      <c r="FV157" s="36" t="str">
        <f t="shared" si="756"/>
        <v/>
      </c>
      <c r="FW157" s="36" t="str">
        <f t="shared" si="756"/>
        <v/>
      </c>
      <c r="FX157" s="36" t="str">
        <f t="shared" si="756"/>
        <v/>
      </c>
      <c r="FY157" s="52" t="str">
        <f>IF(COUNT(#REF!)=0,"",AVERAGE(#REF!))</f>
        <v/>
      </c>
      <c r="GA157" s="48"/>
      <c r="GB157" s="17" t="s">
        <v>1</v>
      </c>
      <c r="GC157" s="36" t="str">
        <f t="shared" ref="GC157:GH157" si="757">IF(COUNT(GC154:GC156)=0,"",AVERAGE(GC154:GC156))</f>
        <v/>
      </c>
      <c r="GD157" s="36" t="str">
        <f t="shared" si="757"/>
        <v/>
      </c>
      <c r="GE157" s="36" t="str">
        <f t="shared" si="757"/>
        <v/>
      </c>
      <c r="GF157" s="36" t="str">
        <f t="shared" si="757"/>
        <v/>
      </c>
      <c r="GG157" s="36" t="str">
        <f t="shared" si="757"/>
        <v/>
      </c>
      <c r="GH157" s="36" t="str">
        <f t="shared" si="757"/>
        <v/>
      </c>
      <c r="GI157" s="52" t="str">
        <f>IF(COUNT(#REF!)=0,"",AVERAGE(#REF!))</f>
        <v/>
      </c>
      <c r="GK157" s="48"/>
      <c r="GL157" s="17" t="s">
        <v>1</v>
      </c>
      <c r="GM157" s="36" t="str">
        <f t="shared" ref="GM157:GR157" si="758">IF(COUNT(GM154:GM156)=0,"",AVERAGE(GM154:GM156))</f>
        <v/>
      </c>
      <c r="GN157" s="36" t="str">
        <f t="shared" si="758"/>
        <v/>
      </c>
      <c r="GO157" s="36" t="str">
        <f t="shared" si="758"/>
        <v/>
      </c>
      <c r="GP157" s="36" t="str">
        <f t="shared" si="758"/>
        <v/>
      </c>
      <c r="GQ157" s="36" t="str">
        <f t="shared" si="758"/>
        <v/>
      </c>
      <c r="GR157" s="36" t="str">
        <f t="shared" si="758"/>
        <v/>
      </c>
      <c r="GS157" s="52" t="str">
        <f>IF(COUNT(#REF!)=0,"",AVERAGE(#REF!))</f>
        <v/>
      </c>
      <c r="GU157" s="48"/>
      <c r="GV157" s="17" t="s">
        <v>1</v>
      </c>
      <c r="GW157" s="36" t="str">
        <f t="shared" ref="GW157:HB157" si="759">IF(COUNT(GW154:GW156)=0,"",AVERAGE(GW154:GW156))</f>
        <v/>
      </c>
      <c r="GX157" s="36" t="str">
        <f t="shared" si="759"/>
        <v/>
      </c>
      <c r="GY157" s="36" t="str">
        <f t="shared" si="759"/>
        <v/>
      </c>
      <c r="GZ157" s="36" t="str">
        <f t="shared" si="759"/>
        <v/>
      </c>
      <c r="HA157" s="36" t="str">
        <f t="shared" si="759"/>
        <v/>
      </c>
      <c r="HB157" s="36" t="str">
        <f t="shared" si="759"/>
        <v/>
      </c>
      <c r="HC157" s="52" t="str">
        <f>IF(COUNT(#REF!)=0,"",AVERAGE(#REF!))</f>
        <v/>
      </c>
      <c r="HE157" s="48"/>
      <c r="HF157" s="17" t="s">
        <v>1</v>
      </c>
      <c r="HG157" s="36" t="str">
        <f t="shared" ref="HG157:HL157" si="760">IF(COUNT(HG154:HG156)=0,"",AVERAGE(HG154:HG156))</f>
        <v/>
      </c>
      <c r="HH157" s="36" t="str">
        <f t="shared" si="760"/>
        <v/>
      </c>
      <c r="HI157" s="36" t="str">
        <f t="shared" si="760"/>
        <v/>
      </c>
      <c r="HJ157" s="36" t="str">
        <f t="shared" si="760"/>
        <v/>
      </c>
      <c r="HK157" s="36" t="str">
        <f t="shared" si="760"/>
        <v/>
      </c>
      <c r="HL157" s="36" t="str">
        <f t="shared" si="760"/>
        <v/>
      </c>
      <c r="HM157" s="52" t="str">
        <f>IF(COUNT(#REF!)=0,"",AVERAGE(#REF!))</f>
        <v/>
      </c>
      <c r="HO157" s="48"/>
      <c r="HP157" s="17" t="s">
        <v>1</v>
      </c>
      <c r="HQ157" s="36" t="str">
        <f t="shared" ref="HQ157:HV157" si="761">IF(COUNT(HQ154:HQ156)=0,"",AVERAGE(HQ154:HQ156))</f>
        <v/>
      </c>
      <c r="HR157" s="36" t="str">
        <f t="shared" si="761"/>
        <v/>
      </c>
      <c r="HS157" s="36" t="str">
        <f t="shared" si="761"/>
        <v/>
      </c>
      <c r="HT157" s="36" t="str">
        <f t="shared" si="761"/>
        <v/>
      </c>
      <c r="HU157" s="36" t="str">
        <f t="shared" si="761"/>
        <v/>
      </c>
      <c r="HV157" s="36" t="str">
        <f t="shared" si="761"/>
        <v/>
      </c>
      <c r="HW157" s="52" t="str">
        <f>IF(COUNT(#REF!)=0,"",AVERAGE(#REF!))</f>
        <v/>
      </c>
      <c r="HY157" s="48"/>
      <c r="HZ157" s="17" t="s">
        <v>1</v>
      </c>
      <c r="IA157" s="36" t="str">
        <f t="shared" ref="IA157:IF157" si="762">IF(COUNT(IA154:IA156)=0,"",AVERAGE(IA154:IA156))</f>
        <v/>
      </c>
      <c r="IB157" s="36" t="str">
        <f t="shared" si="762"/>
        <v/>
      </c>
      <c r="IC157" s="36" t="str">
        <f t="shared" si="762"/>
        <v/>
      </c>
      <c r="ID157" s="36" t="str">
        <f t="shared" si="762"/>
        <v/>
      </c>
      <c r="IE157" s="36" t="str">
        <f t="shared" si="762"/>
        <v/>
      </c>
      <c r="IF157" s="36" t="str">
        <f t="shared" si="762"/>
        <v/>
      </c>
      <c r="IG157" s="52" t="str">
        <f>IF(COUNT(#REF!)=0,"",AVERAGE(#REF!))</f>
        <v/>
      </c>
      <c r="II157" s="48"/>
      <c r="IJ157" s="17" t="s">
        <v>1</v>
      </c>
      <c r="IK157" s="36" t="str">
        <f t="shared" ref="IK157:IP157" si="763">IF(COUNT(IK154:IK156)=0,"",AVERAGE(IK154:IK156))</f>
        <v/>
      </c>
      <c r="IL157" s="36" t="str">
        <f t="shared" si="763"/>
        <v/>
      </c>
      <c r="IM157" s="36" t="str">
        <f t="shared" si="763"/>
        <v/>
      </c>
      <c r="IN157" s="36" t="str">
        <f t="shared" si="763"/>
        <v/>
      </c>
      <c r="IO157" s="36" t="str">
        <f t="shared" si="763"/>
        <v/>
      </c>
      <c r="IP157" s="36" t="str">
        <f t="shared" si="763"/>
        <v/>
      </c>
      <c r="IQ157" s="52" t="str">
        <f>IF(COUNT(#REF!)=0,"",AVERAGE(#REF!))</f>
        <v/>
      </c>
      <c r="IS157" s="48"/>
      <c r="IT157" s="17" t="s">
        <v>1</v>
      </c>
      <c r="IU157" s="36" t="str">
        <f t="shared" ref="IU157:IZ157" si="764">IF(COUNT(IU154:IU156)=0,"",AVERAGE(IU154:IU156))</f>
        <v/>
      </c>
      <c r="IV157" s="36" t="str">
        <f t="shared" si="764"/>
        <v/>
      </c>
      <c r="IW157" s="36" t="str">
        <f t="shared" si="764"/>
        <v/>
      </c>
      <c r="IX157" s="36" t="str">
        <f t="shared" si="764"/>
        <v/>
      </c>
      <c r="IY157" s="36" t="str">
        <f t="shared" si="764"/>
        <v/>
      </c>
      <c r="IZ157" s="36" t="str">
        <f t="shared" si="764"/>
        <v/>
      </c>
      <c r="JA157" s="52" t="str">
        <f>IF(COUNT(#REF!)=0,"",AVERAGE(#REF!))</f>
        <v/>
      </c>
    </row>
    <row r="158" spans="1:261" s="1" customFormat="1" ht="13.8" outlineLevel="1" x14ac:dyDescent="0.25">
      <c r="A158" s="99" t="s">
        <v>129</v>
      </c>
      <c r="B158" s="345">
        <f>IF(A158="High",TECHHigh,(IF(A158="Medium",TECHMed,(IF(A158="Low",TechLow,0)))))</f>
        <v>1</v>
      </c>
      <c r="C158" s="341">
        <v>5.8</v>
      </c>
      <c r="D158" s="38" t="s">
        <v>118</v>
      </c>
      <c r="E158" s="349" t="e">
        <f>E160</f>
        <v>#DIV/0!</v>
      </c>
      <c r="F158" s="349" t="e">
        <f t="shared" ref="F158:J158" si="765">F160</f>
        <v>#DIV/0!</v>
      </c>
      <c r="G158" s="349" t="e">
        <f t="shared" si="765"/>
        <v>#DIV/0!</v>
      </c>
      <c r="H158" s="349" t="e">
        <f t="shared" si="765"/>
        <v>#DIV/0!</v>
      </c>
      <c r="I158" s="349" t="e">
        <f t="shared" si="765"/>
        <v>#DIV/0!</v>
      </c>
      <c r="J158" s="349">
        <f t="shared" si="765"/>
        <v>0</v>
      </c>
      <c r="K158" s="52"/>
      <c r="M158" s="37">
        <v>5.8</v>
      </c>
      <c r="N158" s="38" t="s">
        <v>118</v>
      </c>
      <c r="O158" s="38"/>
      <c r="P158" s="38"/>
      <c r="Q158" s="38"/>
      <c r="R158" s="38"/>
      <c r="S158" s="38"/>
      <c r="T158" s="38"/>
      <c r="U158" s="52"/>
      <c r="W158" s="37">
        <v>5.8</v>
      </c>
      <c r="X158" s="38" t="s">
        <v>118</v>
      </c>
      <c r="Y158" s="38"/>
      <c r="Z158" s="38"/>
      <c r="AA158" s="38"/>
      <c r="AB158" s="38"/>
      <c r="AC158" s="38"/>
      <c r="AD158" s="38"/>
      <c r="AE158" s="52"/>
      <c r="AG158" s="37">
        <v>5.8</v>
      </c>
      <c r="AH158" s="38" t="s">
        <v>118</v>
      </c>
      <c r="AI158" s="38"/>
      <c r="AJ158" s="38"/>
      <c r="AK158" s="38"/>
      <c r="AL158" s="38"/>
      <c r="AM158" s="38"/>
      <c r="AN158" s="38"/>
      <c r="AO158" s="52"/>
      <c r="AQ158" s="37">
        <v>5.8</v>
      </c>
      <c r="AR158" s="38" t="s">
        <v>118</v>
      </c>
      <c r="AS158" s="38"/>
      <c r="AT158" s="38"/>
      <c r="AU158" s="38"/>
      <c r="AV158" s="38"/>
      <c r="AW158" s="38"/>
      <c r="AX158" s="38"/>
      <c r="AY158" s="52"/>
      <c r="BA158" s="37">
        <v>5.8</v>
      </c>
      <c r="BB158" s="38" t="s">
        <v>118</v>
      </c>
      <c r="BC158" s="38"/>
      <c r="BD158" s="38"/>
      <c r="BE158" s="38"/>
      <c r="BF158" s="38"/>
      <c r="BG158" s="38"/>
      <c r="BH158" s="38"/>
      <c r="BI158" s="52"/>
      <c r="BK158" s="37">
        <v>5.8</v>
      </c>
      <c r="BL158" s="38" t="s">
        <v>118</v>
      </c>
      <c r="BM158" s="38"/>
      <c r="BN158" s="38"/>
      <c r="BO158" s="38"/>
      <c r="BP158" s="38"/>
      <c r="BQ158" s="38"/>
      <c r="BR158" s="38"/>
      <c r="BS158" s="52"/>
      <c r="BU158" s="37">
        <v>5.8</v>
      </c>
      <c r="BV158" s="38" t="s">
        <v>118</v>
      </c>
      <c r="BW158" s="38"/>
      <c r="BX158" s="38"/>
      <c r="BY158" s="38"/>
      <c r="BZ158" s="38"/>
      <c r="CA158" s="38"/>
      <c r="CB158" s="38"/>
      <c r="CC158" s="52"/>
      <c r="CE158" s="37">
        <v>5.8</v>
      </c>
      <c r="CF158" s="38" t="s">
        <v>118</v>
      </c>
      <c r="CG158" s="38"/>
      <c r="CH158" s="38"/>
      <c r="CI158" s="38"/>
      <c r="CJ158" s="38"/>
      <c r="CK158" s="38"/>
      <c r="CL158" s="38"/>
      <c r="CM158" s="52"/>
      <c r="CO158" s="37">
        <v>5.8</v>
      </c>
      <c r="CP158" s="38" t="s">
        <v>118</v>
      </c>
      <c r="CQ158" s="38"/>
      <c r="CR158" s="38"/>
      <c r="CS158" s="38"/>
      <c r="CT158" s="38"/>
      <c r="CU158" s="38"/>
      <c r="CV158" s="38"/>
      <c r="CW158" s="52"/>
      <c r="CY158" s="37">
        <v>5.8</v>
      </c>
      <c r="CZ158" s="38" t="s">
        <v>118</v>
      </c>
      <c r="DA158" s="38"/>
      <c r="DB158" s="38"/>
      <c r="DC158" s="38"/>
      <c r="DD158" s="38"/>
      <c r="DE158" s="38"/>
      <c r="DF158" s="38"/>
      <c r="DG158" s="52"/>
      <c r="DI158" s="37">
        <v>5.8</v>
      </c>
      <c r="DJ158" s="38" t="s">
        <v>118</v>
      </c>
      <c r="DK158" s="38"/>
      <c r="DL158" s="38"/>
      <c r="DM158" s="38"/>
      <c r="DN158" s="38"/>
      <c r="DO158" s="38"/>
      <c r="DP158" s="38"/>
      <c r="DQ158" s="52"/>
      <c r="DS158" s="37">
        <v>5.8</v>
      </c>
      <c r="DT158" s="38" t="s">
        <v>118</v>
      </c>
      <c r="DU158" s="38"/>
      <c r="DV158" s="38"/>
      <c r="DW158" s="38"/>
      <c r="DX158" s="38"/>
      <c r="DY158" s="38"/>
      <c r="DZ158" s="38"/>
      <c r="EA158" s="52"/>
      <c r="EC158" s="37">
        <v>5.8</v>
      </c>
      <c r="ED158" s="38" t="s">
        <v>118</v>
      </c>
      <c r="EE158" s="38"/>
      <c r="EF158" s="38"/>
      <c r="EG158" s="38"/>
      <c r="EH158" s="38"/>
      <c r="EI158" s="38"/>
      <c r="EJ158" s="38"/>
      <c r="EK158" s="52"/>
      <c r="EM158" s="37">
        <v>5.8</v>
      </c>
      <c r="EN158" s="38" t="s">
        <v>118</v>
      </c>
      <c r="EO158" s="38"/>
      <c r="EP158" s="38"/>
      <c r="EQ158" s="38"/>
      <c r="ER158" s="38"/>
      <c r="ES158" s="38"/>
      <c r="ET158" s="38"/>
      <c r="EU158" s="52"/>
      <c r="EW158" s="37">
        <v>5.8</v>
      </c>
      <c r="EX158" s="38" t="s">
        <v>118</v>
      </c>
      <c r="EY158" s="38"/>
      <c r="EZ158" s="38"/>
      <c r="FA158" s="38"/>
      <c r="FB158" s="38"/>
      <c r="FC158" s="38"/>
      <c r="FD158" s="38"/>
      <c r="FE158" s="52"/>
      <c r="FG158" s="37">
        <v>5.8</v>
      </c>
      <c r="FH158" s="38" t="s">
        <v>118</v>
      </c>
      <c r="FI158" s="38"/>
      <c r="FJ158" s="38"/>
      <c r="FK158" s="38"/>
      <c r="FL158" s="38"/>
      <c r="FM158" s="38"/>
      <c r="FN158" s="38"/>
      <c r="FO158" s="52"/>
      <c r="FQ158" s="37">
        <v>5.8</v>
      </c>
      <c r="FR158" s="38" t="s">
        <v>118</v>
      </c>
      <c r="FS158" s="38"/>
      <c r="FT158" s="38"/>
      <c r="FU158" s="38"/>
      <c r="FV158" s="38"/>
      <c r="FW158" s="38"/>
      <c r="FX158" s="38"/>
      <c r="FY158" s="52"/>
      <c r="GA158" s="37">
        <v>5.8</v>
      </c>
      <c r="GB158" s="38" t="s">
        <v>118</v>
      </c>
      <c r="GC158" s="38"/>
      <c r="GD158" s="38"/>
      <c r="GE158" s="38"/>
      <c r="GF158" s="38"/>
      <c r="GG158" s="38"/>
      <c r="GH158" s="38"/>
      <c r="GI158" s="52"/>
      <c r="GK158" s="37">
        <v>5.8</v>
      </c>
      <c r="GL158" s="38" t="s">
        <v>118</v>
      </c>
      <c r="GM158" s="38"/>
      <c r="GN158" s="38"/>
      <c r="GO158" s="38"/>
      <c r="GP158" s="38"/>
      <c r="GQ158" s="38"/>
      <c r="GR158" s="38"/>
      <c r="GS158" s="52"/>
      <c r="GU158" s="37">
        <v>5.8</v>
      </c>
      <c r="GV158" s="38" t="s">
        <v>118</v>
      </c>
      <c r="GW158" s="38"/>
      <c r="GX158" s="38"/>
      <c r="GY158" s="38"/>
      <c r="GZ158" s="38"/>
      <c r="HA158" s="38"/>
      <c r="HB158" s="38"/>
      <c r="HC158" s="52"/>
      <c r="HE158" s="37">
        <v>5.8</v>
      </c>
      <c r="HF158" s="38" t="s">
        <v>118</v>
      </c>
      <c r="HG158" s="38"/>
      <c r="HH158" s="38"/>
      <c r="HI158" s="38"/>
      <c r="HJ158" s="38"/>
      <c r="HK158" s="38"/>
      <c r="HL158" s="38"/>
      <c r="HM158" s="52"/>
      <c r="HO158" s="37">
        <v>5.8</v>
      </c>
      <c r="HP158" s="38" t="s">
        <v>118</v>
      </c>
      <c r="HQ158" s="38"/>
      <c r="HR158" s="38"/>
      <c r="HS158" s="38"/>
      <c r="HT158" s="38"/>
      <c r="HU158" s="38"/>
      <c r="HV158" s="38"/>
      <c r="HW158" s="52"/>
      <c r="HY158" s="37">
        <v>5.8</v>
      </c>
      <c r="HZ158" s="38" t="s">
        <v>118</v>
      </c>
      <c r="IA158" s="38"/>
      <c r="IB158" s="38"/>
      <c r="IC158" s="38"/>
      <c r="ID158" s="38"/>
      <c r="IE158" s="38"/>
      <c r="IF158" s="38"/>
      <c r="IG158" s="52"/>
      <c r="II158" s="37">
        <v>5.8</v>
      </c>
      <c r="IJ158" s="38" t="s">
        <v>118</v>
      </c>
      <c r="IK158" s="38"/>
      <c r="IL158" s="38"/>
      <c r="IM158" s="38"/>
      <c r="IN158" s="38"/>
      <c r="IO158" s="38"/>
      <c r="IP158" s="38"/>
      <c r="IQ158" s="52"/>
      <c r="IS158" s="37">
        <v>5.8</v>
      </c>
      <c r="IT158" s="38" t="s">
        <v>118</v>
      </c>
      <c r="IU158" s="38"/>
      <c r="IV158" s="38"/>
      <c r="IW158" s="38"/>
      <c r="IX158" s="38"/>
      <c r="IY158" s="38"/>
      <c r="IZ158" s="38"/>
      <c r="JA158" s="52"/>
    </row>
    <row r="159" spans="1:261" s="1" customFormat="1" outlineLevel="2" x14ac:dyDescent="0.25">
      <c r="B159" s="338"/>
      <c r="C159" s="328"/>
      <c r="D159" s="41">
        <v>1</v>
      </c>
      <c r="E159" s="6"/>
      <c r="F159" s="6"/>
      <c r="G159" s="6"/>
      <c r="H159" s="6"/>
      <c r="I159" s="6"/>
      <c r="J159" s="6"/>
      <c r="K159" s="52"/>
      <c r="M159" s="328"/>
      <c r="N159" s="41">
        <v>1</v>
      </c>
      <c r="O159" s="6"/>
      <c r="P159" s="6"/>
      <c r="Q159" s="6"/>
      <c r="R159" s="6"/>
      <c r="S159" s="6"/>
      <c r="T159" s="6">
        <v>0</v>
      </c>
      <c r="U159" s="52"/>
      <c r="W159" s="328"/>
      <c r="X159" s="41">
        <v>1</v>
      </c>
      <c r="Y159" s="6"/>
      <c r="Z159" s="6"/>
      <c r="AA159" s="6"/>
      <c r="AB159" s="6"/>
      <c r="AC159" s="6"/>
      <c r="AD159" s="6"/>
      <c r="AE159" s="52"/>
      <c r="AG159" s="328"/>
      <c r="AH159" s="41">
        <v>1</v>
      </c>
      <c r="AI159" s="6"/>
      <c r="AJ159" s="6"/>
      <c r="AK159" s="6"/>
      <c r="AL159" s="6"/>
      <c r="AM159" s="6"/>
      <c r="AN159" s="6"/>
      <c r="AO159" s="52"/>
      <c r="AQ159" s="328"/>
      <c r="AR159" s="41">
        <v>1</v>
      </c>
      <c r="AS159" s="6"/>
      <c r="AT159" s="6"/>
      <c r="AU159" s="6"/>
      <c r="AV159" s="6"/>
      <c r="AW159" s="6"/>
      <c r="AX159" s="6"/>
      <c r="AY159" s="52"/>
      <c r="BA159" s="328"/>
      <c r="BB159" s="41">
        <v>1</v>
      </c>
      <c r="BC159" s="6"/>
      <c r="BD159" s="6"/>
      <c r="BE159" s="6"/>
      <c r="BF159" s="6"/>
      <c r="BG159" s="6"/>
      <c r="BH159" s="6"/>
      <c r="BI159" s="52"/>
      <c r="BK159" s="328"/>
      <c r="BL159" s="41">
        <v>1</v>
      </c>
      <c r="BM159" s="6"/>
      <c r="BN159" s="6"/>
      <c r="BO159" s="6"/>
      <c r="BP159" s="6"/>
      <c r="BQ159" s="6"/>
      <c r="BR159" s="6"/>
      <c r="BS159" s="52"/>
      <c r="BU159" s="328"/>
      <c r="BV159" s="41">
        <v>1</v>
      </c>
      <c r="BW159" s="6"/>
      <c r="BX159" s="6"/>
      <c r="BY159" s="6"/>
      <c r="BZ159" s="6"/>
      <c r="CA159" s="6"/>
      <c r="CB159" s="6"/>
      <c r="CC159" s="52"/>
      <c r="CE159" s="328"/>
      <c r="CF159" s="41">
        <v>1</v>
      </c>
      <c r="CG159" s="6"/>
      <c r="CH159" s="6"/>
      <c r="CI159" s="6"/>
      <c r="CJ159" s="6"/>
      <c r="CK159" s="6"/>
      <c r="CL159" s="6"/>
      <c r="CM159" s="52"/>
      <c r="CO159" s="328"/>
      <c r="CP159" s="41">
        <v>1</v>
      </c>
      <c r="CQ159" s="6"/>
      <c r="CR159" s="6"/>
      <c r="CS159" s="6"/>
      <c r="CT159" s="6"/>
      <c r="CU159" s="6"/>
      <c r="CV159" s="6"/>
      <c r="CW159" s="52"/>
      <c r="CY159" s="328"/>
      <c r="CZ159" s="41">
        <v>1</v>
      </c>
      <c r="DA159" s="6"/>
      <c r="DB159" s="6"/>
      <c r="DC159" s="6"/>
      <c r="DD159" s="6"/>
      <c r="DE159" s="6"/>
      <c r="DF159" s="6"/>
      <c r="DG159" s="52"/>
      <c r="DI159" s="328"/>
      <c r="DJ159" s="41">
        <v>1</v>
      </c>
      <c r="DK159" s="6"/>
      <c r="DL159" s="6"/>
      <c r="DM159" s="6"/>
      <c r="DN159" s="6"/>
      <c r="DO159" s="6"/>
      <c r="DP159" s="6"/>
      <c r="DQ159" s="52"/>
      <c r="DS159" s="328"/>
      <c r="DT159" s="41">
        <v>1</v>
      </c>
      <c r="DU159" s="6"/>
      <c r="DV159" s="6"/>
      <c r="DW159" s="6"/>
      <c r="DX159" s="6"/>
      <c r="DY159" s="6"/>
      <c r="DZ159" s="6"/>
      <c r="EA159" s="52"/>
      <c r="EC159" s="328"/>
      <c r="ED159" s="41">
        <v>1</v>
      </c>
      <c r="EE159" s="6"/>
      <c r="EF159" s="6"/>
      <c r="EG159" s="6"/>
      <c r="EH159" s="6"/>
      <c r="EI159" s="6"/>
      <c r="EJ159" s="6"/>
      <c r="EK159" s="52"/>
      <c r="EM159" s="328"/>
      <c r="EN159" s="41">
        <v>1</v>
      </c>
      <c r="EO159" s="6"/>
      <c r="EP159" s="6"/>
      <c r="EQ159" s="6"/>
      <c r="ER159" s="6"/>
      <c r="ES159" s="6"/>
      <c r="ET159" s="6"/>
      <c r="EU159" s="52"/>
      <c r="EW159" s="328"/>
      <c r="EX159" s="41">
        <v>1</v>
      </c>
      <c r="EY159" s="6"/>
      <c r="EZ159" s="6"/>
      <c r="FA159" s="6"/>
      <c r="FB159" s="6"/>
      <c r="FC159" s="6"/>
      <c r="FD159" s="6"/>
      <c r="FE159" s="52"/>
      <c r="FG159" s="328"/>
      <c r="FH159" s="41">
        <v>1</v>
      </c>
      <c r="FI159" s="6"/>
      <c r="FJ159" s="6"/>
      <c r="FK159" s="6"/>
      <c r="FL159" s="6"/>
      <c r="FM159" s="6"/>
      <c r="FN159" s="6"/>
      <c r="FO159" s="52"/>
      <c r="FQ159" s="328"/>
      <c r="FR159" s="41">
        <v>1</v>
      </c>
      <c r="FS159" s="6"/>
      <c r="FT159" s="6"/>
      <c r="FU159" s="6"/>
      <c r="FV159" s="6"/>
      <c r="FW159" s="6"/>
      <c r="FX159" s="6"/>
      <c r="FY159" s="52"/>
      <c r="GA159" s="328"/>
      <c r="GB159" s="41">
        <v>1</v>
      </c>
      <c r="GC159" s="6"/>
      <c r="GD159" s="6"/>
      <c r="GE159" s="6"/>
      <c r="GF159" s="6"/>
      <c r="GG159" s="6"/>
      <c r="GH159" s="6"/>
      <c r="GI159" s="52"/>
      <c r="GK159" s="328"/>
      <c r="GL159" s="41">
        <v>1</v>
      </c>
      <c r="GM159" s="6"/>
      <c r="GN159" s="6"/>
      <c r="GO159" s="6"/>
      <c r="GP159" s="6"/>
      <c r="GQ159" s="6"/>
      <c r="GR159" s="6"/>
      <c r="GS159" s="52"/>
      <c r="GU159" s="328"/>
      <c r="GV159" s="41">
        <v>1</v>
      </c>
      <c r="GW159" s="6"/>
      <c r="GX159" s="6"/>
      <c r="GY159" s="6"/>
      <c r="GZ159" s="6"/>
      <c r="HA159" s="6"/>
      <c r="HB159" s="6"/>
      <c r="HC159" s="52"/>
      <c r="HE159" s="328"/>
      <c r="HF159" s="41">
        <v>1</v>
      </c>
      <c r="HG159" s="6"/>
      <c r="HH159" s="6"/>
      <c r="HI159" s="6"/>
      <c r="HJ159" s="6"/>
      <c r="HK159" s="6"/>
      <c r="HL159" s="6"/>
      <c r="HM159" s="52"/>
      <c r="HO159" s="328"/>
      <c r="HP159" s="41">
        <v>1</v>
      </c>
      <c r="HQ159" s="6"/>
      <c r="HR159" s="6"/>
      <c r="HS159" s="6"/>
      <c r="HT159" s="6"/>
      <c r="HU159" s="6"/>
      <c r="HV159" s="6"/>
      <c r="HW159" s="52"/>
      <c r="HY159" s="328"/>
      <c r="HZ159" s="41">
        <v>1</v>
      </c>
      <c r="IA159" s="6"/>
      <c r="IB159" s="6"/>
      <c r="IC159" s="6"/>
      <c r="ID159" s="6"/>
      <c r="IE159" s="6"/>
      <c r="IF159" s="6"/>
      <c r="IG159" s="52"/>
      <c r="II159" s="328"/>
      <c r="IJ159" s="41">
        <v>1</v>
      </c>
      <c r="IK159" s="6"/>
      <c r="IL159" s="6"/>
      <c r="IM159" s="6"/>
      <c r="IN159" s="6"/>
      <c r="IO159" s="6"/>
      <c r="IP159" s="6"/>
      <c r="IQ159" s="52"/>
      <c r="IS159" s="328"/>
      <c r="IT159" s="41">
        <v>1</v>
      </c>
      <c r="IU159" s="6"/>
      <c r="IV159" s="6"/>
      <c r="IW159" s="6"/>
      <c r="IX159" s="6"/>
      <c r="IY159" s="6"/>
      <c r="IZ159" s="6"/>
      <c r="JA159" s="52"/>
    </row>
    <row r="160" spans="1:261" s="1" customFormat="1" outlineLevel="2" x14ac:dyDescent="0.25">
      <c r="B160" s="338"/>
      <c r="C160" s="339"/>
      <c r="D160" s="17" t="s">
        <v>1</v>
      </c>
      <c r="E160" s="36" t="e">
        <f>AVERAGE(O160,Y160,AI160,AS160,BC160,BM160,BW160,CG160,CQ160,DA160,DK160,DU160,EE160,EO160,EY160,FI160,FS160,GC160,GM160,GW160,HG160,HQ160,IA160,IK160,IU160)</f>
        <v>#DIV/0!</v>
      </c>
      <c r="F160" s="36" t="e">
        <f t="shared" ref="F160:J160" si="766">AVERAGE(P160,Z160,AJ160,AT160,BD160,BN160,BX160,CH160,CR160,DB160,DL160,DV160,EF160,EP160,EZ160,FJ160,FT160,GD160,GN160,GX160,HH160,HR160,IB160,IL160,IV160)</f>
        <v>#DIV/0!</v>
      </c>
      <c r="G160" s="36" t="e">
        <f t="shared" si="766"/>
        <v>#DIV/0!</v>
      </c>
      <c r="H160" s="36" t="e">
        <f t="shared" si="766"/>
        <v>#DIV/0!</v>
      </c>
      <c r="I160" s="36" t="e">
        <f t="shared" si="766"/>
        <v>#DIV/0!</v>
      </c>
      <c r="J160" s="36">
        <f t="shared" si="766"/>
        <v>0</v>
      </c>
      <c r="K160" s="52" t="s">
        <v>430</v>
      </c>
      <c r="M160" s="48"/>
      <c r="N160" s="17" t="s">
        <v>1</v>
      </c>
      <c r="O160" s="36" t="str">
        <f>IF(COUNT(O159:O159)=0,"",AVERAGE(O159:O159))</f>
        <v/>
      </c>
      <c r="P160" s="36" t="str">
        <f>IF(COUNT(P159:P159)=0,"",AVERAGE(P159:P159))</f>
        <v/>
      </c>
      <c r="Q160" s="36" t="str">
        <f>IF(COUNT(Q159:Q159)=0,"",AVERAGE(Q159:Q159))</f>
        <v/>
      </c>
      <c r="R160" s="36" t="str">
        <f>IF(COUNT(R159:R159)=0,"",AVERAGE(R159:R159))</f>
        <v/>
      </c>
      <c r="S160" s="36"/>
      <c r="T160" s="36">
        <f>IF(COUNT(T159:T159)=0,"",AVERAGE(T159:T159))</f>
        <v>0</v>
      </c>
      <c r="U160" s="52" t="str">
        <f>IF(COUNT(#REF!)=0,"",AVERAGE(#REF!))</f>
        <v/>
      </c>
      <c r="W160" s="48"/>
      <c r="X160" s="17" t="s">
        <v>1</v>
      </c>
      <c r="Y160" s="36" t="str">
        <f t="shared" ref="Y160:AD160" si="767">IF(COUNT(Y159:Y159)=0,"",AVERAGE(Y159:Y159))</f>
        <v/>
      </c>
      <c r="Z160" s="36" t="str">
        <f t="shared" si="767"/>
        <v/>
      </c>
      <c r="AA160" s="36" t="str">
        <f t="shared" si="767"/>
        <v/>
      </c>
      <c r="AB160" s="36" t="str">
        <f t="shared" si="767"/>
        <v/>
      </c>
      <c r="AC160" s="36" t="str">
        <f t="shared" si="767"/>
        <v/>
      </c>
      <c r="AD160" s="36" t="str">
        <f t="shared" si="767"/>
        <v/>
      </c>
      <c r="AE160" s="52" t="str">
        <f>IF(COUNT(#REF!)=0,"",AVERAGE(#REF!))</f>
        <v/>
      </c>
      <c r="AG160" s="48"/>
      <c r="AH160" s="17" t="s">
        <v>1</v>
      </c>
      <c r="AI160" s="36" t="str">
        <f t="shared" ref="AI160:AN160" si="768">IF(COUNT(AI159:AI159)=0,"",AVERAGE(AI159:AI159))</f>
        <v/>
      </c>
      <c r="AJ160" s="36" t="str">
        <f t="shared" si="768"/>
        <v/>
      </c>
      <c r="AK160" s="36" t="str">
        <f t="shared" si="768"/>
        <v/>
      </c>
      <c r="AL160" s="36" t="str">
        <f t="shared" si="768"/>
        <v/>
      </c>
      <c r="AM160" s="36" t="str">
        <f t="shared" si="768"/>
        <v/>
      </c>
      <c r="AN160" s="36" t="str">
        <f t="shared" si="768"/>
        <v/>
      </c>
      <c r="AO160" s="52" t="str">
        <f>IF(COUNT(#REF!)=0,"",AVERAGE(#REF!))</f>
        <v/>
      </c>
      <c r="AQ160" s="48"/>
      <c r="AR160" s="17" t="s">
        <v>1</v>
      </c>
      <c r="AS160" s="36" t="str">
        <f t="shared" ref="AS160:AX160" si="769">IF(COUNT(AS159:AS159)=0,"",AVERAGE(AS159:AS159))</f>
        <v/>
      </c>
      <c r="AT160" s="36" t="str">
        <f t="shared" si="769"/>
        <v/>
      </c>
      <c r="AU160" s="36" t="str">
        <f t="shared" si="769"/>
        <v/>
      </c>
      <c r="AV160" s="36" t="str">
        <f t="shared" si="769"/>
        <v/>
      </c>
      <c r="AW160" s="36" t="str">
        <f t="shared" si="769"/>
        <v/>
      </c>
      <c r="AX160" s="36" t="str">
        <f t="shared" si="769"/>
        <v/>
      </c>
      <c r="AY160" s="52" t="str">
        <f>IF(COUNT(#REF!)=0,"",AVERAGE(#REF!))</f>
        <v/>
      </c>
      <c r="BA160" s="48"/>
      <c r="BB160" s="17" t="s">
        <v>1</v>
      </c>
      <c r="BC160" s="36" t="str">
        <f t="shared" ref="BC160:BH160" si="770">IF(COUNT(BC159:BC159)=0,"",AVERAGE(BC159:BC159))</f>
        <v/>
      </c>
      <c r="BD160" s="36" t="str">
        <f t="shared" si="770"/>
        <v/>
      </c>
      <c r="BE160" s="36" t="str">
        <f t="shared" si="770"/>
        <v/>
      </c>
      <c r="BF160" s="36" t="str">
        <f t="shared" si="770"/>
        <v/>
      </c>
      <c r="BG160" s="36" t="str">
        <f t="shared" si="770"/>
        <v/>
      </c>
      <c r="BH160" s="36" t="str">
        <f t="shared" si="770"/>
        <v/>
      </c>
      <c r="BI160" s="52" t="str">
        <f>IF(COUNT(#REF!)=0,"",AVERAGE(#REF!))</f>
        <v/>
      </c>
      <c r="BK160" s="48"/>
      <c r="BL160" s="17" t="s">
        <v>1</v>
      </c>
      <c r="BM160" s="36" t="str">
        <f t="shared" ref="BM160:BR160" si="771">IF(COUNT(BM159:BM159)=0,"",AVERAGE(BM159:BM159))</f>
        <v/>
      </c>
      <c r="BN160" s="36" t="str">
        <f t="shared" si="771"/>
        <v/>
      </c>
      <c r="BO160" s="36" t="str">
        <f t="shared" si="771"/>
        <v/>
      </c>
      <c r="BP160" s="36" t="str">
        <f t="shared" si="771"/>
        <v/>
      </c>
      <c r="BQ160" s="36" t="str">
        <f t="shared" si="771"/>
        <v/>
      </c>
      <c r="BR160" s="36" t="str">
        <f t="shared" si="771"/>
        <v/>
      </c>
      <c r="BS160" s="52" t="str">
        <f>IF(COUNT(#REF!)=0,"",AVERAGE(#REF!))</f>
        <v/>
      </c>
      <c r="BU160" s="48"/>
      <c r="BV160" s="17" t="s">
        <v>1</v>
      </c>
      <c r="BW160" s="36" t="str">
        <f t="shared" ref="BW160:CB160" si="772">IF(COUNT(BW159:BW159)=0,"",AVERAGE(BW159:BW159))</f>
        <v/>
      </c>
      <c r="BX160" s="36" t="str">
        <f t="shared" si="772"/>
        <v/>
      </c>
      <c r="BY160" s="36" t="str">
        <f t="shared" si="772"/>
        <v/>
      </c>
      <c r="BZ160" s="36" t="str">
        <f t="shared" si="772"/>
        <v/>
      </c>
      <c r="CA160" s="36" t="str">
        <f t="shared" si="772"/>
        <v/>
      </c>
      <c r="CB160" s="36" t="str">
        <f t="shared" si="772"/>
        <v/>
      </c>
      <c r="CC160" s="52" t="str">
        <f>IF(COUNT(#REF!)=0,"",AVERAGE(#REF!))</f>
        <v/>
      </c>
      <c r="CE160" s="48"/>
      <c r="CF160" s="17" t="s">
        <v>1</v>
      </c>
      <c r="CG160" s="36" t="str">
        <f t="shared" ref="CG160:CL160" si="773">IF(COUNT(CG159:CG159)=0,"",AVERAGE(CG159:CG159))</f>
        <v/>
      </c>
      <c r="CH160" s="36" t="str">
        <f t="shared" si="773"/>
        <v/>
      </c>
      <c r="CI160" s="36" t="str">
        <f t="shared" si="773"/>
        <v/>
      </c>
      <c r="CJ160" s="36" t="str">
        <f t="shared" si="773"/>
        <v/>
      </c>
      <c r="CK160" s="36" t="str">
        <f t="shared" si="773"/>
        <v/>
      </c>
      <c r="CL160" s="36" t="str">
        <f t="shared" si="773"/>
        <v/>
      </c>
      <c r="CM160" s="52" t="str">
        <f>IF(COUNT(#REF!)=0,"",AVERAGE(#REF!))</f>
        <v/>
      </c>
      <c r="CO160" s="48"/>
      <c r="CP160" s="17" t="s">
        <v>1</v>
      </c>
      <c r="CQ160" s="36" t="str">
        <f t="shared" ref="CQ160:CV160" si="774">IF(COUNT(CQ159:CQ159)=0,"",AVERAGE(CQ159:CQ159))</f>
        <v/>
      </c>
      <c r="CR160" s="36" t="str">
        <f t="shared" si="774"/>
        <v/>
      </c>
      <c r="CS160" s="36" t="str">
        <f t="shared" si="774"/>
        <v/>
      </c>
      <c r="CT160" s="36" t="str">
        <f t="shared" si="774"/>
        <v/>
      </c>
      <c r="CU160" s="36" t="str">
        <f t="shared" si="774"/>
        <v/>
      </c>
      <c r="CV160" s="36" t="str">
        <f t="shared" si="774"/>
        <v/>
      </c>
      <c r="CW160" s="52" t="str">
        <f>IF(COUNT(#REF!)=0,"",AVERAGE(#REF!))</f>
        <v/>
      </c>
      <c r="CY160" s="48"/>
      <c r="CZ160" s="17" t="s">
        <v>1</v>
      </c>
      <c r="DA160" s="36" t="str">
        <f t="shared" ref="DA160:DF160" si="775">IF(COUNT(DA159:DA159)=0,"",AVERAGE(DA159:DA159))</f>
        <v/>
      </c>
      <c r="DB160" s="36" t="str">
        <f t="shared" si="775"/>
        <v/>
      </c>
      <c r="DC160" s="36" t="str">
        <f t="shared" si="775"/>
        <v/>
      </c>
      <c r="DD160" s="36" t="str">
        <f t="shared" si="775"/>
        <v/>
      </c>
      <c r="DE160" s="36" t="str">
        <f t="shared" si="775"/>
        <v/>
      </c>
      <c r="DF160" s="36" t="str">
        <f t="shared" si="775"/>
        <v/>
      </c>
      <c r="DG160" s="52" t="str">
        <f>IF(COUNT(#REF!)=0,"",AVERAGE(#REF!))</f>
        <v/>
      </c>
      <c r="DI160" s="48"/>
      <c r="DJ160" s="17" t="s">
        <v>1</v>
      </c>
      <c r="DK160" s="36" t="str">
        <f t="shared" ref="DK160:DP160" si="776">IF(COUNT(DK159:DK159)=0,"",AVERAGE(DK159:DK159))</f>
        <v/>
      </c>
      <c r="DL160" s="36" t="str">
        <f t="shared" si="776"/>
        <v/>
      </c>
      <c r="DM160" s="36" t="str">
        <f t="shared" si="776"/>
        <v/>
      </c>
      <c r="DN160" s="36" t="str">
        <f t="shared" si="776"/>
        <v/>
      </c>
      <c r="DO160" s="36" t="str">
        <f t="shared" si="776"/>
        <v/>
      </c>
      <c r="DP160" s="36" t="str">
        <f t="shared" si="776"/>
        <v/>
      </c>
      <c r="DQ160" s="52" t="str">
        <f>IF(COUNT(#REF!)=0,"",AVERAGE(#REF!))</f>
        <v/>
      </c>
      <c r="DS160" s="48"/>
      <c r="DT160" s="17" t="s">
        <v>1</v>
      </c>
      <c r="DU160" s="36" t="str">
        <f t="shared" ref="DU160:DZ160" si="777">IF(COUNT(DU159:DU159)=0,"",AVERAGE(DU159:DU159))</f>
        <v/>
      </c>
      <c r="DV160" s="36" t="str">
        <f t="shared" si="777"/>
        <v/>
      </c>
      <c r="DW160" s="36" t="str">
        <f t="shared" si="777"/>
        <v/>
      </c>
      <c r="DX160" s="36" t="str">
        <f t="shared" si="777"/>
        <v/>
      </c>
      <c r="DY160" s="36" t="str">
        <f t="shared" si="777"/>
        <v/>
      </c>
      <c r="DZ160" s="36" t="str">
        <f t="shared" si="777"/>
        <v/>
      </c>
      <c r="EA160" s="52" t="str">
        <f>IF(COUNT(#REF!)=0,"",AVERAGE(#REF!))</f>
        <v/>
      </c>
      <c r="EC160" s="48"/>
      <c r="ED160" s="17" t="s">
        <v>1</v>
      </c>
      <c r="EE160" s="36" t="str">
        <f t="shared" ref="EE160:EJ160" si="778">IF(COUNT(EE159:EE159)=0,"",AVERAGE(EE159:EE159))</f>
        <v/>
      </c>
      <c r="EF160" s="36" t="str">
        <f t="shared" si="778"/>
        <v/>
      </c>
      <c r="EG160" s="36" t="str">
        <f t="shared" si="778"/>
        <v/>
      </c>
      <c r="EH160" s="36" t="str">
        <f t="shared" si="778"/>
        <v/>
      </c>
      <c r="EI160" s="36" t="str">
        <f t="shared" si="778"/>
        <v/>
      </c>
      <c r="EJ160" s="36" t="str">
        <f t="shared" si="778"/>
        <v/>
      </c>
      <c r="EK160" s="52" t="str">
        <f>IF(COUNT(#REF!)=0,"",AVERAGE(#REF!))</f>
        <v/>
      </c>
      <c r="EM160" s="48"/>
      <c r="EN160" s="17" t="s">
        <v>1</v>
      </c>
      <c r="EO160" s="36" t="str">
        <f t="shared" ref="EO160:ET160" si="779">IF(COUNT(EO159:EO159)=0,"",AVERAGE(EO159:EO159))</f>
        <v/>
      </c>
      <c r="EP160" s="36" t="str">
        <f t="shared" si="779"/>
        <v/>
      </c>
      <c r="EQ160" s="36" t="str">
        <f t="shared" si="779"/>
        <v/>
      </c>
      <c r="ER160" s="36" t="str">
        <f t="shared" si="779"/>
        <v/>
      </c>
      <c r="ES160" s="36" t="str">
        <f t="shared" si="779"/>
        <v/>
      </c>
      <c r="ET160" s="36" t="str">
        <f t="shared" si="779"/>
        <v/>
      </c>
      <c r="EU160" s="52" t="str">
        <f>IF(COUNT(#REF!)=0,"",AVERAGE(#REF!))</f>
        <v/>
      </c>
      <c r="EW160" s="48"/>
      <c r="EX160" s="17" t="s">
        <v>1</v>
      </c>
      <c r="EY160" s="36" t="str">
        <f t="shared" ref="EY160:FD160" si="780">IF(COUNT(EY159:EY159)=0,"",AVERAGE(EY159:EY159))</f>
        <v/>
      </c>
      <c r="EZ160" s="36" t="str">
        <f t="shared" si="780"/>
        <v/>
      </c>
      <c r="FA160" s="36" t="str">
        <f t="shared" si="780"/>
        <v/>
      </c>
      <c r="FB160" s="36" t="str">
        <f t="shared" si="780"/>
        <v/>
      </c>
      <c r="FC160" s="36" t="str">
        <f t="shared" si="780"/>
        <v/>
      </c>
      <c r="FD160" s="36" t="str">
        <f t="shared" si="780"/>
        <v/>
      </c>
      <c r="FE160" s="52" t="str">
        <f>IF(COUNT(#REF!)=0,"",AVERAGE(#REF!))</f>
        <v/>
      </c>
      <c r="FG160" s="48"/>
      <c r="FH160" s="17" t="s">
        <v>1</v>
      </c>
      <c r="FI160" s="36" t="str">
        <f t="shared" ref="FI160:FN160" si="781">IF(COUNT(FI159:FI159)=0,"",AVERAGE(FI159:FI159))</f>
        <v/>
      </c>
      <c r="FJ160" s="36" t="str">
        <f t="shared" si="781"/>
        <v/>
      </c>
      <c r="FK160" s="36" t="str">
        <f t="shared" si="781"/>
        <v/>
      </c>
      <c r="FL160" s="36" t="str">
        <f t="shared" si="781"/>
        <v/>
      </c>
      <c r="FM160" s="36" t="str">
        <f t="shared" si="781"/>
        <v/>
      </c>
      <c r="FN160" s="36" t="str">
        <f t="shared" si="781"/>
        <v/>
      </c>
      <c r="FO160" s="52" t="str">
        <f>IF(COUNT(#REF!)=0,"",AVERAGE(#REF!))</f>
        <v/>
      </c>
      <c r="FQ160" s="48"/>
      <c r="FR160" s="17" t="s">
        <v>1</v>
      </c>
      <c r="FS160" s="36" t="str">
        <f t="shared" ref="FS160:FX160" si="782">IF(COUNT(FS159:FS159)=0,"",AVERAGE(FS159:FS159))</f>
        <v/>
      </c>
      <c r="FT160" s="36" t="str">
        <f t="shared" si="782"/>
        <v/>
      </c>
      <c r="FU160" s="36" t="str">
        <f t="shared" si="782"/>
        <v/>
      </c>
      <c r="FV160" s="36" t="str">
        <f t="shared" si="782"/>
        <v/>
      </c>
      <c r="FW160" s="36" t="str">
        <f t="shared" si="782"/>
        <v/>
      </c>
      <c r="FX160" s="36" t="str">
        <f t="shared" si="782"/>
        <v/>
      </c>
      <c r="FY160" s="52" t="str">
        <f>IF(COUNT(#REF!)=0,"",AVERAGE(#REF!))</f>
        <v/>
      </c>
      <c r="GA160" s="48"/>
      <c r="GB160" s="17" t="s">
        <v>1</v>
      </c>
      <c r="GC160" s="36" t="str">
        <f t="shared" ref="GC160:GH160" si="783">IF(COUNT(GC159:GC159)=0,"",AVERAGE(GC159:GC159))</f>
        <v/>
      </c>
      <c r="GD160" s="36" t="str">
        <f t="shared" si="783"/>
        <v/>
      </c>
      <c r="GE160" s="36" t="str">
        <f t="shared" si="783"/>
        <v/>
      </c>
      <c r="GF160" s="36" t="str">
        <f t="shared" si="783"/>
        <v/>
      </c>
      <c r="GG160" s="36" t="str">
        <f t="shared" si="783"/>
        <v/>
      </c>
      <c r="GH160" s="36" t="str">
        <f t="shared" si="783"/>
        <v/>
      </c>
      <c r="GI160" s="52" t="str">
        <f>IF(COUNT(#REF!)=0,"",AVERAGE(#REF!))</f>
        <v/>
      </c>
      <c r="GK160" s="48"/>
      <c r="GL160" s="17" t="s">
        <v>1</v>
      </c>
      <c r="GM160" s="36" t="str">
        <f t="shared" ref="GM160:GR160" si="784">IF(COUNT(GM159:GM159)=0,"",AVERAGE(GM159:GM159))</f>
        <v/>
      </c>
      <c r="GN160" s="36" t="str">
        <f t="shared" si="784"/>
        <v/>
      </c>
      <c r="GO160" s="36" t="str">
        <f t="shared" si="784"/>
        <v/>
      </c>
      <c r="GP160" s="36" t="str">
        <f t="shared" si="784"/>
        <v/>
      </c>
      <c r="GQ160" s="36" t="str">
        <f t="shared" si="784"/>
        <v/>
      </c>
      <c r="GR160" s="36" t="str">
        <f t="shared" si="784"/>
        <v/>
      </c>
      <c r="GS160" s="52" t="str">
        <f>IF(COUNT(#REF!)=0,"",AVERAGE(#REF!))</f>
        <v/>
      </c>
      <c r="GU160" s="48"/>
      <c r="GV160" s="17" t="s">
        <v>1</v>
      </c>
      <c r="GW160" s="36" t="str">
        <f t="shared" ref="GW160:HB160" si="785">IF(COUNT(GW159:GW159)=0,"",AVERAGE(GW159:GW159))</f>
        <v/>
      </c>
      <c r="GX160" s="36" t="str">
        <f t="shared" si="785"/>
        <v/>
      </c>
      <c r="GY160" s="36" t="str">
        <f t="shared" si="785"/>
        <v/>
      </c>
      <c r="GZ160" s="36" t="str">
        <f t="shared" si="785"/>
        <v/>
      </c>
      <c r="HA160" s="36" t="str">
        <f t="shared" si="785"/>
        <v/>
      </c>
      <c r="HB160" s="36" t="str">
        <f t="shared" si="785"/>
        <v/>
      </c>
      <c r="HC160" s="52" t="str">
        <f>IF(COUNT(#REF!)=0,"",AVERAGE(#REF!))</f>
        <v/>
      </c>
      <c r="HE160" s="48"/>
      <c r="HF160" s="17" t="s">
        <v>1</v>
      </c>
      <c r="HG160" s="36" t="str">
        <f t="shared" ref="HG160:HL160" si="786">IF(COUNT(HG159:HG159)=0,"",AVERAGE(HG159:HG159))</f>
        <v/>
      </c>
      <c r="HH160" s="36" t="str">
        <f t="shared" si="786"/>
        <v/>
      </c>
      <c r="HI160" s="36" t="str">
        <f t="shared" si="786"/>
        <v/>
      </c>
      <c r="HJ160" s="36" t="str">
        <f t="shared" si="786"/>
        <v/>
      </c>
      <c r="HK160" s="36" t="str">
        <f t="shared" si="786"/>
        <v/>
      </c>
      <c r="HL160" s="36" t="str">
        <f t="shared" si="786"/>
        <v/>
      </c>
      <c r="HM160" s="52" t="str">
        <f>IF(COUNT(#REF!)=0,"",AVERAGE(#REF!))</f>
        <v/>
      </c>
      <c r="HO160" s="48"/>
      <c r="HP160" s="17" t="s">
        <v>1</v>
      </c>
      <c r="HQ160" s="36" t="str">
        <f t="shared" ref="HQ160:HV160" si="787">IF(COUNT(HQ159:HQ159)=0,"",AVERAGE(HQ159:HQ159))</f>
        <v/>
      </c>
      <c r="HR160" s="36" t="str">
        <f t="shared" si="787"/>
        <v/>
      </c>
      <c r="HS160" s="36" t="str">
        <f t="shared" si="787"/>
        <v/>
      </c>
      <c r="HT160" s="36" t="str">
        <f t="shared" si="787"/>
        <v/>
      </c>
      <c r="HU160" s="36" t="str">
        <f t="shared" si="787"/>
        <v/>
      </c>
      <c r="HV160" s="36" t="str">
        <f t="shared" si="787"/>
        <v/>
      </c>
      <c r="HW160" s="52" t="str">
        <f>IF(COUNT(#REF!)=0,"",AVERAGE(#REF!))</f>
        <v/>
      </c>
      <c r="HY160" s="48"/>
      <c r="HZ160" s="17" t="s">
        <v>1</v>
      </c>
      <c r="IA160" s="36" t="str">
        <f t="shared" ref="IA160:IF160" si="788">IF(COUNT(IA159:IA159)=0,"",AVERAGE(IA159:IA159))</f>
        <v/>
      </c>
      <c r="IB160" s="36" t="str">
        <f t="shared" si="788"/>
        <v/>
      </c>
      <c r="IC160" s="36" t="str">
        <f t="shared" si="788"/>
        <v/>
      </c>
      <c r="ID160" s="36" t="str">
        <f t="shared" si="788"/>
        <v/>
      </c>
      <c r="IE160" s="36" t="str">
        <f t="shared" si="788"/>
        <v/>
      </c>
      <c r="IF160" s="36" t="str">
        <f t="shared" si="788"/>
        <v/>
      </c>
      <c r="IG160" s="52" t="str">
        <f>IF(COUNT(#REF!)=0,"",AVERAGE(#REF!))</f>
        <v/>
      </c>
      <c r="II160" s="48"/>
      <c r="IJ160" s="17" t="s">
        <v>1</v>
      </c>
      <c r="IK160" s="36" t="str">
        <f t="shared" ref="IK160:IP160" si="789">IF(COUNT(IK159:IK159)=0,"",AVERAGE(IK159:IK159))</f>
        <v/>
      </c>
      <c r="IL160" s="36" t="str">
        <f t="shared" si="789"/>
        <v/>
      </c>
      <c r="IM160" s="36" t="str">
        <f t="shared" si="789"/>
        <v/>
      </c>
      <c r="IN160" s="36" t="str">
        <f t="shared" si="789"/>
        <v/>
      </c>
      <c r="IO160" s="36" t="str">
        <f t="shared" si="789"/>
        <v/>
      </c>
      <c r="IP160" s="36" t="str">
        <f t="shared" si="789"/>
        <v/>
      </c>
      <c r="IQ160" s="52" t="str">
        <f>IF(COUNT(#REF!)=0,"",AVERAGE(#REF!))</f>
        <v/>
      </c>
      <c r="IS160" s="48"/>
      <c r="IT160" s="17" t="s">
        <v>1</v>
      </c>
      <c r="IU160" s="36" t="str">
        <f t="shared" ref="IU160:IZ160" si="790">IF(COUNT(IU159:IU159)=0,"",AVERAGE(IU159:IU159))</f>
        <v/>
      </c>
      <c r="IV160" s="36" t="str">
        <f t="shared" si="790"/>
        <v/>
      </c>
      <c r="IW160" s="36" t="str">
        <f t="shared" si="790"/>
        <v/>
      </c>
      <c r="IX160" s="36" t="str">
        <f t="shared" si="790"/>
        <v/>
      </c>
      <c r="IY160" s="36" t="str">
        <f t="shared" si="790"/>
        <v/>
      </c>
      <c r="IZ160" s="36" t="str">
        <f t="shared" si="790"/>
        <v/>
      </c>
      <c r="JA160" s="52" t="str">
        <f>IF(COUNT(#REF!)=0,"",AVERAGE(#REF!))</f>
        <v/>
      </c>
    </row>
    <row r="161" spans="1:261" s="1" customFormat="1" ht="13.8" outlineLevel="1" x14ac:dyDescent="0.25">
      <c r="A161" s="99" t="s">
        <v>129</v>
      </c>
      <c r="B161" s="345">
        <f>IF(A161="High",TECHHigh,(IF(A161="Medium",TECHMed,(IF(A161="Low",TechLow,0)))))</f>
        <v>1</v>
      </c>
      <c r="C161" s="341">
        <v>5.9</v>
      </c>
      <c r="D161" s="38" t="s">
        <v>119</v>
      </c>
      <c r="E161" s="349" t="e">
        <f>E164</f>
        <v>#DIV/0!</v>
      </c>
      <c r="F161" s="349" t="e">
        <f t="shared" ref="F161:J161" si="791">F164</f>
        <v>#DIV/0!</v>
      </c>
      <c r="G161" s="349" t="e">
        <f t="shared" si="791"/>
        <v>#DIV/0!</v>
      </c>
      <c r="H161" s="349" t="e">
        <f t="shared" si="791"/>
        <v>#DIV/0!</v>
      </c>
      <c r="I161" s="349" t="e">
        <f t="shared" si="791"/>
        <v>#DIV/0!</v>
      </c>
      <c r="J161" s="349">
        <f t="shared" si="791"/>
        <v>0</v>
      </c>
      <c r="K161" s="52"/>
      <c r="M161" s="37">
        <v>5.9</v>
      </c>
      <c r="N161" s="38" t="s">
        <v>119</v>
      </c>
      <c r="O161" s="38"/>
      <c r="P161" s="38"/>
      <c r="Q161" s="38"/>
      <c r="R161" s="38"/>
      <c r="S161" s="38"/>
      <c r="T161" s="38"/>
      <c r="U161" s="52"/>
      <c r="W161" s="37">
        <v>5.9</v>
      </c>
      <c r="X161" s="38" t="s">
        <v>119</v>
      </c>
      <c r="Y161" s="38"/>
      <c r="Z161" s="38"/>
      <c r="AA161" s="38"/>
      <c r="AB161" s="38"/>
      <c r="AC161" s="38"/>
      <c r="AD161" s="38"/>
      <c r="AE161" s="52"/>
      <c r="AG161" s="37">
        <v>5.9</v>
      </c>
      <c r="AH161" s="38" t="s">
        <v>119</v>
      </c>
      <c r="AI161" s="38"/>
      <c r="AJ161" s="38"/>
      <c r="AK161" s="38"/>
      <c r="AL161" s="38"/>
      <c r="AM161" s="38"/>
      <c r="AN161" s="38"/>
      <c r="AO161" s="52"/>
      <c r="AQ161" s="37">
        <v>5.9</v>
      </c>
      <c r="AR161" s="38" t="s">
        <v>119</v>
      </c>
      <c r="AS161" s="38"/>
      <c r="AT161" s="38"/>
      <c r="AU161" s="38"/>
      <c r="AV161" s="38"/>
      <c r="AW161" s="38"/>
      <c r="AX161" s="38"/>
      <c r="AY161" s="52"/>
      <c r="BA161" s="37">
        <v>5.9</v>
      </c>
      <c r="BB161" s="38" t="s">
        <v>119</v>
      </c>
      <c r="BC161" s="38"/>
      <c r="BD161" s="38"/>
      <c r="BE161" s="38"/>
      <c r="BF161" s="38"/>
      <c r="BG161" s="38"/>
      <c r="BH161" s="38"/>
      <c r="BI161" s="52"/>
      <c r="BK161" s="37">
        <v>5.9</v>
      </c>
      <c r="BL161" s="38" t="s">
        <v>119</v>
      </c>
      <c r="BM161" s="38"/>
      <c r="BN161" s="38"/>
      <c r="BO161" s="38"/>
      <c r="BP161" s="38"/>
      <c r="BQ161" s="38"/>
      <c r="BR161" s="38"/>
      <c r="BS161" s="52"/>
      <c r="BU161" s="37">
        <v>5.9</v>
      </c>
      <c r="BV161" s="38" t="s">
        <v>119</v>
      </c>
      <c r="BW161" s="38"/>
      <c r="BX161" s="38"/>
      <c r="BY161" s="38"/>
      <c r="BZ161" s="38"/>
      <c r="CA161" s="38"/>
      <c r="CB161" s="38"/>
      <c r="CC161" s="52"/>
      <c r="CE161" s="37">
        <v>5.9</v>
      </c>
      <c r="CF161" s="38" t="s">
        <v>119</v>
      </c>
      <c r="CG161" s="38"/>
      <c r="CH161" s="38"/>
      <c r="CI161" s="38"/>
      <c r="CJ161" s="38"/>
      <c r="CK161" s="38"/>
      <c r="CL161" s="38"/>
      <c r="CM161" s="52"/>
      <c r="CO161" s="37">
        <v>5.9</v>
      </c>
      <c r="CP161" s="38" t="s">
        <v>119</v>
      </c>
      <c r="CQ161" s="38"/>
      <c r="CR161" s="38"/>
      <c r="CS161" s="38"/>
      <c r="CT161" s="38"/>
      <c r="CU161" s="38"/>
      <c r="CV161" s="38"/>
      <c r="CW161" s="52"/>
      <c r="CY161" s="37">
        <v>5.9</v>
      </c>
      <c r="CZ161" s="38" t="s">
        <v>119</v>
      </c>
      <c r="DA161" s="38"/>
      <c r="DB161" s="38"/>
      <c r="DC161" s="38"/>
      <c r="DD161" s="38"/>
      <c r="DE161" s="38"/>
      <c r="DF161" s="38"/>
      <c r="DG161" s="52"/>
      <c r="DI161" s="37">
        <v>5.9</v>
      </c>
      <c r="DJ161" s="38" t="s">
        <v>119</v>
      </c>
      <c r="DK161" s="38"/>
      <c r="DL161" s="38"/>
      <c r="DM161" s="38"/>
      <c r="DN161" s="38"/>
      <c r="DO161" s="38"/>
      <c r="DP161" s="38"/>
      <c r="DQ161" s="52"/>
      <c r="DS161" s="37">
        <v>5.9</v>
      </c>
      <c r="DT161" s="38" t="s">
        <v>119</v>
      </c>
      <c r="DU161" s="38"/>
      <c r="DV161" s="38"/>
      <c r="DW161" s="38"/>
      <c r="DX161" s="38"/>
      <c r="DY161" s="38"/>
      <c r="DZ161" s="38"/>
      <c r="EA161" s="52"/>
      <c r="EC161" s="37">
        <v>5.9</v>
      </c>
      <c r="ED161" s="38" t="s">
        <v>119</v>
      </c>
      <c r="EE161" s="38"/>
      <c r="EF161" s="38"/>
      <c r="EG161" s="38"/>
      <c r="EH161" s="38"/>
      <c r="EI161" s="38"/>
      <c r="EJ161" s="38"/>
      <c r="EK161" s="52"/>
      <c r="EM161" s="37">
        <v>5.9</v>
      </c>
      <c r="EN161" s="38" t="s">
        <v>119</v>
      </c>
      <c r="EO161" s="38"/>
      <c r="EP161" s="38"/>
      <c r="EQ161" s="38"/>
      <c r="ER161" s="38"/>
      <c r="ES161" s="38"/>
      <c r="ET161" s="38"/>
      <c r="EU161" s="52"/>
      <c r="EW161" s="37">
        <v>5.9</v>
      </c>
      <c r="EX161" s="38" t="s">
        <v>119</v>
      </c>
      <c r="EY161" s="38"/>
      <c r="EZ161" s="38"/>
      <c r="FA161" s="38"/>
      <c r="FB161" s="38"/>
      <c r="FC161" s="38"/>
      <c r="FD161" s="38"/>
      <c r="FE161" s="52"/>
      <c r="FG161" s="37">
        <v>5.9</v>
      </c>
      <c r="FH161" s="38" t="s">
        <v>119</v>
      </c>
      <c r="FI161" s="38"/>
      <c r="FJ161" s="38"/>
      <c r="FK161" s="38"/>
      <c r="FL161" s="38"/>
      <c r="FM161" s="38"/>
      <c r="FN161" s="38"/>
      <c r="FO161" s="52"/>
      <c r="FQ161" s="37">
        <v>5.9</v>
      </c>
      <c r="FR161" s="38" t="s">
        <v>119</v>
      </c>
      <c r="FS161" s="38"/>
      <c r="FT161" s="38"/>
      <c r="FU161" s="38"/>
      <c r="FV161" s="38"/>
      <c r="FW161" s="38"/>
      <c r="FX161" s="38"/>
      <c r="FY161" s="52"/>
      <c r="GA161" s="37">
        <v>5.9</v>
      </c>
      <c r="GB161" s="38" t="s">
        <v>119</v>
      </c>
      <c r="GC161" s="38"/>
      <c r="GD161" s="38"/>
      <c r="GE161" s="38"/>
      <c r="GF161" s="38"/>
      <c r="GG161" s="38"/>
      <c r="GH161" s="38"/>
      <c r="GI161" s="52"/>
      <c r="GK161" s="37">
        <v>5.9</v>
      </c>
      <c r="GL161" s="38" t="s">
        <v>119</v>
      </c>
      <c r="GM161" s="38"/>
      <c r="GN161" s="38"/>
      <c r="GO161" s="38"/>
      <c r="GP161" s="38"/>
      <c r="GQ161" s="38"/>
      <c r="GR161" s="38"/>
      <c r="GS161" s="52"/>
      <c r="GU161" s="37">
        <v>5.9</v>
      </c>
      <c r="GV161" s="38" t="s">
        <v>119</v>
      </c>
      <c r="GW161" s="38"/>
      <c r="GX161" s="38"/>
      <c r="GY161" s="38"/>
      <c r="GZ161" s="38"/>
      <c r="HA161" s="38"/>
      <c r="HB161" s="38"/>
      <c r="HC161" s="52"/>
      <c r="HE161" s="37">
        <v>5.9</v>
      </c>
      <c r="HF161" s="38" t="s">
        <v>119</v>
      </c>
      <c r="HG161" s="38"/>
      <c r="HH161" s="38"/>
      <c r="HI161" s="38"/>
      <c r="HJ161" s="38"/>
      <c r="HK161" s="38"/>
      <c r="HL161" s="38"/>
      <c r="HM161" s="52"/>
      <c r="HO161" s="37">
        <v>5.9</v>
      </c>
      <c r="HP161" s="38" t="s">
        <v>119</v>
      </c>
      <c r="HQ161" s="38"/>
      <c r="HR161" s="38"/>
      <c r="HS161" s="38"/>
      <c r="HT161" s="38"/>
      <c r="HU161" s="38"/>
      <c r="HV161" s="38"/>
      <c r="HW161" s="52"/>
      <c r="HY161" s="37">
        <v>5.9</v>
      </c>
      <c r="HZ161" s="38" t="s">
        <v>119</v>
      </c>
      <c r="IA161" s="38"/>
      <c r="IB161" s="38"/>
      <c r="IC161" s="38"/>
      <c r="ID161" s="38"/>
      <c r="IE161" s="38"/>
      <c r="IF161" s="38"/>
      <c r="IG161" s="52"/>
      <c r="II161" s="37">
        <v>5.9</v>
      </c>
      <c r="IJ161" s="38" t="s">
        <v>119</v>
      </c>
      <c r="IK161" s="38"/>
      <c r="IL161" s="38"/>
      <c r="IM161" s="38"/>
      <c r="IN161" s="38"/>
      <c r="IO161" s="38"/>
      <c r="IP161" s="38"/>
      <c r="IQ161" s="52"/>
      <c r="IS161" s="37">
        <v>5.9</v>
      </c>
      <c r="IT161" s="38" t="s">
        <v>119</v>
      </c>
      <c r="IU161" s="38"/>
      <c r="IV161" s="38"/>
      <c r="IW161" s="38"/>
      <c r="IX161" s="38"/>
      <c r="IY161" s="38"/>
      <c r="IZ161" s="38"/>
      <c r="JA161" s="52"/>
    </row>
    <row r="162" spans="1:261" s="1" customFormat="1" outlineLevel="2" x14ac:dyDescent="0.25">
      <c r="B162" s="338"/>
      <c r="C162" s="328"/>
      <c r="D162" s="41">
        <v>1</v>
      </c>
      <c r="E162" s="6"/>
      <c r="F162" s="6"/>
      <c r="G162" s="6"/>
      <c r="H162" s="6"/>
      <c r="I162" s="6"/>
      <c r="J162" s="6"/>
      <c r="K162" s="52"/>
      <c r="M162" s="328"/>
      <c r="N162" s="41">
        <v>1</v>
      </c>
      <c r="O162" s="6"/>
      <c r="P162" s="6"/>
      <c r="Q162" s="6"/>
      <c r="R162" s="6"/>
      <c r="S162" s="6"/>
      <c r="T162" s="6">
        <v>0</v>
      </c>
      <c r="U162" s="52"/>
      <c r="W162" s="328"/>
      <c r="X162" s="41">
        <v>1</v>
      </c>
      <c r="Y162" s="6"/>
      <c r="Z162" s="6"/>
      <c r="AA162" s="6"/>
      <c r="AB162" s="6"/>
      <c r="AC162" s="6"/>
      <c r="AD162" s="6"/>
      <c r="AE162" s="52"/>
      <c r="AG162" s="328"/>
      <c r="AH162" s="41">
        <v>1</v>
      </c>
      <c r="AI162" s="6"/>
      <c r="AJ162" s="6"/>
      <c r="AK162" s="6"/>
      <c r="AL162" s="6"/>
      <c r="AM162" s="6"/>
      <c r="AN162" s="6"/>
      <c r="AO162" s="52"/>
      <c r="AQ162" s="328"/>
      <c r="AR162" s="41">
        <v>1</v>
      </c>
      <c r="AS162" s="6"/>
      <c r="AT162" s="6"/>
      <c r="AU162" s="6"/>
      <c r="AV162" s="6"/>
      <c r="AW162" s="6"/>
      <c r="AX162" s="6"/>
      <c r="AY162" s="52"/>
      <c r="BA162" s="328"/>
      <c r="BB162" s="41">
        <v>1</v>
      </c>
      <c r="BC162" s="6"/>
      <c r="BD162" s="6"/>
      <c r="BE162" s="6"/>
      <c r="BF162" s="6"/>
      <c r="BG162" s="6"/>
      <c r="BH162" s="6"/>
      <c r="BI162" s="52"/>
      <c r="BK162" s="328"/>
      <c r="BL162" s="41">
        <v>1</v>
      </c>
      <c r="BM162" s="6"/>
      <c r="BN162" s="6"/>
      <c r="BO162" s="6"/>
      <c r="BP162" s="6"/>
      <c r="BQ162" s="6"/>
      <c r="BR162" s="6"/>
      <c r="BS162" s="52"/>
      <c r="BU162" s="328"/>
      <c r="BV162" s="41">
        <v>1</v>
      </c>
      <c r="BW162" s="6"/>
      <c r="BX162" s="6"/>
      <c r="BY162" s="6"/>
      <c r="BZ162" s="6"/>
      <c r="CA162" s="6"/>
      <c r="CB162" s="6"/>
      <c r="CC162" s="52"/>
      <c r="CE162" s="328"/>
      <c r="CF162" s="41">
        <v>1</v>
      </c>
      <c r="CG162" s="6"/>
      <c r="CH162" s="6"/>
      <c r="CI162" s="6"/>
      <c r="CJ162" s="6"/>
      <c r="CK162" s="6"/>
      <c r="CL162" s="6"/>
      <c r="CM162" s="52"/>
      <c r="CO162" s="328"/>
      <c r="CP162" s="41">
        <v>1</v>
      </c>
      <c r="CQ162" s="6"/>
      <c r="CR162" s="6"/>
      <c r="CS162" s="6"/>
      <c r="CT162" s="6"/>
      <c r="CU162" s="6"/>
      <c r="CV162" s="6"/>
      <c r="CW162" s="52"/>
      <c r="CY162" s="328"/>
      <c r="CZ162" s="41">
        <v>1</v>
      </c>
      <c r="DA162" s="6"/>
      <c r="DB162" s="6"/>
      <c r="DC162" s="6"/>
      <c r="DD162" s="6"/>
      <c r="DE162" s="6"/>
      <c r="DF162" s="6"/>
      <c r="DG162" s="52"/>
      <c r="DI162" s="328"/>
      <c r="DJ162" s="41">
        <v>1</v>
      </c>
      <c r="DK162" s="6"/>
      <c r="DL162" s="6"/>
      <c r="DM162" s="6"/>
      <c r="DN162" s="6"/>
      <c r="DO162" s="6"/>
      <c r="DP162" s="6"/>
      <c r="DQ162" s="52"/>
      <c r="DS162" s="328"/>
      <c r="DT162" s="41">
        <v>1</v>
      </c>
      <c r="DU162" s="6"/>
      <c r="DV162" s="6"/>
      <c r="DW162" s="6"/>
      <c r="DX162" s="6"/>
      <c r="DY162" s="6"/>
      <c r="DZ162" s="6"/>
      <c r="EA162" s="52"/>
      <c r="EC162" s="328"/>
      <c r="ED162" s="41">
        <v>1</v>
      </c>
      <c r="EE162" s="6"/>
      <c r="EF162" s="6"/>
      <c r="EG162" s="6"/>
      <c r="EH162" s="6"/>
      <c r="EI162" s="6"/>
      <c r="EJ162" s="6"/>
      <c r="EK162" s="52"/>
      <c r="EM162" s="328"/>
      <c r="EN162" s="41">
        <v>1</v>
      </c>
      <c r="EO162" s="6"/>
      <c r="EP162" s="6"/>
      <c r="EQ162" s="6"/>
      <c r="ER162" s="6"/>
      <c r="ES162" s="6"/>
      <c r="ET162" s="6"/>
      <c r="EU162" s="52"/>
      <c r="EW162" s="328"/>
      <c r="EX162" s="41">
        <v>1</v>
      </c>
      <c r="EY162" s="6"/>
      <c r="EZ162" s="6"/>
      <c r="FA162" s="6"/>
      <c r="FB162" s="6"/>
      <c r="FC162" s="6"/>
      <c r="FD162" s="6"/>
      <c r="FE162" s="52"/>
      <c r="FG162" s="328"/>
      <c r="FH162" s="41">
        <v>1</v>
      </c>
      <c r="FI162" s="6"/>
      <c r="FJ162" s="6"/>
      <c r="FK162" s="6"/>
      <c r="FL162" s="6"/>
      <c r="FM162" s="6"/>
      <c r="FN162" s="6"/>
      <c r="FO162" s="52"/>
      <c r="FQ162" s="328"/>
      <c r="FR162" s="41">
        <v>1</v>
      </c>
      <c r="FS162" s="6"/>
      <c r="FT162" s="6"/>
      <c r="FU162" s="6"/>
      <c r="FV162" s="6"/>
      <c r="FW162" s="6"/>
      <c r="FX162" s="6"/>
      <c r="FY162" s="52"/>
      <c r="GA162" s="328"/>
      <c r="GB162" s="41">
        <v>1</v>
      </c>
      <c r="GC162" s="6"/>
      <c r="GD162" s="6"/>
      <c r="GE162" s="6"/>
      <c r="GF162" s="6"/>
      <c r="GG162" s="6"/>
      <c r="GH162" s="6"/>
      <c r="GI162" s="52"/>
      <c r="GK162" s="328"/>
      <c r="GL162" s="41">
        <v>1</v>
      </c>
      <c r="GM162" s="6"/>
      <c r="GN162" s="6"/>
      <c r="GO162" s="6"/>
      <c r="GP162" s="6"/>
      <c r="GQ162" s="6"/>
      <c r="GR162" s="6"/>
      <c r="GS162" s="52"/>
      <c r="GU162" s="328"/>
      <c r="GV162" s="41">
        <v>1</v>
      </c>
      <c r="GW162" s="6"/>
      <c r="GX162" s="6"/>
      <c r="GY162" s="6"/>
      <c r="GZ162" s="6"/>
      <c r="HA162" s="6"/>
      <c r="HB162" s="6"/>
      <c r="HC162" s="52"/>
      <c r="HE162" s="328"/>
      <c r="HF162" s="41">
        <v>1</v>
      </c>
      <c r="HG162" s="6"/>
      <c r="HH162" s="6"/>
      <c r="HI162" s="6"/>
      <c r="HJ162" s="6"/>
      <c r="HK162" s="6"/>
      <c r="HL162" s="6"/>
      <c r="HM162" s="52"/>
      <c r="HO162" s="328"/>
      <c r="HP162" s="41">
        <v>1</v>
      </c>
      <c r="HQ162" s="6"/>
      <c r="HR162" s="6"/>
      <c r="HS162" s="6"/>
      <c r="HT162" s="6"/>
      <c r="HU162" s="6"/>
      <c r="HV162" s="6"/>
      <c r="HW162" s="52"/>
      <c r="HY162" s="328"/>
      <c r="HZ162" s="41">
        <v>1</v>
      </c>
      <c r="IA162" s="6"/>
      <c r="IB162" s="6"/>
      <c r="IC162" s="6"/>
      <c r="ID162" s="6"/>
      <c r="IE162" s="6"/>
      <c r="IF162" s="6"/>
      <c r="IG162" s="52"/>
      <c r="II162" s="328"/>
      <c r="IJ162" s="41">
        <v>1</v>
      </c>
      <c r="IK162" s="6"/>
      <c r="IL162" s="6"/>
      <c r="IM162" s="6"/>
      <c r="IN162" s="6"/>
      <c r="IO162" s="6"/>
      <c r="IP162" s="6"/>
      <c r="IQ162" s="52"/>
      <c r="IS162" s="328"/>
      <c r="IT162" s="41">
        <v>1</v>
      </c>
      <c r="IU162" s="6"/>
      <c r="IV162" s="6"/>
      <c r="IW162" s="6"/>
      <c r="IX162" s="6"/>
      <c r="IY162" s="6"/>
      <c r="IZ162" s="6"/>
      <c r="JA162" s="52"/>
    </row>
    <row r="163" spans="1:261" s="1" customFormat="1" outlineLevel="2" x14ac:dyDescent="0.25">
      <c r="B163" s="338"/>
      <c r="C163" s="328"/>
      <c r="D163" s="41">
        <v>2</v>
      </c>
      <c r="E163" s="6"/>
      <c r="F163" s="6"/>
      <c r="G163" s="6"/>
      <c r="H163" s="6"/>
      <c r="I163" s="6"/>
      <c r="J163" s="6"/>
      <c r="K163" s="52"/>
      <c r="M163" s="328"/>
      <c r="N163" s="41">
        <v>2</v>
      </c>
      <c r="O163" s="6"/>
      <c r="P163" s="6"/>
      <c r="Q163" s="6"/>
      <c r="R163" s="6"/>
      <c r="S163" s="6"/>
      <c r="T163" s="6">
        <v>0</v>
      </c>
      <c r="U163" s="52"/>
      <c r="W163" s="328"/>
      <c r="X163" s="41">
        <v>2</v>
      </c>
      <c r="Y163" s="6"/>
      <c r="Z163" s="6"/>
      <c r="AA163" s="6"/>
      <c r="AB163" s="6"/>
      <c r="AC163" s="6"/>
      <c r="AD163" s="6"/>
      <c r="AE163" s="52"/>
      <c r="AG163" s="328"/>
      <c r="AH163" s="41">
        <v>2</v>
      </c>
      <c r="AI163" s="6"/>
      <c r="AJ163" s="6"/>
      <c r="AK163" s="6"/>
      <c r="AL163" s="6"/>
      <c r="AM163" s="6"/>
      <c r="AN163" s="6"/>
      <c r="AO163" s="52"/>
      <c r="AQ163" s="328"/>
      <c r="AR163" s="41">
        <v>2</v>
      </c>
      <c r="AS163" s="6"/>
      <c r="AT163" s="6"/>
      <c r="AU163" s="6"/>
      <c r="AV163" s="6"/>
      <c r="AW163" s="6"/>
      <c r="AX163" s="6"/>
      <c r="AY163" s="52"/>
      <c r="BA163" s="328"/>
      <c r="BB163" s="41">
        <v>2</v>
      </c>
      <c r="BC163" s="6"/>
      <c r="BD163" s="6"/>
      <c r="BE163" s="6"/>
      <c r="BF163" s="6"/>
      <c r="BG163" s="6"/>
      <c r="BH163" s="6"/>
      <c r="BI163" s="52"/>
      <c r="BK163" s="328"/>
      <c r="BL163" s="41">
        <v>2</v>
      </c>
      <c r="BM163" s="6"/>
      <c r="BN163" s="6"/>
      <c r="BO163" s="6"/>
      <c r="BP163" s="6"/>
      <c r="BQ163" s="6"/>
      <c r="BR163" s="6"/>
      <c r="BS163" s="52"/>
      <c r="BU163" s="328"/>
      <c r="BV163" s="41">
        <v>2</v>
      </c>
      <c r="BW163" s="6"/>
      <c r="BX163" s="6"/>
      <c r="BY163" s="6"/>
      <c r="BZ163" s="6"/>
      <c r="CA163" s="6"/>
      <c r="CB163" s="6"/>
      <c r="CC163" s="52"/>
      <c r="CE163" s="328"/>
      <c r="CF163" s="41">
        <v>2</v>
      </c>
      <c r="CG163" s="6"/>
      <c r="CH163" s="6"/>
      <c r="CI163" s="6"/>
      <c r="CJ163" s="6"/>
      <c r="CK163" s="6"/>
      <c r="CL163" s="6"/>
      <c r="CM163" s="52"/>
      <c r="CO163" s="328"/>
      <c r="CP163" s="41">
        <v>2</v>
      </c>
      <c r="CQ163" s="6"/>
      <c r="CR163" s="6"/>
      <c r="CS163" s="6"/>
      <c r="CT163" s="6"/>
      <c r="CU163" s="6"/>
      <c r="CV163" s="6"/>
      <c r="CW163" s="52"/>
      <c r="CY163" s="328"/>
      <c r="CZ163" s="41">
        <v>2</v>
      </c>
      <c r="DA163" s="6"/>
      <c r="DB163" s="6"/>
      <c r="DC163" s="6"/>
      <c r="DD163" s="6"/>
      <c r="DE163" s="6"/>
      <c r="DF163" s="6"/>
      <c r="DG163" s="52"/>
      <c r="DI163" s="328"/>
      <c r="DJ163" s="41">
        <v>2</v>
      </c>
      <c r="DK163" s="6"/>
      <c r="DL163" s="6"/>
      <c r="DM163" s="6"/>
      <c r="DN163" s="6"/>
      <c r="DO163" s="6"/>
      <c r="DP163" s="6"/>
      <c r="DQ163" s="52"/>
      <c r="DS163" s="328"/>
      <c r="DT163" s="41">
        <v>2</v>
      </c>
      <c r="DU163" s="6"/>
      <c r="DV163" s="6"/>
      <c r="DW163" s="6"/>
      <c r="DX163" s="6"/>
      <c r="DY163" s="6"/>
      <c r="DZ163" s="6"/>
      <c r="EA163" s="52"/>
      <c r="EC163" s="328"/>
      <c r="ED163" s="41">
        <v>2</v>
      </c>
      <c r="EE163" s="6"/>
      <c r="EF163" s="6"/>
      <c r="EG163" s="6"/>
      <c r="EH163" s="6"/>
      <c r="EI163" s="6"/>
      <c r="EJ163" s="6"/>
      <c r="EK163" s="52"/>
      <c r="EM163" s="328"/>
      <c r="EN163" s="41">
        <v>2</v>
      </c>
      <c r="EO163" s="6"/>
      <c r="EP163" s="6"/>
      <c r="EQ163" s="6"/>
      <c r="ER163" s="6"/>
      <c r="ES163" s="6"/>
      <c r="ET163" s="6"/>
      <c r="EU163" s="52"/>
      <c r="EW163" s="328"/>
      <c r="EX163" s="41">
        <v>2</v>
      </c>
      <c r="EY163" s="6"/>
      <c r="EZ163" s="6"/>
      <c r="FA163" s="6"/>
      <c r="FB163" s="6"/>
      <c r="FC163" s="6"/>
      <c r="FD163" s="6"/>
      <c r="FE163" s="52"/>
      <c r="FG163" s="328"/>
      <c r="FH163" s="41">
        <v>2</v>
      </c>
      <c r="FI163" s="6"/>
      <c r="FJ163" s="6"/>
      <c r="FK163" s="6"/>
      <c r="FL163" s="6"/>
      <c r="FM163" s="6"/>
      <c r="FN163" s="6"/>
      <c r="FO163" s="52"/>
      <c r="FQ163" s="328"/>
      <c r="FR163" s="41">
        <v>2</v>
      </c>
      <c r="FS163" s="6"/>
      <c r="FT163" s="6"/>
      <c r="FU163" s="6"/>
      <c r="FV163" s="6"/>
      <c r="FW163" s="6"/>
      <c r="FX163" s="6"/>
      <c r="FY163" s="52"/>
      <c r="GA163" s="328"/>
      <c r="GB163" s="41">
        <v>2</v>
      </c>
      <c r="GC163" s="6"/>
      <c r="GD163" s="6"/>
      <c r="GE163" s="6"/>
      <c r="GF163" s="6"/>
      <c r="GG163" s="6"/>
      <c r="GH163" s="6"/>
      <c r="GI163" s="52"/>
      <c r="GK163" s="328"/>
      <c r="GL163" s="41">
        <v>2</v>
      </c>
      <c r="GM163" s="6"/>
      <c r="GN163" s="6"/>
      <c r="GO163" s="6"/>
      <c r="GP163" s="6"/>
      <c r="GQ163" s="6"/>
      <c r="GR163" s="6"/>
      <c r="GS163" s="52"/>
      <c r="GU163" s="328"/>
      <c r="GV163" s="41">
        <v>2</v>
      </c>
      <c r="GW163" s="6"/>
      <c r="GX163" s="6"/>
      <c r="GY163" s="6"/>
      <c r="GZ163" s="6"/>
      <c r="HA163" s="6"/>
      <c r="HB163" s="6"/>
      <c r="HC163" s="52"/>
      <c r="HE163" s="328"/>
      <c r="HF163" s="41">
        <v>2</v>
      </c>
      <c r="HG163" s="6"/>
      <c r="HH163" s="6"/>
      <c r="HI163" s="6"/>
      <c r="HJ163" s="6"/>
      <c r="HK163" s="6"/>
      <c r="HL163" s="6"/>
      <c r="HM163" s="52"/>
      <c r="HO163" s="328"/>
      <c r="HP163" s="41">
        <v>2</v>
      </c>
      <c r="HQ163" s="6"/>
      <c r="HR163" s="6"/>
      <c r="HS163" s="6"/>
      <c r="HT163" s="6"/>
      <c r="HU163" s="6"/>
      <c r="HV163" s="6"/>
      <c r="HW163" s="52"/>
      <c r="HY163" s="328"/>
      <c r="HZ163" s="41">
        <v>2</v>
      </c>
      <c r="IA163" s="6"/>
      <c r="IB163" s="6"/>
      <c r="IC163" s="6"/>
      <c r="ID163" s="6"/>
      <c r="IE163" s="6"/>
      <c r="IF163" s="6"/>
      <c r="IG163" s="52"/>
      <c r="II163" s="328"/>
      <c r="IJ163" s="41">
        <v>2</v>
      </c>
      <c r="IK163" s="6"/>
      <c r="IL163" s="6"/>
      <c r="IM163" s="6"/>
      <c r="IN163" s="6"/>
      <c r="IO163" s="6"/>
      <c r="IP163" s="6"/>
      <c r="IQ163" s="52"/>
      <c r="IS163" s="328"/>
      <c r="IT163" s="41">
        <v>2</v>
      </c>
      <c r="IU163" s="6"/>
      <c r="IV163" s="6"/>
      <c r="IW163" s="6"/>
      <c r="IX163" s="6"/>
      <c r="IY163" s="6"/>
      <c r="IZ163" s="6"/>
      <c r="JA163" s="52"/>
    </row>
    <row r="164" spans="1:261" s="1" customFormat="1" outlineLevel="2" x14ac:dyDescent="0.25">
      <c r="B164" s="338"/>
      <c r="C164" s="339"/>
      <c r="D164" s="17" t="s">
        <v>1</v>
      </c>
      <c r="E164" s="36" t="e">
        <f>AVERAGE(O164,Y164,AI164,AS164,BC164,BM164,BW164,CG164,CQ164,DA164,DK164,DU164,EE164,EO164,EY164,FI164,FS164,GC164,GM164,GW164,HG164,HQ164,IA164,IK164,IU164)</f>
        <v>#DIV/0!</v>
      </c>
      <c r="F164" s="36" t="e">
        <f t="shared" ref="F164:J164" si="792">AVERAGE(P164,Z164,AJ164,AT164,BD164,BN164,BX164,CH164,CR164,DB164,DL164,DV164,EF164,EP164,EZ164,FJ164,FT164,GD164,GN164,GX164,HH164,HR164,IB164,IL164,IV164)</f>
        <v>#DIV/0!</v>
      </c>
      <c r="G164" s="36" t="e">
        <f t="shared" si="792"/>
        <v>#DIV/0!</v>
      </c>
      <c r="H164" s="36" t="e">
        <f t="shared" si="792"/>
        <v>#DIV/0!</v>
      </c>
      <c r="I164" s="36" t="e">
        <f t="shared" si="792"/>
        <v>#DIV/0!</v>
      </c>
      <c r="J164" s="36">
        <f t="shared" si="792"/>
        <v>0</v>
      </c>
      <c r="K164" s="52" t="s">
        <v>430</v>
      </c>
      <c r="M164" s="48"/>
      <c r="N164" s="17" t="s">
        <v>1</v>
      </c>
      <c r="O164" s="36" t="str">
        <f>IF(COUNT(O162:O163)=0,"",AVERAGE(O162:O163))</f>
        <v/>
      </c>
      <c r="P164" s="36" t="str">
        <f>IF(COUNT(P162:P163)=0,"",AVERAGE(P162:P163))</f>
        <v/>
      </c>
      <c r="Q164" s="36" t="str">
        <f>IF(COUNT(Q162:Q163)=0,"",AVERAGE(Q162:Q163))</f>
        <v/>
      </c>
      <c r="R164" s="36" t="str">
        <f>IF(COUNT(R162:R163)=0,"",AVERAGE(R162:R163))</f>
        <v/>
      </c>
      <c r="S164" s="36"/>
      <c r="T164" s="36">
        <f>IF(COUNT(T162:T163)=0,"",AVERAGE(T162:T163))</f>
        <v>0</v>
      </c>
      <c r="U164" s="52" t="str">
        <f>IF(COUNT(#REF!)=0,"",AVERAGE(#REF!))</f>
        <v/>
      </c>
      <c r="W164" s="48"/>
      <c r="X164" s="17" t="s">
        <v>1</v>
      </c>
      <c r="Y164" s="36" t="str">
        <f t="shared" ref="Y164:AD164" si="793">IF(COUNT(Y162:Y163)=0,"",AVERAGE(Y162:Y163))</f>
        <v/>
      </c>
      <c r="Z164" s="36" t="str">
        <f t="shared" si="793"/>
        <v/>
      </c>
      <c r="AA164" s="36" t="str">
        <f t="shared" si="793"/>
        <v/>
      </c>
      <c r="AB164" s="36" t="str">
        <f t="shared" si="793"/>
        <v/>
      </c>
      <c r="AC164" s="36" t="str">
        <f t="shared" si="793"/>
        <v/>
      </c>
      <c r="AD164" s="36" t="str">
        <f t="shared" si="793"/>
        <v/>
      </c>
      <c r="AE164" s="52" t="str">
        <f>IF(COUNT(#REF!)=0,"",AVERAGE(#REF!))</f>
        <v/>
      </c>
      <c r="AG164" s="48"/>
      <c r="AH164" s="17" t="s">
        <v>1</v>
      </c>
      <c r="AI164" s="36" t="str">
        <f t="shared" ref="AI164:AN164" si="794">IF(COUNT(AI162:AI163)=0,"",AVERAGE(AI162:AI163))</f>
        <v/>
      </c>
      <c r="AJ164" s="36" t="str">
        <f t="shared" si="794"/>
        <v/>
      </c>
      <c r="AK164" s="36" t="str">
        <f t="shared" si="794"/>
        <v/>
      </c>
      <c r="AL164" s="36" t="str">
        <f t="shared" si="794"/>
        <v/>
      </c>
      <c r="AM164" s="36" t="str">
        <f t="shared" si="794"/>
        <v/>
      </c>
      <c r="AN164" s="36" t="str">
        <f t="shared" si="794"/>
        <v/>
      </c>
      <c r="AO164" s="52" t="str">
        <f>IF(COUNT(#REF!)=0,"",AVERAGE(#REF!))</f>
        <v/>
      </c>
      <c r="AQ164" s="48"/>
      <c r="AR164" s="17" t="s">
        <v>1</v>
      </c>
      <c r="AS164" s="36" t="str">
        <f t="shared" ref="AS164:AX164" si="795">IF(COUNT(AS162:AS163)=0,"",AVERAGE(AS162:AS163))</f>
        <v/>
      </c>
      <c r="AT164" s="36" t="str">
        <f t="shared" si="795"/>
        <v/>
      </c>
      <c r="AU164" s="36" t="str">
        <f t="shared" si="795"/>
        <v/>
      </c>
      <c r="AV164" s="36" t="str">
        <f t="shared" si="795"/>
        <v/>
      </c>
      <c r="AW164" s="36" t="str">
        <f t="shared" si="795"/>
        <v/>
      </c>
      <c r="AX164" s="36" t="str">
        <f t="shared" si="795"/>
        <v/>
      </c>
      <c r="AY164" s="52" t="str">
        <f>IF(COUNT(#REF!)=0,"",AVERAGE(#REF!))</f>
        <v/>
      </c>
      <c r="BA164" s="48"/>
      <c r="BB164" s="17" t="s">
        <v>1</v>
      </c>
      <c r="BC164" s="36" t="str">
        <f t="shared" ref="BC164:BH164" si="796">IF(COUNT(BC162:BC163)=0,"",AVERAGE(BC162:BC163))</f>
        <v/>
      </c>
      <c r="BD164" s="36" t="str">
        <f t="shared" si="796"/>
        <v/>
      </c>
      <c r="BE164" s="36" t="str">
        <f t="shared" si="796"/>
        <v/>
      </c>
      <c r="BF164" s="36" t="str">
        <f t="shared" si="796"/>
        <v/>
      </c>
      <c r="BG164" s="36" t="str">
        <f t="shared" si="796"/>
        <v/>
      </c>
      <c r="BH164" s="36" t="str">
        <f t="shared" si="796"/>
        <v/>
      </c>
      <c r="BI164" s="52" t="str">
        <f>IF(COUNT(#REF!)=0,"",AVERAGE(#REF!))</f>
        <v/>
      </c>
      <c r="BK164" s="48"/>
      <c r="BL164" s="17" t="s">
        <v>1</v>
      </c>
      <c r="BM164" s="36" t="str">
        <f t="shared" ref="BM164:BR164" si="797">IF(COUNT(BM162:BM163)=0,"",AVERAGE(BM162:BM163))</f>
        <v/>
      </c>
      <c r="BN164" s="36" t="str">
        <f t="shared" si="797"/>
        <v/>
      </c>
      <c r="BO164" s="36" t="str">
        <f t="shared" si="797"/>
        <v/>
      </c>
      <c r="BP164" s="36" t="str">
        <f t="shared" si="797"/>
        <v/>
      </c>
      <c r="BQ164" s="36" t="str">
        <f t="shared" si="797"/>
        <v/>
      </c>
      <c r="BR164" s="36" t="str">
        <f t="shared" si="797"/>
        <v/>
      </c>
      <c r="BS164" s="52" t="str">
        <f>IF(COUNT(#REF!)=0,"",AVERAGE(#REF!))</f>
        <v/>
      </c>
      <c r="BU164" s="48"/>
      <c r="BV164" s="17" t="s">
        <v>1</v>
      </c>
      <c r="BW164" s="36" t="str">
        <f t="shared" ref="BW164:CB164" si="798">IF(COUNT(BW162:BW163)=0,"",AVERAGE(BW162:BW163))</f>
        <v/>
      </c>
      <c r="BX164" s="36" t="str">
        <f t="shared" si="798"/>
        <v/>
      </c>
      <c r="BY164" s="36" t="str">
        <f t="shared" si="798"/>
        <v/>
      </c>
      <c r="BZ164" s="36" t="str">
        <f t="shared" si="798"/>
        <v/>
      </c>
      <c r="CA164" s="36" t="str">
        <f t="shared" si="798"/>
        <v/>
      </c>
      <c r="CB164" s="36" t="str">
        <f t="shared" si="798"/>
        <v/>
      </c>
      <c r="CC164" s="52" t="str">
        <f>IF(COUNT(#REF!)=0,"",AVERAGE(#REF!))</f>
        <v/>
      </c>
      <c r="CE164" s="48"/>
      <c r="CF164" s="17" t="s">
        <v>1</v>
      </c>
      <c r="CG164" s="36" t="str">
        <f t="shared" ref="CG164:CL164" si="799">IF(COUNT(CG162:CG163)=0,"",AVERAGE(CG162:CG163))</f>
        <v/>
      </c>
      <c r="CH164" s="36" t="str">
        <f t="shared" si="799"/>
        <v/>
      </c>
      <c r="CI164" s="36" t="str">
        <f t="shared" si="799"/>
        <v/>
      </c>
      <c r="CJ164" s="36" t="str">
        <f t="shared" si="799"/>
        <v/>
      </c>
      <c r="CK164" s="36" t="str">
        <f t="shared" si="799"/>
        <v/>
      </c>
      <c r="CL164" s="36" t="str">
        <f t="shared" si="799"/>
        <v/>
      </c>
      <c r="CM164" s="52" t="str">
        <f>IF(COUNT(#REF!)=0,"",AVERAGE(#REF!))</f>
        <v/>
      </c>
      <c r="CO164" s="48"/>
      <c r="CP164" s="17" t="s">
        <v>1</v>
      </c>
      <c r="CQ164" s="36" t="str">
        <f t="shared" ref="CQ164:CV164" si="800">IF(COUNT(CQ162:CQ163)=0,"",AVERAGE(CQ162:CQ163))</f>
        <v/>
      </c>
      <c r="CR164" s="36" t="str">
        <f t="shared" si="800"/>
        <v/>
      </c>
      <c r="CS164" s="36" t="str">
        <f t="shared" si="800"/>
        <v/>
      </c>
      <c r="CT164" s="36" t="str">
        <f t="shared" si="800"/>
        <v/>
      </c>
      <c r="CU164" s="36" t="str">
        <f t="shared" si="800"/>
        <v/>
      </c>
      <c r="CV164" s="36" t="str">
        <f t="shared" si="800"/>
        <v/>
      </c>
      <c r="CW164" s="52" t="str">
        <f>IF(COUNT(#REF!)=0,"",AVERAGE(#REF!))</f>
        <v/>
      </c>
      <c r="CY164" s="48"/>
      <c r="CZ164" s="17" t="s">
        <v>1</v>
      </c>
      <c r="DA164" s="36" t="str">
        <f t="shared" ref="DA164:DF164" si="801">IF(COUNT(DA162:DA163)=0,"",AVERAGE(DA162:DA163))</f>
        <v/>
      </c>
      <c r="DB164" s="36" t="str">
        <f t="shared" si="801"/>
        <v/>
      </c>
      <c r="DC164" s="36" t="str">
        <f t="shared" si="801"/>
        <v/>
      </c>
      <c r="DD164" s="36" t="str">
        <f t="shared" si="801"/>
        <v/>
      </c>
      <c r="DE164" s="36" t="str">
        <f t="shared" si="801"/>
        <v/>
      </c>
      <c r="DF164" s="36" t="str">
        <f t="shared" si="801"/>
        <v/>
      </c>
      <c r="DG164" s="52" t="str">
        <f>IF(COUNT(#REF!)=0,"",AVERAGE(#REF!))</f>
        <v/>
      </c>
      <c r="DI164" s="48"/>
      <c r="DJ164" s="17" t="s">
        <v>1</v>
      </c>
      <c r="DK164" s="36" t="str">
        <f t="shared" ref="DK164:DP164" si="802">IF(COUNT(DK162:DK163)=0,"",AVERAGE(DK162:DK163))</f>
        <v/>
      </c>
      <c r="DL164" s="36" t="str">
        <f t="shared" si="802"/>
        <v/>
      </c>
      <c r="DM164" s="36" t="str">
        <f t="shared" si="802"/>
        <v/>
      </c>
      <c r="DN164" s="36" t="str">
        <f t="shared" si="802"/>
        <v/>
      </c>
      <c r="DO164" s="36" t="str">
        <f t="shared" si="802"/>
        <v/>
      </c>
      <c r="DP164" s="36" t="str">
        <f t="shared" si="802"/>
        <v/>
      </c>
      <c r="DQ164" s="52" t="str">
        <f>IF(COUNT(#REF!)=0,"",AVERAGE(#REF!))</f>
        <v/>
      </c>
      <c r="DS164" s="48"/>
      <c r="DT164" s="17" t="s">
        <v>1</v>
      </c>
      <c r="DU164" s="36" t="str">
        <f t="shared" ref="DU164:DZ164" si="803">IF(COUNT(DU162:DU163)=0,"",AVERAGE(DU162:DU163))</f>
        <v/>
      </c>
      <c r="DV164" s="36" t="str">
        <f t="shared" si="803"/>
        <v/>
      </c>
      <c r="DW164" s="36" t="str">
        <f t="shared" si="803"/>
        <v/>
      </c>
      <c r="DX164" s="36" t="str">
        <f t="shared" si="803"/>
        <v/>
      </c>
      <c r="DY164" s="36" t="str">
        <f t="shared" si="803"/>
        <v/>
      </c>
      <c r="DZ164" s="36" t="str">
        <f t="shared" si="803"/>
        <v/>
      </c>
      <c r="EA164" s="52" t="str">
        <f>IF(COUNT(#REF!)=0,"",AVERAGE(#REF!))</f>
        <v/>
      </c>
      <c r="EC164" s="48"/>
      <c r="ED164" s="17" t="s">
        <v>1</v>
      </c>
      <c r="EE164" s="36" t="str">
        <f t="shared" ref="EE164:EJ164" si="804">IF(COUNT(EE162:EE163)=0,"",AVERAGE(EE162:EE163))</f>
        <v/>
      </c>
      <c r="EF164" s="36" t="str">
        <f t="shared" si="804"/>
        <v/>
      </c>
      <c r="EG164" s="36" t="str">
        <f t="shared" si="804"/>
        <v/>
      </c>
      <c r="EH164" s="36" t="str">
        <f t="shared" si="804"/>
        <v/>
      </c>
      <c r="EI164" s="36" t="str">
        <f t="shared" si="804"/>
        <v/>
      </c>
      <c r="EJ164" s="36" t="str">
        <f t="shared" si="804"/>
        <v/>
      </c>
      <c r="EK164" s="52" t="str">
        <f>IF(COUNT(#REF!)=0,"",AVERAGE(#REF!))</f>
        <v/>
      </c>
      <c r="EM164" s="48"/>
      <c r="EN164" s="17" t="s">
        <v>1</v>
      </c>
      <c r="EO164" s="36" t="str">
        <f t="shared" ref="EO164:ET164" si="805">IF(COUNT(EO162:EO163)=0,"",AVERAGE(EO162:EO163))</f>
        <v/>
      </c>
      <c r="EP164" s="36" t="str">
        <f t="shared" si="805"/>
        <v/>
      </c>
      <c r="EQ164" s="36" t="str">
        <f t="shared" si="805"/>
        <v/>
      </c>
      <c r="ER164" s="36" t="str">
        <f t="shared" si="805"/>
        <v/>
      </c>
      <c r="ES164" s="36" t="str">
        <f t="shared" si="805"/>
        <v/>
      </c>
      <c r="ET164" s="36" t="str">
        <f t="shared" si="805"/>
        <v/>
      </c>
      <c r="EU164" s="52" t="str">
        <f>IF(COUNT(#REF!)=0,"",AVERAGE(#REF!))</f>
        <v/>
      </c>
      <c r="EW164" s="48"/>
      <c r="EX164" s="17" t="s">
        <v>1</v>
      </c>
      <c r="EY164" s="36" t="str">
        <f t="shared" ref="EY164:FD164" si="806">IF(COUNT(EY162:EY163)=0,"",AVERAGE(EY162:EY163))</f>
        <v/>
      </c>
      <c r="EZ164" s="36" t="str">
        <f t="shared" si="806"/>
        <v/>
      </c>
      <c r="FA164" s="36" t="str">
        <f t="shared" si="806"/>
        <v/>
      </c>
      <c r="FB164" s="36" t="str">
        <f t="shared" si="806"/>
        <v/>
      </c>
      <c r="FC164" s="36" t="str">
        <f t="shared" si="806"/>
        <v/>
      </c>
      <c r="FD164" s="36" t="str">
        <f t="shared" si="806"/>
        <v/>
      </c>
      <c r="FE164" s="52" t="str">
        <f>IF(COUNT(#REF!)=0,"",AVERAGE(#REF!))</f>
        <v/>
      </c>
      <c r="FG164" s="48"/>
      <c r="FH164" s="17" t="s">
        <v>1</v>
      </c>
      <c r="FI164" s="36" t="str">
        <f t="shared" ref="FI164:FN164" si="807">IF(COUNT(FI162:FI163)=0,"",AVERAGE(FI162:FI163))</f>
        <v/>
      </c>
      <c r="FJ164" s="36" t="str">
        <f t="shared" si="807"/>
        <v/>
      </c>
      <c r="FK164" s="36" t="str">
        <f t="shared" si="807"/>
        <v/>
      </c>
      <c r="FL164" s="36" t="str">
        <f t="shared" si="807"/>
        <v/>
      </c>
      <c r="FM164" s="36" t="str">
        <f t="shared" si="807"/>
        <v/>
      </c>
      <c r="FN164" s="36" t="str">
        <f t="shared" si="807"/>
        <v/>
      </c>
      <c r="FO164" s="52" t="str">
        <f>IF(COUNT(#REF!)=0,"",AVERAGE(#REF!))</f>
        <v/>
      </c>
      <c r="FQ164" s="48"/>
      <c r="FR164" s="17" t="s">
        <v>1</v>
      </c>
      <c r="FS164" s="36" t="str">
        <f t="shared" ref="FS164:FX164" si="808">IF(COUNT(FS162:FS163)=0,"",AVERAGE(FS162:FS163))</f>
        <v/>
      </c>
      <c r="FT164" s="36" t="str">
        <f t="shared" si="808"/>
        <v/>
      </c>
      <c r="FU164" s="36" t="str">
        <f t="shared" si="808"/>
        <v/>
      </c>
      <c r="FV164" s="36" t="str">
        <f t="shared" si="808"/>
        <v/>
      </c>
      <c r="FW164" s="36" t="str">
        <f t="shared" si="808"/>
        <v/>
      </c>
      <c r="FX164" s="36" t="str">
        <f t="shared" si="808"/>
        <v/>
      </c>
      <c r="FY164" s="52" t="str">
        <f>IF(COUNT(#REF!)=0,"",AVERAGE(#REF!))</f>
        <v/>
      </c>
      <c r="GA164" s="48"/>
      <c r="GB164" s="17" t="s">
        <v>1</v>
      </c>
      <c r="GC164" s="36" t="str">
        <f t="shared" ref="GC164:GH164" si="809">IF(COUNT(GC162:GC163)=0,"",AVERAGE(GC162:GC163))</f>
        <v/>
      </c>
      <c r="GD164" s="36" t="str">
        <f t="shared" si="809"/>
        <v/>
      </c>
      <c r="GE164" s="36" t="str">
        <f t="shared" si="809"/>
        <v/>
      </c>
      <c r="GF164" s="36" t="str">
        <f t="shared" si="809"/>
        <v/>
      </c>
      <c r="GG164" s="36" t="str">
        <f t="shared" si="809"/>
        <v/>
      </c>
      <c r="GH164" s="36" t="str">
        <f t="shared" si="809"/>
        <v/>
      </c>
      <c r="GI164" s="52" t="str">
        <f>IF(COUNT(#REF!)=0,"",AVERAGE(#REF!))</f>
        <v/>
      </c>
      <c r="GK164" s="48"/>
      <c r="GL164" s="17" t="s">
        <v>1</v>
      </c>
      <c r="GM164" s="36" t="str">
        <f t="shared" ref="GM164:GR164" si="810">IF(COUNT(GM162:GM163)=0,"",AVERAGE(GM162:GM163))</f>
        <v/>
      </c>
      <c r="GN164" s="36" t="str">
        <f t="shared" si="810"/>
        <v/>
      </c>
      <c r="GO164" s="36" t="str">
        <f t="shared" si="810"/>
        <v/>
      </c>
      <c r="GP164" s="36" t="str">
        <f t="shared" si="810"/>
        <v/>
      </c>
      <c r="GQ164" s="36" t="str">
        <f t="shared" si="810"/>
        <v/>
      </c>
      <c r="GR164" s="36" t="str">
        <f t="shared" si="810"/>
        <v/>
      </c>
      <c r="GS164" s="52" t="str">
        <f>IF(COUNT(#REF!)=0,"",AVERAGE(#REF!))</f>
        <v/>
      </c>
      <c r="GU164" s="48"/>
      <c r="GV164" s="17" t="s">
        <v>1</v>
      </c>
      <c r="GW164" s="36" t="str">
        <f t="shared" ref="GW164:HB164" si="811">IF(COUNT(GW162:GW163)=0,"",AVERAGE(GW162:GW163))</f>
        <v/>
      </c>
      <c r="GX164" s="36" t="str">
        <f t="shared" si="811"/>
        <v/>
      </c>
      <c r="GY164" s="36" t="str">
        <f t="shared" si="811"/>
        <v/>
      </c>
      <c r="GZ164" s="36" t="str">
        <f t="shared" si="811"/>
        <v/>
      </c>
      <c r="HA164" s="36" t="str">
        <f t="shared" si="811"/>
        <v/>
      </c>
      <c r="HB164" s="36" t="str">
        <f t="shared" si="811"/>
        <v/>
      </c>
      <c r="HC164" s="52" t="str">
        <f>IF(COUNT(#REF!)=0,"",AVERAGE(#REF!))</f>
        <v/>
      </c>
      <c r="HE164" s="48"/>
      <c r="HF164" s="17" t="s">
        <v>1</v>
      </c>
      <c r="HG164" s="36" t="str">
        <f t="shared" ref="HG164:HL164" si="812">IF(COUNT(HG162:HG163)=0,"",AVERAGE(HG162:HG163))</f>
        <v/>
      </c>
      <c r="HH164" s="36" t="str">
        <f t="shared" si="812"/>
        <v/>
      </c>
      <c r="HI164" s="36" t="str">
        <f t="shared" si="812"/>
        <v/>
      </c>
      <c r="HJ164" s="36" t="str">
        <f t="shared" si="812"/>
        <v/>
      </c>
      <c r="HK164" s="36" t="str">
        <f t="shared" si="812"/>
        <v/>
      </c>
      <c r="HL164" s="36" t="str">
        <f t="shared" si="812"/>
        <v/>
      </c>
      <c r="HM164" s="52" t="str">
        <f>IF(COUNT(#REF!)=0,"",AVERAGE(#REF!))</f>
        <v/>
      </c>
      <c r="HO164" s="48"/>
      <c r="HP164" s="17" t="s">
        <v>1</v>
      </c>
      <c r="HQ164" s="36" t="str">
        <f t="shared" ref="HQ164:HV164" si="813">IF(COUNT(HQ162:HQ163)=0,"",AVERAGE(HQ162:HQ163))</f>
        <v/>
      </c>
      <c r="HR164" s="36" t="str">
        <f t="shared" si="813"/>
        <v/>
      </c>
      <c r="HS164" s="36" t="str">
        <f t="shared" si="813"/>
        <v/>
      </c>
      <c r="HT164" s="36" t="str">
        <f t="shared" si="813"/>
        <v/>
      </c>
      <c r="HU164" s="36" t="str">
        <f t="shared" si="813"/>
        <v/>
      </c>
      <c r="HV164" s="36" t="str">
        <f t="shared" si="813"/>
        <v/>
      </c>
      <c r="HW164" s="52" t="str">
        <f>IF(COUNT(#REF!)=0,"",AVERAGE(#REF!))</f>
        <v/>
      </c>
      <c r="HY164" s="48"/>
      <c r="HZ164" s="17" t="s">
        <v>1</v>
      </c>
      <c r="IA164" s="36" t="str">
        <f t="shared" ref="IA164:IF164" si="814">IF(COUNT(IA162:IA163)=0,"",AVERAGE(IA162:IA163))</f>
        <v/>
      </c>
      <c r="IB164" s="36" t="str">
        <f t="shared" si="814"/>
        <v/>
      </c>
      <c r="IC164" s="36" t="str">
        <f t="shared" si="814"/>
        <v/>
      </c>
      <c r="ID164" s="36" t="str">
        <f t="shared" si="814"/>
        <v/>
      </c>
      <c r="IE164" s="36" t="str">
        <f t="shared" si="814"/>
        <v/>
      </c>
      <c r="IF164" s="36" t="str">
        <f t="shared" si="814"/>
        <v/>
      </c>
      <c r="IG164" s="52" t="str">
        <f>IF(COUNT(#REF!)=0,"",AVERAGE(#REF!))</f>
        <v/>
      </c>
      <c r="II164" s="48"/>
      <c r="IJ164" s="17" t="s">
        <v>1</v>
      </c>
      <c r="IK164" s="36" t="str">
        <f t="shared" ref="IK164:IP164" si="815">IF(COUNT(IK162:IK163)=0,"",AVERAGE(IK162:IK163))</f>
        <v/>
      </c>
      <c r="IL164" s="36" t="str">
        <f t="shared" si="815"/>
        <v/>
      </c>
      <c r="IM164" s="36" t="str">
        <f t="shared" si="815"/>
        <v/>
      </c>
      <c r="IN164" s="36" t="str">
        <f t="shared" si="815"/>
        <v/>
      </c>
      <c r="IO164" s="36" t="str">
        <f t="shared" si="815"/>
        <v/>
      </c>
      <c r="IP164" s="36" t="str">
        <f t="shared" si="815"/>
        <v/>
      </c>
      <c r="IQ164" s="52" t="str">
        <f>IF(COUNT(#REF!)=0,"",AVERAGE(#REF!))</f>
        <v/>
      </c>
      <c r="IS164" s="48"/>
      <c r="IT164" s="17" t="s">
        <v>1</v>
      </c>
      <c r="IU164" s="36" t="str">
        <f t="shared" ref="IU164:IZ164" si="816">IF(COUNT(IU162:IU163)=0,"",AVERAGE(IU162:IU163))</f>
        <v/>
      </c>
      <c r="IV164" s="36" t="str">
        <f t="shared" si="816"/>
        <v/>
      </c>
      <c r="IW164" s="36" t="str">
        <f t="shared" si="816"/>
        <v/>
      </c>
      <c r="IX164" s="36" t="str">
        <f t="shared" si="816"/>
        <v/>
      </c>
      <c r="IY164" s="36" t="str">
        <f t="shared" si="816"/>
        <v/>
      </c>
      <c r="IZ164" s="36" t="str">
        <f t="shared" si="816"/>
        <v/>
      </c>
      <c r="JA164" s="52" t="str">
        <f>IF(COUNT(#REF!)=0,"",AVERAGE(#REF!))</f>
        <v/>
      </c>
    </row>
    <row r="165" spans="1:261" s="1" customFormat="1" ht="13.8" outlineLevel="1" x14ac:dyDescent="0.25">
      <c r="A165" s="99" t="s">
        <v>129</v>
      </c>
      <c r="B165" s="345">
        <f>IF(A165="High",TECHHigh,(IF(A165="Medium",TECHMed,(IF(A165="Low",TechLow,0)))))</f>
        <v>1</v>
      </c>
      <c r="C165" s="344" t="s">
        <v>422</v>
      </c>
      <c r="D165" s="38" t="s">
        <v>120</v>
      </c>
      <c r="E165" s="349" t="e">
        <f>E175</f>
        <v>#DIV/0!</v>
      </c>
      <c r="F165" s="349" t="e">
        <f t="shared" ref="F165:J165" si="817">F175</f>
        <v>#DIV/0!</v>
      </c>
      <c r="G165" s="349" t="e">
        <f t="shared" si="817"/>
        <v>#DIV/0!</v>
      </c>
      <c r="H165" s="349" t="e">
        <f t="shared" si="817"/>
        <v>#DIV/0!</v>
      </c>
      <c r="I165" s="349" t="e">
        <f t="shared" si="817"/>
        <v>#DIV/0!</v>
      </c>
      <c r="J165" s="349">
        <f t="shared" si="817"/>
        <v>0</v>
      </c>
      <c r="K165" s="52"/>
      <c r="M165" s="68" t="s">
        <v>422</v>
      </c>
      <c r="N165" s="38" t="s">
        <v>120</v>
      </c>
      <c r="O165" s="38"/>
      <c r="P165" s="38"/>
      <c r="Q165" s="38"/>
      <c r="R165" s="38"/>
      <c r="S165" s="38"/>
      <c r="T165" s="38"/>
      <c r="U165" s="52"/>
      <c r="W165" s="68" t="s">
        <v>422</v>
      </c>
      <c r="X165" s="38" t="s">
        <v>120</v>
      </c>
      <c r="Y165" s="38"/>
      <c r="Z165" s="38"/>
      <c r="AA165" s="38"/>
      <c r="AB165" s="38"/>
      <c r="AC165" s="38"/>
      <c r="AD165" s="38"/>
      <c r="AE165" s="52"/>
      <c r="AG165" s="68" t="s">
        <v>422</v>
      </c>
      <c r="AH165" s="38" t="s">
        <v>120</v>
      </c>
      <c r="AI165" s="38"/>
      <c r="AJ165" s="38"/>
      <c r="AK165" s="38"/>
      <c r="AL165" s="38"/>
      <c r="AM165" s="38"/>
      <c r="AN165" s="38"/>
      <c r="AO165" s="52"/>
      <c r="AQ165" s="68" t="s">
        <v>422</v>
      </c>
      <c r="AR165" s="38" t="s">
        <v>120</v>
      </c>
      <c r="AS165" s="38"/>
      <c r="AT165" s="38"/>
      <c r="AU165" s="38"/>
      <c r="AV165" s="38"/>
      <c r="AW165" s="38"/>
      <c r="AX165" s="38"/>
      <c r="AY165" s="52"/>
      <c r="BA165" s="68" t="s">
        <v>422</v>
      </c>
      <c r="BB165" s="38" t="s">
        <v>120</v>
      </c>
      <c r="BC165" s="38"/>
      <c r="BD165" s="38"/>
      <c r="BE165" s="38"/>
      <c r="BF165" s="38"/>
      <c r="BG165" s="38"/>
      <c r="BH165" s="38"/>
      <c r="BI165" s="52"/>
      <c r="BK165" s="68" t="s">
        <v>422</v>
      </c>
      <c r="BL165" s="38" t="s">
        <v>120</v>
      </c>
      <c r="BM165" s="38"/>
      <c r="BN165" s="38"/>
      <c r="BO165" s="38"/>
      <c r="BP165" s="38"/>
      <c r="BQ165" s="38"/>
      <c r="BR165" s="38"/>
      <c r="BS165" s="52"/>
      <c r="BU165" s="68" t="s">
        <v>422</v>
      </c>
      <c r="BV165" s="38" t="s">
        <v>120</v>
      </c>
      <c r="BW165" s="38"/>
      <c r="BX165" s="38"/>
      <c r="BY165" s="38"/>
      <c r="BZ165" s="38"/>
      <c r="CA165" s="38"/>
      <c r="CB165" s="38"/>
      <c r="CC165" s="52"/>
      <c r="CE165" s="68" t="s">
        <v>422</v>
      </c>
      <c r="CF165" s="38" t="s">
        <v>120</v>
      </c>
      <c r="CG165" s="38"/>
      <c r="CH165" s="38"/>
      <c r="CI165" s="38"/>
      <c r="CJ165" s="38"/>
      <c r="CK165" s="38"/>
      <c r="CL165" s="38"/>
      <c r="CM165" s="52"/>
      <c r="CO165" s="68" t="s">
        <v>422</v>
      </c>
      <c r="CP165" s="38" t="s">
        <v>120</v>
      </c>
      <c r="CQ165" s="38"/>
      <c r="CR165" s="38"/>
      <c r="CS165" s="38"/>
      <c r="CT165" s="38"/>
      <c r="CU165" s="38"/>
      <c r="CV165" s="38"/>
      <c r="CW165" s="52"/>
      <c r="CY165" s="68" t="s">
        <v>422</v>
      </c>
      <c r="CZ165" s="38" t="s">
        <v>120</v>
      </c>
      <c r="DA165" s="38"/>
      <c r="DB165" s="38"/>
      <c r="DC165" s="38"/>
      <c r="DD165" s="38"/>
      <c r="DE165" s="38"/>
      <c r="DF165" s="38"/>
      <c r="DG165" s="52"/>
      <c r="DI165" s="68" t="s">
        <v>422</v>
      </c>
      <c r="DJ165" s="38" t="s">
        <v>120</v>
      </c>
      <c r="DK165" s="38"/>
      <c r="DL165" s="38"/>
      <c r="DM165" s="38"/>
      <c r="DN165" s="38"/>
      <c r="DO165" s="38"/>
      <c r="DP165" s="38"/>
      <c r="DQ165" s="52"/>
      <c r="DS165" s="68" t="s">
        <v>422</v>
      </c>
      <c r="DT165" s="38" t="s">
        <v>120</v>
      </c>
      <c r="DU165" s="38"/>
      <c r="DV165" s="38"/>
      <c r="DW165" s="38"/>
      <c r="DX165" s="38"/>
      <c r="DY165" s="38"/>
      <c r="DZ165" s="38"/>
      <c r="EA165" s="52"/>
      <c r="EC165" s="68" t="s">
        <v>422</v>
      </c>
      <c r="ED165" s="38" t="s">
        <v>120</v>
      </c>
      <c r="EE165" s="38"/>
      <c r="EF165" s="38"/>
      <c r="EG165" s="38"/>
      <c r="EH165" s="38"/>
      <c r="EI165" s="38"/>
      <c r="EJ165" s="38"/>
      <c r="EK165" s="52"/>
      <c r="EM165" s="68" t="s">
        <v>422</v>
      </c>
      <c r="EN165" s="38" t="s">
        <v>120</v>
      </c>
      <c r="EO165" s="38"/>
      <c r="EP165" s="38"/>
      <c r="EQ165" s="38"/>
      <c r="ER165" s="38"/>
      <c r="ES165" s="38"/>
      <c r="ET165" s="38"/>
      <c r="EU165" s="52"/>
      <c r="EW165" s="68" t="s">
        <v>422</v>
      </c>
      <c r="EX165" s="38" t="s">
        <v>120</v>
      </c>
      <c r="EY165" s="38"/>
      <c r="EZ165" s="38"/>
      <c r="FA165" s="38"/>
      <c r="FB165" s="38"/>
      <c r="FC165" s="38"/>
      <c r="FD165" s="38"/>
      <c r="FE165" s="52"/>
      <c r="FG165" s="68" t="s">
        <v>422</v>
      </c>
      <c r="FH165" s="38" t="s">
        <v>120</v>
      </c>
      <c r="FI165" s="38"/>
      <c r="FJ165" s="38"/>
      <c r="FK165" s="38"/>
      <c r="FL165" s="38"/>
      <c r="FM165" s="38"/>
      <c r="FN165" s="38"/>
      <c r="FO165" s="52"/>
      <c r="FQ165" s="68" t="s">
        <v>422</v>
      </c>
      <c r="FR165" s="38" t="s">
        <v>120</v>
      </c>
      <c r="FS165" s="38"/>
      <c r="FT165" s="38"/>
      <c r="FU165" s="38"/>
      <c r="FV165" s="38"/>
      <c r="FW165" s="38"/>
      <c r="FX165" s="38"/>
      <c r="FY165" s="52"/>
      <c r="GA165" s="68" t="s">
        <v>422</v>
      </c>
      <c r="GB165" s="38" t="s">
        <v>120</v>
      </c>
      <c r="GC165" s="38"/>
      <c r="GD165" s="38"/>
      <c r="GE165" s="38"/>
      <c r="GF165" s="38"/>
      <c r="GG165" s="38"/>
      <c r="GH165" s="38"/>
      <c r="GI165" s="52"/>
      <c r="GK165" s="68" t="s">
        <v>422</v>
      </c>
      <c r="GL165" s="38" t="s">
        <v>120</v>
      </c>
      <c r="GM165" s="38"/>
      <c r="GN165" s="38"/>
      <c r="GO165" s="38"/>
      <c r="GP165" s="38"/>
      <c r="GQ165" s="38"/>
      <c r="GR165" s="38"/>
      <c r="GS165" s="52"/>
      <c r="GU165" s="68" t="s">
        <v>422</v>
      </c>
      <c r="GV165" s="38" t="s">
        <v>120</v>
      </c>
      <c r="GW165" s="38"/>
      <c r="GX165" s="38"/>
      <c r="GY165" s="38"/>
      <c r="GZ165" s="38"/>
      <c r="HA165" s="38"/>
      <c r="HB165" s="38"/>
      <c r="HC165" s="52"/>
      <c r="HE165" s="68" t="s">
        <v>422</v>
      </c>
      <c r="HF165" s="38" t="s">
        <v>120</v>
      </c>
      <c r="HG165" s="38"/>
      <c r="HH165" s="38"/>
      <c r="HI165" s="38"/>
      <c r="HJ165" s="38"/>
      <c r="HK165" s="38"/>
      <c r="HL165" s="38"/>
      <c r="HM165" s="52"/>
      <c r="HO165" s="68" t="s">
        <v>422</v>
      </c>
      <c r="HP165" s="38" t="s">
        <v>120</v>
      </c>
      <c r="HQ165" s="38"/>
      <c r="HR165" s="38"/>
      <c r="HS165" s="38"/>
      <c r="HT165" s="38"/>
      <c r="HU165" s="38"/>
      <c r="HV165" s="38"/>
      <c r="HW165" s="52"/>
      <c r="HY165" s="68" t="s">
        <v>422</v>
      </c>
      <c r="HZ165" s="38" t="s">
        <v>120</v>
      </c>
      <c r="IA165" s="38"/>
      <c r="IB165" s="38"/>
      <c r="IC165" s="38"/>
      <c r="ID165" s="38"/>
      <c r="IE165" s="38"/>
      <c r="IF165" s="38"/>
      <c r="IG165" s="52"/>
      <c r="II165" s="68" t="s">
        <v>422</v>
      </c>
      <c r="IJ165" s="38" t="s">
        <v>120</v>
      </c>
      <c r="IK165" s="38"/>
      <c r="IL165" s="38"/>
      <c r="IM165" s="38"/>
      <c r="IN165" s="38"/>
      <c r="IO165" s="38"/>
      <c r="IP165" s="38"/>
      <c r="IQ165" s="52"/>
      <c r="IS165" s="68" t="s">
        <v>422</v>
      </c>
      <c r="IT165" s="38" t="s">
        <v>120</v>
      </c>
      <c r="IU165" s="38"/>
      <c r="IV165" s="38"/>
      <c r="IW165" s="38"/>
      <c r="IX165" s="38"/>
      <c r="IY165" s="38"/>
      <c r="IZ165" s="38"/>
      <c r="JA165" s="52"/>
    </row>
    <row r="166" spans="1:261" s="1" customFormat="1" outlineLevel="2" x14ac:dyDescent="0.25">
      <c r="A166" s="337"/>
      <c r="B166" s="338"/>
      <c r="C166" s="328"/>
      <c r="D166" s="41">
        <v>1</v>
      </c>
      <c r="E166" s="6"/>
      <c r="F166" s="6"/>
      <c r="G166" s="6"/>
      <c r="H166" s="6"/>
      <c r="I166" s="6"/>
      <c r="J166" s="6"/>
      <c r="K166" s="52"/>
      <c r="M166" s="328"/>
      <c r="N166" s="41">
        <v>1</v>
      </c>
      <c r="O166" s="6"/>
      <c r="P166" s="6"/>
      <c r="Q166" s="6"/>
      <c r="R166" s="6"/>
      <c r="S166" s="6"/>
      <c r="T166" s="6">
        <v>0</v>
      </c>
      <c r="U166" s="52"/>
      <c r="W166" s="328"/>
      <c r="X166" s="41">
        <v>1</v>
      </c>
      <c r="Y166" s="6"/>
      <c r="Z166" s="6"/>
      <c r="AA166" s="6"/>
      <c r="AB166" s="6"/>
      <c r="AC166" s="6"/>
      <c r="AD166" s="6"/>
      <c r="AE166" s="52"/>
      <c r="AG166" s="328"/>
      <c r="AH166" s="41">
        <v>1</v>
      </c>
      <c r="AI166" s="6"/>
      <c r="AJ166" s="6"/>
      <c r="AK166" s="6"/>
      <c r="AL166" s="6"/>
      <c r="AM166" s="6"/>
      <c r="AN166" s="6"/>
      <c r="AO166" s="52"/>
      <c r="AQ166" s="328"/>
      <c r="AR166" s="41">
        <v>1</v>
      </c>
      <c r="AS166" s="6"/>
      <c r="AT166" s="6"/>
      <c r="AU166" s="6"/>
      <c r="AV166" s="6"/>
      <c r="AW166" s="6"/>
      <c r="AX166" s="6"/>
      <c r="AY166" s="52"/>
      <c r="BA166" s="328"/>
      <c r="BB166" s="41">
        <v>1</v>
      </c>
      <c r="BC166" s="6"/>
      <c r="BD166" s="6"/>
      <c r="BE166" s="6"/>
      <c r="BF166" s="6"/>
      <c r="BG166" s="6"/>
      <c r="BH166" s="6"/>
      <c r="BI166" s="52"/>
      <c r="BK166" s="328"/>
      <c r="BL166" s="41">
        <v>1</v>
      </c>
      <c r="BM166" s="6"/>
      <c r="BN166" s="6"/>
      <c r="BO166" s="6"/>
      <c r="BP166" s="6"/>
      <c r="BQ166" s="6"/>
      <c r="BR166" s="6"/>
      <c r="BS166" s="52"/>
      <c r="BU166" s="328"/>
      <c r="BV166" s="41">
        <v>1</v>
      </c>
      <c r="BW166" s="6"/>
      <c r="BX166" s="6"/>
      <c r="BY166" s="6"/>
      <c r="BZ166" s="6"/>
      <c r="CA166" s="6"/>
      <c r="CB166" s="6"/>
      <c r="CC166" s="52"/>
      <c r="CE166" s="328"/>
      <c r="CF166" s="41">
        <v>1</v>
      </c>
      <c r="CG166" s="6"/>
      <c r="CH166" s="6"/>
      <c r="CI166" s="6"/>
      <c r="CJ166" s="6"/>
      <c r="CK166" s="6"/>
      <c r="CL166" s="6"/>
      <c r="CM166" s="52"/>
      <c r="CO166" s="328"/>
      <c r="CP166" s="41">
        <v>1</v>
      </c>
      <c r="CQ166" s="6"/>
      <c r="CR166" s="6"/>
      <c r="CS166" s="6"/>
      <c r="CT166" s="6"/>
      <c r="CU166" s="6"/>
      <c r="CV166" s="6"/>
      <c r="CW166" s="52"/>
      <c r="CY166" s="328"/>
      <c r="CZ166" s="41">
        <v>1</v>
      </c>
      <c r="DA166" s="6"/>
      <c r="DB166" s="6"/>
      <c r="DC166" s="6"/>
      <c r="DD166" s="6"/>
      <c r="DE166" s="6"/>
      <c r="DF166" s="6"/>
      <c r="DG166" s="52"/>
      <c r="DI166" s="328"/>
      <c r="DJ166" s="41">
        <v>1</v>
      </c>
      <c r="DK166" s="6"/>
      <c r="DL166" s="6"/>
      <c r="DM166" s="6"/>
      <c r="DN166" s="6"/>
      <c r="DO166" s="6"/>
      <c r="DP166" s="6"/>
      <c r="DQ166" s="52"/>
      <c r="DS166" s="328"/>
      <c r="DT166" s="41">
        <v>1</v>
      </c>
      <c r="DU166" s="6"/>
      <c r="DV166" s="6"/>
      <c r="DW166" s="6"/>
      <c r="DX166" s="6"/>
      <c r="DY166" s="6"/>
      <c r="DZ166" s="6"/>
      <c r="EA166" s="52"/>
      <c r="EC166" s="328"/>
      <c r="ED166" s="41">
        <v>1</v>
      </c>
      <c r="EE166" s="6"/>
      <c r="EF166" s="6"/>
      <c r="EG166" s="6"/>
      <c r="EH166" s="6"/>
      <c r="EI166" s="6"/>
      <c r="EJ166" s="6"/>
      <c r="EK166" s="52"/>
      <c r="EM166" s="328"/>
      <c r="EN166" s="41">
        <v>1</v>
      </c>
      <c r="EO166" s="6"/>
      <c r="EP166" s="6"/>
      <c r="EQ166" s="6"/>
      <c r="ER166" s="6"/>
      <c r="ES166" s="6"/>
      <c r="ET166" s="6"/>
      <c r="EU166" s="52"/>
      <c r="EW166" s="328"/>
      <c r="EX166" s="41">
        <v>1</v>
      </c>
      <c r="EY166" s="6"/>
      <c r="EZ166" s="6"/>
      <c r="FA166" s="6"/>
      <c r="FB166" s="6"/>
      <c r="FC166" s="6"/>
      <c r="FD166" s="6"/>
      <c r="FE166" s="52"/>
      <c r="FG166" s="328"/>
      <c r="FH166" s="41">
        <v>1</v>
      </c>
      <c r="FI166" s="6"/>
      <c r="FJ166" s="6"/>
      <c r="FK166" s="6"/>
      <c r="FL166" s="6"/>
      <c r="FM166" s="6"/>
      <c r="FN166" s="6"/>
      <c r="FO166" s="52"/>
      <c r="FQ166" s="328"/>
      <c r="FR166" s="41">
        <v>1</v>
      </c>
      <c r="FS166" s="6"/>
      <c r="FT166" s="6"/>
      <c r="FU166" s="6"/>
      <c r="FV166" s="6"/>
      <c r="FW166" s="6"/>
      <c r="FX166" s="6"/>
      <c r="FY166" s="52"/>
      <c r="GA166" s="328"/>
      <c r="GB166" s="41">
        <v>1</v>
      </c>
      <c r="GC166" s="6"/>
      <c r="GD166" s="6"/>
      <c r="GE166" s="6"/>
      <c r="GF166" s="6"/>
      <c r="GG166" s="6"/>
      <c r="GH166" s="6"/>
      <c r="GI166" s="52"/>
      <c r="GK166" s="328"/>
      <c r="GL166" s="41">
        <v>1</v>
      </c>
      <c r="GM166" s="6"/>
      <c r="GN166" s="6"/>
      <c r="GO166" s="6"/>
      <c r="GP166" s="6"/>
      <c r="GQ166" s="6"/>
      <c r="GR166" s="6"/>
      <c r="GS166" s="52"/>
      <c r="GU166" s="328"/>
      <c r="GV166" s="41">
        <v>1</v>
      </c>
      <c r="GW166" s="6"/>
      <c r="GX166" s="6"/>
      <c r="GY166" s="6"/>
      <c r="GZ166" s="6"/>
      <c r="HA166" s="6"/>
      <c r="HB166" s="6"/>
      <c r="HC166" s="52"/>
      <c r="HE166" s="328"/>
      <c r="HF166" s="41">
        <v>1</v>
      </c>
      <c r="HG166" s="6"/>
      <c r="HH166" s="6"/>
      <c r="HI166" s="6"/>
      <c r="HJ166" s="6"/>
      <c r="HK166" s="6"/>
      <c r="HL166" s="6"/>
      <c r="HM166" s="52"/>
      <c r="HO166" s="328"/>
      <c r="HP166" s="41">
        <v>1</v>
      </c>
      <c r="HQ166" s="6"/>
      <c r="HR166" s="6"/>
      <c r="HS166" s="6"/>
      <c r="HT166" s="6"/>
      <c r="HU166" s="6"/>
      <c r="HV166" s="6"/>
      <c r="HW166" s="52"/>
      <c r="HY166" s="328"/>
      <c r="HZ166" s="41">
        <v>1</v>
      </c>
      <c r="IA166" s="6"/>
      <c r="IB166" s="6"/>
      <c r="IC166" s="6"/>
      <c r="ID166" s="6"/>
      <c r="IE166" s="6"/>
      <c r="IF166" s="6"/>
      <c r="IG166" s="52"/>
      <c r="II166" s="328"/>
      <c r="IJ166" s="41">
        <v>1</v>
      </c>
      <c r="IK166" s="6"/>
      <c r="IL166" s="6"/>
      <c r="IM166" s="6"/>
      <c r="IN166" s="6"/>
      <c r="IO166" s="6"/>
      <c r="IP166" s="6"/>
      <c r="IQ166" s="52"/>
      <c r="IS166" s="328"/>
      <c r="IT166" s="41">
        <v>1</v>
      </c>
      <c r="IU166" s="6"/>
      <c r="IV166" s="6"/>
      <c r="IW166" s="6"/>
      <c r="IX166" s="6"/>
      <c r="IY166" s="6"/>
      <c r="IZ166" s="6"/>
      <c r="JA166" s="52"/>
    </row>
    <row r="167" spans="1:261" s="1" customFormat="1" outlineLevel="2" x14ac:dyDescent="0.25">
      <c r="A167" s="337"/>
      <c r="B167" s="338"/>
      <c r="C167" s="328"/>
      <c r="D167" s="41">
        <v>2</v>
      </c>
      <c r="E167" s="6"/>
      <c r="F167" s="6"/>
      <c r="G167" s="6"/>
      <c r="H167" s="6"/>
      <c r="I167" s="6"/>
      <c r="J167" s="6"/>
      <c r="K167" s="52"/>
      <c r="M167" s="328"/>
      <c r="N167" s="41">
        <v>2</v>
      </c>
      <c r="O167" s="6"/>
      <c r="P167" s="6"/>
      <c r="Q167" s="6"/>
      <c r="R167" s="6"/>
      <c r="S167" s="6"/>
      <c r="T167" s="6">
        <v>0</v>
      </c>
      <c r="U167" s="52"/>
      <c r="W167" s="328"/>
      <c r="X167" s="41">
        <v>2</v>
      </c>
      <c r="Y167" s="6"/>
      <c r="Z167" s="6"/>
      <c r="AA167" s="6"/>
      <c r="AB167" s="6"/>
      <c r="AC167" s="6"/>
      <c r="AD167" s="6"/>
      <c r="AE167" s="52"/>
      <c r="AG167" s="328"/>
      <c r="AH167" s="41">
        <v>2</v>
      </c>
      <c r="AI167" s="6"/>
      <c r="AJ167" s="6"/>
      <c r="AK167" s="6"/>
      <c r="AL167" s="6"/>
      <c r="AM167" s="6"/>
      <c r="AN167" s="6"/>
      <c r="AO167" s="52"/>
      <c r="AQ167" s="328"/>
      <c r="AR167" s="41">
        <v>2</v>
      </c>
      <c r="AS167" s="6"/>
      <c r="AT167" s="6"/>
      <c r="AU167" s="6"/>
      <c r="AV167" s="6"/>
      <c r="AW167" s="6"/>
      <c r="AX167" s="6"/>
      <c r="AY167" s="52"/>
      <c r="BA167" s="328"/>
      <c r="BB167" s="41">
        <v>2</v>
      </c>
      <c r="BC167" s="6"/>
      <c r="BD167" s="6"/>
      <c r="BE167" s="6"/>
      <c r="BF167" s="6"/>
      <c r="BG167" s="6"/>
      <c r="BH167" s="6"/>
      <c r="BI167" s="52"/>
      <c r="BK167" s="328"/>
      <c r="BL167" s="41">
        <v>2</v>
      </c>
      <c r="BM167" s="6"/>
      <c r="BN167" s="6"/>
      <c r="BO167" s="6"/>
      <c r="BP167" s="6"/>
      <c r="BQ167" s="6"/>
      <c r="BR167" s="6"/>
      <c r="BS167" s="52"/>
      <c r="BU167" s="328"/>
      <c r="BV167" s="41">
        <v>2</v>
      </c>
      <c r="BW167" s="6"/>
      <c r="BX167" s="6"/>
      <c r="BY167" s="6"/>
      <c r="BZ167" s="6"/>
      <c r="CA167" s="6"/>
      <c r="CB167" s="6"/>
      <c r="CC167" s="52"/>
      <c r="CE167" s="328"/>
      <c r="CF167" s="41">
        <v>2</v>
      </c>
      <c r="CG167" s="6"/>
      <c r="CH167" s="6"/>
      <c r="CI167" s="6"/>
      <c r="CJ167" s="6"/>
      <c r="CK167" s="6"/>
      <c r="CL167" s="6"/>
      <c r="CM167" s="52"/>
      <c r="CO167" s="328"/>
      <c r="CP167" s="41">
        <v>2</v>
      </c>
      <c r="CQ167" s="6"/>
      <c r="CR167" s="6"/>
      <c r="CS167" s="6"/>
      <c r="CT167" s="6"/>
      <c r="CU167" s="6"/>
      <c r="CV167" s="6"/>
      <c r="CW167" s="52"/>
      <c r="CY167" s="328"/>
      <c r="CZ167" s="41">
        <v>2</v>
      </c>
      <c r="DA167" s="6"/>
      <c r="DB167" s="6"/>
      <c r="DC167" s="6"/>
      <c r="DD167" s="6"/>
      <c r="DE167" s="6"/>
      <c r="DF167" s="6"/>
      <c r="DG167" s="52"/>
      <c r="DI167" s="328"/>
      <c r="DJ167" s="41">
        <v>2</v>
      </c>
      <c r="DK167" s="6"/>
      <c r="DL167" s="6"/>
      <c r="DM167" s="6"/>
      <c r="DN167" s="6"/>
      <c r="DO167" s="6"/>
      <c r="DP167" s="6"/>
      <c r="DQ167" s="52"/>
      <c r="DS167" s="328"/>
      <c r="DT167" s="41">
        <v>2</v>
      </c>
      <c r="DU167" s="6"/>
      <c r="DV167" s="6"/>
      <c r="DW167" s="6"/>
      <c r="DX167" s="6"/>
      <c r="DY167" s="6"/>
      <c r="DZ167" s="6"/>
      <c r="EA167" s="52"/>
      <c r="EC167" s="328"/>
      <c r="ED167" s="41">
        <v>2</v>
      </c>
      <c r="EE167" s="6"/>
      <c r="EF167" s="6"/>
      <c r="EG167" s="6"/>
      <c r="EH167" s="6"/>
      <c r="EI167" s="6"/>
      <c r="EJ167" s="6"/>
      <c r="EK167" s="52"/>
      <c r="EM167" s="328"/>
      <c r="EN167" s="41">
        <v>2</v>
      </c>
      <c r="EO167" s="6"/>
      <c r="EP167" s="6"/>
      <c r="EQ167" s="6"/>
      <c r="ER167" s="6"/>
      <c r="ES167" s="6"/>
      <c r="ET167" s="6"/>
      <c r="EU167" s="52"/>
      <c r="EW167" s="328"/>
      <c r="EX167" s="41">
        <v>2</v>
      </c>
      <c r="EY167" s="6"/>
      <c r="EZ167" s="6"/>
      <c r="FA167" s="6"/>
      <c r="FB167" s="6"/>
      <c r="FC167" s="6"/>
      <c r="FD167" s="6"/>
      <c r="FE167" s="52"/>
      <c r="FG167" s="328"/>
      <c r="FH167" s="41">
        <v>2</v>
      </c>
      <c r="FI167" s="6"/>
      <c r="FJ167" s="6"/>
      <c r="FK167" s="6"/>
      <c r="FL167" s="6"/>
      <c r="FM167" s="6"/>
      <c r="FN167" s="6"/>
      <c r="FO167" s="52"/>
      <c r="FQ167" s="328"/>
      <c r="FR167" s="41">
        <v>2</v>
      </c>
      <c r="FS167" s="6"/>
      <c r="FT167" s="6"/>
      <c r="FU167" s="6"/>
      <c r="FV167" s="6"/>
      <c r="FW167" s="6"/>
      <c r="FX167" s="6"/>
      <c r="FY167" s="52"/>
      <c r="GA167" s="328"/>
      <c r="GB167" s="41">
        <v>2</v>
      </c>
      <c r="GC167" s="6"/>
      <c r="GD167" s="6"/>
      <c r="GE167" s="6"/>
      <c r="GF167" s="6"/>
      <c r="GG167" s="6"/>
      <c r="GH167" s="6"/>
      <c r="GI167" s="52"/>
      <c r="GK167" s="328"/>
      <c r="GL167" s="41">
        <v>2</v>
      </c>
      <c r="GM167" s="6"/>
      <c r="GN167" s="6"/>
      <c r="GO167" s="6"/>
      <c r="GP167" s="6"/>
      <c r="GQ167" s="6"/>
      <c r="GR167" s="6"/>
      <c r="GS167" s="52"/>
      <c r="GU167" s="328"/>
      <c r="GV167" s="41">
        <v>2</v>
      </c>
      <c r="GW167" s="6"/>
      <c r="GX167" s="6"/>
      <c r="GY167" s="6"/>
      <c r="GZ167" s="6"/>
      <c r="HA167" s="6"/>
      <c r="HB167" s="6"/>
      <c r="HC167" s="52"/>
      <c r="HE167" s="328"/>
      <c r="HF167" s="41">
        <v>2</v>
      </c>
      <c r="HG167" s="6"/>
      <c r="HH167" s="6"/>
      <c r="HI167" s="6"/>
      <c r="HJ167" s="6"/>
      <c r="HK167" s="6"/>
      <c r="HL167" s="6"/>
      <c r="HM167" s="52"/>
      <c r="HO167" s="328"/>
      <c r="HP167" s="41">
        <v>2</v>
      </c>
      <c r="HQ167" s="6"/>
      <c r="HR167" s="6"/>
      <c r="HS167" s="6"/>
      <c r="HT167" s="6"/>
      <c r="HU167" s="6"/>
      <c r="HV167" s="6"/>
      <c r="HW167" s="52"/>
      <c r="HY167" s="328"/>
      <c r="HZ167" s="41">
        <v>2</v>
      </c>
      <c r="IA167" s="6"/>
      <c r="IB167" s="6"/>
      <c r="IC167" s="6"/>
      <c r="ID167" s="6"/>
      <c r="IE167" s="6"/>
      <c r="IF167" s="6"/>
      <c r="IG167" s="52"/>
      <c r="II167" s="328"/>
      <c r="IJ167" s="41">
        <v>2</v>
      </c>
      <c r="IK167" s="6"/>
      <c r="IL167" s="6"/>
      <c r="IM167" s="6"/>
      <c r="IN167" s="6"/>
      <c r="IO167" s="6"/>
      <c r="IP167" s="6"/>
      <c r="IQ167" s="52"/>
      <c r="IS167" s="328"/>
      <c r="IT167" s="41">
        <v>2</v>
      </c>
      <c r="IU167" s="6"/>
      <c r="IV167" s="6"/>
      <c r="IW167" s="6"/>
      <c r="IX167" s="6"/>
      <c r="IY167" s="6"/>
      <c r="IZ167" s="6"/>
      <c r="JA167" s="52"/>
    </row>
    <row r="168" spans="1:261" s="1" customFormat="1" outlineLevel="2" x14ac:dyDescent="0.25">
      <c r="A168" s="337"/>
      <c r="B168" s="338"/>
      <c r="C168" s="328"/>
      <c r="D168" s="41">
        <v>3</v>
      </c>
      <c r="E168" s="6"/>
      <c r="F168" s="6"/>
      <c r="G168" s="6"/>
      <c r="H168" s="6"/>
      <c r="I168" s="6"/>
      <c r="J168" s="6"/>
      <c r="K168" s="52"/>
      <c r="M168" s="328"/>
      <c r="N168" s="41">
        <v>3</v>
      </c>
      <c r="O168" s="6"/>
      <c r="P168" s="6"/>
      <c r="Q168" s="6"/>
      <c r="R168" s="6"/>
      <c r="S168" s="6"/>
      <c r="T168" s="6">
        <v>0</v>
      </c>
      <c r="U168" s="52"/>
      <c r="W168" s="328"/>
      <c r="X168" s="41">
        <v>3</v>
      </c>
      <c r="Y168" s="6"/>
      <c r="Z168" s="6"/>
      <c r="AA168" s="6"/>
      <c r="AB168" s="6"/>
      <c r="AC168" s="6"/>
      <c r="AD168" s="6"/>
      <c r="AE168" s="52"/>
      <c r="AG168" s="328"/>
      <c r="AH168" s="41">
        <v>3</v>
      </c>
      <c r="AI168" s="6"/>
      <c r="AJ168" s="6"/>
      <c r="AK168" s="6"/>
      <c r="AL168" s="6"/>
      <c r="AM168" s="6"/>
      <c r="AN168" s="6"/>
      <c r="AO168" s="52"/>
      <c r="AQ168" s="328"/>
      <c r="AR168" s="41">
        <v>3</v>
      </c>
      <c r="AS168" s="6"/>
      <c r="AT168" s="6"/>
      <c r="AU168" s="6"/>
      <c r="AV168" s="6"/>
      <c r="AW168" s="6"/>
      <c r="AX168" s="6"/>
      <c r="AY168" s="52"/>
      <c r="BA168" s="328"/>
      <c r="BB168" s="41">
        <v>3</v>
      </c>
      <c r="BC168" s="6"/>
      <c r="BD168" s="6"/>
      <c r="BE168" s="6"/>
      <c r="BF168" s="6"/>
      <c r="BG168" s="6"/>
      <c r="BH168" s="6"/>
      <c r="BI168" s="52"/>
      <c r="BK168" s="328"/>
      <c r="BL168" s="41">
        <v>3</v>
      </c>
      <c r="BM168" s="6"/>
      <c r="BN168" s="6"/>
      <c r="BO168" s="6"/>
      <c r="BP168" s="6"/>
      <c r="BQ168" s="6"/>
      <c r="BR168" s="6"/>
      <c r="BS168" s="52"/>
      <c r="BU168" s="328"/>
      <c r="BV168" s="41">
        <v>3</v>
      </c>
      <c r="BW168" s="6"/>
      <c r="BX168" s="6"/>
      <c r="BY168" s="6"/>
      <c r="BZ168" s="6"/>
      <c r="CA168" s="6"/>
      <c r="CB168" s="6"/>
      <c r="CC168" s="52"/>
      <c r="CE168" s="328"/>
      <c r="CF168" s="41">
        <v>3</v>
      </c>
      <c r="CG168" s="6"/>
      <c r="CH168" s="6"/>
      <c r="CI168" s="6"/>
      <c r="CJ168" s="6"/>
      <c r="CK168" s="6"/>
      <c r="CL168" s="6"/>
      <c r="CM168" s="52"/>
      <c r="CO168" s="328"/>
      <c r="CP168" s="41">
        <v>3</v>
      </c>
      <c r="CQ168" s="6"/>
      <c r="CR168" s="6"/>
      <c r="CS168" s="6"/>
      <c r="CT168" s="6"/>
      <c r="CU168" s="6"/>
      <c r="CV168" s="6"/>
      <c r="CW168" s="52"/>
      <c r="CY168" s="328"/>
      <c r="CZ168" s="41">
        <v>3</v>
      </c>
      <c r="DA168" s="6"/>
      <c r="DB168" s="6"/>
      <c r="DC168" s="6"/>
      <c r="DD168" s="6"/>
      <c r="DE168" s="6"/>
      <c r="DF168" s="6"/>
      <c r="DG168" s="52"/>
      <c r="DI168" s="328"/>
      <c r="DJ168" s="41">
        <v>3</v>
      </c>
      <c r="DK168" s="6"/>
      <c r="DL168" s="6"/>
      <c r="DM168" s="6"/>
      <c r="DN168" s="6"/>
      <c r="DO168" s="6"/>
      <c r="DP168" s="6"/>
      <c r="DQ168" s="52"/>
      <c r="DS168" s="328"/>
      <c r="DT168" s="41">
        <v>3</v>
      </c>
      <c r="DU168" s="6"/>
      <c r="DV168" s="6"/>
      <c r="DW168" s="6"/>
      <c r="DX168" s="6"/>
      <c r="DY168" s="6"/>
      <c r="DZ168" s="6"/>
      <c r="EA168" s="52"/>
      <c r="EC168" s="328"/>
      <c r="ED168" s="41">
        <v>3</v>
      </c>
      <c r="EE168" s="6"/>
      <c r="EF168" s="6"/>
      <c r="EG168" s="6"/>
      <c r="EH168" s="6"/>
      <c r="EI168" s="6"/>
      <c r="EJ168" s="6"/>
      <c r="EK168" s="52"/>
      <c r="EM168" s="328"/>
      <c r="EN168" s="41">
        <v>3</v>
      </c>
      <c r="EO168" s="6"/>
      <c r="EP168" s="6"/>
      <c r="EQ168" s="6"/>
      <c r="ER168" s="6"/>
      <c r="ES168" s="6"/>
      <c r="ET168" s="6"/>
      <c r="EU168" s="52"/>
      <c r="EW168" s="328"/>
      <c r="EX168" s="41">
        <v>3</v>
      </c>
      <c r="EY168" s="6"/>
      <c r="EZ168" s="6"/>
      <c r="FA168" s="6"/>
      <c r="FB168" s="6"/>
      <c r="FC168" s="6"/>
      <c r="FD168" s="6"/>
      <c r="FE168" s="52"/>
      <c r="FG168" s="328"/>
      <c r="FH168" s="41">
        <v>3</v>
      </c>
      <c r="FI168" s="6"/>
      <c r="FJ168" s="6"/>
      <c r="FK168" s="6"/>
      <c r="FL168" s="6"/>
      <c r="FM168" s="6"/>
      <c r="FN168" s="6"/>
      <c r="FO168" s="52"/>
      <c r="FQ168" s="328"/>
      <c r="FR168" s="41">
        <v>3</v>
      </c>
      <c r="FS168" s="6"/>
      <c r="FT168" s="6"/>
      <c r="FU168" s="6"/>
      <c r="FV168" s="6"/>
      <c r="FW168" s="6"/>
      <c r="FX168" s="6"/>
      <c r="FY168" s="52"/>
      <c r="GA168" s="328"/>
      <c r="GB168" s="41">
        <v>3</v>
      </c>
      <c r="GC168" s="6"/>
      <c r="GD168" s="6"/>
      <c r="GE168" s="6"/>
      <c r="GF168" s="6"/>
      <c r="GG168" s="6"/>
      <c r="GH168" s="6"/>
      <c r="GI168" s="52"/>
      <c r="GK168" s="328"/>
      <c r="GL168" s="41">
        <v>3</v>
      </c>
      <c r="GM168" s="6"/>
      <c r="GN168" s="6"/>
      <c r="GO168" s="6"/>
      <c r="GP168" s="6"/>
      <c r="GQ168" s="6"/>
      <c r="GR168" s="6"/>
      <c r="GS168" s="52"/>
      <c r="GU168" s="328"/>
      <c r="GV168" s="41">
        <v>3</v>
      </c>
      <c r="GW168" s="6"/>
      <c r="GX168" s="6"/>
      <c r="GY168" s="6"/>
      <c r="GZ168" s="6"/>
      <c r="HA168" s="6"/>
      <c r="HB168" s="6"/>
      <c r="HC168" s="52"/>
      <c r="HE168" s="328"/>
      <c r="HF168" s="41">
        <v>3</v>
      </c>
      <c r="HG168" s="6"/>
      <c r="HH168" s="6"/>
      <c r="HI168" s="6"/>
      <c r="HJ168" s="6"/>
      <c r="HK168" s="6"/>
      <c r="HL168" s="6"/>
      <c r="HM168" s="52"/>
      <c r="HO168" s="328"/>
      <c r="HP168" s="41">
        <v>3</v>
      </c>
      <c r="HQ168" s="6"/>
      <c r="HR168" s="6"/>
      <c r="HS168" s="6"/>
      <c r="HT168" s="6"/>
      <c r="HU168" s="6"/>
      <c r="HV168" s="6"/>
      <c r="HW168" s="52"/>
      <c r="HY168" s="328"/>
      <c r="HZ168" s="41">
        <v>3</v>
      </c>
      <c r="IA168" s="6"/>
      <c r="IB168" s="6"/>
      <c r="IC168" s="6"/>
      <c r="ID168" s="6"/>
      <c r="IE168" s="6"/>
      <c r="IF168" s="6"/>
      <c r="IG168" s="52"/>
      <c r="II168" s="328"/>
      <c r="IJ168" s="41">
        <v>3</v>
      </c>
      <c r="IK168" s="6"/>
      <c r="IL168" s="6"/>
      <c r="IM168" s="6"/>
      <c r="IN168" s="6"/>
      <c r="IO168" s="6"/>
      <c r="IP168" s="6"/>
      <c r="IQ168" s="52"/>
      <c r="IS168" s="328"/>
      <c r="IT168" s="41">
        <v>3</v>
      </c>
      <c r="IU168" s="6"/>
      <c r="IV168" s="6"/>
      <c r="IW168" s="6"/>
      <c r="IX168" s="6"/>
      <c r="IY168" s="6"/>
      <c r="IZ168" s="6"/>
      <c r="JA168" s="52"/>
    </row>
    <row r="169" spans="1:261" s="1" customFormat="1" outlineLevel="2" x14ac:dyDescent="0.25">
      <c r="A169" s="337"/>
      <c r="B169" s="338"/>
      <c r="C169" s="328"/>
      <c r="D169" s="41">
        <v>4</v>
      </c>
      <c r="E169" s="6"/>
      <c r="F169" s="6"/>
      <c r="G169" s="6"/>
      <c r="H169" s="6"/>
      <c r="I169" s="6"/>
      <c r="J169" s="6"/>
      <c r="K169" s="52"/>
      <c r="M169" s="328"/>
      <c r="N169" s="41">
        <v>4</v>
      </c>
      <c r="O169" s="6"/>
      <c r="P169" s="6"/>
      <c r="Q169" s="6"/>
      <c r="R169" s="6"/>
      <c r="S169" s="6"/>
      <c r="T169" s="6">
        <v>0</v>
      </c>
      <c r="U169" s="52"/>
      <c r="W169" s="328"/>
      <c r="X169" s="41">
        <v>4</v>
      </c>
      <c r="Y169" s="6"/>
      <c r="Z169" s="6"/>
      <c r="AA169" s="6"/>
      <c r="AB169" s="6"/>
      <c r="AC169" s="6"/>
      <c r="AD169" s="6"/>
      <c r="AE169" s="52"/>
      <c r="AG169" s="328"/>
      <c r="AH169" s="41">
        <v>4</v>
      </c>
      <c r="AI169" s="6"/>
      <c r="AJ169" s="6"/>
      <c r="AK169" s="6"/>
      <c r="AL169" s="6"/>
      <c r="AM169" s="6"/>
      <c r="AN169" s="6"/>
      <c r="AO169" s="52"/>
      <c r="AQ169" s="328"/>
      <c r="AR169" s="41">
        <v>4</v>
      </c>
      <c r="AS169" s="6"/>
      <c r="AT169" s="6"/>
      <c r="AU169" s="6"/>
      <c r="AV169" s="6"/>
      <c r="AW169" s="6"/>
      <c r="AX169" s="6"/>
      <c r="AY169" s="52"/>
      <c r="BA169" s="328"/>
      <c r="BB169" s="41">
        <v>4</v>
      </c>
      <c r="BC169" s="6"/>
      <c r="BD169" s="6"/>
      <c r="BE169" s="6"/>
      <c r="BF169" s="6"/>
      <c r="BG169" s="6"/>
      <c r="BH169" s="6"/>
      <c r="BI169" s="52"/>
      <c r="BK169" s="328"/>
      <c r="BL169" s="41">
        <v>4</v>
      </c>
      <c r="BM169" s="6"/>
      <c r="BN169" s="6"/>
      <c r="BO169" s="6"/>
      <c r="BP169" s="6"/>
      <c r="BQ169" s="6"/>
      <c r="BR169" s="6"/>
      <c r="BS169" s="52"/>
      <c r="BU169" s="328"/>
      <c r="BV169" s="41">
        <v>4</v>
      </c>
      <c r="BW169" s="6"/>
      <c r="BX169" s="6"/>
      <c r="BY169" s="6"/>
      <c r="BZ169" s="6"/>
      <c r="CA169" s="6"/>
      <c r="CB169" s="6"/>
      <c r="CC169" s="52"/>
      <c r="CE169" s="328"/>
      <c r="CF169" s="41">
        <v>4</v>
      </c>
      <c r="CG169" s="6"/>
      <c r="CH169" s="6"/>
      <c r="CI169" s="6"/>
      <c r="CJ169" s="6"/>
      <c r="CK169" s="6"/>
      <c r="CL169" s="6"/>
      <c r="CM169" s="52"/>
      <c r="CO169" s="328"/>
      <c r="CP169" s="41">
        <v>4</v>
      </c>
      <c r="CQ169" s="6"/>
      <c r="CR169" s="6"/>
      <c r="CS169" s="6"/>
      <c r="CT169" s="6"/>
      <c r="CU169" s="6"/>
      <c r="CV169" s="6"/>
      <c r="CW169" s="52"/>
      <c r="CY169" s="328"/>
      <c r="CZ169" s="41">
        <v>4</v>
      </c>
      <c r="DA169" s="6"/>
      <c r="DB169" s="6"/>
      <c r="DC169" s="6"/>
      <c r="DD169" s="6"/>
      <c r="DE169" s="6"/>
      <c r="DF169" s="6"/>
      <c r="DG169" s="52"/>
      <c r="DI169" s="328"/>
      <c r="DJ169" s="41">
        <v>4</v>
      </c>
      <c r="DK169" s="6"/>
      <c r="DL169" s="6"/>
      <c r="DM169" s="6"/>
      <c r="DN169" s="6"/>
      <c r="DO169" s="6"/>
      <c r="DP169" s="6"/>
      <c r="DQ169" s="52"/>
      <c r="DS169" s="328"/>
      <c r="DT169" s="41">
        <v>4</v>
      </c>
      <c r="DU169" s="6"/>
      <c r="DV169" s="6"/>
      <c r="DW169" s="6"/>
      <c r="DX169" s="6"/>
      <c r="DY169" s="6"/>
      <c r="DZ169" s="6"/>
      <c r="EA169" s="52"/>
      <c r="EC169" s="328"/>
      <c r="ED169" s="41">
        <v>4</v>
      </c>
      <c r="EE169" s="6"/>
      <c r="EF169" s="6"/>
      <c r="EG169" s="6"/>
      <c r="EH169" s="6"/>
      <c r="EI169" s="6"/>
      <c r="EJ169" s="6"/>
      <c r="EK169" s="52"/>
      <c r="EM169" s="328"/>
      <c r="EN169" s="41">
        <v>4</v>
      </c>
      <c r="EO169" s="6"/>
      <c r="EP169" s="6"/>
      <c r="EQ169" s="6"/>
      <c r="ER169" s="6"/>
      <c r="ES169" s="6"/>
      <c r="ET169" s="6"/>
      <c r="EU169" s="52"/>
      <c r="EW169" s="328"/>
      <c r="EX169" s="41">
        <v>4</v>
      </c>
      <c r="EY169" s="6"/>
      <c r="EZ169" s="6"/>
      <c r="FA169" s="6"/>
      <c r="FB169" s="6"/>
      <c r="FC169" s="6"/>
      <c r="FD169" s="6"/>
      <c r="FE169" s="52"/>
      <c r="FG169" s="328"/>
      <c r="FH169" s="41">
        <v>4</v>
      </c>
      <c r="FI169" s="6"/>
      <c r="FJ169" s="6"/>
      <c r="FK169" s="6"/>
      <c r="FL169" s="6"/>
      <c r="FM169" s="6"/>
      <c r="FN169" s="6"/>
      <c r="FO169" s="52"/>
      <c r="FQ169" s="328"/>
      <c r="FR169" s="41">
        <v>4</v>
      </c>
      <c r="FS169" s="6"/>
      <c r="FT169" s="6"/>
      <c r="FU169" s="6"/>
      <c r="FV169" s="6"/>
      <c r="FW169" s="6"/>
      <c r="FX169" s="6"/>
      <c r="FY169" s="52"/>
      <c r="GA169" s="328"/>
      <c r="GB169" s="41">
        <v>4</v>
      </c>
      <c r="GC169" s="6"/>
      <c r="GD169" s="6"/>
      <c r="GE169" s="6"/>
      <c r="GF169" s="6"/>
      <c r="GG169" s="6"/>
      <c r="GH169" s="6"/>
      <c r="GI169" s="52"/>
      <c r="GK169" s="328"/>
      <c r="GL169" s="41">
        <v>4</v>
      </c>
      <c r="GM169" s="6"/>
      <c r="GN169" s="6"/>
      <c r="GO169" s="6"/>
      <c r="GP169" s="6"/>
      <c r="GQ169" s="6"/>
      <c r="GR169" s="6"/>
      <c r="GS169" s="52"/>
      <c r="GU169" s="328"/>
      <c r="GV169" s="41">
        <v>4</v>
      </c>
      <c r="GW169" s="6"/>
      <c r="GX169" s="6"/>
      <c r="GY169" s="6"/>
      <c r="GZ169" s="6"/>
      <c r="HA169" s="6"/>
      <c r="HB169" s="6"/>
      <c r="HC169" s="52"/>
      <c r="HE169" s="328"/>
      <c r="HF169" s="41">
        <v>4</v>
      </c>
      <c r="HG169" s="6"/>
      <c r="HH169" s="6"/>
      <c r="HI169" s="6"/>
      <c r="HJ169" s="6"/>
      <c r="HK169" s="6"/>
      <c r="HL169" s="6"/>
      <c r="HM169" s="52"/>
      <c r="HO169" s="328"/>
      <c r="HP169" s="41">
        <v>4</v>
      </c>
      <c r="HQ169" s="6"/>
      <c r="HR169" s="6"/>
      <c r="HS169" s="6"/>
      <c r="HT169" s="6"/>
      <c r="HU169" s="6"/>
      <c r="HV169" s="6"/>
      <c r="HW169" s="52"/>
      <c r="HY169" s="328"/>
      <c r="HZ169" s="41">
        <v>4</v>
      </c>
      <c r="IA169" s="6"/>
      <c r="IB169" s="6"/>
      <c r="IC169" s="6"/>
      <c r="ID169" s="6"/>
      <c r="IE169" s="6"/>
      <c r="IF169" s="6"/>
      <c r="IG169" s="52"/>
      <c r="II169" s="328"/>
      <c r="IJ169" s="41">
        <v>4</v>
      </c>
      <c r="IK169" s="6"/>
      <c r="IL169" s="6"/>
      <c r="IM169" s="6"/>
      <c r="IN169" s="6"/>
      <c r="IO169" s="6"/>
      <c r="IP169" s="6"/>
      <c r="IQ169" s="52"/>
      <c r="IS169" s="328"/>
      <c r="IT169" s="41">
        <v>4</v>
      </c>
      <c r="IU169" s="6"/>
      <c r="IV169" s="6"/>
      <c r="IW169" s="6"/>
      <c r="IX169" s="6"/>
      <c r="IY169" s="6"/>
      <c r="IZ169" s="6"/>
      <c r="JA169" s="52"/>
    </row>
    <row r="170" spans="1:261" s="1" customFormat="1" outlineLevel="2" x14ac:dyDescent="0.25">
      <c r="A170" s="337"/>
      <c r="B170" s="338"/>
      <c r="C170" s="328"/>
      <c r="D170" s="41">
        <v>5</v>
      </c>
      <c r="E170" s="6"/>
      <c r="F170" s="6"/>
      <c r="G170" s="6"/>
      <c r="H170" s="6"/>
      <c r="I170" s="6"/>
      <c r="J170" s="6"/>
      <c r="K170" s="52"/>
      <c r="M170" s="328"/>
      <c r="N170" s="41">
        <v>5</v>
      </c>
      <c r="O170" s="6"/>
      <c r="P170" s="6"/>
      <c r="Q170" s="6"/>
      <c r="R170" s="6"/>
      <c r="S170" s="6"/>
      <c r="T170" s="6">
        <v>0</v>
      </c>
      <c r="U170" s="52"/>
      <c r="W170" s="328"/>
      <c r="X170" s="41">
        <v>5</v>
      </c>
      <c r="Y170" s="6"/>
      <c r="Z170" s="6"/>
      <c r="AA170" s="6"/>
      <c r="AB170" s="6"/>
      <c r="AC170" s="6"/>
      <c r="AD170" s="6"/>
      <c r="AE170" s="52"/>
      <c r="AG170" s="328"/>
      <c r="AH170" s="41">
        <v>5</v>
      </c>
      <c r="AI170" s="6"/>
      <c r="AJ170" s="6"/>
      <c r="AK170" s="6"/>
      <c r="AL170" s="6"/>
      <c r="AM170" s="6"/>
      <c r="AN170" s="6"/>
      <c r="AO170" s="52"/>
      <c r="AQ170" s="328"/>
      <c r="AR170" s="41">
        <v>5</v>
      </c>
      <c r="AS170" s="6"/>
      <c r="AT170" s="6"/>
      <c r="AU170" s="6"/>
      <c r="AV170" s="6"/>
      <c r="AW170" s="6"/>
      <c r="AX170" s="6"/>
      <c r="AY170" s="52"/>
      <c r="BA170" s="328"/>
      <c r="BB170" s="41">
        <v>5</v>
      </c>
      <c r="BC170" s="6"/>
      <c r="BD170" s="6"/>
      <c r="BE170" s="6"/>
      <c r="BF170" s="6"/>
      <c r="BG170" s="6"/>
      <c r="BH170" s="6"/>
      <c r="BI170" s="52"/>
      <c r="BK170" s="328"/>
      <c r="BL170" s="41">
        <v>5</v>
      </c>
      <c r="BM170" s="6"/>
      <c r="BN170" s="6"/>
      <c r="BO170" s="6"/>
      <c r="BP170" s="6"/>
      <c r="BQ170" s="6"/>
      <c r="BR170" s="6"/>
      <c r="BS170" s="52"/>
      <c r="BU170" s="328"/>
      <c r="BV170" s="41">
        <v>5</v>
      </c>
      <c r="BW170" s="6"/>
      <c r="BX170" s="6"/>
      <c r="BY170" s="6"/>
      <c r="BZ170" s="6"/>
      <c r="CA170" s="6"/>
      <c r="CB170" s="6"/>
      <c r="CC170" s="52"/>
      <c r="CE170" s="328"/>
      <c r="CF170" s="41">
        <v>5</v>
      </c>
      <c r="CG170" s="6"/>
      <c r="CH170" s="6"/>
      <c r="CI170" s="6"/>
      <c r="CJ170" s="6"/>
      <c r="CK170" s="6"/>
      <c r="CL170" s="6"/>
      <c r="CM170" s="52"/>
      <c r="CO170" s="328"/>
      <c r="CP170" s="41">
        <v>5</v>
      </c>
      <c r="CQ170" s="6"/>
      <c r="CR170" s="6"/>
      <c r="CS170" s="6"/>
      <c r="CT170" s="6"/>
      <c r="CU170" s="6"/>
      <c r="CV170" s="6"/>
      <c r="CW170" s="52"/>
      <c r="CY170" s="328"/>
      <c r="CZ170" s="41">
        <v>5</v>
      </c>
      <c r="DA170" s="6"/>
      <c r="DB170" s="6"/>
      <c r="DC170" s="6"/>
      <c r="DD170" s="6"/>
      <c r="DE170" s="6"/>
      <c r="DF170" s="6"/>
      <c r="DG170" s="52"/>
      <c r="DI170" s="328"/>
      <c r="DJ170" s="41">
        <v>5</v>
      </c>
      <c r="DK170" s="6"/>
      <c r="DL170" s="6"/>
      <c r="DM170" s="6"/>
      <c r="DN170" s="6"/>
      <c r="DO170" s="6"/>
      <c r="DP170" s="6"/>
      <c r="DQ170" s="52"/>
      <c r="DS170" s="328"/>
      <c r="DT170" s="41">
        <v>5</v>
      </c>
      <c r="DU170" s="6"/>
      <c r="DV170" s="6"/>
      <c r="DW170" s="6"/>
      <c r="DX170" s="6"/>
      <c r="DY170" s="6"/>
      <c r="DZ170" s="6"/>
      <c r="EA170" s="52"/>
      <c r="EC170" s="328"/>
      <c r="ED170" s="41">
        <v>5</v>
      </c>
      <c r="EE170" s="6"/>
      <c r="EF170" s="6"/>
      <c r="EG170" s="6"/>
      <c r="EH170" s="6"/>
      <c r="EI170" s="6"/>
      <c r="EJ170" s="6"/>
      <c r="EK170" s="52"/>
      <c r="EM170" s="328"/>
      <c r="EN170" s="41">
        <v>5</v>
      </c>
      <c r="EO170" s="6"/>
      <c r="EP170" s="6"/>
      <c r="EQ170" s="6"/>
      <c r="ER170" s="6"/>
      <c r="ES170" s="6"/>
      <c r="ET170" s="6"/>
      <c r="EU170" s="52"/>
      <c r="EW170" s="328"/>
      <c r="EX170" s="41">
        <v>5</v>
      </c>
      <c r="EY170" s="6"/>
      <c r="EZ170" s="6"/>
      <c r="FA170" s="6"/>
      <c r="FB170" s="6"/>
      <c r="FC170" s="6"/>
      <c r="FD170" s="6"/>
      <c r="FE170" s="52"/>
      <c r="FG170" s="328"/>
      <c r="FH170" s="41">
        <v>5</v>
      </c>
      <c r="FI170" s="6"/>
      <c r="FJ170" s="6"/>
      <c r="FK170" s="6"/>
      <c r="FL170" s="6"/>
      <c r="FM170" s="6"/>
      <c r="FN170" s="6"/>
      <c r="FO170" s="52"/>
      <c r="FQ170" s="328"/>
      <c r="FR170" s="41">
        <v>5</v>
      </c>
      <c r="FS170" s="6"/>
      <c r="FT170" s="6"/>
      <c r="FU170" s="6"/>
      <c r="FV170" s="6"/>
      <c r="FW170" s="6"/>
      <c r="FX170" s="6"/>
      <c r="FY170" s="52"/>
      <c r="GA170" s="328"/>
      <c r="GB170" s="41">
        <v>5</v>
      </c>
      <c r="GC170" s="6"/>
      <c r="GD170" s="6"/>
      <c r="GE170" s="6"/>
      <c r="GF170" s="6"/>
      <c r="GG170" s="6"/>
      <c r="GH170" s="6"/>
      <c r="GI170" s="52"/>
      <c r="GK170" s="328"/>
      <c r="GL170" s="41">
        <v>5</v>
      </c>
      <c r="GM170" s="6"/>
      <c r="GN170" s="6"/>
      <c r="GO170" s="6"/>
      <c r="GP170" s="6"/>
      <c r="GQ170" s="6"/>
      <c r="GR170" s="6"/>
      <c r="GS170" s="52"/>
      <c r="GU170" s="328"/>
      <c r="GV170" s="41">
        <v>5</v>
      </c>
      <c r="GW170" s="6"/>
      <c r="GX170" s="6"/>
      <c r="GY170" s="6"/>
      <c r="GZ170" s="6"/>
      <c r="HA170" s="6"/>
      <c r="HB170" s="6"/>
      <c r="HC170" s="52"/>
      <c r="HE170" s="328"/>
      <c r="HF170" s="41">
        <v>5</v>
      </c>
      <c r="HG170" s="6"/>
      <c r="HH170" s="6"/>
      <c r="HI170" s="6"/>
      <c r="HJ170" s="6"/>
      <c r="HK170" s="6"/>
      <c r="HL170" s="6"/>
      <c r="HM170" s="52"/>
      <c r="HO170" s="328"/>
      <c r="HP170" s="41">
        <v>5</v>
      </c>
      <c r="HQ170" s="6"/>
      <c r="HR170" s="6"/>
      <c r="HS170" s="6"/>
      <c r="HT170" s="6"/>
      <c r="HU170" s="6"/>
      <c r="HV170" s="6"/>
      <c r="HW170" s="52"/>
      <c r="HY170" s="328"/>
      <c r="HZ170" s="41">
        <v>5</v>
      </c>
      <c r="IA170" s="6"/>
      <c r="IB170" s="6"/>
      <c r="IC170" s="6"/>
      <c r="ID170" s="6"/>
      <c r="IE170" s="6"/>
      <c r="IF170" s="6"/>
      <c r="IG170" s="52"/>
      <c r="II170" s="328"/>
      <c r="IJ170" s="41">
        <v>5</v>
      </c>
      <c r="IK170" s="6"/>
      <c r="IL170" s="6"/>
      <c r="IM170" s="6"/>
      <c r="IN170" s="6"/>
      <c r="IO170" s="6"/>
      <c r="IP170" s="6"/>
      <c r="IQ170" s="52"/>
      <c r="IS170" s="328"/>
      <c r="IT170" s="41">
        <v>5</v>
      </c>
      <c r="IU170" s="6"/>
      <c r="IV170" s="6"/>
      <c r="IW170" s="6"/>
      <c r="IX170" s="6"/>
      <c r="IY170" s="6"/>
      <c r="IZ170" s="6"/>
      <c r="JA170" s="52"/>
    </row>
    <row r="171" spans="1:261" s="1" customFormat="1" outlineLevel="2" x14ac:dyDescent="0.25">
      <c r="A171" s="337"/>
      <c r="B171" s="338"/>
      <c r="C171" s="328"/>
      <c r="D171" s="41">
        <v>6</v>
      </c>
      <c r="E171" s="6"/>
      <c r="F171" s="6"/>
      <c r="G171" s="6"/>
      <c r="H171" s="6"/>
      <c r="I171" s="6"/>
      <c r="J171" s="6"/>
      <c r="K171" s="52"/>
      <c r="M171" s="328"/>
      <c r="N171" s="41">
        <v>6</v>
      </c>
      <c r="O171" s="6"/>
      <c r="P171" s="6"/>
      <c r="Q171" s="6"/>
      <c r="R171" s="6"/>
      <c r="S171" s="6"/>
      <c r="T171" s="6">
        <v>0</v>
      </c>
      <c r="U171" s="52"/>
      <c r="W171" s="328"/>
      <c r="X171" s="41">
        <v>6</v>
      </c>
      <c r="Y171" s="6"/>
      <c r="Z171" s="6"/>
      <c r="AA171" s="6"/>
      <c r="AB171" s="6"/>
      <c r="AC171" s="6"/>
      <c r="AD171" s="6"/>
      <c r="AE171" s="52"/>
      <c r="AG171" s="328"/>
      <c r="AH171" s="41">
        <v>6</v>
      </c>
      <c r="AI171" s="6"/>
      <c r="AJ171" s="6"/>
      <c r="AK171" s="6"/>
      <c r="AL171" s="6"/>
      <c r="AM171" s="6"/>
      <c r="AN171" s="6"/>
      <c r="AO171" s="52"/>
      <c r="AQ171" s="328"/>
      <c r="AR171" s="41">
        <v>6</v>
      </c>
      <c r="AS171" s="6"/>
      <c r="AT171" s="6"/>
      <c r="AU171" s="6"/>
      <c r="AV171" s="6"/>
      <c r="AW171" s="6"/>
      <c r="AX171" s="6"/>
      <c r="AY171" s="52"/>
      <c r="BA171" s="328"/>
      <c r="BB171" s="41">
        <v>6</v>
      </c>
      <c r="BC171" s="6"/>
      <c r="BD171" s="6"/>
      <c r="BE171" s="6"/>
      <c r="BF171" s="6"/>
      <c r="BG171" s="6"/>
      <c r="BH171" s="6"/>
      <c r="BI171" s="52"/>
      <c r="BK171" s="328"/>
      <c r="BL171" s="41">
        <v>6</v>
      </c>
      <c r="BM171" s="6"/>
      <c r="BN171" s="6"/>
      <c r="BO171" s="6"/>
      <c r="BP171" s="6"/>
      <c r="BQ171" s="6"/>
      <c r="BR171" s="6"/>
      <c r="BS171" s="52"/>
      <c r="BU171" s="328"/>
      <c r="BV171" s="41">
        <v>6</v>
      </c>
      <c r="BW171" s="6"/>
      <c r="BX171" s="6"/>
      <c r="BY171" s="6"/>
      <c r="BZ171" s="6"/>
      <c r="CA171" s="6"/>
      <c r="CB171" s="6"/>
      <c r="CC171" s="52"/>
      <c r="CE171" s="328"/>
      <c r="CF171" s="41">
        <v>6</v>
      </c>
      <c r="CG171" s="6"/>
      <c r="CH171" s="6"/>
      <c r="CI171" s="6"/>
      <c r="CJ171" s="6"/>
      <c r="CK171" s="6"/>
      <c r="CL171" s="6"/>
      <c r="CM171" s="52"/>
      <c r="CO171" s="328"/>
      <c r="CP171" s="41">
        <v>6</v>
      </c>
      <c r="CQ171" s="6"/>
      <c r="CR171" s="6"/>
      <c r="CS171" s="6"/>
      <c r="CT171" s="6"/>
      <c r="CU171" s="6"/>
      <c r="CV171" s="6"/>
      <c r="CW171" s="52"/>
      <c r="CY171" s="328"/>
      <c r="CZ171" s="41">
        <v>6</v>
      </c>
      <c r="DA171" s="6"/>
      <c r="DB171" s="6"/>
      <c r="DC171" s="6"/>
      <c r="DD171" s="6"/>
      <c r="DE171" s="6"/>
      <c r="DF171" s="6"/>
      <c r="DG171" s="52"/>
      <c r="DI171" s="328"/>
      <c r="DJ171" s="41">
        <v>6</v>
      </c>
      <c r="DK171" s="6"/>
      <c r="DL171" s="6"/>
      <c r="DM171" s="6"/>
      <c r="DN171" s="6"/>
      <c r="DO171" s="6"/>
      <c r="DP171" s="6"/>
      <c r="DQ171" s="52"/>
      <c r="DS171" s="328"/>
      <c r="DT171" s="41">
        <v>6</v>
      </c>
      <c r="DU171" s="6"/>
      <c r="DV171" s="6"/>
      <c r="DW171" s="6"/>
      <c r="DX171" s="6"/>
      <c r="DY171" s="6"/>
      <c r="DZ171" s="6"/>
      <c r="EA171" s="52"/>
      <c r="EC171" s="328"/>
      <c r="ED171" s="41">
        <v>6</v>
      </c>
      <c r="EE171" s="6"/>
      <c r="EF171" s="6"/>
      <c r="EG171" s="6"/>
      <c r="EH171" s="6"/>
      <c r="EI171" s="6"/>
      <c r="EJ171" s="6"/>
      <c r="EK171" s="52"/>
      <c r="EM171" s="328"/>
      <c r="EN171" s="41">
        <v>6</v>
      </c>
      <c r="EO171" s="6"/>
      <c r="EP171" s="6"/>
      <c r="EQ171" s="6"/>
      <c r="ER171" s="6"/>
      <c r="ES171" s="6"/>
      <c r="ET171" s="6"/>
      <c r="EU171" s="52"/>
      <c r="EW171" s="328"/>
      <c r="EX171" s="41">
        <v>6</v>
      </c>
      <c r="EY171" s="6"/>
      <c r="EZ171" s="6"/>
      <c r="FA171" s="6"/>
      <c r="FB171" s="6"/>
      <c r="FC171" s="6"/>
      <c r="FD171" s="6"/>
      <c r="FE171" s="52"/>
      <c r="FG171" s="328"/>
      <c r="FH171" s="41">
        <v>6</v>
      </c>
      <c r="FI171" s="6"/>
      <c r="FJ171" s="6"/>
      <c r="FK171" s="6"/>
      <c r="FL171" s="6"/>
      <c r="FM171" s="6"/>
      <c r="FN171" s="6"/>
      <c r="FO171" s="52"/>
      <c r="FQ171" s="328"/>
      <c r="FR171" s="41">
        <v>6</v>
      </c>
      <c r="FS171" s="6"/>
      <c r="FT171" s="6"/>
      <c r="FU171" s="6"/>
      <c r="FV171" s="6"/>
      <c r="FW171" s="6"/>
      <c r="FX171" s="6"/>
      <c r="FY171" s="52"/>
      <c r="GA171" s="328"/>
      <c r="GB171" s="41">
        <v>6</v>
      </c>
      <c r="GC171" s="6"/>
      <c r="GD171" s="6"/>
      <c r="GE171" s="6"/>
      <c r="GF171" s="6"/>
      <c r="GG171" s="6"/>
      <c r="GH171" s="6"/>
      <c r="GI171" s="52"/>
      <c r="GK171" s="328"/>
      <c r="GL171" s="41">
        <v>6</v>
      </c>
      <c r="GM171" s="6"/>
      <c r="GN171" s="6"/>
      <c r="GO171" s="6"/>
      <c r="GP171" s="6"/>
      <c r="GQ171" s="6"/>
      <c r="GR171" s="6"/>
      <c r="GS171" s="52"/>
      <c r="GU171" s="328"/>
      <c r="GV171" s="41">
        <v>6</v>
      </c>
      <c r="GW171" s="6"/>
      <c r="GX171" s="6"/>
      <c r="GY171" s="6"/>
      <c r="GZ171" s="6"/>
      <c r="HA171" s="6"/>
      <c r="HB171" s="6"/>
      <c r="HC171" s="52"/>
      <c r="HE171" s="328"/>
      <c r="HF171" s="41">
        <v>6</v>
      </c>
      <c r="HG171" s="6"/>
      <c r="HH171" s="6"/>
      <c r="HI171" s="6"/>
      <c r="HJ171" s="6"/>
      <c r="HK171" s="6"/>
      <c r="HL171" s="6"/>
      <c r="HM171" s="52"/>
      <c r="HO171" s="328"/>
      <c r="HP171" s="41">
        <v>6</v>
      </c>
      <c r="HQ171" s="6"/>
      <c r="HR171" s="6"/>
      <c r="HS171" s="6"/>
      <c r="HT171" s="6"/>
      <c r="HU171" s="6"/>
      <c r="HV171" s="6"/>
      <c r="HW171" s="52"/>
      <c r="HY171" s="328"/>
      <c r="HZ171" s="41">
        <v>6</v>
      </c>
      <c r="IA171" s="6"/>
      <c r="IB171" s="6"/>
      <c r="IC171" s="6"/>
      <c r="ID171" s="6"/>
      <c r="IE171" s="6"/>
      <c r="IF171" s="6"/>
      <c r="IG171" s="52"/>
      <c r="II171" s="328"/>
      <c r="IJ171" s="41">
        <v>6</v>
      </c>
      <c r="IK171" s="6"/>
      <c r="IL171" s="6"/>
      <c r="IM171" s="6"/>
      <c r="IN171" s="6"/>
      <c r="IO171" s="6"/>
      <c r="IP171" s="6"/>
      <c r="IQ171" s="52"/>
      <c r="IS171" s="328"/>
      <c r="IT171" s="41">
        <v>6</v>
      </c>
      <c r="IU171" s="6"/>
      <c r="IV171" s="6"/>
      <c r="IW171" s="6"/>
      <c r="IX171" s="6"/>
      <c r="IY171" s="6"/>
      <c r="IZ171" s="6"/>
      <c r="JA171" s="52"/>
    </row>
    <row r="172" spans="1:261" s="1" customFormat="1" outlineLevel="2" x14ac:dyDescent="0.25">
      <c r="A172" s="337"/>
      <c r="B172" s="338"/>
      <c r="C172" s="328"/>
      <c r="D172" s="41">
        <v>7</v>
      </c>
      <c r="E172" s="6"/>
      <c r="F172" s="6"/>
      <c r="G172" s="6"/>
      <c r="H172" s="6"/>
      <c r="I172" s="6"/>
      <c r="J172" s="6"/>
      <c r="K172" s="52"/>
      <c r="M172" s="328"/>
      <c r="N172" s="41">
        <v>7</v>
      </c>
      <c r="O172" s="6"/>
      <c r="P172" s="6"/>
      <c r="Q172" s="6"/>
      <c r="R172" s="6"/>
      <c r="S172" s="6"/>
      <c r="T172" s="6">
        <v>0</v>
      </c>
      <c r="U172" s="52"/>
      <c r="W172" s="328"/>
      <c r="X172" s="41">
        <v>7</v>
      </c>
      <c r="Y172" s="6"/>
      <c r="Z172" s="6"/>
      <c r="AA172" s="6"/>
      <c r="AB172" s="6"/>
      <c r="AC172" s="6"/>
      <c r="AD172" s="6"/>
      <c r="AE172" s="52"/>
      <c r="AG172" s="328"/>
      <c r="AH172" s="41">
        <v>7</v>
      </c>
      <c r="AI172" s="6"/>
      <c r="AJ172" s="6"/>
      <c r="AK172" s="6"/>
      <c r="AL172" s="6"/>
      <c r="AM172" s="6"/>
      <c r="AN172" s="6"/>
      <c r="AO172" s="52"/>
      <c r="AQ172" s="328"/>
      <c r="AR172" s="41">
        <v>7</v>
      </c>
      <c r="AS172" s="6"/>
      <c r="AT172" s="6"/>
      <c r="AU172" s="6"/>
      <c r="AV172" s="6"/>
      <c r="AW172" s="6"/>
      <c r="AX172" s="6"/>
      <c r="AY172" s="52"/>
      <c r="BA172" s="328"/>
      <c r="BB172" s="41">
        <v>7</v>
      </c>
      <c r="BC172" s="6"/>
      <c r="BD172" s="6"/>
      <c r="BE172" s="6"/>
      <c r="BF172" s="6"/>
      <c r="BG172" s="6"/>
      <c r="BH172" s="6"/>
      <c r="BI172" s="52"/>
      <c r="BK172" s="328"/>
      <c r="BL172" s="41">
        <v>7</v>
      </c>
      <c r="BM172" s="6"/>
      <c r="BN172" s="6"/>
      <c r="BO172" s="6"/>
      <c r="BP172" s="6"/>
      <c r="BQ172" s="6"/>
      <c r="BR172" s="6"/>
      <c r="BS172" s="52"/>
      <c r="BU172" s="328"/>
      <c r="BV172" s="41">
        <v>7</v>
      </c>
      <c r="BW172" s="6"/>
      <c r="BX172" s="6"/>
      <c r="BY172" s="6"/>
      <c r="BZ172" s="6"/>
      <c r="CA172" s="6"/>
      <c r="CB172" s="6"/>
      <c r="CC172" s="52"/>
      <c r="CE172" s="328"/>
      <c r="CF172" s="41">
        <v>7</v>
      </c>
      <c r="CG172" s="6"/>
      <c r="CH172" s="6"/>
      <c r="CI172" s="6"/>
      <c r="CJ172" s="6"/>
      <c r="CK172" s="6"/>
      <c r="CL172" s="6"/>
      <c r="CM172" s="52"/>
      <c r="CO172" s="328"/>
      <c r="CP172" s="41">
        <v>7</v>
      </c>
      <c r="CQ172" s="6"/>
      <c r="CR172" s="6"/>
      <c r="CS172" s="6"/>
      <c r="CT172" s="6"/>
      <c r="CU172" s="6"/>
      <c r="CV172" s="6"/>
      <c r="CW172" s="52"/>
      <c r="CY172" s="328"/>
      <c r="CZ172" s="41">
        <v>7</v>
      </c>
      <c r="DA172" s="6"/>
      <c r="DB172" s="6"/>
      <c r="DC172" s="6"/>
      <c r="DD172" s="6"/>
      <c r="DE172" s="6"/>
      <c r="DF172" s="6"/>
      <c r="DG172" s="52"/>
      <c r="DI172" s="328"/>
      <c r="DJ172" s="41">
        <v>7</v>
      </c>
      <c r="DK172" s="6"/>
      <c r="DL172" s="6"/>
      <c r="DM172" s="6"/>
      <c r="DN172" s="6"/>
      <c r="DO172" s="6"/>
      <c r="DP172" s="6"/>
      <c r="DQ172" s="52"/>
      <c r="DS172" s="328"/>
      <c r="DT172" s="41">
        <v>7</v>
      </c>
      <c r="DU172" s="6"/>
      <c r="DV172" s="6"/>
      <c r="DW172" s="6"/>
      <c r="DX172" s="6"/>
      <c r="DY172" s="6"/>
      <c r="DZ172" s="6"/>
      <c r="EA172" s="52"/>
      <c r="EC172" s="328"/>
      <c r="ED172" s="41">
        <v>7</v>
      </c>
      <c r="EE172" s="6"/>
      <c r="EF172" s="6"/>
      <c r="EG172" s="6"/>
      <c r="EH172" s="6"/>
      <c r="EI172" s="6"/>
      <c r="EJ172" s="6"/>
      <c r="EK172" s="52"/>
      <c r="EM172" s="328"/>
      <c r="EN172" s="41">
        <v>7</v>
      </c>
      <c r="EO172" s="6"/>
      <c r="EP172" s="6"/>
      <c r="EQ172" s="6"/>
      <c r="ER172" s="6"/>
      <c r="ES172" s="6"/>
      <c r="ET172" s="6"/>
      <c r="EU172" s="52"/>
      <c r="EW172" s="328"/>
      <c r="EX172" s="41">
        <v>7</v>
      </c>
      <c r="EY172" s="6"/>
      <c r="EZ172" s="6"/>
      <c r="FA172" s="6"/>
      <c r="FB172" s="6"/>
      <c r="FC172" s="6"/>
      <c r="FD172" s="6"/>
      <c r="FE172" s="52"/>
      <c r="FG172" s="328"/>
      <c r="FH172" s="41">
        <v>7</v>
      </c>
      <c r="FI172" s="6"/>
      <c r="FJ172" s="6"/>
      <c r="FK172" s="6"/>
      <c r="FL172" s="6"/>
      <c r="FM172" s="6"/>
      <c r="FN172" s="6"/>
      <c r="FO172" s="52"/>
      <c r="FQ172" s="328"/>
      <c r="FR172" s="41">
        <v>7</v>
      </c>
      <c r="FS172" s="6"/>
      <c r="FT172" s="6"/>
      <c r="FU172" s="6"/>
      <c r="FV172" s="6"/>
      <c r="FW172" s="6"/>
      <c r="FX172" s="6"/>
      <c r="FY172" s="52"/>
      <c r="GA172" s="328"/>
      <c r="GB172" s="41">
        <v>7</v>
      </c>
      <c r="GC172" s="6"/>
      <c r="GD172" s="6"/>
      <c r="GE172" s="6"/>
      <c r="GF172" s="6"/>
      <c r="GG172" s="6"/>
      <c r="GH172" s="6"/>
      <c r="GI172" s="52"/>
      <c r="GK172" s="328"/>
      <c r="GL172" s="41">
        <v>7</v>
      </c>
      <c r="GM172" s="6"/>
      <c r="GN172" s="6"/>
      <c r="GO172" s="6"/>
      <c r="GP172" s="6"/>
      <c r="GQ172" s="6"/>
      <c r="GR172" s="6"/>
      <c r="GS172" s="52"/>
      <c r="GU172" s="328"/>
      <c r="GV172" s="41">
        <v>7</v>
      </c>
      <c r="GW172" s="6"/>
      <c r="GX172" s="6"/>
      <c r="GY172" s="6"/>
      <c r="GZ172" s="6"/>
      <c r="HA172" s="6"/>
      <c r="HB172" s="6"/>
      <c r="HC172" s="52"/>
      <c r="HE172" s="328"/>
      <c r="HF172" s="41">
        <v>7</v>
      </c>
      <c r="HG172" s="6"/>
      <c r="HH172" s="6"/>
      <c r="HI172" s="6"/>
      <c r="HJ172" s="6"/>
      <c r="HK172" s="6"/>
      <c r="HL172" s="6"/>
      <c r="HM172" s="52"/>
      <c r="HO172" s="328"/>
      <c r="HP172" s="41">
        <v>7</v>
      </c>
      <c r="HQ172" s="6"/>
      <c r="HR172" s="6"/>
      <c r="HS172" s="6"/>
      <c r="HT172" s="6"/>
      <c r="HU172" s="6"/>
      <c r="HV172" s="6"/>
      <c r="HW172" s="52"/>
      <c r="HY172" s="328"/>
      <c r="HZ172" s="41">
        <v>7</v>
      </c>
      <c r="IA172" s="6"/>
      <c r="IB172" s="6"/>
      <c r="IC172" s="6"/>
      <c r="ID172" s="6"/>
      <c r="IE172" s="6"/>
      <c r="IF172" s="6"/>
      <c r="IG172" s="52"/>
      <c r="II172" s="328"/>
      <c r="IJ172" s="41">
        <v>7</v>
      </c>
      <c r="IK172" s="6"/>
      <c r="IL172" s="6"/>
      <c r="IM172" s="6"/>
      <c r="IN172" s="6"/>
      <c r="IO172" s="6"/>
      <c r="IP172" s="6"/>
      <c r="IQ172" s="52"/>
      <c r="IS172" s="328"/>
      <c r="IT172" s="41">
        <v>7</v>
      </c>
      <c r="IU172" s="6"/>
      <c r="IV172" s="6"/>
      <c r="IW172" s="6"/>
      <c r="IX172" s="6"/>
      <c r="IY172" s="6"/>
      <c r="IZ172" s="6"/>
      <c r="JA172" s="52"/>
    </row>
    <row r="173" spans="1:261" s="1" customFormat="1" outlineLevel="2" x14ac:dyDescent="0.25">
      <c r="A173" s="337"/>
      <c r="B173" s="338"/>
      <c r="C173" s="328"/>
      <c r="D173" s="41">
        <v>8</v>
      </c>
      <c r="E173" s="6"/>
      <c r="F173" s="6"/>
      <c r="G173" s="6"/>
      <c r="H173" s="6"/>
      <c r="I173" s="6"/>
      <c r="J173" s="6"/>
      <c r="K173" s="52"/>
      <c r="M173" s="328"/>
      <c r="N173" s="41">
        <v>8</v>
      </c>
      <c r="O173" s="6"/>
      <c r="P173" s="6"/>
      <c r="Q173" s="6"/>
      <c r="R173" s="6"/>
      <c r="S173" s="6"/>
      <c r="T173" s="6">
        <v>0</v>
      </c>
      <c r="U173" s="52"/>
      <c r="W173" s="328"/>
      <c r="X173" s="41">
        <v>8</v>
      </c>
      <c r="Y173" s="6"/>
      <c r="Z173" s="6"/>
      <c r="AA173" s="6"/>
      <c r="AB173" s="6"/>
      <c r="AC173" s="6"/>
      <c r="AD173" s="6"/>
      <c r="AE173" s="52"/>
      <c r="AG173" s="328"/>
      <c r="AH173" s="41">
        <v>8</v>
      </c>
      <c r="AI173" s="6"/>
      <c r="AJ173" s="6"/>
      <c r="AK173" s="6"/>
      <c r="AL173" s="6"/>
      <c r="AM173" s="6"/>
      <c r="AN173" s="6"/>
      <c r="AO173" s="52"/>
      <c r="AQ173" s="328"/>
      <c r="AR173" s="41">
        <v>8</v>
      </c>
      <c r="AS173" s="6"/>
      <c r="AT173" s="6"/>
      <c r="AU173" s="6"/>
      <c r="AV173" s="6"/>
      <c r="AW173" s="6"/>
      <c r="AX173" s="6"/>
      <c r="AY173" s="52"/>
      <c r="BA173" s="328"/>
      <c r="BB173" s="41">
        <v>8</v>
      </c>
      <c r="BC173" s="6"/>
      <c r="BD173" s="6"/>
      <c r="BE173" s="6"/>
      <c r="BF173" s="6"/>
      <c r="BG173" s="6"/>
      <c r="BH173" s="6"/>
      <c r="BI173" s="52"/>
      <c r="BK173" s="328"/>
      <c r="BL173" s="41">
        <v>8</v>
      </c>
      <c r="BM173" s="6"/>
      <c r="BN173" s="6"/>
      <c r="BO173" s="6"/>
      <c r="BP173" s="6"/>
      <c r="BQ173" s="6"/>
      <c r="BR173" s="6"/>
      <c r="BS173" s="52"/>
      <c r="BU173" s="328"/>
      <c r="BV173" s="41">
        <v>8</v>
      </c>
      <c r="BW173" s="6"/>
      <c r="BX173" s="6"/>
      <c r="BY173" s="6"/>
      <c r="BZ173" s="6"/>
      <c r="CA173" s="6"/>
      <c r="CB173" s="6"/>
      <c r="CC173" s="52"/>
      <c r="CE173" s="328"/>
      <c r="CF173" s="41">
        <v>8</v>
      </c>
      <c r="CG173" s="6"/>
      <c r="CH173" s="6"/>
      <c r="CI173" s="6"/>
      <c r="CJ173" s="6"/>
      <c r="CK173" s="6"/>
      <c r="CL173" s="6"/>
      <c r="CM173" s="52"/>
      <c r="CO173" s="328"/>
      <c r="CP173" s="41">
        <v>8</v>
      </c>
      <c r="CQ173" s="6"/>
      <c r="CR173" s="6"/>
      <c r="CS173" s="6"/>
      <c r="CT173" s="6"/>
      <c r="CU173" s="6"/>
      <c r="CV173" s="6"/>
      <c r="CW173" s="52"/>
      <c r="CY173" s="328"/>
      <c r="CZ173" s="41">
        <v>8</v>
      </c>
      <c r="DA173" s="6"/>
      <c r="DB173" s="6"/>
      <c r="DC173" s="6"/>
      <c r="DD173" s="6"/>
      <c r="DE173" s="6"/>
      <c r="DF173" s="6"/>
      <c r="DG173" s="52"/>
      <c r="DI173" s="328"/>
      <c r="DJ173" s="41">
        <v>8</v>
      </c>
      <c r="DK173" s="6"/>
      <c r="DL173" s="6"/>
      <c r="DM173" s="6"/>
      <c r="DN173" s="6"/>
      <c r="DO173" s="6"/>
      <c r="DP173" s="6"/>
      <c r="DQ173" s="52"/>
      <c r="DS173" s="328"/>
      <c r="DT173" s="41">
        <v>8</v>
      </c>
      <c r="DU173" s="6"/>
      <c r="DV173" s="6"/>
      <c r="DW173" s="6"/>
      <c r="DX173" s="6"/>
      <c r="DY173" s="6"/>
      <c r="DZ173" s="6"/>
      <c r="EA173" s="52"/>
      <c r="EC173" s="328"/>
      <c r="ED173" s="41">
        <v>8</v>
      </c>
      <c r="EE173" s="6"/>
      <c r="EF173" s="6"/>
      <c r="EG173" s="6"/>
      <c r="EH173" s="6"/>
      <c r="EI173" s="6"/>
      <c r="EJ173" s="6"/>
      <c r="EK173" s="52"/>
      <c r="EM173" s="328"/>
      <c r="EN173" s="41">
        <v>8</v>
      </c>
      <c r="EO173" s="6"/>
      <c r="EP173" s="6"/>
      <c r="EQ173" s="6"/>
      <c r="ER173" s="6"/>
      <c r="ES173" s="6"/>
      <c r="ET173" s="6"/>
      <c r="EU173" s="52"/>
      <c r="EW173" s="328"/>
      <c r="EX173" s="41">
        <v>8</v>
      </c>
      <c r="EY173" s="6"/>
      <c r="EZ173" s="6"/>
      <c r="FA173" s="6"/>
      <c r="FB173" s="6"/>
      <c r="FC173" s="6"/>
      <c r="FD173" s="6"/>
      <c r="FE173" s="52"/>
      <c r="FG173" s="328"/>
      <c r="FH173" s="41">
        <v>8</v>
      </c>
      <c r="FI173" s="6"/>
      <c r="FJ173" s="6"/>
      <c r="FK173" s="6"/>
      <c r="FL173" s="6"/>
      <c r="FM173" s="6"/>
      <c r="FN173" s="6"/>
      <c r="FO173" s="52"/>
      <c r="FQ173" s="328"/>
      <c r="FR173" s="41">
        <v>8</v>
      </c>
      <c r="FS173" s="6"/>
      <c r="FT173" s="6"/>
      <c r="FU173" s="6"/>
      <c r="FV173" s="6"/>
      <c r="FW173" s="6"/>
      <c r="FX173" s="6"/>
      <c r="FY173" s="52"/>
      <c r="GA173" s="328"/>
      <c r="GB173" s="41">
        <v>8</v>
      </c>
      <c r="GC173" s="6"/>
      <c r="GD173" s="6"/>
      <c r="GE173" s="6"/>
      <c r="GF173" s="6"/>
      <c r="GG173" s="6"/>
      <c r="GH173" s="6"/>
      <c r="GI173" s="52"/>
      <c r="GK173" s="328"/>
      <c r="GL173" s="41">
        <v>8</v>
      </c>
      <c r="GM173" s="6"/>
      <c r="GN173" s="6"/>
      <c r="GO173" s="6"/>
      <c r="GP173" s="6"/>
      <c r="GQ173" s="6"/>
      <c r="GR173" s="6"/>
      <c r="GS173" s="52"/>
      <c r="GU173" s="328"/>
      <c r="GV173" s="41">
        <v>8</v>
      </c>
      <c r="GW173" s="6"/>
      <c r="GX173" s="6"/>
      <c r="GY173" s="6"/>
      <c r="GZ173" s="6"/>
      <c r="HA173" s="6"/>
      <c r="HB173" s="6"/>
      <c r="HC173" s="52"/>
      <c r="HE173" s="328"/>
      <c r="HF173" s="41">
        <v>8</v>
      </c>
      <c r="HG173" s="6"/>
      <c r="HH173" s="6"/>
      <c r="HI173" s="6"/>
      <c r="HJ173" s="6"/>
      <c r="HK173" s="6"/>
      <c r="HL173" s="6"/>
      <c r="HM173" s="52"/>
      <c r="HO173" s="328"/>
      <c r="HP173" s="41">
        <v>8</v>
      </c>
      <c r="HQ173" s="6"/>
      <c r="HR173" s="6"/>
      <c r="HS173" s="6"/>
      <c r="HT173" s="6"/>
      <c r="HU173" s="6"/>
      <c r="HV173" s="6"/>
      <c r="HW173" s="52"/>
      <c r="HY173" s="328"/>
      <c r="HZ173" s="41">
        <v>8</v>
      </c>
      <c r="IA173" s="6"/>
      <c r="IB173" s="6"/>
      <c r="IC173" s="6"/>
      <c r="ID173" s="6"/>
      <c r="IE173" s="6"/>
      <c r="IF173" s="6"/>
      <c r="IG173" s="52"/>
      <c r="II173" s="328"/>
      <c r="IJ173" s="41">
        <v>8</v>
      </c>
      <c r="IK173" s="6"/>
      <c r="IL173" s="6"/>
      <c r="IM173" s="6"/>
      <c r="IN173" s="6"/>
      <c r="IO173" s="6"/>
      <c r="IP173" s="6"/>
      <c r="IQ173" s="52"/>
      <c r="IS173" s="328"/>
      <c r="IT173" s="41">
        <v>8</v>
      </c>
      <c r="IU173" s="6"/>
      <c r="IV173" s="6"/>
      <c r="IW173" s="6"/>
      <c r="IX173" s="6"/>
      <c r="IY173" s="6"/>
      <c r="IZ173" s="6"/>
      <c r="JA173" s="52"/>
    </row>
    <row r="174" spans="1:261" s="1" customFormat="1" outlineLevel="2" x14ac:dyDescent="0.25">
      <c r="B174" s="338"/>
      <c r="C174" s="334"/>
      <c r="D174" s="41">
        <v>9</v>
      </c>
      <c r="E174" s="6"/>
      <c r="F174" s="6"/>
      <c r="G174" s="6"/>
      <c r="H174" s="6"/>
      <c r="I174" s="6"/>
      <c r="J174" s="6"/>
      <c r="K174" s="52"/>
      <c r="M174" s="101"/>
      <c r="N174" s="41">
        <v>9</v>
      </c>
      <c r="O174" s="6"/>
      <c r="P174" s="6"/>
      <c r="Q174" s="6"/>
      <c r="R174" s="6"/>
      <c r="S174" s="6"/>
      <c r="T174" s="6">
        <v>0</v>
      </c>
      <c r="U174" s="52"/>
      <c r="W174" s="101"/>
      <c r="X174" s="41">
        <v>9</v>
      </c>
      <c r="Y174" s="6"/>
      <c r="Z174" s="6"/>
      <c r="AA174" s="6"/>
      <c r="AB174" s="6"/>
      <c r="AC174" s="6"/>
      <c r="AD174" s="6"/>
      <c r="AE174" s="52"/>
      <c r="AG174" s="101"/>
      <c r="AH174" s="41">
        <v>9</v>
      </c>
      <c r="AI174" s="6"/>
      <c r="AJ174" s="6"/>
      <c r="AK174" s="6"/>
      <c r="AL174" s="6"/>
      <c r="AM174" s="6"/>
      <c r="AN174" s="6"/>
      <c r="AO174" s="52"/>
      <c r="AQ174" s="101"/>
      <c r="AR174" s="41">
        <v>9</v>
      </c>
      <c r="AS174" s="6"/>
      <c r="AT174" s="6"/>
      <c r="AU174" s="6"/>
      <c r="AV174" s="6"/>
      <c r="AW174" s="6"/>
      <c r="AX174" s="6"/>
      <c r="AY174" s="52"/>
      <c r="BA174" s="101"/>
      <c r="BB174" s="41">
        <v>9</v>
      </c>
      <c r="BC174" s="6"/>
      <c r="BD174" s="6"/>
      <c r="BE174" s="6"/>
      <c r="BF174" s="6"/>
      <c r="BG174" s="6"/>
      <c r="BH174" s="6"/>
      <c r="BI174" s="52"/>
      <c r="BK174" s="101"/>
      <c r="BL174" s="41">
        <v>9</v>
      </c>
      <c r="BM174" s="6"/>
      <c r="BN174" s="6"/>
      <c r="BO174" s="6"/>
      <c r="BP174" s="6"/>
      <c r="BQ174" s="6"/>
      <c r="BR174" s="6"/>
      <c r="BS174" s="52"/>
      <c r="BU174" s="101"/>
      <c r="BV174" s="41">
        <v>9</v>
      </c>
      <c r="BW174" s="6"/>
      <c r="BX174" s="6"/>
      <c r="BY174" s="6"/>
      <c r="BZ174" s="6"/>
      <c r="CA174" s="6"/>
      <c r="CB174" s="6"/>
      <c r="CC174" s="52"/>
      <c r="CE174" s="101"/>
      <c r="CF174" s="41">
        <v>9</v>
      </c>
      <c r="CG174" s="6"/>
      <c r="CH174" s="6"/>
      <c r="CI174" s="6"/>
      <c r="CJ174" s="6"/>
      <c r="CK174" s="6"/>
      <c r="CL174" s="6"/>
      <c r="CM174" s="52"/>
      <c r="CO174" s="101"/>
      <c r="CP174" s="41">
        <v>9</v>
      </c>
      <c r="CQ174" s="6"/>
      <c r="CR174" s="6"/>
      <c r="CS174" s="6"/>
      <c r="CT174" s="6"/>
      <c r="CU174" s="6"/>
      <c r="CV174" s="6"/>
      <c r="CW174" s="52"/>
      <c r="CY174" s="101"/>
      <c r="CZ174" s="41">
        <v>9</v>
      </c>
      <c r="DA174" s="6"/>
      <c r="DB174" s="6"/>
      <c r="DC174" s="6"/>
      <c r="DD174" s="6"/>
      <c r="DE174" s="6"/>
      <c r="DF174" s="6"/>
      <c r="DG174" s="52"/>
      <c r="DI174" s="101"/>
      <c r="DJ174" s="41">
        <v>9</v>
      </c>
      <c r="DK174" s="6"/>
      <c r="DL174" s="6"/>
      <c r="DM174" s="6"/>
      <c r="DN174" s="6"/>
      <c r="DO174" s="6"/>
      <c r="DP174" s="6"/>
      <c r="DQ174" s="52"/>
      <c r="DS174" s="101"/>
      <c r="DT174" s="41">
        <v>9</v>
      </c>
      <c r="DU174" s="6"/>
      <c r="DV174" s="6"/>
      <c r="DW174" s="6"/>
      <c r="DX174" s="6"/>
      <c r="DY174" s="6"/>
      <c r="DZ174" s="6"/>
      <c r="EA174" s="52"/>
      <c r="EC174" s="101"/>
      <c r="ED174" s="41">
        <v>9</v>
      </c>
      <c r="EE174" s="6"/>
      <c r="EF174" s="6"/>
      <c r="EG174" s="6"/>
      <c r="EH174" s="6"/>
      <c r="EI174" s="6"/>
      <c r="EJ174" s="6"/>
      <c r="EK174" s="52"/>
      <c r="EM174" s="101"/>
      <c r="EN174" s="41">
        <v>9</v>
      </c>
      <c r="EO174" s="6"/>
      <c r="EP174" s="6"/>
      <c r="EQ174" s="6"/>
      <c r="ER174" s="6"/>
      <c r="ES174" s="6"/>
      <c r="ET174" s="6"/>
      <c r="EU174" s="52"/>
      <c r="EW174" s="101"/>
      <c r="EX174" s="41">
        <v>9</v>
      </c>
      <c r="EY174" s="6"/>
      <c r="EZ174" s="6"/>
      <c r="FA174" s="6"/>
      <c r="FB174" s="6"/>
      <c r="FC174" s="6"/>
      <c r="FD174" s="6"/>
      <c r="FE174" s="52"/>
      <c r="FG174" s="101"/>
      <c r="FH174" s="41">
        <v>9</v>
      </c>
      <c r="FI174" s="6"/>
      <c r="FJ174" s="6"/>
      <c r="FK174" s="6"/>
      <c r="FL174" s="6"/>
      <c r="FM174" s="6"/>
      <c r="FN174" s="6"/>
      <c r="FO174" s="52"/>
      <c r="FQ174" s="101"/>
      <c r="FR174" s="41">
        <v>9</v>
      </c>
      <c r="FS174" s="6"/>
      <c r="FT174" s="6"/>
      <c r="FU174" s="6"/>
      <c r="FV174" s="6"/>
      <c r="FW174" s="6"/>
      <c r="FX174" s="6"/>
      <c r="FY174" s="52"/>
      <c r="GA174" s="101"/>
      <c r="GB174" s="41">
        <v>9</v>
      </c>
      <c r="GC174" s="6"/>
      <c r="GD174" s="6"/>
      <c r="GE174" s="6"/>
      <c r="GF174" s="6"/>
      <c r="GG174" s="6"/>
      <c r="GH174" s="6"/>
      <c r="GI174" s="52"/>
      <c r="GK174" s="101"/>
      <c r="GL174" s="41">
        <v>9</v>
      </c>
      <c r="GM174" s="6"/>
      <c r="GN174" s="6"/>
      <c r="GO174" s="6"/>
      <c r="GP174" s="6"/>
      <c r="GQ174" s="6"/>
      <c r="GR174" s="6"/>
      <c r="GS174" s="52"/>
      <c r="GU174" s="101"/>
      <c r="GV174" s="41">
        <v>9</v>
      </c>
      <c r="GW174" s="6"/>
      <c r="GX174" s="6"/>
      <c r="GY174" s="6"/>
      <c r="GZ174" s="6"/>
      <c r="HA174" s="6"/>
      <c r="HB174" s="6"/>
      <c r="HC174" s="52"/>
      <c r="HE174" s="101"/>
      <c r="HF174" s="41">
        <v>9</v>
      </c>
      <c r="HG174" s="6"/>
      <c r="HH174" s="6"/>
      <c r="HI174" s="6"/>
      <c r="HJ174" s="6"/>
      <c r="HK174" s="6"/>
      <c r="HL174" s="6"/>
      <c r="HM174" s="52"/>
      <c r="HO174" s="101"/>
      <c r="HP174" s="41">
        <v>9</v>
      </c>
      <c r="HQ174" s="6"/>
      <c r="HR174" s="6"/>
      <c r="HS174" s="6"/>
      <c r="HT174" s="6"/>
      <c r="HU174" s="6"/>
      <c r="HV174" s="6"/>
      <c r="HW174" s="52"/>
      <c r="HY174" s="101"/>
      <c r="HZ174" s="41">
        <v>9</v>
      </c>
      <c r="IA174" s="6"/>
      <c r="IB174" s="6"/>
      <c r="IC174" s="6"/>
      <c r="ID174" s="6"/>
      <c r="IE174" s="6"/>
      <c r="IF174" s="6"/>
      <c r="IG174" s="52"/>
      <c r="II174" s="101"/>
      <c r="IJ174" s="41">
        <v>9</v>
      </c>
      <c r="IK174" s="6"/>
      <c r="IL174" s="6"/>
      <c r="IM174" s="6"/>
      <c r="IN174" s="6"/>
      <c r="IO174" s="6"/>
      <c r="IP174" s="6"/>
      <c r="IQ174" s="52"/>
      <c r="IS174" s="101"/>
      <c r="IT174" s="41">
        <v>9</v>
      </c>
      <c r="IU174" s="6"/>
      <c r="IV174" s="6"/>
      <c r="IW174" s="6"/>
      <c r="IX174" s="6"/>
      <c r="IY174" s="6"/>
      <c r="IZ174" s="6"/>
      <c r="JA174" s="52"/>
    </row>
    <row r="175" spans="1:261" s="1" customFormat="1" outlineLevel="2" x14ac:dyDescent="0.25">
      <c r="B175" s="338"/>
      <c r="C175" s="339"/>
      <c r="D175" s="17" t="s">
        <v>1</v>
      </c>
      <c r="E175" s="36" t="e">
        <f>AVERAGE(O175,Y175,AI175,AS175,BC175,BM175,BW175,CG175,CQ175,DA175,DK175,DU175,EE175,EO175,EY175,FI175,FS175,GC175,GM175,GW175,HG175,HQ175,IA175,IK175,IU175)</f>
        <v>#DIV/0!</v>
      </c>
      <c r="F175" s="36" t="e">
        <f t="shared" ref="F175:J175" si="818">AVERAGE(P175,Z175,AJ175,AT175,BD175,BN175,BX175,CH175,CR175,DB175,DL175,DV175,EF175,EP175,EZ175,FJ175,FT175,GD175,GN175,GX175,HH175,HR175,IB175,IL175,IV175)</f>
        <v>#DIV/0!</v>
      </c>
      <c r="G175" s="36" t="e">
        <f t="shared" si="818"/>
        <v>#DIV/0!</v>
      </c>
      <c r="H175" s="36" t="e">
        <f t="shared" si="818"/>
        <v>#DIV/0!</v>
      </c>
      <c r="I175" s="36" t="e">
        <f t="shared" si="818"/>
        <v>#DIV/0!</v>
      </c>
      <c r="J175" s="36">
        <f t="shared" si="818"/>
        <v>0</v>
      </c>
      <c r="K175" s="52" t="s">
        <v>430</v>
      </c>
      <c r="M175" s="48"/>
      <c r="N175" s="17" t="s">
        <v>1</v>
      </c>
      <c r="O175" s="36" t="str">
        <f>IF(COUNT(O166:O174)=0,"",AVERAGE(O166:O174))</f>
        <v/>
      </c>
      <c r="P175" s="36" t="str">
        <f t="shared" ref="P175:T175" si="819">IF(COUNT(P166:P174)=0,"",AVERAGE(P166:P174))</f>
        <v/>
      </c>
      <c r="Q175" s="36" t="str">
        <f t="shared" si="819"/>
        <v/>
      </c>
      <c r="R175" s="36" t="str">
        <f t="shared" si="819"/>
        <v/>
      </c>
      <c r="S175" s="36"/>
      <c r="T175" s="36">
        <f t="shared" si="819"/>
        <v>0</v>
      </c>
      <c r="U175" s="52" t="str">
        <f>IF(COUNT(#REF!)=0,"",AVERAGE(#REF!))</f>
        <v/>
      </c>
      <c r="W175" s="48"/>
      <c r="X175" s="17" t="s">
        <v>1</v>
      </c>
      <c r="Y175" s="36" t="str">
        <f>IF(COUNT(Y166:Y174)=0,"",AVERAGE(Y166:Y174))</f>
        <v/>
      </c>
      <c r="Z175" s="36" t="str">
        <f t="shared" ref="Z175:AD175" si="820">IF(COUNT(Z166:Z174)=0,"",AVERAGE(Z166:Z174))</f>
        <v/>
      </c>
      <c r="AA175" s="36" t="str">
        <f t="shared" si="820"/>
        <v/>
      </c>
      <c r="AB175" s="36" t="str">
        <f t="shared" si="820"/>
        <v/>
      </c>
      <c r="AC175" s="36" t="str">
        <f t="shared" si="820"/>
        <v/>
      </c>
      <c r="AD175" s="36" t="str">
        <f t="shared" si="820"/>
        <v/>
      </c>
      <c r="AE175" s="52" t="str">
        <f>IF(COUNT(#REF!)=0,"",AVERAGE(#REF!))</f>
        <v/>
      </c>
      <c r="AG175" s="48"/>
      <c r="AH175" s="17" t="s">
        <v>1</v>
      </c>
      <c r="AI175" s="36" t="str">
        <f>IF(COUNT(AI166:AI174)=0,"",AVERAGE(AI166:AI174))</f>
        <v/>
      </c>
      <c r="AJ175" s="36" t="str">
        <f t="shared" ref="AJ175:AN175" si="821">IF(COUNT(AJ166:AJ174)=0,"",AVERAGE(AJ166:AJ174))</f>
        <v/>
      </c>
      <c r="AK175" s="36" t="str">
        <f t="shared" si="821"/>
        <v/>
      </c>
      <c r="AL175" s="36" t="str">
        <f t="shared" si="821"/>
        <v/>
      </c>
      <c r="AM175" s="36" t="str">
        <f t="shared" si="821"/>
        <v/>
      </c>
      <c r="AN175" s="36" t="str">
        <f t="shared" si="821"/>
        <v/>
      </c>
      <c r="AO175" s="52" t="str">
        <f>IF(COUNT(#REF!)=0,"",AVERAGE(#REF!))</f>
        <v/>
      </c>
      <c r="AQ175" s="48"/>
      <c r="AR175" s="17" t="s">
        <v>1</v>
      </c>
      <c r="AS175" s="36" t="str">
        <f>IF(COUNT(AS166:AS174)=0,"",AVERAGE(AS166:AS174))</f>
        <v/>
      </c>
      <c r="AT175" s="36" t="str">
        <f t="shared" ref="AT175:AX175" si="822">IF(COUNT(AT166:AT174)=0,"",AVERAGE(AT166:AT174))</f>
        <v/>
      </c>
      <c r="AU175" s="36" t="str">
        <f t="shared" si="822"/>
        <v/>
      </c>
      <c r="AV175" s="36" t="str">
        <f t="shared" si="822"/>
        <v/>
      </c>
      <c r="AW175" s="36" t="str">
        <f t="shared" si="822"/>
        <v/>
      </c>
      <c r="AX175" s="36" t="str">
        <f t="shared" si="822"/>
        <v/>
      </c>
      <c r="AY175" s="52" t="str">
        <f>IF(COUNT(#REF!)=0,"",AVERAGE(#REF!))</f>
        <v/>
      </c>
      <c r="BA175" s="48"/>
      <c r="BB175" s="17" t="s">
        <v>1</v>
      </c>
      <c r="BC175" s="36" t="str">
        <f>IF(COUNT(BC166:BC174)=0,"",AVERAGE(BC166:BC174))</f>
        <v/>
      </c>
      <c r="BD175" s="36" t="str">
        <f t="shared" ref="BD175:BH175" si="823">IF(COUNT(BD166:BD174)=0,"",AVERAGE(BD166:BD174))</f>
        <v/>
      </c>
      <c r="BE175" s="36" t="str">
        <f t="shared" si="823"/>
        <v/>
      </c>
      <c r="BF175" s="36" t="str">
        <f t="shared" si="823"/>
        <v/>
      </c>
      <c r="BG175" s="36" t="str">
        <f t="shared" si="823"/>
        <v/>
      </c>
      <c r="BH175" s="36" t="str">
        <f t="shared" si="823"/>
        <v/>
      </c>
      <c r="BI175" s="52" t="str">
        <f>IF(COUNT(#REF!)=0,"",AVERAGE(#REF!))</f>
        <v/>
      </c>
      <c r="BK175" s="48"/>
      <c r="BL175" s="17" t="s">
        <v>1</v>
      </c>
      <c r="BM175" s="36" t="str">
        <f>IF(COUNT(BM166:BM174)=0,"",AVERAGE(BM166:BM174))</f>
        <v/>
      </c>
      <c r="BN175" s="36" t="str">
        <f t="shared" ref="BN175:BR175" si="824">IF(COUNT(BN166:BN174)=0,"",AVERAGE(BN166:BN174))</f>
        <v/>
      </c>
      <c r="BO175" s="36" t="str">
        <f t="shared" si="824"/>
        <v/>
      </c>
      <c r="BP175" s="36" t="str">
        <f t="shared" si="824"/>
        <v/>
      </c>
      <c r="BQ175" s="36" t="str">
        <f t="shared" si="824"/>
        <v/>
      </c>
      <c r="BR175" s="36" t="str">
        <f t="shared" si="824"/>
        <v/>
      </c>
      <c r="BS175" s="52" t="str">
        <f>IF(COUNT(#REF!)=0,"",AVERAGE(#REF!))</f>
        <v/>
      </c>
      <c r="BU175" s="48"/>
      <c r="BV175" s="17" t="s">
        <v>1</v>
      </c>
      <c r="BW175" s="36" t="str">
        <f>IF(COUNT(BW166:BW174)=0,"",AVERAGE(BW166:BW174))</f>
        <v/>
      </c>
      <c r="BX175" s="36" t="str">
        <f t="shared" ref="BX175:CB175" si="825">IF(COUNT(BX166:BX174)=0,"",AVERAGE(BX166:BX174))</f>
        <v/>
      </c>
      <c r="BY175" s="36" t="str">
        <f t="shared" si="825"/>
        <v/>
      </c>
      <c r="BZ175" s="36" t="str">
        <f t="shared" si="825"/>
        <v/>
      </c>
      <c r="CA175" s="36" t="str">
        <f t="shared" si="825"/>
        <v/>
      </c>
      <c r="CB175" s="36" t="str">
        <f t="shared" si="825"/>
        <v/>
      </c>
      <c r="CC175" s="52" t="str">
        <f>IF(COUNT(#REF!)=0,"",AVERAGE(#REF!))</f>
        <v/>
      </c>
      <c r="CE175" s="48"/>
      <c r="CF175" s="17" t="s">
        <v>1</v>
      </c>
      <c r="CG175" s="36" t="str">
        <f>IF(COUNT(CG166:CG174)=0,"",AVERAGE(CG166:CG174))</f>
        <v/>
      </c>
      <c r="CH175" s="36" t="str">
        <f t="shared" ref="CH175:CL175" si="826">IF(COUNT(CH166:CH174)=0,"",AVERAGE(CH166:CH174))</f>
        <v/>
      </c>
      <c r="CI175" s="36" t="str">
        <f t="shared" si="826"/>
        <v/>
      </c>
      <c r="CJ175" s="36" t="str">
        <f t="shared" si="826"/>
        <v/>
      </c>
      <c r="CK175" s="36" t="str">
        <f t="shared" si="826"/>
        <v/>
      </c>
      <c r="CL175" s="36" t="str">
        <f t="shared" si="826"/>
        <v/>
      </c>
      <c r="CM175" s="52" t="str">
        <f>IF(COUNT(#REF!)=0,"",AVERAGE(#REF!))</f>
        <v/>
      </c>
      <c r="CO175" s="48"/>
      <c r="CP175" s="17" t="s">
        <v>1</v>
      </c>
      <c r="CQ175" s="36" t="str">
        <f>IF(COUNT(CQ166:CQ174)=0,"",AVERAGE(CQ166:CQ174))</f>
        <v/>
      </c>
      <c r="CR175" s="36" t="str">
        <f t="shared" ref="CR175:CV175" si="827">IF(COUNT(CR166:CR174)=0,"",AVERAGE(CR166:CR174))</f>
        <v/>
      </c>
      <c r="CS175" s="36" t="str">
        <f t="shared" si="827"/>
        <v/>
      </c>
      <c r="CT175" s="36" t="str">
        <f t="shared" si="827"/>
        <v/>
      </c>
      <c r="CU175" s="36" t="str">
        <f t="shared" si="827"/>
        <v/>
      </c>
      <c r="CV175" s="36" t="str">
        <f t="shared" si="827"/>
        <v/>
      </c>
      <c r="CW175" s="52" t="str">
        <f>IF(COUNT(#REF!)=0,"",AVERAGE(#REF!))</f>
        <v/>
      </c>
      <c r="CY175" s="48"/>
      <c r="CZ175" s="17" t="s">
        <v>1</v>
      </c>
      <c r="DA175" s="36" t="str">
        <f>IF(COUNT(DA166:DA174)=0,"",AVERAGE(DA166:DA174))</f>
        <v/>
      </c>
      <c r="DB175" s="36" t="str">
        <f t="shared" ref="DB175:DF175" si="828">IF(COUNT(DB166:DB174)=0,"",AVERAGE(DB166:DB174))</f>
        <v/>
      </c>
      <c r="DC175" s="36" t="str">
        <f t="shared" si="828"/>
        <v/>
      </c>
      <c r="DD175" s="36" t="str">
        <f t="shared" si="828"/>
        <v/>
      </c>
      <c r="DE175" s="36" t="str">
        <f t="shared" si="828"/>
        <v/>
      </c>
      <c r="DF175" s="36" t="str">
        <f t="shared" si="828"/>
        <v/>
      </c>
      <c r="DG175" s="52" t="str">
        <f>IF(COUNT(#REF!)=0,"",AVERAGE(#REF!))</f>
        <v/>
      </c>
      <c r="DI175" s="48"/>
      <c r="DJ175" s="17" t="s">
        <v>1</v>
      </c>
      <c r="DK175" s="36" t="str">
        <f>IF(COUNT(DK166:DK174)=0,"",AVERAGE(DK166:DK174))</f>
        <v/>
      </c>
      <c r="DL175" s="36" t="str">
        <f t="shared" ref="DL175:DP175" si="829">IF(COUNT(DL166:DL174)=0,"",AVERAGE(DL166:DL174))</f>
        <v/>
      </c>
      <c r="DM175" s="36" t="str">
        <f t="shared" si="829"/>
        <v/>
      </c>
      <c r="DN175" s="36" t="str">
        <f t="shared" si="829"/>
        <v/>
      </c>
      <c r="DO175" s="36" t="str">
        <f t="shared" si="829"/>
        <v/>
      </c>
      <c r="DP175" s="36" t="str">
        <f t="shared" si="829"/>
        <v/>
      </c>
      <c r="DQ175" s="52" t="str">
        <f>IF(COUNT(#REF!)=0,"",AVERAGE(#REF!))</f>
        <v/>
      </c>
      <c r="DS175" s="48"/>
      <c r="DT175" s="17" t="s">
        <v>1</v>
      </c>
      <c r="DU175" s="36" t="str">
        <f>IF(COUNT(DU166:DU174)=0,"",AVERAGE(DU166:DU174))</f>
        <v/>
      </c>
      <c r="DV175" s="36" t="str">
        <f t="shared" ref="DV175:DZ175" si="830">IF(COUNT(DV166:DV174)=0,"",AVERAGE(DV166:DV174))</f>
        <v/>
      </c>
      <c r="DW175" s="36" t="str">
        <f t="shared" si="830"/>
        <v/>
      </c>
      <c r="DX175" s="36" t="str">
        <f t="shared" si="830"/>
        <v/>
      </c>
      <c r="DY175" s="36" t="str">
        <f t="shared" si="830"/>
        <v/>
      </c>
      <c r="DZ175" s="36" t="str">
        <f t="shared" si="830"/>
        <v/>
      </c>
      <c r="EA175" s="52" t="str">
        <f>IF(COUNT(#REF!)=0,"",AVERAGE(#REF!))</f>
        <v/>
      </c>
      <c r="EC175" s="48"/>
      <c r="ED175" s="17" t="s">
        <v>1</v>
      </c>
      <c r="EE175" s="36" t="str">
        <f>IF(COUNT(EE166:EE174)=0,"",AVERAGE(EE166:EE174))</f>
        <v/>
      </c>
      <c r="EF175" s="36" t="str">
        <f t="shared" ref="EF175:EJ175" si="831">IF(COUNT(EF166:EF174)=0,"",AVERAGE(EF166:EF174))</f>
        <v/>
      </c>
      <c r="EG175" s="36" t="str">
        <f t="shared" si="831"/>
        <v/>
      </c>
      <c r="EH175" s="36" t="str">
        <f t="shared" si="831"/>
        <v/>
      </c>
      <c r="EI175" s="36" t="str">
        <f t="shared" si="831"/>
        <v/>
      </c>
      <c r="EJ175" s="36" t="str">
        <f t="shared" si="831"/>
        <v/>
      </c>
      <c r="EK175" s="52" t="str">
        <f>IF(COUNT(#REF!)=0,"",AVERAGE(#REF!))</f>
        <v/>
      </c>
      <c r="EM175" s="48"/>
      <c r="EN175" s="17" t="s">
        <v>1</v>
      </c>
      <c r="EO175" s="36" t="str">
        <f>IF(COUNT(EO166:EO174)=0,"",AVERAGE(EO166:EO174))</f>
        <v/>
      </c>
      <c r="EP175" s="36" t="str">
        <f t="shared" ref="EP175:ET175" si="832">IF(COUNT(EP166:EP174)=0,"",AVERAGE(EP166:EP174))</f>
        <v/>
      </c>
      <c r="EQ175" s="36" t="str">
        <f t="shared" si="832"/>
        <v/>
      </c>
      <c r="ER175" s="36" t="str">
        <f t="shared" si="832"/>
        <v/>
      </c>
      <c r="ES175" s="36" t="str">
        <f t="shared" si="832"/>
        <v/>
      </c>
      <c r="ET175" s="36" t="str">
        <f t="shared" si="832"/>
        <v/>
      </c>
      <c r="EU175" s="52" t="str">
        <f>IF(COUNT(#REF!)=0,"",AVERAGE(#REF!))</f>
        <v/>
      </c>
      <c r="EW175" s="48"/>
      <c r="EX175" s="17" t="s">
        <v>1</v>
      </c>
      <c r="EY175" s="36" t="str">
        <f>IF(COUNT(EY166:EY174)=0,"",AVERAGE(EY166:EY174))</f>
        <v/>
      </c>
      <c r="EZ175" s="36" t="str">
        <f t="shared" ref="EZ175:FD175" si="833">IF(COUNT(EZ166:EZ174)=0,"",AVERAGE(EZ166:EZ174))</f>
        <v/>
      </c>
      <c r="FA175" s="36" t="str">
        <f t="shared" si="833"/>
        <v/>
      </c>
      <c r="FB175" s="36" t="str">
        <f t="shared" si="833"/>
        <v/>
      </c>
      <c r="FC175" s="36" t="str">
        <f t="shared" si="833"/>
        <v/>
      </c>
      <c r="FD175" s="36" t="str">
        <f t="shared" si="833"/>
        <v/>
      </c>
      <c r="FE175" s="52" t="str">
        <f>IF(COUNT(#REF!)=0,"",AVERAGE(#REF!))</f>
        <v/>
      </c>
      <c r="FG175" s="48"/>
      <c r="FH175" s="17" t="s">
        <v>1</v>
      </c>
      <c r="FI175" s="36" t="str">
        <f>IF(COUNT(FI166:FI174)=0,"",AVERAGE(FI166:FI174))</f>
        <v/>
      </c>
      <c r="FJ175" s="36" t="str">
        <f t="shared" ref="FJ175:FN175" si="834">IF(COUNT(FJ166:FJ174)=0,"",AVERAGE(FJ166:FJ174))</f>
        <v/>
      </c>
      <c r="FK175" s="36" t="str">
        <f t="shared" si="834"/>
        <v/>
      </c>
      <c r="FL175" s="36" t="str">
        <f t="shared" si="834"/>
        <v/>
      </c>
      <c r="FM175" s="36" t="str">
        <f t="shared" si="834"/>
        <v/>
      </c>
      <c r="FN175" s="36" t="str">
        <f t="shared" si="834"/>
        <v/>
      </c>
      <c r="FO175" s="52" t="str">
        <f>IF(COUNT(#REF!)=0,"",AVERAGE(#REF!))</f>
        <v/>
      </c>
      <c r="FQ175" s="48"/>
      <c r="FR175" s="17" t="s">
        <v>1</v>
      </c>
      <c r="FS175" s="36" t="str">
        <f>IF(COUNT(FS166:FS174)=0,"",AVERAGE(FS166:FS174))</f>
        <v/>
      </c>
      <c r="FT175" s="36" t="str">
        <f t="shared" ref="FT175:FX175" si="835">IF(COUNT(FT166:FT174)=0,"",AVERAGE(FT166:FT174))</f>
        <v/>
      </c>
      <c r="FU175" s="36" t="str">
        <f t="shared" si="835"/>
        <v/>
      </c>
      <c r="FV175" s="36" t="str">
        <f t="shared" si="835"/>
        <v/>
      </c>
      <c r="FW175" s="36" t="str">
        <f t="shared" si="835"/>
        <v/>
      </c>
      <c r="FX175" s="36" t="str">
        <f t="shared" si="835"/>
        <v/>
      </c>
      <c r="FY175" s="52" t="str">
        <f>IF(COUNT(#REF!)=0,"",AVERAGE(#REF!))</f>
        <v/>
      </c>
      <c r="GA175" s="48"/>
      <c r="GB175" s="17" t="s">
        <v>1</v>
      </c>
      <c r="GC175" s="36" t="str">
        <f>IF(COUNT(GC166:GC174)=0,"",AVERAGE(GC166:GC174))</f>
        <v/>
      </c>
      <c r="GD175" s="36" t="str">
        <f t="shared" ref="GD175:GH175" si="836">IF(COUNT(GD166:GD174)=0,"",AVERAGE(GD166:GD174))</f>
        <v/>
      </c>
      <c r="GE175" s="36" t="str">
        <f t="shared" si="836"/>
        <v/>
      </c>
      <c r="GF175" s="36" t="str">
        <f t="shared" si="836"/>
        <v/>
      </c>
      <c r="GG175" s="36" t="str">
        <f t="shared" si="836"/>
        <v/>
      </c>
      <c r="GH175" s="36" t="str">
        <f t="shared" si="836"/>
        <v/>
      </c>
      <c r="GI175" s="52" t="str">
        <f>IF(COUNT(#REF!)=0,"",AVERAGE(#REF!))</f>
        <v/>
      </c>
      <c r="GK175" s="48"/>
      <c r="GL175" s="17" t="s">
        <v>1</v>
      </c>
      <c r="GM175" s="36" t="str">
        <f>IF(COUNT(GM166:GM174)=0,"",AVERAGE(GM166:GM174))</f>
        <v/>
      </c>
      <c r="GN175" s="36" t="str">
        <f t="shared" ref="GN175:GR175" si="837">IF(COUNT(GN166:GN174)=0,"",AVERAGE(GN166:GN174))</f>
        <v/>
      </c>
      <c r="GO175" s="36" t="str">
        <f t="shared" si="837"/>
        <v/>
      </c>
      <c r="GP175" s="36" t="str">
        <f t="shared" si="837"/>
        <v/>
      </c>
      <c r="GQ175" s="36" t="str">
        <f t="shared" si="837"/>
        <v/>
      </c>
      <c r="GR175" s="36" t="str">
        <f t="shared" si="837"/>
        <v/>
      </c>
      <c r="GS175" s="52" t="str">
        <f>IF(COUNT(#REF!)=0,"",AVERAGE(#REF!))</f>
        <v/>
      </c>
      <c r="GU175" s="48"/>
      <c r="GV175" s="17" t="s">
        <v>1</v>
      </c>
      <c r="GW175" s="36" t="str">
        <f>IF(COUNT(GW166:GW174)=0,"",AVERAGE(GW166:GW174))</f>
        <v/>
      </c>
      <c r="GX175" s="36" t="str">
        <f t="shared" ref="GX175:HB175" si="838">IF(COUNT(GX166:GX174)=0,"",AVERAGE(GX166:GX174))</f>
        <v/>
      </c>
      <c r="GY175" s="36" t="str">
        <f t="shared" si="838"/>
        <v/>
      </c>
      <c r="GZ175" s="36" t="str">
        <f t="shared" si="838"/>
        <v/>
      </c>
      <c r="HA175" s="36" t="str">
        <f t="shared" si="838"/>
        <v/>
      </c>
      <c r="HB175" s="36" t="str">
        <f t="shared" si="838"/>
        <v/>
      </c>
      <c r="HC175" s="52" t="str">
        <f>IF(COUNT(#REF!)=0,"",AVERAGE(#REF!))</f>
        <v/>
      </c>
      <c r="HE175" s="48"/>
      <c r="HF175" s="17" t="s">
        <v>1</v>
      </c>
      <c r="HG175" s="36" t="str">
        <f>IF(COUNT(HG166:HG174)=0,"",AVERAGE(HG166:HG174))</f>
        <v/>
      </c>
      <c r="HH175" s="36" t="str">
        <f t="shared" ref="HH175:HL175" si="839">IF(COUNT(HH166:HH174)=0,"",AVERAGE(HH166:HH174))</f>
        <v/>
      </c>
      <c r="HI175" s="36" t="str">
        <f t="shared" si="839"/>
        <v/>
      </c>
      <c r="HJ175" s="36" t="str">
        <f t="shared" si="839"/>
        <v/>
      </c>
      <c r="HK175" s="36" t="str">
        <f t="shared" si="839"/>
        <v/>
      </c>
      <c r="HL175" s="36" t="str">
        <f t="shared" si="839"/>
        <v/>
      </c>
      <c r="HM175" s="52" t="str">
        <f>IF(COUNT(#REF!)=0,"",AVERAGE(#REF!))</f>
        <v/>
      </c>
      <c r="HO175" s="48"/>
      <c r="HP175" s="17" t="s">
        <v>1</v>
      </c>
      <c r="HQ175" s="36" t="str">
        <f>IF(COUNT(HQ166:HQ174)=0,"",AVERAGE(HQ166:HQ174))</f>
        <v/>
      </c>
      <c r="HR175" s="36" t="str">
        <f t="shared" ref="HR175:HV175" si="840">IF(COUNT(HR166:HR174)=0,"",AVERAGE(HR166:HR174))</f>
        <v/>
      </c>
      <c r="HS175" s="36" t="str">
        <f t="shared" si="840"/>
        <v/>
      </c>
      <c r="HT175" s="36" t="str">
        <f t="shared" si="840"/>
        <v/>
      </c>
      <c r="HU175" s="36" t="str">
        <f t="shared" si="840"/>
        <v/>
      </c>
      <c r="HV175" s="36" t="str">
        <f t="shared" si="840"/>
        <v/>
      </c>
      <c r="HW175" s="52" t="str">
        <f>IF(COUNT(#REF!)=0,"",AVERAGE(#REF!))</f>
        <v/>
      </c>
      <c r="HY175" s="48"/>
      <c r="HZ175" s="17" t="s">
        <v>1</v>
      </c>
      <c r="IA175" s="36" t="str">
        <f>IF(COUNT(IA166:IA174)=0,"",AVERAGE(IA166:IA174))</f>
        <v/>
      </c>
      <c r="IB175" s="36" t="str">
        <f t="shared" ref="IB175:IF175" si="841">IF(COUNT(IB166:IB174)=0,"",AVERAGE(IB166:IB174))</f>
        <v/>
      </c>
      <c r="IC175" s="36" t="str">
        <f t="shared" si="841"/>
        <v/>
      </c>
      <c r="ID175" s="36" t="str">
        <f t="shared" si="841"/>
        <v/>
      </c>
      <c r="IE175" s="36" t="str">
        <f t="shared" si="841"/>
        <v/>
      </c>
      <c r="IF175" s="36" t="str">
        <f t="shared" si="841"/>
        <v/>
      </c>
      <c r="IG175" s="52" t="str">
        <f>IF(COUNT(#REF!)=0,"",AVERAGE(#REF!))</f>
        <v/>
      </c>
      <c r="II175" s="48"/>
      <c r="IJ175" s="17" t="s">
        <v>1</v>
      </c>
      <c r="IK175" s="36" t="str">
        <f>IF(COUNT(IK166:IK174)=0,"",AVERAGE(IK166:IK174))</f>
        <v/>
      </c>
      <c r="IL175" s="36" t="str">
        <f t="shared" ref="IL175:IP175" si="842">IF(COUNT(IL166:IL174)=0,"",AVERAGE(IL166:IL174))</f>
        <v/>
      </c>
      <c r="IM175" s="36" t="str">
        <f t="shared" si="842"/>
        <v/>
      </c>
      <c r="IN175" s="36" t="str">
        <f t="shared" si="842"/>
        <v/>
      </c>
      <c r="IO175" s="36" t="str">
        <f t="shared" si="842"/>
        <v/>
      </c>
      <c r="IP175" s="36" t="str">
        <f t="shared" si="842"/>
        <v/>
      </c>
      <c r="IQ175" s="52" t="str">
        <f>IF(COUNT(#REF!)=0,"",AVERAGE(#REF!))</f>
        <v/>
      </c>
      <c r="IS175" s="48"/>
      <c r="IT175" s="17" t="s">
        <v>1</v>
      </c>
      <c r="IU175" s="36" t="str">
        <f>IF(COUNT(IU166:IU174)=0,"",AVERAGE(IU166:IU174))</f>
        <v/>
      </c>
      <c r="IV175" s="36" t="str">
        <f t="shared" ref="IV175:IZ175" si="843">IF(COUNT(IV166:IV174)=0,"",AVERAGE(IV166:IV174))</f>
        <v/>
      </c>
      <c r="IW175" s="36" t="str">
        <f t="shared" si="843"/>
        <v/>
      </c>
      <c r="IX175" s="36" t="str">
        <f t="shared" si="843"/>
        <v/>
      </c>
      <c r="IY175" s="36" t="str">
        <f t="shared" si="843"/>
        <v/>
      </c>
      <c r="IZ175" s="36" t="str">
        <f t="shared" si="843"/>
        <v/>
      </c>
      <c r="JA175" s="52" t="str">
        <f>IF(COUNT(#REF!)=0,"",AVERAGE(#REF!))</f>
        <v/>
      </c>
    </row>
    <row r="176" spans="1:261" s="1" customFormat="1" ht="13.8" x14ac:dyDescent="0.25">
      <c r="A176" s="202"/>
      <c r="B176" s="203">
        <f>SUM(B177:B231)*10</f>
        <v>100</v>
      </c>
      <c r="C176" s="340">
        <v>6</v>
      </c>
      <c r="D176" s="40" t="s">
        <v>423</v>
      </c>
      <c r="E176" s="40">
        <f>(($B$177*E177)+($B$186*E186)+($B$189*E189)+($B$194*E194)+($B$198*E198)+($B$201*E201)+($B$209*E209)+($B$214*E214)+($B$217*E217)+($B$221*E221))/$B$176</f>
        <v>0</v>
      </c>
      <c r="F176" s="40">
        <f t="shared" ref="F176:J176" si="844">(($B$177*F177)+($B$186*F186)+($B$189*F189)+($B$194*F194)+($B$198*F198)+($B$201*F201)+($B$209*F209)+($B$214*F214)+($B$217*F217)+($B$221*F221))/$B$176</f>
        <v>0</v>
      </c>
      <c r="G176" s="40" t="e">
        <f t="shared" si="844"/>
        <v>#DIV/0!</v>
      </c>
      <c r="H176" s="40" t="e">
        <f t="shared" si="844"/>
        <v>#DIV/0!</v>
      </c>
      <c r="I176" s="40" t="e">
        <f t="shared" si="844"/>
        <v>#DIV/0!</v>
      </c>
      <c r="J176" s="40" t="e">
        <f t="shared" si="844"/>
        <v>#DIV/0!</v>
      </c>
      <c r="K176" s="52"/>
      <c r="M176" s="39">
        <v>6</v>
      </c>
      <c r="N176" s="40" t="s">
        <v>423</v>
      </c>
      <c r="O176" s="40"/>
      <c r="P176" s="40"/>
      <c r="Q176" s="40"/>
      <c r="R176" s="40"/>
      <c r="S176" s="40"/>
      <c r="T176" s="40"/>
      <c r="U176" s="52"/>
      <c r="W176" s="39">
        <v>6</v>
      </c>
      <c r="X176" s="40" t="s">
        <v>423</v>
      </c>
      <c r="Y176" s="40"/>
      <c r="Z176" s="40"/>
      <c r="AA176" s="40"/>
      <c r="AB176" s="40"/>
      <c r="AC176" s="40"/>
      <c r="AD176" s="40"/>
      <c r="AE176" s="52"/>
      <c r="AG176" s="39">
        <v>6</v>
      </c>
      <c r="AH176" s="40" t="s">
        <v>423</v>
      </c>
      <c r="AI176" s="40"/>
      <c r="AJ176" s="40"/>
      <c r="AK176" s="40"/>
      <c r="AL176" s="40"/>
      <c r="AM176" s="40"/>
      <c r="AN176" s="40"/>
      <c r="AO176" s="52"/>
      <c r="AQ176" s="39">
        <v>6</v>
      </c>
      <c r="AR176" s="40" t="s">
        <v>423</v>
      </c>
      <c r="AS176" s="40"/>
      <c r="AT176" s="40"/>
      <c r="AU176" s="40"/>
      <c r="AV176" s="40"/>
      <c r="AW176" s="40"/>
      <c r="AX176" s="40"/>
      <c r="AY176" s="52"/>
      <c r="BA176" s="39">
        <v>6</v>
      </c>
      <c r="BB176" s="40" t="s">
        <v>423</v>
      </c>
      <c r="BC176" s="40"/>
      <c r="BD176" s="40"/>
      <c r="BE176" s="40"/>
      <c r="BF176" s="40"/>
      <c r="BG176" s="40"/>
      <c r="BH176" s="40"/>
      <c r="BI176" s="52"/>
      <c r="BK176" s="39">
        <v>6</v>
      </c>
      <c r="BL176" s="40" t="s">
        <v>423</v>
      </c>
      <c r="BM176" s="40"/>
      <c r="BN176" s="40"/>
      <c r="BO176" s="40"/>
      <c r="BP176" s="40"/>
      <c r="BQ176" s="40"/>
      <c r="BR176" s="40"/>
      <c r="BS176" s="52"/>
      <c r="BU176" s="39">
        <v>6</v>
      </c>
      <c r="BV176" s="40" t="s">
        <v>423</v>
      </c>
      <c r="BW176" s="40"/>
      <c r="BX176" s="40"/>
      <c r="BY176" s="40"/>
      <c r="BZ176" s="40"/>
      <c r="CA176" s="40"/>
      <c r="CB176" s="40"/>
      <c r="CC176" s="52"/>
      <c r="CE176" s="39">
        <v>6</v>
      </c>
      <c r="CF176" s="40" t="s">
        <v>423</v>
      </c>
      <c r="CG176" s="40"/>
      <c r="CH176" s="40"/>
      <c r="CI176" s="40"/>
      <c r="CJ176" s="40"/>
      <c r="CK176" s="40"/>
      <c r="CL176" s="40"/>
      <c r="CM176" s="52"/>
      <c r="CO176" s="39">
        <v>6</v>
      </c>
      <c r="CP176" s="40" t="s">
        <v>423</v>
      </c>
      <c r="CQ176" s="40"/>
      <c r="CR176" s="40"/>
      <c r="CS176" s="40"/>
      <c r="CT176" s="40"/>
      <c r="CU176" s="40"/>
      <c r="CV176" s="40"/>
      <c r="CW176" s="52"/>
      <c r="CY176" s="39">
        <v>6</v>
      </c>
      <c r="CZ176" s="40" t="s">
        <v>423</v>
      </c>
      <c r="DA176" s="40"/>
      <c r="DB176" s="40"/>
      <c r="DC176" s="40"/>
      <c r="DD176" s="40"/>
      <c r="DE176" s="40"/>
      <c r="DF176" s="40"/>
      <c r="DG176" s="52"/>
      <c r="DI176" s="39">
        <v>6</v>
      </c>
      <c r="DJ176" s="40" t="s">
        <v>423</v>
      </c>
      <c r="DK176" s="40"/>
      <c r="DL176" s="40"/>
      <c r="DM176" s="40"/>
      <c r="DN176" s="40"/>
      <c r="DO176" s="40"/>
      <c r="DP176" s="40"/>
      <c r="DQ176" s="52"/>
      <c r="DS176" s="39">
        <v>6</v>
      </c>
      <c r="DT176" s="40" t="s">
        <v>423</v>
      </c>
      <c r="DU176" s="40"/>
      <c r="DV176" s="40"/>
      <c r="DW176" s="40"/>
      <c r="DX176" s="40"/>
      <c r="DY176" s="40"/>
      <c r="DZ176" s="40"/>
      <c r="EA176" s="52"/>
      <c r="EC176" s="39">
        <v>6</v>
      </c>
      <c r="ED176" s="40" t="s">
        <v>423</v>
      </c>
      <c r="EE176" s="40"/>
      <c r="EF176" s="40"/>
      <c r="EG176" s="40"/>
      <c r="EH176" s="40"/>
      <c r="EI176" s="40"/>
      <c r="EJ176" s="40"/>
      <c r="EK176" s="52"/>
      <c r="EM176" s="39">
        <v>6</v>
      </c>
      <c r="EN176" s="40" t="s">
        <v>423</v>
      </c>
      <c r="EO176" s="40"/>
      <c r="EP176" s="40"/>
      <c r="EQ176" s="40"/>
      <c r="ER176" s="40"/>
      <c r="ES176" s="40"/>
      <c r="ET176" s="40"/>
      <c r="EU176" s="52"/>
      <c r="EW176" s="39">
        <v>6</v>
      </c>
      <c r="EX176" s="40" t="s">
        <v>423</v>
      </c>
      <c r="EY176" s="40"/>
      <c r="EZ176" s="40"/>
      <c r="FA176" s="40"/>
      <c r="FB176" s="40"/>
      <c r="FC176" s="40"/>
      <c r="FD176" s="40"/>
      <c r="FE176" s="52"/>
      <c r="FG176" s="39">
        <v>6</v>
      </c>
      <c r="FH176" s="40" t="s">
        <v>423</v>
      </c>
      <c r="FI176" s="40"/>
      <c r="FJ176" s="40"/>
      <c r="FK176" s="40"/>
      <c r="FL176" s="40"/>
      <c r="FM176" s="40"/>
      <c r="FN176" s="40"/>
      <c r="FO176" s="52"/>
      <c r="FQ176" s="39">
        <v>6</v>
      </c>
      <c r="FR176" s="40" t="s">
        <v>423</v>
      </c>
      <c r="FS176" s="40"/>
      <c r="FT176" s="40"/>
      <c r="FU176" s="40"/>
      <c r="FV176" s="40"/>
      <c r="FW176" s="40"/>
      <c r="FX176" s="40"/>
      <c r="FY176" s="52"/>
      <c r="GA176" s="39">
        <v>6</v>
      </c>
      <c r="GB176" s="40" t="s">
        <v>423</v>
      </c>
      <c r="GC176" s="40"/>
      <c r="GD176" s="40"/>
      <c r="GE176" s="40"/>
      <c r="GF176" s="40"/>
      <c r="GG176" s="40"/>
      <c r="GH176" s="40"/>
      <c r="GI176" s="52"/>
      <c r="GK176" s="39">
        <v>6</v>
      </c>
      <c r="GL176" s="40" t="s">
        <v>423</v>
      </c>
      <c r="GM176" s="40"/>
      <c r="GN176" s="40"/>
      <c r="GO176" s="40"/>
      <c r="GP176" s="40"/>
      <c r="GQ176" s="40"/>
      <c r="GR176" s="40"/>
      <c r="GS176" s="52"/>
      <c r="GU176" s="39">
        <v>6</v>
      </c>
      <c r="GV176" s="40" t="s">
        <v>423</v>
      </c>
      <c r="GW176" s="40"/>
      <c r="GX176" s="40"/>
      <c r="GY176" s="40"/>
      <c r="GZ176" s="40"/>
      <c r="HA176" s="40"/>
      <c r="HB176" s="40"/>
      <c r="HC176" s="52"/>
      <c r="HE176" s="39">
        <v>6</v>
      </c>
      <c r="HF176" s="40" t="s">
        <v>423</v>
      </c>
      <c r="HG176" s="40"/>
      <c r="HH176" s="40"/>
      <c r="HI176" s="40"/>
      <c r="HJ176" s="40"/>
      <c r="HK176" s="40"/>
      <c r="HL176" s="40"/>
      <c r="HM176" s="52"/>
      <c r="HO176" s="39">
        <v>6</v>
      </c>
      <c r="HP176" s="40" t="s">
        <v>423</v>
      </c>
      <c r="HQ176" s="40"/>
      <c r="HR176" s="40"/>
      <c r="HS176" s="40"/>
      <c r="HT176" s="40"/>
      <c r="HU176" s="40"/>
      <c r="HV176" s="40"/>
      <c r="HW176" s="52"/>
      <c r="HY176" s="39">
        <v>6</v>
      </c>
      <c r="HZ176" s="40" t="s">
        <v>423</v>
      </c>
      <c r="IA176" s="40"/>
      <c r="IB176" s="40"/>
      <c r="IC176" s="40"/>
      <c r="ID176" s="40"/>
      <c r="IE176" s="40"/>
      <c r="IF176" s="40"/>
      <c r="IG176" s="52"/>
      <c r="II176" s="39">
        <v>6</v>
      </c>
      <c r="IJ176" s="40" t="s">
        <v>423</v>
      </c>
      <c r="IK176" s="40"/>
      <c r="IL176" s="40"/>
      <c r="IM176" s="40"/>
      <c r="IN176" s="40"/>
      <c r="IO176" s="40"/>
      <c r="IP176" s="40"/>
      <c r="IQ176" s="52"/>
      <c r="IS176" s="39">
        <v>6</v>
      </c>
      <c r="IT176" s="40" t="s">
        <v>423</v>
      </c>
      <c r="IU176" s="40"/>
      <c r="IV176" s="40"/>
      <c r="IW176" s="40"/>
      <c r="IX176" s="40"/>
      <c r="IY176" s="40"/>
      <c r="IZ176" s="40"/>
      <c r="JA176" s="52"/>
    </row>
    <row r="177" spans="1:261" s="1" customFormat="1" ht="13.8" outlineLevel="1" x14ac:dyDescent="0.25">
      <c r="A177" s="99" t="s">
        <v>129</v>
      </c>
      <c r="B177" s="345">
        <f>IF(A177="High",TECHHigh,(IF(A177="Medium",TECHMed,(IF(A177="Low",TechLow,0)))))</f>
        <v>1</v>
      </c>
      <c r="C177" s="341">
        <v>6.1</v>
      </c>
      <c r="D177" s="38" t="s">
        <v>424</v>
      </c>
      <c r="E177" s="349">
        <f>E185</f>
        <v>0</v>
      </c>
      <c r="F177" s="349">
        <f t="shared" ref="F177:J177" si="845">F185</f>
        <v>0</v>
      </c>
      <c r="G177" s="349" t="e">
        <f t="shared" si="845"/>
        <v>#DIV/0!</v>
      </c>
      <c r="H177" s="349" t="e">
        <f t="shared" si="845"/>
        <v>#DIV/0!</v>
      </c>
      <c r="I177" s="349" t="e">
        <f t="shared" si="845"/>
        <v>#DIV/0!</v>
      </c>
      <c r="J177" s="349" t="e">
        <f t="shared" si="845"/>
        <v>#DIV/0!</v>
      </c>
      <c r="K177" s="52"/>
      <c r="M177" s="37">
        <v>6.1</v>
      </c>
      <c r="N177" s="38" t="s">
        <v>424</v>
      </c>
      <c r="O177" s="38"/>
      <c r="P177" s="38"/>
      <c r="Q177" s="38"/>
      <c r="R177" s="38"/>
      <c r="S177" s="38"/>
      <c r="T177" s="38"/>
      <c r="U177" s="52"/>
      <c r="W177" s="37">
        <v>6.1</v>
      </c>
      <c r="X177" s="38" t="s">
        <v>424</v>
      </c>
      <c r="Y177" s="38"/>
      <c r="Z177" s="38"/>
      <c r="AA177" s="38"/>
      <c r="AB177" s="38"/>
      <c r="AC177" s="38"/>
      <c r="AD177" s="38"/>
      <c r="AE177" s="52"/>
      <c r="AG177" s="37">
        <v>6.1</v>
      </c>
      <c r="AH177" s="38" t="s">
        <v>424</v>
      </c>
      <c r="AI177" s="38"/>
      <c r="AJ177" s="38"/>
      <c r="AK177" s="38"/>
      <c r="AL177" s="38"/>
      <c r="AM177" s="38"/>
      <c r="AN177" s="38"/>
      <c r="AO177" s="52"/>
      <c r="AQ177" s="37">
        <v>6.1</v>
      </c>
      <c r="AR177" s="38" t="s">
        <v>424</v>
      </c>
      <c r="AS177" s="38"/>
      <c r="AT177" s="38"/>
      <c r="AU177" s="38"/>
      <c r="AV177" s="38"/>
      <c r="AW177" s="38"/>
      <c r="AX177" s="38"/>
      <c r="AY177" s="52"/>
      <c r="BA177" s="37">
        <v>6.1</v>
      </c>
      <c r="BB177" s="38" t="s">
        <v>424</v>
      </c>
      <c r="BC177" s="38"/>
      <c r="BD177" s="38"/>
      <c r="BE177" s="38"/>
      <c r="BF177" s="38"/>
      <c r="BG177" s="38"/>
      <c r="BH177" s="38"/>
      <c r="BI177" s="52"/>
      <c r="BK177" s="37">
        <v>6.1</v>
      </c>
      <c r="BL177" s="38" t="s">
        <v>424</v>
      </c>
      <c r="BM177" s="38"/>
      <c r="BN177" s="38"/>
      <c r="BO177" s="38"/>
      <c r="BP177" s="38"/>
      <c r="BQ177" s="38"/>
      <c r="BR177" s="38"/>
      <c r="BS177" s="52"/>
      <c r="BU177" s="37">
        <v>6.1</v>
      </c>
      <c r="BV177" s="38" t="s">
        <v>424</v>
      </c>
      <c r="BW177" s="38"/>
      <c r="BX177" s="38"/>
      <c r="BY177" s="38"/>
      <c r="BZ177" s="38"/>
      <c r="CA177" s="38"/>
      <c r="CB177" s="38"/>
      <c r="CC177" s="52"/>
      <c r="CE177" s="37">
        <v>6.1</v>
      </c>
      <c r="CF177" s="38" t="s">
        <v>424</v>
      </c>
      <c r="CG177" s="38"/>
      <c r="CH177" s="38"/>
      <c r="CI177" s="38"/>
      <c r="CJ177" s="38"/>
      <c r="CK177" s="38"/>
      <c r="CL177" s="38"/>
      <c r="CM177" s="52"/>
      <c r="CO177" s="37">
        <v>6.1</v>
      </c>
      <c r="CP177" s="38" t="s">
        <v>424</v>
      </c>
      <c r="CQ177" s="38"/>
      <c r="CR177" s="38"/>
      <c r="CS177" s="38"/>
      <c r="CT177" s="38"/>
      <c r="CU177" s="38"/>
      <c r="CV177" s="38"/>
      <c r="CW177" s="52"/>
      <c r="CY177" s="37">
        <v>6.1</v>
      </c>
      <c r="CZ177" s="38" t="s">
        <v>424</v>
      </c>
      <c r="DA177" s="38"/>
      <c r="DB177" s="38"/>
      <c r="DC177" s="38"/>
      <c r="DD177" s="38"/>
      <c r="DE177" s="38"/>
      <c r="DF177" s="38"/>
      <c r="DG177" s="52"/>
      <c r="DI177" s="37">
        <v>6.1</v>
      </c>
      <c r="DJ177" s="38" t="s">
        <v>424</v>
      </c>
      <c r="DK177" s="38"/>
      <c r="DL177" s="38"/>
      <c r="DM177" s="38"/>
      <c r="DN177" s="38"/>
      <c r="DO177" s="38"/>
      <c r="DP177" s="38"/>
      <c r="DQ177" s="52"/>
      <c r="DS177" s="37">
        <v>6.1</v>
      </c>
      <c r="DT177" s="38" t="s">
        <v>424</v>
      </c>
      <c r="DU177" s="38"/>
      <c r="DV177" s="38"/>
      <c r="DW177" s="38"/>
      <c r="DX177" s="38"/>
      <c r="DY177" s="38"/>
      <c r="DZ177" s="38"/>
      <c r="EA177" s="52"/>
      <c r="EC177" s="37">
        <v>6.1</v>
      </c>
      <c r="ED177" s="38" t="s">
        <v>424</v>
      </c>
      <c r="EE177" s="38"/>
      <c r="EF177" s="38"/>
      <c r="EG177" s="38"/>
      <c r="EH177" s="38"/>
      <c r="EI177" s="38"/>
      <c r="EJ177" s="38"/>
      <c r="EK177" s="52"/>
      <c r="EM177" s="37">
        <v>6.1</v>
      </c>
      <c r="EN177" s="38" t="s">
        <v>424</v>
      </c>
      <c r="EO177" s="38"/>
      <c r="EP177" s="38"/>
      <c r="EQ177" s="38"/>
      <c r="ER177" s="38"/>
      <c r="ES177" s="38"/>
      <c r="ET177" s="38"/>
      <c r="EU177" s="52"/>
      <c r="EW177" s="37">
        <v>6.1</v>
      </c>
      <c r="EX177" s="38" t="s">
        <v>424</v>
      </c>
      <c r="EY177" s="38"/>
      <c r="EZ177" s="38"/>
      <c r="FA177" s="38"/>
      <c r="FB177" s="38"/>
      <c r="FC177" s="38"/>
      <c r="FD177" s="38"/>
      <c r="FE177" s="52"/>
      <c r="FG177" s="37">
        <v>6.1</v>
      </c>
      <c r="FH177" s="38" t="s">
        <v>424</v>
      </c>
      <c r="FI177" s="38"/>
      <c r="FJ177" s="38"/>
      <c r="FK177" s="38"/>
      <c r="FL177" s="38"/>
      <c r="FM177" s="38"/>
      <c r="FN177" s="38"/>
      <c r="FO177" s="52"/>
      <c r="FQ177" s="37">
        <v>6.1</v>
      </c>
      <c r="FR177" s="38" t="s">
        <v>424</v>
      </c>
      <c r="FS177" s="38"/>
      <c r="FT177" s="38"/>
      <c r="FU177" s="38"/>
      <c r="FV177" s="38"/>
      <c r="FW177" s="38"/>
      <c r="FX177" s="38"/>
      <c r="FY177" s="52"/>
      <c r="GA177" s="37">
        <v>6.1</v>
      </c>
      <c r="GB177" s="38" t="s">
        <v>424</v>
      </c>
      <c r="GC177" s="38"/>
      <c r="GD177" s="38"/>
      <c r="GE177" s="38"/>
      <c r="GF177" s="38"/>
      <c r="GG177" s="38"/>
      <c r="GH177" s="38"/>
      <c r="GI177" s="52"/>
      <c r="GK177" s="37">
        <v>6.1</v>
      </c>
      <c r="GL177" s="38" t="s">
        <v>424</v>
      </c>
      <c r="GM177" s="38"/>
      <c r="GN177" s="38"/>
      <c r="GO177" s="38"/>
      <c r="GP177" s="38"/>
      <c r="GQ177" s="38"/>
      <c r="GR177" s="38"/>
      <c r="GS177" s="52"/>
      <c r="GU177" s="37">
        <v>6.1</v>
      </c>
      <c r="GV177" s="38" t="s">
        <v>424</v>
      </c>
      <c r="GW177" s="38"/>
      <c r="GX177" s="38"/>
      <c r="GY177" s="38"/>
      <c r="GZ177" s="38"/>
      <c r="HA177" s="38"/>
      <c r="HB177" s="38"/>
      <c r="HC177" s="52"/>
      <c r="HE177" s="37">
        <v>6.1</v>
      </c>
      <c r="HF177" s="38" t="s">
        <v>424</v>
      </c>
      <c r="HG177" s="38"/>
      <c r="HH177" s="38"/>
      <c r="HI177" s="38"/>
      <c r="HJ177" s="38"/>
      <c r="HK177" s="38"/>
      <c r="HL177" s="38"/>
      <c r="HM177" s="52"/>
      <c r="HO177" s="37">
        <v>6.1</v>
      </c>
      <c r="HP177" s="38" t="s">
        <v>424</v>
      </c>
      <c r="HQ177" s="38"/>
      <c r="HR177" s="38"/>
      <c r="HS177" s="38"/>
      <c r="HT177" s="38"/>
      <c r="HU177" s="38"/>
      <c r="HV177" s="38"/>
      <c r="HW177" s="52"/>
      <c r="HY177" s="37">
        <v>6.1</v>
      </c>
      <c r="HZ177" s="38" t="s">
        <v>424</v>
      </c>
      <c r="IA177" s="38"/>
      <c r="IB177" s="38"/>
      <c r="IC177" s="38"/>
      <c r="ID177" s="38"/>
      <c r="IE177" s="38"/>
      <c r="IF177" s="38"/>
      <c r="IG177" s="52"/>
      <c r="II177" s="37">
        <v>6.1</v>
      </c>
      <c r="IJ177" s="38" t="s">
        <v>424</v>
      </c>
      <c r="IK177" s="38"/>
      <c r="IL177" s="38"/>
      <c r="IM177" s="38"/>
      <c r="IN177" s="38"/>
      <c r="IO177" s="38"/>
      <c r="IP177" s="38"/>
      <c r="IQ177" s="52"/>
      <c r="IS177" s="37">
        <v>6.1</v>
      </c>
      <c r="IT177" s="38" t="s">
        <v>424</v>
      </c>
      <c r="IU177" s="38"/>
      <c r="IV177" s="38"/>
      <c r="IW177" s="38"/>
      <c r="IX177" s="38"/>
      <c r="IY177" s="38"/>
      <c r="IZ177" s="38"/>
      <c r="JA177" s="52"/>
    </row>
    <row r="178" spans="1:261" s="1" customFormat="1" outlineLevel="2" x14ac:dyDescent="0.25">
      <c r="B178" s="338"/>
      <c r="C178" s="328"/>
      <c r="D178" s="41">
        <v>1</v>
      </c>
      <c r="E178" s="6"/>
      <c r="F178" s="6"/>
      <c r="G178" s="6"/>
      <c r="H178" s="6"/>
      <c r="I178" s="6"/>
      <c r="J178" s="6"/>
      <c r="K178" s="52"/>
      <c r="M178" s="328"/>
      <c r="N178" s="41">
        <v>1</v>
      </c>
      <c r="O178" s="6">
        <v>0</v>
      </c>
      <c r="P178" s="6">
        <v>0</v>
      </c>
      <c r="Q178" s="6"/>
      <c r="R178" s="6"/>
      <c r="S178" s="6"/>
      <c r="T178" s="6"/>
      <c r="U178" s="52"/>
      <c r="W178" s="328"/>
      <c r="X178" s="41">
        <v>1</v>
      </c>
      <c r="Y178" s="6"/>
      <c r="Z178" s="6"/>
      <c r="AA178" s="6"/>
      <c r="AB178" s="6"/>
      <c r="AC178" s="6"/>
      <c r="AD178" s="6"/>
      <c r="AE178" s="52"/>
      <c r="AG178" s="328"/>
      <c r="AH178" s="41">
        <v>1</v>
      </c>
      <c r="AI178" s="6"/>
      <c r="AJ178" s="6"/>
      <c r="AK178" s="6"/>
      <c r="AL178" s="6"/>
      <c r="AM178" s="6"/>
      <c r="AN178" s="6"/>
      <c r="AO178" s="52"/>
      <c r="AQ178" s="328"/>
      <c r="AR178" s="41">
        <v>1</v>
      </c>
      <c r="AS178" s="6"/>
      <c r="AT178" s="6"/>
      <c r="AU178" s="6"/>
      <c r="AV178" s="6"/>
      <c r="AW178" s="6"/>
      <c r="AX178" s="6"/>
      <c r="AY178" s="52"/>
      <c r="BA178" s="328"/>
      <c r="BB178" s="41">
        <v>1</v>
      </c>
      <c r="BC178" s="6"/>
      <c r="BD178" s="6"/>
      <c r="BE178" s="6"/>
      <c r="BF178" s="6"/>
      <c r="BG178" s="6"/>
      <c r="BH178" s="6"/>
      <c r="BI178" s="52"/>
      <c r="BK178" s="328"/>
      <c r="BL178" s="41">
        <v>1</v>
      </c>
      <c r="BM178" s="6"/>
      <c r="BN178" s="6"/>
      <c r="BO178" s="6"/>
      <c r="BP178" s="6"/>
      <c r="BQ178" s="6"/>
      <c r="BR178" s="6"/>
      <c r="BS178" s="52"/>
      <c r="BU178" s="328"/>
      <c r="BV178" s="41">
        <v>1</v>
      </c>
      <c r="BW178" s="6"/>
      <c r="BX178" s="6"/>
      <c r="BY178" s="6"/>
      <c r="BZ178" s="6"/>
      <c r="CA178" s="6"/>
      <c r="CB178" s="6"/>
      <c r="CC178" s="52"/>
      <c r="CE178" s="328"/>
      <c r="CF178" s="41">
        <v>1</v>
      </c>
      <c r="CG178" s="6"/>
      <c r="CH178" s="6"/>
      <c r="CI178" s="6"/>
      <c r="CJ178" s="6"/>
      <c r="CK178" s="6"/>
      <c r="CL178" s="6"/>
      <c r="CM178" s="52"/>
      <c r="CO178" s="328"/>
      <c r="CP178" s="41">
        <v>1</v>
      </c>
      <c r="CQ178" s="6"/>
      <c r="CR178" s="6"/>
      <c r="CS178" s="6"/>
      <c r="CT178" s="6"/>
      <c r="CU178" s="6"/>
      <c r="CV178" s="6"/>
      <c r="CW178" s="52"/>
      <c r="CY178" s="328"/>
      <c r="CZ178" s="41">
        <v>1</v>
      </c>
      <c r="DA178" s="6"/>
      <c r="DB178" s="6"/>
      <c r="DC178" s="6"/>
      <c r="DD178" s="6"/>
      <c r="DE178" s="6"/>
      <c r="DF178" s="6"/>
      <c r="DG178" s="52"/>
      <c r="DI178" s="328"/>
      <c r="DJ178" s="41">
        <v>1</v>
      </c>
      <c r="DK178" s="6"/>
      <c r="DL178" s="6"/>
      <c r="DM178" s="6"/>
      <c r="DN178" s="6"/>
      <c r="DO178" s="6"/>
      <c r="DP178" s="6"/>
      <c r="DQ178" s="52"/>
      <c r="DS178" s="328"/>
      <c r="DT178" s="41">
        <v>1</v>
      </c>
      <c r="DU178" s="6"/>
      <c r="DV178" s="6"/>
      <c r="DW178" s="6"/>
      <c r="DX178" s="6"/>
      <c r="DY178" s="6"/>
      <c r="DZ178" s="6"/>
      <c r="EA178" s="52"/>
      <c r="EC178" s="328"/>
      <c r="ED178" s="41">
        <v>1</v>
      </c>
      <c r="EE178" s="6"/>
      <c r="EF178" s="6"/>
      <c r="EG178" s="6"/>
      <c r="EH178" s="6"/>
      <c r="EI178" s="6"/>
      <c r="EJ178" s="6"/>
      <c r="EK178" s="52"/>
      <c r="EM178" s="328"/>
      <c r="EN178" s="41">
        <v>1</v>
      </c>
      <c r="EO178" s="6"/>
      <c r="EP178" s="6"/>
      <c r="EQ178" s="6"/>
      <c r="ER178" s="6"/>
      <c r="ES178" s="6"/>
      <c r="ET178" s="6"/>
      <c r="EU178" s="52"/>
      <c r="EW178" s="328"/>
      <c r="EX178" s="41">
        <v>1</v>
      </c>
      <c r="EY178" s="6"/>
      <c r="EZ178" s="6"/>
      <c r="FA178" s="6"/>
      <c r="FB178" s="6"/>
      <c r="FC178" s="6"/>
      <c r="FD178" s="6"/>
      <c r="FE178" s="52"/>
      <c r="FG178" s="328"/>
      <c r="FH178" s="41">
        <v>1</v>
      </c>
      <c r="FI178" s="6"/>
      <c r="FJ178" s="6"/>
      <c r="FK178" s="6"/>
      <c r="FL178" s="6"/>
      <c r="FM178" s="6"/>
      <c r="FN178" s="6"/>
      <c r="FO178" s="52"/>
      <c r="FQ178" s="328"/>
      <c r="FR178" s="41">
        <v>1</v>
      </c>
      <c r="FS178" s="6"/>
      <c r="FT178" s="6"/>
      <c r="FU178" s="6"/>
      <c r="FV178" s="6"/>
      <c r="FW178" s="6"/>
      <c r="FX178" s="6"/>
      <c r="FY178" s="52"/>
      <c r="GA178" s="328"/>
      <c r="GB178" s="41">
        <v>1</v>
      </c>
      <c r="GC178" s="6"/>
      <c r="GD178" s="6"/>
      <c r="GE178" s="6"/>
      <c r="GF178" s="6"/>
      <c r="GG178" s="6"/>
      <c r="GH178" s="6"/>
      <c r="GI178" s="52"/>
      <c r="GK178" s="328"/>
      <c r="GL178" s="41">
        <v>1</v>
      </c>
      <c r="GM178" s="6"/>
      <c r="GN178" s="6"/>
      <c r="GO178" s="6"/>
      <c r="GP178" s="6"/>
      <c r="GQ178" s="6"/>
      <c r="GR178" s="6"/>
      <c r="GS178" s="52"/>
      <c r="GU178" s="328"/>
      <c r="GV178" s="41">
        <v>1</v>
      </c>
      <c r="GW178" s="6"/>
      <c r="GX178" s="6"/>
      <c r="GY178" s="6"/>
      <c r="GZ178" s="6"/>
      <c r="HA178" s="6"/>
      <c r="HB178" s="6"/>
      <c r="HC178" s="52"/>
      <c r="HE178" s="328"/>
      <c r="HF178" s="41">
        <v>1</v>
      </c>
      <c r="HG178" s="6"/>
      <c r="HH178" s="6"/>
      <c r="HI178" s="6"/>
      <c r="HJ178" s="6"/>
      <c r="HK178" s="6"/>
      <c r="HL178" s="6"/>
      <c r="HM178" s="52"/>
      <c r="HO178" s="328"/>
      <c r="HP178" s="41">
        <v>1</v>
      </c>
      <c r="HQ178" s="6"/>
      <c r="HR178" s="6"/>
      <c r="HS178" s="6"/>
      <c r="HT178" s="6"/>
      <c r="HU178" s="6"/>
      <c r="HV178" s="6"/>
      <c r="HW178" s="52"/>
      <c r="HY178" s="328"/>
      <c r="HZ178" s="41">
        <v>1</v>
      </c>
      <c r="IA178" s="6"/>
      <c r="IB178" s="6"/>
      <c r="IC178" s="6"/>
      <c r="ID178" s="6"/>
      <c r="IE178" s="6"/>
      <c r="IF178" s="6"/>
      <c r="IG178" s="52"/>
      <c r="II178" s="328"/>
      <c r="IJ178" s="41">
        <v>1</v>
      </c>
      <c r="IK178" s="6"/>
      <c r="IL178" s="6"/>
      <c r="IM178" s="6"/>
      <c r="IN178" s="6"/>
      <c r="IO178" s="6"/>
      <c r="IP178" s="6"/>
      <c r="IQ178" s="52"/>
      <c r="IS178" s="328"/>
      <c r="IT178" s="41">
        <v>1</v>
      </c>
      <c r="IU178" s="6"/>
      <c r="IV178" s="6"/>
      <c r="IW178" s="6"/>
      <c r="IX178" s="6"/>
      <c r="IY178" s="6"/>
      <c r="IZ178" s="6"/>
      <c r="JA178" s="52"/>
    </row>
    <row r="179" spans="1:261" s="1" customFormat="1" outlineLevel="2" x14ac:dyDescent="0.25">
      <c r="B179" s="338"/>
      <c r="C179" s="328"/>
      <c r="D179" s="41" t="s">
        <v>29</v>
      </c>
      <c r="E179" s="6"/>
      <c r="F179" s="6"/>
      <c r="G179" s="6"/>
      <c r="H179" s="6"/>
      <c r="I179" s="6"/>
      <c r="J179" s="6"/>
      <c r="K179" s="52"/>
      <c r="M179" s="328"/>
      <c r="N179" s="41" t="s">
        <v>29</v>
      </c>
      <c r="O179" s="6">
        <v>0</v>
      </c>
      <c r="P179" s="6">
        <v>0</v>
      </c>
      <c r="Q179" s="6"/>
      <c r="R179" s="6"/>
      <c r="S179" s="6"/>
      <c r="T179" s="6"/>
      <c r="U179" s="52"/>
      <c r="W179" s="328"/>
      <c r="X179" s="41" t="s">
        <v>29</v>
      </c>
      <c r="Y179" s="6"/>
      <c r="Z179" s="6"/>
      <c r="AA179" s="6"/>
      <c r="AB179" s="6"/>
      <c r="AC179" s="6"/>
      <c r="AD179" s="6"/>
      <c r="AE179" s="52"/>
      <c r="AG179" s="328"/>
      <c r="AH179" s="41" t="s">
        <v>29</v>
      </c>
      <c r="AI179" s="6"/>
      <c r="AJ179" s="6"/>
      <c r="AK179" s="6"/>
      <c r="AL179" s="6"/>
      <c r="AM179" s="6"/>
      <c r="AN179" s="6"/>
      <c r="AO179" s="52"/>
      <c r="AQ179" s="328"/>
      <c r="AR179" s="41" t="s">
        <v>29</v>
      </c>
      <c r="AS179" s="6"/>
      <c r="AT179" s="6"/>
      <c r="AU179" s="6"/>
      <c r="AV179" s="6"/>
      <c r="AW179" s="6"/>
      <c r="AX179" s="6"/>
      <c r="AY179" s="52"/>
      <c r="BA179" s="328"/>
      <c r="BB179" s="41" t="s">
        <v>29</v>
      </c>
      <c r="BC179" s="6"/>
      <c r="BD179" s="6"/>
      <c r="BE179" s="6"/>
      <c r="BF179" s="6"/>
      <c r="BG179" s="6"/>
      <c r="BH179" s="6"/>
      <c r="BI179" s="52"/>
      <c r="BK179" s="328"/>
      <c r="BL179" s="41" t="s">
        <v>29</v>
      </c>
      <c r="BM179" s="6"/>
      <c r="BN179" s="6"/>
      <c r="BO179" s="6"/>
      <c r="BP179" s="6"/>
      <c r="BQ179" s="6"/>
      <c r="BR179" s="6"/>
      <c r="BS179" s="52"/>
      <c r="BU179" s="328"/>
      <c r="BV179" s="41" t="s">
        <v>29</v>
      </c>
      <c r="BW179" s="6"/>
      <c r="BX179" s="6"/>
      <c r="BY179" s="6"/>
      <c r="BZ179" s="6"/>
      <c r="CA179" s="6"/>
      <c r="CB179" s="6"/>
      <c r="CC179" s="52"/>
      <c r="CE179" s="328"/>
      <c r="CF179" s="41" t="s">
        <v>29</v>
      </c>
      <c r="CG179" s="6"/>
      <c r="CH179" s="6"/>
      <c r="CI179" s="6"/>
      <c r="CJ179" s="6"/>
      <c r="CK179" s="6"/>
      <c r="CL179" s="6"/>
      <c r="CM179" s="52"/>
      <c r="CO179" s="328"/>
      <c r="CP179" s="41" t="s">
        <v>29</v>
      </c>
      <c r="CQ179" s="6"/>
      <c r="CR179" s="6"/>
      <c r="CS179" s="6"/>
      <c r="CT179" s="6"/>
      <c r="CU179" s="6"/>
      <c r="CV179" s="6"/>
      <c r="CW179" s="52"/>
      <c r="CY179" s="328"/>
      <c r="CZ179" s="41" t="s">
        <v>29</v>
      </c>
      <c r="DA179" s="6"/>
      <c r="DB179" s="6"/>
      <c r="DC179" s="6"/>
      <c r="DD179" s="6"/>
      <c r="DE179" s="6"/>
      <c r="DF179" s="6"/>
      <c r="DG179" s="52"/>
      <c r="DI179" s="328"/>
      <c r="DJ179" s="41" t="s">
        <v>29</v>
      </c>
      <c r="DK179" s="6"/>
      <c r="DL179" s="6"/>
      <c r="DM179" s="6"/>
      <c r="DN179" s="6"/>
      <c r="DO179" s="6"/>
      <c r="DP179" s="6"/>
      <c r="DQ179" s="52"/>
      <c r="DS179" s="328"/>
      <c r="DT179" s="41" t="s">
        <v>29</v>
      </c>
      <c r="DU179" s="6"/>
      <c r="DV179" s="6"/>
      <c r="DW179" s="6"/>
      <c r="DX179" s="6"/>
      <c r="DY179" s="6"/>
      <c r="DZ179" s="6"/>
      <c r="EA179" s="52"/>
      <c r="EC179" s="328"/>
      <c r="ED179" s="41" t="s">
        <v>29</v>
      </c>
      <c r="EE179" s="6"/>
      <c r="EF179" s="6"/>
      <c r="EG179" s="6"/>
      <c r="EH179" s="6"/>
      <c r="EI179" s="6"/>
      <c r="EJ179" s="6"/>
      <c r="EK179" s="52"/>
      <c r="EM179" s="328"/>
      <c r="EN179" s="41" t="s">
        <v>29</v>
      </c>
      <c r="EO179" s="6"/>
      <c r="EP179" s="6"/>
      <c r="EQ179" s="6"/>
      <c r="ER179" s="6"/>
      <c r="ES179" s="6"/>
      <c r="ET179" s="6"/>
      <c r="EU179" s="52"/>
      <c r="EW179" s="328"/>
      <c r="EX179" s="41" t="s">
        <v>29</v>
      </c>
      <c r="EY179" s="6"/>
      <c r="EZ179" s="6"/>
      <c r="FA179" s="6"/>
      <c r="FB179" s="6"/>
      <c r="FC179" s="6"/>
      <c r="FD179" s="6"/>
      <c r="FE179" s="52"/>
      <c r="FG179" s="328"/>
      <c r="FH179" s="41" t="s">
        <v>29</v>
      </c>
      <c r="FI179" s="6"/>
      <c r="FJ179" s="6"/>
      <c r="FK179" s="6"/>
      <c r="FL179" s="6"/>
      <c r="FM179" s="6"/>
      <c r="FN179" s="6"/>
      <c r="FO179" s="52"/>
      <c r="FQ179" s="328"/>
      <c r="FR179" s="41" t="s">
        <v>29</v>
      </c>
      <c r="FS179" s="6"/>
      <c r="FT179" s="6"/>
      <c r="FU179" s="6"/>
      <c r="FV179" s="6"/>
      <c r="FW179" s="6"/>
      <c r="FX179" s="6"/>
      <c r="FY179" s="52"/>
      <c r="GA179" s="328"/>
      <c r="GB179" s="41" t="s">
        <v>29</v>
      </c>
      <c r="GC179" s="6"/>
      <c r="GD179" s="6"/>
      <c r="GE179" s="6"/>
      <c r="GF179" s="6"/>
      <c r="GG179" s="6"/>
      <c r="GH179" s="6"/>
      <c r="GI179" s="52"/>
      <c r="GK179" s="328"/>
      <c r="GL179" s="41" t="s">
        <v>29</v>
      </c>
      <c r="GM179" s="6"/>
      <c r="GN179" s="6"/>
      <c r="GO179" s="6"/>
      <c r="GP179" s="6"/>
      <c r="GQ179" s="6"/>
      <c r="GR179" s="6"/>
      <c r="GS179" s="52"/>
      <c r="GU179" s="328"/>
      <c r="GV179" s="41" t="s">
        <v>29</v>
      </c>
      <c r="GW179" s="6"/>
      <c r="GX179" s="6"/>
      <c r="GY179" s="6"/>
      <c r="GZ179" s="6"/>
      <c r="HA179" s="6"/>
      <c r="HB179" s="6"/>
      <c r="HC179" s="52"/>
      <c r="HE179" s="328"/>
      <c r="HF179" s="41" t="s">
        <v>29</v>
      </c>
      <c r="HG179" s="6"/>
      <c r="HH179" s="6"/>
      <c r="HI179" s="6"/>
      <c r="HJ179" s="6"/>
      <c r="HK179" s="6"/>
      <c r="HL179" s="6"/>
      <c r="HM179" s="52"/>
      <c r="HO179" s="328"/>
      <c r="HP179" s="41" t="s">
        <v>29</v>
      </c>
      <c r="HQ179" s="6"/>
      <c r="HR179" s="6"/>
      <c r="HS179" s="6"/>
      <c r="HT179" s="6"/>
      <c r="HU179" s="6"/>
      <c r="HV179" s="6"/>
      <c r="HW179" s="52"/>
      <c r="HY179" s="328"/>
      <c r="HZ179" s="41" t="s">
        <v>29</v>
      </c>
      <c r="IA179" s="6"/>
      <c r="IB179" s="6"/>
      <c r="IC179" s="6"/>
      <c r="ID179" s="6"/>
      <c r="IE179" s="6"/>
      <c r="IF179" s="6"/>
      <c r="IG179" s="52"/>
      <c r="II179" s="328"/>
      <c r="IJ179" s="41" t="s">
        <v>29</v>
      </c>
      <c r="IK179" s="6"/>
      <c r="IL179" s="6"/>
      <c r="IM179" s="6"/>
      <c r="IN179" s="6"/>
      <c r="IO179" s="6"/>
      <c r="IP179" s="6"/>
      <c r="IQ179" s="52"/>
      <c r="IS179" s="328"/>
      <c r="IT179" s="41" t="s">
        <v>29</v>
      </c>
      <c r="IU179" s="6"/>
      <c r="IV179" s="6"/>
      <c r="IW179" s="6"/>
      <c r="IX179" s="6"/>
      <c r="IY179" s="6"/>
      <c r="IZ179" s="6"/>
      <c r="JA179" s="52"/>
    </row>
    <row r="180" spans="1:261" s="1" customFormat="1" outlineLevel="2" x14ac:dyDescent="0.25">
      <c r="B180" s="338"/>
      <c r="C180" s="328"/>
      <c r="D180" s="41" t="s">
        <v>30</v>
      </c>
      <c r="E180" s="6"/>
      <c r="F180" s="6"/>
      <c r="G180" s="6"/>
      <c r="H180" s="6"/>
      <c r="I180" s="6"/>
      <c r="J180" s="6"/>
      <c r="K180" s="52"/>
      <c r="M180" s="328"/>
      <c r="N180" s="41" t="s">
        <v>30</v>
      </c>
      <c r="O180" s="6">
        <v>0</v>
      </c>
      <c r="P180" s="6">
        <v>0</v>
      </c>
      <c r="Q180" s="6"/>
      <c r="R180" s="6"/>
      <c r="S180" s="6"/>
      <c r="T180" s="6"/>
      <c r="U180" s="52"/>
      <c r="W180" s="328"/>
      <c r="X180" s="41" t="s">
        <v>30</v>
      </c>
      <c r="Y180" s="6"/>
      <c r="Z180" s="6"/>
      <c r="AA180" s="6"/>
      <c r="AB180" s="6"/>
      <c r="AC180" s="6"/>
      <c r="AD180" s="6"/>
      <c r="AE180" s="52"/>
      <c r="AG180" s="328"/>
      <c r="AH180" s="41" t="s">
        <v>30</v>
      </c>
      <c r="AI180" s="6"/>
      <c r="AJ180" s="6"/>
      <c r="AK180" s="6"/>
      <c r="AL180" s="6"/>
      <c r="AM180" s="6"/>
      <c r="AN180" s="6"/>
      <c r="AO180" s="52"/>
      <c r="AQ180" s="328"/>
      <c r="AR180" s="41" t="s">
        <v>30</v>
      </c>
      <c r="AS180" s="6"/>
      <c r="AT180" s="6"/>
      <c r="AU180" s="6"/>
      <c r="AV180" s="6"/>
      <c r="AW180" s="6"/>
      <c r="AX180" s="6"/>
      <c r="AY180" s="52"/>
      <c r="BA180" s="328"/>
      <c r="BB180" s="41" t="s">
        <v>30</v>
      </c>
      <c r="BC180" s="6"/>
      <c r="BD180" s="6"/>
      <c r="BE180" s="6"/>
      <c r="BF180" s="6"/>
      <c r="BG180" s="6"/>
      <c r="BH180" s="6"/>
      <c r="BI180" s="52"/>
      <c r="BK180" s="328"/>
      <c r="BL180" s="41" t="s">
        <v>30</v>
      </c>
      <c r="BM180" s="6"/>
      <c r="BN180" s="6"/>
      <c r="BO180" s="6"/>
      <c r="BP180" s="6"/>
      <c r="BQ180" s="6"/>
      <c r="BR180" s="6"/>
      <c r="BS180" s="52"/>
      <c r="BU180" s="328"/>
      <c r="BV180" s="41" t="s">
        <v>30</v>
      </c>
      <c r="BW180" s="6"/>
      <c r="BX180" s="6"/>
      <c r="BY180" s="6"/>
      <c r="BZ180" s="6"/>
      <c r="CA180" s="6"/>
      <c r="CB180" s="6"/>
      <c r="CC180" s="52"/>
      <c r="CE180" s="328"/>
      <c r="CF180" s="41" t="s">
        <v>30</v>
      </c>
      <c r="CG180" s="6"/>
      <c r="CH180" s="6"/>
      <c r="CI180" s="6"/>
      <c r="CJ180" s="6"/>
      <c r="CK180" s="6"/>
      <c r="CL180" s="6"/>
      <c r="CM180" s="52"/>
      <c r="CO180" s="328"/>
      <c r="CP180" s="41" t="s">
        <v>30</v>
      </c>
      <c r="CQ180" s="6"/>
      <c r="CR180" s="6"/>
      <c r="CS180" s="6"/>
      <c r="CT180" s="6"/>
      <c r="CU180" s="6"/>
      <c r="CV180" s="6"/>
      <c r="CW180" s="52"/>
      <c r="CY180" s="328"/>
      <c r="CZ180" s="41" t="s">
        <v>30</v>
      </c>
      <c r="DA180" s="6"/>
      <c r="DB180" s="6"/>
      <c r="DC180" s="6"/>
      <c r="DD180" s="6"/>
      <c r="DE180" s="6"/>
      <c r="DF180" s="6"/>
      <c r="DG180" s="52"/>
      <c r="DI180" s="328"/>
      <c r="DJ180" s="41" t="s">
        <v>30</v>
      </c>
      <c r="DK180" s="6"/>
      <c r="DL180" s="6"/>
      <c r="DM180" s="6"/>
      <c r="DN180" s="6"/>
      <c r="DO180" s="6"/>
      <c r="DP180" s="6"/>
      <c r="DQ180" s="52"/>
      <c r="DS180" s="328"/>
      <c r="DT180" s="41" t="s">
        <v>30</v>
      </c>
      <c r="DU180" s="6"/>
      <c r="DV180" s="6"/>
      <c r="DW180" s="6"/>
      <c r="DX180" s="6"/>
      <c r="DY180" s="6"/>
      <c r="DZ180" s="6"/>
      <c r="EA180" s="52"/>
      <c r="EC180" s="328"/>
      <c r="ED180" s="41" t="s">
        <v>30</v>
      </c>
      <c r="EE180" s="6"/>
      <c r="EF180" s="6"/>
      <c r="EG180" s="6"/>
      <c r="EH180" s="6"/>
      <c r="EI180" s="6"/>
      <c r="EJ180" s="6"/>
      <c r="EK180" s="52"/>
      <c r="EM180" s="328"/>
      <c r="EN180" s="41" t="s">
        <v>30</v>
      </c>
      <c r="EO180" s="6"/>
      <c r="EP180" s="6"/>
      <c r="EQ180" s="6"/>
      <c r="ER180" s="6"/>
      <c r="ES180" s="6"/>
      <c r="ET180" s="6"/>
      <c r="EU180" s="52"/>
      <c r="EW180" s="328"/>
      <c r="EX180" s="41" t="s">
        <v>30</v>
      </c>
      <c r="EY180" s="6"/>
      <c r="EZ180" s="6"/>
      <c r="FA180" s="6"/>
      <c r="FB180" s="6"/>
      <c r="FC180" s="6"/>
      <c r="FD180" s="6"/>
      <c r="FE180" s="52"/>
      <c r="FG180" s="328"/>
      <c r="FH180" s="41" t="s">
        <v>30</v>
      </c>
      <c r="FI180" s="6"/>
      <c r="FJ180" s="6"/>
      <c r="FK180" s="6"/>
      <c r="FL180" s="6"/>
      <c r="FM180" s="6"/>
      <c r="FN180" s="6"/>
      <c r="FO180" s="52"/>
      <c r="FQ180" s="328"/>
      <c r="FR180" s="41" t="s">
        <v>30</v>
      </c>
      <c r="FS180" s="6"/>
      <c r="FT180" s="6"/>
      <c r="FU180" s="6"/>
      <c r="FV180" s="6"/>
      <c r="FW180" s="6"/>
      <c r="FX180" s="6"/>
      <c r="FY180" s="52"/>
      <c r="GA180" s="328"/>
      <c r="GB180" s="41" t="s">
        <v>30</v>
      </c>
      <c r="GC180" s="6"/>
      <c r="GD180" s="6"/>
      <c r="GE180" s="6"/>
      <c r="GF180" s="6"/>
      <c r="GG180" s="6"/>
      <c r="GH180" s="6"/>
      <c r="GI180" s="52"/>
      <c r="GK180" s="328"/>
      <c r="GL180" s="41" t="s">
        <v>30</v>
      </c>
      <c r="GM180" s="6"/>
      <c r="GN180" s="6"/>
      <c r="GO180" s="6"/>
      <c r="GP180" s="6"/>
      <c r="GQ180" s="6"/>
      <c r="GR180" s="6"/>
      <c r="GS180" s="52"/>
      <c r="GU180" s="328"/>
      <c r="GV180" s="41" t="s">
        <v>30</v>
      </c>
      <c r="GW180" s="6"/>
      <c r="GX180" s="6"/>
      <c r="GY180" s="6"/>
      <c r="GZ180" s="6"/>
      <c r="HA180" s="6"/>
      <c r="HB180" s="6"/>
      <c r="HC180" s="52"/>
      <c r="HE180" s="328"/>
      <c r="HF180" s="41" t="s">
        <v>30</v>
      </c>
      <c r="HG180" s="6"/>
      <c r="HH180" s="6"/>
      <c r="HI180" s="6"/>
      <c r="HJ180" s="6"/>
      <c r="HK180" s="6"/>
      <c r="HL180" s="6"/>
      <c r="HM180" s="52"/>
      <c r="HO180" s="328"/>
      <c r="HP180" s="41" t="s">
        <v>30</v>
      </c>
      <c r="HQ180" s="6"/>
      <c r="HR180" s="6"/>
      <c r="HS180" s="6"/>
      <c r="HT180" s="6"/>
      <c r="HU180" s="6"/>
      <c r="HV180" s="6"/>
      <c r="HW180" s="52"/>
      <c r="HY180" s="328"/>
      <c r="HZ180" s="41" t="s">
        <v>30</v>
      </c>
      <c r="IA180" s="6"/>
      <c r="IB180" s="6"/>
      <c r="IC180" s="6"/>
      <c r="ID180" s="6"/>
      <c r="IE180" s="6"/>
      <c r="IF180" s="6"/>
      <c r="IG180" s="52"/>
      <c r="II180" s="328"/>
      <c r="IJ180" s="41" t="s">
        <v>30</v>
      </c>
      <c r="IK180" s="6"/>
      <c r="IL180" s="6"/>
      <c r="IM180" s="6"/>
      <c r="IN180" s="6"/>
      <c r="IO180" s="6"/>
      <c r="IP180" s="6"/>
      <c r="IQ180" s="52"/>
      <c r="IS180" s="328"/>
      <c r="IT180" s="41" t="s">
        <v>30</v>
      </c>
      <c r="IU180" s="6"/>
      <c r="IV180" s="6"/>
      <c r="IW180" s="6"/>
      <c r="IX180" s="6"/>
      <c r="IY180" s="6"/>
      <c r="IZ180" s="6"/>
      <c r="JA180" s="52"/>
    </row>
    <row r="181" spans="1:261" s="1" customFormat="1" outlineLevel="2" x14ac:dyDescent="0.25">
      <c r="B181" s="338"/>
      <c r="C181" s="328"/>
      <c r="D181" s="41" t="s">
        <v>41</v>
      </c>
      <c r="E181" s="6"/>
      <c r="F181" s="6"/>
      <c r="G181" s="6"/>
      <c r="H181" s="6"/>
      <c r="I181" s="6"/>
      <c r="J181" s="6"/>
      <c r="K181" s="52"/>
      <c r="M181" s="328"/>
      <c r="N181" s="41" t="s">
        <v>41</v>
      </c>
      <c r="O181" s="6">
        <v>0</v>
      </c>
      <c r="P181" s="6">
        <v>0</v>
      </c>
      <c r="Q181" s="6"/>
      <c r="R181" s="6"/>
      <c r="S181" s="6"/>
      <c r="T181" s="6"/>
      <c r="U181" s="52"/>
      <c r="W181" s="328"/>
      <c r="X181" s="41" t="s">
        <v>41</v>
      </c>
      <c r="Y181" s="6"/>
      <c r="Z181" s="6"/>
      <c r="AA181" s="6"/>
      <c r="AB181" s="6"/>
      <c r="AC181" s="6"/>
      <c r="AD181" s="6"/>
      <c r="AE181" s="52"/>
      <c r="AG181" s="328"/>
      <c r="AH181" s="41" t="s">
        <v>41</v>
      </c>
      <c r="AI181" s="6"/>
      <c r="AJ181" s="6"/>
      <c r="AK181" s="6"/>
      <c r="AL181" s="6"/>
      <c r="AM181" s="6"/>
      <c r="AN181" s="6"/>
      <c r="AO181" s="52"/>
      <c r="AQ181" s="328"/>
      <c r="AR181" s="41" t="s">
        <v>41</v>
      </c>
      <c r="AS181" s="6"/>
      <c r="AT181" s="6"/>
      <c r="AU181" s="6"/>
      <c r="AV181" s="6"/>
      <c r="AW181" s="6"/>
      <c r="AX181" s="6"/>
      <c r="AY181" s="52"/>
      <c r="BA181" s="328"/>
      <c r="BB181" s="41" t="s">
        <v>41</v>
      </c>
      <c r="BC181" s="6"/>
      <c r="BD181" s="6"/>
      <c r="BE181" s="6"/>
      <c r="BF181" s="6"/>
      <c r="BG181" s="6"/>
      <c r="BH181" s="6"/>
      <c r="BI181" s="52"/>
      <c r="BK181" s="328"/>
      <c r="BL181" s="41" t="s">
        <v>41</v>
      </c>
      <c r="BM181" s="6"/>
      <c r="BN181" s="6"/>
      <c r="BO181" s="6"/>
      <c r="BP181" s="6"/>
      <c r="BQ181" s="6"/>
      <c r="BR181" s="6"/>
      <c r="BS181" s="52"/>
      <c r="BU181" s="328"/>
      <c r="BV181" s="41" t="s">
        <v>41</v>
      </c>
      <c r="BW181" s="6"/>
      <c r="BX181" s="6"/>
      <c r="BY181" s="6"/>
      <c r="BZ181" s="6"/>
      <c r="CA181" s="6"/>
      <c r="CB181" s="6"/>
      <c r="CC181" s="52"/>
      <c r="CE181" s="328"/>
      <c r="CF181" s="41" t="s">
        <v>41</v>
      </c>
      <c r="CG181" s="6"/>
      <c r="CH181" s="6"/>
      <c r="CI181" s="6"/>
      <c r="CJ181" s="6"/>
      <c r="CK181" s="6"/>
      <c r="CL181" s="6"/>
      <c r="CM181" s="52"/>
      <c r="CO181" s="328"/>
      <c r="CP181" s="41" t="s">
        <v>41</v>
      </c>
      <c r="CQ181" s="6"/>
      <c r="CR181" s="6"/>
      <c r="CS181" s="6"/>
      <c r="CT181" s="6"/>
      <c r="CU181" s="6"/>
      <c r="CV181" s="6"/>
      <c r="CW181" s="52"/>
      <c r="CY181" s="328"/>
      <c r="CZ181" s="41" t="s">
        <v>41</v>
      </c>
      <c r="DA181" s="6"/>
      <c r="DB181" s="6"/>
      <c r="DC181" s="6"/>
      <c r="DD181" s="6"/>
      <c r="DE181" s="6"/>
      <c r="DF181" s="6"/>
      <c r="DG181" s="52"/>
      <c r="DI181" s="328"/>
      <c r="DJ181" s="41" t="s">
        <v>41</v>
      </c>
      <c r="DK181" s="6"/>
      <c r="DL181" s="6"/>
      <c r="DM181" s="6"/>
      <c r="DN181" s="6"/>
      <c r="DO181" s="6"/>
      <c r="DP181" s="6"/>
      <c r="DQ181" s="52"/>
      <c r="DS181" s="328"/>
      <c r="DT181" s="41" t="s">
        <v>41</v>
      </c>
      <c r="DU181" s="6"/>
      <c r="DV181" s="6"/>
      <c r="DW181" s="6"/>
      <c r="DX181" s="6"/>
      <c r="DY181" s="6"/>
      <c r="DZ181" s="6"/>
      <c r="EA181" s="52"/>
      <c r="EC181" s="328"/>
      <c r="ED181" s="41" t="s">
        <v>41</v>
      </c>
      <c r="EE181" s="6"/>
      <c r="EF181" s="6"/>
      <c r="EG181" s="6"/>
      <c r="EH181" s="6"/>
      <c r="EI181" s="6"/>
      <c r="EJ181" s="6"/>
      <c r="EK181" s="52"/>
      <c r="EM181" s="328"/>
      <c r="EN181" s="41" t="s">
        <v>41</v>
      </c>
      <c r="EO181" s="6"/>
      <c r="EP181" s="6"/>
      <c r="EQ181" s="6"/>
      <c r="ER181" s="6"/>
      <c r="ES181" s="6"/>
      <c r="ET181" s="6"/>
      <c r="EU181" s="52"/>
      <c r="EW181" s="328"/>
      <c r="EX181" s="41" t="s">
        <v>41</v>
      </c>
      <c r="EY181" s="6"/>
      <c r="EZ181" s="6"/>
      <c r="FA181" s="6"/>
      <c r="FB181" s="6"/>
      <c r="FC181" s="6"/>
      <c r="FD181" s="6"/>
      <c r="FE181" s="52"/>
      <c r="FG181" s="328"/>
      <c r="FH181" s="41" t="s">
        <v>41</v>
      </c>
      <c r="FI181" s="6"/>
      <c r="FJ181" s="6"/>
      <c r="FK181" s="6"/>
      <c r="FL181" s="6"/>
      <c r="FM181" s="6"/>
      <c r="FN181" s="6"/>
      <c r="FO181" s="52"/>
      <c r="FQ181" s="328"/>
      <c r="FR181" s="41" t="s">
        <v>41</v>
      </c>
      <c r="FS181" s="6"/>
      <c r="FT181" s="6"/>
      <c r="FU181" s="6"/>
      <c r="FV181" s="6"/>
      <c r="FW181" s="6"/>
      <c r="FX181" s="6"/>
      <c r="FY181" s="52"/>
      <c r="GA181" s="328"/>
      <c r="GB181" s="41" t="s">
        <v>41</v>
      </c>
      <c r="GC181" s="6"/>
      <c r="GD181" s="6"/>
      <c r="GE181" s="6"/>
      <c r="GF181" s="6"/>
      <c r="GG181" s="6"/>
      <c r="GH181" s="6"/>
      <c r="GI181" s="52"/>
      <c r="GK181" s="328"/>
      <c r="GL181" s="41" t="s">
        <v>41</v>
      </c>
      <c r="GM181" s="6"/>
      <c r="GN181" s="6"/>
      <c r="GO181" s="6"/>
      <c r="GP181" s="6"/>
      <c r="GQ181" s="6"/>
      <c r="GR181" s="6"/>
      <c r="GS181" s="52"/>
      <c r="GU181" s="328"/>
      <c r="GV181" s="41" t="s">
        <v>41</v>
      </c>
      <c r="GW181" s="6"/>
      <c r="GX181" s="6"/>
      <c r="GY181" s="6"/>
      <c r="GZ181" s="6"/>
      <c r="HA181" s="6"/>
      <c r="HB181" s="6"/>
      <c r="HC181" s="52"/>
      <c r="HE181" s="328"/>
      <c r="HF181" s="41" t="s">
        <v>41</v>
      </c>
      <c r="HG181" s="6"/>
      <c r="HH181" s="6"/>
      <c r="HI181" s="6"/>
      <c r="HJ181" s="6"/>
      <c r="HK181" s="6"/>
      <c r="HL181" s="6"/>
      <c r="HM181" s="52"/>
      <c r="HO181" s="328"/>
      <c r="HP181" s="41" t="s">
        <v>41</v>
      </c>
      <c r="HQ181" s="6"/>
      <c r="HR181" s="6"/>
      <c r="HS181" s="6"/>
      <c r="HT181" s="6"/>
      <c r="HU181" s="6"/>
      <c r="HV181" s="6"/>
      <c r="HW181" s="52"/>
      <c r="HY181" s="328"/>
      <c r="HZ181" s="41" t="s">
        <v>41</v>
      </c>
      <c r="IA181" s="6"/>
      <c r="IB181" s="6"/>
      <c r="IC181" s="6"/>
      <c r="ID181" s="6"/>
      <c r="IE181" s="6"/>
      <c r="IF181" s="6"/>
      <c r="IG181" s="52"/>
      <c r="II181" s="328"/>
      <c r="IJ181" s="41" t="s">
        <v>41</v>
      </c>
      <c r="IK181" s="6"/>
      <c r="IL181" s="6"/>
      <c r="IM181" s="6"/>
      <c r="IN181" s="6"/>
      <c r="IO181" s="6"/>
      <c r="IP181" s="6"/>
      <c r="IQ181" s="52"/>
      <c r="IS181" s="328"/>
      <c r="IT181" s="41" t="s">
        <v>41</v>
      </c>
      <c r="IU181" s="6"/>
      <c r="IV181" s="6"/>
      <c r="IW181" s="6"/>
      <c r="IX181" s="6"/>
      <c r="IY181" s="6"/>
      <c r="IZ181" s="6"/>
      <c r="JA181" s="52"/>
    </row>
    <row r="182" spans="1:261" s="1" customFormat="1" outlineLevel="2" x14ac:dyDescent="0.25">
      <c r="B182" s="338"/>
      <c r="C182" s="328"/>
      <c r="D182" s="41" t="s">
        <v>42</v>
      </c>
      <c r="E182" s="6"/>
      <c r="F182" s="6"/>
      <c r="G182" s="6"/>
      <c r="H182" s="6"/>
      <c r="I182" s="6"/>
      <c r="J182" s="6"/>
      <c r="K182" s="52"/>
      <c r="M182" s="328"/>
      <c r="N182" s="41" t="s">
        <v>42</v>
      </c>
      <c r="O182" s="6">
        <v>0</v>
      </c>
      <c r="P182" s="6">
        <v>0</v>
      </c>
      <c r="Q182" s="6"/>
      <c r="R182" s="6"/>
      <c r="S182" s="6"/>
      <c r="T182" s="6"/>
      <c r="U182" s="52"/>
      <c r="W182" s="328"/>
      <c r="X182" s="41" t="s">
        <v>42</v>
      </c>
      <c r="Y182" s="6"/>
      <c r="Z182" s="6"/>
      <c r="AA182" s="6"/>
      <c r="AB182" s="6"/>
      <c r="AC182" s="6"/>
      <c r="AD182" s="6"/>
      <c r="AE182" s="52"/>
      <c r="AG182" s="328"/>
      <c r="AH182" s="41" t="s">
        <v>42</v>
      </c>
      <c r="AI182" s="6"/>
      <c r="AJ182" s="6"/>
      <c r="AK182" s="6"/>
      <c r="AL182" s="6"/>
      <c r="AM182" s="6"/>
      <c r="AN182" s="6"/>
      <c r="AO182" s="52"/>
      <c r="AQ182" s="328"/>
      <c r="AR182" s="41" t="s">
        <v>42</v>
      </c>
      <c r="AS182" s="6"/>
      <c r="AT182" s="6"/>
      <c r="AU182" s="6"/>
      <c r="AV182" s="6"/>
      <c r="AW182" s="6"/>
      <c r="AX182" s="6"/>
      <c r="AY182" s="52"/>
      <c r="BA182" s="328"/>
      <c r="BB182" s="41" t="s">
        <v>42</v>
      </c>
      <c r="BC182" s="6"/>
      <c r="BD182" s="6"/>
      <c r="BE182" s="6"/>
      <c r="BF182" s="6"/>
      <c r="BG182" s="6"/>
      <c r="BH182" s="6"/>
      <c r="BI182" s="52"/>
      <c r="BK182" s="328"/>
      <c r="BL182" s="41" t="s">
        <v>42</v>
      </c>
      <c r="BM182" s="6"/>
      <c r="BN182" s="6"/>
      <c r="BO182" s="6"/>
      <c r="BP182" s="6"/>
      <c r="BQ182" s="6"/>
      <c r="BR182" s="6"/>
      <c r="BS182" s="52"/>
      <c r="BU182" s="328"/>
      <c r="BV182" s="41" t="s">
        <v>42</v>
      </c>
      <c r="BW182" s="6"/>
      <c r="BX182" s="6"/>
      <c r="BY182" s="6"/>
      <c r="BZ182" s="6"/>
      <c r="CA182" s="6"/>
      <c r="CB182" s="6"/>
      <c r="CC182" s="52"/>
      <c r="CE182" s="328"/>
      <c r="CF182" s="41" t="s">
        <v>42</v>
      </c>
      <c r="CG182" s="6"/>
      <c r="CH182" s="6"/>
      <c r="CI182" s="6"/>
      <c r="CJ182" s="6"/>
      <c r="CK182" s="6"/>
      <c r="CL182" s="6"/>
      <c r="CM182" s="52"/>
      <c r="CO182" s="328"/>
      <c r="CP182" s="41" t="s">
        <v>42</v>
      </c>
      <c r="CQ182" s="6"/>
      <c r="CR182" s="6"/>
      <c r="CS182" s="6"/>
      <c r="CT182" s="6"/>
      <c r="CU182" s="6"/>
      <c r="CV182" s="6"/>
      <c r="CW182" s="52"/>
      <c r="CY182" s="328"/>
      <c r="CZ182" s="41" t="s">
        <v>42</v>
      </c>
      <c r="DA182" s="6"/>
      <c r="DB182" s="6"/>
      <c r="DC182" s="6"/>
      <c r="DD182" s="6"/>
      <c r="DE182" s="6"/>
      <c r="DF182" s="6"/>
      <c r="DG182" s="52"/>
      <c r="DI182" s="328"/>
      <c r="DJ182" s="41" t="s">
        <v>42</v>
      </c>
      <c r="DK182" s="6"/>
      <c r="DL182" s="6"/>
      <c r="DM182" s="6"/>
      <c r="DN182" s="6"/>
      <c r="DO182" s="6"/>
      <c r="DP182" s="6"/>
      <c r="DQ182" s="52"/>
      <c r="DS182" s="328"/>
      <c r="DT182" s="41" t="s">
        <v>42</v>
      </c>
      <c r="DU182" s="6"/>
      <c r="DV182" s="6"/>
      <c r="DW182" s="6"/>
      <c r="DX182" s="6"/>
      <c r="DY182" s="6"/>
      <c r="DZ182" s="6"/>
      <c r="EA182" s="52"/>
      <c r="EC182" s="328"/>
      <c r="ED182" s="41" t="s">
        <v>42</v>
      </c>
      <c r="EE182" s="6"/>
      <c r="EF182" s="6"/>
      <c r="EG182" s="6"/>
      <c r="EH182" s="6"/>
      <c r="EI182" s="6"/>
      <c r="EJ182" s="6"/>
      <c r="EK182" s="52"/>
      <c r="EM182" s="328"/>
      <c r="EN182" s="41" t="s">
        <v>42</v>
      </c>
      <c r="EO182" s="6"/>
      <c r="EP182" s="6"/>
      <c r="EQ182" s="6"/>
      <c r="ER182" s="6"/>
      <c r="ES182" s="6"/>
      <c r="ET182" s="6"/>
      <c r="EU182" s="52"/>
      <c r="EW182" s="328"/>
      <c r="EX182" s="41" t="s">
        <v>42</v>
      </c>
      <c r="EY182" s="6"/>
      <c r="EZ182" s="6"/>
      <c r="FA182" s="6"/>
      <c r="FB182" s="6"/>
      <c r="FC182" s="6"/>
      <c r="FD182" s="6"/>
      <c r="FE182" s="52"/>
      <c r="FG182" s="328"/>
      <c r="FH182" s="41" t="s">
        <v>42</v>
      </c>
      <c r="FI182" s="6"/>
      <c r="FJ182" s="6"/>
      <c r="FK182" s="6"/>
      <c r="FL182" s="6"/>
      <c r="FM182" s="6"/>
      <c r="FN182" s="6"/>
      <c r="FO182" s="52"/>
      <c r="FQ182" s="328"/>
      <c r="FR182" s="41" t="s">
        <v>42</v>
      </c>
      <c r="FS182" s="6"/>
      <c r="FT182" s="6"/>
      <c r="FU182" s="6"/>
      <c r="FV182" s="6"/>
      <c r="FW182" s="6"/>
      <c r="FX182" s="6"/>
      <c r="FY182" s="52"/>
      <c r="GA182" s="328"/>
      <c r="GB182" s="41" t="s">
        <v>42</v>
      </c>
      <c r="GC182" s="6"/>
      <c r="GD182" s="6"/>
      <c r="GE182" s="6"/>
      <c r="GF182" s="6"/>
      <c r="GG182" s="6"/>
      <c r="GH182" s="6"/>
      <c r="GI182" s="52"/>
      <c r="GK182" s="328"/>
      <c r="GL182" s="41" t="s">
        <v>42</v>
      </c>
      <c r="GM182" s="6"/>
      <c r="GN182" s="6"/>
      <c r="GO182" s="6"/>
      <c r="GP182" s="6"/>
      <c r="GQ182" s="6"/>
      <c r="GR182" s="6"/>
      <c r="GS182" s="52"/>
      <c r="GU182" s="328"/>
      <c r="GV182" s="41" t="s">
        <v>42</v>
      </c>
      <c r="GW182" s="6"/>
      <c r="GX182" s="6"/>
      <c r="GY182" s="6"/>
      <c r="GZ182" s="6"/>
      <c r="HA182" s="6"/>
      <c r="HB182" s="6"/>
      <c r="HC182" s="52"/>
      <c r="HE182" s="328"/>
      <c r="HF182" s="41" t="s">
        <v>42</v>
      </c>
      <c r="HG182" s="6"/>
      <c r="HH182" s="6"/>
      <c r="HI182" s="6"/>
      <c r="HJ182" s="6"/>
      <c r="HK182" s="6"/>
      <c r="HL182" s="6"/>
      <c r="HM182" s="52"/>
      <c r="HO182" s="328"/>
      <c r="HP182" s="41" t="s">
        <v>42</v>
      </c>
      <c r="HQ182" s="6"/>
      <c r="HR182" s="6"/>
      <c r="HS182" s="6"/>
      <c r="HT182" s="6"/>
      <c r="HU182" s="6"/>
      <c r="HV182" s="6"/>
      <c r="HW182" s="52"/>
      <c r="HY182" s="328"/>
      <c r="HZ182" s="41" t="s">
        <v>42</v>
      </c>
      <c r="IA182" s="6"/>
      <c r="IB182" s="6"/>
      <c r="IC182" s="6"/>
      <c r="ID182" s="6"/>
      <c r="IE182" s="6"/>
      <c r="IF182" s="6"/>
      <c r="IG182" s="52"/>
      <c r="II182" s="328"/>
      <c r="IJ182" s="41" t="s">
        <v>42</v>
      </c>
      <c r="IK182" s="6"/>
      <c r="IL182" s="6"/>
      <c r="IM182" s="6"/>
      <c r="IN182" s="6"/>
      <c r="IO182" s="6"/>
      <c r="IP182" s="6"/>
      <c r="IQ182" s="52"/>
      <c r="IS182" s="328"/>
      <c r="IT182" s="41" t="s">
        <v>42</v>
      </c>
      <c r="IU182" s="6"/>
      <c r="IV182" s="6"/>
      <c r="IW182" s="6"/>
      <c r="IX182" s="6"/>
      <c r="IY182" s="6"/>
      <c r="IZ182" s="6"/>
      <c r="JA182" s="52"/>
    </row>
    <row r="183" spans="1:261" s="1" customFormat="1" outlineLevel="2" x14ac:dyDescent="0.25">
      <c r="B183" s="338"/>
      <c r="C183" s="328"/>
      <c r="D183" s="41" t="s">
        <v>43</v>
      </c>
      <c r="E183" s="6"/>
      <c r="F183" s="6"/>
      <c r="G183" s="6"/>
      <c r="H183" s="6"/>
      <c r="I183" s="6"/>
      <c r="J183" s="6"/>
      <c r="K183" s="52"/>
      <c r="M183" s="328"/>
      <c r="N183" s="41" t="s">
        <v>43</v>
      </c>
      <c r="O183" s="6">
        <v>0</v>
      </c>
      <c r="P183" s="6">
        <v>0</v>
      </c>
      <c r="Q183" s="6"/>
      <c r="R183" s="6"/>
      <c r="S183" s="6"/>
      <c r="T183" s="6"/>
      <c r="U183" s="52"/>
      <c r="W183" s="328"/>
      <c r="X183" s="41" t="s">
        <v>43</v>
      </c>
      <c r="Y183" s="6"/>
      <c r="Z183" s="6"/>
      <c r="AA183" s="6"/>
      <c r="AB183" s="6"/>
      <c r="AC183" s="6"/>
      <c r="AD183" s="6"/>
      <c r="AE183" s="52"/>
      <c r="AG183" s="328"/>
      <c r="AH183" s="41" t="s">
        <v>43</v>
      </c>
      <c r="AI183" s="6"/>
      <c r="AJ183" s="6"/>
      <c r="AK183" s="6"/>
      <c r="AL183" s="6"/>
      <c r="AM183" s="6"/>
      <c r="AN183" s="6"/>
      <c r="AO183" s="52"/>
      <c r="AQ183" s="328"/>
      <c r="AR183" s="41" t="s">
        <v>43</v>
      </c>
      <c r="AS183" s="6"/>
      <c r="AT183" s="6"/>
      <c r="AU183" s="6"/>
      <c r="AV183" s="6"/>
      <c r="AW183" s="6"/>
      <c r="AX183" s="6"/>
      <c r="AY183" s="52"/>
      <c r="BA183" s="328"/>
      <c r="BB183" s="41" t="s">
        <v>43</v>
      </c>
      <c r="BC183" s="6"/>
      <c r="BD183" s="6"/>
      <c r="BE183" s="6"/>
      <c r="BF183" s="6"/>
      <c r="BG183" s="6"/>
      <c r="BH183" s="6"/>
      <c r="BI183" s="52"/>
      <c r="BK183" s="328"/>
      <c r="BL183" s="41" t="s">
        <v>43</v>
      </c>
      <c r="BM183" s="6"/>
      <c r="BN183" s="6"/>
      <c r="BO183" s="6"/>
      <c r="BP183" s="6"/>
      <c r="BQ183" s="6"/>
      <c r="BR183" s="6"/>
      <c r="BS183" s="52"/>
      <c r="BU183" s="328"/>
      <c r="BV183" s="41" t="s">
        <v>43</v>
      </c>
      <c r="BW183" s="6"/>
      <c r="BX183" s="6"/>
      <c r="BY183" s="6"/>
      <c r="BZ183" s="6"/>
      <c r="CA183" s="6"/>
      <c r="CB183" s="6"/>
      <c r="CC183" s="52"/>
      <c r="CE183" s="328"/>
      <c r="CF183" s="41" t="s">
        <v>43</v>
      </c>
      <c r="CG183" s="6"/>
      <c r="CH183" s="6"/>
      <c r="CI183" s="6"/>
      <c r="CJ183" s="6"/>
      <c r="CK183" s="6"/>
      <c r="CL183" s="6"/>
      <c r="CM183" s="52"/>
      <c r="CO183" s="328"/>
      <c r="CP183" s="41" t="s">
        <v>43</v>
      </c>
      <c r="CQ183" s="6"/>
      <c r="CR183" s="6"/>
      <c r="CS183" s="6"/>
      <c r="CT183" s="6"/>
      <c r="CU183" s="6"/>
      <c r="CV183" s="6"/>
      <c r="CW183" s="52"/>
      <c r="CY183" s="328"/>
      <c r="CZ183" s="41" t="s">
        <v>43</v>
      </c>
      <c r="DA183" s="6"/>
      <c r="DB183" s="6"/>
      <c r="DC183" s="6"/>
      <c r="DD183" s="6"/>
      <c r="DE183" s="6"/>
      <c r="DF183" s="6"/>
      <c r="DG183" s="52"/>
      <c r="DI183" s="328"/>
      <c r="DJ183" s="41" t="s">
        <v>43</v>
      </c>
      <c r="DK183" s="6"/>
      <c r="DL183" s="6"/>
      <c r="DM183" s="6"/>
      <c r="DN183" s="6"/>
      <c r="DO183" s="6"/>
      <c r="DP183" s="6"/>
      <c r="DQ183" s="52"/>
      <c r="DS183" s="328"/>
      <c r="DT183" s="41" t="s">
        <v>43</v>
      </c>
      <c r="DU183" s="6"/>
      <c r="DV183" s="6"/>
      <c r="DW183" s="6"/>
      <c r="DX183" s="6"/>
      <c r="DY183" s="6"/>
      <c r="DZ183" s="6"/>
      <c r="EA183" s="52"/>
      <c r="EC183" s="328"/>
      <c r="ED183" s="41" t="s">
        <v>43</v>
      </c>
      <c r="EE183" s="6"/>
      <c r="EF183" s="6"/>
      <c r="EG183" s="6"/>
      <c r="EH183" s="6"/>
      <c r="EI183" s="6"/>
      <c r="EJ183" s="6"/>
      <c r="EK183" s="52"/>
      <c r="EM183" s="328"/>
      <c r="EN183" s="41" t="s">
        <v>43</v>
      </c>
      <c r="EO183" s="6"/>
      <c r="EP183" s="6"/>
      <c r="EQ183" s="6"/>
      <c r="ER183" s="6"/>
      <c r="ES183" s="6"/>
      <c r="ET183" s="6"/>
      <c r="EU183" s="52"/>
      <c r="EW183" s="328"/>
      <c r="EX183" s="41" t="s">
        <v>43</v>
      </c>
      <c r="EY183" s="6"/>
      <c r="EZ183" s="6"/>
      <c r="FA183" s="6"/>
      <c r="FB183" s="6"/>
      <c r="FC183" s="6"/>
      <c r="FD183" s="6"/>
      <c r="FE183" s="52"/>
      <c r="FG183" s="328"/>
      <c r="FH183" s="41" t="s">
        <v>43</v>
      </c>
      <c r="FI183" s="6"/>
      <c r="FJ183" s="6"/>
      <c r="FK183" s="6"/>
      <c r="FL183" s="6"/>
      <c r="FM183" s="6"/>
      <c r="FN183" s="6"/>
      <c r="FO183" s="52"/>
      <c r="FQ183" s="328"/>
      <c r="FR183" s="41" t="s">
        <v>43</v>
      </c>
      <c r="FS183" s="6"/>
      <c r="FT183" s="6"/>
      <c r="FU183" s="6"/>
      <c r="FV183" s="6"/>
      <c r="FW183" s="6"/>
      <c r="FX183" s="6"/>
      <c r="FY183" s="52"/>
      <c r="GA183" s="328"/>
      <c r="GB183" s="41" t="s">
        <v>43</v>
      </c>
      <c r="GC183" s="6"/>
      <c r="GD183" s="6"/>
      <c r="GE183" s="6"/>
      <c r="GF183" s="6"/>
      <c r="GG183" s="6"/>
      <c r="GH183" s="6"/>
      <c r="GI183" s="52"/>
      <c r="GK183" s="328"/>
      <c r="GL183" s="41" t="s">
        <v>43</v>
      </c>
      <c r="GM183" s="6"/>
      <c r="GN183" s="6"/>
      <c r="GO183" s="6"/>
      <c r="GP183" s="6"/>
      <c r="GQ183" s="6"/>
      <c r="GR183" s="6"/>
      <c r="GS183" s="52"/>
      <c r="GU183" s="328"/>
      <c r="GV183" s="41" t="s">
        <v>43</v>
      </c>
      <c r="GW183" s="6"/>
      <c r="GX183" s="6"/>
      <c r="GY183" s="6"/>
      <c r="GZ183" s="6"/>
      <c r="HA183" s="6"/>
      <c r="HB183" s="6"/>
      <c r="HC183" s="52"/>
      <c r="HE183" s="328"/>
      <c r="HF183" s="41" t="s">
        <v>43</v>
      </c>
      <c r="HG183" s="6"/>
      <c r="HH183" s="6"/>
      <c r="HI183" s="6"/>
      <c r="HJ183" s="6"/>
      <c r="HK183" s="6"/>
      <c r="HL183" s="6"/>
      <c r="HM183" s="52"/>
      <c r="HO183" s="328"/>
      <c r="HP183" s="41" t="s">
        <v>43</v>
      </c>
      <c r="HQ183" s="6"/>
      <c r="HR183" s="6"/>
      <c r="HS183" s="6"/>
      <c r="HT183" s="6"/>
      <c r="HU183" s="6"/>
      <c r="HV183" s="6"/>
      <c r="HW183" s="52"/>
      <c r="HY183" s="328"/>
      <c r="HZ183" s="41" t="s">
        <v>43</v>
      </c>
      <c r="IA183" s="6"/>
      <c r="IB183" s="6"/>
      <c r="IC183" s="6"/>
      <c r="ID183" s="6"/>
      <c r="IE183" s="6"/>
      <c r="IF183" s="6"/>
      <c r="IG183" s="52"/>
      <c r="II183" s="328"/>
      <c r="IJ183" s="41" t="s">
        <v>43</v>
      </c>
      <c r="IK183" s="6"/>
      <c r="IL183" s="6"/>
      <c r="IM183" s="6"/>
      <c r="IN183" s="6"/>
      <c r="IO183" s="6"/>
      <c r="IP183" s="6"/>
      <c r="IQ183" s="52"/>
      <c r="IS183" s="328"/>
      <c r="IT183" s="41" t="s">
        <v>43</v>
      </c>
      <c r="IU183" s="6"/>
      <c r="IV183" s="6"/>
      <c r="IW183" s="6"/>
      <c r="IX183" s="6"/>
      <c r="IY183" s="6"/>
      <c r="IZ183" s="6"/>
      <c r="JA183" s="52"/>
    </row>
    <row r="184" spans="1:261" s="1" customFormat="1" outlineLevel="2" x14ac:dyDescent="0.25">
      <c r="B184" s="338"/>
      <c r="C184" s="328"/>
      <c r="D184" s="41">
        <v>2</v>
      </c>
      <c r="E184" s="6"/>
      <c r="F184" s="6"/>
      <c r="G184" s="6"/>
      <c r="H184" s="6"/>
      <c r="I184" s="6"/>
      <c r="J184" s="6"/>
      <c r="K184" s="52"/>
      <c r="M184" s="328"/>
      <c r="N184" s="41">
        <v>2</v>
      </c>
      <c r="O184" s="6">
        <v>0</v>
      </c>
      <c r="P184" s="6">
        <v>0</v>
      </c>
      <c r="Q184" s="6"/>
      <c r="R184" s="6"/>
      <c r="S184" s="6"/>
      <c r="T184" s="6"/>
      <c r="U184" s="52"/>
      <c r="W184" s="328"/>
      <c r="X184" s="41">
        <v>2</v>
      </c>
      <c r="Y184" s="6"/>
      <c r="Z184" s="6"/>
      <c r="AA184" s="6"/>
      <c r="AB184" s="6"/>
      <c r="AC184" s="6"/>
      <c r="AD184" s="6"/>
      <c r="AE184" s="52"/>
      <c r="AG184" s="328"/>
      <c r="AH184" s="41">
        <v>2</v>
      </c>
      <c r="AI184" s="6"/>
      <c r="AJ184" s="6"/>
      <c r="AK184" s="6"/>
      <c r="AL184" s="6"/>
      <c r="AM184" s="6"/>
      <c r="AN184" s="6"/>
      <c r="AO184" s="52"/>
      <c r="AQ184" s="328"/>
      <c r="AR184" s="41">
        <v>2</v>
      </c>
      <c r="AS184" s="6"/>
      <c r="AT184" s="6"/>
      <c r="AU184" s="6"/>
      <c r="AV184" s="6"/>
      <c r="AW184" s="6"/>
      <c r="AX184" s="6"/>
      <c r="AY184" s="52"/>
      <c r="BA184" s="328"/>
      <c r="BB184" s="41">
        <v>2</v>
      </c>
      <c r="BC184" s="6"/>
      <c r="BD184" s="6"/>
      <c r="BE184" s="6"/>
      <c r="BF184" s="6"/>
      <c r="BG184" s="6"/>
      <c r="BH184" s="6"/>
      <c r="BI184" s="52"/>
      <c r="BK184" s="328"/>
      <c r="BL184" s="41">
        <v>2</v>
      </c>
      <c r="BM184" s="6"/>
      <c r="BN184" s="6"/>
      <c r="BO184" s="6"/>
      <c r="BP184" s="6"/>
      <c r="BQ184" s="6"/>
      <c r="BR184" s="6"/>
      <c r="BS184" s="52"/>
      <c r="BU184" s="328"/>
      <c r="BV184" s="41">
        <v>2</v>
      </c>
      <c r="BW184" s="6"/>
      <c r="BX184" s="6"/>
      <c r="BY184" s="6"/>
      <c r="BZ184" s="6"/>
      <c r="CA184" s="6"/>
      <c r="CB184" s="6"/>
      <c r="CC184" s="52"/>
      <c r="CE184" s="328"/>
      <c r="CF184" s="41">
        <v>2</v>
      </c>
      <c r="CG184" s="6"/>
      <c r="CH184" s="6"/>
      <c r="CI184" s="6"/>
      <c r="CJ184" s="6"/>
      <c r="CK184" s="6"/>
      <c r="CL184" s="6"/>
      <c r="CM184" s="52"/>
      <c r="CO184" s="328"/>
      <c r="CP184" s="41">
        <v>2</v>
      </c>
      <c r="CQ184" s="6"/>
      <c r="CR184" s="6"/>
      <c r="CS184" s="6"/>
      <c r="CT184" s="6"/>
      <c r="CU184" s="6"/>
      <c r="CV184" s="6"/>
      <c r="CW184" s="52"/>
      <c r="CY184" s="328"/>
      <c r="CZ184" s="41">
        <v>2</v>
      </c>
      <c r="DA184" s="6"/>
      <c r="DB184" s="6"/>
      <c r="DC184" s="6"/>
      <c r="DD184" s="6"/>
      <c r="DE184" s="6"/>
      <c r="DF184" s="6"/>
      <c r="DG184" s="52"/>
      <c r="DI184" s="328"/>
      <c r="DJ184" s="41">
        <v>2</v>
      </c>
      <c r="DK184" s="6"/>
      <c r="DL184" s="6"/>
      <c r="DM184" s="6"/>
      <c r="DN184" s="6"/>
      <c r="DO184" s="6"/>
      <c r="DP184" s="6"/>
      <c r="DQ184" s="52"/>
      <c r="DS184" s="328"/>
      <c r="DT184" s="41">
        <v>2</v>
      </c>
      <c r="DU184" s="6"/>
      <c r="DV184" s="6"/>
      <c r="DW184" s="6"/>
      <c r="DX184" s="6"/>
      <c r="DY184" s="6"/>
      <c r="DZ184" s="6"/>
      <c r="EA184" s="52"/>
      <c r="EC184" s="328"/>
      <c r="ED184" s="41">
        <v>2</v>
      </c>
      <c r="EE184" s="6"/>
      <c r="EF184" s="6"/>
      <c r="EG184" s="6"/>
      <c r="EH184" s="6"/>
      <c r="EI184" s="6"/>
      <c r="EJ184" s="6"/>
      <c r="EK184" s="52"/>
      <c r="EM184" s="328"/>
      <c r="EN184" s="41">
        <v>2</v>
      </c>
      <c r="EO184" s="6"/>
      <c r="EP184" s="6"/>
      <c r="EQ184" s="6"/>
      <c r="ER184" s="6"/>
      <c r="ES184" s="6"/>
      <c r="ET184" s="6"/>
      <c r="EU184" s="52"/>
      <c r="EW184" s="328"/>
      <c r="EX184" s="41">
        <v>2</v>
      </c>
      <c r="EY184" s="6"/>
      <c r="EZ184" s="6"/>
      <c r="FA184" s="6"/>
      <c r="FB184" s="6"/>
      <c r="FC184" s="6"/>
      <c r="FD184" s="6"/>
      <c r="FE184" s="52"/>
      <c r="FG184" s="328"/>
      <c r="FH184" s="41">
        <v>2</v>
      </c>
      <c r="FI184" s="6"/>
      <c r="FJ184" s="6"/>
      <c r="FK184" s="6"/>
      <c r="FL184" s="6"/>
      <c r="FM184" s="6"/>
      <c r="FN184" s="6"/>
      <c r="FO184" s="52"/>
      <c r="FQ184" s="328"/>
      <c r="FR184" s="41">
        <v>2</v>
      </c>
      <c r="FS184" s="6"/>
      <c r="FT184" s="6"/>
      <c r="FU184" s="6"/>
      <c r="FV184" s="6"/>
      <c r="FW184" s="6"/>
      <c r="FX184" s="6"/>
      <c r="FY184" s="52"/>
      <c r="GA184" s="328"/>
      <c r="GB184" s="41">
        <v>2</v>
      </c>
      <c r="GC184" s="6"/>
      <c r="GD184" s="6"/>
      <c r="GE184" s="6"/>
      <c r="GF184" s="6"/>
      <c r="GG184" s="6"/>
      <c r="GH184" s="6"/>
      <c r="GI184" s="52"/>
      <c r="GK184" s="328"/>
      <c r="GL184" s="41">
        <v>2</v>
      </c>
      <c r="GM184" s="6"/>
      <c r="GN184" s="6"/>
      <c r="GO184" s="6"/>
      <c r="GP184" s="6"/>
      <c r="GQ184" s="6"/>
      <c r="GR184" s="6"/>
      <c r="GS184" s="52"/>
      <c r="GU184" s="328"/>
      <c r="GV184" s="41">
        <v>2</v>
      </c>
      <c r="GW184" s="6"/>
      <c r="GX184" s="6"/>
      <c r="GY184" s="6"/>
      <c r="GZ184" s="6"/>
      <c r="HA184" s="6"/>
      <c r="HB184" s="6"/>
      <c r="HC184" s="52"/>
      <c r="HE184" s="328"/>
      <c r="HF184" s="41">
        <v>2</v>
      </c>
      <c r="HG184" s="6"/>
      <c r="HH184" s="6"/>
      <c r="HI184" s="6"/>
      <c r="HJ184" s="6"/>
      <c r="HK184" s="6"/>
      <c r="HL184" s="6"/>
      <c r="HM184" s="52"/>
      <c r="HO184" s="328"/>
      <c r="HP184" s="41">
        <v>2</v>
      </c>
      <c r="HQ184" s="6"/>
      <c r="HR184" s="6"/>
      <c r="HS184" s="6"/>
      <c r="HT184" s="6"/>
      <c r="HU184" s="6"/>
      <c r="HV184" s="6"/>
      <c r="HW184" s="52"/>
      <c r="HY184" s="328"/>
      <c r="HZ184" s="41">
        <v>2</v>
      </c>
      <c r="IA184" s="6"/>
      <c r="IB184" s="6"/>
      <c r="IC184" s="6"/>
      <c r="ID184" s="6"/>
      <c r="IE184" s="6"/>
      <c r="IF184" s="6"/>
      <c r="IG184" s="52"/>
      <c r="II184" s="328"/>
      <c r="IJ184" s="41">
        <v>2</v>
      </c>
      <c r="IK184" s="6"/>
      <c r="IL184" s="6"/>
      <c r="IM184" s="6"/>
      <c r="IN184" s="6"/>
      <c r="IO184" s="6"/>
      <c r="IP184" s="6"/>
      <c r="IQ184" s="52"/>
      <c r="IS184" s="328"/>
      <c r="IT184" s="41">
        <v>2</v>
      </c>
      <c r="IU184" s="6"/>
      <c r="IV184" s="6"/>
      <c r="IW184" s="6"/>
      <c r="IX184" s="6"/>
      <c r="IY184" s="6"/>
      <c r="IZ184" s="6"/>
      <c r="JA184" s="52"/>
    </row>
    <row r="185" spans="1:261" s="1" customFormat="1" outlineLevel="2" x14ac:dyDescent="0.25">
      <c r="B185" s="338"/>
      <c r="C185" s="339"/>
      <c r="D185" s="17" t="s">
        <v>1</v>
      </c>
      <c r="E185" s="36">
        <f>AVERAGE(O185,Y185,AI185,AS185,BC185,BM185,BW185,CG185,CQ185,DA185,DK185,DU185,EE185,EO185,EY185,FI185,FS185,GC185,GM185,GW185,HG185,HQ185,IA185,IK185,IU185)</f>
        <v>0</v>
      </c>
      <c r="F185" s="36">
        <f t="shared" ref="F185:J185" si="846">AVERAGE(P185,Z185,AJ185,AT185,BD185,BN185,BX185,CH185,CR185,DB185,DL185,DV185,EF185,EP185,EZ185,FJ185,FT185,GD185,GN185,GX185,HH185,HR185,IB185,IL185,IV185)</f>
        <v>0</v>
      </c>
      <c r="G185" s="36" t="e">
        <f t="shared" si="846"/>
        <v>#DIV/0!</v>
      </c>
      <c r="H185" s="36" t="e">
        <f t="shared" si="846"/>
        <v>#DIV/0!</v>
      </c>
      <c r="I185" s="36" t="e">
        <f t="shared" si="846"/>
        <v>#DIV/0!</v>
      </c>
      <c r="J185" s="36" t="e">
        <f t="shared" si="846"/>
        <v>#DIV/0!</v>
      </c>
      <c r="K185" s="52" t="s">
        <v>430</v>
      </c>
      <c r="M185" s="48"/>
      <c r="N185" s="17" t="s">
        <v>1</v>
      </c>
      <c r="O185" s="36">
        <f>IF(COUNT(O178:O184)=0,"",AVERAGE(O178:O184))</f>
        <v>0</v>
      </c>
      <c r="P185" s="36">
        <f>IF(COUNT(P178:P184)=0,"",AVERAGE(P178:P184))</f>
        <v>0</v>
      </c>
      <c r="Q185" s="36" t="str">
        <f>IF(COUNT(Q178:Q184)=0,"",AVERAGE(Q178:Q184))</f>
        <v/>
      </c>
      <c r="R185" s="36" t="str">
        <f>IF(COUNT(R178:R184)=0,"",AVERAGE(R178:R184))</f>
        <v/>
      </c>
      <c r="S185" s="36"/>
      <c r="T185" s="36" t="str">
        <f>IF(COUNT(T178:T184)=0,"",AVERAGE(T178:T184))</f>
        <v/>
      </c>
      <c r="U185" s="52" t="str">
        <f>IF(COUNT(#REF!)=0,"",AVERAGE(#REF!))</f>
        <v/>
      </c>
      <c r="W185" s="48"/>
      <c r="X185" s="17" t="s">
        <v>1</v>
      </c>
      <c r="Y185" s="36" t="str">
        <f t="shared" ref="Y185:AD185" si="847">IF(COUNT(Y178:Y184)=0,"",AVERAGE(Y178:Y184))</f>
        <v/>
      </c>
      <c r="Z185" s="36" t="str">
        <f t="shared" si="847"/>
        <v/>
      </c>
      <c r="AA185" s="36" t="str">
        <f t="shared" si="847"/>
        <v/>
      </c>
      <c r="AB185" s="36" t="str">
        <f t="shared" si="847"/>
        <v/>
      </c>
      <c r="AC185" s="36" t="str">
        <f t="shared" si="847"/>
        <v/>
      </c>
      <c r="AD185" s="36" t="str">
        <f t="shared" si="847"/>
        <v/>
      </c>
      <c r="AE185" s="52" t="str">
        <f>IF(COUNT(#REF!)=0,"",AVERAGE(#REF!))</f>
        <v/>
      </c>
      <c r="AG185" s="48"/>
      <c r="AH185" s="17" t="s">
        <v>1</v>
      </c>
      <c r="AI185" s="36" t="str">
        <f t="shared" ref="AI185:AN185" si="848">IF(COUNT(AI178:AI184)=0,"",AVERAGE(AI178:AI184))</f>
        <v/>
      </c>
      <c r="AJ185" s="36" t="str">
        <f t="shared" si="848"/>
        <v/>
      </c>
      <c r="AK185" s="36" t="str">
        <f t="shared" si="848"/>
        <v/>
      </c>
      <c r="AL185" s="36" t="str">
        <f t="shared" si="848"/>
        <v/>
      </c>
      <c r="AM185" s="36" t="str">
        <f t="shared" si="848"/>
        <v/>
      </c>
      <c r="AN185" s="36" t="str">
        <f t="shared" si="848"/>
        <v/>
      </c>
      <c r="AO185" s="52" t="str">
        <f>IF(COUNT(#REF!)=0,"",AVERAGE(#REF!))</f>
        <v/>
      </c>
      <c r="AQ185" s="48"/>
      <c r="AR185" s="17" t="s">
        <v>1</v>
      </c>
      <c r="AS185" s="36" t="str">
        <f t="shared" ref="AS185:AX185" si="849">IF(COUNT(AS178:AS184)=0,"",AVERAGE(AS178:AS184))</f>
        <v/>
      </c>
      <c r="AT185" s="36" t="str">
        <f t="shared" si="849"/>
        <v/>
      </c>
      <c r="AU185" s="36" t="str">
        <f t="shared" si="849"/>
        <v/>
      </c>
      <c r="AV185" s="36" t="str">
        <f t="shared" si="849"/>
        <v/>
      </c>
      <c r="AW185" s="36" t="str">
        <f t="shared" si="849"/>
        <v/>
      </c>
      <c r="AX185" s="36" t="str">
        <f t="shared" si="849"/>
        <v/>
      </c>
      <c r="AY185" s="52" t="str">
        <f>IF(COUNT(#REF!)=0,"",AVERAGE(#REF!))</f>
        <v/>
      </c>
      <c r="BA185" s="48"/>
      <c r="BB185" s="17" t="s">
        <v>1</v>
      </c>
      <c r="BC185" s="36" t="str">
        <f t="shared" ref="BC185:BH185" si="850">IF(COUNT(BC178:BC184)=0,"",AVERAGE(BC178:BC184))</f>
        <v/>
      </c>
      <c r="BD185" s="36" t="str">
        <f t="shared" si="850"/>
        <v/>
      </c>
      <c r="BE185" s="36" t="str">
        <f t="shared" si="850"/>
        <v/>
      </c>
      <c r="BF185" s="36" t="str">
        <f t="shared" si="850"/>
        <v/>
      </c>
      <c r="BG185" s="36" t="str">
        <f t="shared" si="850"/>
        <v/>
      </c>
      <c r="BH185" s="36" t="str">
        <f t="shared" si="850"/>
        <v/>
      </c>
      <c r="BI185" s="52" t="str">
        <f>IF(COUNT(#REF!)=0,"",AVERAGE(#REF!))</f>
        <v/>
      </c>
      <c r="BK185" s="48"/>
      <c r="BL185" s="17" t="s">
        <v>1</v>
      </c>
      <c r="BM185" s="36" t="str">
        <f t="shared" ref="BM185:BR185" si="851">IF(COUNT(BM178:BM184)=0,"",AVERAGE(BM178:BM184))</f>
        <v/>
      </c>
      <c r="BN185" s="36" t="str">
        <f t="shared" si="851"/>
        <v/>
      </c>
      <c r="BO185" s="36" t="str">
        <f t="shared" si="851"/>
        <v/>
      </c>
      <c r="BP185" s="36" t="str">
        <f t="shared" si="851"/>
        <v/>
      </c>
      <c r="BQ185" s="36" t="str">
        <f t="shared" si="851"/>
        <v/>
      </c>
      <c r="BR185" s="36" t="str">
        <f t="shared" si="851"/>
        <v/>
      </c>
      <c r="BS185" s="52" t="str">
        <f>IF(COUNT(#REF!)=0,"",AVERAGE(#REF!))</f>
        <v/>
      </c>
      <c r="BU185" s="48"/>
      <c r="BV185" s="17" t="s">
        <v>1</v>
      </c>
      <c r="BW185" s="36" t="str">
        <f t="shared" ref="BW185:CB185" si="852">IF(COUNT(BW178:BW184)=0,"",AVERAGE(BW178:BW184))</f>
        <v/>
      </c>
      <c r="BX185" s="36" t="str">
        <f t="shared" si="852"/>
        <v/>
      </c>
      <c r="BY185" s="36" t="str">
        <f t="shared" si="852"/>
        <v/>
      </c>
      <c r="BZ185" s="36" t="str">
        <f t="shared" si="852"/>
        <v/>
      </c>
      <c r="CA185" s="36" t="str">
        <f t="shared" si="852"/>
        <v/>
      </c>
      <c r="CB185" s="36" t="str">
        <f t="shared" si="852"/>
        <v/>
      </c>
      <c r="CC185" s="52" t="str">
        <f>IF(COUNT(#REF!)=0,"",AVERAGE(#REF!))</f>
        <v/>
      </c>
      <c r="CE185" s="48"/>
      <c r="CF185" s="17" t="s">
        <v>1</v>
      </c>
      <c r="CG185" s="36" t="str">
        <f t="shared" ref="CG185:CL185" si="853">IF(COUNT(CG178:CG184)=0,"",AVERAGE(CG178:CG184))</f>
        <v/>
      </c>
      <c r="CH185" s="36" t="str">
        <f t="shared" si="853"/>
        <v/>
      </c>
      <c r="CI185" s="36" t="str">
        <f t="shared" si="853"/>
        <v/>
      </c>
      <c r="CJ185" s="36" t="str">
        <f t="shared" si="853"/>
        <v/>
      </c>
      <c r="CK185" s="36" t="str">
        <f t="shared" si="853"/>
        <v/>
      </c>
      <c r="CL185" s="36" t="str">
        <f t="shared" si="853"/>
        <v/>
      </c>
      <c r="CM185" s="52" t="str">
        <f>IF(COUNT(#REF!)=0,"",AVERAGE(#REF!))</f>
        <v/>
      </c>
      <c r="CO185" s="48"/>
      <c r="CP185" s="17" t="s">
        <v>1</v>
      </c>
      <c r="CQ185" s="36" t="str">
        <f t="shared" ref="CQ185:CV185" si="854">IF(COUNT(CQ178:CQ184)=0,"",AVERAGE(CQ178:CQ184))</f>
        <v/>
      </c>
      <c r="CR185" s="36" t="str">
        <f t="shared" si="854"/>
        <v/>
      </c>
      <c r="CS185" s="36" t="str">
        <f t="shared" si="854"/>
        <v/>
      </c>
      <c r="CT185" s="36" t="str">
        <f t="shared" si="854"/>
        <v/>
      </c>
      <c r="CU185" s="36" t="str">
        <f t="shared" si="854"/>
        <v/>
      </c>
      <c r="CV185" s="36" t="str">
        <f t="shared" si="854"/>
        <v/>
      </c>
      <c r="CW185" s="52" t="str">
        <f>IF(COUNT(#REF!)=0,"",AVERAGE(#REF!))</f>
        <v/>
      </c>
      <c r="CY185" s="48"/>
      <c r="CZ185" s="17" t="s">
        <v>1</v>
      </c>
      <c r="DA185" s="36" t="str">
        <f t="shared" ref="DA185:DF185" si="855">IF(COUNT(DA178:DA184)=0,"",AVERAGE(DA178:DA184))</f>
        <v/>
      </c>
      <c r="DB185" s="36" t="str">
        <f t="shared" si="855"/>
        <v/>
      </c>
      <c r="DC185" s="36" t="str">
        <f t="shared" si="855"/>
        <v/>
      </c>
      <c r="DD185" s="36" t="str">
        <f t="shared" si="855"/>
        <v/>
      </c>
      <c r="DE185" s="36" t="str">
        <f t="shared" si="855"/>
        <v/>
      </c>
      <c r="DF185" s="36" t="str">
        <f t="shared" si="855"/>
        <v/>
      </c>
      <c r="DG185" s="52" t="str">
        <f>IF(COUNT(#REF!)=0,"",AVERAGE(#REF!))</f>
        <v/>
      </c>
      <c r="DI185" s="48"/>
      <c r="DJ185" s="17" t="s">
        <v>1</v>
      </c>
      <c r="DK185" s="36" t="str">
        <f t="shared" ref="DK185:DP185" si="856">IF(COUNT(DK178:DK184)=0,"",AVERAGE(DK178:DK184))</f>
        <v/>
      </c>
      <c r="DL185" s="36" t="str">
        <f t="shared" si="856"/>
        <v/>
      </c>
      <c r="DM185" s="36" t="str">
        <f t="shared" si="856"/>
        <v/>
      </c>
      <c r="DN185" s="36" t="str">
        <f t="shared" si="856"/>
        <v/>
      </c>
      <c r="DO185" s="36" t="str">
        <f t="shared" si="856"/>
        <v/>
      </c>
      <c r="DP185" s="36" t="str">
        <f t="shared" si="856"/>
        <v/>
      </c>
      <c r="DQ185" s="52" t="str">
        <f>IF(COUNT(#REF!)=0,"",AVERAGE(#REF!))</f>
        <v/>
      </c>
      <c r="DS185" s="48"/>
      <c r="DT185" s="17" t="s">
        <v>1</v>
      </c>
      <c r="DU185" s="36" t="str">
        <f t="shared" ref="DU185:DZ185" si="857">IF(COUNT(DU178:DU184)=0,"",AVERAGE(DU178:DU184))</f>
        <v/>
      </c>
      <c r="DV185" s="36" t="str">
        <f t="shared" si="857"/>
        <v/>
      </c>
      <c r="DW185" s="36" t="str">
        <f t="shared" si="857"/>
        <v/>
      </c>
      <c r="DX185" s="36" t="str">
        <f t="shared" si="857"/>
        <v/>
      </c>
      <c r="DY185" s="36" t="str">
        <f t="shared" si="857"/>
        <v/>
      </c>
      <c r="DZ185" s="36" t="str">
        <f t="shared" si="857"/>
        <v/>
      </c>
      <c r="EA185" s="52" t="str">
        <f>IF(COUNT(#REF!)=0,"",AVERAGE(#REF!))</f>
        <v/>
      </c>
      <c r="EC185" s="48"/>
      <c r="ED185" s="17" t="s">
        <v>1</v>
      </c>
      <c r="EE185" s="36" t="str">
        <f t="shared" ref="EE185:EJ185" si="858">IF(COUNT(EE178:EE184)=0,"",AVERAGE(EE178:EE184))</f>
        <v/>
      </c>
      <c r="EF185" s="36" t="str">
        <f t="shared" si="858"/>
        <v/>
      </c>
      <c r="EG185" s="36" t="str">
        <f t="shared" si="858"/>
        <v/>
      </c>
      <c r="EH185" s="36" t="str">
        <f t="shared" si="858"/>
        <v/>
      </c>
      <c r="EI185" s="36" t="str">
        <f t="shared" si="858"/>
        <v/>
      </c>
      <c r="EJ185" s="36" t="str">
        <f t="shared" si="858"/>
        <v/>
      </c>
      <c r="EK185" s="52" t="str">
        <f>IF(COUNT(#REF!)=0,"",AVERAGE(#REF!))</f>
        <v/>
      </c>
      <c r="EM185" s="48"/>
      <c r="EN185" s="17" t="s">
        <v>1</v>
      </c>
      <c r="EO185" s="36" t="str">
        <f t="shared" ref="EO185:ET185" si="859">IF(COUNT(EO178:EO184)=0,"",AVERAGE(EO178:EO184))</f>
        <v/>
      </c>
      <c r="EP185" s="36" t="str">
        <f t="shared" si="859"/>
        <v/>
      </c>
      <c r="EQ185" s="36" t="str">
        <f t="shared" si="859"/>
        <v/>
      </c>
      <c r="ER185" s="36" t="str">
        <f t="shared" si="859"/>
        <v/>
      </c>
      <c r="ES185" s="36" t="str">
        <f t="shared" si="859"/>
        <v/>
      </c>
      <c r="ET185" s="36" t="str">
        <f t="shared" si="859"/>
        <v/>
      </c>
      <c r="EU185" s="52" t="str">
        <f>IF(COUNT(#REF!)=0,"",AVERAGE(#REF!))</f>
        <v/>
      </c>
      <c r="EW185" s="48"/>
      <c r="EX185" s="17" t="s">
        <v>1</v>
      </c>
      <c r="EY185" s="36" t="str">
        <f t="shared" ref="EY185:FD185" si="860">IF(COUNT(EY178:EY184)=0,"",AVERAGE(EY178:EY184))</f>
        <v/>
      </c>
      <c r="EZ185" s="36" t="str">
        <f t="shared" si="860"/>
        <v/>
      </c>
      <c r="FA185" s="36" t="str">
        <f t="shared" si="860"/>
        <v/>
      </c>
      <c r="FB185" s="36" t="str">
        <f t="shared" si="860"/>
        <v/>
      </c>
      <c r="FC185" s="36" t="str">
        <f t="shared" si="860"/>
        <v/>
      </c>
      <c r="FD185" s="36" t="str">
        <f t="shared" si="860"/>
        <v/>
      </c>
      <c r="FE185" s="52" t="str">
        <f>IF(COUNT(#REF!)=0,"",AVERAGE(#REF!))</f>
        <v/>
      </c>
      <c r="FG185" s="48"/>
      <c r="FH185" s="17" t="s">
        <v>1</v>
      </c>
      <c r="FI185" s="36" t="str">
        <f t="shared" ref="FI185:FN185" si="861">IF(COUNT(FI178:FI184)=0,"",AVERAGE(FI178:FI184))</f>
        <v/>
      </c>
      <c r="FJ185" s="36" t="str">
        <f t="shared" si="861"/>
        <v/>
      </c>
      <c r="FK185" s="36" t="str">
        <f t="shared" si="861"/>
        <v/>
      </c>
      <c r="FL185" s="36" t="str">
        <f t="shared" si="861"/>
        <v/>
      </c>
      <c r="FM185" s="36" t="str">
        <f t="shared" si="861"/>
        <v/>
      </c>
      <c r="FN185" s="36" t="str">
        <f t="shared" si="861"/>
        <v/>
      </c>
      <c r="FO185" s="52" t="str">
        <f>IF(COUNT(#REF!)=0,"",AVERAGE(#REF!))</f>
        <v/>
      </c>
      <c r="FQ185" s="48"/>
      <c r="FR185" s="17" t="s">
        <v>1</v>
      </c>
      <c r="FS185" s="36" t="str">
        <f t="shared" ref="FS185:FX185" si="862">IF(COUNT(FS178:FS184)=0,"",AVERAGE(FS178:FS184))</f>
        <v/>
      </c>
      <c r="FT185" s="36" t="str">
        <f t="shared" si="862"/>
        <v/>
      </c>
      <c r="FU185" s="36" t="str">
        <f t="shared" si="862"/>
        <v/>
      </c>
      <c r="FV185" s="36" t="str">
        <f t="shared" si="862"/>
        <v/>
      </c>
      <c r="FW185" s="36" t="str">
        <f t="shared" si="862"/>
        <v/>
      </c>
      <c r="FX185" s="36" t="str">
        <f t="shared" si="862"/>
        <v/>
      </c>
      <c r="FY185" s="52" t="str">
        <f>IF(COUNT(#REF!)=0,"",AVERAGE(#REF!))</f>
        <v/>
      </c>
      <c r="GA185" s="48"/>
      <c r="GB185" s="17" t="s">
        <v>1</v>
      </c>
      <c r="GC185" s="36" t="str">
        <f t="shared" ref="GC185:GH185" si="863">IF(COUNT(GC178:GC184)=0,"",AVERAGE(GC178:GC184))</f>
        <v/>
      </c>
      <c r="GD185" s="36" t="str">
        <f t="shared" si="863"/>
        <v/>
      </c>
      <c r="GE185" s="36" t="str">
        <f t="shared" si="863"/>
        <v/>
      </c>
      <c r="GF185" s="36" t="str">
        <f t="shared" si="863"/>
        <v/>
      </c>
      <c r="GG185" s="36" t="str">
        <f t="shared" si="863"/>
        <v/>
      </c>
      <c r="GH185" s="36" t="str">
        <f t="shared" si="863"/>
        <v/>
      </c>
      <c r="GI185" s="52" t="str">
        <f>IF(COUNT(#REF!)=0,"",AVERAGE(#REF!))</f>
        <v/>
      </c>
      <c r="GK185" s="48"/>
      <c r="GL185" s="17" t="s">
        <v>1</v>
      </c>
      <c r="GM185" s="36" t="str">
        <f t="shared" ref="GM185:GR185" si="864">IF(COUNT(GM178:GM184)=0,"",AVERAGE(GM178:GM184))</f>
        <v/>
      </c>
      <c r="GN185" s="36" t="str">
        <f t="shared" si="864"/>
        <v/>
      </c>
      <c r="GO185" s="36" t="str">
        <f t="shared" si="864"/>
        <v/>
      </c>
      <c r="GP185" s="36" t="str">
        <f t="shared" si="864"/>
        <v/>
      </c>
      <c r="GQ185" s="36" t="str">
        <f t="shared" si="864"/>
        <v/>
      </c>
      <c r="GR185" s="36" t="str">
        <f t="shared" si="864"/>
        <v/>
      </c>
      <c r="GS185" s="52" t="str">
        <f>IF(COUNT(#REF!)=0,"",AVERAGE(#REF!))</f>
        <v/>
      </c>
      <c r="GU185" s="48"/>
      <c r="GV185" s="17" t="s">
        <v>1</v>
      </c>
      <c r="GW185" s="36" t="str">
        <f t="shared" ref="GW185:HB185" si="865">IF(COUNT(GW178:GW184)=0,"",AVERAGE(GW178:GW184))</f>
        <v/>
      </c>
      <c r="GX185" s="36" t="str">
        <f t="shared" si="865"/>
        <v/>
      </c>
      <c r="GY185" s="36" t="str">
        <f t="shared" si="865"/>
        <v/>
      </c>
      <c r="GZ185" s="36" t="str">
        <f t="shared" si="865"/>
        <v/>
      </c>
      <c r="HA185" s="36" t="str">
        <f t="shared" si="865"/>
        <v/>
      </c>
      <c r="HB185" s="36" t="str">
        <f t="shared" si="865"/>
        <v/>
      </c>
      <c r="HC185" s="52" t="str">
        <f>IF(COUNT(#REF!)=0,"",AVERAGE(#REF!))</f>
        <v/>
      </c>
      <c r="HE185" s="48"/>
      <c r="HF185" s="17" t="s">
        <v>1</v>
      </c>
      <c r="HG185" s="36" t="str">
        <f t="shared" ref="HG185:HL185" si="866">IF(COUNT(HG178:HG184)=0,"",AVERAGE(HG178:HG184))</f>
        <v/>
      </c>
      <c r="HH185" s="36" t="str">
        <f t="shared" si="866"/>
        <v/>
      </c>
      <c r="HI185" s="36" t="str">
        <f t="shared" si="866"/>
        <v/>
      </c>
      <c r="HJ185" s="36" t="str">
        <f t="shared" si="866"/>
        <v/>
      </c>
      <c r="HK185" s="36" t="str">
        <f t="shared" si="866"/>
        <v/>
      </c>
      <c r="HL185" s="36" t="str">
        <f t="shared" si="866"/>
        <v/>
      </c>
      <c r="HM185" s="52" t="str">
        <f>IF(COUNT(#REF!)=0,"",AVERAGE(#REF!))</f>
        <v/>
      </c>
      <c r="HO185" s="48"/>
      <c r="HP185" s="17" t="s">
        <v>1</v>
      </c>
      <c r="HQ185" s="36" t="str">
        <f t="shared" ref="HQ185:HV185" si="867">IF(COUNT(HQ178:HQ184)=0,"",AVERAGE(HQ178:HQ184))</f>
        <v/>
      </c>
      <c r="HR185" s="36" t="str">
        <f t="shared" si="867"/>
        <v/>
      </c>
      <c r="HS185" s="36" t="str">
        <f t="shared" si="867"/>
        <v/>
      </c>
      <c r="HT185" s="36" t="str">
        <f t="shared" si="867"/>
        <v/>
      </c>
      <c r="HU185" s="36" t="str">
        <f t="shared" si="867"/>
        <v/>
      </c>
      <c r="HV185" s="36" t="str">
        <f t="shared" si="867"/>
        <v/>
      </c>
      <c r="HW185" s="52" t="str">
        <f>IF(COUNT(#REF!)=0,"",AVERAGE(#REF!))</f>
        <v/>
      </c>
      <c r="HY185" s="48"/>
      <c r="HZ185" s="17" t="s">
        <v>1</v>
      </c>
      <c r="IA185" s="36" t="str">
        <f t="shared" ref="IA185:IF185" si="868">IF(COUNT(IA178:IA184)=0,"",AVERAGE(IA178:IA184))</f>
        <v/>
      </c>
      <c r="IB185" s="36" t="str">
        <f t="shared" si="868"/>
        <v/>
      </c>
      <c r="IC185" s="36" t="str">
        <f t="shared" si="868"/>
        <v/>
      </c>
      <c r="ID185" s="36" t="str">
        <f t="shared" si="868"/>
        <v/>
      </c>
      <c r="IE185" s="36" t="str">
        <f t="shared" si="868"/>
        <v/>
      </c>
      <c r="IF185" s="36" t="str">
        <f t="shared" si="868"/>
        <v/>
      </c>
      <c r="IG185" s="52" t="str">
        <f>IF(COUNT(#REF!)=0,"",AVERAGE(#REF!))</f>
        <v/>
      </c>
      <c r="II185" s="48"/>
      <c r="IJ185" s="17" t="s">
        <v>1</v>
      </c>
      <c r="IK185" s="36" t="str">
        <f t="shared" ref="IK185:IP185" si="869">IF(COUNT(IK178:IK184)=0,"",AVERAGE(IK178:IK184))</f>
        <v/>
      </c>
      <c r="IL185" s="36" t="str">
        <f t="shared" si="869"/>
        <v/>
      </c>
      <c r="IM185" s="36" t="str">
        <f t="shared" si="869"/>
        <v/>
      </c>
      <c r="IN185" s="36" t="str">
        <f t="shared" si="869"/>
        <v/>
      </c>
      <c r="IO185" s="36" t="str">
        <f t="shared" si="869"/>
        <v/>
      </c>
      <c r="IP185" s="36" t="str">
        <f t="shared" si="869"/>
        <v/>
      </c>
      <c r="IQ185" s="52" t="str">
        <f>IF(COUNT(#REF!)=0,"",AVERAGE(#REF!))</f>
        <v/>
      </c>
      <c r="IS185" s="48"/>
      <c r="IT185" s="17" t="s">
        <v>1</v>
      </c>
      <c r="IU185" s="36" t="str">
        <f t="shared" ref="IU185:IZ185" si="870">IF(COUNT(IU178:IU184)=0,"",AVERAGE(IU178:IU184))</f>
        <v/>
      </c>
      <c r="IV185" s="36" t="str">
        <f t="shared" si="870"/>
        <v/>
      </c>
      <c r="IW185" s="36" t="str">
        <f t="shared" si="870"/>
        <v/>
      </c>
      <c r="IX185" s="36" t="str">
        <f t="shared" si="870"/>
        <v/>
      </c>
      <c r="IY185" s="36" t="str">
        <f t="shared" si="870"/>
        <v/>
      </c>
      <c r="IZ185" s="36" t="str">
        <f t="shared" si="870"/>
        <v/>
      </c>
      <c r="JA185" s="52" t="str">
        <f>IF(COUNT(#REF!)=0,"",AVERAGE(#REF!))</f>
        <v/>
      </c>
    </row>
    <row r="186" spans="1:261" s="1" customFormat="1" ht="13.8" outlineLevel="1" x14ac:dyDescent="0.25">
      <c r="A186" s="99" t="s">
        <v>129</v>
      </c>
      <c r="B186" s="345">
        <f>IF(A186="High",TECHHigh,(IF(A186="Medium",TECHMed,(IF(A186="Low",TechLow,0)))))</f>
        <v>1</v>
      </c>
      <c r="C186" s="341">
        <v>6.2</v>
      </c>
      <c r="D186" s="38" t="s">
        <v>425</v>
      </c>
      <c r="E186" s="349">
        <f>E188</f>
        <v>0</v>
      </c>
      <c r="F186" s="349">
        <f t="shared" ref="F186:J186" si="871">F188</f>
        <v>0</v>
      </c>
      <c r="G186" s="349" t="e">
        <f t="shared" si="871"/>
        <v>#DIV/0!</v>
      </c>
      <c r="H186" s="349" t="e">
        <f t="shared" si="871"/>
        <v>#DIV/0!</v>
      </c>
      <c r="I186" s="349" t="e">
        <f t="shared" si="871"/>
        <v>#DIV/0!</v>
      </c>
      <c r="J186" s="349">
        <f t="shared" si="871"/>
        <v>5</v>
      </c>
      <c r="K186" s="52"/>
      <c r="M186" s="37">
        <v>6.2</v>
      </c>
      <c r="N186" s="38" t="s">
        <v>425</v>
      </c>
      <c r="O186" s="38"/>
      <c r="P186" s="38"/>
      <c r="Q186" s="38"/>
      <c r="R186" s="38"/>
      <c r="S186" s="38"/>
      <c r="T186" s="38"/>
      <c r="U186" s="52"/>
      <c r="W186" s="37">
        <v>6.2</v>
      </c>
      <c r="X186" s="38" t="s">
        <v>425</v>
      </c>
      <c r="Y186" s="38"/>
      <c r="Z186" s="38"/>
      <c r="AA186" s="38"/>
      <c r="AB186" s="38"/>
      <c r="AC186" s="38"/>
      <c r="AD186" s="38"/>
      <c r="AE186" s="52"/>
      <c r="AG186" s="37">
        <v>6.2</v>
      </c>
      <c r="AH186" s="38" t="s">
        <v>425</v>
      </c>
      <c r="AI186" s="38"/>
      <c r="AJ186" s="38"/>
      <c r="AK186" s="38"/>
      <c r="AL186" s="38"/>
      <c r="AM186" s="38"/>
      <c r="AN186" s="38"/>
      <c r="AO186" s="52"/>
      <c r="AQ186" s="37">
        <v>6.2</v>
      </c>
      <c r="AR186" s="38" t="s">
        <v>425</v>
      </c>
      <c r="AS186" s="38"/>
      <c r="AT186" s="38"/>
      <c r="AU186" s="38"/>
      <c r="AV186" s="38"/>
      <c r="AW186" s="38"/>
      <c r="AX186" s="38"/>
      <c r="AY186" s="52"/>
      <c r="BA186" s="37">
        <v>6.2</v>
      </c>
      <c r="BB186" s="38" t="s">
        <v>425</v>
      </c>
      <c r="BC186" s="38"/>
      <c r="BD186" s="38"/>
      <c r="BE186" s="38"/>
      <c r="BF186" s="38"/>
      <c r="BG186" s="38"/>
      <c r="BH186" s="38"/>
      <c r="BI186" s="52"/>
      <c r="BK186" s="37">
        <v>6.2</v>
      </c>
      <c r="BL186" s="38" t="s">
        <v>425</v>
      </c>
      <c r="BM186" s="38"/>
      <c r="BN186" s="38"/>
      <c r="BO186" s="38"/>
      <c r="BP186" s="38"/>
      <c r="BQ186" s="38"/>
      <c r="BR186" s="38"/>
      <c r="BS186" s="52"/>
      <c r="BU186" s="37">
        <v>6.2</v>
      </c>
      <c r="BV186" s="38" t="s">
        <v>425</v>
      </c>
      <c r="BW186" s="38"/>
      <c r="BX186" s="38"/>
      <c r="BY186" s="38"/>
      <c r="BZ186" s="38"/>
      <c r="CA186" s="38"/>
      <c r="CB186" s="38"/>
      <c r="CC186" s="52"/>
      <c r="CE186" s="37">
        <v>6.2</v>
      </c>
      <c r="CF186" s="38" t="s">
        <v>425</v>
      </c>
      <c r="CG186" s="38"/>
      <c r="CH186" s="38"/>
      <c r="CI186" s="38"/>
      <c r="CJ186" s="38"/>
      <c r="CK186" s="38"/>
      <c r="CL186" s="38"/>
      <c r="CM186" s="52"/>
      <c r="CO186" s="37">
        <v>6.2</v>
      </c>
      <c r="CP186" s="38" t="s">
        <v>425</v>
      </c>
      <c r="CQ186" s="38"/>
      <c r="CR186" s="38"/>
      <c r="CS186" s="38"/>
      <c r="CT186" s="38"/>
      <c r="CU186" s="38"/>
      <c r="CV186" s="38"/>
      <c r="CW186" s="52"/>
      <c r="CY186" s="37">
        <v>6.2</v>
      </c>
      <c r="CZ186" s="38" t="s">
        <v>425</v>
      </c>
      <c r="DA186" s="38"/>
      <c r="DB186" s="38"/>
      <c r="DC186" s="38"/>
      <c r="DD186" s="38"/>
      <c r="DE186" s="38"/>
      <c r="DF186" s="38"/>
      <c r="DG186" s="52"/>
      <c r="DI186" s="37">
        <v>6.2</v>
      </c>
      <c r="DJ186" s="38" t="s">
        <v>425</v>
      </c>
      <c r="DK186" s="38"/>
      <c r="DL186" s="38"/>
      <c r="DM186" s="38"/>
      <c r="DN186" s="38"/>
      <c r="DO186" s="38"/>
      <c r="DP186" s="38"/>
      <c r="DQ186" s="52"/>
      <c r="DS186" s="37">
        <v>6.2</v>
      </c>
      <c r="DT186" s="38" t="s">
        <v>425</v>
      </c>
      <c r="DU186" s="38"/>
      <c r="DV186" s="38"/>
      <c r="DW186" s="38"/>
      <c r="DX186" s="38"/>
      <c r="DY186" s="38"/>
      <c r="DZ186" s="38"/>
      <c r="EA186" s="52"/>
      <c r="EC186" s="37">
        <v>6.2</v>
      </c>
      <c r="ED186" s="38" t="s">
        <v>425</v>
      </c>
      <c r="EE186" s="38"/>
      <c r="EF186" s="38"/>
      <c r="EG186" s="38"/>
      <c r="EH186" s="38"/>
      <c r="EI186" s="38"/>
      <c r="EJ186" s="38"/>
      <c r="EK186" s="52"/>
      <c r="EM186" s="37">
        <v>6.2</v>
      </c>
      <c r="EN186" s="38" t="s">
        <v>425</v>
      </c>
      <c r="EO186" s="38"/>
      <c r="EP186" s="38"/>
      <c r="EQ186" s="38"/>
      <c r="ER186" s="38"/>
      <c r="ES186" s="38"/>
      <c r="ET186" s="38"/>
      <c r="EU186" s="52"/>
      <c r="EW186" s="37">
        <v>6.2</v>
      </c>
      <c r="EX186" s="38" t="s">
        <v>425</v>
      </c>
      <c r="EY186" s="38"/>
      <c r="EZ186" s="38"/>
      <c r="FA186" s="38"/>
      <c r="FB186" s="38"/>
      <c r="FC186" s="38"/>
      <c r="FD186" s="38"/>
      <c r="FE186" s="52"/>
      <c r="FG186" s="37">
        <v>6.2</v>
      </c>
      <c r="FH186" s="38" t="s">
        <v>425</v>
      </c>
      <c r="FI186" s="38"/>
      <c r="FJ186" s="38"/>
      <c r="FK186" s="38"/>
      <c r="FL186" s="38"/>
      <c r="FM186" s="38"/>
      <c r="FN186" s="38"/>
      <c r="FO186" s="52"/>
      <c r="FQ186" s="37">
        <v>6.2</v>
      </c>
      <c r="FR186" s="38" t="s">
        <v>425</v>
      </c>
      <c r="FS186" s="38"/>
      <c r="FT186" s="38"/>
      <c r="FU186" s="38"/>
      <c r="FV186" s="38"/>
      <c r="FW186" s="38"/>
      <c r="FX186" s="38"/>
      <c r="FY186" s="52"/>
      <c r="GA186" s="37">
        <v>6.2</v>
      </c>
      <c r="GB186" s="38" t="s">
        <v>425</v>
      </c>
      <c r="GC186" s="38"/>
      <c r="GD186" s="38"/>
      <c r="GE186" s="38"/>
      <c r="GF186" s="38"/>
      <c r="GG186" s="38"/>
      <c r="GH186" s="38"/>
      <c r="GI186" s="52"/>
      <c r="GK186" s="37">
        <v>6.2</v>
      </c>
      <c r="GL186" s="38" t="s">
        <v>425</v>
      </c>
      <c r="GM186" s="38"/>
      <c r="GN186" s="38"/>
      <c r="GO186" s="38"/>
      <c r="GP186" s="38"/>
      <c r="GQ186" s="38"/>
      <c r="GR186" s="38"/>
      <c r="GS186" s="52"/>
      <c r="GU186" s="37">
        <v>6.2</v>
      </c>
      <c r="GV186" s="38" t="s">
        <v>425</v>
      </c>
      <c r="GW186" s="38"/>
      <c r="GX186" s="38"/>
      <c r="GY186" s="38"/>
      <c r="GZ186" s="38"/>
      <c r="HA186" s="38"/>
      <c r="HB186" s="38"/>
      <c r="HC186" s="52"/>
      <c r="HE186" s="37">
        <v>6.2</v>
      </c>
      <c r="HF186" s="38" t="s">
        <v>425</v>
      </c>
      <c r="HG186" s="38"/>
      <c r="HH186" s="38"/>
      <c r="HI186" s="38"/>
      <c r="HJ186" s="38"/>
      <c r="HK186" s="38"/>
      <c r="HL186" s="38"/>
      <c r="HM186" s="52"/>
      <c r="HO186" s="37">
        <v>6.2</v>
      </c>
      <c r="HP186" s="38" t="s">
        <v>425</v>
      </c>
      <c r="HQ186" s="38"/>
      <c r="HR186" s="38"/>
      <c r="HS186" s="38"/>
      <c r="HT186" s="38"/>
      <c r="HU186" s="38"/>
      <c r="HV186" s="38"/>
      <c r="HW186" s="52"/>
      <c r="HY186" s="37">
        <v>6.2</v>
      </c>
      <c r="HZ186" s="38" t="s">
        <v>425</v>
      </c>
      <c r="IA186" s="38"/>
      <c r="IB186" s="38"/>
      <c r="IC186" s="38"/>
      <c r="ID186" s="38"/>
      <c r="IE186" s="38"/>
      <c r="IF186" s="38"/>
      <c r="IG186" s="52"/>
      <c r="II186" s="37">
        <v>6.2</v>
      </c>
      <c r="IJ186" s="38" t="s">
        <v>425</v>
      </c>
      <c r="IK186" s="38"/>
      <c r="IL186" s="38"/>
      <c r="IM186" s="38"/>
      <c r="IN186" s="38"/>
      <c r="IO186" s="38"/>
      <c r="IP186" s="38"/>
      <c r="IQ186" s="52"/>
      <c r="IS186" s="37">
        <v>6.2</v>
      </c>
      <c r="IT186" s="38" t="s">
        <v>425</v>
      </c>
      <c r="IU186" s="38"/>
      <c r="IV186" s="38"/>
      <c r="IW186" s="38"/>
      <c r="IX186" s="38"/>
      <c r="IY186" s="38"/>
      <c r="IZ186" s="38"/>
      <c r="JA186" s="52"/>
    </row>
    <row r="187" spans="1:261" s="1" customFormat="1" outlineLevel="2" x14ac:dyDescent="0.25">
      <c r="B187" s="338"/>
      <c r="C187" s="328"/>
      <c r="D187" s="41">
        <v>1</v>
      </c>
      <c r="E187" s="6"/>
      <c r="F187" s="6"/>
      <c r="G187" s="6"/>
      <c r="H187" s="6"/>
      <c r="I187" s="6"/>
      <c r="J187" s="6"/>
      <c r="K187" s="52"/>
      <c r="M187" s="328"/>
      <c r="N187" s="41">
        <v>1</v>
      </c>
      <c r="O187" s="6">
        <v>0</v>
      </c>
      <c r="P187" s="6">
        <v>0</v>
      </c>
      <c r="Q187" s="6"/>
      <c r="R187" s="6"/>
      <c r="S187" s="6"/>
      <c r="T187" s="6">
        <v>5</v>
      </c>
      <c r="U187" s="52"/>
      <c r="W187" s="328"/>
      <c r="X187" s="41">
        <v>1</v>
      </c>
      <c r="Y187" s="6"/>
      <c r="Z187" s="6"/>
      <c r="AA187" s="6"/>
      <c r="AB187" s="6"/>
      <c r="AC187" s="6"/>
      <c r="AD187" s="6"/>
      <c r="AE187" s="52"/>
      <c r="AG187" s="328"/>
      <c r="AH187" s="41">
        <v>1</v>
      </c>
      <c r="AI187" s="6"/>
      <c r="AJ187" s="6"/>
      <c r="AK187" s="6"/>
      <c r="AL187" s="6"/>
      <c r="AM187" s="6"/>
      <c r="AN187" s="6"/>
      <c r="AO187" s="52"/>
      <c r="AQ187" s="328"/>
      <c r="AR187" s="41">
        <v>1</v>
      </c>
      <c r="AS187" s="6"/>
      <c r="AT187" s="6"/>
      <c r="AU187" s="6"/>
      <c r="AV187" s="6"/>
      <c r="AW187" s="6"/>
      <c r="AX187" s="6"/>
      <c r="AY187" s="52"/>
      <c r="BA187" s="328"/>
      <c r="BB187" s="41">
        <v>1</v>
      </c>
      <c r="BC187" s="6"/>
      <c r="BD187" s="6"/>
      <c r="BE187" s="6"/>
      <c r="BF187" s="6"/>
      <c r="BG187" s="6"/>
      <c r="BH187" s="6"/>
      <c r="BI187" s="52"/>
      <c r="BK187" s="328"/>
      <c r="BL187" s="41">
        <v>1</v>
      </c>
      <c r="BM187" s="6"/>
      <c r="BN187" s="6"/>
      <c r="BO187" s="6"/>
      <c r="BP187" s="6"/>
      <c r="BQ187" s="6"/>
      <c r="BR187" s="6"/>
      <c r="BS187" s="52"/>
      <c r="BU187" s="328"/>
      <c r="BV187" s="41">
        <v>1</v>
      </c>
      <c r="BW187" s="6"/>
      <c r="BX187" s="6"/>
      <c r="BY187" s="6"/>
      <c r="BZ187" s="6"/>
      <c r="CA187" s="6"/>
      <c r="CB187" s="6"/>
      <c r="CC187" s="52"/>
      <c r="CE187" s="328"/>
      <c r="CF187" s="41">
        <v>1</v>
      </c>
      <c r="CG187" s="6"/>
      <c r="CH187" s="6"/>
      <c r="CI187" s="6"/>
      <c r="CJ187" s="6"/>
      <c r="CK187" s="6"/>
      <c r="CL187" s="6"/>
      <c r="CM187" s="52"/>
      <c r="CO187" s="328"/>
      <c r="CP187" s="41">
        <v>1</v>
      </c>
      <c r="CQ187" s="6"/>
      <c r="CR187" s="6"/>
      <c r="CS187" s="6"/>
      <c r="CT187" s="6"/>
      <c r="CU187" s="6"/>
      <c r="CV187" s="6"/>
      <c r="CW187" s="52"/>
      <c r="CY187" s="328"/>
      <c r="CZ187" s="41">
        <v>1</v>
      </c>
      <c r="DA187" s="6"/>
      <c r="DB187" s="6"/>
      <c r="DC187" s="6"/>
      <c r="DD187" s="6"/>
      <c r="DE187" s="6"/>
      <c r="DF187" s="6"/>
      <c r="DG187" s="52"/>
      <c r="DI187" s="328"/>
      <c r="DJ187" s="41">
        <v>1</v>
      </c>
      <c r="DK187" s="6"/>
      <c r="DL187" s="6"/>
      <c r="DM187" s="6"/>
      <c r="DN187" s="6"/>
      <c r="DO187" s="6"/>
      <c r="DP187" s="6"/>
      <c r="DQ187" s="52"/>
      <c r="DS187" s="328"/>
      <c r="DT187" s="41">
        <v>1</v>
      </c>
      <c r="DU187" s="6"/>
      <c r="DV187" s="6"/>
      <c r="DW187" s="6"/>
      <c r="DX187" s="6"/>
      <c r="DY187" s="6"/>
      <c r="DZ187" s="6"/>
      <c r="EA187" s="52"/>
      <c r="EC187" s="328"/>
      <c r="ED187" s="41">
        <v>1</v>
      </c>
      <c r="EE187" s="6"/>
      <c r="EF187" s="6"/>
      <c r="EG187" s="6"/>
      <c r="EH187" s="6"/>
      <c r="EI187" s="6"/>
      <c r="EJ187" s="6"/>
      <c r="EK187" s="52"/>
      <c r="EM187" s="328"/>
      <c r="EN187" s="41">
        <v>1</v>
      </c>
      <c r="EO187" s="6"/>
      <c r="EP187" s="6"/>
      <c r="EQ187" s="6"/>
      <c r="ER187" s="6"/>
      <c r="ES187" s="6"/>
      <c r="ET187" s="6"/>
      <c r="EU187" s="52"/>
      <c r="EW187" s="328"/>
      <c r="EX187" s="41">
        <v>1</v>
      </c>
      <c r="EY187" s="6"/>
      <c r="EZ187" s="6"/>
      <c r="FA187" s="6"/>
      <c r="FB187" s="6"/>
      <c r="FC187" s="6"/>
      <c r="FD187" s="6"/>
      <c r="FE187" s="52"/>
      <c r="FG187" s="328"/>
      <c r="FH187" s="41">
        <v>1</v>
      </c>
      <c r="FI187" s="6"/>
      <c r="FJ187" s="6"/>
      <c r="FK187" s="6"/>
      <c r="FL187" s="6"/>
      <c r="FM187" s="6"/>
      <c r="FN187" s="6"/>
      <c r="FO187" s="52"/>
      <c r="FQ187" s="328"/>
      <c r="FR187" s="41">
        <v>1</v>
      </c>
      <c r="FS187" s="6"/>
      <c r="FT187" s="6"/>
      <c r="FU187" s="6"/>
      <c r="FV187" s="6"/>
      <c r="FW187" s="6"/>
      <c r="FX187" s="6"/>
      <c r="FY187" s="52"/>
      <c r="GA187" s="328"/>
      <c r="GB187" s="41">
        <v>1</v>
      </c>
      <c r="GC187" s="6"/>
      <c r="GD187" s="6"/>
      <c r="GE187" s="6"/>
      <c r="GF187" s="6"/>
      <c r="GG187" s="6"/>
      <c r="GH187" s="6"/>
      <c r="GI187" s="52"/>
      <c r="GK187" s="328"/>
      <c r="GL187" s="41">
        <v>1</v>
      </c>
      <c r="GM187" s="6"/>
      <c r="GN187" s="6"/>
      <c r="GO187" s="6"/>
      <c r="GP187" s="6"/>
      <c r="GQ187" s="6"/>
      <c r="GR187" s="6"/>
      <c r="GS187" s="52"/>
      <c r="GU187" s="328"/>
      <c r="GV187" s="41">
        <v>1</v>
      </c>
      <c r="GW187" s="6"/>
      <c r="GX187" s="6"/>
      <c r="GY187" s="6"/>
      <c r="GZ187" s="6"/>
      <c r="HA187" s="6"/>
      <c r="HB187" s="6"/>
      <c r="HC187" s="52"/>
      <c r="HE187" s="328"/>
      <c r="HF187" s="41">
        <v>1</v>
      </c>
      <c r="HG187" s="6"/>
      <c r="HH187" s="6"/>
      <c r="HI187" s="6"/>
      <c r="HJ187" s="6"/>
      <c r="HK187" s="6"/>
      <c r="HL187" s="6"/>
      <c r="HM187" s="52"/>
      <c r="HO187" s="328"/>
      <c r="HP187" s="41">
        <v>1</v>
      </c>
      <c r="HQ187" s="6"/>
      <c r="HR187" s="6"/>
      <c r="HS187" s="6"/>
      <c r="HT187" s="6"/>
      <c r="HU187" s="6"/>
      <c r="HV187" s="6"/>
      <c r="HW187" s="52"/>
      <c r="HY187" s="328"/>
      <c r="HZ187" s="41">
        <v>1</v>
      </c>
      <c r="IA187" s="6"/>
      <c r="IB187" s="6"/>
      <c r="IC187" s="6"/>
      <c r="ID187" s="6"/>
      <c r="IE187" s="6"/>
      <c r="IF187" s="6"/>
      <c r="IG187" s="52"/>
      <c r="II187" s="328"/>
      <c r="IJ187" s="41">
        <v>1</v>
      </c>
      <c r="IK187" s="6"/>
      <c r="IL187" s="6"/>
      <c r="IM187" s="6"/>
      <c r="IN187" s="6"/>
      <c r="IO187" s="6"/>
      <c r="IP187" s="6"/>
      <c r="IQ187" s="52"/>
      <c r="IS187" s="328"/>
      <c r="IT187" s="41">
        <v>1</v>
      </c>
      <c r="IU187" s="6"/>
      <c r="IV187" s="6"/>
      <c r="IW187" s="6"/>
      <c r="IX187" s="6"/>
      <c r="IY187" s="6"/>
      <c r="IZ187" s="6"/>
      <c r="JA187" s="52"/>
    </row>
    <row r="188" spans="1:261" s="1" customFormat="1" outlineLevel="2" x14ac:dyDescent="0.25">
      <c r="B188" s="338"/>
      <c r="C188" s="339"/>
      <c r="D188" s="17" t="s">
        <v>1</v>
      </c>
      <c r="E188" s="36">
        <f>AVERAGE(O188,Y188,AI188,AS188,BC188,BM188,BW188,CG188,CQ188,DA188,DK188,DU188,EE188,EO188,EY188,FI188,FS188,GC188,GM188,GW188,HG188,HQ188,IA188,IK188,IU188)</f>
        <v>0</v>
      </c>
      <c r="F188" s="36">
        <f t="shared" ref="F188:J188" si="872">AVERAGE(P188,Z188,AJ188,AT188,BD188,BN188,BX188,CH188,CR188,DB188,DL188,DV188,EF188,EP188,EZ188,FJ188,FT188,GD188,GN188,GX188,HH188,HR188,IB188,IL188,IV188)</f>
        <v>0</v>
      </c>
      <c r="G188" s="36" t="e">
        <f t="shared" si="872"/>
        <v>#DIV/0!</v>
      </c>
      <c r="H188" s="36" t="e">
        <f t="shared" si="872"/>
        <v>#DIV/0!</v>
      </c>
      <c r="I188" s="36" t="e">
        <f t="shared" si="872"/>
        <v>#DIV/0!</v>
      </c>
      <c r="J188" s="36">
        <f t="shared" si="872"/>
        <v>5</v>
      </c>
      <c r="K188" s="52" t="s">
        <v>430</v>
      </c>
      <c r="M188" s="48"/>
      <c r="N188" s="17" t="s">
        <v>1</v>
      </c>
      <c r="O188" s="36">
        <f>IF(COUNT(O187:O187)=0,"",AVERAGE(O187:O187))</f>
        <v>0</v>
      </c>
      <c r="P188" s="36">
        <f>IF(COUNT(P187:P187)=0,"",AVERAGE(P187:P187))</f>
        <v>0</v>
      </c>
      <c r="Q188" s="36" t="str">
        <f>IF(COUNT(Q187:Q187)=0,"",AVERAGE(Q187:Q187))</f>
        <v/>
      </c>
      <c r="R188" s="36" t="str">
        <f>IF(COUNT(R187:R187)=0,"",AVERAGE(R187:R187))</f>
        <v/>
      </c>
      <c r="S188" s="36"/>
      <c r="T188" s="36">
        <f>IF(COUNT(T187:T187)=0,"",AVERAGE(T187:T187))</f>
        <v>5</v>
      </c>
      <c r="U188" s="52" t="str">
        <f>IF(COUNT(#REF!)=0,"",AVERAGE(#REF!))</f>
        <v/>
      </c>
      <c r="W188" s="48"/>
      <c r="X188" s="17" t="s">
        <v>1</v>
      </c>
      <c r="Y188" s="36" t="str">
        <f t="shared" ref="Y188:AD188" si="873">IF(COUNT(Y187:Y187)=0,"",AVERAGE(Y187:Y187))</f>
        <v/>
      </c>
      <c r="Z188" s="36" t="str">
        <f t="shared" si="873"/>
        <v/>
      </c>
      <c r="AA188" s="36" t="str">
        <f t="shared" si="873"/>
        <v/>
      </c>
      <c r="AB188" s="36" t="str">
        <f t="shared" si="873"/>
        <v/>
      </c>
      <c r="AC188" s="36" t="str">
        <f t="shared" si="873"/>
        <v/>
      </c>
      <c r="AD188" s="36" t="str">
        <f t="shared" si="873"/>
        <v/>
      </c>
      <c r="AE188" s="52" t="str">
        <f>IF(COUNT(#REF!)=0,"",AVERAGE(#REF!))</f>
        <v/>
      </c>
      <c r="AG188" s="48"/>
      <c r="AH188" s="17" t="s">
        <v>1</v>
      </c>
      <c r="AI188" s="36" t="str">
        <f t="shared" ref="AI188:AN188" si="874">IF(COUNT(AI187:AI187)=0,"",AVERAGE(AI187:AI187))</f>
        <v/>
      </c>
      <c r="AJ188" s="36" t="str">
        <f t="shared" si="874"/>
        <v/>
      </c>
      <c r="AK188" s="36" t="str">
        <f t="shared" si="874"/>
        <v/>
      </c>
      <c r="AL188" s="36" t="str">
        <f t="shared" si="874"/>
        <v/>
      </c>
      <c r="AM188" s="36" t="str">
        <f t="shared" si="874"/>
        <v/>
      </c>
      <c r="AN188" s="36" t="str">
        <f t="shared" si="874"/>
        <v/>
      </c>
      <c r="AO188" s="52" t="str">
        <f>IF(COUNT(#REF!)=0,"",AVERAGE(#REF!))</f>
        <v/>
      </c>
      <c r="AQ188" s="48"/>
      <c r="AR188" s="17" t="s">
        <v>1</v>
      </c>
      <c r="AS188" s="36" t="str">
        <f t="shared" ref="AS188:AX188" si="875">IF(COUNT(AS187:AS187)=0,"",AVERAGE(AS187:AS187))</f>
        <v/>
      </c>
      <c r="AT188" s="36" t="str">
        <f t="shared" si="875"/>
        <v/>
      </c>
      <c r="AU188" s="36" t="str">
        <f t="shared" si="875"/>
        <v/>
      </c>
      <c r="AV188" s="36" t="str">
        <f t="shared" si="875"/>
        <v/>
      </c>
      <c r="AW188" s="36" t="str">
        <f t="shared" si="875"/>
        <v/>
      </c>
      <c r="AX188" s="36" t="str">
        <f t="shared" si="875"/>
        <v/>
      </c>
      <c r="AY188" s="52" t="str">
        <f>IF(COUNT(#REF!)=0,"",AVERAGE(#REF!))</f>
        <v/>
      </c>
      <c r="BA188" s="48"/>
      <c r="BB188" s="17" t="s">
        <v>1</v>
      </c>
      <c r="BC188" s="36" t="str">
        <f t="shared" ref="BC188:BH188" si="876">IF(COUNT(BC187:BC187)=0,"",AVERAGE(BC187:BC187))</f>
        <v/>
      </c>
      <c r="BD188" s="36" t="str">
        <f t="shared" si="876"/>
        <v/>
      </c>
      <c r="BE188" s="36" t="str">
        <f t="shared" si="876"/>
        <v/>
      </c>
      <c r="BF188" s="36" t="str">
        <f t="shared" si="876"/>
        <v/>
      </c>
      <c r="BG188" s="36" t="str">
        <f t="shared" si="876"/>
        <v/>
      </c>
      <c r="BH188" s="36" t="str">
        <f t="shared" si="876"/>
        <v/>
      </c>
      <c r="BI188" s="52" t="str">
        <f>IF(COUNT(#REF!)=0,"",AVERAGE(#REF!))</f>
        <v/>
      </c>
      <c r="BK188" s="48"/>
      <c r="BL188" s="17" t="s">
        <v>1</v>
      </c>
      <c r="BM188" s="36" t="str">
        <f t="shared" ref="BM188:BR188" si="877">IF(COUNT(BM187:BM187)=0,"",AVERAGE(BM187:BM187))</f>
        <v/>
      </c>
      <c r="BN188" s="36" t="str">
        <f t="shared" si="877"/>
        <v/>
      </c>
      <c r="BO188" s="36" t="str">
        <f t="shared" si="877"/>
        <v/>
      </c>
      <c r="BP188" s="36" t="str">
        <f t="shared" si="877"/>
        <v/>
      </c>
      <c r="BQ188" s="36" t="str">
        <f t="shared" si="877"/>
        <v/>
      </c>
      <c r="BR188" s="36" t="str">
        <f t="shared" si="877"/>
        <v/>
      </c>
      <c r="BS188" s="52" t="str">
        <f>IF(COUNT(#REF!)=0,"",AVERAGE(#REF!))</f>
        <v/>
      </c>
      <c r="BU188" s="48"/>
      <c r="BV188" s="17" t="s">
        <v>1</v>
      </c>
      <c r="BW188" s="36" t="str">
        <f t="shared" ref="BW188:CB188" si="878">IF(COUNT(BW187:BW187)=0,"",AVERAGE(BW187:BW187))</f>
        <v/>
      </c>
      <c r="BX188" s="36" t="str">
        <f t="shared" si="878"/>
        <v/>
      </c>
      <c r="BY188" s="36" t="str">
        <f t="shared" si="878"/>
        <v/>
      </c>
      <c r="BZ188" s="36" t="str">
        <f t="shared" si="878"/>
        <v/>
      </c>
      <c r="CA188" s="36" t="str">
        <f t="shared" si="878"/>
        <v/>
      </c>
      <c r="CB188" s="36" t="str">
        <f t="shared" si="878"/>
        <v/>
      </c>
      <c r="CC188" s="52" t="str">
        <f>IF(COUNT(#REF!)=0,"",AVERAGE(#REF!))</f>
        <v/>
      </c>
      <c r="CE188" s="48"/>
      <c r="CF188" s="17" t="s">
        <v>1</v>
      </c>
      <c r="CG188" s="36" t="str">
        <f t="shared" ref="CG188:CL188" si="879">IF(COUNT(CG187:CG187)=0,"",AVERAGE(CG187:CG187))</f>
        <v/>
      </c>
      <c r="CH188" s="36" t="str">
        <f t="shared" si="879"/>
        <v/>
      </c>
      <c r="CI188" s="36" t="str">
        <f t="shared" si="879"/>
        <v/>
      </c>
      <c r="CJ188" s="36" t="str">
        <f t="shared" si="879"/>
        <v/>
      </c>
      <c r="CK188" s="36" t="str">
        <f t="shared" si="879"/>
        <v/>
      </c>
      <c r="CL188" s="36" t="str">
        <f t="shared" si="879"/>
        <v/>
      </c>
      <c r="CM188" s="52" t="str">
        <f>IF(COUNT(#REF!)=0,"",AVERAGE(#REF!))</f>
        <v/>
      </c>
      <c r="CO188" s="48"/>
      <c r="CP188" s="17" t="s">
        <v>1</v>
      </c>
      <c r="CQ188" s="36" t="str">
        <f t="shared" ref="CQ188:CV188" si="880">IF(COUNT(CQ187:CQ187)=0,"",AVERAGE(CQ187:CQ187))</f>
        <v/>
      </c>
      <c r="CR188" s="36" t="str">
        <f t="shared" si="880"/>
        <v/>
      </c>
      <c r="CS188" s="36" t="str">
        <f t="shared" si="880"/>
        <v/>
      </c>
      <c r="CT188" s="36" t="str">
        <f t="shared" si="880"/>
        <v/>
      </c>
      <c r="CU188" s="36" t="str">
        <f t="shared" si="880"/>
        <v/>
      </c>
      <c r="CV188" s="36" t="str">
        <f t="shared" si="880"/>
        <v/>
      </c>
      <c r="CW188" s="52" t="str">
        <f>IF(COUNT(#REF!)=0,"",AVERAGE(#REF!))</f>
        <v/>
      </c>
      <c r="CY188" s="48"/>
      <c r="CZ188" s="17" t="s">
        <v>1</v>
      </c>
      <c r="DA188" s="36" t="str">
        <f t="shared" ref="DA188:DF188" si="881">IF(COUNT(DA187:DA187)=0,"",AVERAGE(DA187:DA187))</f>
        <v/>
      </c>
      <c r="DB188" s="36" t="str">
        <f t="shared" si="881"/>
        <v/>
      </c>
      <c r="DC188" s="36" t="str">
        <f t="shared" si="881"/>
        <v/>
      </c>
      <c r="DD188" s="36" t="str">
        <f t="shared" si="881"/>
        <v/>
      </c>
      <c r="DE188" s="36" t="str">
        <f t="shared" si="881"/>
        <v/>
      </c>
      <c r="DF188" s="36" t="str">
        <f t="shared" si="881"/>
        <v/>
      </c>
      <c r="DG188" s="52" t="str">
        <f>IF(COUNT(#REF!)=0,"",AVERAGE(#REF!))</f>
        <v/>
      </c>
      <c r="DI188" s="48"/>
      <c r="DJ188" s="17" t="s">
        <v>1</v>
      </c>
      <c r="DK188" s="36" t="str">
        <f t="shared" ref="DK188:DP188" si="882">IF(COUNT(DK187:DK187)=0,"",AVERAGE(DK187:DK187))</f>
        <v/>
      </c>
      <c r="DL188" s="36" t="str">
        <f t="shared" si="882"/>
        <v/>
      </c>
      <c r="DM188" s="36" t="str">
        <f t="shared" si="882"/>
        <v/>
      </c>
      <c r="DN188" s="36" t="str">
        <f t="shared" si="882"/>
        <v/>
      </c>
      <c r="DO188" s="36" t="str">
        <f t="shared" si="882"/>
        <v/>
      </c>
      <c r="DP188" s="36" t="str">
        <f t="shared" si="882"/>
        <v/>
      </c>
      <c r="DQ188" s="52" t="str">
        <f>IF(COUNT(#REF!)=0,"",AVERAGE(#REF!))</f>
        <v/>
      </c>
      <c r="DS188" s="48"/>
      <c r="DT188" s="17" t="s">
        <v>1</v>
      </c>
      <c r="DU188" s="36" t="str">
        <f t="shared" ref="DU188:DZ188" si="883">IF(COUNT(DU187:DU187)=0,"",AVERAGE(DU187:DU187))</f>
        <v/>
      </c>
      <c r="DV188" s="36" t="str">
        <f t="shared" si="883"/>
        <v/>
      </c>
      <c r="DW188" s="36" t="str">
        <f t="shared" si="883"/>
        <v/>
      </c>
      <c r="DX188" s="36" t="str">
        <f t="shared" si="883"/>
        <v/>
      </c>
      <c r="DY188" s="36" t="str">
        <f t="shared" si="883"/>
        <v/>
      </c>
      <c r="DZ188" s="36" t="str">
        <f t="shared" si="883"/>
        <v/>
      </c>
      <c r="EA188" s="52" t="str">
        <f>IF(COUNT(#REF!)=0,"",AVERAGE(#REF!))</f>
        <v/>
      </c>
      <c r="EC188" s="48"/>
      <c r="ED188" s="17" t="s">
        <v>1</v>
      </c>
      <c r="EE188" s="36" t="str">
        <f t="shared" ref="EE188:EJ188" si="884">IF(COUNT(EE187:EE187)=0,"",AVERAGE(EE187:EE187))</f>
        <v/>
      </c>
      <c r="EF188" s="36" t="str">
        <f t="shared" si="884"/>
        <v/>
      </c>
      <c r="EG188" s="36" t="str">
        <f t="shared" si="884"/>
        <v/>
      </c>
      <c r="EH188" s="36" t="str">
        <f t="shared" si="884"/>
        <v/>
      </c>
      <c r="EI188" s="36" t="str">
        <f t="shared" si="884"/>
        <v/>
      </c>
      <c r="EJ188" s="36" t="str">
        <f t="shared" si="884"/>
        <v/>
      </c>
      <c r="EK188" s="52" t="str">
        <f>IF(COUNT(#REF!)=0,"",AVERAGE(#REF!))</f>
        <v/>
      </c>
      <c r="EM188" s="48"/>
      <c r="EN188" s="17" t="s">
        <v>1</v>
      </c>
      <c r="EO188" s="36" t="str">
        <f t="shared" ref="EO188:ET188" si="885">IF(COUNT(EO187:EO187)=0,"",AVERAGE(EO187:EO187))</f>
        <v/>
      </c>
      <c r="EP188" s="36" t="str">
        <f t="shared" si="885"/>
        <v/>
      </c>
      <c r="EQ188" s="36" t="str">
        <f t="shared" si="885"/>
        <v/>
      </c>
      <c r="ER188" s="36" t="str">
        <f t="shared" si="885"/>
        <v/>
      </c>
      <c r="ES188" s="36" t="str">
        <f t="shared" si="885"/>
        <v/>
      </c>
      <c r="ET188" s="36" t="str">
        <f t="shared" si="885"/>
        <v/>
      </c>
      <c r="EU188" s="52" t="str">
        <f>IF(COUNT(#REF!)=0,"",AVERAGE(#REF!))</f>
        <v/>
      </c>
      <c r="EW188" s="48"/>
      <c r="EX188" s="17" t="s">
        <v>1</v>
      </c>
      <c r="EY188" s="36" t="str">
        <f t="shared" ref="EY188:FD188" si="886">IF(COUNT(EY187:EY187)=0,"",AVERAGE(EY187:EY187))</f>
        <v/>
      </c>
      <c r="EZ188" s="36" t="str">
        <f t="shared" si="886"/>
        <v/>
      </c>
      <c r="FA188" s="36" t="str">
        <f t="shared" si="886"/>
        <v/>
      </c>
      <c r="FB188" s="36" t="str">
        <f t="shared" si="886"/>
        <v/>
      </c>
      <c r="FC188" s="36" t="str">
        <f t="shared" si="886"/>
        <v/>
      </c>
      <c r="FD188" s="36" t="str">
        <f t="shared" si="886"/>
        <v/>
      </c>
      <c r="FE188" s="52" t="str">
        <f>IF(COUNT(#REF!)=0,"",AVERAGE(#REF!))</f>
        <v/>
      </c>
      <c r="FG188" s="48"/>
      <c r="FH188" s="17" t="s">
        <v>1</v>
      </c>
      <c r="FI188" s="36" t="str">
        <f t="shared" ref="FI188:FN188" si="887">IF(COUNT(FI187:FI187)=0,"",AVERAGE(FI187:FI187))</f>
        <v/>
      </c>
      <c r="FJ188" s="36" t="str">
        <f t="shared" si="887"/>
        <v/>
      </c>
      <c r="FK188" s="36" t="str">
        <f t="shared" si="887"/>
        <v/>
      </c>
      <c r="FL188" s="36" t="str">
        <f t="shared" si="887"/>
        <v/>
      </c>
      <c r="FM188" s="36" t="str">
        <f t="shared" si="887"/>
        <v/>
      </c>
      <c r="FN188" s="36" t="str">
        <f t="shared" si="887"/>
        <v/>
      </c>
      <c r="FO188" s="52" t="str">
        <f>IF(COUNT(#REF!)=0,"",AVERAGE(#REF!))</f>
        <v/>
      </c>
      <c r="FQ188" s="48"/>
      <c r="FR188" s="17" t="s">
        <v>1</v>
      </c>
      <c r="FS188" s="36" t="str">
        <f t="shared" ref="FS188:FX188" si="888">IF(COUNT(FS187:FS187)=0,"",AVERAGE(FS187:FS187))</f>
        <v/>
      </c>
      <c r="FT188" s="36" t="str">
        <f t="shared" si="888"/>
        <v/>
      </c>
      <c r="FU188" s="36" t="str">
        <f t="shared" si="888"/>
        <v/>
      </c>
      <c r="FV188" s="36" t="str">
        <f t="shared" si="888"/>
        <v/>
      </c>
      <c r="FW188" s="36" t="str">
        <f t="shared" si="888"/>
        <v/>
      </c>
      <c r="FX188" s="36" t="str">
        <f t="shared" si="888"/>
        <v/>
      </c>
      <c r="FY188" s="52" t="str">
        <f>IF(COUNT(#REF!)=0,"",AVERAGE(#REF!))</f>
        <v/>
      </c>
      <c r="GA188" s="48"/>
      <c r="GB188" s="17" t="s">
        <v>1</v>
      </c>
      <c r="GC188" s="36" t="str">
        <f t="shared" ref="GC188:GH188" si="889">IF(COUNT(GC187:GC187)=0,"",AVERAGE(GC187:GC187))</f>
        <v/>
      </c>
      <c r="GD188" s="36" t="str">
        <f t="shared" si="889"/>
        <v/>
      </c>
      <c r="GE188" s="36" t="str">
        <f t="shared" si="889"/>
        <v/>
      </c>
      <c r="GF188" s="36" t="str">
        <f t="shared" si="889"/>
        <v/>
      </c>
      <c r="GG188" s="36" t="str">
        <f t="shared" si="889"/>
        <v/>
      </c>
      <c r="GH188" s="36" t="str">
        <f t="shared" si="889"/>
        <v/>
      </c>
      <c r="GI188" s="52" t="str">
        <f>IF(COUNT(#REF!)=0,"",AVERAGE(#REF!))</f>
        <v/>
      </c>
      <c r="GK188" s="48"/>
      <c r="GL188" s="17" t="s">
        <v>1</v>
      </c>
      <c r="GM188" s="36" t="str">
        <f t="shared" ref="GM188:GR188" si="890">IF(COUNT(GM187:GM187)=0,"",AVERAGE(GM187:GM187))</f>
        <v/>
      </c>
      <c r="GN188" s="36" t="str">
        <f t="shared" si="890"/>
        <v/>
      </c>
      <c r="GO188" s="36" t="str">
        <f t="shared" si="890"/>
        <v/>
      </c>
      <c r="GP188" s="36" t="str">
        <f t="shared" si="890"/>
        <v/>
      </c>
      <c r="GQ188" s="36" t="str">
        <f t="shared" si="890"/>
        <v/>
      </c>
      <c r="GR188" s="36" t="str">
        <f t="shared" si="890"/>
        <v/>
      </c>
      <c r="GS188" s="52" t="str">
        <f>IF(COUNT(#REF!)=0,"",AVERAGE(#REF!))</f>
        <v/>
      </c>
      <c r="GU188" s="48"/>
      <c r="GV188" s="17" t="s">
        <v>1</v>
      </c>
      <c r="GW188" s="36" t="str">
        <f t="shared" ref="GW188:HB188" si="891">IF(COUNT(GW187:GW187)=0,"",AVERAGE(GW187:GW187))</f>
        <v/>
      </c>
      <c r="GX188" s="36" t="str">
        <f t="shared" si="891"/>
        <v/>
      </c>
      <c r="GY188" s="36" t="str">
        <f t="shared" si="891"/>
        <v/>
      </c>
      <c r="GZ188" s="36" t="str">
        <f t="shared" si="891"/>
        <v/>
      </c>
      <c r="HA188" s="36" t="str">
        <f t="shared" si="891"/>
        <v/>
      </c>
      <c r="HB188" s="36" t="str">
        <f t="shared" si="891"/>
        <v/>
      </c>
      <c r="HC188" s="52" t="str">
        <f>IF(COUNT(#REF!)=0,"",AVERAGE(#REF!))</f>
        <v/>
      </c>
      <c r="HE188" s="48"/>
      <c r="HF188" s="17" t="s">
        <v>1</v>
      </c>
      <c r="HG188" s="36" t="str">
        <f t="shared" ref="HG188:HL188" si="892">IF(COUNT(HG187:HG187)=0,"",AVERAGE(HG187:HG187))</f>
        <v/>
      </c>
      <c r="HH188" s="36" t="str">
        <f t="shared" si="892"/>
        <v/>
      </c>
      <c r="HI188" s="36" t="str">
        <f t="shared" si="892"/>
        <v/>
      </c>
      <c r="HJ188" s="36" t="str">
        <f t="shared" si="892"/>
        <v/>
      </c>
      <c r="HK188" s="36" t="str">
        <f t="shared" si="892"/>
        <v/>
      </c>
      <c r="HL188" s="36" t="str">
        <f t="shared" si="892"/>
        <v/>
      </c>
      <c r="HM188" s="52" t="str">
        <f>IF(COUNT(#REF!)=0,"",AVERAGE(#REF!))</f>
        <v/>
      </c>
      <c r="HO188" s="48"/>
      <c r="HP188" s="17" t="s">
        <v>1</v>
      </c>
      <c r="HQ188" s="36" t="str">
        <f t="shared" ref="HQ188:HV188" si="893">IF(COUNT(HQ187:HQ187)=0,"",AVERAGE(HQ187:HQ187))</f>
        <v/>
      </c>
      <c r="HR188" s="36" t="str">
        <f t="shared" si="893"/>
        <v/>
      </c>
      <c r="HS188" s="36" t="str">
        <f t="shared" si="893"/>
        <v/>
      </c>
      <c r="HT188" s="36" t="str">
        <f t="shared" si="893"/>
        <v/>
      </c>
      <c r="HU188" s="36" t="str">
        <f t="shared" si="893"/>
        <v/>
      </c>
      <c r="HV188" s="36" t="str">
        <f t="shared" si="893"/>
        <v/>
      </c>
      <c r="HW188" s="52" t="str">
        <f>IF(COUNT(#REF!)=0,"",AVERAGE(#REF!))</f>
        <v/>
      </c>
      <c r="HY188" s="48"/>
      <c r="HZ188" s="17" t="s">
        <v>1</v>
      </c>
      <c r="IA188" s="36" t="str">
        <f t="shared" ref="IA188:IF188" si="894">IF(COUNT(IA187:IA187)=0,"",AVERAGE(IA187:IA187))</f>
        <v/>
      </c>
      <c r="IB188" s="36" t="str">
        <f t="shared" si="894"/>
        <v/>
      </c>
      <c r="IC188" s="36" t="str">
        <f t="shared" si="894"/>
        <v/>
      </c>
      <c r="ID188" s="36" t="str">
        <f t="shared" si="894"/>
        <v/>
      </c>
      <c r="IE188" s="36" t="str">
        <f t="shared" si="894"/>
        <v/>
      </c>
      <c r="IF188" s="36" t="str">
        <f t="shared" si="894"/>
        <v/>
      </c>
      <c r="IG188" s="52" t="str">
        <f>IF(COUNT(#REF!)=0,"",AVERAGE(#REF!))</f>
        <v/>
      </c>
      <c r="II188" s="48"/>
      <c r="IJ188" s="17" t="s">
        <v>1</v>
      </c>
      <c r="IK188" s="36" t="str">
        <f t="shared" ref="IK188:IP188" si="895">IF(COUNT(IK187:IK187)=0,"",AVERAGE(IK187:IK187))</f>
        <v/>
      </c>
      <c r="IL188" s="36" t="str">
        <f t="shared" si="895"/>
        <v/>
      </c>
      <c r="IM188" s="36" t="str">
        <f t="shared" si="895"/>
        <v/>
      </c>
      <c r="IN188" s="36" t="str">
        <f t="shared" si="895"/>
        <v/>
      </c>
      <c r="IO188" s="36" t="str">
        <f t="shared" si="895"/>
        <v/>
      </c>
      <c r="IP188" s="36" t="str">
        <f t="shared" si="895"/>
        <v/>
      </c>
      <c r="IQ188" s="52" t="str">
        <f>IF(COUNT(#REF!)=0,"",AVERAGE(#REF!))</f>
        <v/>
      </c>
      <c r="IS188" s="48"/>
      <c r="IT188" s="17" t="s">
        <v>1</v>
      </c>
      <c r="IU188" s="36" t="str">
        <f t="shared" ref="IU188:IZ188" si="896">IF(COUNT(IU187:IU187)=0,"",AVERAGE(IU187:IU187))</f>
        <v/>
      </c>
      <c r="IV188" s="36" t="str">
        <f t="shared" si="896"/>
        <v/>
      </c>
      <c r="IW188" s="36" t="str">
        <f t="shared" si="896"/>
        <v/>
      </c>
      <c r="IX188" s="36" t="str">
        <f t="shared" si="896"/>
        <v/>
      </c>
      <c r="IY188" s="36" t="str">
        <f t="shared" si="896"/>
        <v/>
      </c>
      <c r="IZ188" s="36" t="str">
        <f t="shared" si="896"/>
        <v/>
      </c>
      <c r="JA188" s="52" t="str">
        <f>IF(COUNT(#REF!)=0,"",AVERAGE(#REF!))</f>
        <v/>
      </c>
    </row>
    <row r="189" spans="1:261" s="1" customFormat="1" ht="13.8" outlineLevel="1" x14ac:dyDescent="0.25">
      <c r="A189" s="99" t="s">
        <v>129</v>
      </c>
      <c r="B189" s="345">
        <f>IF(A189="High",TECHHigh,(IF(A189="Medium",TECHMed,(IF(A189="Low",TechLow,0)))))</f>
        <v>1</v>
      </c>
      <c r="C189" s="341">
        <v>6.3</v>
      </c>
      <c r="D189" s="38" t="s">
        <v>115</v>
      </c>
      <c r="E189" s="349">
        <f>E193</f>
        <v>0</v>
      </c>
      <c r="F189" s="349">
        <f t="shared" ref="F189:J189" si="897">F193</f>
        <v>0</v>
      </c>
      <c r="G189" s="349" t="e">
        <f t="shared" si="897"/>
        <v>#DIV/0!</v>
      </c>
      <c r="H189" s="349" t="e">
        <f t="shared" si="897"/>
        <v>#DIV/0!</v>
      </c>
      <c r="I189" s="349" t="e">
        <f t="shared" si="897"/>
        <v>#DIV/0!</v>
      </c>
      <c r="J189" s="349" t="e">
        <f t="shared" si="897"/>
        <v>#DIV/0!</v>
      </c>
      <c r="K189" s="52"/>
      <c r="M189" s="37">
        <v>6.3</v>
      </c>
      <c r="N189" s="38" t="s">
        <v>115</v>
      </c>
      <c r="O189" s="38"/>
      <c r="P189" s="38"/>
      <c r="Q189" s="38"/>
      <c r="R189" s="38"/>
      <c r="S189" s="38"/>
      <c r="T189" s="38"/>
      <c r="U189" s="52"/>
      <c r="W189" s="37">
        <v>6.3</v>
      </c>
      <c r="X189" s="38" t="s">
        <v>115</v>
      </c>
      <c r="Y189" s="38"/>
      <c r="Z189" s="38"/>
      <c r="AA189" s="38"/>
      <c r="AB189" s="38"/>
      <c r="AC189" s="38"/>
      <c r="AD189" s="38"/>
      <c r="AE189" s="52"/>
      <c r="AG189" s="37">
        <v>6.3</v>
      </c>
      <c r="AH189" s="38" t="s">
        <v>115</v>
      </c>
      <c r="AI189" s="38"/>
      <c r="AJ189" s="38"/>
      <c r="AK189" s="38"/>
      <c r="AL189" s="38"/>
      <c r="AM189" s="38"/>
      <c r="AN189" s="38"/>
      <c r="AO189" s="52"/>
      <c r="AQ189" s="37">
        <v>6.3</v>
      </c>
      <c r="AR189" s="38" t="s">
        <v>115</v>
      </c>
      <c r="AS189" s="38"/>
      <c r="AT189" s="38"/>
      <c r="AU189" s="38"/>
      <c r="AV189" s="38"/>
      <c r="AW189" s="38"/>
      <c r="AX189" s="38"/>
      <c r="AY189" s="52"/>
      <c r="BA189" s="37">
        <v>6.3</v>
      </c>
      <c r="BB189" s="38" t="s">
        <v>115</v>
      </c>
      <c r="BC189" s="38"/>
      <c r="BD189" s="38"/>
      <c r="BE189" s="38"/>
      <c r="BF189" s="38"/>
      <c r="BG189" s="38"/>
      <c r="BH189" s="38"/>
      <c r="BI189" s="52"/>
      <c r="BK189" s="37">
        <v>6.3</v>
      </c>
      <c r="BL189" s="38" t="s">
        <v>115</v>
      </c>
      <c r="BM189" s="38"/>
      <c r="BN189" s="38"/>
      <c r="BO189" s="38"/>
      <c r="BP189" s="38"/>
      <c r="BQ189" s="38"/>
      <c r="BR189" s="38"/>
      <c r="BS189" s="52"/>
      <c r="BU189" s="37">
        <v>6.3</v>
      </c>
      <c r="BV189" s="38" t="s">
        <v>115</v>
      </c>
      <c r="BW189" s="38"/>
      <c r="BX189" s="38"/>
      <c r="BY189" s="38"/>
      <c r="BZ189" s="38"/>
      <c r="CA189" s="38"/>
      <c r="CB189" s="38"/>
      <c r="CC189" s="52"/>
      <c r="CE189" s="37">
        <v>6.3</v>
      </c>
      <c r="CF189" s="38" t="s">
        <v>115</v>
      </c>
      <c r="CG189" s="38"/>
      <c r="CH189" s="38"/>
      <c r="CI189" s="38"/>
      <c r="CJ189" s="38"/>
      <c r="CK189" s="38"/>
      <c r="CL189" s="38"/>
      <c r="CM189" s="52"/>
      <c r="CO189" s="37">
        <v>6.3</v>
      </c>
      <c r="CP189" s="38" t="s">
        <v>115</v>
      </c>
      <c r="CQ189" s="38"/>
      <c r="CR189" s="38"/>
      <c r="CS189" s="38"/>
      <c r="CT189" s="38"/>
      <c r="CU189" s="38"/>
      <c r="CV189" s="38"/>
      <c r="CW189" s="52"/>
      <c r="CY189" s="37">
        <v>6.3</v>
      </c>
      <c r="CZ189" s="38" t="s">
        <v>115</v>
      </c>
      <c r="DA189" s="38"/>
      <c r="DB189" s="38"/>
      <c r="DC189" s="38"/>
      <c r="DD189" s="38"/>
      <c r="DE189" s="38"/>
      <c r="DF189" s="38"/>
      <c r="DG189" s="52"/>
      <c r="DI189" s="37">
        <v>6.3</v>
      </c>
      <c r="DJ189" s="38" t="s">
        <v>115</v>
      </c>
      <c r="DK189" s="38"/>
      <c r="DL189" s="38"/>
      <c r="DM189" s="38"/>
      <c r="DN189" s="38"/>
      <c r="DO189" s="38"/>
      <c r="DP189" s="38"/>
      <c r="DQ189" s="52"/>
      <c r="DS189" s="37">
        <v>6.3</v>
      </c>
      <c r="DT189" s="38" t="s">
        <v>115</v>
      </c>
      <c r="DU189" s="38"/>
      <c r="DV189" s="38"/>
      <c r="DW189" s="38"/>
      <c r="DX189" s="38"/>
      <c r="DY189" s="38"/>
      <c r="DZ189" s="38"/>
      <c r="EA189" s="52"/>
      <c r="EC189" s="37">
        <v>6.3</v>
      </c>
      <c r="ED189" s="38" t="s">
        <v>115</v>
      </c>
      <c r="EE189" s="38"/>
      <c r="EF189" s="38"/>
      <c r="EG189" s="38"/>
      <c r="EH189" s="38"/>
      <c r="EI189" s="38"/>
      <c r="EJ189" s="38"/>
      <c r="EK189" s="52"/>
      <c r="EM189" s="37">
        <v>6.3</v>
      </c>
      <c r="EN189" s="38" t="s">
        <v>115</v>
      </c>
      <c r="EO189" s="38"/>
      <c r="EP189" s="38"/>
      <c r="EQ189" s="38"/>
      <c r="ER189" s="38"/>
      <c r="ES189" s="38"/>
      <c r="ET189" s="38"/>
      <c r="EU189" s="52"/>
      <c r="EW189" s="37">
        <v>6.3</v>
      </c>
      <c r="EX189" s="38" t="s">
        <v>115</v>
      </c>
      <c r="EY189" s="38"/>
      <c r="EZ189" s="38"/>
      <c r="FA189" s="38"/>
      <c r="FB189" s="38"/>
      <c r="FC189" s="38"/>
      <c r="FD189" s="38"/>
      <c r="FE189" s="52"/>
      <c r="FG189" s="37">
        <v>6.3</v>
      </c>
      <c r="FH189" s="38" t="s">
        <v>115</v>
      </c>
      <c r="FI189" s="38"/>
      <c r="FJ189" s="38"/>
      <c r="FK189" s="38"/>
      <c r="FL189" s="38"/>
      <c r="FM189" s="38"/>
      <c r="FN189" s="38"/>
      <c r="FO189" s="52"/>
      <c r="FQ189" s="37">
        <v>6.3</v>
      </c>
      <c r="FR189" s="38" t="s">
        <v>115</v>
      </c>
      <c r="FS189" s="38"/>
      <c r="FT189" s="38"/>
      <c r="FU189" s="38"/>
      <c r="FV189" s="38"/>
      <c r="FW189" s="38"/>
      <c r="FX189" s="38"/>
      <c r="FY189" s="52"/>
      <c r="GA189" s="37">
        <v>6.3</v>
      </c>
      <c r="GB189" s="38" t="s">
        <v>115</v>
      </c>
      <c r="GC189" s="38"/>
      <c r="GD189" s="38"/>
      <c r="GE189" s="38"/>
      <c r="GF189" s="38"/>
      <c r="GG189" s="38"/>
      <c r="GH189" s="38"/>
      <c r="GI189" s="52"/>
      <c r="GK189" s="37">
        <v>6.3</v>
      </c>
      <c r="GL189" s="38" t="s">
        <v>115</v>
      </c>
      <c r="GM189" s="38"/>
      <c r="GN189" s="38"/>
      <c r="GO189" s="38"/>
      <c r="GP189" s="38"/>
      <c r="GQ189" s="38"/>
      <c r="GR189" s="38"/>
      <c r="GS189" s="52"/>
      <c r="GU189" s="37">
        <v>6.3</v>
      </c>
      <c r="GV189" s="38" t="s">
        <v>115</v>
      </c>
      <c r="GW189" s="38"/>
      <c r="GX189" s="38"/>
      <c r="GY189" s="38"/>
      <c r="GZ189" s="38"/>
      <c r="HA189" s="38"/>
      <c r="HB189" s="38"/>
      <c r="HC189" s="52"/>
      <c r="HE189" s="37">
        <v>6.3</v>
      </c>
      <c r="HF189" s="38" t="s">
        <v>115</v>
      </c>
      <c r="HG189" s="38"/>
      <c r="HH189" s="38"/>
      <c r="HI189" s="38"/>
      <c r="HJ189" s="38"/>
      <c r="HK189" s="38"/>
      <c r="HL189" s="38"/>
      <c r="HM189" s="52"/>
      <c r="HO189" s="37">
        <v>6.3</v>
      </c>
      <c r="HP189" s="38" t="s">
        <v>115</v>
      </c>
      <c r="HQ189" s="38"/>
      <c r="HR189" s="38"/>
      <c r="HS189" s="38"/>
      <c r="HT189" s="38"/>
      <c r="HU189" s="38"/>
      <c r="HV189" s="38"/>
      <c r="HW189" s="52"/>
      <c r="HY189" s="37">
        <v>6.3</v>
      </c>
      <c r="HZ189" s="38" t="s">
        <v>115</v>
      </c>
      <c r="IA189" s="38"/>
      <c r="IB189" s="38"/>
      <c r="IC189" s="38"/>
      <c r="ID189" s="38"/>
      <c r="IE189" s="38"/>
      <c r="IF189" s="38"/>
      <c r="IG189" s="52"/>
      <c r="II189" s="37">
        <v>6.3</v>
      </c>
      <c r="IJ189" s="38" t="s">
        <v>115</v>
      </c>
      <c r="IK189" s="38"/>
      <c r="IL189" s="38"/>
      <c r="IM189" s="38"/>
      <c r="IN189" s="38"/>
      <c r="IO189" s="38"/>
      <c r="IP189" s="38"/>
      <c r="IQ189" s="52"/>
      <c r="IS189" s="37">
        <v>6.3</v>
      </c>
      <c r="IT189" s="38" t="s">
        <v>115</v>
      </c>
      <c r="IU189" s="38"/>
      <c r="IV189" s="38"/>
      <c r="IW189" s="38"/>
      <c r="IX189" s="38"/>
      <c r="IY189" s="38"/>
      <c r="IZ189" s="38"/>
      <c r="JA189" s="52"/>
    </row>
    <row r="190" spans="1:261" s="1" customFormat="1" outlineLevel="2" x14ac:dyDescent="0.25">
      <c r="B190" s="338"/>
      <c r="C190" s="328"/>
      <c r="D190" s="41">
        <v>1</v>
      </c>
      <c r="E190" s="6"/>
      <c r="F190" s="6"/>
      <c r="G190" s="6"/>
      <c r="H190" s="6"/>
      <c r="I190" s="6"/>
      <c r="J190" s="6"/>
      <c r="K190" s="52"/>
      <c r="M190" s="328"/>
      <c r="N190" s="41">
        <v>1</v>
      </c>
      <c r="O190" s="6">
        <v>0</v>
      </c>
      <c r="P190" s="6">
        <v>0</v>
      </c>
      <c r="Q190" s="6"/>
      <c r="R190" s="6"/>
      <c r="S190" s="6"/>
      <c r="T190" s="6"/>
      <c r="U190" s="52"/>
      <c r="W190" s="328"/>
      <c r="X190" s="41">
        <v>1</v>
      </c>
      <c r="Y190" s="6"/>
      <c r="Z190" s="6"/>
      <c r="AA190" s="6"/>
      <c r="AB190" s="6"/>
      <c r="AC190" s="6"/>
      <c r="AD190" s="6"/>
      <c r="AE190" s="52"/>
      <c r="AG190" s="328"/>
      <c r="AH190" s="41">
        <v>1</v>
      </c>
      <c r="AI190" s="6"/>
      <c r="AJ190" s="6"/>
      <c r="AK190" s="6"/>
      <c r="AL190" s="6"/>
      <c r="AM190" s="6"/>
      <c r="AN190" s="6"/>
      <c r="AO190" s="52"/>
      <c r="AQ190" s="328"/>
      <c r="AR190" s="41">
        <v>1</v>
      </c>
      <c r="AS190" s="6"/>
      <c r="AT190" s="6"/>
      <c r="AU190" s="6"/>
      <c r="AV190" s="6"/>
      <c r="AW190" s="6"/>
      <c r="AX190" s="6"/>
      <c r="AY190" s="52"/>
      <c r="BA190" s="328"/>
      <c r="BB190" s="41">
        <v>1</v>
      </c>
      <c r="BC190" s="6"/>
      <c r="BD190" s="6"/>
      <c r="BE190" s="6"/>
      <c r="BF190" s="6"/>
      <c r="BG190" s="6"/>
      <c r="BH190" s="6"/>
      <c r="BI190" s="52"/>
      <c r="BK190" s="328"/>
      <c r="BL190" s="41">
        <v>1</v>
      </c>
      <c r="BM190" s="6"/>
      <c r="BN190" s="6"/>
      <c r="BO190" s="6"/>
      <c r="BP190" s="6"/>
      <c r="BQ190" s="6"/>
      <c r="BR190" s="6"/>
      <c r="BS190" s="52"/>
      <c r="BU190" s="328"/>
      <c r="BV190" s="41">
        <v>1</v>
      </c>
      <c r="BW190" s="6"/>
      <c r="BX190" s="6"/>
      <c r="BY190" s="6"/>
      <c r="BZ190" s="6"/>
      <c r="CA190" s="6"/>
      <c r="CB190" s="6"/>
      <c r="CC190" s="52"/>
      <c r="CE190" s="328"/>
      <c r="CF190" s="41">
        <v>1</v>
      </c>
      <c r="CG190" s="6"/>
      <c r="CH190" s="6"/>
      <c r="CI190" s="6"/>
      <c r="CJ190" s="6"/>
      <c r="CK190" s="6"/>
      <c r="CL190" s="6"/>
      <c r="CM190" s="52"/>
      <c r="CO190" s="328"/>
      <c r="CP190" s="41">
        <v>1</v>
      </c>
      <c r="CQ190" s="6"/>
      <c r="CR190" s="6"/>
      <c r="CS190" s="6"/>
      <c r="CT190" s="6"/>
      <c r="CU190" s="6"/>
      <c r="CV190" s="6"/>
      <c r="CW190" s="52"/>
      <c r="CY190" s="328"/>
      <c r="CZ190" s="41">
        <v>1</v>
      </c>
      <c r="DA190" s="6"/>
      <c r="DB190" s="6"/>
      <c r="DC190" s="6"/>
      <c r="DD190" s="6"/>
      <c r="DE190" s="6"/>
      <c r="DF190" s="6"/>
      <c r="DG190" s="52"/>
      <c r="DI190" s="328"/>
      <c r="DJ190" s="41">
        <v>1</v>
      </c>
      <c r="DK190" s="6"/>
      <c r="DL190" s="6"/>
      <c r="DM190" s="6"/>
      <c r="DN190" s="6"/>
      <c r="DO190" s="6"/>
      <c r="DP190" s="6"/>
      <c r="DQ190" s="52"/>
      <c r="DS190" s="328"/>
      <c r="DT190" s="41">
        <v>1</v>
      </c>
      <c r="DU190" s="6"/>
      <c r="DV190" s="6"/>
      <c r="DW190" s="6"/>
      <c r="DX190" s="6"/>
      <c r="DY190" s="6"/>
      <c r="DZ190" s="6"/>
      <c r="EA190" s="52"/>
      <c r="EC190" s="328"/>
      <c r="ED190" s="41">
        <v>1</v>
      </c>
      <c r="EE190" s="6"/>
      <c r="EF190" s="6"/>
      <c r="EG190" s="6"/>
      <c r="EH190" s="6"/>
      <c r="EI190" s="6"/>
      <c r="EJ190" s="6"/>
      <c r="EK190" s="52"/>
      <c r="EM190" s="328"/>
      <c r="EN190" s="41">
        <v>1</v>
      </c>
      <c r="EO190" s="6"/>
      <c r="EP190" s="6"/>
      <c r="EQ190" s="6"/>
      <c r="ER190" s="6"/>
      <c r="ES190" s="6"/>
      <c r="ET190" s="6"/>
      <c r="EU190" s="52"/>
      <c r="EW190" s="328"/>
      <c r="EX190" s="41">
        <v>1</v>
      </c>
      <c r="EY190" s="6"/>
      <c r="EZ190" s="6"/>
      <c r="FA190" s="6"/>
      <c r="FB190" s="6"/>
      <c r="FC190" s="6"/>
      <c r="FD190" s="6"/>
      <c r="FE190" s="52"/>
      <c r="FG190" s="328"/>
      <c r="FH190" s="41">
        <v>1</v>
      </c>
      <c r="FI190" s="6"/>
      <c r="FJ190" s="6"/>
      <c r="FK190" s="6"/>
      <c r="FL190" s="6"/>
      <c r="FM190" s="6"/>
      <c r="FN190" s="6"/>
      <c r="FO190" s="52"/>
      <c r="FQ190" s="328"/>
      <c r="FR190" s="41">
        <v>1</v>
      </c>
      <c r="FS190" s="6"/>
      <c r="FT190" s="6"/>
      <c r="FU190" s="6"/>
      <c r="FV190" s="6"/>
      <c r="FW190" s="6"/>
      <c r="FX190" s="6"/>
      <c r="FY190" s="52"/>
      <c r="GA190" s="328"/>
      <c r="GB190" s="41">
        <v>1</v>
      </c>
      <c r="GC190" s="6"/>
      <c r="GD190" s="6"/>
      <c r="GE190" s="6"/>
      <c r="GF190" s="6"/>
      <c r="GG190" s="6"/>
      <c r="GH190" s="6"/>
      <c r="GI190" s="52"/>
      <c r="GK190" s="328"/>
      <c r="GL190" s="41">
        <v>1</v>
      </c>
      <c r="GM190" s="6"/>
      <c r="GN190" s="6"/>
      <c r="GO190" s="6"/>
      <c r="GP190" s="6"/>
      <c r="GQ190" s="6"/>
      <c r="GR190" s="6"/>
      <c r="GS190" s="52"/>
      <c r="GU190" s="328"/>
      <c r="GV190" s="41">
        <v>1</v>
      </c>
      <c r="GW190" s="6"/>
      <c r="GX190" s="6"/>
      <c r="GY190" s="6"/>
      <c r="GZ190" s="6"/>
      <c r="HA190" s="6"/>
      <c r="HB190" s="6"/>
      <c r="HC190" s="52"/>
      <c r="HE190" s="328"/>
      <c r="HF190" s="41">
        <v>1</v>
      </c>
      <c r="HG190" s="6"/>
      <c r="HH190" s="6"/>
      <c r="HI190" s="6"/>
      <c r="HJ190" s="6"/>
      <c r="HK190" s="6"/>
      <c r="HL190" s="6"/>
      <c r="HM190" s="52"/>
      <c r="HO190" s="328"/>
      <c r="HP190" s="41">
        <v>1</v>
      </c>
      <c r="HQ190" s="6"/>
      <c r="HR190" s="6"/>
      <c r="HS190" s="6"/>
      <c r="HT190" s="6"/>
      <c r="HU190" s="6"/>
      <c r="HV190" s="6"/>
      <c r="HW190" s="52"/>
      <c r="HY190" s="328"/>
      <c r="HZ190" s="41">
        <v>1</v>
      </c>
      <c r="IA190" s="6"/>
      <c r="IB190" s="6"/>
      <c r="IC190" s="6"/>
      <c r="ID190" s="6"/>
      <c r="IE190" s="6"/>
      <c r="IF190" s="6"/>
      <c r="IG190" s="52"/>
      <c r="II190" s="328"/>
      <c r="IJ190" s="41">
        <v>1</v>
      </c>
      <c r="IK190" s="6"/>
      <c r="IL190" s="6"/>
      <c r="IM190" s="6"/>
      <c r="IN190" s="6"/>
      <c r="IO190" s="6"/>
      <c r="IP190" s="6"/>
      <c r="IQ190" s="52"/>
      <c r="IS190" s="328"/>
      <c r="IT190" s="41">
        <v>1</v>
      </c>
      <c r="IU190" s="6"/>
      <c r="IV190" s="6"/>
      <c r="IW190" s="6"/>
      <c r="IX190" s="6"/>
      <c r="IY190" s="6"/>
      <c r="IZ190" s="6"/>
      <c r="JA190" s="52"/>
    </row>
    <row r="191" spans="1:261" s="1" customFormat="1" outlineLevel="2" x14ac:dyDescent="0.25">
      <c r="B191" s="338"/>
      <c r="C191" s="328"/>
      <c r="D191" s="41">
        <v>2</v>
      </c>
      <c r="E191" s="6"/>
      <c r="F191" s="6"/>
      <c r="G191" s="6"/>
      <c r="H191" s="6"/>
      <c r="I191" s="6"/>
      <c r="J191" s="6"/>
      <c r="K191" s="52"/>
      <c r="M191" s="328"/>
      <c r="N191" s="41">
        <v>2</v>
      </c>
      <c r="O191" s="6">
        <v>0</v>
      </c>
      <c r="P191" s="6">
        <v>0</v>
      </c>
      <c r="Q191" s="6"/>
      <c r="R191" s="6"/>
      <c r="S191" s="6"/>
      <c r="T191" s="6"/>
      <c r="U191" s="52"/>
      <c r="W191" s="328"/>
      <c r="X191" s="41">
        <v>2</v>
      </c>
      <c r="Y191" s="6"/>
      <c r="Z191" s="6"/>
      <c r="AA191" s="6"/>
      <c r="AB191" s="6"/>
      <c r="AC191" s="6"/>
      <c r="AD191" s="6"/>
      <c r="AE191" s="52"/>
      <c r="AG191" s="328"/>
      <c r="AH191" s="41">
        <v>2</v>
      </c>
      <c r="AI191" s="6"/>
      <c r="AJ191" s="6"/>
      <c r="AK191" s="6"/>
      <c r="AL191" s="6"/>
      <c r="AM191" s="6"/>
      <c r="AN191" s="6"/>
      <c r="AO191" s="52"/>
      <c r="AQ191" s="328"/>
      <c r="AR191" s="41">
        <v>2</v>
      </c>
      <c r="AS191" s="6"/>
      <c r="AT191" s="6"/>
      <c r="AU191" s="6"/>
      <c r="AV191" s="6"/>
      <c r="AW191" s="6"/>
      <c r="AX191" s="6"/>
      <c r="AY191" s="52"/>
      <c r="BA191" s="328"/>
      <c r="BB191" s="41">
        <v>2</v>
      </c>
      <c r="BC191" s="6"/>
      <c r="BD191" s="6"/>
      <c r="BE191" s="6"/>
      <c r="BF191" s="6"/>
      <c r="BG191" s="6"/>
      <c r="BH191" s="6"/>
      <c r="BI191" s="52"/>
      <c r="BK191" s="328"/>
      <c r="BL191" s="41">
        <v>2</v>
      </c>
      <c r="BM191" s="6"/>
      <c r="BN191" s="6"/>
      <c r="BO191" s="6"/>
      <c r="BP191" s="6"/>
      <c r="BQ191" s="6"/>
      <c r="BR191" s="6"/>
      <c r="BS191" s="52"/>
      <c r="BU191" s="328"/>
      <c r="BV191" s="41">
        <v>2</v>
      </c>
      <c r="BW191" s="6"/>
      <c r="BX191" s="6"/>
      <c r="BY191" s="6"/>
      <c r="BZ191" s="6"/>
      <c r="CA191" s="6"/>
      <c r="CB191" s="6"/>
      <c r="CC191" s="52"/>
      <c r="CE191" s="328"/>
      <c r="CF191" s="41">
        <v>2</v>
      </c>
      <c r="CG191" s="6"/>
      <c r="CH191" s="6"/>
      <c r="CI191" s="6"/>
      <c r="CJ191" s="6"/>
      <c r="CK191" s="6"/>
      <c r="CL191" s="6"/>
      <c r="CM191" s="52"/>
      <c r="CO191" s="328"/>
      <c r="CP191" s="41">
        <v>2</v>
      </c>
      <c r="CQ191" s="6"/>
      <c r="CR191" s="6"/>
      <c r="CS191" s="6"/>
      <c r="CT191" s="6"/>
      <c r="CU191" s="6"/>
      <c r="CV191" s="6"/>
      <c r="CW191" s="52"/>
      <c r="CY191" s="328"/>
      <c r="CZ191" s="41">
        <v>2</v>
      </c>
      <c r="DA191" s="6"/>
      <c r="DB191" s="6"/>
      <c r="DC191" s="6"/>
      <c r="DD191" s="6"/>
      <c r="DE191" s="6"/>
      <c r="DF191" s="6"/>
      <c r="DG191" s="52"/>
      <c r="DI191" s="328"/>
      <c r="DJ191" s="41">
        <v>2</v>
      </c>
      <c r="DK191" s="6"/>
      <c r="DL191" s="6"/>
      <c r="DM191" s="6"/>
      <c r="DN191" s="6"/>
      <c r="DO191" s="6"/>
      <c r="DP191" s="6"/>
      <c r="DQ191" s="52"/>
      <c r="DS191" s="328"/>
      <c r="DT191" s="41">
        <v>2</v>
      </c>
      <c r="DU191" s="6"/>
      <c r="DV191" s="6"/>
      <c r="DW191" s="6"/>
      <c r="DX191" s="6"/>
      <c r="DY191" s="6"/>
      <c r="DZ191" s="6"/>
      <c r="EA191" s="52"/>
      <c r="EC191" s="328"/>
      <c r="ED191" s="41">
        <v>2</v>
      </c>
      <c r="EE191" s="6"/>
      <c r="EF191" s="6"/>
      <c r="EG191" s="6"/>
      <c r="EH191" s="6"/>
      <c r="EI191" s="6"/>
      <c r="EJ191" s="6"/>
      <c r="EK191" s="52"/>
      <c r="EM191" s="328"/>
      <c r="EN191" s="41">
        <v>2</v>
      </c>
      <c r="EO191" s="6"/>
      <c r="EP191" s="6"/>
      <c r="EQ191" s="6"/>
      <c r="ER191" s="6"/>
      <c r="ES191" s="6"/>
      <c r="ET191" s="6"/>
      <c r="EU191" s="52"/>
      <c r="EW191" s="328"/>
      <c r="EX191" s="41">
        <v>2</v>
      </c>
      <c r="EY191" s="6"/>
      <c r="EZ191" s="6"/>
      <c r="FA191" s="6"/>
      <c r="FB191" s="6"/>
      <c r="FC191" s="6"/>
      <c r="FD191" s="6"/>
      <c r="FE191" s="52"/>
      <c r="FG191" s="328"/>
      <c r="FH191" s="41">
        <v>2</v>
      </c>
      <c r="FI191" s="6"/>
      <c r="FJ191" s="6"/>
      <c r="FK191" s="6"/>
      <c r="FL191" s="6"/>
      <c r="FM191" s="6"/>
      <c r="FN191" s="6"/>
      <c r="FO191" s="52"/>
      <c r="FQ191" s="328"/>
      <c r="FR191" s="41">
        <v>2</v>
      </c>
      <c r="FS191" s="6"/>
      <c r="FT191" s="6"/>
      <c r="FU191" s="6"/>
      <c r="FV191" s="6"/>
      <c r="FW191" s="6"/>
      <c r="FX191" s="6"/>
      <c r="FY191" s="52"/>
      <c r="GA191" s="328"/>
      <c r="GB191" s="41">
        <v>2</v>
      </c>
      <c r="GC191" s="6"/>
      <c r="GD191" s="6"/>
      <c r="GE191" s="6"/>
      <c r="GF191" s="6"/>
      <c r="GG191" s="6"/>
      <c r="GH191" s="6"/>
      <c r="GI191" s="52"/>
      <c r="GK191" s="328"/>
      <c r="GL191" s="41">
        <v>2</v>
      </c>
      <c r="GM191" s="6"/>
      <c r="GN191" s="6"/>
      <c r="GO191" s="6"/>
      <c r="GP191" s="6"/>
      <c r="GQ191" s="6"/>
      <c r="GR191" s="6"/>
      <c r="GS191" s="52"/>
      <c r="GU191" s="328"/>
      <c r="GV191" s="41">
        <v>2</v>
      </c>
      <c r="GW191" s="6"/>
      <c r="GX191" s="6"/>
      <c r="GY191" s="6"/>
      <c r="GZ191" s="6"/>
      <c r="HA191" s="6"/>
      <c r="HB191" s="6"/>
      <c r="HC191" s="52"/>
      <c r="HE191" s="328"/>
      <c r="HF191" s="41">
        <v>2</v>
      </c>
      <c r="HG191" s="6"/>
      <c r="HH191" s="6"/>
      <c r="HI191" s="6"/>
      <c r="HJ191" s="6"/>
      <c r="HK191" s="6"/>
      <c r="HL191" s="6"/>
      <c r="HM191" s="52"/>
      <c r="HO191" s="328"/>
      <c r="HP191" s="41">
        <v>2</v>
      </c>
      <c r="HQ191" s="6"/>
      <c r="HR191" s="6"/>
      <c r="HS191" s="6"/>
      <c r="HT191" s="6"/>
      <c r="HU191" s="6"/>
      <c r="HV191" s="6"/>
      <c r="HW191" s="52"/>
      <c r="HY191" s="328"/>
      <c r="HZ191" s="41">
        <v>2</v>
      </c>
      <c r="IA191" s="6"/>
      <c r="IB191" s="6"/>
      <c r="IC191" s="6"/>
      <c r="ID191" s="6"/>
      <c r="IE191" s="6"/>
      <c r="IF191" s="6"/>
      <c r="IG191" s="52"/>
      <c r="II191" s="328"/>
      <c r="IJ191" s="41">
        <v>2</v>
      </c>
      <c r="IK191" s="6"/>
      <c r="IL191" s="6"/>
      <c r="IM191" s="6"/>
      <c r="IN191" s="6"/>
      <c r="IO191" s="6"/>
      <c r="IP191" s="6"/>
      <c r="IQ191" s="52"/>
      <c r="IS191" s="328"/>
      <c r="IT191" s="41">
        <v>2</v>
      </c>
      <c r="IU191" s="6"/>
      <c r="IV191" s="6"/>
      <c r="IW191" s="6"/>
      <c r="IX191" s="6"/>
      <c r="IY191" s="6"/>
      <c r="IZ191" s="6"/>
      <c r="JA191" s="52"/>
    </row>
    <row r="192" spans="1:261" s="1" customFormat="1" outlineLevel="2" x14ac:dyDescent="0.25">
      <c r="B192" s="338"/>
      <c r="C192" s="328"/>
      <c r="D192" s="41">
        <v>3</v>
      </c>
      <c r="E192" s="6"/>
      <c r="F192" s="6"/>
      <c r="G192" s="6"/>
      <c r="H192" s="6"/>
      <c r="I192" s="6"/>
      <c r="J192" s="6"/>
      <c r="K192" s="52"/>
      <c r="M192" s="328"/>
      <c r="N192" s="41">
        <v>3</v>
      </c>
      <c r="O192" s="6">
        <v>0</v>
      </c>
      <c r="P192" s="6">
        <v>0</v>
      </c>
      <c r="Q192" s="6"/>
      <c r="R192" s="6"/>
      <c r="S192" s="6"/>
      <c r="T192" s="6"/>
      <c r="U192" s="52"/>
      <c r="W192" s="328"/>
      <c r="X192" s="41">
        <v>3</v>
      </c>
      <c r="Y192" s="6"/>
      <c r="Z192" s="6"/>
      <c r="AA192" s="6"/>
      <c r="AB192" s="6"/>
      <c r="AC192" s="6"/>
      <c r="AD192" s="6"/>
      <c r="AE192" s="52"/>
      <c r="AG192" s="328"/>
      <c r="AH192" s="41">
        <v>3</v>
      </c>
      <c r="AI192" s="6"/>
      <c r="AJ192" s="6"/>
      <c r="AK192" s="6"/>
      <c r="AL192" s="6"/>
      <c r="AM192" s="6"/>
      <c r="AN192" s="6"/>
      <c r="AO192" s="52"/>
      <c r="AQ192" s="328"/>
      <c r="AR192" s="41">
        <v>3</v>
      </c>
      <c r="AS192" s="6"/>
      <c r="AT192" s="6"/>
      <c r="AU192" s="6"/>
      <c r="AV192" s="6"/>
      <c r="AW192" s="6"/>
      <c r="AX192" s="6"/>
      <c r="AY192" s="52"/>
      <c r="BA192" s="328"/>
      <c r="BB192" s="41">
        <v>3</v>
      </c>
      <c r="BC192" s="6"/>
      <c r="BD192" s="6"/>
      <c r="BE192" s="6"/>
      <c r="BF192" s="6"/>
      <c r="BG192" s="6"/>
      <c r="BH192" s="6"/>
      <c r="BI192" s="52"/>
      <c r="BK192" s="328"/>
      <c r="BL192" s="41">
        <v>3</v>
      </c>
      <c r="BM192" s="6"/>
      <c r="BN192" s="6"/>
      <c r="BO192" s="6"/>
      <c r="BP192" s="6"/>
      <c r="BQ192" s="6"/>
      <c r="BR192" s="6"/>
      <c r="BS192" s="52"/>
      <c r="BU192" s="328"/>
      <c r="BV192" s="41">
        <v>3</v>
      </c>
      <c r="BW192" s="6"/>
      <c r="BX192" s="6"/>
      <c r="BY192" s="6"/>
      <c r="BZ192" s="6"/>
      <c r="CA192" s="6"/>
      <c r="CB192" s="6"/>
      <c r="CC192" s="52"/>
      <c r="CE192" s="328"/>
      <c r="CF192" s="41">
        <v>3</v>
      </c>
      <c r="CG192" s="6"/>
      <c r="CH192" s="6"/>
      <c r="CI192" s="6"/>
      <c r="CJ192" s="6"/>
      <c r="CK192" s="6"/>
      <c r="CL192" s="6"/>
      <c r="CM192" s="52"/>
      <c r="CO192" s="328"/>
      <c r="CP192" s="41">
        <v>3</v>
      </c>
      <c r="CQ192" s="6"/>
      <c r="CR192" s="6"/>
      <c r="CS192" s="6"/>
      <c r="CT192" s="6"/>
      <c r="CU192" s="6"/>
      <c r="CV192" s="6"/>
      <c r="CW192" s="52"/>
      <c r="CY192" s="328"/>
      <c r="CZ192" s="41">
        <v>3</v>
      </c>
      <c r="DA192" s="6"/>
      <c r="DB192" s="6"/>
      <c r="DC192" s="6"/>
      <c r="DD192" s="6"/>
      <c r="DE192" s="6"/>
      <c r="DF192" s="6"/>
      <c r="DG192" s="52"/>
      <c r="DI192" s="328"/>
      <c r="DJ192" s="41">
        <v>3</v>
      </c>
      <c r="DK192" s="6"/>
      <c r="DL192" s="6"/>
      <c r="DM192" s="6"/>
      <c r="DN192" s="6"/>
      <c r="DO192" s="6"/>
      <c r="DP192" s="6"/>
      <c r="DQ192" s="52"/>
      <c r="DS192" s="328"/>
      <c r="DT192" s="41">
        <v>3</v>
      </c>
      <c r="DU192" s="6"/>
      <c r="DV192" s="6"/>
      <c r="DW192" s="6"/>
      <c r="DX192" s="6"/>
      <c r="DY192" s="6"/>
      <c r="DZ192" s="6"/>
      <c r="EA192" s="52"/>
      <c r="EC192" s="328"/>
      <c r="ED192" s="41">
        <v>3</v>
      </c>
      <c r="EE192" s="6"/>
      <c r="EF192" s="6"/>
      <c r="EG192" s="6"/>
      <c r="EH192" s="6"/>
      <c r="EI192" s="6"/>
      <c r="EJ192" s="6"/>
      <c r="EK192" s="52"/>
      <c r="EM192" s="328"/>
      <c r="EN192" s="41">
        <v>3</v>
      </c>
      <c r="EO192" s="6"/>
      <c r="EP192" s="6"/>
      <c r="EQ192" s="6"/>
      <c r="ER192" s="6"/>
      <c r="ES192" s="6"/>
      <c r="ET192" s="6"/>
      <c r="EU192" s="52"/>
      <c r="EW192" s="328"/>
      <c r="EX192" s="41">
        <v>3</v>
      </c>
      <c r="EY192" s="6"/>
      <c r="EZ192" s="6"/>
      <c r="FA192" s="6"/>
      <c r="FB192" s="6"/>
      <c r="FC192" s="6"/>
      <c r="FD192" s="6"/>
      <c r="FE192" s="52"/>
      <c r="FG192" s="328"/>
      <c r="FH192" s="41">
        <v>3</v>
      </c>
      <c r="FI192" s="6"/>
      <c r="FJ192" s="6"/>
      <c r="FK192" s="6"/>
      <c r="FL192" s="6"/>
      <c r="FM192" s="6"/>
      <c r="FN192" s="6"/>
      <c r="FO192" s="52"/>
      <c r="FQ192" s="328"/>
      <c r="FR192" s="41">
        <v>3</v>
      </c>
      <c r="FS192" s="6"/>
      <c r="FT192" s="6"/>
      <c r="FU192" s="6"/>
      <c r="FV192" s="6"/>
      <c r="FW192" s="6"/>
      <c r="FX192" s="6"/>
      <c r="FY192" s="52"/>
      <c r="GA192" s="328"/>
      <c r="GB192" s="41">
        <v>3</v>
      </c>
      <c r="GC192" s="6"/>
      <c r="GD192" s="6"/>
      <c r="GE192" s="6"/>
      <c r="GF192" s="6"/>
      <c r="GG192" s="6"/>
      <c r="GH192" s="6"/>
      <c r="GI192" s="52"/>
      <c r="GK192" s="328"/>
      <c r="GL192" s="41">
        <v>3</v>
      </c>
      <c r="GM192" s="6"/>
      <c r="GN192" s="6"/>
      <c r="GO192" s="6"/>
      <c r="GP192" s="6"/>
      <c r="GQ192" s="6"/>
      <c r="GR192" s="6"/>
      <c r="GS192" s="52"/>
      <c r="GU192" s="328"/>
      <c r="GV192" s="41">
        <v>3</v>
      </c>
      <c r="GW192" s="6"/>
      <c r="GX192" s="6"/>
      <c r="GY192" s="6"/>
      <c r="GZ192" s="6"/>
      <c r="HA192" s="6"/>
      <c r="HB192" s="6"/>
      <c r="HC192" s="52"/>
      <c r="HE192" s="328"/>
      <c r="HF192" s="41">
        <v>3</v>
      </c>
      <c r="HG192" s="6"/>
      <c r="HH192" s="6"/>
      <c r="HI192" s="6"/>
      <c r="HJ192" s="6"/>
      <c r="HK192" s="6"/>
      <c r="HL192" s="6"/>
      <c r="HM192" s="52"/>
      <c r="HO192" s="328"/>
      <c r="HP192" s="41">
        <v>3</v>
      </c>
      <c r="HQ192" s="6"/>
      <c r="HR192" s="6"/>
      <c r="HS192" s="6"/>
      <c r="HT192" s="6"/>
      <c r="HU192" s="6"/>
      <c r="HV192" s="6"/>
      <c r="HW192" s="52"/>
      <c r="HY192" s="328"/>
      <c r="HZ192" s="41">
        <v>3</v>
      </c>
      <c r="IA192" s="6"/>
      <c r="IB192" s="6"/>
      <c r="IC192" s="6"/>
      <c r="ID192" s="6"/>
      <c r="IE192" s="6"/>
      <c r="IF192" s="6"/>
      <c r="IG192" s="52"/>
      <c r="II192" s="328"/>
      <c r="IJ192" s="41">
        <v>3</v>
      </c>
      <c r="IK192" s="6"/>
      <c r="IL192" s="6"/>
      <c r="IM192" s="6"/>
      <c r="IN192" s="6"/>
      <c r="IO192" s="6"/>
      <c r="IP192" s="6"/>
      <c r="IQ192" s="52"/>
      <c r="IS192" s="328"/>
      <c r="IT192" s="41">
        <v>3</v>
      </c>
      <c r="IU192" s="6"/>
      <c r="IV192" s="6"/>
      <c r="IW192" s="6"/>
      <c r="IX192" s="6"/>
      <c r="IY192" s="6"/>
      <c r="IZ192" s="6"/>
      <c r="JA192" s="52"/>
    </row>
    <row r="193" spans="1:261" s="1" customFormat="1" outlineLevel="2" x14ac:dyDescent="0.25">
      <c r="B193" s="338"/>
      <c r="C193" s="339"/>
      <c r="D193" s="17" t="s">
        <v>1</v>
      </c>
      <c r="E193" s="36">
        <f>AVERAGE(O193,Y193,AI193,AS193,BC193,BM193,BW193,CG193,CQ193,DA193,DK193,DU193,EE193,EO193,EY193,FI193,FS193,GC193,GM193,GW193,HG193,HQ193,IA193,IK193,IU193)</f>
        <v>0</v>
      </c>
      <c r="F193" s="36">
        <f t="shared" ref="F193:J193" si="898">AVERAGE(P193,Z193,AJ193,AT193,BD193,BN193,BX193,CH193,CR193,DB193,DL193,DV193,EF193,EP193,EZ193,FJ193,FT193,GD193,GN193,GX193,HH193,HR193,IB193,IL193,IV193)</f>
        <v>0</v>
      </c>
      <c r="G193" s="36" t="e">
        <f t="shared" si="898"/>
        <v>#DIV/0!</v>
      </c>
      <c r="H193" s="36" t="e">
        <f t="shared" si="898"/>
        <v>#DIV/0!</v>
      </c>
      <c r="I193" s="36" t="e">
        <f t="shared" si="898"/>
        <v>#DIV/0!</v>
      </c>
      <c r="J193" s="36" t="e">
        <f t="shared" si="898"/>
        <v>#DIV/0!</v>
      </c>
      <c r="K193" s="52" t="s">
        <v>430</v>
      </c>
      <c r="M193" s="48"/>
      <c r="N193" s="17" t="s">
        <v>1</v>
      </c>
      <c r="O193" s="36">
        <f>IF(COUNT(O190:O192)=0,"",AVERAGE(O190:O192))</f>
        <v>0</v>
      </c>
      <c r="P193" s="36">
        <f>IF(COUNT(P190:P192)=0,"",AVERAGE(P190:P192))</f>
        <v>0</v>
      </c>
      <c r="Q193" s="36" t="str">
        <f>IF(COUNT(Q190:Q192)=0,"",AVERAGE(Q190:Q192))</f>
        <v/>
      </c>
      <c r="R193" s="36" t="str">
        <f>IF(COUNT(R190:R192)=0,"",AVERAGE(R190:R192))</f>
        <v/>
      </c>
      <c r="S193" s="36"/>
      <c r="T193" s="36" t="str">
        <f>IF(COUNT(T190:T192)=0,"",AVERAGE(T190:T192))</f>
        <v/>
      </c>
      <c r="U193" s="52" t="str">
        <f>IF(COUNT(#REF!)=0,"",AVERAGE(#REF!))</f>
        <v/>
      </c>
      <c r="W193" s="48"/>
      <c r="X193" s="17" t="s">
        <v>1</v>
      </c>
      <c r="Y193" s="36" t="str">
        <f t="shared" ref="Y193:AD193" si="899">IF(COUNT(Y190:Y192)=0,"",AVERAGE(Y190:Y192))</f>
        <v/>
      </c>
      <c r="Z193" s="36" t="str">
        <f t="shared" si="899"/>
        <v/>
      </c>
      <c r="AA193" s="36" t="str">
        <f t="shared" si="899"/>
        <v/>
      </c>
      <c r="AB193" s="36" t="str">
        <f t="shared" si="899"/>
        <v/>
      </c>
      <c r="AC193" s="36" t="str">
        <f t="shared" si="899"/>
        <v/>
      </c>
      <c r="AD193" s="36" t="str">
        <f t="shared" si="899"/>
        <v/>
      </c>
      <c r="AE193" s="52" t="str">
        <f>IF(COUNT(#REF!)=0,"",AVERAGE(#REF!))</f>
        <v/>
      </c>
      <c r="AG193" s="48"/>
      <c r="AH193" s="17" t="s">
        <v>1</v>
      </c>
      <c r="AI193" s="36" t="str">
        <f t="shared" ref="AI193:AN193" si="900">IF(COUNT(AI190:AI192)=0,"",AVERAGE(AI190:AI192))</f>
        <v/>
      </c>
      <c r="AJ193" s="36" t="str">
        <f t="shared" si="900"/>
        <v/>
      </c>
      <c r="AK193" s="36" t="str">
        <f t="shared" si="900"/>
        <v/>
      </c>
      <c r="AL193" s="36" t="str">
        <f t="shared" si="900"/>
        <v/>
      </c>
      <c r="AM193" s="36" t="str">
        <f t="shared" si="900"/>
        <v/>
      </c>
      <c r="AN193" s="36" t="str">
        <f t="shared" si="900"/>
        <v/>
      </c>
      <c r="AO193" s="52" t="str">
        <f>IF(COUNT(#REF!)=0,"",AVERAGE(#REF!))</f>
        <v/>
      </c>
      <c r="AQ193" s="48"/>
      <c r="AR193" s="17" t="s">
        <v>1</v>
      </c>
      <c r="AS193" s="36" t="str">
        <f t="shared" ref="AS193:AX193" si="901">IF(COUNT(AS190:AS192)=0,"",AVERAGE(AS190:AS192))</f>
        <v/>
      </c>
      <c r="AT193" s="36" t="str">
        <f t="shared" si="901"/>
        <v/>
      </c>
      <c r="AU193" s="36" t="str">
        <f t="shared" si="901"/>
        <v/>
      </c>
      <c r="AV193" s="36" t="str">
        <f t="shared" si="901"/>
        <v/>
      </c>
      <c r="AW193" s="36" t="str">
        <f t="shared" si="901"/>
        <v/>
      </c>
      <c r="AX193" s="36" t="str">
        <f t="shared" si="901"/>
        <v/>
      </c>
      <c r="AY193" s="52" t="str">
        <f>IF(COUNT(#REF!)=0,"",AVERAGE(#REF!))</f>
        <v/>
      </c>
      <c r="BA193" s="48"/>
      <c r="BB193" s="17" t="s">
        <v>1</v>
      </c>
      <c r="BC193" s="36" t="str">
        <f t="shared" ref="BC193:BH193" si="902">IF(COUNT(BC190:BC192)=0,"",AVERAGE(BC190:BC192))</f>
        <v/>
      </c>
      <c r="BD193" s="36" t="str">
        <f t="shared" si="902"/>
        <v/>
      </c>
      <c r="BE193" s="36" t="str">
        <f t="shared" si="902"/>
        <v/>
      </c>
      <c r="BF193" s="36" t="str">
        <f t="shared" si="902"/>
        <v/>
      </c>
      <c r="BG193" s="36" t="str">
        <f t="shared" si="902"/>
        <v/>
      </c>
      <c r="BH193" s="36" t="str">
        <f t="shared" si="902"/>
        <v/>
      </c>
      <c r="BI193" s="52" t="str">
        <f>IF(COUNT(#REF!)=0,"",AVERAGE(#REF!))</f>
        <v/>
      </c>
      <c r="BK193" s="48"/>
      <c r="BL193" s="17" t="s">
        <v>1</v>
      </c>
      <c r="BM193" s="36" t="str">
        <f t="shared" ref="BM193:BR193" si="903">IF(COUNT(BM190:BM192)=0,"",AVERAGE(BM190:BM192))</f>
        <v/>
      </c>
      <c r="BN193" s="36" t="str">
        <f t="shared" si="903"/>
        <v/>
      </c>
      <c r="BO193" s="36" t="str">
        <f t="shared" si="903"/>
        <v/>
      </c>
      <c r="BP193" s="36" t="str">
        <f t="shared" si="903"/>
        <v/>
      </c>
      <c r="BQ193" s="36" t="str">
        <f t="shared" si="903"/>
        <v/>
      </c>
      <c r="BR193" s="36" t="str">
        <f t="shared" si="903"/>
        <v/>
      </c>
      <c r="BS193" s="52" t="str">
        <f>IF(COUNT(#REF!)=0,"",AVERAGE(#REF!))</f>
        <v/>
      </c>
      <c r="BU193" s="48"/>
      <c r="BV193" s="17" t="s">
        <v>1</v>
      </c>
      <c r="BW193" s="36" t="str">
        <f t="shared" ref="BW193:CB193" si="904">IF(COUNT(BW190:BW192)=0,"",AVERAGE(BW190:BW192))</f>
        <v/>
      </c>
      <c r="BX193" s="36" t="str">
        <f t="shared" si="904"/>
        <v/>
      </c>
      <c r="BY193" s="36" t="str">
        <f t="shared" si="904"/>
        <v/>
      </c>
      <c r="BZ193" s="36" t="str">
        <f t="shared" si="904"/>
        <v/>
      </c>
      <c r="CA193" s="36" t="str">
        <f t="shared" si="904"/>
        <v/>
      </c>
      <c r="CB193" s="36" t="str">
        <f t="shared" si="904"/>
        <v/>
      </c>
      <c r="CC193" s="52" t="str">
        <f>IF(COUNT(#REF!)=0,"",AVERAGE(#REF!))</f>
        <v/>
      </c>
      <c r="CE193" s="48"/>
      <c r="CF193" s="17" t="s">
        <v>1</v>
      </c>
      <c r="CG193" s="36" t="str">
        <f t="shared" ref="CG193:CL193" si="905">IF(COUNT(CG190:CG192)=0,"",AVERAGE(CG190:CG192))</f>
        <v/>
      </c>
      <c r="CH193" s="36" t="str">
        <f t="shared" si="905"/>
        <v/>
      </c>
      <c r="CI193" s="36" t="str">
        <f t="shared" si="905"/>
        <v/>
      </c>
      <c r="CJ193" s="36" t="str">
        <f t="shared" si="905"/>
        <v/>
      </c>
      <c r="CK193" s="36" t="str">
        <f t="shared" si="905"/>
        <v/>
      </c>
      <c r="CL193" s="36" t="str">
        <f t="shared" si="905"/>
        <v/>
      </c>
      <c r="CM193" s="52" t="str">
        <f>IF(COUNT(#REF!)=0,"",AVERAGE(#REF!))</f>
        <v/>
      </c>
      <c r="CO193" s="48"/>
      <c r="CP193" s="17" t="s">
        <v>1</v>
      </c>
      <c r="CQ193" s="36" t="str">
        <f t="shared" ref="CQ193:CV193" si="906">IF(COUNT(CQ190:CQ192)=0,"",AVERAGE(CQ190:CQ192))</f>
        <v/>
      </c>
      <c r="CR193" s="36" t="str">
        <f t="shared" si="906"/>
        <v/>
      </c>
      <c r="CS193" s="36" t="str">
        <f t="shared" si="906"/>
        <v/>
      </c>
      <c r="CT193" s="36" t="str">
        <f t="shared" si="906"/>
        <v/>
      </c>
      <c r="CU193" s="36" t="str">
        <f t="shared" si="906"/>
        <v/>
      </c>
      <c r="CV193" s="36" t="str">
        <f t="shared" si="906"/>
        <v/>
      </c>
      <c r="CW193" s="52" t="str">
        <f>IF(COUNT(#REF!)=0,"",AVERAGE(#REF!))</f>
        <v/>
      </c>
      <c r="CY193" s="48"/>
      <c r="CZ193" s="17" t="s">
        <v>1</v>
      </c>
      <c r="DA193" s="36" t="str">
        <f t="shared" ref="DA193:DF193" si="907">IF(COUNT(DA190:DA192)=0,"",AVERAGE(DA190:DA192))</f>
        <v/>
      </c>
      <c r="DB193" s="36" t="str">
        <f t="shared" si="907"/>
        <v/>
      </c>
      <c r="DC193" s="36" t="str">
        <f t="shared" si="907"/>
        <v/>
      </c>
      <c r="DD193" s="36" t="str">
        <f t="shared" si="907"/>
        <v/>
      </c>
      <c r="DE193" s="36" t="str">
        <f t="shared" si="907"/>
        <v/>
      </c>
      <c r="DF193" s="36" t="str">
        <f t="shared" si="907"/>
        <v/>
      </c>
      <c r="DG193" s="52" t="str">
        <f>IF(COUNT(#REF!)=0,"",AVERAGE(#REF!))</f>
        <v/>
      </c>
      <c r="DI193" s="48"/>
      <c r="DJ193" s="17" t="s">
        <v>1</v>
      </c>
      <c r="DK193" s="36" t="str">
        <f t="shared" ref="DK193:DP193" si="908">IF(COUNT(DK190:DK192)=0,"",AVERAGE(DK190:DK192))</f>
        <v/>
      </c>
      <c r="DL193" s="36" t="str">
        <f t="shared" si="908"/>
        <v/>
      </c>
      <c r="DM193" s="36" t="str">
        <f t="shared" si="908"/>
        <v/>
      </c>
      <c r="DN193" s="36" t="str">
        <f t="shared" si="908"/>
        <v/>
      </c>
      <c r="DO193" s="36" t="str">
        <f t="shared" si="908"/>
        <v/>
      </c>
      <c r="DP193" s="36" t="str">
        <f t="shared" si="908"/>
        <v/>
      </c>
      <c r="DQ193" s="52" t="str">
        <f>IF(COUNT(#REF!)=0,"",AVERAGE(#REF!))</f>
        <v/>
      </c>
      <c r="DS193" s="48"/>
      <c r="DT193" s="17" t="s">
        <v>1</v>
      </c>
      <c r="DU193" s="36" t="str">
        <f t="shared" ref="DU193:DZ193" si="909">IF(COUNT(DU190:DU192)=0,"",AVERAGE(DU190:DU192))</f>
        <v/>
      </c>
      <c r="DV193" s="36" t="str">
        <f t="shared" si="909"/>
        <v/>
      </c>
      <c r="DW193" s="36" t="str">
        <f t="shared" si="909"/>
        <v/>
      </c>
      <c r="DX193" s="36" t="str">
        <f t="shared" si="909"/>
        <v/>
      </c>
      <c r="DY193" s="36" t="str">
        <f t="shared" si="909"/>
        <v/>
      </c>
      <c r="DZ193" s="36" t="str">
        <f t="shared" si="909"/>
        <v/>
      </c>
      <c r="EA193" s="52" t="str">
        <f>IF(COUNT(#REF!)=0,"",AVERAGE(#REF!))</f>
        <v/>
      </c>
      <c r="EC193" s="48"/>
      <c r="ED193" s="17" t="s">
        <v>1</v>
      </c>
      <c r="EE193" s="36" t="str">
        <f t="shared" ref="EE193:EJ193" si="910">IF(COUNT(EE190:EE192)=0,"",AVERAGE(EE190:EE192))</f>
        <v/>
      </c>
      <c r="EF193" s="36" t="str">
        <f t="shared" si="910"/>
        <v/>
      </c>
      <c r="EG193" s="36" t="str">
        <f t="shared" si="910"/>
        <v/>
      </c>
      <c r="EH193" s="36" t="str">
        <f t="shared" si="910"/>
        <v/>
      </c>
      <c r="EI193" s="36" t="str">
        <f t="shared" si="910"/>
        <v/>
      </c>
      <c r="EJ193" s="36" t="str">
        <f t="shared" si="910"/>
        <v/>
      </c>
      <c r="EK193" s="52" t="str">
        <f>IF(COUNT(#REF!)=0,"",AVERAGE(#REF!))</f>
        <v/>
      </c>
      <c r="EM193" s="48"/>
      <c r="EN193" s="17" t="s">
        <v>1</v>
      </c>
      <c r="EO193" s="36" t="str">
        <f t="shared" ref="EO193:ET193" si="911">IF(COUNT(EO190:EO192)=0,"",AVERAGE(EO190:EO192))</f>
        <v/>
      </c>
      <c r="EP193" s="36" t="str">
        <f t="shared" si="911"/>
        <v/>
      </c>
      <c r="EQ193" s="36" t="str">
        <f t="shared" si="911"/>
        <v/>
      </c>
      <c r="ER193" s="36" t="str">
        <f t="shared" si="911"/>
        <v/>
      </c>
      <c r="ES193" s="36" t="str">
        <f t="shared" si="911"/>
        <v/>
      </c>
      <c r="ET193" s="36" t="str">
        <f t="shared" si="911"/>
        <v/>
      </c>
      <c r="EU193" s="52" t="str">
        <f>IF(COUNT(#REF!)=0,"",AVERAGE(#REF!))</f>
        <v/>
      </c>
      <c r="EW193" s="48"/>
      <c r="EX193" s="17" t="s">
        <v>1</v>
      </c>
      <c r="EY193" s="36" t="str">
        <f t="shared" ref="EY193:FD193" si="912">IF(COUNT(EY190:EY192)=0,"",AVERAGE(EY190:EY192))</f>
        <v/>
      </c>
      <c r="EZ193" s="36" t="str">
        <f t="shared" si="912"/>
        <v/>
      </c>
      <c r="FA193" s="36" t="str">
        <f t="shared" si="912"/>
        <v/>
      </c>
      <c r="FB193" s="36" t="str">
        <f t="shared" si="912"/>
        <v/>
      </c>
      <c r="FC193" s="36" t="str">
        <f t="shared" si="912"/>
        <v/>
      </c>
      <c r="FD193" s="36" t="str">
        <f t="shared" si="912"/>
        <v/>
      </c>
      <c r="FE193" s="52" t="str">
        <f>IF(COUNT(#REF!)=0,"",AVERAGE(#REF!))</f>
        <v/>
      </c>
      <c r="FG193" s="48"/>
      <c r="FH193" s="17" t="s">
        <v>1</v>
      </c>
      <c r="FI193" s="36" t="str">
        <f t="shared" ref="FI193:FN193" si="913">IF(COUNT(FI190:FI192)=0,"",AVERAGE(FI190:FI192))</f>
        <v/>
      </c>
      <c r="FJ193" s="36" t="str">
        <f t="shared" si="913"/>
        <v/>
      </c>
      <c r="FK193" s="36" t="str">
        <f t="shared" si="913"/>
        <v/>
      </c>
      <c r="FL193" s="36" t="str">
        <f t="shared" si="913"/>
        <v/>
      </c>
      <c r="FM193" s="36" t="str">
        <f t="shared" si="913"/>
        <v/>
      </c>
      <c r="FN193" s="36" t="str">
        <f t="shared" si="913"/>
        <v/>
      </c>
      <c r="FO193" s="52" t="str">
        <f>IF(COUNT(#REF!)=0,"",AVERAGE(#REF!))</f>
        <v/>
      </c>
      <c r="FQ193" s="48"/>
      <c r="FR193" s="17" t="s">
        <v>1</v>
      </c>
      <c r="FS193" s="36" t="str">
        <f t="shared" ref="FS193:FX193" si="914">IF(COUNT(FS190:FS192)=0,"",AVERAGE(FS190:FS192))</f>
        <v/>
      </c>
      <c r="FT193" s="36" t="str">
        <f t="shared" si="914"/>
        <v/>
      </c>
      <c r="FU193" s="36" t="str">
        <f t="shared" si="914"/>
        <v/>
      </c>
      <c r="FV193" s="36" t="str">
        <f t="shared" si="914"/>
        <v/>
      </c>
      <c r="FW193" s="36" t="str">
        <f t="shared" si="914"/>
        <v/>
      </c>
      <c r="FX193" s="36" t="str">
        <f t="shared" si="914"/>
        <v/>
      </c>
      <c r="FY193" s="52" t="str">
        <f>IF(COUNT(#REF!)=0,"",AVERAGE(#REF!))</f>
        <v/>
      </c>
      <c r="GA193" s="48"/>
      <c r="GB193" s="17" t="s">
        <v>1</v>
      </c>
      <c r="GC193" s="36" t="str">
        <f t="shared" ref="GC193:GH193" si="915">IF(COUNT(GC190:GC192)=0,"",AVERAGE(GC190:GC192))</f>
        <v/>
      </c>
      <c r="GD193" s="36" t="str">
        <f t="shared" si="915"/>
        <v/>
      </c>
      <c r="GE193" s="36" t="str">
        <f t="shared" si="915"/>
        <v/>
      </c>
      <c r="GF193" s="36" t="str">
        <f t="shared" si="915"/>
        <v/>
      </c>
      <c r="GG193" s="36" t="str">
        <f t="shared" si="915"/>
        <v/>
      </c>
      <c r="GH193" s="36" t="str">
        <f t="shared" si="915"/>
        <v/>
      </c>
      <c r="GI193" s="52" t="str">
        <f>IF(COUNT(#REF!)=0,"",AVERAGE(#REF!))</f>
        <v/>
      </c>
      <c r="GK193" s="48"/>
      <c r="GL193" s="17" t="s">
        <v>1</v>
      </c>
      <c r="GM193" s="36" t="str">
        <f t="shared" ref="GM193:GR193" si="916">IF(COUNT(GM190:GM192)=0,"",AVERAGE(GM190:GM192))</f>
        <v/>
      </c>
      <c r="GN193" s="36" t="str">
        <f t="shared" si="916"/>
        <v/>
      </c>
      <c r="GO193" s="36" t="str">
        <f t="shared" si="916"/>
        <v/>
      </c>
      <c r="GP193" s="36" t="str">
        <f t="shared" si="916"/>
        <v/>
      </c>
      <c r="GQ193" s="36" t="str">
        <f t="shared" si="916"/>
        <v/>
      </c>
      <c r="GR193" s="36" t="str">
        <f t="shared" si="916"/>
        <v/>
      </c>
      <c r="GS193" s="52" t="str">
        <f>IF(COUNT(#REF!)=0,"",AVERAGE(#REF!))</f>
        <v/>
      </c>
      <c r="GU193" s="48"/>
      <c r="GV193" s="17" t="s">
        <v>1</v>
      </c>
      <c r="GW193" s="36" t="str">
        <f t="shared" ref="GW193:HB193" si="917">IF(COUNT(GW190:GW192)=0,"",AVERAGE(GW190:GW192))</f>
        <v/>
      </c>
      <c r="GX193" s="36" t="str">
        <f t="shared" si="917"/>
        <v/>
      </c>
      <c r="GY193" s="36" t="str">
        <f t="shared" si="917"/>
        <v/>
      </c>
      <c r="GZ193" s="36" t="str">
        <f t="shared" si="917"/>
        <v/>
      </c>
      <c r="HA193" s="36" t="str">
        <f t="shared" si="917"/>
        <v/>
      </c>
      <c r="HB193" s="36" t="str">
        <f t="shared" si="917"/>
        <v/>
      </c>
      <c r="HC193" s="52" t="str">
        <f>IF(COUNT(#REF!)=0,"",AVERAGE(#REF!))</f>
        <v/>
      </c>
      <c r="HE193" s="48"/>
      <c r="HF193" s="17" t="s">
        <v>1</v>
      </c>
      <c r="HG193" s="36" t="str">
        <f t="shared" ref="HG193:HL193" si="918">IF(COUNT(HG190:HG192)=0,"",AVERAGE(HG190:HG192))</f>
        <v/>
      </c>
      <c r="HH193" s="36" t="str">
        <f t="shared" si="918"/>
        <v/>
      </c>
      <c r="HI193" s="36" t="str">
        <f t="shared" si="918"/>
        <v/>
      </c>
      <c r="HJ193" s="36" t="str">
        <f t="shared" si="918"/>
        <v/>
      </c>
      <c r="HK193" s="36" t="str">
        <f t="shared" si="918"/>
        <v/>
      </c>
      <c r="HL193" s="36" t="str">
        <f t="shared" si="918"/>
        <v/>
      </c>
      <c r="HM193" s="52" t="str">
        <f>IF(COUNT(#REF!)=0,"",AVERAGE(#REF!))</f>
        <v/>
      </c>
      <c r="HO193" s="48"/>
      <c r="HP193" s="17" t="s">
        <v>1</v>
      </c>
      <c r="HQ193" s="36" t="str">
        <f t="shared" ref="HQ193:HV193" si="919">IF(COUNT(HQ190:HQ192)=0,"",AVERAGE(HQ190:HQ192))</f>
        <v/>
      </c>
      <c r="HR193" s="36" t="str">
        <f t="shared" si="919"/>
        <v/>
      </c>
      <c r="HS193" s="36" t="str">
        <f t="shared" si="919"/>
        <v/>
      </c>
      <c r="HT193" s="36" t="str">
        <f t="shared" si="919"/>
        <v/>
      </c>
      <c r="HU193" s="36" t="str">
        <f t="shared" si="919"/>
        <v/>
      </c>
      <c r="HV193" s="36" t="str">
        <f t="shared" si="919"/>
        <v/>
      </c>
      <c r="HW193" s="52" t="str">
        <f>IF(COUNT(#REF!)=0,"",AVERAGE(#REF!))</f>
        <v/>
      </c>
      <c r="HY193" s="48"/>
      <c r="HZ193" s="17" t="s">
        <v>1</v>
      </c>
      <c r="IA193" s="36" t="str">
        <f t="shared" ref="IA193:IF193" si="920">IF(COUNT(IA190:IA192)=0,"",AVERAGE(IA190:IA192))</f>
        <v/>
      </c>
      <c r="IB193" s="36" t="str">
        <f t="shared" si="920"/>
        <v/>
      </c>
      <c r="IC193" s="36" t="str">
        <f t="shared" si="920"/>
        <v/>
      </c>
      <c r="ID193" s="36" t="str">
        <f t="shared" si="920"/>
        <v/>
      </c>
      <c r="IE193" s="36" t="str">
        <f t="shared" si="920"/>
        <v/>
      </c>
      <c r="IF193" s="36" t="str">
        <f t="shared" si="920"/>
        <v/>
      </c>
      <c r="IG193" s="52" t="str">
        <f>IF(COUNT(#REF!)=0,"",AVERAGE(#REF!))</f>
        <v/>
      </c>
      <c r="II193" s="48"/>
      <c r="IJ193" s="17" t="s">
        <v>1</v>
      </c>
      <c r="IK193" s="36" t="str">
        <f t="shared" ref="IK193:IP193" si="921">IF(COUNT(IK190:IK192)=0,"",AVERAGE(IK190:IK192))</f>
        <v/>
      </c>
      <c r="IL193" s="36" t="str">
        <f t="shared" si="921"/>
        <v/>
      </c>
      <c r="IM193" s="36" t="str">
        <f t="shared" si="921"/>
        <v/>
      </c>
      <c r="IN193" s="36" t="str">
        <f t="shared" si="921"/>
        <v/>
      </c>
      <c r="IO193" s="36" t="str">
        <f t="shared" si="921"/>
        <v/>
      </c>
      <c r="IP193" s="36" t="str">
        <f t="shared" si="921"/>
        <v/>
      </c>
      <c r="IQ193" s="52" t="str">
        <f>IF(COUNT(#REF!)=0,"",AVERAGE(#REF!))</f>
        <v/>
      </c>
      <c r="IS193" s="48"/>
      <c r="IT193" s="17" t="s">
        <v>1</v>
      </c>
      <c r="IU193" s="36" t="str">
        <f t="shared" ref="IU193:IZ193" si="922">IF(COUNT(IU190:IU192)=0,"",AVERAGE(IU190:IU192))</f>
        <v/>
      </c>
      <c r="IV193" s="36" t="str">
        <f t="shared" si="922"/>
        <v/>
      </c>
      <c r="IW193" s="36" t="str">
        <f t="shared" si="922"/>
        <v/>
      </c>
      <c r="IX193" s="36" t="str">
        <f t="shared" si="922"/>
        <v/>
      </c>
      <c r="IY193" s="36" t="str">
        <f t="shared" si="922"/>
        <v/>
      </c>
      <c r="IZ193" s="36" t="str">
        <f t="shared" si="922"/>
        <v/>
      </c>
      <c r="JA193" s="52" t="str">
        <f>IF(COUNT(#REF!)=0,"",AVERAGE(#REF!))</f>
        <v/>
      </c>
    </row>
    <row r="194" spans="1:261" s="1" customFormat="1" ht="13.8" outlineLevel="1" x14ac:dyDescent="0.25">
      <c r="A194" s="99" t="s">
        <v>129</v>
      </c>
      <c r="B194" s="345">
        <f>IF(A194="High",TECHHigh,(IF(A194="Medium",TECHMed,(IF(A194="Low",TechLow,0)))))</f>
        <v>1</v>
      </c>
      <c r="C194" s="341">
        <v>6.4</v>
      </c>
      <c r="D194" s="38" t="s">
        <v>420</v>
      </c>
      <c r="E194" s="349">
        <f>E197</f>
        <v>0</v>
      </c>
      <c r="F194" s="349">
        <f t="shared" ref="F194:J194" si="923">F197</f>
        <v>0</v>
      </c>
      <c r="G194" s="349" t="e">
        <f t="shared" si="923"/>
        <v>#DIV/0!</v>
      </c>
      <c r="H194" s="349" t="e">
        <f t="shared" si="923"/>
        <v>#DIV/0!</v>
      </c>
      <c r="I194" s="349" t="e">
        <f t="shared" si="923"/>
        <v>#DIV/0!</v>
      </c>
      <c r="J194" s="349" t="e">
        <f t="shared" si="923"/>
        <v>#DIV/0!</v>
      </c>
      <c r="K194" s="52"/>
      <c r="M194" s="37">
        <v>6.4</v>
      </c>
      <c r="N194" s="38" t="s">
        <v>420</v>
      </c>
      <c r="O194" s="38"/>
      <c r="P194" s="38"/>
      <c r="Q194" s="38"/>
      <c r="R194" s="38"/>
      <c r="S194" s="38"/>
      <c r="T194" s="38"/>
      <c r="U194" s="52"/>
      <c r="W194" s="37">
        <v>6.4</v>
      </c>
      <c r="X194" s="38" t="s">
        <v>420</v>
      </c>
      <c r="Y194" s="38"/>
      <c r="Z194" s="38"/>
      <c r="AA194" s="38"/>
      <c r="AB194" s="38"/>
      <c r="AC194" s="38"/>
      <c r="AD194" s="38"/>
      <c r="AE194" s="52"/>
      <c r="AG194" s="37">
        <v>6.4</v>
      </c>
      <c r="AH194" s="38" t="s">
        <v>420</v>
      </c>
      <c r="AI194" s="38"/>
      <c r="AJ194" s="38"/>
      <c r="AK194" s="38"/>
      <c r="AL194" s="38"/>
      <c r="AM194" s="38"/>
      <c r="AN194" s="38"/>
      <c r="AO194" s="52"/>
      <c r="AQ194" s="37">
        <v>6.4</v>
      </c>
      <c r="AR194" s="38" t="s">
        <v>420</v>
      </c>
      <c r="AS194" s="38"/>
      <c r="AT194" s="38"/>
      <c r="AU194" s="38"/>
      <c r="AV194" s="38"/>
      <c r="AW194" s="38"/>
      <c r="AX194" s="38"/>
      <c r="AY194" s="52"/>
      <c r="BA194" s="37">
        <v>6.4</v>
      </c>
      <c r="BB194" s="38" t="s">
        <v>420</v>
      </c>
      <c r="BC194" s="38"/>
      <c r="BD194" s="38"/>
      <c r="BE194" s="38"/>
      <c r="BF194" s="38"/>
      <c r="BG194" s="38"/>
      <c r="BH194" s="38"/>
      <c r="BI194" s="52"/>
      <c r="BK194" s="37">
        <v>6.4</v>
      </c>
      <c r="BL194" s="38" t="s">
        <v>420</v>
      </c>
      <c r="BM194" s="38"/>
      <c r="BN194" s="38"/>
      <c r="BO194" s="38"/>
      <c r="BP194" s="38"/>
      <c r="BQ194" s="38"/>
      <c r="BR194" s="38"/>
      <c r="BS194" s="52"/>
      <c r="BU194" s="37">
        <v>6.4</v>
      </c>
      <c r="BV194" s="38" t="s">
        <v>420</v>
      </c>
      <c r="BW194" s="38"/>
      <c r="BX194" s="38"/>
      <c r="BY194" s="38"/>
      <c r="BZ194" s="38"/>
      <c r="CA194" s="38"/>
      <c r="CB194" s="38"/>
      <c r="CC194" s="52"/>
      <c r="CE194" s="37">
        <v>6.4</v>
      </c>
      <c r="CF194" s="38" t="s">
        <v>420</v>
      </c>
      <c r="CG194" s="38"/>
      <c r="CH194" s="38"/>
      <c r="CI194" s="38"/>
      <c r="CJ194" s="38"/>
      <c r="CK194" s="38"/>
      <c r="CL194" s="38"/>
      <c r="CM194" s="52"/>
      <c r="CO194" s="37">
        <v>6.4</v>
      </c>
      <c r="CP194" s="38" t="s">
        <v>420</v>
      </c>
      <c r="CQ194" s="38"/>
      <c r="CR194" s="38"/>
      <c r="CS194" s="38"/>
      <c r="CT194" s="38"/>
      <c r="CU194" s="38"/>
      <c r="CV194" s="38"/>
      <c r="CW194" s="52"/>
      <c r="CY194" s="37">
        <v>6.4</v>
      </c>
      <c r="CZ194" s="38" t="s">
        <v>420</v>
      </c>
      <c r="DA194" s="38"/>
      <c r="DB194" s="38"/>
      <c r="DC194" s="38"/>
      <c r="DD194" s="38"/>
      <c r="DE194" s="38"/>
      <c r="DF194" s="38"/>
      <c r="DG194" s="52"/>
      <c r="DI194" s="37">
        <v>6.4</v>
      </c>
      <c r="DJ194" s="38" t="s">
        <v>420</v>
      </c>
      <c r="DK194" s="38"/>
      <c r="DL194" s="38"/>
      <c r="DM194" s="38"/>
      <c r="DN194" s="38"/>
      <c r="DO194" s="38"/>
      <c r="DP194" s="38"/>
      <c r="DQ194" s="52"/>
      <c r="DS194" s="37">
        <v>6.4</v>
      </c>
      <c r="DT194" s="38" t="s">
        <v>420</v>
      </c>
      <c r="DU194" s="38"/>
      <c r="DV194" s="38"/>
      <c r="DW194" s="38"/>
      <c r="DX194" s="38"/>
      <c r="DY194" s="38"/>
      <c r="DZ194" s="38"/>
      <c r="EA194" s="52"/>
      <c r="EC194" s="37">
        <v>6.4</v>
      </c>
      <c r="ED194" s="38" t="s">
        <v>420</v>
      </c>
      <c r="EE194" s="38"/>
      <c r="EF194" s="38"/>
      <c r="EG194" s="38"/>
      <c r="EH194" s="38"/>
      <c r="EI194" s="38"/>
      <c r="EJ194" s="38"/>
      <c r="EK194" s="52"/>
      <c r="EM194" s="37">
        <v>6.4</v>
      </c>
      <c r="EN194" s="38" t="s">
        <v>420</v>
      </c>
      <c r="EO194" s="38"/>
      <c r="EP194" s="38"/>
      <c r="EQ194" s="38"/>
      <c r="ER194" s="38"/>
      <c r="ES194" s="38"/>
      <c r="ET194" s="38"/>
      <c r="EU194" s="52"/>
      <c r="EW194" s="37">
        <v>6.4</v>
      </c>
      <c r="EX194" s="38" t="s">
        <v>420</v>
      </c>
      <c r="EY194" s="38"/>
      <c r="EZ194" s="38"/>
      <c r="FA194" s="38"/>
      <c r="FB194" s="38"/>
      <c r="FC194" s="38"/>
      <c r="FD194" s="38"/>
      <c r="FE194" s="52"/>
      <c r="FG194" s="37">
        <v>6.4</v>
      </c>
      <c r="FH194" s="38" t="s">
        <v>420</v>
      </c>
      <c r="FI194" s="38"/>
      <c r="FJ194" s="38"/>
      <c r="FK194" s="38"/>
      <c r="FL194" s="38"/>
      <c r="FM194" s="38"/>
      <c r="FN194" s="38"/>
      <c r="FO194" s="52"/>
      <c r="FQ194" s="37">
        <v>6.4</v>
      </c>
      <c r="FR194" s="38" t="s">
        <v>420</v>
      </c>
      <c r="FS194" s="38"/>
      <c r="FT194" s="38"/>
      <c r="FU194" s="38"/>
      <c r="FV194" s="38"/>
      <c r="FW194" s="38"/>
      <c r="FX194" s="38"/>
      <c r="FY194" s="52"/>
      <c r="GA194" s="37">
        <v>6.4</v>
      </c>
      <c r="GB194" s="38" t="s">
        <v>420</v>
      </c>
      <c r="GC194" s="38"/>
      <c r="GD194" s="38"/>
      <c r="GE194" s="38"/>
      <c r="GF194" s="38"/>
      <c r="GG194" s="38"/>
      <c r="GH194" s="38"/>
      <c r="GI194" s="52"/>
      <c r="GK194" s="37">
        <v>6.4</v>
      </c>
      <c r="GL194" s="38" t="s">
        <v>420</v>
      </c>
      <c r="GM194" s="38"/>
      <c r="GN194" s="38"/>
      <c r="GO194" s="38"/>
      <c r="GP194" s="38"/>
      <c r="GQ194" s="38"/>
      <c r="GR194" s="38"/>
      <c r="GS194" s="52"/>
      <c r="GU194" s="37">
        <v>6.4</v>
      </c>
      <c r="GV194" s="38" t="s">
        <v>420</v>
      </c>
      <c r="GW194" s="38"/>
      <c r="GX194" s="38"/>
      <c r="GY194" s="38"/>
      <c r="GZ194" s="38"/>
      <c r="HA194" s="38"/>
      <c r="HB194" s="38"/>
      <c r="HC194" s="52"/>
      <c r="HE194" s="37">
        <v>6.4</v>
      </c>
      <c r="HF194" s="38" t="s">
        <v>420</v>
      </c>
      <c r="HG194" s="38"/>
      <c r="HH194" s="38"/>
      <c r="HI194" s="38"/>
      <c r="HJ194" s="38"/>
      <c r="HK194" s="38"/>
      <c r="HL194" s="38"/>
      <c r="HM194" s="52"/>
      <c r="HO194" s="37">
        <v>6.4</v>
      </c>
      <c r="HP194" s="38" t="s">
        <v>420</v>
      </c>
      <c r="HQ194" s="38"/>
      <c r="HR194" s="38"/>
      <c r="HS194" s="38"/>
      <c r="HT194" s="38"/>
      <c r="HU194" s="38"/>
      <c r="HV194" s="38"/>
      <c r="HW194" s="52"/>
      <c r="HY194" s="37">
        <v>6.4</v>
      </c>
      <c r="HZ194" s="38" t="s">
        <v>420</v>
      </c>
      <c r="IA194" s="38"/>
      <c r="IB194" s="38"/>
      <c r="IC194" s="38"/>
      <c r="ID194" s="38"/>
      <c r="IE194" s="38"/>
      <c r="IF194" s="38"/>
      <c r="IG194" s="52"/>
      <c r="II194" s="37">
        <v>6.4</v>
      </c>
      <c r="IJ194" s="38" t="s">
        <v>420</v>
      </c>
      <c r="IK194" s="38"/>
      <c r="IL194" s="38"/>
      <c r="IM194" s="38"/>
      <c r="IN194" s="38"/>
      <c r="IO194" s="38"/>
      <c r="IP194" s="38"/>
      <c r="IQ194" s="52"/>
      <c r="IS194" s="37">
        <v>6.4</v>
      </c>
      <c r="IT194" s="38" t="s">
        <v>420</v>
      </c>
      <c r="IU194" s="38"/>
      <c r="IV194" s="38"/>
      <c r="IW194" s="38"/>
      <c r="IX194" s="38"/>
      <c r="IY194" s="38"/>
      <c r="IZ194" s="38"/>
      <c r="JA194" s="52"/>
    </row>
    <row r="195" spans="1:261" s="1" customFormat="1" outlineLevel="2" x14ac:dyDescent="0.25">
      <c r="B195" s="338"/>
      <c r="C195" s="328"/>
      <c r="D195" s="41">
        <v>1</v>
      </c>
      <c r="E195" s="6"/>
      <c r="F195" s="6"/>
      <c r="G195" s="6"/>
      <c r="H195" s="6"/>
      <c r="I195" s="6"/>
      <c r="J195" s="6"/>
      <c r="K195" s="52"/>
      <c r="M195" s="328"/>
      <c r="N195" s="41">
        <v>1</v>
      </c>
      <c r="O195" s="6">
        <v>0</v>
      </c>
      <c r="P195" s="6">
        <v>0</v>
      </c>
      <c r="Q195" s="6"/>
      <c r="R195" s="6"/>
      <c r="S195" s="6"/>
      <c r="T195" s="6"/>
      <c r="U195" s="52"/>
      <c r="W195" s="328"/>
      <c r="X195" s="41">
        <v>1</v>
      </c>
      <c r="Y195" s="6"/>
      <c r="Z195" s="6"/>
      <c r="AA195" s="6"/>
      <c r="AB195" s="6"/>
      <c r="AC195" s="6"/>
      <c r="AD195" s="6"/>
      <c r="AE195" s="52"/>
      <c r="AG195" s="328"/>
      <c r="AH195" s="41">
        <v>1</v>
      </c>
      <c r="AI195" s="6"/>
      <c r="AJ195" s="6"/>
      <c r="AK195" s="6"/>
      <c r="AL195" s="6"/>
      <c r="AM195" s="6"/>
      <c r="AN195" s="6"/>
      <c r="AO195" s="52"/>
      <c r="AQ195" s="328"/>
      <c r="AR195" s="41">
        <v>1</v>
      </c>
      <c r="AS195" s="6"/>
      <c r="AT195" s="6"/>
      <c r="AU195" s="6"/>
      <c r="AV195" s="6"/>
      <c r="AW195" s="6"/>
      <c r="AX195" s="6"/>
      <c r="AY195" s="52"/>
      <c r="BA195" s="328"/>
      <c r="BB195" s="41">
        <v>1</v>
      </c>
      <c r="BC195" s="6"/>
      <c r="BD195" s="6"/>
      <c r="BE195" s="6"/>
      <c r="BF195" s="6"/>
      <c r="BG195" s="6"/>
      <c r="BH195" s="6"/>
      <c r="BI195" s="52"/>
      <c r="BK195" s="328"/>
      <c r="BL195" s="41">
        <v>1</v>
      </c>
      <c r="BM195" s="6"/>
      <c r="BN195" s="6"/>
      <c r="BO195" s="6"/>
      <c r="BP195" s="6"/>
      <c r="BQ195" s="6"/>
      <c r="BR195" s="6"/>
      <c r="BS195" s="52"/>
      <c r="BU195" s="328"/>
      <c r="BV195" s="41">
        <v>1</v>
      </c>
      <c r="BW195" s="6"/>
      <c r="BX195" s="6"/>
      <c r="BY195" s="6"/>
      <c r="BZ195" s="6"/>
      <c r="CA195" s="6"/>
      <c r="CB195" s="6"/>
      <c r="CC195" s="52"/>
      <c r="CE195" s="328"/>
      <c r="CF195" s="41">
        <v>1</v>
      </c>
      <c r="CG195" s="6"/>
      <c r="CH195" s="6"/>
      <c r="CI195" s="6"/>
      <c r="CJ195" s="6"/>
      <c r="CK195" s="6"/>
      <c r="CL195" s="6"/>
      <c r="CM195" s="52"/>
      <c r="CO195" s="328"/>
      <c r="CP195" s="41">
        <v>1</v>
      </c>
      <c r="CQ195" s="6"/>
      <c r="CR195" s="6"/>
      <c r="CS195" s="6"/>
      <c r="CT195" s="6"/>
      <c r="CU195" s="6"/>
      <c r="CV195" s="6"/>
      <c r="CW195" s="52"/>
      <c r="CY195" s="328"/>
      <c r="CZ195" s="41">
        <v>1</v>
      </c>
      <c r="DA195" s="6"/>
      <c r="DB195" s="6"/>
      <c r="DC195" s="6"/>
      <c r="DD195" s="6"/>
      <c r="DE195" s="6"/>
      <c r="DF195" s="6"/>
      <c r="DG195" s="52"/>
      <c r="DI195" s="328"/>
      <c r="DJ195" s="41">
        <v>1</v>
      </c>
      <c r="DK195" s="6"/>
      <c r="DL195" s="6"/>
      <c r="DM195" s="6"/>
      <c r="DN195" s="6"/>
      <c r="DO195" s="6"/>
      <c r="DP195" s="6"/>
      <c r="DQ195" s="52"/>
      <c r="DS195" s="328"/>
      <c r="DT195" s="41">
        <v>1</v>
      </c>
      <c r="DU195" s="6"/>
      <c r="DV195" s="6"/>
      <c r="DW195" s="6"/>
      <c r="DX195" s="6"/>
      <c r="DY195" s="6"/>
      <c r="DZ195" s="6"/>
      <c r="EA195" s="52"/>
      <c r="EC195" s="328"/>
      <c r="ED195" s="41">
        <v>1</v>
      </c>
      <c r="EE195" s="6"/>
      <c r="EF195" s="6"/>
      <c r="EG195" s="6"/>
      <c r="EH195" s="6"/>
      <c r="EI195" s="6"/>
      <c r="EJ195" s="6"/>
      <c r="EK195" s="52"/>
      <c r="EM195" s="328"/>
      <c r="EN195" s="41">
        <v>1</v>
      </c>
      <c r="EO195" s="6"/>
      <c r="EP195" s="6"/>
      <c r="EQ195" s="6"/>
      <c r="ER195" s="6"/>
      <c r="ES195" s="6"/>
      <c r="ET195" s="6"/>
      <c r="EU195" s="52"/>
      <c r="EW195" s="328"/>
      <c r="EX195" s="41">
        <v>1</v>
      </c>
      <c r="EY195" s="6"/>
      <c r="EZ195" s="6"/>
      <c r="FA195" s="6"/>
      <c r="FB195" s="6"/>
      <c r="FC195" s="6"/>
      <c r="FD195" s="6"/>
      <c r="FE195" s="52"/>
      <c r="FG195" s="328"/>
      <c r="FH195" s="41">
        <v>1</v>
      </c>
      <c r="FI195" s="6"/>
      <c r="FJ195" s="6"/>
      <c r="FK195" s="6"/>
      <c r="FL195" s="6"/>
      <c r="FM195" s="6"/>
      <c r="FN195" s="6"/>
      <c r="FO195" s="52"/>
      <c r="FQ195" s="328"/>
      <c r="FR195" s="41">
        <v>1</v>
      </c>
      <c r="FS195" s="6"/>
      <c r="FT195" s="6"/>
      <c r="FU195" s="6"/>
      <c r="FV195" s="6"/>
      <c r="FW195" s="6"/>
      <c r="FX195" s="6"/>
      <c r="FY195" s="52"/>
      <c r="GA195" s="328"/>
      <c r="GB195" s="41">
        <v>1</v>
      </c>
      <c r="GC195" s="6"/>
      <c r="GD195" s="6"/>
      <c r="GE195" s="6"/>
      <c r="GF195" s="6"/>
      <c r="GG195" s="6"/>
      <c r="GH195" s="6"/>
      <c r="GI195" s="52"/>
      <c r="GK195" s="328"/>
      <c r="GL195" s="41">
        <v>1</v>
      </c>
      <c r="GM195" s="6"/>
      <c r="GN195" s="6"/>
      <c r="GO195" s="6"/>
      <c r="GP195" s="6"/>
      <c r="GQ195" s="6"/>
      <c r="GR195" s="6"/>
      <c r="GS195" s="52"/>
      <c r="GU195" s="328"/>
      <c r="GV195" s="41">
        <v>1</v>
      </c>
      <c r="GW195" s="6"/>
      <c r="GX195" s="6"/>
      <c r="GY195" s="6"/>
      <c r="GZ195" s="6"/>
      <c r="HA195" s="6"/>
      <c r="HB195" s="6"/>
      <c r="HC195" s="52"/>
      <c r="HE195" s="328"/>
      <c r="HF195" s="41">
        <v>1</v>
      </c>
      <c r="HG195" s="6"/>
      <c r="HH195" s="6"/>
      <c r="HI195" s="6"/>
      <c r="HJ195" s="6"/>
      <c r="HK195" s="6"/>
      <c r="HL195" s="6"/>
      <c r="HM195" s="52"/>
      <c r="HO195" s="328"/>
      <c r="HP195" s="41">
        <v>1</v>
      </c>
      <c r="HQ195" s="6"/>
      <c r="HR195" s="6"/>
      <c r="HS195" s="6"/>
      <c r="HT195" s="6"/>
      <c r="HU195" s="6"/>
      <c r="HV195" s="6"/>
      <c r="HW195" s="52"/>
      <c r="HY195" s="328"/>
      <c r="HZ195" s="41">
        <v>1</v>
      </c>
      <c r="IA195" s="6"/>
      <c r="IB195" s="6"/>
      <c r="IC195" s="6"/>
      <c r="ID195" s="6"/>
      <c r="IE195" s="6"/>
      <c r="IF195" s="6"/>
      <c r="IG195" s="52"/>
      <c r="II195" s="328"/>
      <c r="IJ195" s="41">
        <v>1</v>
      </c>
      <c r="IK195" s="6"/>
      <c r="IL195" s="6"/>
      <c r="IM195" s="6"/>
      <c r="IN195" s="6"/>
      <c r="IO195" s="6"/>
      <c r="IP195" s="6"/>
      <c r="IQ195" s="52"/>
      <c r="IS195" s="328"/>
      <c r="IT195" s="41">
        <v>1</v>
      </c>
      <c r="IU195" s="6"/>
      <c r="IV195" s="6"/>
      <c r="IW195" s="6"/>
      <c r="IX195" s="6"/>
      <c r="IY195" s="6"/>
      <c r="IZ195" s="6"/>
      <c r="JA195" s="52"/>
    </row>
    <row r="196" spans="1:261" s="1" customFormat="1" outlineLevel="2" x14ac:dyDescent="0.25">
      <c r="B196" s="338"/>
      <c r="C196" s="328"/>
      <c r="D196" s="41">
        <v>2</v>
      </c>
      <c r="E196" s="6"/>
      <c r="F196" s="6"/>
      <c r="G196" s="6"/>
      <c r="H196" s="6"/>
      <c r="I196" s="6"/>
      <c r="J196" s="6"/>
      <c r="K196" s="52"/>
      <c r="M196" s="328"/>
      <c r="N196" s="41">
        <v>2</v>
      </c>
      <c r="O196" s="6">
        <v>0</v>
      </c>
      <c r="P196" s="6">
        <v>0</v>
      </c>
      <c r="Q196" s="6"/>
      <c r="R196" s="6"/>
      <c r="S196" s="6"/>
      <c r="T196" s="6"/>
      <c r="U196" s="52"/>
      <c r="W196" s="328"/>
      <c r="X196" s="41">
        <v>2</v>
      </c>
      <c r="Y196" s="6"/>
      <c r="Z196" s="6"/>
      <c r="AA196" s="6"/>
      <c r="AB196" s="6"/>
      <c r="AC196" s="6"/>
      <c r="AD196" s="6"/>
      <c r="AE196" s="52"/>
      <c r="AG196" s="328"/>
      <c r="AH196" s="41">
        <v>2</v>
      </c>
      <c r="AI196" s="6"/>
      <c r="AJ196" s="6"/>
      <c r="AK196" s="6"/>
      <c r="AL196" s="6"/>
      <c r="AM196" s="6"/>
      <c r="AN196" s="6"/>
      <c r="AO196" s="52"/>
      <c r="AQ196" s="328"/>
      <c r="AR196" s="41">
        <v>2</v>
      </c>
      <c r="AS196" s="6"/>
      <c r="AT196" s="6"/>
      <c r="AU196" s="6"/>
      <c r="AV196" s="6"/>
      <c r="AW196" s="6"/>
      <c r="AX196" s="6"/>
      <c r="AY196" s="52"/>
      <c r="BA196" s="328"/>
      <c r="BB196" s="41">
        <v>2</v>
      </c>
      <c r="BC196" s="6"/>
      <c r="BD196" s="6"/>
      <c r="BE196" s="6"/>
      <c r="BF196" s="6"/>
      <c r="BG196" s="6"/>
      <c r="BH196" s="6"/>
      <c r="BI196" s="52"/>
      <c r="BK196" s="328"/>
      <c r="BL196" s="41">
        <v>2</v>
      </c>
      <c r="BM196" s="6"/>
      <c r="BN196" s="6"/>
      <c r="BO196" s="6"/>
      <c r="BP196" s="6"/>
      <c r="BQ196" s="6"/>
      <c r="BR196" s="6"/>
      <c r="BS196" s="52"/>
      <c r="BU196" s="328"/>
      <c r="BV196" s="41">
        <v>2</v>
      </c>
      <c r="BW196" s="6"/>
      <c r="BX196" s="6"/>
      <c r="BY196" s="6"/>
      <c r="BZ196" s="6"/>
      <c r="CA196" s="6"/>
      <c r="CB196" s="6"/>
      <c r="CC196" s="52"/>
      <c r="CE196" s="328"/>
      <c r="CF196" s="41">
        <v>2</v>
      </c>
      <c r="CG196" s="6"/>
      <c r="CH196" s="6"/>
      <c r="CI196" s="6"/>
      <c r="CJ196" s="6"/>
      <c r="CK196" s="6"/>
      <c r="CL196" s="6"/>
      <c r="CM196" s="52"/>
      <c r="CO196" s="328"/>
      <c r="CP196" s="41">
        <v>2</v>
      </c>
      <c r="CQ196" s="6"/>
      <c r="CR196" s="6"/>
      <c r="CS196" s="6"/>
      <c r="CT196" s="6"/>
      <c r="CU196" s="6"/>
      <c r="CV196" s="6"/>
      <c r="CW196" s="52"/>
      <c r="CY196" s="328"/>
      <c r="CZ196" s="41">
        <v>2</v>
      </c>
      <c r="DA196" s="6"/>
      <c r="DB196" s="6"/>
      <c r="DC196" s="6"/>
      <c r="DD196" s="6"/>
      <c r="DE196" s="6"/>
      <c r="DF196" s="6"/>
      <c r="DG196" s="52"/>
      <c r="DI196" s="328"/>
      <c r="DJ196" s="41">
        <v>2</v>
      </c>
      <c r="DK196" s="6"/>
      <c r="DL196" s="6"/>
      <c r="DM196" s="6"/>
      <c r="DN196" s="6"/>
      <c r="DO196" s="6"/>
      <c r="DP196" s="6"/>
      <c r="DQ196" s="52"/>
      <c r="DS196" s="328"/>
      <c r="DT196" s="41">
        <v>2</v>
      </c>
      <c r="DU196" s="6"/>
      <c r="DV196" s="6"/>
      <c r="DW196" s="6"/>
      <c r="DX196" s="6"/>
      <c r="DY196" s="6"/>
      <c r="DZ196" s="6"/>
      <c r="EA196" s="52"/>
      <c r="EC196" s="328"/>
      <c r="ED196" s="41">
        <v>2</v>
      </c>
      <c r="EE196" s="6"/>
      <c r="EF196" s="6"/>
      <c r="EG196" s="6"/>
      <c r="EH196" s="6"/>
      <c r="EI196" s="6"/>
      <c r="EJ196" s="6"/>
      <c r="EK196" s="52"/>
      <c r="EM196" s="328"/>
      <c r="EN196" s="41">
        <v>2</v>
      </c>
      <c r="EO196" s="6"/>
      <c r="EP196" s="6"/>
      <c r="EQ196" s="6"/>
      <c r="ER196" s="6"/>
      <c r="ES196" s="6"/>
      <c r="ET196" s="6"/>
      <c r="EU196" s="52"/>
      <c r="EW196" s="328"/>
      <c r="EX196" s="41">
        <v>2</v>
      </c>
      <c r="EY196" s="6"/>
      <c r="EZ196" s="6"/>
      <c r="FA196" s="6"/>
      <c r="FB196" s="6"/>
      <c r="FC196" s="6"/>
      <c r="FD196" s="6"/>
      <c r="FE196" s="52"/>
      <c r="FG196" s="328"/>
      <c r="FH196" s="41">
        <v>2</v>
      </c>
      <c r="FI196" s="6"/>
      <c r="FJ196" s="6"/>
      <c r="FK196" s="6"/>
      <c r="FL196" s="6"/>
      <c r="FM196" s="6"/>
      <c r="FN196" s="6"/>
      <c r="FO196" s="52"/>
      <c r="FQ196" s="328"/>
      <c r="FR196" s="41">
        <v>2</v>
      </c>
      <c r="FS196" s="6"/>
      <c r="FT196" s="6"/>
      <c r="FU196" s="6"/>
      <c r="FV196" s="6"/>
      <c r="FW196" s="6"/>
      <c r="FX196" s="6"/>
      <c r="FY196" s="52"/>
      <c r="GA196" s="328"/>
      <c r="GB196" s="41">
        <v>2</v>
      </c>
      <c r="GC196" s="6"/>
      <c r="GD196" s="6"/>
      <c r="GE196" s="6"/>
      <c r="GF196" s="6"/>
      <c r="GG196" s="6"/>
      <c r="GH196" s="6"/>
      <c r="GI196" s="52"/>
      <c r="GK196" s="328"/>
      <c r="GL196" s="41">
        <v>2</v>
      </c>
      <c r="GM196" s="6"/>
      <c r="GN196" s="6"/>
      <c r="GO196" s="6"/>
      <c r="GP196" s="6"/>
      <c r="GQ196" s="6"/>
      <c r="GR196" s="6"/>
      <c r="GS196" s="52"/>
      <c r="GU196" s="328"/>
      <c r="GV196" s="41">
        <v>2</v>
      </c>
      <c r="GW196" s="6"/>
      <c r="GX196" s="6"/>
      <c r="GY196" s="6"/>
      <c r="GZ196" s="6"/>
      <c r="HA196" s="6"/>
      <c r="HB196" s="6"/>
      <c r="HC196" s="52"/>
      <c r="HE196" s="328"/>
      <c r="HF196" s="41">
        <v>2</v>
      </c>
      <c r="HG196" s="6"/>
      <c r="HH196" s="6"/>
      <c r="HI196" s="6"/>
      <c r="HJ196" s="6"/>
      <c r="HK196" s="6"/>
      <c r="HL196" s="6"/>
      <c r="HM196" s="52"/>
      <c r="HO196" s="328"/>
      <c r="HP196" s="41">
        <v>2</v>
      </c>
      <c r="HQ196" s="6"/>
      <c r="HR196" s="6"/>
      <c r="HS196" s="6"/>
      <c r="HT196" s="6"/>
      <c r="HU196" s="6"/>
      <c r="HV196" s="6"/>
      <c r="HW196" s="52"/>
      <c r="HY196" s="328"/>
      <c r="HZ196" s="41">
        <v>2</v>
      </c>
      <c r="IA196" s="6"/>
      <c r="IB196" s="6"/>
      <c r="IC196" s="6"/>
      <c r="ID196" s="6"/>
      <c r="IE196" s="6"/>
      <c r="IF196" s="6"/>
      <c r="IG196" s="52"/>
      <c r="II196" s="328"/>
      <c r="IJ196" s="41">
        <v>2</v>
      </c>
      <c r="IK196" s="6"/>
      <c r="IL196" s="6"/>
      <c r="IM196" s="6"/>
      <c r="IN196" s="6"/>
      <c r="IO196" s="6"/>
      <c r="IP196" s="6"/>
      <c r="IQ196" s="52"/>
      <c r="IS196" s="328"/>
      <c r="IT196" s="41">
        <v>2</v>
      </c>
      <c r="IU196" s="6"/>
      <c r="IV196" s="6"/>
      <c r="IW196" s="6"/>
      <c r="IX196" s="6"/>
      <c r="IY196" s="6"/>
      <c r="IZ196" s="6"/>
      <c r="JA196" s="52"/>
    </row>
    <row r="197" spans="1:261" s="1" customFormat="1" outlineLevel="2" x14ac:dyDescent="0.25">
      <c r="B197" s="338"/>
      <c r="C197" s="339"/>
      <c r="D197" s="17" t="s">
        <v>1</v>
      </c>
      <c r="E197" s="36">
        <f>AVERAGE(O197,Y197,AI197,AS197,BC197,BM197,BW197,CG197,CQ197,DA197,DK197,DU197,EE197,EO197,EY197,FI197,FS197,GC197,GM197,GW197,HG197,HQ197,IA197,IK197,IU197)</f>
        <v>0</v>
      </c>
      <c r="F197" s="36">
        <f t="shared" ref="F197:J197" si="924">AVERAGE(P197,Z197,AJ197,AT197,BD197,BN197,BX197,CH197,CR197,DB197,DL197,DV197,EF197,EP197,EZ197,FJ197,FT197,GD197,GN197,GX197,HH197,HR197,IB197,IL197,IV197)</f>
        <v>0</v>
      </c>
      <c r="G197" s="36" t="e">
        <f t="shared" si="924"/>
        <v>#DIV/0!</v>
      </c>
      <c r="H197" s="36" t="e">
        <f t="shared" si="924"/>
        <v>#DIV/0!</v>
      </c>
      <c r="I197" s="36" t="e">
        <f t="shared" si="924"/>
        <v>#DIV/0!</v>
      </c>
      <c r="J197" s="36" t="e">
        <f t="shared" si="924"/>
        <v>#DIV/0!</v>
      </c>
      <c r="K197" s="52" t="s">
        <v>430</v>
      </c>
      <c r="M197" s="48"/>
      <c r="N197" s="17" t="s">
        <v>1</v>
      </c>
      <c r="O197" s="36">
        <f>IF(COUNT(O195:O196)=0,"",AVERAGE(O195:O196))</f>
        <v>0</v>
      </c>
      <c r="P197" s="36">
        <f>IF(COUNT(P195:P196)=0,"",AVERAGE(P195:P196))</f>
        <v>0</v>
      </c>
      <c r="Q197" s="36" t="str">
        <f>IF(COUNT(Q195:Q196)=0,"",AVERAGE(Q195:Q196))</f>
        <v/>
      </c>
      <c r="R197" s="36" t="str">
        <f>IF(COUNT(R195:R196)=0,"",AVERAGE(R195:R196))</f>
        <v/>
      </c>
      <c r="S197" s="36"/>
      <c r="T197" s="36" t="str">
        <f>IF(COUNT(T195:T196)=0,"",AVERAGE(T195:T196))</f>
        <v/>
      </c>
      <c r="U197" s="52" t="str">
        <f>IF(COUNT(#REF!)=0,"",AVERAGE(#REF!))</f>
        <v/>
      </c>
      <c r="W197" s="48"/>
      <c r="X197" s="17" t="s">
        <v>1</v>
      </c>
      <c r="Y197" s="36" t="str">
        <f t="shared" ref="Y197:AD197" si="925">IF(COUNT(Y195:Y196)=0,"",AVERAGE(Y195:Y196))</f>
        <v/>
      </c>
      <c r="Z197" s="36" t="str">
        <f t="shared" si="925"/>
        <v/>
      </c>
      <c r="AA197" s="36" t="str">
        <f t="shared" si="925"/>
        <v/>
      </c>
      <c r="AB197" s="36" t="str">
        <f t="shared" si="925"/>
        <v/>
      </c>
      <c r="AC197" s="36" t="str">
        <f t="shared" si="925"/>
        <v/>
      </c>
      <c r="AD197" s="36" t="str">
        <f t="shared" si="925"/>
        <v/>
      </c>
      <c r="AE197" s="52" t="str">
        <f>IF(COUNT(#REF!)=0,"",AVERAGE(#REF!))</f>
        <v/>
      </c>
      <c r="AG197" s="48"/>
      <c r="AH197" s="17" t="s">
        <v>1</v>
      </c>
      <c r="AI197" s="36" t="str">
        <f t="shared" ref="AI197:AN197" si="926">IF(COUNT(AI195:AI196)=0,"",AVERAGE(AI195:AI196))</f>
        <v/>
      </c>
      <c r="AJ197" s="36" t="str">
        <f t="shared" si="926"/>
        <v/>
      </c>
      <c r="AK197" s="36" t="str">
        <f t="shared" si="926"/>
        <v/>
      </c>
      <c r="AL197" s="36" t="str">
        <f t="shared" si="926"/>
        <v/>
      </c>
      <c r="AM197" s="36" t="str">
        <f t="shared" si="926"/>
        <v/>
      </c>
      <c r="AN197" s="36" t="str">
        <f t="shared" si="926"/>
        <v/>
      </c>
      <c r="AO197" s="52" t="str">
        <f>IF(COUNT(#REF!)=0,"",AVERAGE(#REF!))</f>
        <v/>
      </c>
      <c r="AQ197" s="48"/>
      <c r="AR197" s="17" t="s">
        <v>1</v>
      </c>
      <c r="AS197" s="36" t="str">
        <f t="shared" ref="AS197:AX197" si="927">IF(COUNT(AS195:AS196)=0,"",AVERAGE(AS195:AS196))</f>
        <v/>
      </c>
      <c r="AT197" s="36" t="str">
        <f t="shared" si="927"/>
        <v/>
      </c>
      <c r="AU197" s="36" t="str">
        <f t="shared" si="927"/>
        <v/>
      </c>
      <c r="AV197" s="36" t="str">
        <f t="shared" si="927"/>
        <v/>
      </c>
      <c r="AW197" s="36" t="str">
        <f t="shared" si="927"/>
        <v/>
      </c>
      <c r="AX197" s="36" t="str">
        <f t="shared" si="927"/>
        <v/>
      </c>
      <c r="AY197" s="52" t="str">
        <f>IF(COUNT(#REF!)=0,"",AVERAGE(#REF!))</f>
        <v/>
      </c>
      <c r="BA197" s="48"/>
      <c r="BB197" s="17" t="s">
        <v>1</v>
      </c>
      <c r="BC197" s="36" t="str">
        <f t="shared" ref="BC197:BH197" si="928">IF(COUNT(BC195:BC196)=0,"",AVERAGE(BC195:BC196))</f>
        <v/>
      </c>
      <c r="BD197" s="36" t="str">
        <f t="shared" si="928"/>
        <v/>
      </c>
      <c r="BE197" s="36" t="str">
        <f t="shared" si="928"/>
        <v/>
      </c>
      <c r="BF197" s="36" t="str">
        <f t="shared" si="928"/>
        <v/>
      </c>
      <c r="BG197" s="36" t="str">
        <f t="shared" si="928"/>
        <v/>
      </c>
      <c r="BH197" s="36" t="str">
        <f t="shared" si="928"/>
        <v/>
      </c>
      <c r="BI197" s="52" t="str">
        <f>IF(COUNT(#REF!)=0,"",AVERAGE(#REF!))</f>
        <v/>
      </c>
      <c r="BK197" s="48"/>
      <c r="BL197" s="17" t="s">
        <v>1</v>
      </c>
      <c r="BM197" s="36" t="str">
        <f t="shared" ref="BM197:BR197" si="929">IF(COUNT(BM195:BM196)=0,"",AVERAGE(BM195:BM196))</f>
        <v/>
      </c>
      <c r="BN197" s="36" t="str">
        <f t="shared" si="929"/>
        <v/>
      </c>
      <c r="BO197" s="36" t="str">
        <f t="shared" si="929"/>
        <v/>
      </c>
      <c r="BP197" s="36" t="str">
        <f t="shared" si="929"/>
        <v/>
      </c>
      <c r="BQ197" s="36" t="str">
        <f t="shared" si="929"/>
        <v/>
      </c>
      <c r="BR197" s="36" t="str">
        <f t="shared" si="929"/>
        <v/>
      </c>
      <c r="BS197" s="52" t="str">
        <f>IF(COUNT(#REF!)=0,"",AVERAGE(#REF!))</f>
        <v/>
      </c>
      <c r="BU197" s="48"/>
      <c r="BV197" s="17" t="s">
        <v>1</v>
      </c>
      <c r="BW197" s="36" t="str">
        <f t="shared" ref="BW197:CB197" si="930">IF(COUNT(BW195:BW196)=0,"",AVERAGE(BW195:BW196))</f>
        <v/>
      </c>
      <c r="BX197" s="36" t="str">
        <f t="shared" si="930"/>
        <v/>
      </c>
      <c r="BY197" s="36" t="str">
        <f t="shared" si="930"/>
        <v/>
      </c>
      <c r="BZ197" s="36" t="str">
        <f t="shared" si="930"/>
        <v/>
      </c>
      <c r="CA197" s="36" t="str">
        <f t="shared" si="930"/>
        <v/>
      </c>
      <c r="CB197" s="36" t="str">
        <f t="shared" si="930"/>
        <v/>
      </c>
      <c r="CC197" s="52" t="str">
        <f>IF(COUNT(#REF!)=0,"",AVERAGE(#REF!))</f>
        <v/>
      </c>
      <c r="CE197" s="48"/>
      <c r="CF197" s="17" t="s">
        <v>1</v>
      </c>
      <c r="CG197" s="36" t="str">
        <f t="shared" ref="CG197:CL197" si="931">IF(COUNT(CG195:CG196)=0,"",AVERAGE(CG195:CG196))</f>
        <v/>
      </c>
      <c r="CH197" s="36" t="str">
        <f t="shared" si="931"/>
        <v/>
      </c>
      <c r="CI197" s="36" t="str">
        <f t="shared" si="931"/>
        <v/>
      </c>
      <c r="CJ197" s="36" t="str">
        <f t="shared" si="931"/>
        <v/>
      </c>
      <c r="CK197" s="36" t="str">
        <f t="shared" si="931"/>
        <v/>
      </c>
      <c r="CL197" s="36" t="str">
        <f t="shared" si="931"/>
        <v/>
      </c>
      <c r="CM197" s="52" t="str">
        <f>IF(COUNT(#REF!)=0,"",AVERAGE(#REF!))</f>
        <v/>
      </c>
      <c r="CO197" s="48"/>
      <c r="CP197" s="17" t="s">
        <v>1</v>
      </c>
      <c r="CQ197" s="36" t="str">
        <f t="shared" ref="CQ197:CV197" si="932">IF(COUNT(CQ195:CQ196)=0,"",AVERAGE(CQ195:CQ196))</f>
        <v/>
      </c>
      <c r="CR197" s="36" t="str">
        <f t="shared" si="932"/>
        <v/>
      </c>
      <c r="CS197" s="36" t="str">
        <f t="shared" si="932"/>
        <v/>
      </c>
      <c r="CT197" s="36" t="str">
        <f t="shared" si="932"/>
        <v/>
      </c>
      <c r="CU197" s="36" t="str">
        <f t="shared" si="932"/>
        <v/>
      </c>
      <c r="CV197" s="36" t="str">
        <f t="shared" si="932"/>
        <v/>
      </c>
      <c r="CW197" s="52" t="str">
        <f>IF(COUNT(#REF!)=0,"",AVERAGE(#REF!))</f>
        <v/>
      </c>
      <c r="CY197" s="48"/>
      <c r="CZ197" s="17" t="s">
        <v>1</v>
      </c>
      <c r="DA197" s="36" t="str">
        <f t="shared" ref="DA197:DF197" si="933">IF(COUNT(DA195:DA196)=0,"",AVERAGE(DA195:DA196))</f>
        <v/>
      </c>
      <c r="DB197" s="36" t="str">
        <f t="shared" si="933"/>
        <v/>
      </c>
      <c r="DC197" s="36" t="str">
        <f t="shared" si="933"/>
        <v/>
      </c>
      <c r="DD197" s="36" t="str">
        <f t="shared" si="933"/>
        <v/>
      </c>
      <c r="DE197" s="36" t="str">
        <f t="shared" si="933"/>
        <v/>
      </c>
      <c r="DF197" s="36" t="str">
        <f t="shared" si="933"/>
        <v/>
      </c>
      <c r="DG197" s="52" t="str">
        <f>IF(COUNT(#REF!)=0,"",AVERAGE(#REF!))</f>
        <v/>
      </c>
      <c r="DI197" s="48"/>
      <c r="DJ197" s="17" t="s">
        <v>1</v>
      </c>
      <c r="DK197" s="36" t="str">
        <f t="shared" ref="DK197:DP197" si="934">IF(COUNT(DK195:DK196)=0,"",AVERAGE(DK195:DK196))</f>
        <v/>
      </c>
      <c r="DL197" s="36" t="str">
        <f t="shared" si="934"/>
        <v/>
      </c>
      <c r="DM197" s="36" t="str">
        <f t="shared" si="934"/>
        <v/>
      </c>
      <c r="DN197" s="36" t="str">
        <f t="shared" si="934"/>
        <v/>
      </c>
      <c r="DO197" s="36" t="str">
        <f t="shared" si="934"/>
        <v/>
      </c>
      <c r="DP197" s="36" t="str">
        <f t="shared" si="934"/>
        <v/>
      </c>
      <c r="DQ197" s="52" t="str">
        <f>IF(COUNT(#REF!)=0,"",AVERAGE(#REF!))</f>
        <v/>
      </c>
      <c r="DS197" s="48"/>
      <c r="DT197" s="17" t="s">
        <v>1</v>
      </c>
      <c r="DU197" s="36" t="str">
        <f t="shared" ref="DU197:DZ197" si="935">IF(COUNT(DU195:DU196)=0,"",AVERAGE(DU195:DU196))</f>
        <v/>
      </c>
      <c r="DV197" s="36" t="str">
        <f t="shared" si="935"/>
        <v/>
      </c>
      <c r="DW197" s="36" t="str">
        <f t="shared" si="935"/>
        <v/>
      </c>
      <c r="DX197" s="36" t="str">
        <f t="shared" si="935"/>
        <v/>
      </c>
      <c r="DY197" s="36" t="str">
        <f t="shared" si="935"/>
        <v/>
      </c>
      <c r="DZ197" s="36" t="str">
        <f t="shared" si="935"/>
        <v/>
      </c>
      <c r="EA197" s="52" t="str">
        <f>IF(COUNT(#REF!)=0,"",AVERAGE(#REF!))</f>
        <v/>
      </c>
      <c r="EC197" s="48"/>
      <c r="ED197" s="17" t="s">
        <v>1</v>
      </c>
      <c r="EE197" s="36" t="str">
        <f t="shared" ref="EE197:EJ197" si="936">IF(COUNT(EE195:EE196)=0,"",AVERAGE(EE195:EE196))</f>
        <v/>
      </c>
      <c r="EF197" s="36" t="str">
        <f t="shared" si="936"/>
        <v/>
      </c>
      <c r="EG197" s="36" t="str">
        <f t="shared" si="936"/>
        <v/>
      </c>
      <c r="EH197" s="36" t="str">
        <f t="shared" si="936"/>
        <v/>
      </c>
      <c r="EI197" s="36" t="str">
        <f t="shared" si="936"/>
        <v/>
      </c>
      <c r="EJ197" s="36" t="str">
        <f t="shared" si="936"/>
        <v/>
      </c>
      <c r="EK197" s="52" t="str">
        <f>IF(COUNT(#REF!)=0,"",AVERAGE(#REF!))</f>
        <v/>
      </c>
      <c r="EM197" s="48"/>
      <c r="EN197" s="17" t="s">
        <v>1</v>
      </c>
      <c r="EO197" s="36" t="str">
        <f t="shared" ref="EO197:ET197" si="937">IF(COUNT(EO195:EO196)=0,"",AVERAGE(EO195:EO196))</f>
        <v/>
      </c>
      <c r="EP197" s="36" t="str">
        <f t="shared" si="937"/>
        <v/>
      </c>
      <c r="EQ197" s="36" t="str">
        <f t="shared" si="937"/>
        <v/>
      </c>
      <c r="ER197" s="36" t="str">
        <f t="shared" si="937"/>
        <v/>
      </c>
      <c r="ES197" s="36" t="str">
        <f t="shared" si="937"/>
        <v/>
      </c>
      <c r="ET197" s="36" t="str">
        <f t="shared" si="937"/>
        <v/>
      </c>
      <c r="EU197" s="52" t="str">
        <f>IF(COUNT(#REF!)=0,"",AVERAGE(#REF!))</f>
        <v/>
      </c>
      <c r="EW197" s="48"/>
      <c r="EX197" s="17" t="s">
        <v>1</v>
      </c>
      <c r="EY197" s="36" t="str">
        <f t="shared" ref="EY197:FD197" si="938">IF(COUNT(EY195:EY196)=0,"",AVERAGE(EY195:EY196))</f>
        <v/>
      </c>
      <c r="EZ197" s="36" t="str">
        <f t="shared" si="938"/>
        <v/>
      </c>
      <c r="FA197" s="36" t="str">
        <f t="shared" si="938"/>
        <v/>
      </c>
      <c r="FB197" s="36" t="str">
        <f t="shared" si="938"/>
        <v/>
      </c>
      <c r="FC197" s="36" t="str">
        <f t="shared" si="938"/>
        <v/>
      </c>
      <c r="FD197" s="36" t="str">
        <f t="shared" si="938"/>
        <v/>
      </c>
      <c r="FE197" s="52" t="str">
        <f>IF(COUNT(#REF!)=0,"",AVERAGE(#REF!))</f>
        <v/>
      </c>
      <c r="FG197" s="48"/>
      <c r="FH197" s="17" t="s">
        <v>1</v>
      </c>
      <c r="FI197" s="36" t="str">
        <f t="shared" ref="FI197:FN197" si="939">IF(COUNT(FI195:FI196)=0,"",AVERAGE(FI195:FI196))</f>
        <v/>
      </c>
      <c r="FJ197" s="36" t="str">
        <f t="shared" si="939"/>
        <v/>
      </c>
      <c r="FK197" s="36" t="str">
        <f t="shared" si="939"/>
        <v/>
      </c>
      <c r="FL197" s="36" t="str">
        <f t="shared" si="939"/>
        <v/>
      </c>
      <c r="FM197" s="36" t="str">
        <f t="shared" si="939"/>
        <v/>
      </c>
      <c r="FN197" s="36" t="str">
        <f t="shared" si="939"/>
        <v/>
      </c>
      <c r="FO197" s="52" t="str">
        <f>IF(COUNT(#REF!)=0,"",AVERAGE(#REF!))</f>
        <v/>
      </c>
      <c r="FQ197" s="48"/>
      <c r="FR197" s="17" t="s">
        <v>1</v>
      </c>
      <c r="FS197" s="36" t="str">
        <f t="shared" ref="FS197:FX197" si="940">IF(COUNT(FS195:FS196)=0,"",AVERAGE(FS195:FS196))</f>
        <v/>
      </c>
      <c r="FT197" s="36" t="str">
        <f t="shared" si="940"/>
        <v/>
      </c>
      <c r="FU197" s="36" t="str">
        <f t="shared" si="940"/>
        <v/>
      </c>
      <c r="FV197" s="36" t="str">
        <f t="shared" si="940"/>
        <v/>
      </c>
      <c r="FW197" s="36" t="str">
        <f t="shared" si="940"/>
        <v/>
      </c>
      <c r="FX197" s="36" t="str">
        <f t="shared" si="940"/>
        <v/>
      </c>
      <c r="FY197" s="52" t="str">
        <f>IF(COUNT(#REF!)=0,"",AVERAGE(#REF!))</f>
        <v/>
      </c>
      <c r="GA197" s="48"/>
      <c r="GB197" s="17" t="s">
        <v>1</v>
      </c>
      <c r="GC197" s="36" t="str">
        <f t="shared" ref="GC197:GH197" si="941">IF(COUNT(GC195:GC196)=0,"",AVERAGE(GC195:GC196))</f>
        <v/>
      </c>
      <c r="GD197" s="36" t="str">
        <f t="shared" si="941"/>
        <v/>
      </c>
      <c r="GE197" s="36" t="str">
        <f t="shared" si="941"/>
        <v/>
      </c>
      <c r="GF197" s="36" t="str">
        <f t="shared" si="941"/>
        <v/>
      </c>
      <c r="GG197" s="36" t="str">
        <f t="shared" si="941"/>
        <v/>
      </c>
      <c r="GH197" s="36" t="str">
        <f t="shared" si="941"/>
        <v/>
      </c>
      <c r="GI197" s="52" t="str">
        <f>IF(COUNT(#REF!)=0,"",AVERAGE(#REF!))</f>
        <v/>
      </c>
      <c r="GK197" s="48"/>
      <c r="GL197" s="17" t="s">
        <v>1</v>
      </c>
      <c r="GM197" s="36" t="str">
        <f t="shared" ref="GM197:GR197" si="942">IF(COUNT(GM195:GM196)=0,"",AVERAGE(GM195:GM196))</f>
        <v/>
      </c>
      <c r="GN197" s="36" t="str">
        <f t="shared" si="942"/>
        <v/>
      </c>
      <c r="GO197" s="36" t="str">
        <f t="shared" si="942"/>
        <v/>
      </c>
      <c r="GP197" s="36" t="str">
        <f t="shared" si="942"/>
        <v/>
      </c>
      <c r="GQ197" s="36" t="str">
        <f t="shared" si="942"/>
        <v/>
      </c>
      <c r="GR197" s="36" t="str">
        <f t="shared" si="942"/>
        <v/>
      </c>
      <c r="GS197" s="52" t="str">
        <f>IF(COUNT(#REF!)=0,"",AVERAGE(#REF!))</f>
        <v/>
      </c>
      <c r="GU197" s="48"/>
      <c r="GV197" s="17" t="s">
        <v>1</v>
      </c>
      <c r="GW197" s="36" t="str">
        <f t="shared" ref="GW197:HB197" si="943">IF(COUNT(GW195:GW196)=0,"",AVERAGE(GW195:GW196))</f>
        <v/>
      </c>
      <c r="GX197" s="36" t="str">
        <f t="shared" si="943"/>
        <v/>
      </c>
      <c r="GY197" s="36" t="str">
        <f t="shared" si="943"/>
        <v/>
      </c>
      <c r="GZ197" s="36" t="str">
        <f t="shared" si="943"/>
        <v/>
      </c>
      <c r="HA197" s="36" t="str">
        <f t="shared" si="943"/>
        <v/>
      </c>
      <c r="HB197" s="36" t="str">
        <f t="shared" si="943"/>
        <v/>
      </c>
      <c r="HC197" s="52" t="str">
        <f>IF(COUNT(#REF!)=0,"",AVERAGE(#REF!))</f>
        <v/>
      </c>
      <c r="HE197" s="48"/>
      <c r="HF197" s="17" t="s">
        <v>1</v>
      </c>
      <c r="HG197" s="36" t="str">
        <f t="shared" ref="HG197:HL197" si="944">IF(COUNT(HG195:HG196)=0,"",AVERAGE(HG195:HG196))</f>
        <v/>
      </c>
      <c r="HH197" s="36" t="str">
        <f t="shared" si="944"/>
        <v/>
      </c>
      <c r="HI197" s="36" t="str">
        <f t="shared" si="944"/>
        <v/>
      </c>
      <c r="HJ197" s="36" t="str">
        <f t="shared" si="944"/>
        <v/>
      </c>
      <c r="HK197" s="36" t="str">
        <f t="shared" si="944"/>
        <v/>
      </c>
      <c r="HL197" s="36" t="str">
        <f t="shared" si="944"/>
        <v/>
      </c>
      <c r="HM197" s="52" t="str">
        <f>IF(COUNT(#REF!)=0,"",AVERAGE(#REF!))</f>
        <v/>
      </c>
      <c r="HO197" s="48"/>
      <c r="HP197" s="17" t="s">
        <v>1</v>
      </c>
      <c r="HQ197" s="36" t="str">
        <f t="shared" ref="HQ197:HV197" si="945">IF(COUNT(HQ195:HQ196)=0,"",AVERAGE(HQ195:HQ196))</f>
        <v/>
      </c>
      <c r="HR197" s="36" t="str">
        <f t="shared" si="945"/>
        <v/>
      </c>
      <c r="HS197" s="36" t="str">
        <f t="shared" si="945"/>
        <v/>
      </c>
      <c r="HT197" s="36" t="str">
        <f t="shared" si="945"/>
        <v/>
      </c>
      <c r="HU197" s="36" t="str">
        <f t="shared" si="945"/>
        <v/>
      </c>
      <c r="HV197" s="36" t="str">
        <f t="shared" si="945"/>
        <v/>
      </c>
      <c r="HW197" s="52" t="str">
        <f>IF(COUNT(#REF!)=0,"",AVERAGE(#REF!))</f>
        <v/>
      </c>
      <c r="HY197" s="48"/>
      <c r="HZ197" s="17" t="s">
        <v>1</v>
      </c>
      <c r="IA197" s="36" t="str">
        <f t="shared" ref="IA197:IF197" si="946">IF(COUNT(IA195:IA196)=0,"",AVERAGE(IA195:IA196))</f>
        <v/>
      </c>
      <c r="IB197" s="36" t="str">
        <f t="shared" si="946"/>
        <v/>
      </c>
      <c r="IC197" s="36" t="str">
        <f t="shared" si="946"/>
        <v/>
      </c>
      <c r="ID197" s="36" t="str">
        <f t="shared" si="946"/>
        <v/>
      </c>
      <c r="IE197" s="36" t="str">
        <f t="shared" si="946"/>
        <v/>
      </c>
      <c r="IF197" s="36" t="str">
        <f t="shared" si="946"/>
        <v/>
      </c>
      <c r="IG197" s="52" t="str">
        <f>IF(COUNT(#REF!)=0,"",AVERAGE(#REF!))</f>
        <v/>
      </c>
      <c r="II197" s="48"/>
      <c r="IJ197" s="17" t="s">
        <v>1</v>
      </c>
      <c r="IK197" s="36" t="str">
        <f t="shared" ref="IK197:IP197" si="947">IF(COUNT(IK195:IK196)=0,"",AVERAGE(IK195:IK196))</f>
        <v/>
      </c>
      <c r="IL197" s="36" t="str">
        <f t="shared" si="947"/>
        <v/>
      </c>
      <c r="IM197" s="36" t="str">
        <f t="shared" si="947"/>
        <v/>
      </c>
      <c r="IN197" s="36" t="str">
        <f t="shared" si="947"/>
        <v/>
      </c>
      <c r="IO197" s="36" t="str">
        <f t="shared" si="947"/>
        <v/>
      </c>
      <c r="IP197" s="36" t="str">
        <f t="shared" si="947"/>
        <v/>
      </c>
      <c r="IQ197" s="52" t="str">
        <f>IF(COUNT(#REF!)=0,"",AVERAGE(#REF!))</f>
        <v/>
      </c>
      <c r="IS197" s="48"/>
      <c r="IT197" s="17" t="s">
        <v>1</v>
      </c>
      <c r="IU197" s="36" t="str">
        <f t="shared" ref="IU197:IZ197" si="948">IF(COUNT(IU195:IU196)=0,"",AVERAGE(IU195:IU196))</f>
        <v/>
      </c>
      <c r="IV197" s="36" t="str">
        <f t="shared" si="948"/>
        <v/>
      </c>
      <c r="IW197" s="36" t="str">
        <f t="shared" si="948"/>
        <v/>
      </c>
      <c r="IX197" s="36" t="str">
        <f t="shared" si="948"/>
        <v/>
      </c>
      <c r="IY197" s="36" t="str">
        <f t="shared" si="948"/>
        <v/>
      </c>
      <c r="IZ197" s="36" t="str">
        <f t="shared" si="948"/>
        <v/>
      </c>
      <c r="JA197" s="52" t="str">
        <f>IF(COUNT(#REF!)=0,"",AVERAGE(#REF!))</f>
        <v/>
      </c>
    </row>
    <row r="198" spans="1:261" s="1" customFormat="1" ht="13.8" outlineLevel="1" x14ac:dyDescent="0.25">
      <c r="A198" s="99" t="s">
        <v>129</v>
      </c>
      <c r="B198" s="345">
        <f>IF(A198="High",TECHHigh,(IF(A198="Medium",TECHMed,(IF(A198="Low",TechLow,0)))))</f>
        <v>1</v>
      </c>
      <c r="C198" s="341">
        <v>6.5</v>
      </c>
      <c r="D198" s="38" t="s">
        <v>116</v>
      </c>
      <c r="E198" s="349">
        <f>E200</f>
        <v>0</v>
      </c>
      <c r="F198" s="349">
        <f t="shared" ref="F198:J198" si="949">F200</f>
        <v>0</v>
      </c>
      <c r="G198" s="349" t="e">
        <f t="shared" si="949"/>
        <v>#DIV/0!</v>
      </c>
      <c r="H198" s="349" t="e">
        <f t="shared" si="949"/>
        <v>#DIV/0!</v>
      </c>
      <c r="I198" s="349" t="e">
        <f t="shared" si="949"/>
        <v>#DIV/0!</v>
      </c>
      <c r="J198" s="349" t="e">
        <f t="shared" si="949"/>
        <v>#DIV/0!</v>
      </c>
      <c r="K198" s="52"/>
      <c r="M198" s="37">
        <v>6.5</v>
      </c>
      <c r="N198" s="38" t="s">
        <v>116</v>
      </c>
      <c r="O198" s="38"/>
      <c r="P198" s="38"/>
      <c r="Q198" s="38"/>
      <c r="R198" s="38"/>
      <c r="S198" s="38"/>
      <c r="T198" s="38"/>
      <c r="U198" s="52"/>
      <c r="W198" s="37">
        <v>6.5</v>
      </c>
      <c r="X198" s="38" t="s">
        <v>116</v>
      </c>
      <c r="Y198" s="38"/>
      <c r="Z198" s="38"/>
      <c r="AA198" s="38"/>
      <c r="AB198" s="38"/>
      <c r="AC198" s="38"/>
      <c r="AD198" s="38"/>
      <c r="AE198" s="52"/>
      <c r="AG198" s="37">
        <v>6.5</v>
      </c>
      <c r="AH198" s="38" t="s">
        <v>116</v>
      </c>
      <c r="AI198" s="38"/>
      <c r="AJ198" s="38"/>
      <c r="AK198" s="38"/>
      <c r="AL198" s="38"/>
      <c r="AM198" s="38"/>
      <c r="AN198" s="38"/>
      <c r="AO198" s="52"/>
      <c r="AQ198" s="37">
        <v>6.5</v>
      </c>
      <c r="AR198" s="38" t="s">
        <v>116</v>
      </c>
      <c r="AS198" s="38"/>
      <c r="AT198" s="38"/>
      <c r="AU198" s="38"/>
      <c r="AV198" s="38"/>
      <c r="AW198" s="38"/>
      <c r="AX198" s="38"/>
      <c r="AY198" s="52"/>
      <c r="BA198" s="37">
        <v>6.5</v>
      </c>
      <c r="BB198" s="38" t="s">
        <v>116</v>
      </c>
      <c r="BC198" s="38"/>
      <c r="BD198" s="38"/>
      <c r="BE198" s="38"/>
      <c r="BF198" s="38"/>
      <c r="BG198" s="38"/>
      <c r="BH198" s="38"/>
      <c r="BI198" s="52"/>
      <c r="BK198" s="37">
        <v>6.5</v>
      </c>
      <c r="BL198" s="38" t="s">
        <v>116</v>
      </c>
      <c r="BM198" s="38"/>
      <c r="BN198" s="38"/>
      <c r="BO198" s="38"/>
      <c r="BP198" s="38"/>
      <c r="BQ198" s="38"/>
      <c r="BR198" s="38"/>
      <c r="BS198" s="52"/>
      <c r="BU198" s="37">
        <v>6.5</v>
      </c>
      <c r="BV198" s="38" t="s">
        <v>116</v>
      </c>
      <c r="BW198" s="38"/>
      <c r="BX198" s="38"/>
      <c r="BY198" s="38"/>
      <c r="BZ198" s="38"/>
      <c r="CA198" s="38"/>
      <c r="CB198" s="38"/>
      <c r="CC198" s="52"/>
      <c r="CE198" s="37">
        <v>6.5</v>
      </c>
      <c r="CF198" s="38" t="s">
        <v>116</v>
      </c>
      <c r="CG198" s="38"/>
      <c r="CH198" s="38"/>
      <c r="CI198" s="38"/>
      <c r="CJ198" s="38"/>
      <c r="CK198" s="38"/>
      <c r="CL198" s="38"/>
      <c r="CM198" s="52"/>
      <c r="CO198" s="37">
        <v>6.5</v>
      </c>
      <c r="CP198" s="38" t="s">
        <v>116</v>
      </c>
      <c r="CQ198" s="38"/>
      <c r="CR198" s="38"/>
      <c r="CS198" s="38"/>
      <c r="CT198" s="38"/>
      <c r="CU198" s="38"/>
      <c r="CV198" s="38"/>
      <c r="CW198" s="52"/>
      <c r="CY198" s="37">
        <v>6.5</v>
      </c>
      <c r="CZ198" s="38" t="s">
        <v>116</v>
      </c>
      <c r="DA198" s="38"/>
      <c r="DB198" s="38"/>
      <c r="DC198" s="38"/>
      <c r="DD198" s="38"/>
      <c r="DE198" s="38"/>
      <c r="DF198" s="38"/>
      <c r="DG198" s="52"/>
      <c r="DI198" s="37">
        <v>6.5</v>
      </c>
      <c r="DJ198" s="38" t="s">
        <v>116</v>
      </c>
      <c r="DK198" s="38"/>
      <c r="DL198" s="38"/>
      <c r="DM198" s="38"/>
      <c r="DN198" s="38"/>
      <c r="DO198" s="38"/>
      <c r="DP198" s="38"/>
      <c r="DQ198" s="52"/>
      <c r="DS198" s="37">
        <v>6.5</v>
      </c>
      <c r="DT198" s="38" t="s">
        <v>116</v>
      </c>
      <c r="DU198" s="38"/>
      <c r="DV198" s="38"/>
      <c r="DW198" s="38"/>
      <c r="DX198" s="38"/>
      <c r="DY198" s="38"/>
      <c r="DZ198" s="38"/>
      <c r="EA198" s="52"/>
      <c r="EC198" s="37">
        <v>6.5</v>
      </c>
      <c r="ED198" s="38" t="s">
        <v>116</v>
      </c>
      <c r="EE198" s="38"/>
      <c r="EF198" s="38"/>
      <c r="EG198" s="38"/>
      <c r="EH198" s="38"/>
      <c r="EI198" s="38"/>
      <c r="EJ198" s="38"/>
      <c r="EK198" s="52"/>
      <c r="EM198" s="37">
        <v>6.5</v>
      </c>
      <c r="EN198" s="38" t="s">
        <v>116</v>
      </c>
      <c r="EO198" s="38"/>
      <c r="EP198" s="38"/>
      <c r="EQ198" s="38"/>
      <c r="ER198" s="38"/>
      <c r="ES198" s="38"/>
      <c r="ET198" s="38"/>
      <c r="EU198" s="52"/>
      <c r="EW198" s="37">
        <v>6.5</v>
      </c>
      <c r="EX198" s="38" t="s">
        <v>116</v>
      </c>
      <c r="EY198" s="38"/>
      <c r="EZ198" s="38"/>
      <c r="FA198" s="38"/>
      <c r="FB198" s="38"/>
      <c r="FC198" s="38"/>
      <c r="FD198" s="38"/>
      <c r="FE198" s="52"/>
      <c r="FG198" s="37">
        <v>6.5</v>
      </c>
      <c r="FH198" s="38" t="s">
        <v>116</v>
      </c>
      <c r="FI198" s="38"/>
      <c r="FJ198" s="38"/>
      <c r="FK198" s="38"/>
      <c r="FL198" s="38"/>
      <c r="FM198" s="38"/>
      <c r="FN198" s="38"/>
      <c r="FO198" s="52"/>
      <c r="FQ198" s="37">
        <v>6.5</v>
      </c>
      <c r="FR198" s="38" t="s">
        <v>116</v>
      </c>
      <c r="FS198" s="38"/>
      <c r="FT198" s="38"/>
      <c r="FU198" s="38"/>
      <c r="FV198" s="38"/>
      <c r="FW198" s="38"/>
      <c r="FX198" s="38"/>
      <c r="FY198" s="52"/>
      <c r="GA198" s="37">
        <v>6.5</v>
      </c>
      <c r="GB198" s="38" t="s">
        <v>116</v>
      </c>
      <c r="GC198" s="38"/>
      <c r="GD198" s="38"/>
      <c r="GE198" s="38"/>
      <c r="GF198" s="38"/>
      <c r="GG198" s="38"/>
      <c r="GH198" s="38"/>
      <c r="GI198" s="52"/>
      <c r="GK198" s="37">
        <v>6.5</v>
      </c>
      <c r="GL198" s="38" t="s">
        <v>116</v>
      </c>
      <c r="GM198" s="38"/>
      <c r="GN198" s="38"/>
      <c r="GO198" s="38"/>
      <c r="GP198" s="38"/>
      <c r="GQ198" s="38"/>
      <c r="GR198" s="38"/>
      <c r="GS198" s="52"/>
      <c r="GU198" s="37">
        <v>6.5</v>
      </c>
      <c r="GV198" s="38" t="s">
        <v>116</v>
      </c>
      <c r="GW198" s="38"/>
      <c r="GX198" s="38"/>
      <c r="GY198" s="38"/>
      <c r="GZ198" s="38"/>
      <c r="HA198" s="38"/>
      <c r="HB198" s="38"/>
      <c r="HC198" s="52"/>
      <c r="HE198" s="37">
        <v>6.5</v>
      </c>
      <c r="HF198" s="38" t="s">
        <v>116</v>
      </c>
      <c r="HG198" s="38"/>
      <c r="HH198" s="38"/>
      <c r="HI198" s="38"/>
      <c r="HJ198" s="38"/>
      <c r="HK198" s="38"/>
      <c r="HL198" s="38"/>
      <c r="HM198" s="52"/>
      <c r="HO198" s="37">
        <v>6.5</v>
      </c>
      <c r="HP198" s="38" t="s">
        <v>116</v>
      </c>
      <c r="HQ198" s="38"/>
      <c r="HR198" s="38"/>
      <c r="HS198" s="38"/>
      <c r="HT198" s="38"/>
      <c r="HU198" s="38"/>
      <c r="HV198" s="38"/>
      <c r="HW198" s="52"/>
      <c r="HY198" s="37">
        <v>6.5</v>
      </c>
      <c r="HZ198" s="38" t="s">
        <v>116</v>
      </c>
      <c r="IA198" s="38"/>
      <c r="IB198" s="38"/>
      <c r="IC198" s="38"/>
      <c r="ID198" s="38"/>
      <c r="IE198" s="38"/>
      <c r="IF198" s="38"/>
      <c r="IG198" s="52"/>
      <c r="II198" s="37">
        <v>6.5</v>
      </c>
      <c r="IJ198" s="38" t="s">
        <v>116</v>
      </c>
      <c r="IK198" s="38"/>
      <c r="IL198" s="38"/>
      <c r="IM198" s="38"/>
      <c r="IN198" s="38"/>
      <c r="IO198" s="38"/>
      <c r="IP198" s="38"/>
      <c r="IQ198" s="52"/>
      <c r="IS198" s="37">
        <v>6.5</v>
      </c>
      <c r="IT198" s="38" t="s">
        <v>116</v>
      </c>
      <c r="IU198" s="38"/>
      <c r="IV198" s="38"/>
      <c r="IW198" s="38"/>
      <c r="IX198" s="38"/>
      <c r="IY198" s="38"/>
      <c r="IZ198" s="38"/>
      <c r="JA198" s="52"/>
    </row>
    <row r="199" spans="1:261" s="1" customFormat="1" outlineLevel="2" x14ac:dyDescent="0.25">
      <c r="B199" s="338"/>
      <c r="C199" s="328"/>
      <c r="D199" s="41">
        <v>1</v>
      </c>
      <c r="E199" s="6"/>
      <c r="F199" s="6"/>
      <c r="G199" s="6"/>
      <c r="H199" s="6"/>
      <c r="I199" s="6"/>
      <c r="J199" s="6"/>
      <c r="K199" s="52"/>
      <c r="M199" s="328"/>
      <c r="N199" s="41">
        <v>1</v>
      </c>
      <c r="O199" s="6">
        <v>0</v>
      </c>
      <c r="P199" s="6">
        <v>0</v>
      </c>
      <c r="Q199" s="6"/>
      <c r="R199" s="6"/>
      <c r="S199" s="6"/>
      <c r="T199" s="6"/>
      <c r="U199" s="52"/>
      <c r="W199" s="328"/>
      <c r="X199" s="41">
        <v>1</v>
      </c>
      <c r="Y199" s="6"/>
      <c r="Z199" s="6"/>
      <c r="AA199" s="6"/>
      <c r="AB199" s="6"/>
      <c r="AC199" s="6"/>
      <c r="AD199" s="6"/>
      <c r="AE199" s="52"/>
      <c r="AG199" s="328"/>
      <c r="AH199" s="41">
        <v>1</v>
      </c>
      <c r="AI199" s="6"/>
      <c r="AJ199" s="6"/>
      <c r="AK199" s="6"/>
      <c r="AL199" s="6"/>
      <c r="AM199" s="6"/>
      <c r="AN199" s="6"/>
      <c r="AO199" s="52"/>
      <c r="AQ199" s="328"/>
      <c r="AR199" s="41">
        <v>1</v>
      </c>
      <c r="AS199" s="6"/>
      <c r="AT199" s="6"/>
      <c r="AU199" s="6"/>
      <c r="AV199" s="6"/>
      <c r="AW199" s="6"/>
      <c r="AX199" s="6"/>
      <c r="AY199" s="52"/>
      <c r="BA199" s="328"/>
      <c r="BB199" s="41">
        <v>1</v>
      </c>
      <c r="BC199" s="6"/>
      <c r="BD199" s="6"/>
      <c r="BE199" s="6"/>
      <c r="BF199" s="6"/>
      <c r="BG199" s="6"/>
      <c r="BH199" s="6"/>
      <c r="BI199" s="52"/>
      <c r="BK199" s="328"/>
      <c r="BL199" s="41">
        <v>1</v>
      </c>
      <c r="BM199" s="6"/>
      <c r="BN199" s="6"/>
      <c r="BO199" s="6"/>
      <c r="BP199" s="6"/>
      <c r="BQ199" s="6"/>
      <c r="BR199" s="6"/>
      <c r="BS199" s="52"/>
      <c r="BU199" s="328"/>
      <c r="BV199" s="41">
        <v>1</v>
      </c>
      <c r="BW199" s="6"/>
      <c r="BX199" s="6"/>
      <c r="BY199" s="6"/>
      <c r="BZ199" s="6"/>
      <c r="CA199" s="6"/>
      <c r="CB199" s="6"/>
      <c r="CC199" s="52"/>
      <c r="CE199" s="328"/>
      <c r="CF199" s="41">
        <v>1</v>
      </c>
      <c r="CG199" s="6"/>
      <c r="CH199" s="6"/>
      <c r="CI199" s="6"/>
      <c r="CJ199" s="6"/>
      <c r="CK199" s="6"/>
      <c r="CL199" s="6"/>
      <c r="CM199" s="52"/>
      <c r="CO199" s="328"/>
      <c r="CP199" s="41">
        <v>1</v>
      </c>
      <c r="CQ199" s="6"/>
      <c r="CR199" s="6"/>
      <c r="CS199" s="6"/>
      <c r="CT199" s="6"/>
      <c r="CU199" s="6"/>
      <c r="CV199" s="6"/>
      <c r="CW199" s="52"/>
      <c r="CY199" s="328"/>
      <c r="CZ199" s="41">
        <v>1</v>
      </c>
      <c r="DA199" s="6"/>
      <c r="DB199" s="6"/>
      <c r="DC199" s="6"/>
      <c r="DD199" s="6"/>
      <c r="DE199" s="6"/>
      <c r="DF199" s="6"/>
      <c r="DG199" s="52"/>
      <c r="DI199" s="328"/>
      <c r="DJ199" s="41">
        <v>1</v>
      </c>
      <c r="DK199" s="6"/>
      <c r="DL199" s="6"/>
      <c r="DM199" s="6"/>
      <c r="DN199" s="6"/>
      <c r="DO199" s="6"/>
      <c r="DP199" s="6"/>
      <c r="DQ199" s="52"/>
      <c r="DS199" s="328"/>
      <c r="DT199" s="41">
        <v>1</v>
      </c>
      <c r="DU199" s="6"/>
      <c r="DV199" s="6"/>
      <c r="DW199" s="6"/>
      <c r="DX199" s="6"/>
      <c r="DY199" s="6"/>
      <c r="DZ199" s="6"/>
      <c r="EA199" s="52"/>
      <c r="EC199" s="328"/>
      <c r="ED199" s="41">
        <v>1</v>
      </c>
      <c r="EE199" s="6"/>
      <c r="EF199" s="6"/>
      <c r="EG199" s="6"/>
      <c r="EH199" s="6"/>
      <c r="EI199" s="6"/>
      <c r="EJ199" s="6"/>
      <c r="EK199" s="52"/>
      <c r="EM199" s="328"/>
      <c r="EN199" s="41">
        <v>1</v>
      </c>
      <c r="EO199" s="6"/>
      <c r="EP199" s="6"/>
      <c r="EQ199" s="6"/>
      <c r="ER199" s="6"/>
      <c r="ES199" s="6"/>
      <c r="ET199" s="6"/>
      <c r="EU199" s="52"/>
      <c r="EW199" s="328"/>
      <c r="EX199" s="41">
        <v>1</v>
      </c>
      <c r="EY199" s="6"/>
      <c r="EZ199" s="6"/>
      <c r="FA199" s="6"/>
      <c r="FB199" s="6"/>
      <c r="FC199" s="6"/>
      <c r="FD199" s="6"/>
      <c r="FE199" s="52"/>
      <c r="FG199" s="328"/>
      <c r="FH199" s="41">
        <v>1</v>
      </c>
      <c r="FI199" s="6"/>
      <c r="FJ199" s="6"/>
      <c r="FK199" s="6"/>
      <c r="FL199" s="6"/>
      <c r="FM199" s="6"/>
      <c r="FN199" s="6"/>
      <c r="FO199" s="52"/>
      <c r="FQ199" s="328"/>
      <c r="FR199" s="41">
        <v>1</v>
      </c>
      <c r="FS199" s="6"/>
      <c r="FT199" s="6"/>
      <c r="FU199" s="6"/>
      <c r="FV199" s="6"/>
      <c r="FW199" s="6"/>
      <c r="FX199" s="6"/>
      <c r="FY199" s="52"/>
      <c r="GA199" s="328"/>
      <c r="GB199" s="41">
        <v>1</v>
      </c>
      <c r="GC199" s="6"/>
      <c r="GD199" s="6"/>
      <c r="GE199" s="6"/>
      <c r="GF199" s="6"/>
      <c r="GG199" s="6"/>
      <c r="GH199" s="6"/>
      <c r="GI199" s="52"/>
      <c r="GK199" s="328"/>
      <c r="GL199" s="41">
        <v>1</v>
      </c>
      <c r="GM199" s="6"/>
      <c r="GN199" s="6"/>
      <c r="GO199" s="6"/>
      <c r="GP199" s="6"/>
      <c r="GQ199" s="6"/>
      <c r="GR199" s="6"/>
      <c r="GS199" s="52"/>
      <c r="GU199" s="328"/>
      <c r="GV199" s="41">
        <v>1</v>
      </c>
      <c r="GW199" s="6"/>
      <c r="GX199" s="6"/>
      <c r="GY199" s="6"/>
      <c r="GZ199" s="6"/>
      <c r="HA199" s="6"/>
      <c r="HB199" s="6"/>
      <c r="HC199" s="52"/>
      <c r="HE199" s="328"/>
      <c r="HF199" s="41">
        <v>1</v>
      </c>
      <c r="HG199" s="6"/>
      <c r="HH199" s="6"/>
      <c r="HI199" s="6"/>
      <c r="HJ199" s="6"/>
      <c r="HK199" s="6"/>
      <c r="HL199" s="6"/>
      <c r="HM199" s="52"/>
      <c r="HO199" s="328"/>
      <c r="HP199" s="41">
        <v>1</v>
      </c>
      <c r="HQ199" s="6"/>
      <c r="HR199" s="6"/>
      <c r="HS199" s="6"/>
      <c r="HT199" s="6"/>
      <c r="HU199" s="6"/>
      <c r="HV199" s="6"/>
      <c r="HW199" s="52"/>
      <c r="HY199" s="328"/>
      <c r="HZ199" s="41">
        <v>1</v>
      </c>
      <c r="IA199" s="6"/>
      <c r="IB199" s="6"/>
      <c r="IC199" s="6"/>
      <c r="ID199" s="6"/>
      <c r="IE199" s="6"/>
      <c r="IF199" s="6"/>
      <c r="IG199" s="52"/>
      <c r="II199" s="328"/>
      <c r="IJ199" s="41">
        <v>1</v>
      </c>
      <c r="IK199" s="6"/>
      <c r="IL199" s="6"/>
      <c r="IM199" s="6"/>
      <c r="IN199" s="6"/>
      <c r="IO199" s="6"/>
      <c r="IP199" s="6"/>
      <c r="IQ199" s="52"/>
      <c r="IS199" s="328"/>
      <c r="IT199" s="41">
        <v>1</v>
      </c>
      <c r="IU199" s="6"/>
      <c r="IV199" s="6"/>
      <c r="IW199" s="6"/>
      <c r="IX199" s="6"/>
      <c r="IY199" s="6"/>
      <c r="IZ199" s="6"/>
      <c r="JA199" s="52"/>
    </row>
    <row r="200" spans="1:261" s="1" customFormat="1" outlineLevel="2" x14ac:dyDescent="0.25">
      <c r="B200" s="338"/>
      <c r="C200" s="339"/>
      <c r="D200" s="17" t="s">
        <v>1</v>
      </c>
      <c r="E200" s="36">
        <f>AVERAGE(O200,Y200,AI200,AS200,BC200,BM200,BW200,CG200,CQ200,DA200,DK200,DU200,EE200,EO200,EY200,FI200,FS200,GC200,GM200,GW200,HG200,HQ200,IA200,IK200,IU200)</f>
        <v>0</v>
      </c>
      <c r="F200" s="36">
        <f t="shared" ref="F200:J200" si="950">AVERAGE(P200,Z200,AJ200,AT200,BD200,BN200,BX200,CH200,CR200,DB200,DL200,DV200,EF200,EP200,EZ200,FJ200,FT200,GD200,GN200,GX200,HH200,HR200,IB200,IL200,IV200)</f>
        <v>0</v>
      </c>
      <c r="G200" s="36" t="e">
        <f t="shared" si="950"/>
        <v>#DIV/0!</v>
      </c>
      <c r="H200" s="36" t="e">
        <f t="shared" si="950"/>
        <v>#DIV/0!</v>
      </c>
      <c r="I200" s="36" t="e">
        <f t="shared" si="950"/>
        <v>#DIV/0!</v>
      </c>
      <c r="J200" s="36" t="e">
        <f t="shared" si="950"/>
        <v>#DIV/0!</v>
      </c>
      <c r="K200" s="52" t="s">
        <v>430</v>
      </c>
      <c r="M200" s="48"/>
      <c r="N200" s="17" t="s">
        <v>1</v>
      </c>
      <c r="O200" s="36">
        <f>IF(COUNT(O199:O199)=0,"",AVERAGE(O199:O199))</f>
        <v>0</v>
      </c>
      <c r="P200" s="36">
        <f>IF(COUNT(P199:P199)=0,"",AVERAGE(P199:P199))</f>
        <v>0</v>
      </c>
      <c r="Q200" s="36" t="str">
        <f>IF(COUNT(Q199:Q199)=0,"",AVERAGE(Q199:Q199))</f>
        <v/>
      </c>
      <c r="R200" s="36" t="str">
        <f>IF(COUNT(R199:R199)=0,"",AVERAGE(R199:R199))</f>
        <v/>
      </c>
      <c r="S200" s="36"/>
      <c r="T200" s="36" t="str">
        <f>IF(COUNT(T199:T199)=0,"",AVERAGE(T199:T199))</f>
        <v/>
      </c>
      <c r="U200" s="52" t="str">
        <f>IF(COUNT(#REF!)=0,"",AVERAGE(#REF!))</f>
        <v/>
      </c>
      <c r="W200" s="48"/>
      <c r="X200" s="17" t="s">
        <v>1</v>
      </c>
      <c r="Y200" s="36" t="str">
        <f t="shared" ref="Y200:AD200" si="951">IF(COUNT(Y199:Y199)=0,"",AVERAGE(Y199:Y199))</f>
        <v/>
      </c>
      <c r="Z200" s="36" t="str">
        <f t="shared" si="951"/>
        <v/>
      </c>
      <c r="AA200" s="36" t="str">
        <f t="shared" si="951"/>
        <v/>
      </c>
      <c r="AB200" s="36" t="str">
        <f t="shared" si="951"/>
        <v/>
      </c>
      <c r="AC200" s="36" t="str">
        <f t="shared" si="951"/>
        <v/>
      </c>
      <c r="AD200" s="36" t="str">
        <f t="shared" si="951"/>
        <v/>
      </c>
      <c r="AE200" s="52" t="str">
        <f>IF(COUNT(#REF!)=0,"",AVERAGE(#REF!))</f>
        <v/>
      </c>
      <c r="AG200" s="48"/>
      <c r="AH200" s="17" t="s">
        <v>1</v>
      </c>
      <c r="AI200" s="36" t="str">
        <f t="shared" ref="AI200:AN200" si="952">IF(COUNT(AI199:AI199)=0,"",AVERAGE(AI199:AI199))</f>
        <v/>
      </c>
      <c r="AJ200" s="36" t="str">
        <f t="shared" si="952"/>
        <v/>
      </c>
      <c r="AK200" s="36" t="str">
        <f t="shared" si="952"/>
        <v/>
      </c>
      <c r="AL200" s="36" t="str">
        <f t="shared" si="952"/>
        <v/>
      </c>
      <c r="AM200" s="36" t="str">
        <f t="shared" si="952"/>
        <v/>
      </c>
      <c r="AN200" s="36" t="str">
        <f t="shared" si="952"/>
        <v/>
      </c>
      <c r="AO200" s="52" t="str">
        <f>IF(COUNT(#REF!)=0,"",AVERAGE(#REF!))</f>
        <v/>
      </c>
      <c r="AQ200" s="48"/>
      <c r="AR200" s="17" t="s">
        <v>1</v>
      </c>
      <c r="AS200" s="36" t="str">
        <f t="shared" ref="AS200:AX200" si="953">IF(COUNT(AS199:AS199)=0,"",AVERAGE(AS199:AS199))</f>
        <v/>
      </c>
      <c r="AT200" s="36" t="str">
        <f t="shared" si="953"/>
        <v/>
      </c>
      <c r="AU200" s="36" t="str">
        <f t="shared" si="953"/>
        <v/>
      </c>
      <c r="AV200" s="36" t="str">
        <f t="shared" si="953"/>
        <v/>
      </c>
      <c r="AW200" s="36" t="str">
        <f t="shared" si="953"/>
        <v/>
      </c>
      <c r="AX200" s="36" t="str">
        <f t="shared" si="953"/>
        <v/>
      </c>
      <c r="AY200" s="52" t="str">
        <f>IF(COUNT(#REF!)=0,"",AVERAGE(#REF!))</f>
        <v/>
      </c>
      <c r="BA200" s="48"/>
      <c r="BB200" s="17" t="s">
        <v>1</v>
      </c>
      <c r="BC200" s="36" t="str">
        <f t="shared" ref="BC200:BH200" si="954">IF(COUNT(BC199:BC199)=0,"",AVERAGE(BC199:BC199))</f>
        <v/>
      </c>
      <c r="BD200" s="36" t="str">
        <f t="shared" si="954"/>
        <v/>
      </c>
      <c r="BE200" s="36" t="str">
        <f t="shared" si="954"/>
        <v/>
      </c>
      <c r="BF200" s="36" t="str">
        <f t="shared" si="954"/>
        <v/>
      </c>
      <c r="BG200" s="36" t="str">
        <f t="shared" si="954"/>
        <v/>
      </c>
      <c r="BH200" s="36" t="str">
        <f t="shared" si="954"/>
        <v/>
      </c>
      <c r="BI200" s="52" t="str">
        <f>IF(COUNT(#REF!)=0,"",AVERAGE(#REF!))</f>
        <v/>
      </c>
      <c r="BK200" s="48"/>
      <c r="BL200" s="17" t="s">
        <v>1</v>
      </c>
      <c r="BM200" s="36" t="str">
        <f t="shared" ref="BM200:BR200" si="955">IF(COUNT(BM199:BM199)=0,"",AVERAGE(BM199:BM199))</f>
        <v/>
      </c>
      <c r="BN200" s="36" t="str">
        <f t="shared" si="955"/>
        <v/>
      </c>
      <c r="BO200" s="36" t="str">
        <f t="shared" si="955"/>
        <v/>
      </c>
      <c r="BP200" s="36" t="str">
        <f t="shared" si="955"/>
        <v/>
      </c>
      <c r="BQ200" s="36" t="str">
        <f t="shared" si="955"/>
        <v/>
      </c>
      <c r="BR200" s="36" t="str">
        <f t="shared" si="955"/>
        <v/>
      </c>
      <c r="BS200" s="52" t="str">
        <f>IF(COUNT(#REF!)=0,"",AVERAGE(#REF!))</f>
        <v/>
      </c>
      <c r="BU200" s="48"/>
      <c r="BV200" s="17" t="s">
        <v>1</v>
      </c>
      <c r="BW200" s="36" t="str">
        <f t="shared" ref="BW200:CB200" si="956">IF(COUNT(BW199:BW199)=0,"",AVERAGE(BW199:BW199))</f>
        <v/>
      </c>
      <c r="BX200" s="36" t="str">
        <f t="shared" si="956"/>
        <v/>
      </c>
      <c r="BY200" s="36" t="str">
        <f t="shared" si="956"/>
        <v/>
      </c>
      <c r="BZ200" s="36" t="str">
        <f t="shared" si="956"/>
        <v/>
      </c>
      <c r="CA200" s="36" t="str">
        <f t="shared" si="956"/>
        <v/>
      </c>
      <c r="CB200" s="36" t="str">
        <f t="shared" si="956"/>
        <v/>
      </c>
      <c r="CC200" s="52" t="str">
        <f>IF(COUNT(#REF!)=0,"",AVERAGE(#REF!))</f>
        <v/>
      </c>
      <c r="CE200" s="48"/>
      <c r="CF200" s="17" t="s">
        <v>1</v>
      </c>
      <c r="CG200" s="36" t="str">
        <f t="shared" ref="CG200:CL200" si="957">IF(COUNT(CG199:CG199)=0,"",AVERAGE(CG199:CG199))</f>
        <v/>
      </c>
      <c r="CH200" s="36" t="str">
        <f t="shared" si="957"/>
        <v/>
      </c>
      <c r="CI200" s="36" t="str">
        <f t="shared" si="957"/>
        <v/>
      </c>
      <c r="CJ200" s="36" t="str">
        <f t="shared" si="957"/>
        <v/>
      </c>
      <c r="CK200" s="36" t="str">
        <f t="shared" si="957"/>
        <v/>
      </c>
      <c r="CL200" s="36" t="str">
        <f t="shared" si="957"/>
        <v/>
      </c>
      <c r="CM200" s="52" t="str">
        <f>IF(COUNT(#REF!)=0,"",AVERAGE(#REF!))</f>
        <v/>
      </c>
      <c r="CO200" s="48"/>
      <c r="CP200" s="17" t="s">
        <v>1</v>
      </c>
      <c r="CQ200" s="36" t="str">
        <f t="shared" ref="CQ200:CV200" si="958">IF(COUNT(CQ199:CQ199)=0,"",AVERAGE(CQ199:CQ199))</f>
        <v/>
      </c>
      <c r="CR200" s="36" t="str">
        <f t="shared" si="958"/>
        <v/>
      </c>
      <c r="CS200" s="36" t="str">
        <f t="shared" si="958"/>
        <v/>
      </c>
      <c r="CT200" s="36" t="str">
        <f t="shared" si="958"/>
        <v/>
      </c>
      <c r="CU200" s="36" t="str">
        <f t="shared" si="958"/>
        <v/>
      </c>
      <c r="CV200" s="36" t="str">
        <f t="shared" si="958"/>
        <v/>
      </c>
      <c r="CW200" s="52" t="str">
        <f>IF(COUNT(#REF!)=0,"",AVERAGE(#REF!))</f>
        <v/>
      </c>
      <c r="CY200" s="48"/>
      <c r="CZ200" s="17" t="s">
        <v>1</v>
      </c>
      <c r="DA200" s="36" t="str">
        <f t="shared" ref="DA200:DF200" si="959">IF(COUNT(DA199:DA199)=0,"",AVERAGE(DA199:DA199))</f>
        <v/>
      </c>
      <c r="DB200" s="36" t="str">
        <f t="shared" si="959"/>
        <v/>
      </c>
      <c r="DC200" s="36" t="str">
        <f t="shared" si="959"/>
        <v/>
      </c>
      <c r="DD200" s="36" t="str">
        <f t="shared" si="959"/>
        <v/>
      </c>
      <c r="DE200" s="36" t="str">
        <f t="shared" si="959"/>
        <v/>
      </c>
      <c r="DF200" s="36" t="str">
        <f t="shared" si="959"/>
        <v/>
      </c>
      <c r="DG200" s="52" t="str">
        <f>IF(COUNT(#REF!)=0,"",AVERAGE(#REF!))</f>
        <v/>
      </c>
      <c r="DI200" s="48"/>
      <c r="DJ200" s="17" t="s">
        <v>1</v>
      </c>
      <c r="DK200" s="36" t="str">
        <f t="shared" ref="DK200:DP200" si="960">IF(COUNT(DK199:DK199)=0,"",AVERAGE(DK199:DK199))</f>
        <v/>
      </c>
      <c r="DL200" s="36" t="str">
        <f t="shared" si="960"/>
        <v/>
      </c>
      <c r="DM200" s="36" t="str">
        <f t="shared" si="960"/>
        <v/>
      </c>
      <c r="DN200" s="36" t="str">
        <f t="shared" si="960"/>
        <v/>
      </c>
      <c r="DO200" s="36" t="str">
        <f t="shared" si="960"/>
        <v/>
      </c>
      <c r="DP200" s="36" t="str">
        <f t="shared" si="960"/>
        <v/>
      </c>
      <c r="DQ200" s="52" t="str">
        <f>IF(COUNT(#REF!)=0,"",AVERAGE(#REF!))</f>
        <v/>
      </c>
      <c r="DS200" s="48"/>
      <c r="DT200" s="17" t="s">
        <v>1</v>
      </c>
      <c r="DU200" s="36" t="str">
        <f t="shared" ref="DU200:DZ200" si="961">IF(COUNT(DU199:DU199)=0,"",AVERAGE(DU199:DU199))</f>
        <v/>
      </c>
      <c r="DV200" s="36" t="str">
        <f t="shared" si="961"/>
        <v/>
      </c>
      <c r="DW200" s="36" t="str">
        <f t="shared" si="961"/>
        <v/>
      </c>
      <c r="DX200" s="36" t="str">
        <f t="shared" si="961"/>
        <v/>
      </c>
      <c r="DY200" s="36" t="str">
        <f t="shared" si="961"/>
        <v/>
      </c>
      <c r="DZ200" s="36" t="str">
        <f t="shared" si="961"/>
        <v/>
      </c>
      <c r="EA200" s="52" t="str">
        <f>IF(COUNT(#REF!)=0,"",AVERAGE(#REF!))</f>
        <v/>
      </c>
      <c r="EC200" s="48"/>
      <c r="ED200" s="17" t="s">
        <v>1</v>
      </c>
      <c r="EE200" s="36" t="str">
        <f t="shared" ref="EE200:EJ200" si="962">IF(COUNT(EE199:EE199)=0,"",AVERAGE(EE199:EE199))</f>
        <v/>
      </c>
      <c r="EF200" s="36" t="str">
        <f t="shared" si="962"/>
        <v/>
      </c>
      <c r="EG200" s="36" t="str">
        <f t="shared" si="962"/>
        <v/>
      </c>
      <c r="EH200" s="36" t="str">
        <f t="shared" si="962"/>
        <v/>
      </c>
      <c r="EI200" s="36" t="str">
        <f t="shared" si="962"/>
        <v/>
      </c>
      <c r="EJ200" s="36" t="str">
        <f t="shared" si="962"/>
        <v/>
      </c>
      <c r="EK200" s="52" t="str">
        <f>IF(COUNT(#REF!)=0,"",AVERAGE(#REF!))</f>
        <v/>
      </c>
      <c r="EM200" s="48"/>
      <c r="EN200" s="17" t="s">
        <v>1</v>
      </c>
      <c r="EO200" s="36" t="str">
        <f t="shared" ref="EO200:ET200" si="963">IF(COUNT(EO199:EO199)=0,"",AVERAGE(EO199:EO199))</f>
        <v/>
      </c>
      <c r="EP200" s="36" t="str">
        <f t="shared" si="963"/>
        <v/>
      </c>
      <c r="EQ200" s="36" t="str">
        <f t="shared" si="963"/>
        <v/>
      </c>
      <c r="ER200" s="36" t="str">
        <f t="shared" si="963"/>
        <v/>
      </c>
      <c r="ES200" s="36" t="str">
        <f t="shared" si="963"/>
        <v/>
      </c>
      <c r="ET200" s="36" t="str">
        <f t="shared" si="963"/>
        <v/>
      </c>
      <c r="EU200" s="52" t="str">
        <f>IF(COUNT(#REF!)=0,"",AVERAGE(#REF!))</f>
        <v/>
      </c>
      <c r="EW200" s="48"/>
      <c r="EX200" s="17" t="s">
        <v>1</v>
      </c>
      <c r="EY200" s="36" t="str">
        <f t="shared" ref="EY200:FD200" si="964">IF(COUNT(EY199:EY199)=0,"",AVERAGE(EY199:EY199))</f>
        <v/>
      </c>
      <c r="EZ200" s="36" t="str">
        <f t="shared" si="964"/>
        <v/>
      </c>
      <c r="FA200" s="36" t="str">
        <f t="shared" si="964"/>
        <v/>
      </c>
      <c r="FB200" s="36" t="str">
        <f t="shared" si="964"/>
        <v/>
      </c>
      <c r="FC200" s="36" t="str">
        <f t="shared" si="964"/>
        <v/>
      </c>
      <c r="FD200" s="36" t="str">
        <f t="shared" si="964"/>
        <v/>
      </c>
      <c r="FE200" s="52" t="str">
        <f>IF(COUNT(#REF!)=0,"",AVERAGE(#REF!))</f>
        <v/>
      </c>
      <c r="FG200" s="48"/>
      <c r="FH200" s="17" t="s">
        <v>1</v>
      </c>
      <c r="FI200" s="36" t="str">
        <f t="shared" ref="FI200:FN200" si="965">IF(COUNT(FI199:FI199)=0,"",AVERAGE(FI199:FI199))</f>
        <v/>
      </c>
      <c r="FJ200" s="36" t="str">
        <f t="shared" si="965"/>
        <v/>
      </c>
      <c r="FK200" s="36" t="str">
        <f t="shared" si="965"/>
        <v/>
      </c>
      <c r="FL200" s="36" t="str">
        <f t="shared" si="965"/>
        <v/>
      </c>
      <c r="FM200" s="36" t="str">
        <f t="shared" si="965"/>
        <v/>
      </c>
      <c r="FN200" s="36" t="str">
        <f t="shared" si="965"/>
        <v/>
      </c>
      <c r="FO200" s="52" t="str">
        <f>IF(COUNT(#REF!)=0,"",AVERAGE(#REF!))</f>
        <v/>
      </c>
      <c r="FQ200" s="48"/>
      <c r="FR200" s="17" t="s">
        <v>1</v>
      </c>
      <c r="FS200" s="36" t="str">
        <f t="shared" ref="FS200:FX200" si="966">IF(COUNT(FS199:FS199)=0,"",AVERAGE(FS199:FS199))</f>
        <v/>
      </c>
      <c r="FT200" s="36" t="str">
        <f t="shared" si="966"/>
        <v/>
      </c>
      <c r="FU200" s="36" t="str">
        <f t="shared" si="966"/>
        <v/>
      </c>
      <c r="FV200" s="36" t="str">
        <f t="shared" si="966"/>
        <v/>
      </c>
      <c r="FW200" s="36" t="str">
        <f t="shared" si="966"/>
        <v/>
      </c>
      <c r="FX200" s="36" t="str">
        <f t="shared" si="966"/>
        <v/>
      </c>
      <c r="FY200" s="52" t="str">
        <f>IF(COUNT(#REF!)=0,"",AVERAGE(#REF!))</f>
        <v/>
      </c>
      <c r="GA200" s="48"/>
      <c r="GB200" s="17" t="s">
        <v>1</v>
      </c>
      <c r="GC200" s="36" t="str">
        <f t="shared" ref="GC200:GH200" si="967">IF(COUNT(GC199:GC199)=0,"",AVERAGE(GC199:GC199))</f>
        <v/>
      </c>
      <c r="GD200" s="36" t="str">
        <f t="shared" si="967"/>
        <v/>
      </c>
      <c r="GE200" s="36" t="str">
        <f t="shared" si="967"/>
        <v/>
      </c>
      <c r="GF200" s="36" t="str">
        <f t="shared" si="967"/>
        <v/>
      </c>
      <c r="GG200" s="36" t="str">
        <f t="shared" si="967"/>
        <v/>
      </c>
      <c r="GH200" s="36" t="str">
        <f t="shared" si="967"/>
        <v/>
      </c>
      <c r="GI200" s="52" t="str">
        <f>IF(COUNT(#REF!)=0,"",AVERAGE(#REF!))</f>
        <v/>
      </c>
      <c r="GK200" s="48"/>
      <c r="GL200" s="17" t="s">
        <v>1</v>
      </c>
      <c r="GM200" s="36" t="str">
        <f t="shared" ref="GM200:GR200" si="968">IF(COUNT(GM199:GM199)=0,"",AVERAGE(GM199:GM199))</f>
        <v/>
      </c>
      <c r="GN200" s="36" t="str">
        <f t="shared" si="968"/>
        <v/>
      </c>
      <c r="GO200" s="36" t="str">
        <f t="shared" si="968"/>
        <v/>
      </c>
      <c r="GP200" s="36" t="str">
        <f t="shared" si="968"/>
        <v/>
      </c>
      <c r="GQ200" s="36" t="str">
        <f t="shared" si="968"/>
        <v/>
      </c>
      <c r="GR200" s="36" t="str">
        <f t="shared" si="968"/>
        <v/>
      </c>
      <c r="GS200" s="52" t="str">
        <f>IF(COUNT(#REF!)=0,"",AVERAGE(#REF!))</f>
        <v/>
      </c>
      <c r="GU200" s="48"/>
      <c r="GV200" s="17" t="s">
        <v>1</v>
      </c>
      <c r="GW200" s="36" t="str">
        <f t="shared" ref="GW200:HB200" si="969">IF(COUNT(GW199:GW199)=0,"",AVERAGE(GW199:GW199))</f>
        <v/>
      </c>
      <c r="GX200" s="36" t="str">
        <f t="shared" si="969"/>
        <v/>
      </c>
      <c r="GY200" s="36" t="str">
        <f t="shared" si="969"/>
        <v/>
      </c>
      <c r="GZ200" s="36" t="str">
        <f t="shared" si="969"/>
        <v/>
      </c>
      <c r="HA200" s="36" t="str">
        <f t="shared" si="969"/>
        <v/>
      </c>
      <c r="HB200" s="36" t="str">
        <f t="shared" si="969"/>
        <v/>
      </c>
      <c r="HC200" s="52" t="str">
        <f>IF(COUNT(#REF!)=0,"",AVERAGE(#REF!))</f>
        <v/>
      </c>
      <c r="HE200" s="48"/>
      <c r="HF200" s="17" t="s">
        <v>1</v>
      </c>
      <c r="HG200" s="36" t="str">
        <f t="shared" ref="HG200:HL200" si="970">IF(COUNT(HG199:HG199)=0,"",AVERAGE(HG199:HG199))</f>
        <v/>
      </c>
      <c r="HH200" s="36" t="str">
        <f t="shared" si="970"/>
        <v/>
      </c>
      <c r="HI200" s="36" t="str">
        <f t="shared" si="970"/>
        <v/>
      </c>
      <c r="HJ200" s="36" t="str">
        <f t="shared" si="970"/>
        <v/>
      </c>
      <c r="HK200" s="36" t="str">
        <f t="shared" si="970"/>
        <v/>
      </c>
      <c r="HL200" s="36" t="str">
        <f t="shared" si="970"/>
        <v/>
      </c>
      <c r="HM200" s="52" t="str">
        <f>IF(COUNT(#REF!)=0,"",AVERAGE(#REF!))</f>
        <v/>
      </c>
      <c r="HO200" s="48"/>
      <c r="HP200" s="17" t="s">
        <v>1</v>
      </c>
      <c r="HQ200" s="36" t="str">
        <f t="shared" ref="HQ200:HV200" si="971">IF(COUNT(HQ199:HQ199)=0,"",AVERAGE(HQ199:HQ199))</f>
        <v/>
      </c>
      <c r="HR200" s="36" t="str">
        <f t="shared" si="971"/>
        <v/>
      </c>
      <c r="HS200" s="36" t="str">
        <f t="shared" si="971"/>
        <v/>
      </c>
      <c r="HT200" s="36" t="str">
        <f t="shared" si="971"/>
        <v/>
      </c>
      <c r="HU200" s="36" t="str">
        <f t="shared" si="971"/>
        <v/>
      </c>
      <c r="HV200" s="36" t="str">
        <f t="shared" si="971"/>
        <v/>
      </c>
      <c r="HW200" s="52" t="str">
        <f>IF(COUNT(#REF!)=0,"",AVERAGE(#REF!))</f>
        <v/>
      </c>
      <c r="HY200" s="48"/>
      <c r="HZ200" s="17" t="s">
        <v>1</v>
      </c>
      <c r="IA200" s="36" t="str">
        <f t="shared" ref="IA200:IF200" si="972">IF(COUNT(IA199:IA199)=0,"",AVERAGE(IA199:IA199))</f>
        <v/>
      </c>
      <c r="IB200" s="36" t="str">
        <f t="shared" si="972"/>
        <v/>
      </c>
      <c r="IC200" s="36" t="str">
        <f t="shared" si="972"/>
        <v/>
      </c>
      <c r="ID200" s="36" t="str">
        <f t="shared" si="972"/>
        <v/>
      </c>
      <c r="IE200" s="36" t="str">
        <f t="shared" si="972"/>
        <v/>
      </c>
      <c r="IF200" s="36" t="str">
        <f t="shared" si="972"/>
        <v/>
      </c>
      <c r="IG200" s="52" t="str">
        <f>IF(COUNT(#REF!)=0,"",AVERAGE(#REF!))</f>
        <v/>
      </c>
      <c r="II200" s="48"/>
      <c r="IJ200" s="17" t="s">
        <v>1</v>
      </c>
      <c r="IK200" s="36" t="str">
        <f t="shared" ref="IK200:IP200" si="973">IF(COUNT(IK199:IK199)=0,"",AVERAGE(IK199:IK199))</f>
        <v/>
      </c>
      <c r="IL200" s="36" t="str">
        <f t="shared" si="973"/>
        <v/>
      </c>
      <c r="IM200" s="36" t="str">
        <f t="shared" si="973"/>
        <v/>
      </c>
      <c r="IN200" s="36" t="str">
        <f t="shared" si="973"/>
        <v/>
      </c>
      <c r="IO200" s="36" t="str">
        <f t="shared" si="973"/>
        <v/>
      </c>
      <c r="IP200" s="36" t="str">
        <f t="shared" si="973"/>
        <v/>
      </c>
      <c r="IQ200" s="52" t="str">
        <f>IF(COUNT(#REF!)=0,"",AVERAGE(#REF!))</f>
        <v/>
      </c>
      <c r="IS200" s="48"/>
      <c r="IT200" s="17" t="s">
        <v>1</v>
      </c>
      <c r="IU200" s="36" t="str">
        <f t="shared" ref="IU200:IZ200" si="974">IF(COUNT(IU199:IU199)=0,"",AVERAGE(IU199:IU199))</f>
        <v/>
      </c>
      <c r="IV200" s="36" t="str">
        <f t="shared" si="974"/>
        <v/>
      </c>
      <c r="IW200" s="36" t="str">
        <f t="shared" si="974"/>
        <v/>
      </c>
      <c r="IX200" s="36" t="str">
        <f t="shared" si="974"/>
        <v/>
      </c>
      <c r="IY200" s="36" t="str">
        <f t="shared" si="974"/>
        <v/>
      </c>
      <c r="IZ200" s="36" t="str">
        <f t="shared" si="974"/>
        <v/>
      </c>
      <c r="JA200" s="52" t="str">
        <f>IF(COUNT(#REF!)=0,"",AVERAGE(#REF!))</f>
        <v/>
      </c>
    </row>
    <row r="201" spans="1:261" s="1" customFormat="1" ht="13.8" outlineLevel="1" x14ac:dyDescent="0.25">
      <c r="A201" s="99" t="s">
        <v>129</v>
      </c>
      <c r="B201" s="345">
        <f>IF(A201="High",TECHHigh,(IF(A201="Medium",TECHMed,(IF(A201="Low",TechLow,0)))))</f>
        <v>1</v>
      </c>
      <c r="C201" s="341">
        <v>6.6</v>
      </c>
      <c r="D201" s="38" t="s">
        <v>117</v>
      </c>
      <c r="E201" s="349">
        <f>E208</f>
        <v>0</v>
      </c>
      <c r="F201" s="349">
        <f t="shared" ref="F201:J201" si="975">F208</f>
        <v>0</v>
      </c>
      <c r="G201" s="349" t="e">
        <f t="shared" si="975"/>
        <v>#DIV/0!</v>
      </c>
      <c r="H201" s="349" t="e">
        <f t="shared" si="975"/>
        <v>#DIV/0!</v>
      </c>
      <c r="I201" s="349" t="e">
        <f t="shared" si="975"/>
        <v>#DIV/0!</v>
      </c>
      <c r="J201" s="349" t="e">
        <f t="shared" si="975"/>
        <v>#DIV/0!</v>
      </c>
      <c r="K201" s="52"/>
      <c r="M201" s="37">
        <v>6.6</v>
      </c>
      <c r="N201" s="38" t="s">
        <v>117</v>
      </c>
      <c r="O201" s="38"/>
      <c r="P201" s="38"/>
      <c r="Q201" s="38"/>
      <c r="R201" s="38"/>
      <c r="S201" s="38"/>
      <c r="T201" s="38"/>
      <c r="U201" s="52"/>
      <c r="W201" s="37">
        <v>6.6</v>
      </c>
      <c r="X201" s="38" t="s">
        <v>117</v>
      </c>
      <c r="Y201" s="38"/>
      <c r="Z201" s="38"/>
      <c r="AA201" s="38"/>
      <c r="AB201" s="38"/>
      <c r="AC201" s="38"/>
      <c r="AD201" s="38"/>
      <c r="AE201" s="52"/>
      <c r="AG201" s="37">
        <v>6.6</v>
      </c>
      <c r="AH201" s="38" t="s">
        <v>117</v>
      </c>
      <c r="AI201" s="38"/>
      <c r="AJ201" s="38"/>
      <c r="AK201" s="38"/>
      <c r="AL201" s="38"/>
      <c r="AM201" s="38"/>
      <c r="AN201" s="38"/>
      <c r="AO201" s="52"/>
      <c r="AQ201" s="37">
        <v>6.6</v>
      </c>
      <c r="AR201" s="38" t="s">
        <v>117</v>
      </c>
      <c r="AS201" s="38"/>
      <c r="AT201" s="38"/>
      <c r="AU201" s="38"/>
      <c r="AV201" s="38"/>
      <c r="AW201" s="38"/>
      <c r="AX201" s="38"/>
      <c r="AY201" s="52"/>
      <c r="BA201" s="37">
        <v>6.6</v>
      </c>
      <c r="BB201" s="38" t="s">
        <v>117</v>
      </c>
      <c r="BC201" s="38"/>
      <c r="BD201" s="38"/>
      <c r="BE201" s="38"/>
      <c r="BF201" s="38"/>
      <c r="BG201" s="38"/>
      <c r="BH201" s="38"/>
      <c r="BI201" s="52"/>
      <c r="BK201" s="37">
        <v>6.6</v>
      </c>
      <c r="BL201" s="38" t="s">
        <v>117</v>
      </c>
      <c r="BM201" s="38"/>
      <c r="BN201" s="38"/>
      <c r="BO201" s="38"/>
      <c r="BP201" s="38"/>
      <c r="BQ201" s="38"/>
      <c r="BR201" s="38"/>
      <c r="BS201" s="52"/>
      <c r="BU201" s="37">
        <v>6.6</v>
      </c>
      <c r="BV201" s="38" t="s">
        <v>117</v>
      </c>
      <c r="BW201" s="38"/>
      <c r="BX201" s="38"/>
      <c r="BY201" s="38"/>
      <c r="BZ201" s="38"/>
      <c r="CA201" s="38"/>
      <c r="CB201" s="38"/>
      <c r="CC201" s="52"/>
      <c r="CE201" s="37">
        <v>6.6</v>
      </c>
      <c r="CF201" s="38" t="s">
        <v>117</v>
      </c>
      <c r="CG201" s="38"/>
      <c r="CH201" s="38"/>
      <c r="CI201" s="38"/>
      <c r="CJ201" s="38"/>
      <c r="CK201" s="38"/>
      <c r="CL201" s="38"/>
      <c r="CM201" s="52"/>
      <c r="CO201" s="37">
        <v>6.6</v>
      </c>
      <c r="CP201" s="38" t="s">
        <v>117</v>
      </c>
      <c r="CQ201" s="38"/>
      <c r="CR201" s="38"/>
      <c r="CS201" s="38"/>
      <c r="CT201" s="38"/>
      <c r="CU201" s="38"/>
      <c r="CV201" s="38"/>
      <c r="CW201" s="52"/>
      <c r="CY201" s="37">
        <v>6.6</v>
      </c>
      <c r="CZ201" s="38" t="s">
        <v>117</v>
      </c>
      <c r="DA201" s="38"/>
      <c r="DB201" s="38"/>
      <c r="DC201" s="38"/>
      <c r="DD201" s="38"/>
      <c r="DE201" s="38"/>
      <c r="DF201" s="38"/>
      <c r="DG201" s="52"/>
      <c r="DI201" s="37">
        <v>6.6</v>
      </c>
      <c r="DJ201" s="38" t="s">
        <v>117</v>
      </c>
      <c r="DK201" s="38"/>
      <c r="DL201" s="38"/>
      <c r="DM201" s="38"/>
      <c r="DN201" s="38"/>
      <c r="DO201" s="38"/>
      <c r="DP201" s="38"/>
      <c r="DQ201" s="52"/>
      <c r="DS201" s="37">
        <v>6.6</v>
      </c>
      <c r="DT201" s="38" t="s">
        <v>117</v>
      </c>
      <c r="DU201" s="38"/>
      <c r="DV201" s="38"/>
      <c r="DW201" s="38"/>
      <c r="DX201" s="38"/>
      <c r="DY201" s="38"/>
      <c r="DZ201" s="38"/>
      <c r="EA201" s="52"/>
      <c r="EC201" s="37">
        <v>6.6</v>
      </c>
      <c r="ED201" s="38" t="s">
        <v>117</v>
      </c>
      <c r="EE201" s="38"/>
      <c r="EF201" s="38"/>
      <c r="EG201" s="38"/>
      <c r="EH201" s="38"/>
      <c r="EI201" s="38"/>
      <c r="EJ201" s="38"/>
      <c r="EK201" s="52"/>
      <c r="EM201" s="37">
        <v>6.6</v>
      </c>
      <c r="EN201" s="38" t="s">
        <v>117</v>
      </c>
      <c r="EO201" s="38"/>
      <c r="EP201" s="38"/>
      <c r="EQ201" s="38"/>
      <c r="ER201" s="38"/>
      <c r="ES201" s="38"/>
      <c r="ET201" s="38"/>
      <c r="EU201" s="52"/>
      <c r="EW201" s="37">
        <v>6.6</v>
      </c>
      <c r="EX201" s="38" t="s">
        <v>117</v>
      </c>
      <c r="EY201" s="38"/>
      <c r="EZ201" s="38"/>
      <c r="FA201" s="38"/>
      <c r="FB201" s="38"/>
      <c r="FC201" s="38"/>
      <c r="FD201" s="38"/>
      <c r="FE201" s="52"/>
      <c r="FG201" s="37">
        <v>6.6</v>
      </c>
      <c r="FH201" s="38" t="s">
        <v>117</v>
      </c>
      <c r="FI201" s="38"/>
      <c r="FJ201" s="38"/>
      <c r="FK201" s="38"/>
      <c r="FL201" s="38"/>
      <c r="FM201" s="38"/>
      <c r="FN201" s="38"/>
      <c r="FO201" s="52"/>
      <c r="FQ201" s="37">
        <v>6.6</v>
      </c>
      <c r="FR201" s="38" t="s">
        <v>117</v>
      </c>
      <c r="FS201" s="38"/>
      <c r="FT201" s="38"/>
      <c r="FU201" s="38"/>
      <c r="FV201" s="38"/>
      <c r="FW201" s="38"/>
      <c r="FX201" s="38"/>
      <c r="FY201" s="52"/>
      <c r="GA201" s="37">
        <v>6.6</v>
      </c>
      <c r="GB201" s="38" t="s">
        <v>117</v>
      </c>
      <c r="GC201" s="38"/>
      <c r="GD201" s="38"/>
      <c r="GE201" s="38"/>
      <c r="GF201" s="38"/>
      <c r="GG201" s="38"/>
      <c r="GH201" s="38"/>
      <c r="GI201" s="52"/>
      <c r="GK201" s="37">
        <v>6.6</v>
      </c>
      <c r="GL201" s="38" t="s">
        <v>117</v>
      </c>
      <c r="GM201" s="38"/>
      <c r="GN201" s="38"/>
      <c r="GO201" s="38"/>
      <c r="GP201" s="38"/>
      <c r="GQ201" s="38"/>
      <c r="GR201" s="38"/>
      <c r="GS201" s="52"/>
      <c r="GU201" s="37">
        <v>6.6</v>
      </c>
      <c r="GV201" s="38" t="s">
        <v>117</v>
      </c>
      <c r="GW201" s="38"/>
      <c r="GX201" s="38"/>
      <c r="GY201" s="38"/>
      <c r="GZ201" s="38"/>
      <c r="HA201" s="38"/>
      <c r="HB201" s="38"/>
      <c r="HC201" s="52"/>
      <c r="HE201" s="37">
        <v>6.6</v>
      </c>
      <c r="HF201" s="38" t="s">
        <v>117</v>
      </c>
      <c r="HG201" s="38"/>
      <c r="HH201" s="38"/>
      <c r="HI201" s="38"/>
      <c r="HJ201" s="38"/>
      <c r="HK201" s="38"/>
      <c r="HL201" s="38"/>
      <c r="HM201" s="52"/>
      <c r="HO201" s="37">
        <v>6.6</v>
      </c>
      <c r="HP201" s="38" t="s">
        <v>117</v>
      </c>
      <c r="HQ201" s="38"/>
      <c r="HR201" s="38"/>
      <c r="HS201" s="38"/>
      <c r="HT201" s="38"/>
      <c r="HU201" s="38"/>
      <c r="HV201" s="38"/>
      <c r="HW201" s="52"/>
      <c r="HY201" s="37">
        <v>6.6</v>
      </c>
      <c r="HZ201" s="38" t="s">
        <v>117</v>
      </c>
      <c r="IA201" s="38"/>
      <c r="IB201" s="38"/>
      <c r="IC201" s="38"/>
      <c r="ID201" s="38"/>
      <c r="IE201" s="38"/>
      <c r="IF201" s="38"/>
      <c r="IG201" s="52"/>
      <c r="II201" s="37">
        <v>6.6</v>
      </c>
      <c r="IJ201" s="38" t="s">
        <v>117</v>
      </c>
      <c r="IK201" s="38"/>
      <c r="IL201" s="38"/>
      <c r="IM201" s="38"/>
      <c r="IN201" s="38"/>
      <c r="IO201" s="38"/>
      <c r="IP201" s="38"/>
      <c r="IQ201" s="52"/>
      <c r="IS201" s="37">
        <v>6.6</v>
      </c>
      <c r="IT201" s="38" t="s">
        <v>117</v>
      </c>
      <c r="IU201" s="38"/>
      <c r="IV201" s="38"/>
      <c r="IW201" s="38"/>
      <c r="IX201" s="38"/>
      <c r="IY201" s="38"/>
      <c r="IZ201" s="38"/>
      <c r="JA201" s="52"/>
    </row>
    <row r="202" spans="1:261" s="1" customFormat="1" outlineLevel="2" x14ac:dyDescent="0.25">
      <c r="B202" s="338"/>
      <c r="C202" s="328"/>
      <c r="D202" s="41">
        <v>1</v>
      </c>
      <c r="E202" s="6"/>
      <c r="F202" s="6"/>
      <c r="G202" s="6"/>
      <c r="H202" s="6"/>
      <c r="I202" s="6"/>
      <c r="J202" s="6"/>
      <c r="K202" s="52"/>
      <c r="M202" s="328"/>
      <c r="N202" s="41">
        <v>1</v>
      </c>
      <c r="O202" s="6">
        <v>0</v>
      </c>
      <c r="P202" s="6">
        <v>0</v>
      </c>
      <c r="Q202" s="6"/>
      <c r="R202" s="6"/>
      <c r="S202" s="6"/>
      <c r="T202" s="6"/>
      <c r="U202" s="52"/>
      <c r="W202" s="328"/>
      <c r="X202" s="41">
        <v>1</v>
      </c>
      <c r="Y202" s="6"/>
      <c r="Z202" s="6"/>
      <c r="AA202" s="6"/>
      <c r="AB202" s="6"/>
      <c r="AC202" s="6"/>
      <c r="AD202" s="6"/>
      <c r="AE202" s="52"/>
      <c r="AG202" s="328"/>
      <c r="AH202" s="41">
        <v>1</v>
      </c>
      <c r="AI202" s="6"/>
      <c r="AJ202" s="6"/>
      <c r="AK202" s="6"/>
      <c r="AL202" s="6"/>
      <c r="AM202" s="6"/>
      <c r="AN202" s="6"/>
      <c r="AO202" s="52"/>
      <c r="AQ202" s="328"/>
      <c r="AR202" s="41">
        <v>1</v>
      </c>
      <c r="AS202" s="6"/>
      <c r="AT202" s="6"/>
      <c r="AU202" s="6"/>
      <c r="AV202" s="6"/>
      <c r="AW202" s="6"/>
      <c r="AX202" s="6"/>
      <c r="AY202" s="52"/>
      <c r="BA202" s="328"/>
      <c r="BB202" s="41">
        <v>1</v>
      </c>
      <c r="BC202" s="6"/>
      <c r="BD202" s="6"/>
      <c r="BE202" s="6"/>
      <c r="BF202" s="6"/>
      <c r="BG202" s="6"/>
      <c r="BH202" s="6"/>
      <c r="BI202" s="52"/>
      <c r="BK202" s="328"/>
      <c r="BL202" s="41">
        <v>1</v>
      </c>
      <c r="BM202" s="6"/>
      <c r="BN202" s="6"/>
      <c r="BO202" s="6"/>
      <c r="BP202" s="6"/>
      <c r="BQ202" s="6"/>
      <c r="BR202" s="6"/>
      <c r="BS202" s="52"/>
      <c r="BU202" s="328"/>
      <c r="BV202" s="41">
        <v>1</v>
      </c>
      <c r="BW202" s="6"/>
      <c r="BX202" s="6"/>
      <c r="BY202" s="6"/>
      <c r="BZ202" s="6"/>
      <c r="CA202" s="6"/>
      <c r="CB202" s="6"/>
      <c r="CC202" s="52"/>
      <c r="CE202" s="328"/>
      <c r="CF202" s="41">
        <v>1</v>
      </c>
      <c r="CG202" s="6"/>
      <c r="CH202" s="6"/>
      <c r="CI202" s="6"/>
      <c r="CJ202" s="6"/>
      <c r="CK202" s="6"/>
      <c r="CL202" s="6"/>
      <c r="CM202" s="52"/>
      <c r="CO202" s="328"/>
      <c r="CP202" s="41">
        <v>1</v>
      </c>
      <c r="CQ202" s="6"/>
      <c r="CR202" s="6"/>
      <c r="CS202" s="6"/>
      <c r="CT202" s="6"/>
      <c r="CU202" s="6"/>
      <c r="CV202" s="6"/>
      <c r="CW202" s="52"/>
      <c r="CY202" s="328"/>
      <c r="CZ202" s="41">
        <v>1</v>
      </c>
      <c r="DA202" s="6"/>
      <c r="DB202" s="6"/>
      <c r="DC202" s="6"/>
      <c r="DD202" s="6"/>
      <c r="DE202" s="6"/>
      <c r="DF202" s="6"/>
      <c r="DG202" s="52"/>
      <c r="DI202" s="328"/>
      <c r="DJ202" s="41">
        <v>1</v>
      </c>
      <c r="DK202" s="6"/>
      <c r="DL202" s="6"/>
      <c r="DM202" s="6"/>
      <c r="DN202" s="6"/>
      <c r="DO202" s="6"/>
      <c r="DP202" s="6"/>
      <c r="DQ202" s="52"/>
      <c r="DS202" s="328"/>
      <c r="DT202" s="41">
        <v>1</v>
      </c>
      <c r="DU202" s="6"/>
      <c r="DV202" s="6"/>
      <c r="DW202" s="6"/>
      <c r="DX202" s="6"/>
      <c r="DY202" s="6"/>
      <c r="DZ202" s="6"/>
      <c r="EA202" s="52"/>
      <c r="EC202" s="328"/>
      <c r="ED202" s="41">
        <v>1</v>
      </c>
      <c r="EE202" s="6"/>
      <c r="EF202" s="6"/>
      <c r="EG202" s="6"/>
      <c r="EH202" s="6"/>
      <c r="EI202" s="6"/>
      <c r="EJ202" s="6"/>
      <c r="EK202" s="52"/>
      <c r="EM202" s="328"/>
      <c r="EN202" s="41">
        <v>1</v>
      </c>
      <c r="EO202" s="6"/>
      <c r="EP202" s="6"/>
      <c r="EQ202" s="6"/>
      <c r="ER202" s="6"/>
      <c r="ES202" s="6"/>
      <c r="ET202" s="6"/>
      <c r="EU202" s="52"/>
      <c r="EW202" s="328"/>
      <c r="EX202" s="41">
        <v>1</v>
      </c>
      <c r="EY202" s="6"/>
      <c r="EZ202" s="6"/>
      <c r="FA202" s="6"/>
      <c r="FB202" s="6"/>
      <c r="FC202" s="6"/>
      <c r="FD202" s="6"/>
      <c r="FE202" s="52"/>
      <c r="FG202" s="328"/>
      <c r="FH202" s="41">
        <v>1</v>
      </c>
      <c r="FI202" s="6"/>
      <c r="FJ202" s="6"/>
      <c r="FK202" s="6"/>
      <c r="FL202" s="6"/>
      <c r="FM202" s="6"/>
      <c r="FN202" s="6"/>
      <c r="FO202" s="52"/>
      <c r="FQ202" s="328"/>
      <c r="FR202" s="41">
        <v>1</v>
      </c>
      <c r="FS202" s="6"/>
      <c r="FT202" s="6"/>
      <c r="FU202" s="6"/>
      <c r="FV202" s="6"/>
      <c r="FW202" s="6"/>
      <c r="FX202" s="6"/>
      <c r="FY202" s="52"/>
      <c r="GA202" s="328"/>
      <c r="GB202" s="41">
        <v>1</v>
      </c>
      <c r="GC202" s="6"/>
      <c r="GD202" s="6"/>
      <c r="GE202" s="6"/>
      <c r="GF202" s="6"/>
      <c r="GG202" s="6"/>
      <c r="GH202" s="6"/>
      <c r="GI202" s="52"/>
      <c r="GK202" s="328"/>
      <c r="GL202" s="41">
        <v>1</v>
      </c>
      <c r="GM202" s="6"/>
      <c r="GN202" s="6"/>
      <c r="GO202" s="6"/>
      <c r="GP202" s="6"/>
      <c r="GQ202" s="6"/>
      <c r="GR202" s="6"/>
      <c r="GS202" s="52"/>
      <c r="GU202" s="328"/>
      <c r="GV202" s="41">
        <v>1</v>
      </c>
      <c r="GW202" s="6"/>
      <c r="GX202" s="6"/>
      <c r="GY202" s="6"/>
      <c r="GZ202" s="6"/>
      <c r="HA202" s="6"/>
      <c r="HB202" s="6"/>
      <c r="HC202" s="52"/>
      <c r="HE202" s="328"/>
      <c r="HF202" s="41">
        <v>1</v>
      </c>
      <c r="HG202" s="6"/>
      <c r="HH202" s="6"/>
      <c r="HI202" s="6"/>
      <c r="HJ202" s="6"/>
      <c r="HK202" s="6"/>
      <c r="HL202" s="6"/>
      <c r="HM202" s="52"/>
      <c r="HO202" s="328"/>
      <c r="HP202" s="41">
        <v>1</v>
      </c>
      <c r="HQ202" s="6"/>
      <c r="HR202" s="6"/>
      <c r="HS202" s="6"/>
      <c r="HT202" s="6"/>
      <c r="HU202" s="6"/>
      <c r="HV202" s="6"/>
      <c r="HW202" s="52"/>
      <c r="HY202" s="328"/>
      <c r="HZ202" s="41">
        <v>1</v>
      </c>
      <c r="IA202" s="6"/>
      <c r="IB202" s="6"/>
      <c r="IC202" s="6"/>
      <c r="ID202" s="6"/>
      <c r="IE202" s="6"/>
      <c r="IF202" s="6"/>
      <c r="IG202" s="52"/>
      <c r="II202" s="328"/>
      <c r="IJ202" s="41">
        <v>1</v>
      </c>
      <c r="IK202" s="6"/>
      <c r="IL202" s="6"/>
      <c r="IM202" s="6"/>
      <c r="IN202" s="6"/>
      <c r="IO202" s="6"/>
      <c r="IP202" s="6"/>
      <c r="IQ202" s="52"/>
      <c r="IS202" s="328"/>
      <c r="IT202" s="41">
        <v>1</v>
      </c>
      <c r="IU202" s="6"/>
      <c r="IV202" s="6"/>
      <c r="IW202" s="6"/>
      <c r="IX202" s="6"/>
      <c r="IY202" s="6"/>
      <c r="IZ202" s="6"/>
      <c r="JA202" s="52"/>
    </row>
    <row r="203" spans="1:261" s="1" customFormat="1" outlineLevel="2" x14ac:dyDescent="0.25">
      <c r="B203" s="338"/>
      <c r="C203" s="328"/>
      <c r="D203" s="41">
        <v>2</v>
      </c>
      <c r="E203" s="6"/>
      <c r="F203" s="6"/>
      <c r="G203" s="6"/>
      <c r="H203" s="6"/>
      <c r="I203" s="6"/>
      <c r="J203" s="6"/>
      <c r="K203" s="52"/>
      <c r="M203" s="328"/>
      <c r="N203" s="41">
        <v>2</v>
      </c>
      <c r="O203" s="6">
        <v>0</v>
      </c>
      <c r="P203" s="6">
        <v>0</v>
      </c>
      <c r="Q203" s="6"/>
      <c r="R203" s="6"/>
      <c r="S203" s="6"/>
      <c r="T203" s="6"/>
      <c r="U203" s="52"/>
      <c r="W203" s="328"/>
      <c r="X203" s="41">
        <v>2</v>
      </c>
      <c r="Y203" s="6"/>
      <c r="Z203" s="6"/>
      <c r="AA203" s="6"/>
      <c r="AB203" s="6"/>
      <c r="AC203" s="6"/>
      <c r="AD203" s="6"/>
      <c r="AE203" s="52"/>
      <c r="AG203" s="328"/>
      <c r="AH203" s="41">
        <v>2</v>
      </c>
      <c r="AI203" s="6"/>
      <c r="AJ203" s="6"/>
      <c r="AK203" s="6"/>
      <c r="AL203" s="6"/>
      <c r="AM203" s="6"/>
      <c r="AN203" s="6"/>
      <c r="AO203" s="52"/>
      <c r="AQ203" s="328"/>
      <c r="AR203" s="41">
        <v>2</v>
      </c>
      <c r="AS203" s="6"/>
      <c r="AT203" s="6"/>
      <c r="AU203" s="6"/>
      <c r="AV203" s="6"/>
      <c r="AW203" s="6"/>
      <c r="AX203" s="6"/>
      <c r="AY203" s="52"/>
      <c r="BA203" s="328"/>
      <c r="BB203" s="41">
        <v>2</v>
      </c>
      <c r="BC203" s="6"/>
      <c r="BD203" s="6"/>
      <c r="BE203" s="6"/>
      <c r="BF203" s="6"/>
      <c r="BG203" s="6"/>
      <c r="BH203" s="6"/>
      <c r="BI203" s="52"/>
      <c r="BK203" s="328"/>
      <c r="BL203" s="41">
        <v>2</v>
      </c>
      <c r="BM203" s="6"/>
      <c r="BN203" s="6"/>
      <c r="BO203" s="6"/>
      <c r="BP203" s="6"/>
      <c r="BQ203" s="6"/>
      <c r="BR203" s="6"/>
      <c r="BS203" s="52"/>
      <c r="BU203" s="328"/>
      <c r="BV203" s="41">
        <v>2</v>
      </c>
      <c r="BW203" s="6"/>
      <c r="BX203" s="6"/>
      <c r="BY203" s="6"/>
      <c r="BZ203" s="6"/>
      <c r="CA203" s="6"/>
      <c r="CB203" s="6"/>
      <c r="CC203" s="52"/>
      <c r="CE203" s="328"/>
      <c r="CF203" s="41">
        <v>2</v>
      </c>
      <c r="CG203" s="6"/>
      <c r="CH203" s="6"/>
      <c r="CI203" s="6"/>
      <c r="CJ203" s="6"/>
      <c r="CK203" s="6"/>
      <c r="CL203" s="6"/>
      <c r="CM203" s="52"/>
      <c r="CO203" s="328"/>
      <c r="CP203" s="41">
        <v>2</v>
      </c>
      <c r="CQ203" s="6"/>
      <c r="CR203" s="6"/>
      <c r="CS203" s="6"/>
      <c r="CT203" s="6"/>
      <c r="CU203" s="6"/>
      <c r="CV203" s="6"/>
      <c r="CW203" s="52"/>
      <c r="CY203" s="328"/>
      <c r="CZ203" s="41">
        <v>2</v>
      </c>
      <c r="DA203" s="6"/>
      <c r="DB203" s="6"/>
      <c r="DC203" s="6"/>
      <c r="DD203" s="6"/>
      <c r="DE203" s="6"/>
      <c r="DF203" s="6"/>
      <c r="DG203" s="52"/>
      <c r="DI203" s="328"/>
      <c r="DJ203" s="41">
        <v>2</v>
      </c>
      <c r="DK203" s="6"/>
      <c r="DL203" s="6"/>
      <c r="DM203" s="6"/>
      <c r="DN203" s="6"/>
      <c r="DO203" s="6"/>
      <c r="DP203" s="6"/>
      <c r="DQ203" s="52"/>
      <c r="DS203" s="328"/>
      <c r="DT203" s="41">
        <v>2</v>
      </c>
      <c r="DU203" s="6"/>
      <c r="DV203" s="6"/>
      <c r="DW203" s="6"/>
      <c r="DX203" s="6"/>
      <c r="DY203" s="6"/>
      <c r="DZ203" s="6"/>
      <c r="EA203" s="52"/>
      <c r="EC203" s="328"/>
      <c r="ED203" s="41">
        <v>2</v>
      </c>
      <c r="EE203" s="6"/>
      <c r="EF203" s="6"/>
      <c r="EG203" s="6"/>
      <c r="EH203" s="6"/>
      <c r="EI203" s="6"/>
      <c r="EJ203" s="6"/>
      <c r="EK203" s="52"/>
      <c r="EM203" s="328"/>
      <c r="EN203" s="41">
        <v>2</v>
      </c>
      <c r="EO203" s="6"/>
      <c r="EP203" s="6"/>
      <c r="EQ203" s="6"/>
      <c r="ER203" s="6"/>
      <c r="ES203" s="6"/>
      <c r="ET203" s="6"/>
      <c r="EU203" s="52"/>
      <c r="EW203" s="328"/>
      <c r="EX203" s="41">
        <v>2</v>
      </c>
      <c r="EY203" s="6"/>
      <c r="EZ203" s="6"/>
      <c r="FA203" s="6"/>
      <c r="FB203" s="6"/>
      <c r="FC203" s="6"/>
      <c r="FD203" s="6"/>
      <c r="FE203" s="52"/>
      <c r="FG203" s="328"/>
      <c r="FH203" s="41">
        <v>2</v>
      </c>
      <c r="FI203" s="6"/>
      <c r="FJ203" s="6"/>
      <c r="FK203" s="6"/>
      <c r="FL203" s="6"/>
      <c r="FM203" s="6"/>
      <c r="FN203" s="6"/>
      <c r="FO203" s="52"/>
      <c r="FQ203" s="328"/>
      <c r="FR203" s="41">
        <v>2</v>
      </c>
      <c r="FS203" s="6"/>
      <c r="FT203" s="6"/>
      <c r="FU203" s="6"/>
      <c r="FV203" s="6"/>
      <c r="FW203" s="6"/>
      <c r="FX203" s="6"/>
      <c r="FY203" s="52"/>
      <c r="GA203" s="328"/>
      <c r="GB203" s="41">
        <v>2</v>
      </c>
      <c r="GC203" s="6"/>
      <c r="GD203" s="6"/>
      <c r="GE203" s="6"/>
      <c r="GF203" s="6"/>
      <c r="GG203" s="6"/>
      <c r="GH203" s="6"/>
      <c r="GI203" s="52"/>
      <c r="GK203" s="328"/>
      <c r="GL203" s="41">
        <v>2</v>
      </c>
      <c r="GM203" s="6"/>
      <c r="GN203" s="6"/>
      <c r="GO203" s="6"/>
      <c r="GP203" s="6"/>
      <c r="GQ203" s="6"/>
      <c r="GR203" s="6"/>
      <c r="GS203" s="52"/>
      <c r="GU203" s="328"/>
      <c r="GV203" s="41">
        <v>2</v>
      </c>
      <c r="GW203" s="6"/>
      <c r="GX203" s="6"/>
      <c r="GY203" s="6"/>
      <c r="GZ203" s="6"/>
      <c r="HA203" s="6"/>
      <c r="HB203" s="6"/>
      <c r="HC203" s="52"/>
      <c r="HE203" s="328"/>
      <c r="HF203" s="41">
        <v>2</v>
      </c>
      <c r="HG203" s="6"/>
      <c r="HH203" s="6"/>
      <c r="HI203" s="6"/>
      <c r="HJ203" s="6"/>
      <c r="HK203" s="6"/>
      <c r="HL203" s="6"/>
      <c r="HM203" s="52"/>
      <c r="HO203" s="328"/>
      <c r="HP203" s="41">
        <v>2</v>
      </c>
      <c r="HQ203" s="6"/>
      <c r="HR203" s="6"/>
      <c r="HS203" s="6"/>
      <c r="HT203" s="6"/>
      <c r="HU203" s="6"/>
      <c r="HV203" s="6"/>
      <c r="HW203" s="52"/>
      <c r="HY203" s="328"/>
      <c r="HZ203" s="41">
        <v>2</v>
      </c>
      <c r="IA203" s="6"/>
      <c r="IB203" s="6"/>
      <c r="IC203" s="6"/>
      <c r="ID203" s="6"/>
      <c r="IE203" s="6"/>
      <c r="IF203" s="6"/>
      <c r="IG203" s="52"/>
      <c r="II203" s="328"/>
      <c r="IJ203" s="41">
        <v>2</v>
      </c>
      <c r="IK203" s="6"/>
      <c r="IL203" s="6"/>
      <c r="IM203" s="6"/>
      <c r="IN203" s="6"/>
      <c r="IO203" s="6"/>
      <c r="IP203" s="6"/>
      <c r="IQ203" s="52"/>
      <c r="IS203" s="328"/>
      <c r="IT203" s="41">
        <v>2</v>
      </c>
      <c r="IU203" s="6"/>
      <c r="IV203" s="6"/>
      <c r="IW203" s="6"/>
      <c r="IX203" s="6"/>
      <c r="IY203" s="6"/>
      <c r="IZ203" s="6"/>
      <c r="JA203" s="52"/>
    </row>
    <row r="204" spans="1:261" s="1" customFormat="1" outlineLevel="2" x14ac:dyDescent="0.25">
      <c r="B204" s="338"/>
      <c r="C204" s="328"/>
      <c r="D204" s="41">
        <v>3</v>
      </c>
      <c r="E204" s="6"/>
      <c r="F204" s="6"/>
      <c r="G204" s="6"/>
      <c r="H204" s="6"/>
      <c r="I204" s="6"/>
      <c r="J204" s="6"/>
      <c r="K204" s="52"/>
      <c r="M204" s="328"/>
      <c r="N204" s="41">
        <v>3</v>
      </c>
      <c r="O204" s="6">
        <v>0</v>
      </c>
      <c r="P204" s="6">
        <v>0</v>
      </c>
      <c r="Q204" s="6"/>
      <c r="R204" s="6"/>
      <c r="S204" s="6"/>
      <c r="T204" s="6"/>
      <c r="U204" s="52"/>
      <c r="W204" s="328"/>
      <c r="X204" s="41">
        <v>3</v>
      </c>
      <c r="Y204" s="6"/>
      <c r="Z204" s="6"/>
      <c r="AA204" s="6"/>
      <c r="AB204" s="6"/>
      <c r="AC204" s="6"/>
      <c r="AD204" s="6"/>
      <c r="AE204" s="52"/>
      <c r="AG204" s="328"/>
      <c r="AH204" s="41">
        <v>3</v>
      </c>
      <c r="AI204" s="6"/>
      <c r="AJ204" s="6"/>
      <c r="AK204" s="6"/>
      <c r="AL204" s="6"/>
      <c r="AM204" s="6"/>
      <c r="AN204" s="6"/>
      <c r="AO204" s="52"/>
      <c r="AQ204" s="328"/>
      <c r="AR204" s="41">
        <v>3</v>
      </c>
      <c r="AS204" s="6"/>
      <c r="AT204" s="6"/>
      <c r="AU204" s="6"/>
      <c r="AV204" s="6"/>
      <c r="AW204" s="6"/>
      <c r="AX204" s="6"/>
      <c r="AY204" s="52"/>
      <c r="BA204" s="328"/>
      <c r="BB204" s="41">
        <v>3</v>
      </c>
      <c r="BC204" s="6"/>
      <c r="BD204" s="6"/>
      <c r="BE204" s="6"/>
      <c r="BF204" s="6"/>
      <c r="BG204" s="6"/>
      <c r="BH204" s="6"/>
      <c r="BI204" s="52"/>
      <c r="BK204" s="328"/>
      <c r="BL204" s="41">
        <v>3</v>
      </c>
      <c r="BM204" s="6"/>
      <c r="BN204" s="6"/>
      <c r="BO204" s="6"/>
      <c r="BP204" s="6"/>
      <c r="BQ204" s="6"/>
      <c r="BR204" s="6"/>
      <c r="BS204" s="52"/>
      <c r="BU204" s="328"/>
      <c r="BV204" s="41">
        <v>3</v>
      </c>
      <c r="BW204" s="6"/>
      <c r="BX204" s="6"/>
      <c r="BY204" s="6"/>
      <c r="BZ204" s="6"/>
      <c r="CA204" s="6"/>
      <c r="CB204" s="6"/>
      <c r="CC204" s="52"/>
      <c r="CE204" s="328"/>
      <c r="CF204" s="41">
        <v>3</v>
      </c>
      <c r="CG204" s="6"/>
      <c r="CH204" s="6"/>
      <c r="CI204" s="6"/>
      <c r="CJ204" s="6"/>
      <c r="CK204" s="6"/>
      <c r="CL204" s="6"/>
      <c r="CM204" s="52"/>
      <c r="CO204" s="328"/>
      <c r="CP204" s="41">
        <v>3</v>
      </c>
      <c r="CQ204" s="6"/>
      <c r="CR204" s="6"/>
      <c r="CS204" s="6"/>
      <c r="CT204" s="6"/>
      <c r="CU204" s="6"/>
      <c r="CV204" s="6"/>
      <c r="CW204" s="52"/>
      <c r="CY204" s="328"/>
      <c r="CZ204" s="41">
        <v>3</v>
      </c>
      <c r="DA204" s="6"/>
      <c r="DB204" s="6"/>
      <c r="DC204" s="6"/>
      <c r="DD204" s="6"/>
      <c r="DE204" s="6"/>
      <c r="DF204" s="6"/>
      <c r="DG204" s="52"/>
      <c r="DI204" s="328"/>
      <c r="DJ204" s="41">
        <v>3</v>
      </c>
      <c r="DK204" s="6"/>
      <c r="DL204" s="6"/>
      <c r="DM204" s="6"/>
      <c r="DN204" s="6"/>
      <c r="DO204" s="6"/>
      <c r="DP204" s="6"/>
      <c r="DQ204" s="52"/>
      <c r="DS204" s="328"/>
      <c r="DT204" s="41">
        <v>3</v>
      </c>
      <c r="DU204" s="6"/>
      <c r="DV204" s="6"/>
      <c r="DW204" s="6"/>
      <c r="DX204" s="6"/>
      <c r="DY204" s="6"/>
      <c r="DZ204" s="6"/>
      <c r="EA204" s="52"/>
      <c r="EC204" s="328"/>
      <c r="ED204" s="41">
        <v>3</v>
      </c>
      <c r="EE204" s="6"/>
      <c r="EF204" s="6"/>
      <c r="EG204" s="6"/>
      <c r="EH204" s="6"/>
      <c r="EI204" s="6"/>
      <c r="EJ204" s="6"/>
      <c r="EK204" s="52"/>
      <c r="EM204" s="328"/>
      <c r="EN204" s="41">
        <v>3</v>
      </c>
      <c r="EO204" s="6"/>
      <c r="EP204" s="6"/>
      <c r="EQ204" s="6"/>
      <c r="ER204" s="6"/>
      <c r="ES204" s="6"/>
      <c r="ET204" s="6"/>
      <c r="EU204" s="52"/>
      <c r="EW204" s="328"/>
      <c r="EX204" s="41">
        <v>3</v>
      </c>
      <c r="EY204" s="6"/>
      <c r="EZ204" s="6"/>
      <c r="FA204" s="6"/>
      <c r="FB204" s="6"/>
      <c r="FC204" s="6"/>
      <c r="FD204" s="6"/>
      <c r="FE204" s="52"/>
      <c r="FG204" s="328"/>
      <c r="FH204" s="41">
        <v>3</v>
      </c>
      <c r="FI204" s="6"/>
      <c r="FJ204" s="6"/>
      <c r="FK204" s="6"/>
      <c r="FL204" s="6"/>
      <c r="FM204" s="6"/>
      <c r="FN204" s="6"/>
      <c r="FO204" s="52"/>
      <c r="FQ204" s="328"/>
      <c r="FR204" s="41">
        <v>3</v>
      </c>
      <c r="FS204" s="6"/>
      <c r="FT204" s="6"/>
      <c r="FU204" s="6"/>
      <c r="FV204" s="6"/>
      <c r="FW204" s="6"/>
      <c r="FX204" s="6"/>
      <c r="FY204" s="52"/>
      <c r="GA204" s="328"/>
      <c r="GB204" s="41">
        <v>3</v>
      </c>
      <c r="GC204" s="6"/>
      <c r="GD204" s="6"/>
      <c r="GE204" s="6"/>
      <c r="GF204" s="6"/>
      <c r="GG204" s="6"/>
      <c r="GH204" s="6"/>
      <c r="GI204" s="52"/>
      <c r="GK204" s="328"/>
      <c r="GL204" s="41">
        <v>3</v>
      </c>
      <c r="GM204" s="6"/>
      <c r="GN204" s="6"/>
      <c r="GO204" s="6"/>
      <c r="GP204" s="6"/>
      <c r="GQ204" s="6"/>
      <c r="GR204" s="6"/>
      <c r="GS204" s="52"/>
      <c r="GU204" s="328"/>
      <c r="GV204" s="41">
        <v>3</v>
      </c>
      <c r="GW204" s="6"/>
      <c r="GX204" s="6"/>
      <c r="GY204" s="6"/>
      <c r="GZ204" s="6"/>
      <c r="HA204" s="6"/>
      <c r="HB204" s="6"/>
      <c r="HC204" s="52"/>
      <c r="HE204" s="328"/>
      <c r="HF204" s="41">
        <v>3</v>
      </c>
      <c r="HG204" s="6"/>
      <c r="HH204" s="6"/>
      <c r="HI204" s="6"/>
      <c r="HJ204" s="6"/>
      <c r="HK204" s="6"/>
      <c r="HL204" s="6"/>
      <c r="HM204" s="52"/>
      <c r="HO204" s="328"/>
      <c r="HP204" s="41">
        <v>3</v>
      </c>
      <c r="HQ204" s="6"/>
      <c r="HR204" s="6"/>
      <c r="HS204" s="6"/>
      <c r="HT204" s="6"/>
      <c r="HU204" s="6"/>
      <c r="HV204" s="6"/>
      <c r="HW204" s="52"/>
      <c r="HY204" s="328"/>
      <c r="HZ204" s="41">
        <v>3</v>
      </c>
      <c r="IA204" s="6"/>
      <c r="IB204" s="6"/>
      <c r="IC204" s="6"/>
      <c r="ID204" s="6"/>
      <c r="IE204" s="6"/>
      <c r="IF204" s="6"/>
      <c r="IG204" s="52"/>
      <c r="II204" s="328"/>
      <c r="IJ204" s="41">
        <v>3</v>
      </c>
      <c r="IK204" s="6"/>
      <c r="IL204" s="6"/>
      <c r="IM204" s="6"/>
      <c r="IN204" s="6"/>
      <c r="IO204" s="6"/>
      <c r="IP204" s="6"/>
      <c r="IQ204" s="52"/>
      <c r="IS204" s="328"/>
      <c r="IT204" s="41">
        <v>3</v>
      </c>
      <c r="IU204" s="6"/>
      <c r="IV204" s="6"/>
      <c r="IW204" s="6"/>
      <c r="IX204" s="6"/>
      <c r="IY204" s="6"/>
      <c r="IZ204" s="6"/>
      <c r="JA204" s="52"/>
    </row>
    <row r="205" spans="1:261" s="1" customFormat="1" outlineLevel="2" x14ac:dyDescent="0.25">
      <c r="B205" s="338"/>
      <c r="C205" s="328"/>
      <c r="D205" s="41">
        <v>4</v>
      </c>
      <c r="E205" s="6"/>
      <c r="F205" s="6"/>
      <c r="G205" s="6"/>
      <c r="H205" s="6"/>
      <c r="I205" s="6"/>
      <c r="J205" s="6"/>
      <c r="K205" s="52"/>
      <c r="M205" s="328"/>
      <c r="N205" s="41">
        <v>4</v>
      </c>
      <c r="O205" s="6">
        <v>0</v>
      </c>
      <c r="P205" s="6">
        <v>0</v>
      </c>
      <c r="Q205" s="6"/>
      <c r="R205" s="6"/>
      <c r="S205" s="6"/>
      <c r="T205" s="6"/>
      <c r="U205" s="52"/>
      <c r="W205" s="328"/>
      <c r="X205" s="41">
        <v>4</v>
      </c>
      <c r="Y205" s="6"/>
      <c r="Z205" s="6"/>
      <c r="AA205" s="6"/>
      <c r="AB205" s="6"/>
      <c r="AC205" s="6"/>
      <c r="AD205" s="6"/>
      <c r="AE205" s="52"/>
      <c r="AG205" s="328"/>
      <c r="AH205" s="41">
        <v>4</v>
      </c>
      <c r="AI205" s="6"/>
      <c r="AJ205" s="6"/>
      <c r="AK205" s="6"/>
      <c r="AL205" s="6"/>
      <c r="AM205" s="6"/>
      <c r="AN205" s="6"/>
      <c r="AO205" s="52"/>
      <c r="AQ205" s="328"/>
      <c r="AR205" s="41">
        <v>4</v>
      </c>
      <c r="AS205" s="6"/>
      <c r="AT205" s="6"/>
      <c r="AU205" s="6"/>
      <c r="AV205" s="6"/>
      <c r="AW205" s="6"/>
      <c r="AX205" s="6"/>
      <c r="AY205" s="52"/>
      <c r="BA205" s="328"/>
      <c r="BB205" s="41">
        <v>4</v>
      </c>
      <c r="BC205" s="6"/>
      <c r="BD205" s="6"/>
      <c r="BE205" s="6"/>
      <c r="BF205" s="6"/>
      <c r="BG205" s="6"/>
      <c r="BH205" s="6"/>
      <c r="BI205" s="52"/>
      <c r="BK205" s="328"/>
      <c r="BL205" s="41">
        <v>4</v>
      </c>
      <c r="BM205" s="6"/>
      <c r="BN205" s="6"/>
      <c r="BO205" s="6"/>
      <c r="BP205" s="6"/>
      <c r="BQ205" s="6"/>
      <c r="BR205" s="6"/>
      <c r="BS205" s="52"/>
      <c r="BU205" s="328"/>
      <c r="BV205" s="41">
        <v>4</v>
      </c>
      <c r="BW205" s="6"/>
      <c r="BX205" s="6"/>
      <c r="BY205" s="6"/>
      <c r="BZ205" s="6"/>
      <c r="CA205" s="6"/>
      <c r="CB205" s="6"/>
      <c r="CC205" s="52"/>
      <c r="CE205" s="328"/>
      <c r="CF205" s="41">
        <v>4</v>
      </c>
      <c r="CG205" s="6"/>
      <c r="CH205" s="6"/>
      <c r="CI205" s="6"/>
      <c r="CJ205" s="6"/>
      <c r="CK205" s="6"/>
      <c r="CL205" s="6"/>
      <c r="CM205" s="52"/>
      <c r="CO205" s="328"/>
      <c r="CP205" s="41">
        <v>4</v>
      </c>
      <c r="CQ205" s="6"/>
      <c r="CR205" s="6"/>
      <c r="CS205" s="6"/>
      <c r="CT205" s="6"/>
      <c r="CU205" s="6"/>
      <c r="CV205" s="6"/>
      <c r="CW205" s="52"/>
      <c r="CY205" s="328"/>
      <c r="CZ205" s="41">
        <v>4</v>
      </c>
      <c r="DA205" s="6"/>
      <c r="DB205" s="6"/>
      <c r="DC205" s="6"/>
      <c r="DD205" s="6"/>
      <c r="DE205" s="6"/>
      <c r="DF205" s="6"/>
      <c r="DG205" s="52"/>
      <c r="DI205" s="328"/>
      <c r="DJ205" s="41">
        <v>4</v>
      </c>
      <c r="DK205" s="6"/>
      <c r="DL205" s="6"/>
      <c r="DM205" s="6"/>
      <c r="DN205" s="6"/>
      <c r="DO205" s="6"/>
      <c r="DP205" s="6"/>
      <c r="DQ205" s="52"/>
      <c r="DS205" s="328"/>
      <c r="DT205" s="41">
        <v>4</v>
      </c>
      <c r="DU205" s="6"/>
      <c r="DV205" s="6"/>
      <c r="DW205" s="6"/>
      <c r="DX205" s="6"/>
      <c r="DY205" s="6"/>
      <c r="DZ205" s="6"/>
      <c r="EA205" s="52"/>
      <c r="EC205" s="328"/>
      <c r="ED205" s="41">
        <v>4</v>
      </c>
      <c r="EE205" s="6"/>
      <c r="EF205" s="6"/>
      <c r="EG205" s="6"/>
      <c r="EH205" s="6"/>
      <c r="EI205" s="6"/>
      <c r="EJ205" s="6"/>
      <c r="EK205" s="52"/>
      <c r="EM205" s="328"/>
      <c r="EN205" s="41">
        <v>4</v>
      </c>
      <c r="EO205" s="6"/>
      <c r="EP205" s="6"/>
      <c r="EQ205" s="6"/>
      <c r="ER205" s="6"/>
      <c r="ES205" s="6"/>
      <c r="ET205" s="6"/>
      <c r="EU205" s="52"/>
      <c r="EW205" s="328"/>
      <c r="EX205" s="41">
        <v>4</v>
      </c>
      <c r="EY205" s="6"/>
      <c r="EZ205" s="6"/>
      <c r="FA205" s="6"/>
      <c r="FB205" s="6"/>
      <c r="FC205" s="6"/>
      <c r="FD205" s="6"/>
      <c r="FE205" s="52"/>
      <c r="FG205" s="328"/>
      <c r="FH205" s="41">
        <v>4</v>
      </c>
      <c r="FI205" s="6"/>
      <c r="FJ205" s="6"/>
      <c r="FK205" s="6"/>
      <c r="FL205" s="6"/>
      <c r="FM205" s="6"/>
      <c r="FN205" s="6"/>
      <c r="FO205" s="52"/>
      <c r="FQ205" s="328"/>
      <c r="FR205" s="41">
        <v>4</v>
      </c>
      <c r="FS205" s="6"/>
      <c r="FT205" s="6"/>
      <c r="FU205" s="6"/>
      <c r="FV205" s="6"/>
      <c r="FW205" s="6"/>
      <c r="FX205" s="6"/>
      <c r="FY205" s="52"/>
      <c r="GA205" s="328"/>
      <c r="GB205" s="41">
        <v>4</v>
      </c>
      <c r="GC205" s="6"/>
      <c r="GD205" s="6"/>
      <c r="GE205" s="6"/>
      <c r="GF205" s="6"/>
      <c r="GG205" s="6"/>
      <c r="GH205" s="6"/>
      <c r="GI205" s="52"/>
      <c r="GK205" s="328"/>
      <c r="GL205" s="41">
        <v>4</v>
      </c>
      <c r="GM205" s="6"/>
      <c r="GN205" s="6"/>
      <c r="GO205" s="6"/>
      <c r="GP205" s="6"/>
      <c r="GQ205" s="6"/>
      <c r="GR205" s="6"/>
      <c r="GS205" s="52"/>
      <c r="GU205" s="328"/>
      <c r="GV205" s="41">
        <v>4</v>
      </c>
      <c r="GW205" s="6"/>
      <c r="GX205" s="6"/>
      <c r="GY205" s="6"/>
      <c r="GZ205" s="6"/>
      <c r="HA205" s="6"/>
      <c r="HB205" s="6"/>
      <c r="HC205" s="52"/>
      <c r="HE205" s="328"/>
      <c r="HF205" s="41">
        <v>4</v>
      </c>
      <c r="HG205" s="6"/>
      <c r="HH205" s="6"/>
      <c r="HI205" s="6"/>
      <c r="HJ205" s="6"/>
      <c r="HK205" s="6"/>
      <c r="HL205" s="6"/>
      <c r="HM205" s="52"/>
      <c r="HO205" s="328"/>
      <c r="HP205" s="41">
        <v>4</v>
      </c>
      <c r="HQ205" s="6"/>
      <c r="HR205" s="6"/>
      <c r="HS205" s="6"/>
      <c r="HT205" s="6"/>
      <c r="HU205" s="6"/>
      <c r="HV205" s="6"/>
      <c r="HW205" s="52"/>
      <c r="HY205" s="328"/>
      <c r="HZ205" s="41">
        <v>4</v>
      </c>
      <c r="IA205" s="6"/>
      <c r="IB205" s="6"/>
      <c r="IC205" s="6"/>
      <c r="ID205" s="6"/>
      <c r="IE205" s="6"/>
      <c r="IF205" s="6"/>
      <c r="IG205" s="52"/>
      <c r="II205" s="328"/>
      <c r="IJ205" s="41">
        <v>4</v>
      </c>
      <c r="IK205" s="6"/>
      <c r="IL205" s="6"/>
      <c r="IM205" s="6"/>
      <c r="IN205" s="6"/>
      <c r="IO205" s="6"/>
      <c r="IP205" s="6"/>
      <c r="IQ205" s="52"/>
      <c r="IS205" s="328"/>
      <c r="IT205" s="41">
        <v>4</v>
      </c>
      <c r="IU205" s="6"/>
      <c r="IV205" s="6"/>
      <c r="IW205" s="6"/>
      <c r="IX205" s="6"/>
      <c r="IY205" s="6"/>
      <c r="IZ205" s="6"/>
      <c r="JA205" s="52"/>
    </row>
    <row r="206" spans="1:261" s="1" customFormat="1" outlineLevel="2" x14ac:dyDescent="0.25">
      <c r="B206" s="338"/>
      <c r="C206" s="328"/>
      <c r="D206" s="41">
        <v>5</v>
      </c>
      <c r="E206" s="6"/>
      <c r="F206" s="6"/>
      <c r="G206" s="6"/>
      <c r="H206" s="6"/>
      <c r="I206" s="6"/>
      <c r="J206" s="6"/>
      <c r="K206" s="52"/>
      <c r="M206" s="328"/>
      <c r="N206" s="41">
        <v>5</v>
      </c>
      <c r="O206" s="6">
        <v>0</v>
      </c>
      <c r="P206" s="6">
        <v>0</v>
      </c>
      <c r="Q206" s="6"/>
      <c r="R206" s="6"/>
      <c r="S206" s="6"/>
      <c r="T206" s="6"/>
      <c r="U206" s="52"/>
      <c r="W206" s="328"/>
      <c r="X206" s="41">
        <v>5</v>
      </c>
      <c r="Y206" s="6"/>
      <c r="Z206" s="6"/>
      <c r="AA206" s="6"/>
      <c r="AB206" s="6"/>
      <c r="AC206" s="6"/>
      <c r="AD206" s="6"/>
      <c r="AE206" s="52"/>
      <c r="AG206" s="328"/>
      <c r="AH206" s="41">
        <v>5</v>
      </c>
      <c r="AI206" s="6"/>
      <c r="AJ206" s="6"/>
      <c r="AK206" s="6"/>
      <c r="AL206" s="6"/>
      <c r="AM206" s="6"/>
      <c r="AN206" s="6"/>
      <c r="AO206" s="52"/>
      <c r="AQ206" s="328"/>
      <c r="AR206" s="41">
        <v>5</v>
      </c>
      <c r="AS206" s="6"/>
      <c r="AT206" s="6"/>
      <c r="AU206" s="6"/>
      <c r="AV206" s="6"/>
      <c r="AW206" s="6"/>
      <c r="AX206" s="6"/>
      <c r="AY206" s="52"/>
      <c r="BA206" s="328"/>
      <c r="BB206" s="41">
        <v>5</v>
      </c>
      <c r="BC206" s="6"/>
      <c r="BD206" s="6"/>
      <c r="BE206" s="6"/>
      <c r="BF206" s="6"/>
      <c r="BG206" s="6"/>
      <c r="BH206" s="6"/>
      <c r="BI206" s="52"/>
      <c r="BK206" s="328"/>
      <c r="BL206" s="41">
        <v>5</v>
      </c>
      <c r="BM206" s="6"/>
      <c r="BN206" s="6"/>
      <c r="BO206" s="6"/>
      <c r="BP206" s="6"/>
      <c r="BQ206" s="6"/>
      <c r="BR206" s="6"/>
      <c r="BS206" s="52"/>
      <c r="BU206" s="328"/>
      <c r="BV206" s="41">
        <v>5</v>
      </c>
      <c r="BW206" s="6"/>
      <c r="BX206" s="6"/>
      <c r="BY206" s="6"/>
      <c r="BZ206" s="6"/>
      <c r="CA206" s="6"/>
      <c r="CB206" s="6"/>
      <c r="CC206" s="52"/>
      <c r="CE206" s="328"/>
      <c r="CF206" s="41">
        <v>5</v>
      </c>
      <c r="CG206" s="6"/>
      <c r="CH206" s="6"/>
      <c r="CI206" s="6"/>
      <c r="CJ206" s="6"/>
      <c r="CK206" s="6"/>
      <c r="CL206" s="6"/>
      <c r="CM206" s="52"/>
      <c r="CO206" s="328"/>
      <c r="CP206" s="41">
        <v>5</v>
      </c>
      <c r="CQ206" s="6"/>
      <c r="CR206" s="6"/>
      <c r="CS206" s="6"/>
      <c r="CT206" s="6"/>
      <c r="CU206" s="6"/>
      <c r="CV206" s="6"/>
      <c r="CW206" s="52"/>
      <c r="CY206" s="328"/>
      <c r="CZ206" s="41">
        <v>5</v>
      </c>
      <c r="DA206" s="6"/>
      <c r="DB206" s="6"/>
      <c r="DC206" s="6"/>
      <c r="DD206" s="6"/>
      <c r="DE206" s="6"/>
      <c r="DF206" s="6"/>
      <c r="DG206" s="52"/>
      <c r="DI206" s="328"/>
      <c r="DJ206" s="41">
        <v>5</v>
      </c>
      <c r="DK206" s="6"/>
      <c r="DL206" s="6"/>
      <c r="DM206" s="6"/>
      <c r="DN206" s="6"/>
      <c r="DO206" s="6"/>
      <c r="DP206" s="6"/>
      <c r="DQ206" s="52"/>
      <c r="DS206" s="328"/>
      <c r="DT206" s="41">
        <v>5</v>
      </c>
      <c r="DU206" s="6"/>
      <c r="DV206" s="6"/>
      <c r="DW206" s="6"/>
      <c r="DX206" s="6"/>
      <c r="DY206" s="6"/>
      <c r="DZ206" s="6"/>
      <c r="EA206" s="52"/>
      <c r="EC206" s="328"/>
      <c r="ED206" s="41">
        <v>5</v>
      </c>
      <c r="EE206" s="6"/>
      <c r="EF206" s="6"/>
      <c r="EG206" s="6"/>
      <c r="EH206" s="6"/>
      <c r="EI206" s="6"/>
      <c r="EJ206" s="6"/>
      <c r="EK206" s="52"/>
      <c r="EM206" s="328"/>
      <c r="EN206" s="41">
        <v>5</v>
      </c>
      <c r="EO206" s="6"/>
      <c r="EP206" s="6"/>
      <c r="EQ206" s="6"/>
      <c r="ER206" s="6"/>
      <c r="ES206" s="6"/>
      <c r="ET206" s="6"/>
      <c r="EU206" s="52"/>
      <c r="EW206" s="328"/>
      <c r="EX206" s="41">
        <v>5</v>
      </c>
      <c r="EY206" s="6"/>
      <c r="EZ206" s="6"/>
      <c r="FA206" s="6"/>
      <c r="FB206" s="6"/>
      <c r="FC206" s="6"/>
      <c r="FD206" s="6"/>
      <c r="FE206" s="52"/>
      <c r="FG206" s="328"/>
      <c r="FH206" s="41">
        <v>5</v>
      </c>
      <c r="FI206" s="6"/>
      <c r="FJ206" s="6"/>
      <c r="FK206" s="6"/>
      <c r="FL206" s="6"/>
      <c r="FM206" s="6"/>
      <c r="FN206" s="6"/>
      <c r="FO206" s="52"/>
      <c r="FQ206" s="328"/>
      <c r="FR206" s="41">
        <v>5</v>
      </c>
      <c r="FS206" s="6"/>
      <c r="FT206" s="6"/>
      <c r="FU206" s="6"/>
      <c r="FV206" s="6"/>
      <c r="FW206" s="6"/>
      <c r="FX206" s="6"/>
      <c r="FY206" s="52"/>
      <c r="GA206" s="328"/>
      <c r="GB206" s="41">
        <v>5</v>
      </c>
      <c r="GC206" s="6"/>
      <c r="GD206" s="6"/>
      <c r="GE206" s="6"/>
      <c r="GF206" s="6"/>
      <c r="GG206" s="6"/>
      <c r="GH206" s="6"/>
      <c r="GI206" s="52"/>
      <c r="GK206" s="328"/>
      <c r="GL206" s="41">
        <v>5</v>
      </c>
      <c r="GM206" s="6"/>
      <c r="GN206" s="6"/>
      <c r="GO206" s="6"/>
      <c r="GP206" s="6"/>
      <c r="GQ206" s="6"/>
      <c r="GR206" s="6"/>
      <c r="GS206" s="52"/>
      <c r="GU206" s="328"/>
      <c r="GV206" s="41">
        <v>5</v>
      </c>
      <c r="GW206" s="6"/>
      <c r="GX206" s="6"/>
      <c r="GY206" s="6"/>
      <c r="GZ206" s="6"/>
      <c r="HA206" s="6"/>
      <c r="HB206" s="6"/>
      <c r="HC206" s="52"/>
      <c r="HE206" s="328"/>
      <c r="HF206" s="41">
        <v>5</v>
      </c>
      <c r="HG206" s="6"/>
      <c r="HH206" s="6"/>
      <c r="HI206" s="6"/>
      <c r="HJ206" s="6"/>
      <c r="HK206" s="6"/>
      <c r="HL206" s="6"/>
      <c r="HM206" s="52"/>
      <c r="HO206" s="328"/>
      <c r="HP206" s="41">
        <v>5</v>
      </c>
      <c r="HQ206" s="6"/>
      <c r="HR206" s="6"/>
      <c r="HS206" s="6"/>
      <c r="HT206" s="6"/>
      <c r="HU206" s="6"/>
      <c r="HV206" s="6"/>
      <c r="HW206" s="52"/>
      <c r="HY206" s="328"/>
      <c r="HZ206" s="41">
        <v>5</v>
      </c>
      <c r="IA206" s="6"/>
      <c r="IB206" s="6"/>
      <c r="IC206" s="6"/>
      <c r="ID206" s="6"/>
      <c r="IE206" s="6"/>
      <c r="IF206" s="6"/>
      <c r="IG206" s="52"/>
      <c r="II206" s="328"/>
      <c r="IJ206" s="41">
        <v>5</v>
      </c>
      <c r="IK206" s="6"/>
      <c r="IL206" s="6"/>
      <c r="IM206" s="6"/>
      <c r="IN206" s="6"/>
      <c r="IO206" s="6"/>
      <c r="IP206" s="6"/>
      <c r="IQ206" s="52"/>
      <c r="IS206" s="328"/>
      <c r="IT206" s="41">
        <v>5</v>
      </c>
      <c r="IU206" s="6"/>
      <c r="IV206" s="6"/>
      <c r="IW206" s="6"/>
      <c r="IX206" s="6"/>
      <c r="IY206" s="6"/>
      <c r="IZ206" s="6"/>
      <c r="JA206" s="52"/>
    </row>
    <row r="207" spans="1:261" s="1" customFormat="1" outlineLevel="2" x14ac:dyDescent="0.25">
      <c r="B207" s="338"/>
      <c r="C207" s="328"/>
      <c r="D207" s="41">
        <v>6</v>
      </c>
      <c r="E207" s="6"/>
      <c r="F207" s="6"/>
      <c r="G207" s="6"/>
      <c r="H207" s="6"/>
      <c r="I207" s="6"/>
      <c r="J207" s="6"/>
      <c r="K207" s="52"/>
      <c r="M207" s="328"/>
      <c r="N207" s="41">
        <v>6</v>
      </c>
      <c r="O207" s="6">
        <v>0</v>
      </c>
      <c r="P207" s="6">
        <v>0</v>
      </c>
      <c r="Q207" s="6"/>
      <c r="R207" s="6"/>
      <c r="S207" s="6"/>
      <c r="T207" s="6"/>
      <c r="U207" s="52"/>
      <c r="W207" s="328"/>
      <c r="X207" s="41">
        <v>6</v>
      </c>
      <c r="Y207" s="6"/>
      <c r="Z207" s="6"/>
      <c r="AA207" s="6"/>
      <c r="AB207" s="6"/>
      <c r="AC207" s="6"/>
      <c r="AD207" s="6"/>
      <c r="AE207" s="52"/>
      <c r="AG207" s="328"/>
      <c r="AH207" s="41">
        <v>6</v>
      </c>
      <c r="AI207" s="6"/>
      <c r="AJ207" s="6"/>
      <c r="AK207" s="6"/>
      <c r="AL207" s="6"/>
      <c r="AM207" s="6"/>
      <c r="AN207" s="6"/>
      <c r="AO207" s="52"/>
      <c r="AQ207" s="328"/>
      <c r="AR207" s="41">
        <v>6</v>
      </c>
      <c r="AS207" s="6"/>
      <c r="AT207" s="6"/>
      <c r="AU207" s="6"/>
      <c r="AV207" s="6"/>
      <c r="AW207" s="6"/>
      <c r="AX207" s="6"/>
      <c r="AY207" s="52"/>
      <c r="BA207" s="328"/>
      <c r="BB207" s="41">
        <v>6</v>
      </c>
      <c r="BC207" s="6"/>
      <c r="BD207" s="6"/>
      <c r="BE207" s="6"/>
      <c r="BF207" s="6"/>
      <c r="BG207" s="6"/>
      <c r="BH207" s="6"/>
      <c r="BI207" s="52"/>
      <c r="BK207" s="328"/>
      <c r="BL207" s="41">
        <v>6</v>
      </c>
      <c r="BM207" s="6"/>
      <c r="BN207" s="6"/>
      <c r="BO207" s="6"/>
      <c r="BP207" s="6"/>
      <c r="BQ207" s="6"/>
      <c r="BR207" s="6"/>
      <c r="BS207" s="52"/>
      <c r="BU207" s="328"/>
      <c r="BV207" s="41">
        <v>6</v>
      </c>
      <c r="BW207" s="6"/>
      <c r="BX207" s="6"/>
      <c r="BY207" s="6"/>
      <c r="BZ207" s="6"/>
      <c r="CA207" s="6"/>
      <c r="CB207" s="6"/>
      <c r="CC207" s="52"/>
      <c r="CE207" s="328"/>
      <c r="CF207" s="41">
        <v>6</v>
      </c>
      <c r="CG207" s="6"/>
      <c r="CH207" s="6"/>
      <c r="CI207" s="6"/>
      <c r="CJ207" s="6"/>
      <c r="CK207" s="6"/>
      <c r="CL207" s="6"/>
      <c r="CM207" s="52"/>
      <c r="CO207" s="328"/>
      <c r="CP207" s="41">
        <v>6</v>
      </c>
      <c r="CQ207" s="6"/>
      <c r="CR207" s="6"/>
      <c r="CS207" s="6"/>
      <c r="CT207" s="6"/>
      <c r="CU207" s="6"/>
      <c r="CV207" s="6"/>
      <c r="CW207" s="52"/>
      <c r="CY207" s="328"/>
      <c r="CZ207" s="41">
        <v>6</v>
      </c>
      <c r="DA207" s="6"/>
      <c r="DB207" s="6"/>
      <c r="DC207" s="6"/>
      <c r="DD207" s="6"/>
      <c r="DE207" s="6"/>
      <c r="DF207" s="6"/>
      <c r="DG207" s="52"/>
      <c r="DI207" s="328"/>
      <c r="DJ207" s="41">
        <v>6</v>
      </c>
      <c r="DK207" s="6"/>
      <c r="DL207" s="6"/>
      <c r="DM207" s="6"/>
      <c r="DN207" s="6"/>
      <c r="DO207" s="6"/>
      <c r="DP207" s="6"/>
      <c r="DQ207" s="52"/>
      <c r="DS207" s="328"/>
      <c r="DT207" s="41">
        <v>6</v>
      </c>
      <c r="DU207" s="6"/>
      <c r="DV207" s="6"/>
      <c r="DW207" s="6"/>
      <c r="DX207" s="6"/>
      <c r="DY207" s="6"/>
      <c r="DZ207" s="6"/>
      <c r="EA207" s="52"/>
      <c r="EC207" s="328"/>
      <c r="ED207" s="41">
        <v>6</v>
      </c>
      <c r="EE207" s="6"/>
      <c r="EF207" s="6"/>
      <c r="EG207" s="6"/>
      <c r="EH207" s="6"/>
      <c r="EI207" s="6"/>
      <c r="EJ207" s="6"/>
      <c r="EK207" s="52"/>
      <c r="EM207" s="328"/>
      <c r="EN207" s="41">
        <v>6</v>
      </c>
      <c r="EO207" s="6"/>
      <c r="EP207" s="6"/>
      <c r="EQ207" s="6"/>
      <c r="ER207" s="6"/>
      <c r="ES207" s="6"/>
      <c r="ET207" s="6"/>
      <c r="EU207" s="52"/>
      <c r="EW207" s="328"/>
      <c r="EX207" s="41">
        <v>6</v>
      </c>
      <c r="EY207" s="6"/>
      <c r="EZ207" s="6"/>
      <c r="FA207" s="6"/>
      <c r="FB207" s="6"/>
      <c r="FC207" s="6"/>
      <c r="FD207" s="6"/>
      <c r="FE207" s="52"/>
      <c r="FG207" s="328"/>
      <c r="FH207" s="41">
        <v>6</v>
      </c>
      <c r="FI207" s="6"/>
      <c r="FJ207" s="6"/>
      <c r="FK207" s="6"/>
      <c r="FL207" s="6"/>
      <c r="FM207" s="6"/>
      <c r="FN207" s="6"/>
      <c r="FO207" s="52"/>
      <c r="FQ207" s="328"/>
      <c r="FR207" s="41">
        <v>6</v>
      </c>
      <c r="FS207" s="6"/>
      <c r="FT207" s="6"/>
      <c r="FU207" s="6"/>
      <c r="FV207" s="6"/>
      <c r="FW207" s="6"/>
      <c r="FX207" s="6"/>
      <c r="FY207" s="52"/>
      <c r="GA207" s="328"/>
      <c r="GB207" s="41">
        <v>6</v>
      </c>
      <c r="GC207" s="6"/>
      <c r="GD207" s="6"/>
      <c r="GE207" s="6"/>
      <c r="GF207" s="6"/>
      <c r="GG207" s="6"/>
      <c r="GH207" s="6"/>
      <c r="GI207" s="52"/>
      <c r="GK207" s="328"/>
      <c r="GL207" s="41">
        <v>6</v>
      </c>
      <c r="GM207" s="6"/>
      <c r="GN207" s="6"/>
      <c r="GO207" s="6"/>
      <c r="GP207" s="6"/>
      <c r="GQ207" s="6"/>
      <c r="GR207" s="6"/>
      <c r="GS207" s="52"/>
      <c r="GU207" s="328"/>
      <c r="GV207" s="41">
        <v>6</v>
      </c>
      <c r="GW207" s="6"/>
      <c r="GX207" s="6"/>
      <c r="GY207" s="6"/>
      <c r="GZ207" s="6"/>
      <c r="HA207" s="6"/>
      <c r="HB207" s="6"/>
      <c r="HC207" s="52"/>
      <c r="HE207" s="328"/>
      <c r="HF207" s="41">
        <v>6</v>
      </c>
      <c r="HG207" s="6"/>
      <c r="HH207" s="6"/>
      <c r="HI207" s="6"/>
      <c r="HJ207" s="6"/>
      <c r="HK207" s="6"/>
      <c r="HL207" s="6"/>
      <c r="HM207" s="52"/>
      <c r="HO207" s="328"/>
      <c r="HP207" s="41">
        <v>6</v>
      </c>
      <c r="HQ207" s="6"/>
      <c r="HR207" s="6"/>
      <c r="HS207" s="6"/>
      <c r="HT207" s="6"/>
      <c r="HU207" s="6"/>
      <c r="HV207" s="6"/>
      <c r="HW207" s="52"/>
      <c r="HY207" s="328"/>
      <c r="HZ207" s="41">
        <v>6</v>
      </c>
      <c r="IA207" s="6"/>
      <c r="IB207" s="6"/>
      <c r="IC207" s="6"/>
      <c r="ID207" s="6"/>
      <c r="IE207" s="6"/>
      <c r="IF207" s="6"/>
      <c r="IG207" s="52"/>
      <c r="II207" s="328"/>
      <c r="IJ207" s="41">
        <v>6</v>
      </c>
      <c r="IK207" s="6"/>
      <c r="IL207" s="6"/>
      <c r="IM207" s="6"/>
      <c r="IN207" s="6"/>
      <c r="IO207" s="6"/>
      <c r="IP207" s="6"/>
      <c r="IQ207" s="52"/>
      <c r="IS207" s="328"/>
      <c r="IT207" s="41">
        <v>6</v>
      </c>
      <c r="IU207" s="6"/>
      <c r="IV207" s="6"/>
      <c r="IW207" s="6"/>
      <c r="IX207" s="6"/>
      <c r="IY207" s="6"/>
      <c r="IZ207" s="6"/>
      <c r="JA207" s="52"/>
    </row>
    <row r="208" spans="1:261" s="1" customFormat="1" outlineLevel="2" x14ac:dyDescent="0.25">
      <c r="B208" s="338"/>
      <c r="C208" s="339"/>
      <c r="D208" s="17" t="s">
        <v>1</v>
      </c>
      <c r="E208" s="36">
        <f>AVERAGE(O208,Y208,AI208,AS208,BC208,BM208,BW208,CG208,CQ208,DA208,DK208,DU208,EE208,EO208,EY208,FI208,FS208,GC208,GM208,GW208,HG208,HQ208,IA208,IK208,IU208)</f>
        <v>0</v>
      </c>
      <c r="F208" s="36">
        <f t="shared" ref="F208:J208" si="976">AVERAGE(P208,Z208,AJ208,AT208,BD208,BN208,BX208,CH208,CR208,DB208,DL208,DV208,EF208,EP208,EZ208,FJ208,FT208,GD208,GN208,GX208,HH208,HR208,IB208,IL208,IV208)</f>
        <v>0</v>
      </c>
      <c r="G208" s="36" t="e">
        <f t="shared" si="976"/>
        <v>#DIV/0!</v>
      </c>
      <c r="H208" s="36" t="e">
        <f t="shared" si="976"/>
        <v>#DIV/0!</v>
      </c>
      <c r="I208" s="36" t="e">
        <f t="shared" si="976"/>
        <v>#DIV/0!</v>
      </c>
      <c r="J208" s="36" t="e">
        <f t="shared" si="976"/>
        <v>#DIV/0!</v>
      </c>
      <c r="K208" s="52" t="s">
        <v>430</v>
      </c>
      <c r="M208" s="48"/>
      <c r="N208" s="17" t="s">
        <v>1</v>
      </c>
      <c r="O208" s="36">
        <f>IF(COUNT(O202:O207)=0,"",AVERAGE(O202:O207))</f>
        <v>0</v>
      </c>
      <c r="P208" s="36">
        <f>IF(COUNT(P202:P207)=0,"",AVERAGE(P202:P207))</f>
        <v>0</v>
      </c>
      <c r="Q208" s="36" t="str">
        <f>IF(COUNT(Q202:Q207)=0,"",AVERAGE(Q202:Q207))</f>
        <v/>
      </c>
      <c r="R208" s="36" t="str">
        <f>IF(COUNT(R202:R207)=0,"",AVERAGE(R202:R207))</f>
        <v/>
      </c>
      <c r="S208" s="36"/>
      <c r="T208" s="36" t="str">
        <f>IF(COUNT(T202:T207)=0,"",AVERAGE(T202:T207))</f>
        <v/>
      </c>
      <c r="U208" s="52" t="str">
        <f>IF(COUNT(#REF!)=0,"",AVERAGE(#REF!))</f>
        <v/>
      </c>
      <c r="W208" s="48"/>
      <c r="X208" s="17" t="s">
        <v>1</v>
      </c>
      <c r="Y208" s="36" t="str">
        <f t="shared" ref="Y208:AD208" si="977">IF(COUNT(Y202:Y207)=0,"",AVERAGE(Y202:Y207))</f>
        <v/>
      </c>
      <c r="Z208" s="36" t="str">
        <f t="shared" si="977"/>
        <v/>
      </c>
      <c r="AA208" s="36" t="str">
        <f t="shared" si="977"/>
        <v/>
      </c>
      <c r="AB208" s="36" t="str">
        <f t="shared" si="977"/>
        <v/>
      </c>
      <c r="AC208" s="36" t="str">
        <f t="shared" si="977"/>
        <v/>
      </c>
      <c r="AD208" s="36" t="str">
        <f t="shared" si="977"/>
        <v/>
      </c>
      <c r="AE208" s="52" t="str">
        <f>IF(COUNT(#REF!)=0,"",AVERAGE(#REF!))</f>
        <v/>
      </c>
      <c r="AG208" s="48"/>
      <c r="AH208" s="17" t="s">
        <v>1</v>
      </c>
      <c r="AI208" s="36" t="str">
        <f t="shared" ref="AI208:AN208" si="978">IF(COUNT(AI202:AI207)=0,"",AVERAGE(AI202:AI207))</f>
        <v/>
      </c>
      <c r="AJ208" s="36" t="str">
        <f t="shared" si="978"/>
        <v/>
      </c>
      <c r="AK208" s="36" t="str">
        <f t="shared" si="978"/>
        <v/>
      </c>
      <c r="AL208" s="36" t="str">
        <f t="shared" si="978"/>
        <v/>
      </c>
      <c r="AM208" s="36" t="str">
        <f t="shared" si="978"/>
        <v/>
      </c>
      <c r="AN208" s="36" t="str">
        <f t="shared" si="978"/>
        <v/>
      </c>
      <c r="AO208" s="52" t="str">
        <f>IF(COUNT(#REF!)=0,"",AVERAGE(#REF!))</f>
        <v/>
      </c>
      <c r="AQ208" s="48"/>
      <c r="AR208" s="17" t="s">
        <v>1</v>
      </c>
      <c r="AS208" s="36" t="str">
        <f t="shared" ref="AS208:AX208" si="979">IF(COUNT(AS202:AS207)=0,"",AVERAGE(AS202:AS207))</f>
        <v/>
      </c>
      <c r="AT208" s="36" t="str">
        <f t="shared" si="979"/>
        <v/>
      </c>
      <c r="AU208" s="36" t="str">
        <f t="shared" si="979"/>
        <v/>
      </c>
      <c r="AV208" s="36" t="str">
        <f t="shared" si="979"/>
        <v/>
      </c>
      <c r="AW208" s="36" t="str">
        <f t="shared" si="979"/>
        <v/>
      </c>
      <c r="AX208" s="36" t="str">
        <f t="shared" si="979"/>
        <v/>
      </c>
      <c r="AY208" s="52" t="str">
        <f>IF(COUNT(#REF!)=0,"",AVERAGE(#REF!))</f>
        <v/>
      </c>
      <c r="BA208" s="48"/>
      <c r="BB208" s="17" t="s">
        <v>1</v>
      </c>
      <c r="BC208" s="36" t="str">
        <f t="shared" ref="BC208:BH208" si="980">IF(COUNT(BC202:BC207)=0,"",AVERAGE(BC202:BC207))</f>
        <v/>
      </c>
      <c r="BD208" s="36" t="str">
        <f t="shared" si="980"/>
        <v/>
      </c>
      <c r="BE208" s="36" t="str">
        <f t="shared" si="980"/>
        <v/>
      </c>
      <c r="BF208" s="36" t="str">
        <f t="shared" si="980"/>
        <v/>
      </c>
      <c r="BG208" s="36" t="str">
        <f t="shared" si="980"/>
        <v/>
      </c>
      <c r="BH208" s="36" t="str">
        <f t="shared" si="980"/>
        <v/>
      </c>
      <c r="BI208" s="52" t="str">
        <f>IF(COUNT(#REF!)=0,"",AVERAGE(#REF!))</f>
        <v/>
      </c>
      <c r="BK208" s="48"/>
      <c r="BL208" s="17" t="s">
        <v>1</v>
      </c>
      <c r="BM208" s="36" t="str">
        <f t="shared" ref="BM208:BR208" si="981">IF(COUNT(BM202:BM207)=0,"",AVERAGE(BM202:BM207))</f>
        <v/>
      </c>
      <c r="BN208" s="36" t="str">
        <f t="shared" si="981"/>
        <v/>
      </c>
      <c r="BO208" s="36" t="str">
        <f t="shared" si="981"/>
        <v/>
      </c>
      <c r="BP208" s="36" t="str">
        <f t="shared" si="981"/>
        <v/>
      </c>
      <c r="BQ208" s="36" t="str">
        <f t="shared" si="981"/>
        <v/>
      </c>
      <c r="BR208" s="36" t="str">
        <f t="shared" si="981"/>
        <v/>
      </c>
      <c r="BS208" s="52" t="str">
        <f>IF(COUNT(#REF!)=0,"",AVERAGE(#REF!))</f>
        <v/>
      </c>
      <c r="BU208" s="48"/>
      <c r="BV208" s="17" t="s">
        <v>1</v>
      </c>
      <c r="BW208" s="36" t="str">
        <f t="shared" ref="BW208:CB208" si="982">IF(COUNT(BW202:BW207)=0,"",AVERAGE(BW202:BW207))</f>
        <v/>
      </c>
      <c r="BX208" s="36" t="str">
        <f t="shared" si="982"/>
        <v/>
      </c>
      <c r="BY208" s="36" t="str">
        <f t="shared" si="982"/>
        <v/>
      </c>
      <c r="BZ208" s="36" t="str">
        <f t="shared" si="982"/>
        <v/>
      </c>
      <c r="CA208" s="36" t="str">
        <f t="shared" si="982"/>
        <v/>
      </c>
      <c r="CB208" s="36" t="str">
        <f t="shared" si="982"/>
        <v/>
      </c>
      <c r="CC208" s="52" t="str">
        <f>IF(COUNT(#REF!)=0,"",AVERAGE(#REF!))</f>
        <v/>
      </c>
      <c r="CE208" s="48"/>
      <c r="CF208" s="17" t="s">
        <v>1</v>
      </c>
      <c r="CG208" s="36" t="str">
        <f t="shared" ref="CG208:CL208" si="983">IF(COUNT(CG202:CG207)=0,"",AVERAGE(CG202:CG207))</f>
        <v/>
      </c>
      <c r="CH208" s="36" t="str">
        <f t="shared" si="983"/>
        <v/>
      </c>
      <c r="CI208" s="36" t="str">
        <f t="shared" si="983"/>
        <v/>
      </c>
      <c r="CJ208" s="36" t="str">
        <f t="shared" si="983"/>
        <v/>
      </c>
      <c r="CK208" s="36" t="str">
        <f t="shared" si="983"/>
        <v/>
      </c>
      <c r="CL208" s="36" t="str">
        <f t="shared" si="983"/>
        <v/>
      </c>
      <c r="CM208" s="52" t="str">
        <f>IF(COUNT(#REF!)=0,"",AVERAGE(#REF!))</f>
        <v/>
      </c>
      <c r="CO208" s="48"/>
      <c r="CP208" s="17" t="s">
        <v>1</v>
      </c>
      <c r="CQ208" s="36" t="str">
        <f t="shared" ref="CQ208:CV208" si="984">IF(COUNT(CQ202:CQ207)=0,"",AVERAGE(CQ202:CQ207))</f>
        <v/>
      </c>
      <c r="CR208" s="36" t="str">
        <f t="shared" si="984"/>
        <v/>
      </c>
      <c r="CS208" s="36" t="str">
        <f t="shared" si="984"/>
        <v/>
      </c>
      <c r="CT208" s="36" t="str">
        <f t="shared" si="984"/>
        <v/>
      </c>
      <c r="CU208" s="36" t="str">
        <f t="shared" si="984"/>
        <v/>
      </c>
      <c r="CV208" s="36" t="str">
        <f t="shared" si="984"/>
        <v/>
      </c>
      <c r="CW208" s="52" t="str">
        <f>IF(COUNT(#REF!)=0,"",AVERAGE(#REF!))</f>
        <v/>
      </c>
      <c r="CY208" s="48"/>
      <c r="CZ208" s="17" t="s">
        <v>1</v>
      </c>
      <c r="DA208" s="36" t="str">
        <f t="shared" ref="DA208:DF208" si="985">IF(COUNT(DA202:DA207)=0,"",AVERAGE(DA202:DA207))</f>
        <v/>
      </c>
      <c r="DB208" s="36" t="str">
        <f t="shared" si="985"/>
        <v/>
      </c>
      <c r="DC208" s="36" t="str">
        <f t="shared" si="985"/>
        <v/>
      </c>
      <c r="DD208" s="36" t="str">
        <f t="shared" si="985"/>
        <v/>
      </c>
      <c r="DE208" s="36" t="str">
        <f t="shared" si="985"/>
        <v/>
      </c>
      <c r="DF208" s="36" t="str">
        <f t="shared" si="985"/>
        <v/>
      </c>
      <c r="DG208" s="52" t="str">
        <f>IF(COUNT(#REF!)=0,"",AVERAGE(#REF!))</f>
        <v/>
      </c>
      <c r="DI208" s="48"/>
      <c r="DJ208" s="17" t="s">
        <v>1</v>
      </c>
      <c r="DK208" s="36" t="str">
        <f t="shared" ref="DK208:DP208" si="986">IF(COUNT(DK202:DK207)=0,"",AVERAGE(DK202:DK207))</f>
        <v/>
      </c>
      <c r="DL208" s="36" t="str">
        <f t="shared" si="986"/>
        <v/>
      </c>
      <c r="DM208" s="36" t="str">
        <f t="shared" si="986"/>
        <v/>
      </c>
      <c r="DN208" s="36" t="str">
        <f t="shared" si="986"/>
        <v/>
      </c>
      <c r="DO208" s="36" t="str">
        <f t="shared" si="986"/>
        <v/>
      </c>
      <c r="DP208" s="36" t="str">
        <f t="shared" si="986"/>
        <v/>
      </c>
      <c r="DQ208" s="52" t="str">
        <f>IF(COUNT(#REF!)=0,"",AVERAGE(#REF!))</f>
        <v/>
      </c>
      <c r="DS208" s="48"/>
      <c r="DT208" s="17" t="s">
        <v>1</v>
      </c>
      <c r="DU208" s="36" t="str">
        <f t="shared" ref="DU208:DZ208" si="987">IF(COUNT(DU202:DU207)=0,"",AVERAGE(DU202:DU207))</f>
        <v/>
      </c>
      <c r="DV208" s="36" t="str">
        <f t="shared" si="987"/>
        <v/>
      </c>
      <c r="DW208" s="36" t="str">
        <f t="shared" si="987"/>
        <v/>
      </c>
      <c r="DX208" s="36" t="str">
        <f t="shared" si="987"/>
        <v/>
      </c>
      <c r="DY208" s="36" t="str">
        <f t="shared" si="987"/>
        <v/>
      </c>
      <c r="DZ208" s="36" t="str">
        <f t="shared" si="987"/>
        <v/>
      </c>
      <c r="EA208" s="52" t="str">
        <f>IF(COUNT(#REF!)=0,"",AVERAGE(#REF!))</f>
        <v/>
      </c>
      <c r="EC208" s="48"/>
      <c r="ED208" s="17" t="s">
        <v>1</v>
      </c>
      <c r="EE208" s="36" t="str">
        <f t="shared" ref="EE208:EJ208" si="988">IF(COUNT(EE202:EE207)=0,"",AVERAGE(EE202:EE207))</f>
        <v/>
      </c>
      <c r="EF208" s="36" t="str">
        <f t="shared" si="988"/>
        <v/>
      </c>
      <c r="EG208" s="36" t="str">
        <f t="shared" si="988"/>
        <v/>
      </c>
      <c r="EH208" s="36" t="str">
        <f t="shared" si="988"/>
        <v/>
      </c>
      <c r="EI208" s="36" t="str">
        <f t="shared" si="988"/>
        <v/>
      </c>
      <c r="EJ208" s="36" t="str">
        <f t="shared" si="988"/>
        <v/>
      </c>
      <c r="EK208" s="52" t="str">
        <f>IF(COUNT(#REF!)=0,"",AVERAGE(#REF!))</f>
        <v/>
      </c>
      <c r="EM208" s="48"/>
      <c r="EN208" s="17" t="s">
        <v>1</v>
      </c>
      <c r="EO208" s="36" t="str">
        <f t="shared" ref="EO208:ET208" si="989">IF(COUNT(EO202:EO207)=0,"",AVERAGE(EO202:EO207))</f>
        <v/>
      </c>
      <c r="EP208" s="36" t="str">
        <f t="shared" si="989"/>
        <v/>
      </c>
      <c r="EQ208" s="36" t="str">
        <f t="shared" si="989"/>
        <v/>
      </c>
      <c r="ER208" s="36" t="str">
        <f t="shared" si="989"/>
        <v/>
      </c>
      <c r="ES208" s="36" t="str">
        <f t="shared" si="989"/>
        <v/>
      </c>
      <c r="ET208" s="36" t="str">
        <f t="shared" si="989"/>
        <v/>
      </c>
      <c r="EU208" s="52" t="str">
        <f>IF(COUNT(#REF!)=0,"",AVERAGE(#REF!))</f>
        <v/>
      </c>
      <c r="EW208" s="48"/>
      <c r="EX208" s="17" t="s">
        <v>1</v>
      </c>
      <c r="EY208" s="36" t="str">
        <f t="shared" ref="EY208:FD208" si="990">IF(COUNT(EY202:EY207)=0,"",AVERAGE(EY202:EY207))</f>
        <v/>
      </c>
      <c r="EZ208" s="36" t="str">
        <f t="shared" si="990"/>
        <v/>
      </c>
      <c r="FA208" s="36" t="str">
        <f t="shared" si="990"/>
        <v/>
      </c>
      <c r="FB208" s="36" t="str">
        <f t="shared" si="990"/>
        <v/>
      </c>
      <c r="FC208" s="36" t="str">
        <f t="shared" si="990"/>
        <v/>
      </c>
      <c r="FD208" s="36" t="str">
        <f t="shared" si="990"/>
        <v/>
      </c>
      <c r="FE208" s="52" t="str">
        <f>IF(COUNT(#REF!)=0,"",AVERAGE(#REF!))</f>
        <v/>
      </c>
      <c r="FG208" s="48"/>
      <c r="FH208" s="17" t="s">
        <v>1</v>
      </c>
      <c r="FI208" s="36" t="str">
        <f t="shared" ref="FI208:FN208" si="991">IF(COUNT(FI202:FI207)=0,"",AVERAGE(FI202:FI207))</f>
        <v/>
      </c>
      <c r="FJ208" s="36" t="str">
        <f t="shared" si="991"/>
        <v/>
      </c>
      <c r="FK208" s="36" t="str">
        <f t="shared" si="991"/>
        <v/>
      </c>
      <c r="FL208" s="36" t="str">
        <f t="shared" si="991"/>
        <v/>
      </c>
      <c r="FM208" s="36" t="str">
        <f t="shared" si="991"/>
        <v/>
      </c>
      <c r="FN208" s="36" t="str">
        <f t="shared" si="991"/>
        <v/>
      </c>
      <c r="FO208" s="52" t="str">
        <f>IF(COUNT(#REF!)=0,"",AVERAGE(#REF!))</f>
        <v/>
      </c>
      <c r="FQ208" s="48"/>
      <c r="FR208" s="17" t="s">
        <v>1</v>
      </c>
      <c r="FS208" s="36" t="str">
        <f t="shared" ref="FS208:FX208" si="992">IF(COUNT(FS202:FS207)=0,"",AVERAGE(FS202:FS207))</f>
        <v/>
      </c>
      <c r="FT208" s="36" t="str">
        <f t="shared" si="992"/>
        <v/>
      </c>
      <c r="FU208" s="36" t="str">
        <f t="shared" si="992"/>
        <v/>
      </c>
      <c r="FV208" s="36" t="str">
        <f t="shared" si="992"/>
        <v/>
      </c>
      <c r="FW208" s="36" t="str">
        <f t="shared" si="992"/>
        <v/>
      </c>
      <c r="FX208" s="36" t="str">
        <f t="shared" si="992"/>
        <v/>
      </c>
      <c r="FY208" s="52" t="str">
        <f>IF(COUNT(#REF!)=0,"",AVERAGE(#REF!))</f>
        <v/>
      </c>
      <c r="GA208" s="48"/>
      <c r="GB208" s="17" t="s">
        <v>1</v>
      </c>
      <c r="GC208" s="36" t="str">
        <f t="shared" ref="GC208:GH208" si="993">IF(COUNT(GC202:GC207)=0,"",AVERAGE(GC202:GC207))</f>
        <v/>
      </c>
      <c r="GD208" s="36" t="str">
        <f t="shared" si="993"/>
        <v/>
      </c>
      <c r="GE208" s="36" t="str">
        <f t="shared" si="993"/>
        <v/>
      </c>
      <c r="GF208" s="36" t="str">
        <f t="shared" si="993"/>
        <v/>
      </c>
      <c r="GG208" s="36" t="str">
        <f t="shared" si="993"/>
        <v/>
      </c>
      <c r="GH208" s="36" t="str">
        <f t="shared" si="993"/>
        <v/>
      </c>
      <c r="GI208" s="52" t="str">
        <f>IF(COUNT(#REF!)=0,"",AVERAGE(#REF!))</f>
        <v/>
      </c>
      <c r="GK208" s="48"/>
      <c r="GL208" s="17" t="s">
        <v>1</v>
      </c>
      <c r="GM208" s="36" t="str">
        <f t="shared" ref="GM208:GR208" si="994">IF(COUNT(GM202:GM207)=0,"",AVERAGE(GM202:GM207))</f>
        <v/>
      </c>
      <c r="GN208" s="36" t="str">
        <f t="shared" si="994"/>
        <v/>
      </c>
      <c r="GO208" s="36" t="str">
        <f t="shared" si="994"/>
        <v/>
      </c>
      <c r="GP208" s="36" t="str">
        <f t="shared" si="994"/>
        <v/>
      </c>
      <c r="GQ208" s="36" t="str">
        <f t="shared" si="994"/>
        <v/>
      </c>
      <c r="GR208" s="36" t="str">
        <f t="shared" si="994"/>
        <v/>
      </c>
      <c r="GS208" s="52" t="str">
        <f>IF(COUNT(#REF!)=0,"",AVERAGE(#REF!))</f>
        <v/>
      </c>
      <c r="GU208" s="48"/>
      <c r="GV208" s="17" t="s">
        <v>1</v>
      </c>
      <c r="GW208" s="36" t="str">
        <f t="shared" ref="GW208:HB208" si="995">IF(COUNT(GW202:GW207)=0,"",AVERAGE(GW202:GW207))</f>
        <v/>
      </c>
      <c r="GX208" s="36" t="str">
        <f t="shared" si="995"/>
        <v/>
      </c>
      <c r="GY208" s="36" t="str">
        <f t="shared" si="995"/>
        <v/>
      </c>
      <c r="GZ208" s="36" t="str">
        <f t="shared" si="995"/>
        <v/>
      </c>
      <c r="HA208" s="36" t="str">
        <f t="shared" si="995"/>
        <v/>
      </c>
      <c r="HB208" s="36" t="str">
        <f t="shared" si="995"/>
        <v/>
      </c>
      <c r="HC208" s="52" t="str">
        <f>IF(COUNT(#REF!)=0,"",AVERAGE(#REF!))</f>
        <v/>
      </c>
      <c r="HE208" s="48"/>
      <c r="HF208" s="17" t="s">
        <v>1</v>
      </c>
      <c r="HG208" s="36" t="str">
        <f t="shared" ref="HG208:HL208" si="996">IF(COUNT(HG202:HG207)=0,"",AVERAGE(HG202:HG207))</f>
        <v/>
      </c>
      <c r="HH208" s="36" t="str">
        <f t="shared" si="996"/>
        <v/>
      </c>
      <c r="HI208" s="36" t="str">
        <f t="shared" si="996"/>
        <v/>
      </c>
      <c r="HJ208" s="36" t="str">
        <f t="shared" si="996"/>
        <v/>
      </c>
      <c r="HK208" s="36" t="str">
        <f t="shared" si="996"/>
        <v/>
      </c>
      <c r="HL208" s="36" t="str">
        <f t="shared" si="996"/>
        <v/>
      </c>
      <c r="HM208" s="52" t="str">
        <f>IF(COUNT(#REF!)=0,"",AVERAGE(#REF!))</f>
        <v/>
      </c>
      <c r="HO208" s="48"/>
      <c r="HP208" s="17" t="s">
        <v>1</v>
      </c>
      <c r="HQ208" s="36" t="str">
        <f t="shared" ref="HQ208:HV208" si="997">IF(COUNT(HQ202:HQ207)=0,"",AVERAGE(HQ202:HQ207))</f>
        <v/>
      </c>
      <c r="HR208" s="36" t="str">
        <f t="shared" si="997"/>
        <v/>
      </c>
      <c r="HS208" s="36" t="str">
        <f t="shared" si="997"/>
        <v/>
      </c>
      <c r="HT208" s="36" t="str">
        <f t="shared" si="997"/>
        <v/>
      </c>
      <c r="HU208" s="36" t="str">
        <f t="shared" si="997"/>
        <v/>
      </c>
      <c r="HV208" s="36" t="str">
        <f t="shared" si="997"/>
        <v/>
      </c>
      <c r="HW208" s="52" t="str">
        <f>IF(COUNT(#REF!)=0,"",AVERAGE(#REF!))</f>
        <v/>
      </c>
      <c r="HY208" s="48"/>
      <c r="HZ208" s="17" t="s">
        <v>1</v>
      </c>
      <c r="IA208" s="36" t="str">
        <f t="shared" ref="IA208:IF208" si="998">IF(COUNT(IA202:IA207)=0,"",AVERAGE(IA202:IA207))</f>
        <v/>
      </c>
      <c r="IB208" s="36" t="str">
        <f t="shared" si="998"/>
        <v/>
      </c>
      <c r="IC208" s="36" t="str">
        <f t="shared" si="998"/>
        <v/>
      </c>
      <c r="ID208" s="36" t="str">
        <f t="shared" si="998"/>
        <v/>
      </c>
      <c r="IE208" s="36" t="str">
        <f t="shared" si="998"/>
        <v/>
      </c>
      <c r="IF208" s="36" t="str">
        <f t="shared" si="998"/>
        <v/>
      </c>
      <c r="IG208" s="52" t="str">
        <f>IF(COUNT(#REF!)=0,"",AVERAGE(#REF!))</f>
        <v/>
      </c>
      <c r="II208" s="48"/>
      <c r="IJ208" s="17" t="s">
        <v>1</v>
      </c>
      <c r="IK208" s="36" t="str">
        <f t="shared" ref="IK208:IP208" si="999">IF(COUNT(IK202:IK207)=0,"",AVERAGE(IK202:IK207))</f>
        <v/>
      </c>
      <c r="IL208" s="36" t="str">
        <f t="shared" si="999"/>
        <v/>
      </c>
      <c r="IM208" s="36" t="str">
        <f t="shared" si="999"/>
        <v/>
      </c>
      <c r="IN208" s="36" t="str">
        <f t="shared" si="999"/>
        <v/>
      </c>
      <c r="IO208" s="36" t="str">
        <f t="shared" si="999"/>
        <v/>
      </c>
      <c r="IP208" s="36" t="str">
        <f t="shared" si="999"/>
        <v/>
      </c>
      <c r="IQ208" s="52" t="str">
        <f>IF(COUNT(#REF!)=0,"",AVERAGE(#REF!))</f>
        <v/>
      </c>
      <c r="IS208" s="48"/>
      <c r="IT208" s="17" t="s">
        <v>1</v>
      </c>
      <c r="IU208" s="36" t="str">
        <f t="shared" ref="IU208:IZ208" si="1000">IF(COUNT(IU202:IU207)=0,"",AVERAGE(IU202:IU207))</f>
        <v/>
      </c>
      <c r="IV208" s="36" t="str">
        <f t="shared" si="1000"/>
        <v/>
      </c>
      <c r="IW208" s="36" t="str">
        <f t="shared" si="1000"/>
        <v/>
      </c>
      <c r="IX208" s="36" t="str">
        <f t="shared" si="1000"/>
        <v/>
      </c>
      <c r="IY208" s="36" t="str">
        <f t="shared" si="1000"/>
        <v/>
      </c>
      <c r="IZ208" s="36" t="str">
        <f t="shared" si="1000"/>
        <v/>
      </c>
      <c r="JA208" s="52" t="str">
        <f>IF(COUNT(#REF!)=0,"",AVERAGE(#REF!))</f>
        <v/>
      </c>
    </row>
    <row r="209" spans="1:261" s="1" customFormat="1" ht="13.8" outlineLevel="1" x14ac:dyDescent="0.25">
      <c r="A209" s="99" t="s">
        <v>129</v>
      </c>
      <c r="B209" s="345">
        <f>IF(A209="High",TECHHigh,(IF(A209="Medium",TECHMed,(IF(A209="Low",TechLow,0)))))</f>
        <v>1</v>
      </c>
      <c r="C209" s="341">
        <v>6.7</v>
      </c>
      <c r="D209" s="38" t="s">
        <v>421</v>
      </c>
      <c r="E209" s="349">
        <f>E213</f>
        <v>0</v>
      </c>
      <c r="F209" s="349">
        <f t="shared" ref="F209:J209" si="1001">F213</f>
        <v>0</v>
      </c>
      <c r="G209" s="349" t="e">
        <f t="shared" si="1001"/>
        <v>#DIV/0!</v>
      </c>
      <c r="H209" s="349" t="e">
        <f t="shared" si="1001"/>
        <v>#DIV/0!</v>
      </c>
      <c r="I209" s="349" t="e">
        <f t="shared" si="1001"/>
        <v>#DIV/0!</v>
      </c>
      <c r="J209" s="349" t="e">
        <f t="shared" si="1001"/>
        <v>#DIV/0!</v>
      </c>
      <c r="K209" s="52"/>
      <c r="M209" s="37">
        <v>6.7</v>
      </c>
      <c r="N209" s="38" t="s">
        <v>421</v>
      </c>
      <c r="O209" s="38"/>
      <c r="P209" s="38"/>
      <c r="Q209" s="38"/>
      <c r="R209" s="38"/>
      <c r="S209" s="38"/>
      <c r="T209" s="38"/>
      <c r="U209" s="52"/>
      <c r="W209" s="37">
        <v>6.7</v>
      </c>
      <c r="X209" s="38" t="s">
        <v>421</v>
      </c>
      <c r="Y209" s="38"/>
      <c r="Z209" s="38"/>
      <c r="AA209" s="38"/>
      <c r="AB209" s="38"/>
      <c r="AC209" s="38"/>
      <c r="AD209" s="38"/>
      <c r="AE209" s="52"/>
      <c r="AG209" s="37">
        <v>6.7</v>
      </c>
      <c r="AH209" s="38" t="s">
        <v>421</v>
      </c>
      <c r="AI209" s="38"/>
      <c r="AJ209" s="38"/>
      <c r="AK209" s="38"/>
      <c r="AL209" s="38"/>
      <c r="AM209" s="38"/>
      <c r="AN209" s="38"/>
      <c r="AO209" s="52"/>
      <c r="AQ209" s="37">
        <v>6.7</v>
      </c>
      <c r="AR209" s="38" t="s">
        <v>421</v>
      </c>
      <c r="AS209" s="38"/>
      <c r="AT209" s="38"/>
      <c r="AU209" s="38"/>
      <c r="AV209" s="38"/>
      <c r="AW209" s="38"/>
      <c r="AX209" s="38"/>
      <c r="AY209" s="52"/>
      <c r="BA209" s="37">
        <v>6.7</v>
      </c>
      <c r="BB209" s="38" t="s">
        <v>421</v>
      </c>
      <c r="BC209" s="38"/>
      <c r="BD209" s="38"/>
      <c r="BE209" s="38"/>
      <c r="BF209" s="38"/>
      <c r="BG209" s="38"/>
      <c r="BH209" s="38"/>
      <c r="BI209" s="52"/>
      <c r="BK209" s="37">
        <v>6.7</v>
      </c>
      <c r="BL209" s="38" t="s">
        <v>421</v>
      </c>
      <c r="BM209" s="38"/>
      <c r="BN209" s="38"/>
      <c r="BO209" s="38"/>
      <c r="BP209" s="38"/>
      <c r="BQ209" s="38"/>
      <c r="BR209" s="38"/>
      <c r="BS209" s="52"/>
      <c r="BU209" s="37">
        <v>6.7</v>
      </c>
      <c r="BV209" s="38" t="s">
        <v>421</v>
      </c>
      <c r="BW209" s="38"/>
      <c r="BX209" s="38"/>
      <c r="BY209" s="38"/>
      <c r="BZ209" s="38"/>
      <c r="CA209" s="38"/>
      <c r="CB209" s="38"/>
      <c r="CC209" s="52"/>
      <c r="CE209" s="37">
        <v>6.7</v>
      </c>
      <c r="CF209" s="38" t="s">
        <v>421</v>
      </c>
      <c r="CG209" s="38"/>
      <c r="CH209" s="38"/>
      <c r="CI209" s="38"/>
      <c r="CJ209" s="38"/>
      <c r="CK209" s="38"/>
      <c r="CL209" s="38"/>
      <c r="CM209" s="52"/>
      <c r="CO209" s="37">
        <v>6.7</v>
      </c>
      <c r="CP209" s="38" t="s">
        <v>421</v>
      </c>
      <c r="CQ209" s="38"/>
      <c r="CR209" s="38"/>
      <c r="CS209" s="38"/>
      <c r="CT209" s="38"/>
      <c r="CU209" s="38"/>
      <c r="CV209" s="38"/>
      <c r="CW209" s="52"/>
      <c r="CY209" s="37">
        <v>6.7</v>
      </c>
      <c r="CZ209" s="38" t="s">
        <v>421</v>
      </c>
      <c r="DA209" s="38"/>
      <c r="DB209" s="38"/>
      <c r="DC209" s="38"/>
      <c r="DD209" s="38"/>
      <c r="DE209" s="38"/>
      <c r="DF209" s="38"/>
      <c r="DG209" s="52"/>
      <c r="DI209" s="37">
        <v>6.7</v>
      </c>
      <c r="DJ209" s="38" t="s">
        <v>421</v>
      </c>
      <c r="DK209" s="38"/>
      <c r="DL209" s="38"/>
      <c r="DM209" s="38"/>
      <c r="DN209" s="38"/>
      <c r="DO209" s="38"/>
      <c r="DP209" s="38"/>
      <c r="DQ209" s="52"/>
      <c r="DS209" s="37">
        <v>6.7</v>
      </c>
      <c r="DT209" s="38" t="s">
        <v>421</v>
      </c>
      <c r="DU209" s="38"/>
      <c r="DV209" s="38"/>
      <c r="DW209" s="38"/>
      <c r="DX209" s="38"/>
      <c r="DY209" s="38"/>
      <c r="DZ209" s="38"/>
      <c r="EA209" s="52"/>
      <c r="EC209" s="37">
        <v>6.7</v>
      </c>
      <c r="ED209" s="38" t="s">
        <v>421</v>
      </c>
      <c r="EE209" s="38"/>
      <c r="EF209" s="38"/>
      <c r="EG209" s="38"/>
      <c r="EH209" s="38"/>
      <c r="EI209" s="38"/>
      <c r="EJ209" s="38"/>
      <c r="EK209" s="52"/>
      <c r="EM209" s="37">
        <v>6.7</v>
      </c>
      <c r="EN209" s="38" t="s">
        <v>421</v>
      </c>
      <c r="EO209" s="38"/>
      <c r="EP209" s="38"/>
      <c r="EQ209" s="38"/>
      <c r="ER209" s="38"/>
      <c r="ES209" s="38"/>
      <c r="ET209" s="38"/>
      <c r="EU209" s="52"/>
      <c r="EW209" s="37">
        <v>6.7</v>
      </c>
      <c r="EX209" s="38" t="s">
        <v>421</v>
      </c>
      <c r="EY209" s="38"/>
      <c r="EZ209" s="38"/>
      <c r="FA209" s="38"/>
      <c r="FB209" s="38"/>
      <c r="FC209" s="38"/>
      <c r="FD209" s="38"/>
      <c r="FE209" s="52"/>
      <c r="FG209" s="37">
        <v>6.7</v>
      </c>
      <c r="FH209" s="38" t="s">
        <v>421</v>
      </c>
      <c r="FI209" s="38"/>
      <c r="FJ209" s="38"/>
      <c r="FK209" s="38"/>
      <c r="FL209" s="38"/>
      <c r="FM209" s="38"/>
      <c r="FN209" s="38"/>
      <c r="FO209" s="52"/>
      <c r="FQ209" s="37">
        <v>6.7</v>
      </c>
      <c r="FR209" s="38" t="s">
        <v>421</v>
      </c>
      <c r="FS209" s="38"/>
      <c r="FT209" s="38"/>
      <c r="FU209" s="38"/>
      <c r="FV209" s="38"/>
      <c r="FW209" s="38"/>
      <c r="FX209" s="38"/>
      <c r="FY209" s="52"/>
      <c r="GA209" s="37">
        <v>6.7</v>
      </c>
      <c r="GB209" s="38" t="s">
        <v>421</v>
      </c>
      <c r="GC209" s="38"/>
      <c r="GD209" s="38"/>
      <c r="GE209" s="38"/>
      <c r="GF209" s="38"/>
      <c r="GG209" s="38"/>
      <c r="GH209" s="38"/>
      <c r="GI209" s="52"/>
      <c r="GK209" s="37">
        <v>6.7</v>
      </c>
      <c r="GL209" s="38" t="s">
        <v>421</v>
      </c>
      <c r="GM209" s="38"/>
      <c r="GN209" s="38"/>
      <c r="GO209" s="38"/>
      <c r="GP209" s="38"/>
      <c r="GQ209" s="38"/>
      <c r="GR209" s="38"/>
      <c r="GS209" s="52"/>
      <c r="GU209" s="37">
        <v>6.7</v>
      </c>
      <c r="GV209" s="38" t="s">
        <v>421</v>
      </c>
      <c r="GW209" s="38"/>
      <c r="GX209" s="38"/>
      <c r="GY209" s="38"/>
      <c r="GZ209" s="38"/>
      <c r="HA209" s="38"/>
      <c r="HB209" s="38"/>
      <c r="HC209" s="52"/>
      <c r="HE209" s="37">
        <v>6.7</v>
      </c>
      <c r="HF209" s="38" t="s">
        <v>421</v>
      </c>
      <c r="HG209" s="38"/>
      <c r="HH209" s="38"/>
      <c r="HI209" s="38"/>
      <c r="HJ209" s="38"/>
      <c r="HK209" s="38"/>
      <c r="HL209" s="38"/>
      <c r="HM209" s="52"/>
      <c r="HO209" s="37">
        <v>6.7</v>
      </c>
      <c r="HP209" s="38" t="s">
        <v>421</v>
      </c>
      <c r="HQ209" s="38"/>
      <c r="HR209" s="38"/>
      <c r="HS209" s="38"/>
      <c r="HT209" s="38"/>
      <c r="HU209" s="38"/>
      <c r="HV209" s="38"/>
      <c r="HW209" s="52"/>
      <c r="HY209" s="37">
        <v>6.7</v>
      </c>
      <c r="HZ209" s="38" t="s">
        <v>421</v>
      </c>
      <c r="IA209" s="38"/>
      <c r="IB209" s="38"/>
      <c r="IC209" s="38"/>
      <c r="ID209" s="38"/>
      <c r="IE209" s="38"/>
      <c r="IF209" s="38"/>
      <c r="IG209" s="52"/>
      <c r="II209" s="37">
        <v>6.7</v>
      </c>
      <c r="IJ209" s="38" t="s">
        <v>421</v>
      </c>
      <c r="IK209" s="38"/>
      <c r="IL209" s="38"/>
      <c r="IM209" s="38"/>
      <c r="IN209" s="38"/>
      <c r="IO209" s="38"/>
      <c r="IP209" s="38"/>
      <c r="IQ209" s="52"/>
      <c r="IS209" s="37">
        <v>6.7</v>
      </c>
      <c r="IT209" s="38" t="s">
        <v>421</v>
      </c>
      <c r="IU209" s="38"/>
      <c r="IV209" s="38"/>
      <c r="IW209" s="38"/>
      <c r="IX209" s="38"/>
      <c r="IY209" s="38"/>
      <c r="IZ209" s="38"/>
      <c r="JA209" s="52"/>
    </row>
    <row r="210" spans="1:261" s="1" customFormat="1" outlineLevel="2" x14ac:dyDescent="0.25">
      <c r="B210" s="338"/>
      <c r="C210" s="328"/>
      <c r="D210" s="41">
        <v>1</v>
      </c>
      <c r="E210" s="6"/>
      <c r="F210" s="6"/>
      <c r="G210" s="6"/>
      <c r="H210" s="6"/>
      <c r="I210" s="6"/>
      <c r="J210" s="6"/>
      <c r="K210" s="52"/>
      <c r="M210" s="328"/>
      <c r="N210" s="41">
        <v>1</v>
      </c>
      <c r="O210" s="6">
        <v>0</v>
      </c>
      <c r="P210" s="6">
        <v>0</v>
      </c>
      <c r="Q210" s="6"/>
      <c r="R210" s="6"/>
      <c r="S210" s="6"/>
      <c r="T210" s="6"/>
      <c r="U210" s="52"/>
      <c r="W210" s="328"/>
      <c r="X210" s="41">
        <v>1</v>
      </c>
      <c r="Y210" s="6"/>
      <c r="Z210" s="6"/>
      <c r="AA210" s="6"/>
      <c r="AB210" s="6"/>
      <c r="AC210" s="6"/>
      <c r="AD210" s="6"/>
      <c r="AE210" s="52"/>
      <c r="AG210" s="328"/>
      <c r="AH210" s="41">
        <v>1</v>
      </c>
      <c r="AI210" s="6"/>
      <c r="AJ210" s="6"/>
      <c r="AK210" s="6"/>
      <c r="AL210" s="6"/>
      <c r="AM210" s="6"/>
      <c r="AN210" s="6"/>
      <c r="AO210" s="52"/>
      <c r="AQ210" s="328"/>
      <c r="AR210" s="41">
        <v>1</v>
      </c>
      <c r="AS210" s="6"/>
      <c r="AT210" s="6"/>
      <c r="AU210" s="6"/>
      <c r="AV210" s="6"/>
      <c r="AW210" s="6"/>
      <c r="AX210" s="6"/>
      <c r="AY210" s="52"/>
      <c r="BA210" s="328"/>
      <c r="BB210" s="41">
        <v>1</v>
      </c>
      <c r="BC210" s="6"/>
      <c r="BD210" s="6"/>
      <c r="BE210" s="6"/>
      <c r="BF210" s="6"/>
      <c r="BG210" s="6"/>
      <c r="BH210" s="6"/>
      <c r="BI210" s="52"/>
      <c r="BK210" s="328"/>
      <c r="BL210" s="41">
        <v>1</v>
      </c>
      <c r="BM210" s="6"/>
      <c r="BN210" s="6"/>
      <c r="BO210" s="6"/>
      <c r="BP210" s="6"/>
      <c r="BQ210" s="6"/>
      <c r="BR210" s="6"/>
      <c r="BS210" s="52"/>
      <c r="BU210" s="328"/>
      <c r="BV210" s="41">
        <v>1</v>
      </c>
      <c r="BW210" s="6"/>
      <c r="BX210" s="6"/>
      <c r="BY210" s="6"/>
      <c r="BZ210" s="6"/>
      <c r="CA210" s="6"/>
      <c r="CB210" s="6"/>
      <c r="CC210" s="52"/>
      <c r="CE210" s="328"/>
      <c r="CF210" s="41">
        <v>1</v>
      </c>
      <c r="CG210" s="6"/>
      <c r="CH210" s="6"/>
      <c r="CI210" s="6"/>
      <c r="CJ210" s="6"/>
      <c r="CK210" s="6"/>
      <c r="CL210" s="6"/>
      <c r="CM210" s="52"/>
      <c r="CO210" s="328"/>
      <c r="CP210" s="41">
        <v>1</v>
      </c>
      <c r="CQ210" s="6"/>
      <c r="CR210" s="6"/>
      <c r="CS210" s="6"/>
      <c r="CT210" s="6"/>
      <c r="CU210" s="6"/>
      <c r="CV210" s="6"/>
      <c r="CW210" s="52"/>
      <c r="CY210" s="328"/>
      <c r="CZ210" s="41">
        <v>1</v>
      </c>
      <c r="DA210" s="6"/>
      <c r="DB210" s="6"/>
      <c r="DC210" s="6"/>
      <c r="DD210" s="6"/>
      <c r="DE210" s="6"/>
      <c r="DF210" s="6"/>
      <c r="DG210" s="52"/>
      <c r="DI210" s="328"/>
      <c r="DJ210" s="41">
        <v>1</v>
      </c>
      <c r="DK210" s="6"/>
      <c r="DL210" s="6"/>
      <c r="DM210" s="6"/>
      <c r="DN210" s="6"/>
      <c r="DO210" s="6"/>
      <c r="DP210" s="6"/>
      <c r="DQ210" s="52"/>
      <c r="DS210" s="328"/>
      <c r="DT210" s="41">
        <v>1</v>
      </c>
      <c r="DU210" s="6"/>
      <c r="DV210" s="6"/>
      <c r="DW210" s="6"/>
      <c r="DX210" s="6"/>
      <c r="DY210" s="6"/>
      <c r="DZ210" s="6"/>
      <c r="EA210" s="52"/>
      <c r="EC210" s="328"/>
      <c r="ED210" s="41">
        <v>1</v>
      </c>
      <c r="EE210" s="6"/>
      <c r="EF210" s="6"/>
      <c r="EG210" s="6"/>
      <c r="EH210" s="6"/>
      <c r="EI210" s="6"/>
      <c r="EJ210" s="6"/>
      <c r="EK210" s="52"/>
      <c r="EM210" s="328"/>
      <c r="EN210" s="41">
        <v>1</v>
      </c>
      <c r="EO210" s="6"/>
      <c r="EP210" s="6"/>
      <c r="EQ210" s="6"/>
      <c r="ER210" s="6"/>
      <c r="ES210" s="6"/>
      <c r="ET210" s="6"/>
      <c r="EU210" s="52"/>
      <c r="EW210" s="328"/>
      <c r="EX210" s="41">
        <v>1</v>
      </c>
      <c r="EY210" s="6"/>
      <c r="EZ210" s="6"/>
      <c r="FA210" s="6"/>
      <c r="FB210" s="6"/>
      <c r="FC210" s="6"/>
      <c r="FD210" s="6"/>
      <c r="FE210" s="52"/>
      <c r="FG210" s="328"/>
      <c r="FH210" s="41">
        <v>1</v>
      </c>
      <c r="FI210" s="6"/>
      <c r="FJ210" s="6"/>
      <c r="FK210" s="6"/>
      <c r="FL210" s="6"/>
      <c r="FM210" s="6"/>
      <c r="FN210" s="6"/>
      <c r="FO210" s="52"/>
      <c r="FQ210" s="328"/>
      <c r="FR210" s="41">
        <v>1</v>
      </c>
      <c r="FS210" s="6"/>
      <c r="FT210" s="6"/>
      <c r="FU210" s="6"/>
      <c r="FV210" s="6"/>
      <c r="FW210" s="6"/>
      <c r="FX210" s="6"/>
      <c r="FY210" s="52"/>
      <c r="GA210" s="328"/>
      <c r="GB210" s="41">
        <v>1</v>
      </c>
      <c r="GC210" s="6"/>
      <c r="GD210" s="6"/>
      <c r="GE210" s="6"/>
      <c r="GF210" s="6"/>
      <c r="GG210" s="6"/>
      <c r="GH210" s="6"/>
      <c r="GI210" s="52"/>
      <c r="GK210" s="328"/>
      <c r="GL210" s="41">
        <v>1</v>
      </c>
      <c r="GM210" s="6"/>
      <c r="GN210" s="6"/>
      <c r="GO210" s="6"/>
      <c r="GP210" s="6"/>
      <c r="GQ210" s="6"/>
      <c r="GR210" s="6"/>
      <c r="GS210" s="52"/>
      <c r="GU210" s="328"/>
      <c r="GV210" s="41">
        <v>1</v>
      </c>
      <c r="GW210" s="6"/>
      <c r="GX210" s="6"/>
      <c r="GY210" s="6"/>
      <c r="GZ210" s="6"/>
      <c r="HA210" s="6"/>
      <c r="HB210" s="6"/>
      <c r="HC210" s="52"/>
      <c r="HE210" s="328"/>
      <c r="HF210" s="41">
        <v>1</v>
      </c>
      <c r="HG210" s="6"/>
      <c r="HH210" s="6"/>
      <c r="HI210" s="6"/>
      <c r="HJ210" s="6"/>
      <c r="HK210" s="6"/>
      <c r="HL210" s="6"/>
      <c r="HM210" s="52"/>
      <c r="HO210" s="328"/>
      <c r="HP210" s="41">
        <v>1</v>
      </c>
      <c r="HQ210" s="6"/>
      <c r="HR210" s="6"/>
      <c r="HS210" s="6"/>
      <c r="HT210" s="6"/>
      <c r="HU210" s="6"/>
      <c r="HV210" s="6"/>
      <c r="HW210" s="52"/>
      <c r="HY210" s="328"/>
      <c r="HZ210" s="41">
        <v>1</v>
      </c>
      <c r="IA210" s="6"/>
      <c r="IB210" s="6"/>
      <c r="IC210" s="6"/>
      <c r="ID210" s="6"/>
      <c r="IE210" s="6"/>
      <c r="IF210" s="6"/>
      <c r="IG210" s="52"/>
      <c r="II210" s="328"/>
      <c r="IJ210" s="41">
        <v>1</v>
      </c>
      <c r="IK210" s="6"/>
      <c r="IL210" s="6"/>
      <c r="IM210" s="6"/>
      <c r="IN210" s="6"/>
      <c r="IO210" s="6"/>
      <c r="IP210" s="6"/>
      <c r="IQ210" s="52"/>
      <c r="IS210" s="328"/>
      <c r="IT210" s="41">
        <v>1</v>
      </c>
      <c r="IU210" s="6"/>
      <c r="IV210" s="6"/>
      <c r="IW210" s="6"/>
      <c r="IX210" s="6"/>
      <c r="IY210" s="6"/>
      <c r="IZ210" s="6"/>
      <c r="JA210" s="52"/>
    </row>
    <row r="211" spans="1:261" s="1" customFormat="1" outlineLevel="2" x14ac:dyDescent="0.25">
      <c r="B211" s="338"/>
      <c r="C211" s="328"/>
      <c r="D211" s="41">
        <v>2</v>
      </c>
      <c r="E211" s="6"/>
      <c r="F211" s="6"/>
      <c r="G211" s="6"/>
      <c r="H211" s="6"/>
      <c r="I211" s="6"/>
      <c r="J211" s="6"/>
      <c r="K211" s="52"/>
      <c r="M211" s="328"/>
      <c r="N211" s="41">
        <v>2</v>
      </c>
      <c r="O211" s="6">
        <v>0</v>
      </c>
      <c r="P211" s="6">
        <v>0</v>
      </c>
      <c r="Q211" s="6"/>
      <c r="R211" s="6"/>
      <c r="S211" s="6"/>
      <c r="T211" s="6"/>
      <c r="U211" s="52"/>
      <c r="W211" s="328"/>
      <c r="X211" s="41">
        <v>2</v>
      </c>
      <c r="Y211" s="6"/>
      <c r="Z211" s="6"/>
      <c r="AA211" s="6"/>
      <c r="AB211" s="6"/>
      <c r="AC211" s="6"/>
      <c r="AD211" s="6"/>
      <c r="AE211" s="52"/>
      <c r="AG211" s="328"/>
      <c r="AH211" s="41">
        <v>2</v>
      </c>
      <c r="AI211" s="6"/>
      <c r="AJ211" s="6"/>
      <c r="AK211" s="6"/>
      <c r="AL211" s="6"/>
      <c r="AM211" s="6"/>
      <c r="AN211" s="6"/>
      <c r="AO211" s="52"/>
      <c r="AQ211" s="328"/>
      <c r="AR211" s="41">
        <v>2</v>
      </c>
      <c r="AS211" s="6"/>
      <c r="AT211" s="6"/>
      <c r="AU211" s="6"/>
      <c r="AV211" s="6"/>
      <c r="AW211" s="6"/>
      <c r="AX211" s="6"/>
      <c r="AY211" s="52"/>
      <c r="BA211" s="328"/>
      <c r="BB211" s="41">
        <v>2</v>
      </c>
      <c r="BC211" s="6"/>
      <c r="BD211" s="6"/>
      <c r="BE211" s="6"/>
      <c r="BF211" s="6"/>
      <c r="BG211" s="6"/>
      <c r="BH211" s="6"/>
      <c r="BI211" s="52"/>
      <c r="BK211" s="328"/>
      <c r="BL211" s="41">
        <v>2</v>
      </c>
      <c r="BM211" s="6"/>
      <c r="BN211" s="6"/>
      <c r="BO211" s="6"/>
      <c r="BP211" s="6"/>
      <c r="BQ211" s="6"/>
      <c r="BR211" s="6"/>
      <c r="BS211" s="52"/>
      <c r="BU211" s="328"/>
      <c r="BV211" s="41">
        <v>2</v>
      </c>
      <c r="BW211" s="6"/>
      <c r="BX211" s="6"/>
      <c r="BY211" s="6"/>
      <c r="BZ211" s="6"/>
      <c r="CA211" s="6"/>
      <c r="CB211" s="6"/>
      <c r="CC211" s="52"/>
      <c r="CE211" s="328"/>
      <c r="CF211" s="41">
        <v>2</v>
      </c>
      <c r="CG211" s="6"/>
      <c r="CH211" s="6"/>
      <c r="CI211" s="6"/>
      <c r="CJ211" s="6"/>
      <c r="CK211" s="6"/>
      <c r="CL211" s="6"/>
      <c r="CM211" s="52"/>
      <c r="CO211" s="328"/>
      <c r="CP211" s="41">
        <v>2</v>
      </c>
      <c r="CQ211" s="6"/>
      <c r="CR211" s="6"/>
      <c r="CS211" s="6"/>
      <c r="CT211" s="6"/>
      <c r="CU211" s="6"/>
      <c r="CV211" s="6"/>
      <c r="CW211" s="52"/>
      <c r="CY211" s="328"/>
      <c r="CZ211" s="41">
        <v>2</v>
      </c>
      <c r="DA211" s="6"/>
      <c r="DB211" s="6"/>
      <c r="DC211" s="6"/>
      <c r="DD211" s="6"/>
      <c r="DE211" s="6"/>
      <c r="DF211" s="6"/>
      <c r="DG211" s="52"/>
      <c r="DI211" s="328"/>
      <c r="DJ211" s="41">
        <v>2</v>
      </c>
      <c r="DK211" s="6"/>
      <c r="DL211" s="6"/>
      <c r="DM211" s="6"/>
      <c r="DN211" s="6"/>
      <c r="DO211" s="6"/>
      <c r="DP211" s="6"/>
      <c r="DQ211" s="52"/>
      <c r="DS211" s="328"/>
      <c r="DT211" s="41">
        <v>2</v>
      </c>
      <c r="DU211" s="6"/>
      <c r="DV211" s="6"/>
      <c r="DW211" s="6"/>
      <c r="DX211" s="6"/>
      <c r="DY211" s="6"/>
      <c r="DZ211" s="6"/>
      <c r="EA211" s="52"/>
      <c r="EC211" s="328"/>
      <c r="ED211" s="41">
        <v>2</v>
      </c>
      <c r="EE211" s="6"/>
      <c r="EF211" s="6"/>
      <c r="EG211" s="6"/>
      <c r="EH211" s="6"/>
      <c r="EI211" s="6"/>
      <c r="EJ211" s="6"/>
      <c r="EK211" s="52"/>
      <c r="EM211" s="328"/>
      <c r="EN211" s="41">
        <v>2</v>
      </c>
      <c r="EO211" s="6"/>
      <c r="EP211" s="6"/>
      <c r="EQ211" s="6"/>
      <c r="ER211" s="6"/>
      <c r="ES211" s="6"/>
      <c r="ET211" s="6"/>
      <c r="EU211" s="52"/>
      <c r="EW211" s="328"/>
      <c r="EX211" s="41">
        <v>2</v>
      </c>
      <c r="EY211" s="6"/>
      <c r="EZ211" s="6"/>
      <c r="FA211" s="6"/>
      <c r="FB211" s="6"/>
      <c r="FC211" s="6"/>
      <c r="FD211" s="6"/>
      <c r="FE211" s="52"/>
      <c r="FG211" s="328"/>
      <c r="FH211" s="41">
        <v>2</v>
      </c>
      <c r="FI211" s="6"/>
      <c r="FJ211" s="6"/>
      <c r="FK211" s="6"/>
      <c r="FL211" s="6"/>
      <c r="FM211" s="6"/>
      <c r="FN211" s="6"/>
      <c r="FO211" s="52"/>
      <c r="FQ211" s="328"/>
      <c r="FR211" s="41">
        <v>2</v>
      </c>
      <c r="FS211" s="6"/>
      <c r="FT211" s="6"/>
      <c r="FU211" s="6"/>
      <c r="FV211" s="6"/>
      <c r="FW211" s="6"/>
      <c r="FX211" s="6"/>
      <c r="FY211" s="52"/>
      <c r="GA211" s="328"/>
      <c r="GB211" s="41">
        <v>2</v>
      </c>
      <c r="GC211" s="6"/>
      <c r="GD211" s="6"/>
      <c r="GE211" s="6"/>
      <c r="GF211" s="6"/>
      <c r="GG211" s="6"/>
      <c r="GH211" s="6"/>
      <c r="GI211" s="52"/>
      <c r="GK211" s="328"/>
      <c r="GL211" s="41">
        <v>2</v>
      </c>
      <c r="GM211" s="6"/>
      <c r="GN211" s="6"/>
      <c r="GO211" s="6"/>
      <c r="GP211" s="6"/>
      <c r="GQ211" s="6"/>
      <c r="GR211" s="6"/>
      <c r="GS211" s="52"/>
      <c r="GU211" s="328"/>
      <c r="GV211" s="41">
        <v>2</v>
      </c>
      <c r="GW211" s="6"/>
      <c r="GX211" s="6"/>
      <c r="GY211" s="6"/>
      <c r="GZ211" s="6"/>
      <c r="HA211" s="6"/>
      <c r="HB211" s="6"/>
      <c r="HC211" s="52"/>
      <c r="HE211" s="328"/>
      <c r="HF211" s="41">
        <v>2</v>
      </c>
      <c r="HG211" s="6"/>
      <c r="HH211" s="6"/>
      <c r="HI211" s="6"/>
      <c r="HJ211" s="6"/>
      <c r="HK211" s="6"/>
      <c r="HL211" s="6"/>
      <c r="HM211" s="52"/>
      <c r="HO211" s="328"/>
      <c r="HP211" s="41">
        <v>2</v>
      </c>
      <c r="HQ211" s="6"/>
      <c r="HR211" s="6"/>
      <c r="HS211" s="6"/>
      <c r="HT211" s="6"/>
      <c r="HU211" s="6"/>
      <c r="HV211" s="6"/>
      <c r="HW211" s="52"/>
      <c r="HY211" s="328"/>
      <c r="HZ211" s="41">
        <v>2</v>
      </c>
      <c r="IA211" s="6"/>
      <c r="IB211" s="6"/>
      <c r="IC211" s="6"/>
      <c r="ID211" s="6"/>
      <c r="IE211" s="6"/>
      <c r="IF211" s="6"/>
      <c r="IG211" s="52"/>
      <c r="II211" s="328"/>
      <c r="IJ211" s="41">
        <v>2</v>
      </c>
      <c r="IK211" s="6"/>
      <c r="IL211" s="6"/>
      <c r="IM211" s="6"/>
      <c r="IN211" s="6"/>
      <c r="IO211" s="6"/>
      <c r="IP211" s="6"/>
      <c r="IQ211" s="52"/>
      <c r="IS211" s="328"/>
      <c r="IT211" s="41">
        <v>2</v>
      </c>
      <c r="IU211" s="6"/>
      <c r="IV211" s="6"/>
      <c r="IW211" s="6"/>
      <c r="IX211" s="6"/>
      <c r="IY211" s="6"/>
      <c r="IZ211" s="6"/>
      <c r="JA211" s="52"/>
    </row>
    <row r="212" spans="1:261" s="1" customFormat="1" outlineLevel="2" x14ac:dyDescent="0.25">
      <c r="B212" s="338"/>
      <c r="C212" s="328"/>
      <c r="D212" s="41">
        <v>3</v>
      </c>
      <c r="E212" s="6"/>
      <c r="F212" s="6"/>
      <c r="G212" s="6"/>
      <c r="H212" s="6"/>
      <c r="I212" s="6"/>
      <c r="J212" s="6"/>
      <c r="K212" s="52"/>
      <c r="M212" s="328"/>
      <c r="N212" s="41">
        <v>3</v>
      </c>
      <c r="O212" s="6">
        <v>0</v>
      </c>
      <c r="P212" s="6">
        <v>0</v>
      </c>
      <c r="Q212" s="6"/>
      <c r="R212" s="6"/>
      <c r="S212" s="6"/>
      <c r="T212" s="6"/>
      <c r="U212" s="52"/>
      <c r="W212" s="328"/>
      <c r="X212" s="41">
        <v>3</v>
      </c>
      <c r="Y212" s="6"/>
      <c r="Z212" s="6"/>
      <c r="AA212" s="6"/>
      <c r="AB212" s="6"/>
      <c r="AC212" s="6"/>
      <c r="AD212" s="6"/>
      <c r="AE212" s="52"/>
      <c r="AG212" s="328"/>
      <c r="AH212" s="41">
        <v>3</v>
      </c>
      <c r="AI212" s="6"/>
      <c r="AJ212" s="6"/>
      <c r="AK212" s="6"/>
      <c r="AL212" s="6"/>
      <c r="AM212" s="6"/>
      <c r="AN212" s="6"/>
      <c r="AO212" s="52"/>
      <c r="AQ212" s="328"/>
      <c r="AR212" s="41">
        <v>3</v>
      </c>
      <c r="AS212" s="6"/>
      <c r="AT212" s="6"/>
      <c r="AU212" s="6"/>
      <c r="AV212" s="6"/>
      <c r="AW212" s="6"/>
      <c r="AX212" s="6"/>
      <c r="AY212" s="52"/>
      <c r="BA212" s="328"/>
      <c r="BB212" s="41">
        <v>3</v>
      </c>
      <c r="BC212" s="6"/>
      <c r="BD212" s="6"/>
      <c r="BE212" s="6"/>
      <c r="BF212" s="6"/>
      <c r="BG212" s="6"/>
      <c r="BH212" s="6"/>
      <c r="BI212" s="52"/>
      <c r="BK212" s="328"/>
      <c r="BL212" s="41">
        <v>3</v>
      </c>
      <c r="BM212" s="6"/>
      <c r="BN212" s="6"/>
      <c r="BO212" s="6"/>
      <c r="BP212" s="6"/>
      <c r="BQ212" s="6"/>
      <c r="BR212" s="6"/>
      <c r="BS212" s="52"/>
      <c r="BU212" s="328"/>
      <c r="BV212" s="41">
        <v>3</v>
      </c>
      <c r="BW212" s="6"/>
      <c r="BX212" s="6"/>
      <c r="BY212" s="6"/>
      <c r="BZ212" s="6"/>
      <c r="CA212" s="6"/>
      <c r="CB212" s="6"/>
      <c r="CC212" s="52"/>
      <c r="CE212" s="328"/>
      <c r="CF212" s="41">
        <v>3</v>
      </c>
      <c r="CG212" s="6"/>
      <c r="CH212" s="6"/>
      <c r="CI212" s="6"/>
      <c r="CJ212" s="6"/>
      <c r="CK212" s="6"/>
      <c r="CL212" s="6"/>
      <c r="CM212" s="52"/>
      <c r="CO212" s="328"/>
      <c r="CP212" s="41">
        <v>3</v>
      </c>
      <c r="CQ212" s="6"/>
      <c r="CR212" s="6"/>
      <c r="CS212" s="6"/>
      <c r="CT212" s="6"/>
      <c r="CU212" s="6"/>
      <c r="CV212" s="6"/>
      <c r="CW212" s="52"/>
      <c r="CY212" s="328"/>
      <c r="CZ212" s="41">
        <v>3</v>
      </c>
      <c r="DA212" s="6"/>
      <c r="DB212" s="6"/>
      <c r="DC212" s="6"/>
      <c r="DD212" s="6"/>
      <c r="DE212" s="6"/>
      <c r="DF212" s="6"/>
      <c r="DG212" s="52"/>
      <c r="DI212" s="328"/>
      <c r="DJ212" s="41">
        <v>3</v>
      </c>
      <c r="DK212" s="6"/>
      <c r="DL212" s="6"/>
      <c r="DM212" s="6"/>
      <c r="DN212" s="6"/>
      <c r="DO212" s="6"/>
      <c r="DP212" s="6"/>
      <c r="DQ212" s="52"/>
      <c r="DS212" s="328"/>
      <c r="DT212" s="41">
        <v>3</v>
      </c>
      <c r="DU212" s="6"/>
      <c r="DV212" s="6"/>
      <c r="DW212" s="6"/>
      <c r="DX212" s="6"/>
      <c r="DY212" s="6"/>
      <c r="DZ212" s="6"/>
      <c r="EA212" s="52"/>
      <c r="EC212" s="328"/>
      <c r="ED212" s="41">
        <v>3</v>
      </c>
      <c r="EE212" s="6"/>
      <c r="EF212" s="6"/>
      <c r="EG212" s="6"/>
      <c r="EH212" s="6"/>
      <c r="EI212" s="6"/>
      <c r="EJ212" s="6"/>
      <c r="EK212" s="52"/>
      <c r="EM212" s="328"/>
      <c r="EN212" s="41">
        <v>3</v>
      </c>
      <c r="EO212" s="6"/>
      <c r="EP212" s="6"/>
      <c r="EQ212" s="6"/>
      <c r="ER212" s="6"/>
      <c r="ES212" s="6"/>
      <c r="ET212" s="6"/>
      <c r="EU212" s="52"/>
      <c r="EW212" s="328"/>
      <c r="EX212" s="41">
        <v>3</v>
      </c>
      <c r="EY212" s="6"/>
      <c r="EZ212" s="6"/>
      <c r="FA212" s="6"/>
      <c r="FB212" s="6"/>
      <c r="FC212" s="6"/>
      <c r="FD212" s="6"/>
      <c r="FE212" s="52"/>
      <c r="FG212" s="328"/>
      <c r="FH212" s="41">
        <v>3</v>
      </c>
      <c r="FI212" s="6"/>
      <c r="FJ212" s="6"/>
      <c r="FK212" s="6"/>
      <c r="FL212" s="6"/>
      <c r="FM212" s="6"/>
      <c r="FN212" s="6"/>
      <c r="FO212" s="52"/>
      <c r="FQ212" s="328"/>
      <c r="FR212" s="41">
        <v>3</v>
      </c>
      <c r="FS212" s="6"/>
      <c r="FT212" s="6"/>
      <c r="FU212" s="6"/>
      <c r="FV212" s="6"/>
      <c r="FW212" s="6"/>
      <c r="FX212" s="6"/>
      <c r="FY212" s="52"/>
      <c r="GA212" s="328"/>
      <c r="GB212" s="41">
        <v>3</v>
      </c>
      <c r="GC212" s="6"/>
      <c r="GD212" s="6"/>
      <c r="GE212" s="6"/>
      <c r="GF212" s="6"/>
      <c r="GG212" s="6"/>
      <c r="GH212" s="6"/>
      <c r="GI212" s="52"/>
      <c r="GK212" s="328"/>
      <c r="GL212" s="41">
        <v>3</v>
      </c>
      <c r="GM212" s="6"/>
      <c r="GN212" s="6"/>
      <c r="GO212" s="6"/>
      <c r="GP212" s="6"/>
      <c r="GQ212" s="6"/>
      <c r="GR212" s="6"/>
      <c r="GS212" s="52"/>
      <c r="GU212" s="328"/>
      <c r="GV212" s="41">
        <v>3</v>
      </c>
      <c r="GW212" s="6"/>
      <c r="GX212" s="6"/>
      <c r="GY212" s="6"/>
      <c r="GZ212" s="6"/>
      <c r="HA212" s="6"/>
      <c r="HB212" s="6"/>
      <c r="HC212" s="52"/>
      <c r="HE212" s="328"/>
      <c r="HF212" s="41">
        <v>3</v>
      </c>
      <c r="HG212" s="6"/>
      <c r="HH212" s="6"/>
      <c r="HI212" s="6"/>
      <c r="HJ212" s="6"/>
      <c r="HK212" s="6"/>
      <c r="HL212" s="6"/>
      <c r="HM212" s="52"/>
      <c r="HO212" s="328"/>
      <c r="HP212" s="41">
        <v>3</v>
      </c>
      <c r="HQ212" s="6"/>
      <c r="HR212" s="6"/>
      <c r="HS212" s="6"/>
      <c r="HT212" s="6"/>
      <c r="HU212" s="6"/>
      <c r="HV212" s="6"/>
      <c r="HW212" s="52"/>
      <c r="HY212" s="328"/>
      <c r="HZ212" s="41">
        <v>3</v>
      </c>
      <c r="IA212" s="6"/>
      <c r="IB212" s="6"/>
      <c r="IC212" s="6"/>
      <c r="ID212" s="6"/>
      <c r="IE212" s="6"/>
      <c r="IF212" s="6"/>
      <c r="IG212" s="52"/>
      <c r="II212" s="328"/>
      <c r="IJ212" s="41">
        <v>3</v>
      </c>
      <c r="IK212" s="6"/>
      <c r="IL212" s="6"/>
      <c r="IM212" s="6"/>
      <c r="IN212" s="6"/>
      <c r="IO212" s="6"/>
      <c r="IP212" s="6"/>
      <c r="IQ212" s="52"/>
      <c r="IS212" s="328"/>
      <c r="IT212" s="41">
        <v>3</v>
      </c>
      <c r="IU212" s="6"/>
      <c r="IV212" s="6"/>
      <c r="IW212" s="6"/>
      <c r="IX212" s="6"/>
      <c r="IY212" s="6"/>
      <c r="IZ212" s="6"/>
      <c r="JA212" s="52"/>
    </row>
    <row r="213" spans="1:261" s="1" customFormat="1" outlineLevel="2" x14ac:dyDescent="0.25">
      <c r="B213" s="338"/>
      <c r="C213" s="339"/>
      <c r="D213" s="17" t="s">
        <v>1</v>
      </c>
      <c r="E213" s="36">
        <f>AVERAGE(O213,Y213,AI213,AS213,BC213,BM213,BW213,CG213,CQ213,DA213,DK213,DU213,EE213,EO213,EY213,FI213,FS213,GC213,GM213,GW213,HG213,HQ213,IA213,IK213,IU213)</f>
        <v>0</v>
      </c>
      <c r="F213" s="36">
        <f t="shared" ref="F213:J213" si="1002">AVERAGE(P213,Z213,AJ213,AT213,BD213,BN213,BX213,CH213,CR213,DB213,DL213,DV213,EF213,EP213,EZ213,FJ213,FT213,GD213,GN213,GX213,HH213,HR213,IB213,IL213,IV213)</f>
        <v>0</v>
      </c>
      <c r="G213" s="36" t="e">
        <f t="shared" si="1002"/>
        <v>#DIV/0!</v>
      </c>
      <c r="H213" s="36" t="e">
        <f t="shared" si="1002"/>
        <v>#DIV/0!</v>
      </c>
      <c r="I213" s="36" t="e">
        <f t="shared" si="1002"/>
        <v>#DIV/0!</v>
      </c>
      <c r="J213" s="36" t="e">
        <f t="shared" si="1002"/>
        <v>#DIV/0!</v>
      </c>
      <c r="K213" s="52" t="s">
        <v>430</v>
      </c>
      <c r="M213" s="48"/>
      <c r="N213" s="17" t="s">
        <v>1</v>
      </c>
      <c r="O213" s="36">
        <f>IF(COUNT(O210:O212)=0,"",AVERAGE(O210:O212))</f>
        <v>0</v>
      </c>
      <c r="P213" s="36">
        <f>IF(COUNT(P210:P212)=0,"",AVERAGE(P210:P212))</f>
        <v>0</v>
      </c>
      <c r="Q213" s="36" t="str">
        <f>IF(COUNT(Q210:Q212)=0,"",AVERAGE(Q210:Q212))</f>
        <v/>
      </c>
      <c r="R213" s="36" t="str">
        <f>IF(COUNT(R210:R212)=0,"",AVERAGE(R210:R212))</f>
        <v/>
      </c>
      <c r="S213" s="36"/>
      <c r="T213" s="36" t="str">
        <f>IF(COUNT(T210:T212)=0,"",AVERAGE(T210:T212))</f>
        <v/>
      </c>
      <c r="U213" s="52" t="str">
        <f>IF(COUNT(#REF!)=0,"",AVERAGE(#REF!))</f>
        <v/>
      </c>
      <c r="W213" s="48"/>
      <c r="X213" s="17" t="s">
        <v>1</v>
      </c>
      <c r="Y213" s="36" t="str">
        <f t="shared" ref="Y213:AD213" si="1003">IF(COUNT(Y210:Y212)=0,"",AVERAGE(Y210:Y212))</f>
        <v/>
      </c>
      <c r="Z213" s="36" t="str">
        <f t="shared" si="1003"/>
        <v/>
      </c>
      <c r="AA213" s="36" t="str">
        <f t="shared" si="1003"/>
        <v/>
      </c>
      <c r="AB213" s="36" t="str">
        <f t="shared" si="1003"/>
        <v/>
      </c>
      <c r="AC213" s="36" t="str">
        <f t="shared" si="1003"/>
        <v/>
      </c>
      <c r="AD213" s="36" t="str">
        <f t="shared" si="1003"/>
        <v/>
      </c>
      <c r="AE213" s="52" t="str">
        <f>IF(COUNT(#REF!)=0,"",AVERAGE(#REF!))</f>
        <v/>
      </c>
      <c r="AG213" s="48"/>
      <c r="AH213" s="17" t="s">
        <v>1</v>
      </c>
      <c r="AI213" s="36" t="str">
        <f t="shared" ref="AI213:AN213" si="1004">IF(COUNT(AI210:AI212)=0,"",AVERAGE(AI210:AI212))</f>
        <v/>
      </c>
      <c r="AJ213" s="36" t="str">
        <f t="shared" si="1004"/>
        <v/>
      </c>
      <c r="AK213" s="36" t="str">
        <f t="shared" si="1004"/>
        <v/>
      </c>
      <c r="AL213" s="36" t="str">
        <f t="shared" si="1004"/>
        <v/>
      </c>
      <c r="AM213" s="36" t="str">
        <f t="shared" si="1004"/>
        <v/>
      </c>
      <c r="AN213" s="36" t="str">
        <f t="shared" si="1004"/>
        <v/>
      </c>
      <c r="AO213" s="52" t="str">
        <f>IF(COUNT(#REF!)=0,"",AVERAGE(#REF!))</f>
        <v/>
      </c>
      <c r="AQ213" s="48"/>
      <c r="AR213" s="17" t="s">
        <v>1</v>
      </c>
      <c r="AS213" s="36" t="str">
        <f t="shared" ref="AS213:AX213" si="1005">IF(COUNT(AS210:AS212)=0,"",AVERAGE(AS210:AS212))</f>
        <v/>
      </c>
      <c r="AT213" s="36" t="str">
        <f t="shared" si="1005"/>
        <v/>
      </c>
      <c r="AU213" s="36" t="str">
        <f t="shared" si="1005"/>
        <v/>
      </c>
      <c r="AV213" s="36" t="str">
        <f t="shared" si="1005"/>
        <v/>
      </c>
      <c r="AW213" s="36" t="str">
        <f t="shared" si="1005"/>
        <v/>
      </c>
      <c r="AX213" s="36" t="str">
        <f t="shared" si="1005"/>
        <v/>
      </c>
      <c r="AY213" s="52" t="str">
        <f>IF(COUNT(#REF!)=0,"",AVERAGE(#REF!))</f>
        <v/>
      </c>
      <c r="BA213" s="48"/>
      <c r="BB213" s="17" t="s">
        <v>1</v>
      </c>
      <c r="BC213" s="36" t="str">
        <f t="shared" ref="BC213:BH213" si="1006">IF(COUNT(BC210:BC212)=0,"",AVERAGE(BC210:BC212))</f>
        <v/>
      </c>
      <c r="BD213" s="36" t="str">
        <f t="shared" si="1006"/>
        <v/>
      </c>
      <c r="BE213" s="36" t="str">
        <f t="shared" si="1006"/>
        <v/>
      </c>
      <c r="BF213" s="36" t="str">
        <f t="shared" si="1006"/>
        <v/>
      </c>
      <c r="BG213" s="36" t="str">
        <f t="shared" si="1006"/>
        <v/>
      </c>
      <c r="BH213" s="36" t="str">
        <f t="shared" si="1006"/>
        <v/>
      </c>
      <c r="BI213" s="52" t="str">
        <f>IF(COUNT(#REF!)=0,"",AVERAGE(#REF!))</f>
        <v/>
      </c>
      <c r="BK213" s="48"/>
      <c r="BL213" s="17" t="s">
        <v>1</v>
      </c>
      <c r="BM213" s="36" t="str">
        <f t="shared" ref="BM213:BR213" si="1007">IF(COUNT(BM210:BM212)=0,"",AVERAGE(BM210:BM212))</f>
        <v/>
      </c>
      <c r="BN213" s="36" t="str">
        <f t="shared" si="1007"/>
        <v/>
      </c>
      <c r="BO213" s="36" t="str">
        <f t="shared" si="1007"/>
        <v/>
      </c>
      <c r="BP213" s="36" t="str">
        <f t="shared" si="1007"/>
        <v/>
      </c>
      <c r="BQ213" s="36" t="str">
        <f t="shared" si="1007"/>
        <v/>
      </c>
      <c r="BR213" s="36" t="str">
        <f t="shared" si="1007"/>
        <v/>
      </c>
      <c r="BS213" s="52" t="str">
        <f>IF(COUNT(#REF!)=0,"",AVERAGE(#REF!))</f>
        <v/>
      </c>
      <c r="BU213" s="48"/>
      <c r="BV213" s="17" t="s">
        <v>1</v>
      </c>
      <c r="BW213" s="36" t="str">
        <f t="shared" ref="BW213:CB213" si="1008">IF(COUNT(BW210:BW212)=0,"",AVERAGE(BW210:BW212))</f>
        <v/>
      </c>
      <c r="BX213" s="36" t="str">
        <f t="shared" si="1008"/>
        <v/>
      </c>
      <c r="BY213" s="36" t="str">
        <f t="shared" si="1008"/>
        <v/>
      </c>
      <c r="BZ213" s="36" t="str">
        <f t="shared" si="1008"/>
        <v/>
      </c>
      <c r="CA213" s="36" t="str">
        <f t="shared" si="1008"/>
        <v/>
      </c>
      <c r="CB213" s="36" t="str">
        <f t="shared" si="1008"/>
        <v/>
      </c>
      <c r="CC213" s="52" t="str">
        <f>IF(COUNT(#REF!)=0,"",AVERAGE(#REF!))</f>
        <v/>
      </c>
      <c r="CE213" s="48"/>
      <c r="CF213" s="17" t="s">
        <v>1</v>
      </c>
      <c r="CG213" s="36" t="str">
        <f t="shared" ref="CG213:CL213" si="1009">IF(COUNT(CG210:CG212)=0,"",AVERAGE(CG210:CG212))</f>
        <v/>
      </c>
      <c r="CH213" s="36" t="str">
        <f t="shared" si="1009"/>
        <v/>
      </c>
      <c r="CI213" s="36" t="str">
        <f t="shared" si="1009"/>
        <v/>
      </c>
      <c r="CJ213" s="36" t="str">
        <f t="shared" si="1009"/>
        <v/>
      </c>
      <c r="CK213" s="36" t="str">
        <f t="shared" si="1009"/>
        <v/>
      </c>
      <c r="CL213" s="36" t="str">
        <f t="shared" si="1009"/>
        <v/>
      </c>
      <c r="CM213" s="52" t="str">
        <f>IF(COUNT(#REF!)=0,"",AVERAGE(#REF!))</f>
        <v/>
      </c>
      <c r="CO213" s="48"/>
      <c r="CP213" s="17" t="s">
        <v>1</v>
      </c>
      <c r="CQ213" s="36" t="str">
        <f t="shared" ref="CQ213:CV213" si="1010">IF(COUNT(CQ210:CQ212)=0,"",AVERAGE(CQ210:CQ212))</f>
        <v/>
      </c>
      <c r="CR213" s="36" t="str">
        <f t="shared" si="1010"/>
        <v/>
      </c>
      <c r="CS213" s="36" t="str">
        <f t="shared" si="1010"/>
        <v/>
      </c>
      <c r="CT213" s="36" t="str">
        <f t="shared" si="1010"/>
        <v/>
      </c>
      <c r="CU213" s="36" t="str">
        <f t="shared" si="1010"/>
        <v/>
      </c>
      <c r="CV213" s="36" t="str">
        <f t="shared" si="1010"/>
        <v/>
      </c>
      <c r="CW213" s="52" t="str">
        <f>IF(COUNT(#REF!)=0,"",AVERAGE(#REF!))</f>
        <v/>
      </c>
      <c r="CY213" s="48"/>
      <c r="CZ213" s="17" t="s">
        <v>1</v>
      </c>
      <c r="DA213" s="36" t="str">
        <f t="shared" ref="DA213:DF213" si="1011">IF(COUNT(DA210:DA212)=0,"",AVERAGE(DA210:DA212))</f>
        <v/>
      </c>
      <c r="DB213" s="36" t="str">
        <f t="shared" si="1011"/>
        <v/>
      </c>
      <c r="DC213" s="36" t="str">
        <f t="shared" si="1011"/>
        <v/>
      </c>
      <c r="DD213" s="36" t="str">
        <f t="shared" si="1011"/>
        <v/>
      </c>
      <c r="DE213" s="36" t="str">
        <f t="shared" si="1011"/>
        <v/>
      </c>
      <c r="DF213" s="36" t="str">
        <f t="shared" si="1011"/>
        <v/>
      </c>
      <c r="DG213" s="52" t="str">
        <f>IF(COUNT(#REF!)=0,"",AVERAGE(#REF!))</f>
        <v/>
      </c>
      <c r="DI213" s="48"/>
      <c r="DJ213" s="17" t="s">
        <v>1</v>
      </c>
      <c r="DK213" s="36" t="str">
        <f t="shared" ref="DK213:DP213" si="1012">IF(COUNT(DK210:DK212)=0,"",AVERAGE(DK210:DK212))</f>
        <v/>
      </c>
      <c r="DL213" s="36" t="str">
        <f t="shared" si="1012"/>
        <v/>
      </c>
      <c r="DM213" s="36" t="str">
        <f t="shared" si="1012"/>
        <v/>
      </c>
      <c r="DN213" s="36" t="str">
        <f t="shared" si="1012"/>
        <v/>
      </c>
      <c r="DO213" s="36" t="str">
        <f t="shared" si="1012"/>
        <v/>
      </c>
      <c r="DP213" s="36" t="str">
        <f t="shared" si="1012"/>
        <v/>
      </c>
      <c r="DQ213" s="52" t="str">
        <f>IF(COUNT(#REF!)=0,"",AVERAGE(#REF!))</f>
        <v/>
      </c>
      <c r="DS213" s="48"/>
      <c r="DT213" s="17" t="s">
        <v>1</v>
      </c>
      <c r="DU213" s="36" t="str">
        <f t="shared" ref="DU213:DZ213" si="1013">IF(COUNT(DU210:DU212)=0,"",AVERAGE(DU210:DU212))</f>
        <v/>
      </c>
      <c r="DV213" s="36" t="str">
        <f t="shared" si="1013"/>
        <v/>
      </c>
      <c r="DW213" s="36" t="str">
        <f t="shared" si="1013"/>
        <v/>
      </c>
      <c r="DX213" s="36" t="str">
        <f t="shared" si="1013"/>
        <v/>
      </c>
      <c r="DY213" s="36" t="str">
        <f t="shared" si="1013"/>
        <v/>
      </c>
      <c r="DZ213" s="36" t="str">
        <f t="shared" si="1013"/>
        <v/>
      </c>
      <c r="EA213" s="52" t="str">
        <f>IF(COUNT(#REF!)=0,"",AVERAGE(#REF!))</f>
        <v/>
      </c>
      <c r="EC213" s="48"/>
      <c r="ED213" s="17" t="s">
        <v>1</v>
      </c>
      <c r="EE213" s="36" t="str">
        <f t="shared" ref="EE213:EJ213" si="1014">IF(COUNT(EE210:EE212)=0,"",AVERAGE(EE210:EE212))</f>
        <v/>
      </c>
      <c r="EF213" s="36" t="str">
        <f t="shared" si="1014"/>
        <v/>
      </c>
      <c r="EG213" s="36" t="str">
        <f t="shared" si="1014"/>
        <v/>
      </c>
      <c r="EH213" s="36" t="str">
        <f t="shared" si="1014"/>
        <v/>
      </c>
      <c r="EI213" s="36" t="str">
        <f t="shared" si="1014"/>
        <v/>
      </c>
      <c r="EJ213" s="36" t="str">
        <f t="shared" si="1014"/>
        <v/>
      </c>
      <c r="EK213" s="52" t="str">
        <f>IF(COUNT(#REF!)=0,"",AVERAGE(#REF!))</f>
        <v/>
      </c>
      <c r="EM213" s="48"/>
      <c r="EN213" s="17" t="s">
        <v>1</v>
      </c>
      <c r="EO213" s="36" t="str">
        <f t="shared" ref="EO213:ET213" si="1015">IF(COUNT(EO210:EO212)=0,"",AVERAGE(EO210:EO212))</f>
        <v/>
      </c>
      <c r="EP213" s="36" t="str">
        <f t="shared" si="1015"/>
        <v/>
      </c>
      <c r="EQ213" s="36" t="str">
        <f t="shared" si="1015"/>
        <v/>
      </c>
      <c r="ER213" s="36" t="str">
        <f t="shared" si="1015"/>
        <v/>
      </c>
      <c r="ES213" s="36" t="str">
        <f t="shared" si="1015"/>
        <v/>
      </c>
      <c r="ET213" s="36" t="str">
        <f t="shared" si="1015"/>
        <v/>
      </c>
      <c r="EU213" s="52" t="str">
        <f>IF(COUNT(#REF!)=0,"",AVERAGE(#REF!))</f>
        <v/>
      </c>
      <c r="EW213" s="48"/>
      <c r="EX213" s="17" t="s">
        <v>1</v>
      </c>
      <c r="EY213" s="36" t="str">
        <f t="shared" ref="EY213:FD213" si="1016">IF(COUNT(EY210:EY212)=0,"",AVERAGE(EY210:EY212))</f>
        <v/>
      </c>
      <c r="EZ213" s="36" t="str">
        <f t="shared" si="1016"/>
        <v/>
      </c>
      <c r="FA213" s="36" t="str">
        <f t="shared" si="1016"/>
        <v/>
      </c>
      <c r="FB213" s="36" t="str">
        <f t="shared" si="1016"/>
        <v/>
      </c>
      <c r="FC213" s="36" t="str">
        <f t="shared" si="1016"/>
        <v/>
      </c>
      <c r="FD213" s="36" t="str">
        <f t="shared" si="1016"/>
        <v/>
      </c>
      <c r="FE213" s="52" t="str">
        <f>IF(COUNT(#REF!)=0,"",AVERAGE(#REF!))</f>
        <v/>
      </c>
      <c r="FG213" s="48"/>
      <c r="FH213" s="17" t="s">
        <v>1</v>
      </c>
      <c r="FI213" s="36" t="str">
        <f t="shared" ref="FI213:FN213" si="1017">IF(COUNT(FI210:FI212)=0,"",AVERAGE(FI210:FI212))</f>
        <v/>
      </c>
      <c r="FJ213" s="36" t="str">
        <f t="shared" si="1017"/>
        <v/>
      </c>
      <c r="FK213" s="36" t="str">
        <f t="shared" si="1017"/>
        <v/>
      </c>
      <c r="FL213" s="36" t="str">
        <f t="shared" si="1017"/>
        <v/>
      </c>
      <c r="FM213" s="36" t="str">
        <f t="shared" si="1017"/>
        <v/>
      </c>
      <c r="FN213" s="36" t="str">
        <f t="shared" si="1017"/>
        <v/>
      </c>
      <c r="FO213" s="52" t="str">
        <f>IF(COUNT(#REF!)=0,"",AVERAGE(#REF!))</f>
        <v/>
      </c>
      <c r="FQ213" s="48"/>
      <c r="FR213" s="17" t="s">
        <v>1</v>
      </c>
      <c r="FS213" s="36" t="str">
        <f t="shared" ref="FS213:FX213" si="1018">IF(COUNT(FS210:FS212)=0,"",AVERAGE(FS210:FS212))</f>
        <v/>
      </c>
      <c r="FT213" s="36" t="str">
        <f t="shared" si="1018"/>
        <v/>
      </c>
      <c r="FU213" s="36" t="str">
        <f t="shared" si="1018"/>
        <v/>
      </c>
      <c r="FV213" s="36" t="str">
        <f t="shared" si="1018"/>
        <v/>
      </c>
      <c r="FW213" s="36" t="str">
        <f t="shared" si="1018"/>
        <v/>
      </c>
      <c r="FX213" s="36" t="str">
        <f t="shared" si="1018"/>
        <v/>
      </c>
      <c r="FY213" s="52" t="str">
        <f>IF(COUNT(#REF!)=0,"",AVERAGE(#REF!))</f>
        <v/>
      </c>
      <c r="GA213" s="48"/>
      <c r="GB213" s="17" t="s">
        <v>1</v>
      </c>
      <c r="GC213" s="36" t="str">
        <f t="shared" ref="GC213:GH213" si="1019">IF(COUNT(GC210:GC212)=0,"",AVERAGE(GC210:GC212))</f>
        <v/>
      </c>
      <c r="GD213" s="36" t="str">
        <f t="shared" si="1019"/>
        <v/>
      </c>
      <c r="GE213" s="36" t="str">
        <f t="shared" si="1019"/>
        <v/>
      </c>
      <c r="GF213" s="36" t="str">
        <f t="shared" si="1019"/>
        <v/>
      </c>
      <c r="GG213" s="36" t="str">
        <f t="shared" si="1019"/>
        <v/>
      </c>
      <c r="GH213" s="36" t="str">
        <f t="shared" si="1019"/>
        <v/>
      </c>
      <c r="GI213" s="52" t="str">
        <f>IF(COUNT(#REF!)=0,"",AVERAGE(#REF!))</f>
        <v/>
      </c>
      <c r="GK213" s="48"/>
      <c r="GL213" s="17" t="s">
        <v>1</v>
      </c>
      <c r="GM213" s="36" t="str">
        <f t="shared" ref="GM213:GR213" si="1020">IF(COUNT(GM210:GM212)=0,"",AVERAGE(GM210:GM212))</f>
        <v/>
      </c>
      <c r="GN213" s="36" t="str">
        <f t="shared" si="1020"/>
        <v/>
      </c>
      <c r="GO213" s="36" t="str">
        <f t="shared" si="1020"/>
        <v/>
      </c>
      <c r="GP213" s="36" t="str">
        <f t="shared" si="1020"/>
        <v/>
      </c>
      <c r="GQ213" s="36" t="str">
        <f t="shared" si="1020"/>
        <v/>
      </c>
      <c r="GR213" s="36" t="str">
        <f t="shared" si="1020"/>
        <v/>
      </c>
      <c r="GS213" s="52" t="str">
        <f>IF(COUNT(#REF!)=0,"",AVERAGE(#REF!))</f>
        <v/>
      </c>
      <c r="GU213" s="48"/>
      <c r="GV213" s="17" t="s">
        <v>1</v>
      </c>
      <c r="GW213" s="36" t="str">
        <f t="shared" ref="GW213:HB213" si="1021">IF(COUNT(GW210:GW212)=0,"",AVERAGE(GW210:GW212))</f>
        <v/>
      </c>
      <c r="GX213" s="36" t="str">
        <f t="shared" si="1021"/>
        <v/>
      </c>
      <c r="GY213" s="36" t="str">
        <f t="shared" si="1021"/>
        <v/>
      </c>
      <c r="GZ213" s="36" t="str">
        <f t="shared" si="1021"/>
        <v/>
      </c>
      <c r="HA213" s="36" t="str">
        <f t="shared" si="1021"/>
        <v/>
      </c>
      <c r="HB213" s="36" t="str">
        <f t="shared" si="1021"/>
        <v/>
      </c>
      <c r="HC213" s="52" t="str">
        <f>IF(COUNT(#REF!)=0,"",AVERAGE(#REF!))</f>
        <v/>
      </c>
      <c r="HE213" s="48"/>
      <c r="HF213" s="17" t="s">
        <v>1</v>
      </c>
      <c r="HG213" s="36" t="str">
        <f t="shared" ref="HG213:HL213" si="1022">IF(COUNT(HG210:HG212)=0,"",AVERAGE(HG210:HG212))</f>
        <v/>
      </c>
      <c r="HH213" s="36" t="str">
        <f t="shared" si="1022"/>
        <v/>
      </c>
      <c r="HI213" s="36" t="str">
        <f t="shared" si="1022"/>
        <v/>
      </c>
      <c r="HJ213" s="36" t="str">
        <f t="shared" si="1022"/>
        <v/>
      </c>
      <c r="HK213" s="36" t="str">
        <f t="shared" si="1022"/>
        <v/>
      </c>
      <c r="HL213" s="36" t="str">
        <f t="shared" si="1022"/>
        <v/>
      </c>
      <c r="HM213" s="52" t="str">
        <f>IF(COUNT(#REF!)=0,"",AVERAGE(#REF!))</f>
        <v/>
      </c>
      <c r="HO213" s="48"/>
      <c r="HP213" s="17" t="s">
        <v>1</v>
      </c>
      <c r="HQ213" s="36" t="str">
        <f t="shared" ref="HQ213:HV213" si="1023">IF(COUNT(HQ210:HQ212)=0,"",AVERAGE(HQ210:HQ212))</f>
        <v/>
      </c>
      <c r="HR213" s="36" t="str">
        <f t="shared" si="1023"/>
        <v/>
      </c>
      <c r="HS213" s="36" t="str">
        <f t="shared" si="1023"/>
        <v/>
      </c>
      <c r="HT213" s="36" t="str">
        <f t="shared" si="1023"/>
        <v/>
      </c>
      <c r="HU213" s="36" t="str">
        <f t="shared" si="1023"/>
        <v/>
      </c>
      <c r="HV213" s="36" t="str">
        <f t="shared" si="1023"/>
        <v/>
      </c>
      <c r="HW213" s="52" t="str">
        <f>IF(COUNT(#REF!)=0,"",AVERAGE(#REF!))</f>
        <v/>
      </c>
      <c r="HY213" s="48"/>
      <c r="HZ213" s="17" t="s">
        <v>1</v>
      </c>
      <c r="IA213" s="36" t="str">
        <f t="shared" ref="IA213:IF213" si="1024">IF(COUNT(IA210:IA212)=0,"",AVERAGE(IA210:IA212))</f>
        <v/>
      </c>
      <c r="IB213" s="36" t="str">
        <f t="shared" si="1024"/>
        <v/>
      </c>
      <c r="IC213" s="36" t="str">
        <f t="shared" si="1024"/>
        <v/>
      </c>
      <c r="ID213" s="36" t="str">
        <f t="shared" si="1024"/>
        <v/>
      </c>
      <c r="IE213" s="36" t="str">
        <f t="shared" si="1024"/>
        <v/>
      </c>
      <c r="IF213" s="36" t="str">
        <f t="shared" si="1024"/>
        <v/>
      </c>
      <c r="IG213" s="52" t="str">
        <f>IF(COUNT(#REF!)=0,"",AVERAGE(#REF!))</f>
        <v/>
      </c>
      <c r="II213" s="48"/>
      <c r="IJ213" s="17" t="s">
        <v>1</v>
      </c>
      <c r="IK213" s="36" t="str">
        <f t="shared" ref="IK213:IP213" si="1025">IF(COUNT(IK210:IK212)=0,"",AVERAGE(IK210:IK212))</f>
        <v/>
      </c>
      <c r="IL213" s="36" t="str">
        <f t="shared" si="1025"/>
        <v/>
      </c>
      <c r="IM213" s="36" t="str">
        <f t="shared" si="1025"/>
        <v/>
      </c>
      <c r="IN213" s="36" t="str">
        <f t="shared" si="1025"/>
        <v/>
      </c>
      <c r="IO213" s="36" t="str">
        <f t="shared" si="1025"/>
        <v/>
      </c>
      <c r="IP213" s="36" t="str">
        <f t="shared" si="1025"/>
        <v/>
      </c>
      <c r="IQ213" s="52" t="str">
        <f>IF(COUNT(#REF!)=0,"",AVERAGE(#REF!))</f>
        <v/>
      </c>
      <c r="IS213" s="48"/>
      <c r="IT213" s="17" t="s">
        <v>1</v>
      </c>
      <c r="IU213" s="36" t="str">
        <f t="shared" ref="IU213:IZ213" si="1026">IF(COUNT(IU210:IU212)=0,"",AVERAGE(IU210:IU212))</f>
        <v/>
      </c>
      <c r="IV213" s="36" t="str">
        <f t="shared" si="1026"/>
        <v/>
      </c>
      <c r="IW213" s="36" t="str">
        <f t="shared" si="1026"/>
        <v/>
      </c>
      <c r="IX213" s="36" t="str">
        <f t="shared" si="1026"/>
        <v/>
      </c>
      <c r="IY213" s="36" t="str">
        <f t="shared" si="1026"/>
        <v/>
      </c>
      <c r="IZ213" s="36" t="str">
        <f t="shared" si="1026"/>
        <v/>
      </c>
      <c r="JA213" s="52" t="str">
        <f>IF(COUNT(#REF!)=0,"",AVERAGE(#REF!))</f>
        <v/>
      </c>
    </row>
    <row r="214" spans="1:261" s="1" customFormat="1" ht="13.8" outlineLevel="1" x14ac:dyDescent="0.25">
      <c r="A214" s="99" t="s">
        <v>129</v>
      </c>
      <c r="B214" s="345">
        <f>IF(A214="High",TECHHigh,(IF(A214="Medium",TECHMed,(IF(A214="Low",TechLow,0)))))</f>
        <v>1</v>
      </c>
      <c r="C214" s="341">
        <v>6.8</v>
      </c>
      <c r="D214" s="38" t="s">
        <v>118</v>
      </c>
      <c r="E214" s="349">
        <f>E216</f>
        <v>0</v>
      </c>
      <c r="F214" s="349">
        <f t="shared" ref="F214:J214" si="1027">F216</f>
        <v>0</v>
      </c>
      <c r="G214" s="349" t="e">
        <f t="shared" si="1027"/>
        <v>#DIV/0!</v>
      </c>
      <c r="H214" s="349" t="e">
        <f t="shared" si="1027"/>
        <v>#DIV/0!</v>
      </c>
      <c r="I214" s="349" t="e">
        <f t="shared" si="1027"/>
        <v>#DIV/0!</v>
      </c>
      <c r="J214" s="349" t="e">
        <f t="shared" si="1027"/>
        <v>#DIV/0!</v>
      </c>
      <c r="K214" s="52"/>
      <c r="M214" s="37">
        <v>6.8</v>
      </c>
      <c r="N214" s="38" t="s">
        <v>118</v>
      </c>
      <c r="O214" s="38"/>
      <c r="P214" s="38"/>
      <c r="Q214" s="38"/>
      <c r="R214" s="38"/>
      <c r="S214" s="38"/>
      <c r="T214" s="38"/>
      <c r="U214" s="52"/>
      <c r="W214" s="37">
        <v>6.8</v>
      </c>
      <c r="X214" s="38" t="s">
        <v>118</v>
      </c>
      <c r="Y214" s="38"/>
      <c r="Z214" s="38"/>
      <c r="AA214" s="38"/>
      <c r="AB214" s="38"/>
      <c r="AC214" s="38"/>
      <c r="AD214" s="38"/>
      <c r="AE214" s="52"/>
      <c r="AG214" s="37">
        <v>6.8</v>
      </c>
      <c r="AH214" s="38" t="s">
        <v>118</v>
      </c>
      <c r="AI214" s="38"/>
      <c r="AJ214" s="38"/>
      <c r="AK214" s="38"/>
      <c r="AL214" s="38"/>
      <c r="AM214" s="38"/>
      <c r="AN214" s="38"/>
      <c r="AO214" s="52"/>
      <c r="AQ214" s="37">
        <v>6.8</v>
      </c>
      <c r="AR214" s="38" t="s">
        <v>118</v>
      </c>
      <c r="AS214" s="38"/>
      <c r="AT214" s="38"/>
      <c r="AU214" s="38"/>
      <c r="AV214" s="38"/>
      <c r="AW214" s="38"/>
      <c r="AX214" s="38"/>
      <c r="AY214" s="52"/>
      <c r="BA214" s="37">
        <v>6.8</v>
      </c>
      <c r="BB214" s="38" t="s">
        <v>118</v>
      </c>
      <c r="BC214" s="38"/>
      <c r="BD214" s="38"/>
      <c r="BE214" s="38"/>
      <c r="BF214" s="38"/>
      <c r="BG214" s="38"/>
      <c r="BH214" s="38"/>
      <c r="BI214" s="52"/>
      <c r="BK214" s="37">
        <v>6.8</v>
      </c>
      <c r="BL214" s="38" t="s">
        <v>118</v>
      </c>
      <c r="BM214" s="38"/>
      <c r="BN214" s="38"/>
      <c r="BO214" s="38"/>
      <c r="BP214" s="38"/>
      <c r="BQ214" s="38"/>
      <c r="BR214" s="38"/>
      <c r="BS214" s="52"/>
      <c r="BU214" s="37">
        <v>6.8</v>
      </c>
      <c r="BV214" s="38" t="s">
        <v>118</v>
      </c>
      <c r="BW214" s="38"/>
      <c r="BX214" s="38"/>
      <c r="BY214" s="38"/>
      <c r="BZ214" s="38"/>
      <c r="CA214" s="38"/>
      <c r="CB214" s="38"/>
      <c r="CC214" s="52"/>
      <c r="CE214" s="37">
        <v>6.8</v>
      </c>
      <c r="CF214" s="38" t="s">
        <v>118</v>
      </c>
      <c r="CG214" s="38"/>
      <c r="CH214" s="38"/>
      <c r="CI214" s="38"/>
      <c r="CJ214" s="38"/>
      <c r="CK214" s="38"/>
      <c r="CL214" s="38"/>
      <c r="CM214" s="52"/>
      <c r="CO214" s="37">
        <v>6.8</v>
      </c>
      <c r="CP214" s="38" t="s">
        <v>118</v>
      </c>
      <c r="CQ214" s="38"/>
      <c r="CR214" s="38"/>
      <c r="CS214" s="38"/>
      <c r="CT214" s="38"/>
      <c r="CU214" s="38"/>
      <c r="CV214" s="38"/>
      <c r="CW214" s="52"/>
      <c r="CY214" s="37">
        <v>6.8</v>
      </c>
      <c r="CZ214" s="38" t="s">
        <v>118</v>
      </c>
      <c r="DA214" s="38"/>
      <c r="DB214" s="38"/>
      <c r="DC214" s="38"/>
      <c r="DD214" s="38"/>
      <c r="DE214" s="38"/>
      <c r="DF214" s="38"/>
      <c r="DG214" s="52"/>
      <c r="DI214" s="37">
        <v>6.8</v>
      </c>
      <c r="DJ214" s="38" t="s">
        <v>118</v>
      </c>
      <c r="DK214" s="38"/>
      <c r="DL214" s="38"/>
      <c r="DM214" s="38"/>
      <c r="DN214" s="38"/>
      <c r="DO214" s="38"/>
      <c r="DP214" s="38"/>
      <c r="DQ214" s="52"/>
      <c r="DS214" s="37">
        <v>6.8</v>
      </c>
      <c r="DT214" s="38" t="s">
        <v>118</v>
      </c>
      <c r="DU214" s="38"/>
      <c r="DV214" s="38"/>
      <c r="DW214" s="38"/>
      <c r="DX214" s="38"/>
      <c r="DY214" s="38"/>
      <c r="DZ214" s="38"/>
      <c r="EA214" s="52"/>
      <c r="EC214" s="37">
        <v>6.8</v>
      </c>
      <c r="ED214" s="38" t="s">
        <v>118</v>
      </c>
      <c r="EE214" s="38"/>
      <c r="EF214" s="38"/>
      <c r="EG214" s="38"/>
      <c r="EH214" s="38"/>
      <c r="EI214" s="38"/>
      <c r="EJ214" s="38"/>
      <c r="EK214" s="52"/>
      <c r="EM214" s="37">
        <v>6.8</v>
      </c>
      <c r="EN214" s="38" t="s">
        <v>118</v>
      </c>
      <c r="EO214" s="38"/>
      <c r="EP214" s="38"/>
      <c r="EQ214" s="38"/>
      <c r="ER214" s="38"/>
      <c r="ES214" s="38"/>
      <c r="ET214" s="38"/>
      <c r="EU214" s="52"/>
      <c r="EW214" s="37">
        <v>6.8</v>
      </c>
      <c r="EX214" s="38" t="s">
        <v>118</v>
      </c>
      <c r="EY214" s="38"/>
      <c r="EZ214" s="38"/>
      <c r="FA214" s="38"/>
      <c r="FB214" s="38"/>
      <c r="FC214" s="38"/>
      <c r="FD214" s="38"/>
      <c r="FE214" s="52"/>
      <c r="FG214" s="37">
        <v>6.8</v>
      </c>
      <c r="FH214" s="38" t="s">
        <v>118</v>
      </c>
      <c r="FI214" s="38"/>
      <c r="FJ214" s="38"/>
      <c r="FK214" s="38"/>
      <c r="FL214" s="38"/>
      <c r="FM214" s="38"/>
      <c r="FN214" s="38"/>
      <c r="FO214" s="52"/>
      <c r="FQ214" s="37">
        <v>6.8</v>
      </c>
      <c r="FR214" s="38" t="s">
        <v>118</v>
      </c>
      <c r="FS214" s="38"/>
      <c r="FT214" s="38"/>
      <c r="FU214" s="38"/>
      <c r="FV214" s="38"/>
      <c r="FW214" s="38"/>
      <c r="FX214" s="38"/>
      <c r="FY214" s="52"/>
      <c r="GA214" s="37">
        <v>6.8</v>
      </c>
      <c r="GB214" s="38" t="s">
        <v>118</v>
      </c>
      <c r="GC214" s="38"/>
      <c r="GD214" s="38"/>
      <c r="GE214" s="38"/>
      <c r="GF214" s="38"/>
      <c r="GG214" s="38"/>
      <c r="GH214" s="38"/>
      <c r="GI214" s="52"/>
      <c r="GK214" s="37">
        <v>6.8</v>
      </c>
      <c r="GL214" s="38" t="s">
        <v>118</v>
      </c>
      <c r="GM214" s="38"/>
      <c r="GN214" s="38"/>
      <c r="GO214" s="38"/>
      <c r="GP214" s="38"/>
      <c r="GQ214" s="38"/>
      <c r="GR214" s="38"/>
      <c r="GS214" s="52"/>
      <c r="GU214" s="37">
        <v>6.8</v>
      </c>
      <c r="GV214" s="38" t="s">
        <v>118</v>
      </c>
      <c r="GW214" s="38"/>
      <c r="GX214" s="38"/>
      <c r="GY214" s="38"/>
      <c r="GZ214" s="38"/>
      <c r="HA214" s="38"/>
      <c r="HB214" s="38"/>
      <c r="HC214" s="52"/>
      <c r="HE214" s="37">
        <v>6.8</v>
      </c>
      <c r="HF214" s="38" t="s">
        <v>118</v>
      </c>
      <c r="HG214" s="38"/>
      <c r="HH214" s="38"/>
      <c r="HI214" s="38"/>
      <c r="HJ214" s="38"/>
      <c r="HK214" s="38"/>
      <c r="HL214" s="38"/>
      <c r="HM214" s="52"/>
      <c r="HO214" s="37">
        <v>6.8</v>
      </c>
      <c r="HP214" s="38" t="s">
        <v>118</v>
      </c>
      <c r="HQ214" s="38"/>
      <c r="HR214" s="38"/>
      <c r="HS214" s="38"/>
      <c r="HT214" s="38"/>
      <c r="HU214" s="38"/>
      <c r="HV214" s="38"/>
      <c r="HW214" s="52"/>
      <c r="HY214" s="37">
        <v>6.8</v>
      </c>
      <c r="HZ214" s="38" t="s">
        <v>118</v>
      </c>
      <c r="IA214" s="38"/>
      <c r="IB214" s="38"/>
      <c r="IC214" s="38"/>
      <c r="ID214" s="38"/>
      <c r="IE214" s="38"/>
      <c r="IF214" s="38"/>
      <c r="IG214" s="52"/>
      <c r="II214" s="37">
        <v>6.8</v>
      </c>
      <c r="IJ214" s="38" t="s">
        <v>118</v>
      </c>
      <c r="IK214" s="38"/>
      <c r="IL214" s="38"/>
      <c r="IM214" s="38"/>
      <c r="IN214" s="38"/>
      <c r="IO214" s="38"/>
      <c r="IP214" s="38"/>
      <c r="IQ214" s="52"/>
      <c r="IS214" s="37">
        <v>6.8</v>
      </c>
      <c r="IT214" s="38" t="s">
        <v>118</v>
      </c>
      <c r="IU214" s="38"/>
      <c r="IV214" s="38"/>
      <c r="IW214" s="38"/>
      <c r="IX214" s="38"/>
      <c r="IY214" s="38"/>
      <c r="IZ214" s="38"/>
      <c r="JA214" s="52"/>
    </row>
    <row r="215" spans="1:261" s="1" customFormat="1" outlineLevel="2" x14ac:dyDescent="0.25">
      <c r="B215" s="338"/>
      <c r="C215" s="328"/>
      <c r="D215" s="41">
        <v>1</v>
      </c>
      <c r="E215" s="6"/>
      <c r="F215" s="6"/>
      <c r="G215" s="6"/>
      <c r="H215" s="6"/>
      <c r="I215" s="6"/>
      <c r="J215" s="6"/>
      <c r="K215" s="52"/>
      <c r="M215" s="328"/>
      <c r="N215" s="41">
        <v>1</v>
      </c>
      <c r="O215" s="6">
        <v>0</v>
      </c>
      <c r="P215" s="6">
        <v>0</v>
      </c>
      <c r="Q215" s="6"/>
      <c r="R215" s="6"/>
      <c r="S215" s="6"/>
      <c r="T215" s="6"/>
      <c r="U215" s="52"/>
      <c r="W215" s="328"/>
      <c r="X215" s="41">
        <v>1</v>
      </c>
      <c r="Y215" s="6"/>
      <c r="Z215" s="6"/>
      <c r="AA215" s="6"/>
      <c r="AB215" s="6"/>
      <c r="AC215" s="6"/>
      <c r="AD215" s="6"/>
      <c r="AE215" s="52"/>
      <c r="AG215" s="328"/>
      <c r="AH215" s="41">
        <v>1</v>
      </c>
      <c r="AI215" s="6"/>
      <c r="AJ215" s="6"/>
      <c r="AK215" s="6"/>
      <c r="AL215" s="6"/>
      <c r="AM215" s="6"/>
      <c r="AN215" s="6"/>
      <c r="AO215" s="52"/>
      <c r="AQ215" s="328"/>
      <c r="AR215" s="41">
        <v>1</v>
      </c>
      <c r="AS215" s="6"/>
      <c r="AT215" s="6"/>
      <c r="AU215" s="6"/>
      <c r="AV215" s="6"/>
      <c r="AW215" s="6"/>
      <c r="AX215" s="6"/>
      <c r="AY215" s="52"/>
      <c r="BA215" s="328"/>
      <c r="BB215" s="41">
        <v>1</v>
      </c>
      <c r="BC215" s="6"/>
      <c r="BD215" s="6"/>
      <c r="BE215" s="6"/>
      <c r="BF215" s="6"/>
      <c r="BG215" s="6"/>
      <c r="BH215" s="6"/>
      <c r="BI215" s="52"/>
      <c r="BK215" s="328"/>
      <c r="BL215" s="41">
        <v>1</v>
      </c>
      <c r="BM215" s="6"/>
      <c r="BN215" s="6"/>
      <c r="BO215" s="6"/>
      <c r="BP215" s="6"/>
      <c r="BQ215" s="6"/>
      <c r="BR215" s="6"/>
      <c r="BS215" s="52"/>
      <c r="BU215" s="328"/>
      <c r="BV215" s="41">
        <v>1</v>
      </c>
      <c r="BW215" s="6"/>
      <c r="BX215" s="6"/>
      <c r="BY215" s="6"/>
      <c r="BZ215" s="6"/>
      <c r="CA215" s="6"/>
      <c r="CB215" s="6"/>
      <c r="CC215" s="52"/>
      <c r="CE215" s="328"/>
      <c r="CF215" s="41">
        <v>1</v>
      </c>
      <c r="CG215" s="6"/>
      <c r="CH215" s="6"/>
      <c r="CI215" s="6"/>
      <c r="CJ215" s="6"/>
      <c r="CK215" s="6"/>
      <c r="CL215" s="6"/>
      <c r="CM215" s="52"/>
      <c r="CO215" s="328"/>
      <c r="CP215" s="41">
        <v>1</v>
      </c>
      <c r="CQ215" s="6"/>
      <c r="CR215" s="6"/>
      <c r="CS215" s="6"/>
      <c r="CT215" s="6"/>
      <c r="CU215" s="6"/>
      <c r="CV215" s="6"/>
      <c r="CW215" s="52"/>
      <c r="CY215" s="328"/>
      <c r="CZ215" s="41">
        <v>1</v>
      </c>
      <c r="DA215" s="6"/>
      <c r="DB215" s="6"/>
      <c r="DC215" s="6"/>
      <c r="DD215" s="6"/>
      <c r="DE215" s="6"/>
      <c r="DF215" s="6"/>
      <c r="DG215" s="52"/>
      <c r="DI215" s="328"/>
      <c r="DJ215" s="41">
        <v>1</v>
      </c>
      <c r="DK215" s="6"/>
      <c r="DL215" s="6"/>
      <c r="DM215" s="6"/>
      <c r="DN215" s="6"/>
      <c r="DO215" s="6"/>
      <c r="DP215" s="6"/>
      <c r="DQ215" s="52"/>
      <c r="DS215" s="328"/>
      <c r="DT215" s="41">
        <v>1</v>
      </c>
      <c r="DU215" s="6"/>
      <c r="DV215" s="6"/>
      <c r="DW215" s="6"/>
      <c r="DX215" s="6"/>
      <c r="DY215" s="6"/>
      <c r="DZ215" s="6"/>
      <c r="EA215" s="52"/>
      <c r="EC215" s="328"/>
      <c r="ED215" s="41">
        <v>1</v>
      </c>
      <c r="EE215" s="6"/>
      <c r="EF215" s="6"/>
      <c r="EG215" s="6"/>
      <c r="EH215" s="6"/>
      <c r="EI215" s="6"/>
      <c r="EJ215" s="6"/>
      <c r="EK215" s="52"/>
      <c r="EM215" s="328"/>
      <c r="EN215" s="41">
        <v>1</v>
      </c>
      <c r="EO215" s="6"/>
      <c r="EP215" s="6"/>
      <c r="EQ215" s="6"/>
      <c r="ER215" s="6"/>
      <c r="ES215" s="6"/>
      <c r="ET215" s="6"/>
      <c r="EU215" s="52"/>
      <c r="EW215" s="328"/>
      <c r="EX215" s="41">
        <v>1</v>
      </c>
      <c r="EY215" s="6"/>
      <c r="EZ215" s="6"/>
      <c r="FA215" s="6"/>
      <c r="FB215" s="6"/>
      <c r="FC215" s="6"/>
      <c r="FD215" s="6"/>
      <c r="FE215" s="52"/>
      <c r="FG215" s="328"/>
      <c r="FH215" s="41">
        <v>1</v>
      </c>
      <c r="FI215" s="6"/>
      <c r="FJ215" s="6"/>
      <c r="FK215" s="6"/>
      <c r="FL215" s="6"/>
      <c r="FM215" s="6"/>
      <c r="FN215" s="6"/>
      <c r="FO215" s="52"/>
      <c r="FQ215" s="328"/>
      <c r="FR215" s="41">
        <v>1</v>
      </c>
      <c r="FS215" s="6"/>
      <c r="FT215" s="6"/>
      <c r="FU215" s="6"/>
      <c r="FV215" s="6"/>
      <c r="FW215" s="6"/>
      <c r="FX215" s="6"/>
      <c r="FY215" s="52"/>
      <c r="GA215" s="328"/>
      <c r="GB215" s="41">
        <v>1</v>
      </c>
      <c r="GC215" s="6"/>
      <c r="GD215" s="6"/>
      <c r="GE215" s="6"/>
      <c r="GF215" s="6"/>
      <c r="GG215" s="6"/>
      <c r="GH215" s="6"/>
      <c r="GI215" s="52"/>
      <c r="GK215" s="328"/>
      <c r="GL215" s="41">
        <v>1</v>
      </c>
      <c r="GM215" s="6"/>
      <c r="GN215" s="6"/>
      <c r="GO215" s="6"/>
      <c r="GP215" s="6"/>
      <c r="GQ215" s="6"/>
      <c r="GR215" s="6"/>
      <c r="GS215" s="52"/>
      <c r="GU215" s="328"/>
      <c r="GV215" s="41">
        <v>1</v>
      </c>
      <c r="GW215" s="6"/>
      <c r="GX215" s="6"/>
      <c r="GY215" s="6"/>
      <c r="GZ215" s="6"/>
      <c r="HA215" s="6"/>
      <c r="HB215" s="6"/>
      <c r="HC215" s="52"/>
      <c r="HE215" s="328"/>
      <c r="HF215" s="41">
        <v>1</v>
      </c>
      <c r="HG215" s="6"/>
      <c r="HH215" s="6"/>
      <c r="HI215" s="6"/>
      <c r="HJ215" s="6"/>
      <c r="HK215" s="6"/>
      <c r="HL215" s="6"/>
      <c r="HM215" s="52"/>
      <c r="HO215" s="328"/>
      <c r="HP215" s="41">
        <v>1</v>
      </c>
      <c r="HQ215" s="6"/>
      <c r="HR215" s="6"/>
      <c r="HS215" s="6"/>
      <c r="HT215" s="6"/>
      <c r="HU215" s="6"/>
      <c r="HV215" s="6"/>
      <c r="HW215" s="52"/>
      <c r="HY215" s="328"/>
      <c r="HZ215" s="41">
        <v>1</v>
      </c>
      <c r="IA215" s="6"/>
      <c r="IB215" s="6"/>
      <c r="IC215" s="6"/>
      <c r="ID215" s="6"/>
      <c r="IE215" s="6"/>
      <c r="IF215" s="6"/>
      <c r="IG215" s="52"/>
      <c r="II215" s="328"/>
      <c r="IJ215" s="41">
        <v>1</v>
      </c>
      <c r="IK215" s="6"/>
      <c r="IL215" s="6"/>
      <c r="IM215" s="6"/>
      <c r="IN215" s="6"/>
      <c r="IO215" s="6"/>
      <c r="IP215" s="6"/>
      <c r="IQ215" s="52"/>
      <c r="IS215" s="328"/>
      <c r="IT215" s="41">
        <v>1</v>
      </c>
      <c r="IU215" s="6"/>
      <c r="IV215" s="6"/>
      <c r="IW215" s="6"/>
      <c r="IX215" s="6"/>
      <c r="IY215" s="6"/>
      <c r="IZ215" s="6"/>
      <c r="JA215" s="52"/>
    </row>
    <row r="216" spans="1:261" s="1" customFormat="1" outlineLevel="2" x14ac:dyDescent="0.25">
      <c r="B216" s="338"/>
      <c r="C216" s="339"/>
      <c r="D216" s="17" t="s">
        <v>1</v>
      </c>
      <c r="E216" s="36">
        <f>AVERAGE(O216,Y216,AI216,AS216,BC216,BM216,BW216,CG216,CQ216,DA216,DK216,DU216,EE216,EO216,EY216,FI216,FS216,GC216,GM216,GW216,HG216,HQ216,IA216,IK216,IU216)</f>
        <v>0</v>
      </c>
      <c r="F216" s="36">
        <f t="shared" ref="F216:J216" si="1028">AVERAGE(P216,Z216,AJ216,AT216,BD216,BN216,BX216,CH216,CR216,DB216,DL216,DV216,EF216,EP216,EZ216,FJ216,FT216,GD216,GN216,GX216,HH216,HR216,IB216,IL216,IV216)</f>
        <v>0</v>
      </c>
      <c r="G216" s="36" t="e">
        <f t="shared" si="1028"/>
        <v>#DIV/0!</v>
      </c>
      <c r="H216" s="36" t="e">
        <f t="shared" si="1028"/>
        <v>#DIV/0!</v>
      </c>
      <c r="I216" s="36" t="e">
        <f t="shared" si="1028"/>
        <v>#DIV/0!</v>
      </c>
      <c r="J216" s="36" t="e">
        <f t="shared" si="1028"/>
        <v>#DIV/0!</v>
      </c>
      <c r="K216" s="52" t="s">
        <v>430</v>
      </c>
      <c r="M216" s="48"/>
      <c r="N216" s="17" t="s">
        <v>1</v>
      </c>
      <c r="O216" s="36">
        <f>IF(COUNT(O215:O215)=0,"",AVERAGE(O215:O215))</f>
        <v>0</v>
      </c>
      <c r="P216" s="36">
        <f>IF(COUNT(P215:P215)=0,"",AVERAGE(P215:P215))</f>
        <v>0</v>
      </c>
      <c r="Q216" s="36" t="str">
        <f>IF(COUNT(Q215:Q215)=0,"",AVERAGE(Q215:Q215))</f>
        <v/>
      </c>
      <c r="R216" s="36" t="str">
        <f>IF(COUNT(R215:R215)=0,"",AVERAGE(R215:R215))</f>
        <v/>
      </c>
      <c r="S216" s="36"/>
      <c r="T216" s="36" t="str">
        <f>IF(COUNT(T215:T215)=0,"",AVERAGE(T215:T215))</f>
        <v/>
      </c>
      <c r="U216" s="52" t="str">
        <f>IF(COUNT(#REF!)=0,"",AVERAGE(#REF!))</f>
        <v/>
      </c>
      <c r="W216" s="48"/>
      <c r="X216" s="17" t="s">
        <v>1</v>
      </c>
      <c r="Y216" s="36" t="str">
        <f t="shared" ref="Y216:AD216" si="1029">IF(COUNT(Y215:Y215)=0,"",AVERAGE(Y215:Y215))</f>
        <v/>
      </c>
      <c r="Z216" s="36" t="str">
        <f t="shared" si="1029"/>
        <v/>
      </c>
      <c r="AA216" s="36" t="str">
        <f t="shared" si="1029"/>
        <v/>
      </c>
      <c r="AB216" s="36" t="str">
        <f t="shared" si="1029"/>
        <v/>
      </c>
      <c r="AC216" s="36" t="str">
        <f t="shared" si="1029"/>
        <v/>
      </c>
      <c r="AD216" s="36" t="str">
        <f t="shared" si="1029"/>
        <v/>
      </c>
      <c r="AE216" s="52" t="str">
        <f>IF(COUNT(#REF!)=0,"",AVERAGE(#REF!))</f>
        <v/>
      </c>
      <c r="AG216" s="48"/>
      <c r="AH216" s="17" t="s">
        <v>1</v>
      </c>
      <c r="AI216" s="36" t="str">
        <f t="shared" ref="AI216:AN216" si="1030">IF(COUNT(AI215:AI215)=0,"",AVERAGE(AI215:AI215))</f>
        <v/>
      </c>
      <c r="AJ216" s="36" t="str">
        <f t="shared" si="1030"/>
        <v/>
      </c>
      <c r="AK216" s="36" t="str">
        <f t="shared" si="1030"/>
        <v/>
      </c>
      <c r="AL216" s="36" t="str">
        <f t="shared" si="1030"/>
        <v/>
      </c>
      <c r="AM216" s="36" t="str">
        <f t="shared" si="1030"/>
        <v/>
      </c>
      <c r="AN216" s="36" t="str">
        <f t="shared" si="1030"/>
        <v/>
      </c>
      <c r="AO216" s="52" t="str">
        <f>IF(COUNT(#REF!)=0,"",AVERAGE(#REF!))</f>
        <v/>
      </c>
      <c r="AQ216" s="48"/>
      <c r="AR216" s="17" t="s">
        <v>1</v>
      </c>
      <c r="AS216" s="36" t="str">
        <f t="shared" ref="AS216:AX216" si="1031">IF(COUNT(AS215:AS215)=0,"",AVERAGE(AS215:AS215))</f>
        <v/>
      </c>
      <c r="AT216" s="36" t="str">
        <f t="shared" si="1031"/>
        <v/>
      </c>
      <c r="AU216" s="36" t="str">
        <f t="shared" si="1031"/>
        <v/>
      </c>
      <c r="AV216" s="36" t="str">
        <f t="shared" si="1031"/>
        <v/>
      </c>
      <c r="AW216" s="36" t="str">
        <f t="shared" si="1031"/>
        <v/>
      </c>
      <c r="AX216" s="36" t="str">
        <f t="shared" si="1031"/>
        <v/>
      </c>
      <c r="AY216" s="52" t="str">
        <f>IF(COUNT(#REF!)=0,"",AVERAGE(#REF!))</f>
        <v/>
      </c>
      <c r="BA216" s="48"/>
      <c r="BB216" s="17" t="s">
        <v>1</v>
      </c>
      <c r="BC216" s="36" t="str">
        <f t="shared" ref="BC216:BH216" si="1032">IF(COUNT(BC215:BC215)=0,"",AVERAGE(BC215:BC215))</f>
        <v/>
      </c>
      <c r="BD216" s="36" t="str">
        <f t="shared" si="1032"/>
        <v/>
      </c>
      <c r="BE216" s="36" t="str">
        <f t="shared" si="1032"/>
        <v/>
      </c>
      <c r="BF216" s="36" t="str">
        <f t="shared" si="1032"/>
        <v/>
      </c>
      <c r="BG216" s="36" t="str">
        <f t="shared" si="1032"/>
        <v/>
      </c>
      <c r="BH216" s="36" t="str">
        <f t="shared" si="1032"/>
        <v/>
      </c>
      <c r="BI216" s="52" t="str">
        <f>IF(COUNT(#REF!)=0,"",AVERAGE(#REF!))</f>
        <v/>
      </c>
      <c r="BK216" s="48"/>
      <c r="BL216" s="17" t="s">
        <v>1</v>
      </c>
      <c r="BM216" s="36" t="str">
        <f t="shared" ref="BM216:BR216" si="1033">IF(COUNT(BM215:BM215)=0,"",AVERAGE(BM215:BM215))</f>
        <v/>
      </c>
      <c r="BN216" s="36" t="str">
        <f t="shared" si="1033"/>
        <v/>
      </c>
      <c r="BO216" s="36" t="str">
        <f t="shared" si="1033"/>
        <v/>
      </c>
      <c r="BP216" s="36" t="str">
        <f t="shared" si="1033"/>
        <v/>
      </c>
      <c r="BQ216" s="36" t="str">
        <f t="shared" si="1033"/>
        <v/>
      </c>
      <c r="BR216" s="36" t="str">
        <f t="shared" si="1033"/>
        <v/>
      </c>
      <c r="BS216" s="52" t="str">
        <f>IF(COUNT(#REF!)=0,"",AVERAGE(#REF!))</f>
        <v/>
      </c>
      <c r="BU216" s="48"/>
      <c r="BV216" s="17" t="s">
        <v>1</v>
      </c>
      <c r="BW216" s="36" t="str">
        <f t="shared" ref="BW216:CB216" si="1034">IF(COUNT(BW215:BW215)=0,"",AVERAGE(BW215:BW215))</f>
        <v/>
      </c>
      <c r="BX216" s="36" t="str">
        <f t="shared" si="1034"/>
        <v/>
      </c>
      <c r="BY216" s="36" t="str">
        <f t="shared" si="1034"/>
        <v/>
      </c>
      <c r="BZ216" s="36" t="str">
        <f t="shared" si="1034"/>
        <v/>
      </c>
      <c r="CA216" s="36" t="str">
        <f t="shared" si="1034"/>
        <v/>
      </c>
      <c r="CB216" s="36" t="str">
        <f t="shared" si="1034"/>
        <v/>
      </c>
      <c r="CC216" s="52" t="str">
        <f>IF(COUNT(#REF!)=0,"",AVERAGE(#REF!))</f>
        <v/>
      </c>
      <c r="CE216" s="48"/>
      <c r="CF216" s="17" t="s">
        <v>1</v>
      </c>
      <c r="CG216" s="36" t="str">
        <f t="shared" ref="CG216:CL216" si="1035">IF(COUNT(CG215:CG215)=0,"",AVERAGE(CG215:CG215))</f>
        <v/>
      </c>
      <c r="CH216" s="36" t="str">
        <f t="shared" si="1035"/>
        <v/>
      </c>
      <c r="CI216" s="36" t="str">
        <f t="shared" si="1035"/>
        <v/>
      </c>
      <c r="CJ216" s="36" t="str">
        <f t="shared" si="1035"/>
        <v/>
      </c>
      <c r="CK216" s="36" t="str">
        <f t="shared" si="1035"/>
        <v/>
      </c>
      <c r="CL216" s="36" t="str">
        <f t="shared" si="1035"/>
        <v/>
      </c>
      <c r="CM216" s="52" t="str">
        <f>IF(COUNT(#REF!)=0,"",AVERAGE(#REF!))</f>
        <v/>
      </c>
      <c r="CO216" s="48"/>
      <c r="CP216" s="17" t="s">
        <v>1</v>
      </c>
      <c r="CQ216" s="36" t="str">
        <f t="shared" ref="CQ216:CV216" si="1036">IF(COUNT(CQ215:CQ215)=0,"",AVERAGE(CQ215:CQ215))</f>
        <v/>
      </c>
      <c r="CR216" s="36" t="str">
        <f t="shared" si="1036"/>
        <v/>
      </c>
      <c r="CS216" s="36" t="str">
        <f t="shared" si="1036"/>
        <v/>
      </c>
      <c r="CT216" s="36" t="str">
        <f t="shared" si="1036"/>
        <v/>
      </c>
      <c r="CU216" s="36" t="str">
        <f t="shared" si="1036"/>
        <v/>
      </c>
      <c r="CV216" s="36" t="str">
        <f t="shared" si="1036"/>
        <v/>
      </c>
      <c r="CW216" s="52" t="str">
        <f>IF(COUNT(#REF!)=0,"",AVERAGE(#REF!))</f>
        <v/>
      </c>
      <c r="CY216" s="48"/>
      <c r="CZ216" s="17" t="s">
        <v>1</v>
      </c>
      <c r="DA216" s="36" t="str">
        <f t="shared" ref="DA216:DF216" si="1037">IF(COUNT(DA215:DA215)=0,"",AVERAGE(DA215:DA215))</f>
        <v/>
      </c>
      <c r="DB216" s="36" t="str">
        <f t="shared" si="1037"/>
        <v/>
      </c>
      <c r="DC216" s="36" t="str">
        <f t="shared" si="1037"/>
        <v/>
      </c>
      <c r="DD216" s="36" t="str">
        <f t="shared" si="1037"/>
        <v/>
      </c>
      <c r="DE216" s="36" t="str">
        <f t="shared" si="1037"/>
        <v/>
      </c>
      <c r="DF216" s="36" t="str">
        <f t="shared" si="1037"/>
        <v/>
      </c>
      <c r="DG216" s="52" t="str">
        <f>IF(COUNT(#REF!)=0,"",AVERAGE(#REF!))</f>
        <v/>
      </c>
      <c r="DI216" s="48"/>
      <c r="DJ216" s="17" t="s">
        <v>1</v>
      </c>
      <c r="DK216" s="36" t="str">
        <f t="shared" ref="DK216:DP216" si="1038">IF(COUNT(DK215:DK215)=0,"",AVERAGE(DK215:DK215))</f>
        <v/>
      </c>
      <c r="DL216" s="36" t="str">
        <f t="shared" si="1038"/>
        <v/>
      </c>
      <c r="DM216" s="36" t="str">
        <f t="shared" si="1038"/>
        <v/>
      </c>
      <c r="DN216" s="36" t="str">
        <f t="shared" si="1038"/>
        <v/>
      </c>
      <c r="DO216" s="36" t="str">
        <f t="shared" si="1038"/>
        <v/>
      </c>
      <c r="DP216" s="36" t="str">
        <f t="shared" si="1038"/>
        <v/>
      </c>
      <c r="DQ216" s="52" t="str">
        <f>IF(COUNT(#REF!)=0,"",AVERAGE(#REF!))</f>
        <v/>
      </c>
      <c r="DS216" s="48"/>
      <c r="DT216" s="17" t="s">
        <v>1</v>
      </c>
      <c r="DU216" s="36" t="str">
        <f t="shared" ref="DU216:DZ216" si="1039">IF(COUNT(DU215:DU215)=0,"",AVERAGE(DU215:DU215))</f>
        <v/>
      </c>
      <c r="DV216" s="36" t="str">
        <f t="shared" si="1039"/>
        <v/>
      </c>
      <c r="DW216" s="36" t="str">
        <f t="shared" si="1039"/>
        <v/>
      </c>
      <c r="DX216" s="36" t="str">
        <f t="shared" si="1039"/>
        <v/>
      </c>
      <c r="DY216" s="36" t="str">
        <f t="shared" si="1039"/>
        <v/>
      </c>
      <c r="DZ216" s="36" t="str">
        <f t="shared" si="1039"/>
        <v/>
      </c>
      <c r="EA216" s="52" t="str">
        <f>IF(COUNT(#REF!)=0,"",AVERAGE(#REF!))</f>
        <v/>
      </c>
      <c r="EC216" s="48"/>
      <c r="ED216" s="17" t="s">
        <v>1</v>
      </c>
      <c r="EE216" s="36" t="str">
        <f t="shared" ref="EE216:EJ216" si="1040">IF(COUNT(EE215:EE215)=0,"",AVERAGE(EE215:EE215))</f>
        <v/>
      </c>
      <c r="EF216" s="36" t="str">
        <f t="shared" si="1040"/>
        <v/>
      </c>
      <c r="EG216" s="36" t="str">
        <f t="shared" si="1040"/>
        <v/>
      </c>
      <c r="EH216" s="36" t="str">
        <f t="shared" si="1040"/>
        <v/>
      </c>
      <c r="EI216" s="36" t="str">
        <f t="shared" si="1040"/>
        <v/>
      </c>
      <c r="EJ216" s="36" t="str">
        <f t="shared" si="1040"/>
        <v/>
      </c>
      <c r="EK216" s="52" t="str">
        <f>IF(COUNT(#REF!)=0,"",AVERAGE(#REF!))</f>
        <v/>
      </c>
      <c r="EM216" s="48"/>
      <c r="EN216" s="17" t="s">
        <v>1</v>
      </c>
      <c r="EO216" s="36" t="str">
        <f t="shared" ref="EO216:ET216" si="1041">IF(COUNT(EO215:EO215)=0,"",AVERAGE(EO215:EO215))</f>
        <v/>
      </c>
      <c r="EP216" s="36" t="str">
        <f t="shared" si="1041"/>
        <v/>
      </c>
      <c r="EQ216" s="36" t="str">
        <f t="shared" si="1041"/>
        <v/>
      </c>
      <c r="ER216" s="36" t="str">
        <f t="shared" si="1041"/>
        <v/>
      </c>
      <c r="ES216" s="36" t="str">
        <f t="shared" si="1041"/>
        <v/>
      </c>
      <c r="ET216" s="36" t="str">
        <f t="shared" si="1041"/>
        <v/>
      </c>
      <c r="EU216" s="52" t="str">
        <f>IF(COUNT(#REF!)=0,"",AVERAGE(#REF!))</f>
        <v/>
      </c>
      <c r="EW216" s="48"/>
      <c r="EX216" s="17" t="s">
        <v>1</v>
      </c>
      <c r="EY216" s="36" t="str">
        <f t="shared" ref="EY216:FD216" si="1042">IF(COUNT(EY215:EY215)=0,"",AVERAGE(EY215:EY215))</f>
        <v/>
      </c>
      <c r="EZ216" s="36" t="str">
        <f t="shared" si="1042"/>
        <v/>
      </c>
      <c r="FA216" s="36" t="str">
        <f t="shared" si="1042"/>
        <v/>
      </c>
      <c r="FB216" s="36" t="str">
        <f t="shared" si="1042"/>
        <v/>
      </c>
      <c r="FC216" s="36" t="str">
        <f t="shared" si="1042"/>
        <v/>
      </c>
      <c r="FD216" s="36" t="str">
        <f t="shared" si="1042"/>
        <v/>
      </c>
      <c r="FE216" s="52" t="str">
        <f>IF(COUNT(#REF!)=0,"",AVERAGE(#REF!))</f>
        <v/>
      </c>
      <c r="FG216" s="48"/>
      <c r="FH216" s="17" t="s">
        <v>1</v>
      </c>
      <c r="FI216" s="36" t="str">
        <f t="shared" ref="FI216:FN216" si="1043">IF(COUNT(FI215:FI215)=0,"",AVERAGE(FI215:FI215))</f>
        <v/>
      </c>
      <c r="FJ216" s="36" t="str">
        <f t="shared" si="1043"/>
        <v/>
      </c>
      <c r="FK216" s="36" t="str">
        <f t="shared" si="1043"/>
        <v/>
      </c>
      <c r="FL216" s="36" t="str">
        <f t="shared" si="1043"/>
        <v/>
      </c>
      <c r="FM216" s="36" t="str">
        <f t="shared" si="1043"/>
        <v/>
      </c>
      <c r="FN216" s="36" t="str">
        <f t="shared" si="1043"/>
        <v/>
      </c>
      <c r="FO216" s="52" t="str">
        <f>IF(COUNT(#REF!)=0,"",AVERAGE(#REF!))</f>
        <v/>
      </c>
      <c r="FQ216" s="48"/>
      <c r="FR216" s="17" t="s">
        <v>1</v>
      </c>
      <c r="FS216" s="36" t="str">
        <f t="shared" ref="FS216:FX216" si="1044">IF(COUNT(FS215:FS215)=0,"",AVERAGE(FS215:FS215))</f>
        <v/>
      </c>
      <c r="FT216" s="36" t="str">
        <f t="shared" si="1044"/>
        <v/>
      </c>
      <c r="FU216" s="36" t="str">
        <f t="shared" si="1044"/>
        <v/>
      </c>
      <c r="FV216" s="36" t="str">
        <f t="shared" si="1044"/>
        <v/>
      </c>
      <c r="FW216" s="36" t="str">
        <f t="shared" si="1044"/>
        <v/>
      </c>
      <c r="FX216" s="36" t="str">
        <f t="shared" si="1044"/>
        <v/>
      </c>
      <c r="FY216" s="52" t="str">
        <f>IF(COUNT(#REF!)=0,"",AVERAGE(#REF!))</f>
        <v/>
      </c>
      <c r="GA216" s="48"/>
      <c r="GB216" s="17" t="s">
        <v>1</v>
      </c>
      <c r="GC216" s="36" t="str">
        <f t="shared" ref="GC216:GH216" si="1045">IF(COUNT(GC215:GC215)=0,"",AVERAGE(GC215:GC215))</f>
        <v/>
      </c>
      <c r="GD216" s="36" t="str">
        <f t="shared" si="1045"/>
        <v/>
      </c>
      <c r="GE216" s="36" t="str">
        <f t="shared" si="1045"/>
        <v/>
      </c>
      <c r="GF216" s="36" t="str">
        <f t="shared" si="1045"/>
        <v/>
      </c>
      <c r="GG216" s="36" t="str">
        <f t="shared" si="1045"/>
        <v/>
      </c>
      <c r="GH216" s="36" t="str">
        <f t="shared" si="1045"/>
        <v/>
      </c>
      <c r="GI216" s="52" t="str">
        <f>IF(COUNT(#REF!)=0,"",AVERAGE(#REF!))</f>
        <v/>
      </c>
      <c r="GK216" s="48"/>
      <c r="GL216" s="17" t="s">
        <v>1</v>
      </c>
      <c r="GM216" s="36" t="str">
        <f t="shared" ref="GM216:GR216" si="1046">IF(COUNT(GM215:GM215)=0,"",AVERAGE(GM215:GM215))</f>
        <v/>
      </c>
      <c r="GN216" s="36" t="str">
        <f t="shared" si="1046"/>
        <v/>
      </c>
      <c r="GO216" s="36" t="str">
        <f t="shared" si="1046"/>
        <v/>
      </c>
      <c r="GP216" s="36" t="str">
        <f t="shared" si="1046"/>
        <v/>
      </c>
      <c r="GQ216" s="36" t="str">
        <f t="shared" si="1046"/>
        <v/>
      </c>
      <c r="GR216" s="36" t="str">
        <f t="shared" si="1046"/>
        <v/>
      </c>
      <c r="GS216" s="52" t="str">
        <f>IF(COUNT(#REF!)=0,"",AVERAGE(#REF!))</f>
        <v/>
      </c>
      <c r="GU216" s="48"/>
      <c r="GV216" s="17" t="s">
        <v>1</v>
      </c>
      <c r="GW216" s="36" t="str">
        <f t="shared" ref="GW216:HB216" si="1047">IF(COUNT(GW215:GW215)=0,"",AVERAGE(GW215:GW215))</f>
        <v/>
      </c>
      <c r="GX216" s="36" t="str">
        <f t="shared" si="1047"/>
        <v/>
      </c>
      <c r="GY216" s="36" t="str">
        <f t="shared" si="1047"/>
        <v/>
      </c>
      <c r="GZ216" s="36" t="str">
        <f t="shared" si="1047"/>
        <v/>
      </c>
      <c r="HA216" s="36" t="str">
        <f t="shared" si="1047"/>
        <v/>
      </c>
      <c r="HB216" s="36" t="str">
        <f t="shared" si="1047"/>
        <v/>
      </c>
      <c r="HC216" s="52" t="str">
        <f>IF(COUNT(#REF!)=0,"",AVERAGE(#REF!))</f>
        <v/>
      </c>
      <c r="HE216" s="48"/>
      <c r="HF216" s="17" t="s">
        <v>1</v>
      </c>
      <c r="HG216" s="36" t="str">
        <f t="shared" ref="HG216:HL216" si="1048">IF(COUNT(HG215:HG215)=0,"",AVERAGE(HG215:HG215))</f>
        <v/>
      </c>
      <c r="HH216" s="36" t="str">
        <f t="shared" si="1048"/>
        <v/>
      </c>
      <c r="HI216" s="36" t="str">
        <f t="shared" si="1048"/>
        <v/>
      </c>
      <c r="HJ216" s="36" t="str">
        <f t="shared" si="1048"/>
        <v/>
      </c>
      <c r="HK216" s="36" t="str">
        <f t="shared" si="1048"/>
        <v/>
      </c>
      <c r="HL216" s="36" t="str">
        <f t="shared" si="1048"/>
        <v/>
      </c>
      <c r="HM216" s="52" t="str">
        <f>IF(COUNT(#REF!)=0,"",AVERAGE(#REF!))</f>
        <v/>
      </c>
      <c r="HO216" s="48"/>
      <c r="HP216" s="17" t="s">
        <v>1</v>
      </c>
      <c r="HQ216" s="36" t="str">
        <f t="shared" ref="HQ216:HV216" si="1049">IF(COUNT(HQ215:HQ215)=0,"",AVERAGE(HQ215:HQ215))</f>
        <v/>
      </c>
      <c r="HR216" s="36" t="str">
        <f t="shared" si="1049"/>
        <v/>
      </c>
      <c r="HS216" s="36" t="str">
        <f t="shared" si="1049"/>
        <v/>
      </c>
      <c r="HT216" s="36" t="str">
        <f t="shared" si="1049"/>
        <v/>
      </c>
      <c r="HU216" s="36" t="str">
        <f t="shared" si="1049"/>
        <v/>
      </c>
      <c r="HV216" s="36" t="str">
        <f t="shared" si="1049"/>
        <v/>
      </c>
      <c r="HW216" s="52" t="str">
        <f>IF(COUNT(#REF!)=0,"",AVERAGE(#REF!))</f>
        <v/>
      </c>
      <c r="HY216" s="48"/>
      <c r="HZ216" s="17" t="s">
        <v>1</v>
      </c>
      <c r="IA216" s="36" t="str">
        <f t="shared" ref="IA216:IF216" si="1050">IF(COUNT(IA215:IA215)=0,"",AVERAGE(IA215:IA215))</f>
        <v/>
      </c>
      <c r="IB216" s="36" t="str">
        <f t="shared" si="1050"/>
        <v/>
      </c>
      <c r="IC216" s="36" t="str">
        <f t="shared" si="1050"/>
        <v/>
      </c>
      <c r="ID216" s="36" t="str">
        <f t="shared" si="1050"/>
        <v/>
      </c>
      <c r="IE216" s="36" t="str">
        <f t="shared" si="1050"/>
        <v/>
      </c>
      <c r="IF216" s="36" t="str">
        <f t="shared" si="1050"/>
        <v/>
      </c>
      <c r="IG216" s="52" t="str">
        <f>IF(COUNT(#REF!)=0,"",AVERAGE(#REF!))</f>
        <v/>
      </c>
      <c r="II216" s="48"/>
      <c r="IJ216" s="17" t="s">
        <v>1</v>
      </c>
      <c r="IK216" s="36" t="str">
        <f t="shared" ref="IK216:IP216" si="1051">IF(COUNT(IK215:IK215)=0,"",AVERAGE(IK215:IK215))</f>
        <v/>
      </c>
      <c r="IL216" s="36" t="str">
        <f t="shared" si="1051"/>
        <v/>
      </c>
      <c r="IM216" s="36" t="str">
        <f t="shared" si="1051"/>
        <v/>
      </c>
      <c r="IN216" s="36" t="str">
        <f t="shared" si="1051"/>
        <v/>
      </c>
      <c r="IO216" s="36" t="str">
        <f t="shared" si="1051"/>
        <v/>
      </c>
      <c r="IP216" s="36" t="str">
        <f t="shared" si="1051"/>
        <v/>
      </c>
      <c r="IQ216" s="52" t="str">
        <f>IF(COUNT(#REF!)=0,"",AVERAGE(#REF!))</f>
        <v/>
      </c>
      <c r="IS216" s="48"/>
      <c r="IT216" s="17" t="s">
        <v>1</v>
      </c>
      <c r="IU216" s="36" t="str">
        <f t="shared" ref="IU216:IZ216" si="1052">IF(COUNT(IU215:IU215)=0,"",AVERAGE(IU215:IU215))</f>
        <v/>
      </c>
      <c r="IV216" s="36" t="str">
        <f t="shared" si="1052"/>
        <v/>
      </c>
      <c r="IW216" s="36" t="str">
        <f t="shared" si="1052"/>
        <v/>
      </c>
      <c r="IX216" s="36" t="str">
        <f t="shared" si="1052"/>
        <v/>
      </c>
      <c r="IY216" s="36" t="str">
        <f t="shared" si="1052"/>
        <v/>
      </c>
      <c r="IZ216" s="36" t="str">
        <f t="shared" si="1052"/>
        <v/>
      </c>
      <c r="JA216" s="52" t="str">
        <f>IF(COUNT(#REF!)=0,"",AVERAGE(#REF!))</f>
        <v/>
      </c>
    </row>
    <row r="217" spans="1:261" s="1" customFormat="1" ht="13.8" outlineLevel="1" x14ac:dyDescent="0.25">
      <c r="A217" s="99" t="s">
        <v>129</v>
      </c>
      <c r="B217" s="345">
        <f>IF(A217="High",TECHHigh,(IF(A217="Medium",TECHMed,(IF(A217="Low",TechLow,0)))))</f>
        <v>1</v>
      </c>
      <c r="C217" s="341">
        <v>6.9</v>
      </c>
      <c r="D217" s="38" t="s">
        <v>119</v>
      </c>
      <c r="E217" s="349">
        <f>E220</f>
        <v>0</v>
      </c>
      <c r="F217" s="349">
        <f t="shared" ref="F217:J217" si="1053">F220</f>
        <v>0</v>
      </c>
      <c r="G217" s="349" t="e">
        <f t="shared" si="1053"/>
        <v>#DIV/0!</v>
      </c>
      <c r="H217" s="349" t="e">
        <f t="shared" si="1053"/>
        <v>#DIV/0!</v>
      </c>
      <c r="I217" s="349" t="e">
        <f t="shared" si="1053"/>
        <v>#DIV/0!</v>
      </c>
      <c r="J217" s="349" t="e">
        <f t="shared" si="1053"/>
        <v>#DIV/0!</v>
      </c>
      <c r="K217" s="52"/>
      <c r="M217" s="37">
        <v>6.9</v>
      </c>
      <c r="N217" s="38" t="s">
        <v>119</v>
      </c>
      <c r="O217" s="38"/>
      <c r="P217" s="38"/>
      <c r="Q217" s="38"/>
      <c r="R217" s="38"/>
      <c r="S217" s="38"/>
      <c r="T217" s="38"/>
      <c r="U217" s="52"/>
      <c r="W217" s="37">
        <v>6.9</v>
      </c>
      <c r="X217" s="38" t="s">
        <v>119</v>
      </c>
      <c r="Y217" s="38"/>
      <c r="Z217" s="38"/>
      <c r="AA217" s="38"/>
      <c r="AB217" s="38"/>
      <c r="AC217" s="38"/>
      <c r="AD217" s="38"/>
      <c r="AE217" s="52"/>
      <c r="AG217" s="37">
        <v>6.9</v>
      </c>
      <c r="AH217" s="38" t="s">
        <v>119</v>
      </c>
      <c r="AI217" s="38"/>
      <c r="AJ217" s="38"/>
      <c r="AK217" s="38"/>
      <c r="AL217" s="38"/>
      <c r="AM217" s="38"/>
      <c r="AN217" s="38"/>
      <c r="AO217" s="52"/>
      <c r="AQ217" s="37">
        <v>6.9</v>
      </c>
      <c r="AR217" s="38" t="s">
        <v>119</v>
      </c>
      <c r="AS217" s="38"/>
      <c r="AT217" s="38"/>
      <c r="AU217" s="38"/>
      <c r="AV217" s="38"/>
      <c r="AW217" s="38"/>
      <c r="AX217" s="38"/>
      <c r="AY217" s="52"/>
      <c r="BA217" s="37">
        <v>6.9</v>
      </c>
      <c r="BB217" s="38" t="s">
        <v>119</v>
      </c>
      <c r="BC217" s="38"/>
      <c r="BD217" s="38"/>
      <c r="BE217" s="38"/>
      <c r="BF217" s="38"/>
      <c r="BG217" s="38"/>
      <c r="BH217" s="38"/>
      <c r="BI217" s="52"/>
      <c r="BK217" s="37">
        <v>6.9</v>
      </c>
      <c r="BL217" s="38" t="s">
        <v>119</v>
      </c>
      <c r="BM217" s="38"/>
      <c r="BN217" s="38"/>
      <c r="BO217" s="38"/>
      <c r="BP217" s="38"/>
      <c r="BQ217" s="38"/>
      <c r="BR217" s="38"/>
      <c r="BS217" s="52"/>
      <c r="BU217" s="37">
        <v>6.9</v>
      </c>
      <c r="BV217" s="38" t="s">
        <v>119</v>
      </c>
      <c r="BW217" s="38"/>
      <c r="BX217" s="38"/>
      <c r="BY217" s="38"/>
      <c r="BZ217" s="38"/>
      <c r="CA217" s="38"/>
      <c r="CB217" s="38"/>
      <c r="CC217" s="52"/>
      <c r="CE217" s="37">
        <v>6.9</v>
      </c>
      <c r="CF217" s="38" t="s">
        <v>119</v>
      </c>
      <c r="CG217" s="38"/>
      <c r="CH217" s="38"/>
      <c r="CI217" s="38"/>
      <c r="CJ217" s="38"/>
      <c r="CK217" s="38"/>
      <c r="CL217" s="38"/>
      <c r="CM217" s="52"/>
      <c r="CO217" s="37">
        <v>6.9</v>
      </c>
      <c r="CP217" s="38" t="s">
        <v>119</v>
      </c>
      <c r="CQ217" s="38"/>
      <c r="CR217" s="38"/>
      <c r="CS217" s="38"/>
      <c r="CT217" s="38"/>
      <c r="CU217" s="38"/>
      <c r="CV217" s="38"/>
      <c r="CW217" s="52"/>
      <c r="CY217" s="37">
        <v>6.9</v>
      </c>
      <c r="CZ217" s="38" t="s">
        <v>119</v>
      </c>
      <c r="DA217" s="38"/>
      <c r="DB217" s="38"/>
      <c r="DC217" s="38"/>
      <c r="DD217" s="38"/>
      <c r="DE217" s="38"/>
      <c r="DF217" s="38"/>
      <c r="DG217" s="52"/>
      <c r="DI217" s="37">
        <v>6.9</v>
      </c>
      <c r="DJ217" s="38" t="s">
        <v>119</v>
      </c>
      <c r="DK217" s="38"/>
      <c r="DL217" s="38"/>
      <c r="DM217" s="38"/>
      <c r="DN217" s="38"/>
      <c r="DO217" s="38"/>
      <c r="DP217" s="38"/>
      <c r="DQ217" s="52"/>
      <c r="DS217" s="37">
        <v>6.9</v>
      </c>
      <c r="DT217" s="38" t="s">
        <v>119</v>
      </c>
      <c r="DU217" s="38"/>
      <c r="DV217" s="38"/>
      <c r="DW217" s="38"/>
      <c r="DX217" s="38"/>
      <c r="DY217" s="38"/>
      <c r="DZ217" s="38"/>
      <c r="EA217" s="52"/>
      <c r="EC217" s="37">
        <v>6.9</v>
      </c>
      <c r="ED217" s="38" t="s">
        <v>119</v>
      </c>
      <c r="EE217" s="38"/>
      <c r="EF217" s="38"/>
      <c r="EG217" s="38"/>
      <c r="EH217" s="38"/>
      <c r="EI217" s="38"/>
      <c r="EJ217" s="38"/>
      <c r="EK217" s="52"/>
      <c r="EM217" s="37">
        <v>6.9</v>
      </c>
      <c r="EN217" s="38" t="s">
        <v>119</v>
      </c>
      <c r="EO217" s="38"/>
      <c r="EP217" s="38"/>
      <c r="EQ217" s="38"/>
      <c r="ER217" s="38"/>
      <c r="ES217" s="38"/>
      <c r="ET217" s="38"/>
      <c r="EU217" s="52"/>
      <c r="EW217" s="37">
        <v>6.9</v>
      </c>
      <c r="EX217" s="38" t="s">
        <v>119</v>
      </c>
      <c r="EY217" s="38"/>
      <c r="EZ217" s="38"/>
      <c r="FA217" s="38"/>
      <c r="FB217" s="38"/>
      <c r="FC217" s="38"/>
      <c r="FD217" s="38"/>
      <c r="FE217" s="52"/>
      <c r="FG217" s="37">
        <v>6.9</v>
      </c>
      <c r="FH217" s="38" t="s">
        <v>119</v>
      </c>
      <c r="FI217" s="38"/>
      <c r="FJ217" s="38"/>
      <c r="FK217" s="38"/>
      <c r="FL217" s="38"/>
      <c r="FM217" s="38"/>
      <c r="FN217" s="38"/>
      <c r="FO217" s="52"/>
      <c r="FQ217" s="37">
        <v>6.9</v>
      </c>
      <c r="FR217" s="38" t="s">
        <v>119</v>
      </c>
      <c r="FS217" s="38"/>
      <c r="FT217" s="38"/>
      <c r="FU217" s="38"/>
      <c r="FV217" s="38"/>
      <c r="FW217" s="38"/>
      <c r="FX217" s="38"/>
      <c r="FY217" s="52"/>
      <c r="GA217" s="37">
        <v>6.9</v>
      </c>
      <c r="GB217" s="38" t="s">
        <v>119</v>
      </c>
      <c r="GC217" s="38"/>
      <c r="GD217" s="38"/>
      <c r="GE217" s="38"/>
      <c r="GF217" s="38"/>
      <c r="GG217" s="38"/>
      <c r="GH217" s="38"/>
      <c r="GI217" s="52"/>
      <c r="GK217" s="37">
        <v>6.9</v>
      </c>
      <c r="GL217" s="38" t="s">
        <v>119</v>
      </c>
      <c r="GM217" s="38"/>
      <c r="GN217" s="38"/>
      <c r="GO217" s="38"/>
      <c r="GP217" s="38"/>
      <c r="GQ217" s="38"/>
      <c r="GR217" s="38"/>
      <c r="GS217" s="52"/>
      <c r="GU217" s="37">
        <v>6.9</v>
      </c>
      <c r="GV217" s="38" t="s">
        <v>119</v>
      </c>
      <c r="GW217" s="38"/>
      <c r="GX217" s="38"/>
      <c r="GY217" s="38"/>
      <c r="GZ217" s="38"/>
      <c r="HA217" s="38"/>
      <c r="HB217" s="38"/>
      <c r="HC217" s="52"/>
      <c r="HE217" s="37">
        <v>6.9</v>
      </c>
      <c r="HF217" s="38" t="s">
        <v>119</v>
      </c>
      <c r="HG217" s="38"/>
      <c r="HH217" s="38"/>
      <c r="HI217" s="38"/>
      <c r="HJ217" s="38"/>
      <c r="HK217" s="38"/>
      <c r="HL217" s="38"/>
      <c r="HM217" s="52"/>
      <c r="HO217" s="37">
        <v>6.9</v>
      </c>
      <c r="HP217" s="38" t="s">
        <v>119</v>
      </c>
      <c r="HQ217" s="38"/>
      <c r="HR217" s="38"/>
      <c r="HS217" s="38"/>
      <c r="HT217" s="38"/>
      <c r="HU217" s="38"/>
      <c r="HV217" s="38"/>
      <c r="HW217" s="52"/>
      <c r="HY217" s="37">
        <v>6.9</v>
      </c>
      <c r="HZ217" s="38" t="s">
        <v>119</v>
      </c>
      <c r="IA217" s="38"/>
      <c r="IB217" s="38"/>
      <c r="IC217" s="38"/>
      <c r="ID217" s="38"/>
      <c r="IE217" s="38"/>
      <c r="IF217" s="38"/>
      <c r="IG217" s="52"/>
      <c r="II217" s="37">
        <v>6.9</v>
      </c>
      <c r="IJ217" s="38" t="s">
        <v>119</v>
      </c>
      <c r="IK217" s="38"/>
      <c r="IL217" s="38"/>
      <c r="IM217" s="38"/>
      <c r="IN217" s="38"/>
      <c r="IO217" s="38"/>
      <c r="IP217" s="38"/>
      <c r="IQ217" s="52"/>
      <c r="IS217" s="37">
        <v>6.9</v>
      </c>
      <c r="IT217" s="38" t="s">
        <v>119</v>
      </c>
      <c r="IU217" s="38"/>
      <c r="IV217" s="38"/>
      <c r="IW217" s="38"/>
      <c r="IX217" s="38"/>
      <c r="IY217" s="38"/>
      <c r="IZ217" s="38"/>
      <c r="JA217" s="52"/>
    </row>
    <row r="218" spans="1:261" s="1" customFormat="1" outlineLevel="2" x14ac:dyDescent="0.25">
      <c r="B218" s="338"/>
      <c r="C218" s="328"/>
      <c r="D218" s="41">
        <v>1</v>
      </c>
      <c r="E218" s="6"/>
      <c r="F218" s="6"/>
      <c r="G218" s="6"/>
      <c r="H218" s="6"/>
      <c r="I218" s="6"/>
      <c r="J218" s="6"/>
      <c r="K218" s="52"/>
      <c r="M218" s="328"/>
      <c r="N218" s="41">
        <v>1</v>
      </c>
      <c r="O218" s="6">
        <v>0</v>
      </c>
      <c r="P218" s="6">
        <v>0</v>
      </c>
      <c r="Q218" s="6"/>
      <c r="R218" s="6"/>
      <c r="S218" s="6"/>
      <c r="T218" s="6"/>
      <c r="U218" s="52"/>
      <c r="W218" s="328"/>
      <c r="X218" s="41">
        <v>1</v>
      </c>
      <c r="Y218" s="6"/>
      <c r="Z218" s="6"/>
      <c r="AA218" s="6"/>
      <c r="AB218" s="6"/>
      <c r="AC218" s="6"/>
      <c r="AD218" s="6"/>
      <c r="AE218" s="52"/>
      <c r="AG218" s="328"/>
      <c r="AH218" s="41">
        <v>1</v>
      </c>
      <c r="AI218" s="6"/>
      <c r="AJ218" s="6"/>
      <c r="AK218" s="6"/>
      <c r="AL218" s="6"/>
      <c r="AM218" s="6"/>
      <c r="AN218" s="6"/>
      <c r="AO218" s="52"/>
      <c r="AQ218" s="328"/>
      <c r="AR218" s="41">
        <v>1</v>
      </c>
      <c r="AS218" s="6"/>
      <c r="AT218" s="6"/>
      <c r="AU218" s="6"/>
      <c r="AV218" s="6"/>
      <c r="AW218" s="6"/>
      <c r="AX218" s="6"/>
      <c r="AY218" s="52"/>
      <c r="BA218" s="328"/>
      <c r="BB218" s="41">
        <v>1</v>
      </c>
      <c r="BC218" s="6"/>
      <c r="BD218" s="6"/>
      <c r="BE218" s="6"/>
      <c r="BF218" s="6"/>
      <c r="BG218" s="6"/>
      <c r="BH218" s="6"/>
      <c r="BI218" s="52"/>
      <c r="BK218" s="328"/>
      <c r="BL218" s="41">
        <v>1</v>
      </c>
      <c r="BM218" s="6"/>
      <c r="BN218" s="6"/>
      <c r="BO218" s="6"/>
      <c r="BP218" s="6"/>
      <c r="BQ218" s="6"/>
      <c r="BR218" s="6"/>
      <c r="BS218" s="52"/>
      <c r="BU218" s="328"/>
      <c r="BV218" s="41">
        <v>1</v>
      </c>
      <c r="BW218" s="6"/>
      <c r="BX218" s="6"/>
      <c r="BY218" s="6"/>
      <c r="BZ218" s="6"/>
      <c r="CA218" s="6"/>
      <c r="CB218" s="6"/>
      <c r="CC218" s="52"/>
      <c r="CE218" s="328"/>
      <c r="CF218" s="41">
        <v>1</v>
      </c>
      <c r="CG218" s="6"/>
      <c r="CH218" s="6"/>
      <c r="CI218" s="6"/>
      <c r="CJ218" s="6"/>
      <c r="CK218" s="6"/>
      <c r="CL218" s="6"/>
      <c r="CM218" s="52"/>
      <c r="CO218" s="328"/>
      <c r="CP218" s="41">
        <v>1</v>
      </c>
      <c r="CQ218" s="6"/>
      <c r="CR218" s="6"/>
      <c r="CS218" s="6"/>
      <c r="CT218" s="6"/>
      <c r="CU218" s="6"/>
      <c r="CV218" s="6"/>
      <c r="CW218" s="52"/>
      <c r="CY218" s="328"/>
      <c r="CZ218" s="41">
        <v>1</v>
      </c>
      <c r="DA218" s="6"/>
      <c r="DB218" s="6"/>
      <c r="DC218" s="6"/>
      <c r="DD218" s="6"/>
      <c r="DE218" s="6"/>
      <c r="DF218" s="6"/>
      <c r="DG218" s="52"/>
      <c r="DI218" s="328"/>
      <c r="DJ218" s="41">
        <v>1</v>
      </c>
      <c r="DK218" s="6"/>
      <c r="DL218" s="6"/>
      <c r="DM218" s="6"/>
      <c r="DN218" s="6"/>
      <c r="DO218" s="6"/>
      <c r="DP218" s="6"/>
      <c r="DQ218" s="52"/>
      <c r="DS218" s="328"/>
      <c r="DT218" s="41">
        <v>1</v>
      </c>
      <c r="DU218" s="6"/>
      <c r="DV218" s="6"/>
      <c r="DW218" s="6"/>
      <c r="DX218" s="6"/>
      <c r="DY218" s="6"/>
      <c r="DZ218" s="6"/>
      <c r="EA218" s="52"/>
      <c r="EC218" s="328"/>
      <c r="ED218" s="41">
        <v>1</v>
      </c>
      <c r="EE218" s="6"/>
      <c r="EF218" s="6"/>
      <c r="EG218" s="6"/>
      <c r="EH218" s="6"/>
      <c r="EI218" s="6"/>
      <c r="EJ218" s="6"/>
      <c r="EK218" s="52"/>
      <c r="EM218" s="328"/>
      <c r="EN218" s="41">
        <v>1</v>
      </c>
      <c r="EO218" s="6"/>
      <c r="EP218" s="6"/>
      <c r="EQ218" s="6"/>
      <c r="ER218" s="6"/>
      <c r="ES218" s="6"/>
      <c r="ET218" s="6"/>
      <c r="EU218" s="52"/>
      <c r="EW218" s="328"/>
      <c r="EX218" s="41">
        <v>1</v>
      </c>
      <c r="EY218" s="6"/>
      <c r="EZ218" s="6"/>
      <c r="FA218" s="6"/>
      <c r="FB218" s="6"/>
      <c r="FC218" s="6"/>
      <c r="FD218" s="6"/>
      <c r="FE218" s="52"/>
      <c r="FG218" s="328"/>
      <c r="FH218" s="41">
        <v>1</v>
      </c>
      <c r="FI218" s="6"/>
      <c r="FJ218" s="6"/>
      <c r="FK218" s="6"/>
      <c r="FL218" s="6"/>
      <c r="FM218" s="6"/>
      <c r="FN218" s="6"/>
      <c r="FO218" s="52"/>
      <c r="FQ218" s="328"/>
      <c r="FR218" s="41">
        <v>1</v>
      </c>
      <c r="FS218" s="6"/>
      <c r="FT218" s="6"/>
      <c r="FU218" s="6"/>
      <c r="FV218" s="6"/>
      <c r="FW218" s="6"/>
      <c r="FX218" s="6"/>
      <c r="FY218" s="52"/>
      <c r="GA218" s="328"/>
      <c r="GB218" s="41">
        <v>1</v>
      </c>
      <c r="GC218" s="6"/>
      <c r="GD218" s="6"/>
      <c r="GE218" s="6"/>
      <c r="GF218" s="6"/>
      <c r="GG218" s="6"/>
      <c r="GH218" s="6"/>
      <c r="GI218" s="52"/>
      <c r="GK218" s="328"/>
      <c r="GL218" s="41">
        <v>1</v>
      </c>
      <c r="GM218" s="6"/>
      <c r="GN218" s="6"/>
      <c r="GO218" s="6"/>
      <c r="GP218" s="6"/>
      <c r="GQ218" s="6"/>
      <c r="GR218" s="6"/>
      <c r="GS218" s="52"/>
      <c r="GU218" s="328"/>
      <c r="GV218" s="41">
        <v>1</v>
      </c>
      <c r="GW218" s="6"/>
      <c r="GX218" s="6"/>
      <c r="GY218" s="6"/>
      <c r="GZ218" s="6"/>
      <c r="HA218" s="6"/>
      <c r="HB218" s="6"/>
      <c r="HC218" s="52"/>
      <c r="HE218" s="328"/>
      <c r="HF218" s="41">
        <v>1</v>
      </c>
      <c r="HG218" s="6"/>
      <c r="HH218" s="6"/>
      <c r="HI218" s="6"/>
      <c r="HJ218" s="6"/>
      <c r="HK218" s="6"/>
      <c r="HL218" s="6"/>
      <c r="HM218" s="52"/>
      <c r="HO218" s="328"/>
      <c r="HP218" s="41">
        <v>1</v>
      </c>
      <c r="HQ218" s="6"/>
      <c r="HR218" s="6"/>
      <c r="HS218" s="6"/>
      <c r="HT218" s="6"/>
      <c r="HU218" s="6"/>
      <c r="HV218" s="6"/>
      <c r="HW218" s="52"/>
      <c r="HY218" s="328"/>
      <c r="HZ218" s="41">
        <v>1</v>
      </c>
      <c r="IA218" s="6"/>
      <c r="IB218" s="6"/>
      <c r="IC218" s="6"/>
      <c r="ID218" s="6"/>
      <c r="IE218" s="6"/>
      <c r="IF218" s="6"/>
      <c r="IG218" s="52"/>
      <c r="II218" s="328"/>
      <c r="IJ218" s="41">
        <v>1</v>
      </c>
      <c r="IK218" s="6"/>
      <c r="IL218" s="6"/>
      <c r="IM218" s="6"/>
      <c r="IN218" s="6"/>
      <c r="IO218" s="6"/>
      <c r="IP218" s="6"/>
      <c r="IQ218" s="52"/>
      <c r="IS218" s="328"/>
      <c r="IT218" s="41">
        <v>1</v>
      </c>
      <c r="IU218" s="6"/>
      <c r="IV218" s="6"/>
      <c r="IW218" s="6"/>
      <c r="IX218" s="6"/>
      <c r="IY218" s="6"/>
      <c r="IZ218" s="6"/>
      <c r="JA218" s="52"/>
    </row>
    <row r="219" spans="1:261" s="1" customFormat="1" outlineLevel="2" x14ac:dyDescent="0.25">
      <c r="B219" s="338"/>
      <c r="C219" s="328"/>
      <c r="D219" s="41">
        <v>2</v>
      </c>
      <c r="E219" s="6"/>
      <c r="F219" s="6"/>
      <c r="G219" s="6"/>
      <c r="H219" s="6"/>
      <c r="I219" s="6"/>
      <c r="J219" s="6"/>
      <c r="K219" s="52"/>
      <c r="M219" s="328"/>
      <c r="N219" s="41">
        <v>2</v>
      </c>
      <c r="O219" s="6">
        <v>0</v>
      </c>
      <c r="P219" s="6">
        <v>0</v>
      </c>
      <c r="Q219" s="6"/>
      <c r="R219" s="6"/>
      <c r="S219" s="6"/>
      <c r="T219" s="6"/>
      <c r="U219" s="52"/>
      <c r="W219" s="328"/>
      <c r="X219" s="41">
        <v>2</v>
      </c>
      <c r="Y219" s="6"/>
      <c r="Z219" s="6"/>
      <c r="AA219" s="6"/>
      <c r="AB219" s="6"/>
      <c r="AC219" s="6"/>
      <c r="AD219" s="6"/>
      <c r="AE219" s="52"/>
      <c r="AG219" s="328"/>
      <c r="AH219" s="41">
        <v>2</v>
      </c>
      <c r="AI219" s="6"/>
      <c r="AJ219" s="6"/>
      <c r="AK219" s="6"/>
      <c r="AL219" s="6"/>
      <c r="AM219" s="6"/>
      <c r="AN219" s="6"/>
      <c r="AO219" s="52"/>
      <c r="AQ219" s="328"/>
      <c r="AR219" s="41">
        <v>2</v>
      </c>
      <c r="AS219" s="6"/>
      <c r="AT219" s="6"/>
      <c r="AU219" s="6"/>
      <c r="AV219" s="6"/>
      <c r="AW219" s="6"/>
      <c r="AX219" s="6"/>
      <c r="AY219" s="52"/>
      <c r="BA219" s="328"/>
      <c r="BB219" s="41">
        <v>2</v>
      </c>
      <c r="BC219" s="6"/>
      <c r="BD219" s="6"/>
      <c r="BE219" s="6"/>
      <c r="BF219" s="6"/>
      <c r="BG219" s="6"/>
      <c r="BH219" s="6"/>
      <c r="BI219" s="52"/>
      <c r="BK219" s="328"/>
      <c r="BL219" s="41">
        <v>2</v>
      </c>
      <c r="BM219" s="6"/>
      <c r="BN219" s="6"/>
      <c r="BO219" s="6"/>
      <c r="BP219" s="6"/>
      <c r="BQ219" s="6"/>
      <c r="BR219" s="6"/>
      <c r="BS219" s="52"/>
      <c r="BU219" s="328"/>
      <c r="BV219" s="41">
        <v>2</v>
      </c>
      <c r="BW219" s="6"/>
      <c r="BX219" s="6"/>
      <c r="BY219" s="6"/>
      <c r="BZ219" s="6"/>
      <c r="CA219" s="6"/>
      <c r="CB219" s="6"/>
      <c r="CC219" s="52"/>
      <c r="CE219" s="328"/>
      <c r="CF219" s="41">
        <v>2</v>
      </c>
      <c r="CG219" s="6"/>
      <c r="CH219" s="6"/>
      <c r="CI219" s="6"/>
      <c r="CJ219" s="6"/>
      <c r="CK219" s="6"/>
      <c r="CL219" s="6"/>
      <c r="CM219" s="52"/>
      <c r="CO219" s="328"/>
      <c r="CP219" s="41">
        <v>2</v>
      </c>
      <c r="CQ219" s="6"/>
      <c r="CR219" s="6"/>
      <c r="CS219" s="6"/>
      <c r="CT219" s="6"/>
      <c r="CU219" s="6"/>
      <c r="CV219" s="6"/>
      <c r="CW219" s="52"/>
      <c r="CY219" s="328"/>
      <c r="CZ219" s="41">
        <v>2</v>
      </c>
      <c r="DA219" s="6"/>
      <c r="DB219" s="6"/>
      <c r="DC219" s="6"/>
      <c r="DD219" s="6"/>
      <c r="DE219" s="6"/>
      <c r="DF219" s="6"/>
      <c r="DG219" s="52"/>
      <c r="DI219" s="328"/>
      <c r="DJ219" s="41">
        <v>2</v>
      </c>
      <c r="DK219" s="6"/>
      <c r="DL219" s="6"/>
      <c r="DM219" s="6"/>
      <c r="DN219" s="6"/>
      <c r="DO219" s="6"/>
      <c r="DP219" s="6"/>
      <c r="DQ219" s="52"/>
      <c r="DS219" s="328"/>
      <c r="DT219" s="41">
        <v>2</v>
      </c>
      <c r="DU219" s="6"/>
      <c r="DV219" s="6"/>
      <c r="DW219" s="6"/>
      <c r="DX219" s="6"/>
      <c r="DY219" s="6"/>
      <c r="DZ219" s="6"/>
      <c r="EA219" s="52"/>
      <c r="EC219" s="328"/>
      <c r="ED219" s="41">
        <v>2</v>
      </c>
      <c r="EE219" s="6"/>
      <c r="EF219" s="6"/>
      <c r="EG219" s="6"/>
      <c r="EH219" s="6"/>
      <c r="EI219" s="6"/>
      <c r="EJ219" s="6"/>
      <c r="EK219" s="52"/>
      <c r="EM219" s="328"/>
      <c r="EN219" s="41">
        <v>2</v>
      </c>
      <c r="EO219" s="6"/>
      <c r="EP219" s="6"/>
      <c r="EQ219" s="6"/>
      <c r="ER219" s="6"/>
      <c r="ES219" s="6"/>
      <c r="ET219" s="6"/>
      <c r="EU219" s="52"/>
      <c r="EW219" s="328"/>
      <c r="EX219" s="41">
        <v>2</v>
      </c>
      <c r="EY219" s="6"/>
      <c r="EZ219" s="6"/>
      <c r="FA219" s="6"/>
      <c r="FB219" s="6"/>
      <c r="FC219" s="6"/>
      <c r="FD219" s="6"/>
      <c r="FE219" s="52"/>
      <c r="FG219" s="328"/>
      <c r="FH219" s="41">
        <v>2</v>
      </c>
      <c r="FI219" s="6"/>
      <c r="FJ219" s="6"/>
      <c r="FK219" s="6"/>
      <c r="FL219" s="6"/>
      <c r="FM219" s="6"/>
      <c r="FN219" s="6"/>
      <c r="FO219" s="52"/>
      <c r="FQ219" s="328"/>
      <c r="FR219" s="41">
        <v>2</v>
      </c>
      <c r="FS219" s="6"/>
      <c r="FT219" s="6"/>
      <c r="FU219" s="6"/>
      <c r="FV219" s="6"/>
      <c r="FW219" s="6"/>
      <c r="FX219" s="6"/>
      <c r="FY219" s="52"/>
      <c r="GA219" s="328"/>
      <c r="GB219" s="41">
        <v>2</v>
      </c>
      <c r="GC219" s="6"/>
      <c r="GD219" s="6"/>
      <c r="GE219" s="6"/>
      <c r="GF219" s="6"/>
      <c r="GG219" s="6"/>
      <c r="GH219" s="6"/>
      <c r="GI219" s="52"/>
      <c r="GK219" s="328"/>
      <c r="GL219" s="41">
        <v>2</v>
      </c>
      <c r="GM219" s="6"/>
      <c r="GN219" s="6"/>
      <c r="GO219" s="6"/>
      <c r="GP219" s="6"/>
      <c r="GQ219" s="6"/>
      <c r="GR219" s="6"/>
      <c r="GS219" s="52"/>
      <c r="GU219" s="328"/>
      <c r="GV219" s="41">
        <v>2</v>
      </c>
      <c r="GW219" s="6"/>
      <c r="GX219" s="6"/>
      <c r="GY219" s="6"/>
      <c r="GZ219" s="6"/>
      <c r="HA219" s="6"/>
      <c r="HB219" s="6"/>
      <c r="HC219" s="52"/>
      <c r="HE219" s="328"/>
      <c r="HF219" s="41">
        <v>2</v>
      </c>
      <c r="HG219" s="6"/>
      <c r="HH219" s="6"/>
      <c r="HI219" s="6"/>
      <c r="HJ219" s="6"/>
      <c r="HK219" s="6"/>
      <c r="HL219" s="6"/>
      <c r="HM219" s="52"/>
      <c r="HO219" s="328"/>
      <c r="HP219" s="41">
        <v>2</v>
      </c>
      <c r="HQ219" s="6"/>
      <c r="HR219" s="6"/>
      <c r="HS219" s="6"/>
      <c r="HT219" s="6"/>
      <c r="HU219" s="6"/>
      <c r="HV219" s="6"/>
      <c r="HW219" s="52"/>
      <c r="HY219" s="328"/>
      <c r="HZ219" s="41">
        <v>2</v>
      </c>
      <c r="IA219" s="6"/>
      <c r="IB219" s="6"/>
      <c r="IC219" s="6"/>
      <c r="ID219" s="6"/>
      <c r="IE219" s="6"/>
      <c r="IF219" s="6"/>
      <c r="IG219" s="52"/>
      <c r="II219" s="328"/>
      <c r="IJ219" s="41">
        <v>2</v>
      </c>
      <c r="IK219" s="6"/>
      <c r="IL219" s="6"/>
      <c r="IM219" s="6"/>
      <c r="IN219" s="6"/>
      <c r="IO219" s="6"/>
      <c r="IP219" s="6"/>
      <c r="IQ219" s="52"/>
      <c r="IS219" s="328"/>
      <c r="IT219" s="41">
        <v>2</v>
      </c>
      <c r="IU219" s="6"/>
      <c r="IV219" s="6"/>
      <c r="IW219" s="6"/>
      <c r="IX219" s="6"/>
      <c r="IY219" s="6"/>
      <c r="IZ219" s="6"/>
      <c r="JA219" s="52"/>
    </row>
    <row r="220" spans="1:261" outlineLevel="2" x14ac:dyDescent="0.25">
      <c r="A220" s="1"/>
      <c r="B220" s="338"/>
      <c r="C220" s="339"/>
      <c r="D220" s="17" t="s">
        <v>1</v>
      </c>
      <c r="E220" s="36">
        <f>AVERAGE(O220,Y220,AI220,AS220,BC220,BM220,BW220,CG220,CQ220,DA220,DK220,DU220,EE220,EO220,EY220,FI220,FS220,GC220,GM220,GW220,HG220,HQ220,IA220,IK220,IU220)</f>
        <v>0</v>
      </c>
      <c r="F220" s="36">
        <f t="shared" ref="F220:J220" si="1054">AVERAGE(P220,Z220,AJ220,AT220,BD220,BN220,BX220,CH220,CR220,DB220,DL220,DV220,EF220,EP220,EZ220,FJ220,FT220,GD220,GN220,GX220,HH220,HR220,IB220,IL220,IV220)</f>
        <v>0</v>
      </c>
      <c r="G220" s="36" t="e">
        <f t="shared" si="1054"/>
        <v>#DIV/0!</v>
      </c>
      <c r="H220" s="36" t="e">
        <f t="shared" si="1054"/>
        <v>#DIV/0!</v>
      </c>
      <c r="I220" s="36" t="e">
        <f t="shared" si="1054"/>
        <v>#DIV/0!</v>
      </c>
      <c r="J220" s="36" t="e">
        <f t="shared" si="1054"/>
        <v>#DIV/0!</v>
      </c>
      <c r="K220" s="52" t="s">
        <v>430</v>
      </c>
      <c r="L220" s="1"/>
      <c r="M220" s="48"/>
      <c r="N220" s="17" t="s">
        <v>1</v>
      </c>
      <c r="O220" s="36">
        <f>IF(COUNT(O218:O219)=0,"",AVERAGE(O218:O219))</f>
        <v>0</v>
      </c>
      <c r="P220" s="36">
        <f>IF(COUNT(P218:P219)=0,"",AVERAGE(P218:P219))</f>
        <v>0</v>
      </c>
      <c r="Q220" s="36" t="str">
        <f>IF(COUNT(Q218:Q219)=0,"",AVERAGE(Q218:Q219))</f>
        <v/>
      </c>
      <c r="R220" s="36" t="str">
        <f>IF(COUNT(R218:R219)=0,"",AVERAGE(R218:R219))</f>
        <v/>
      </c>
      <c r="S220" s="36"/>
      <c r="T220" s="36" t="str">
        <f>IF(COUNT(T218:T219)=0,"",AVERAGE(T218:T219))</f>
        <v/>
      </c>
      <c r="U220" s="52" t="str">
        <f>IF(COUNT(#REF!)=0,"",AVERAGE(#REF!))</f>
        <v/>
      </c>
      <c r="V220" s="1"/>
      <c r="W220" s="48"/>
      <c r="X220" s="17" t="s">
        <v>1</v>
      </c>
      <c r="Y220" s="36" t="str">
        <f t="shared" ref="Y220:AD220" si="1055">IF(COUNT(Y218:Y219)=0,"",AVERAGE(Y218:Y219))</f>
        <v/>
      </c>
      <c r="Z220" s="36" t="str">
        <f t="shared" si="1055"/>
        <v/>
      </c>
      <c r="AA220" s="36" t="str">
        <f t="shared" si="1055"/>
        <v/>
      </c>
      <c r="AB220" s="36" t="str">
        <f t="shared" si="1055"/>
        <v/>
      </c>
      <c r="AC220" s="36" t="str">
        <f t="shared" si="1055"/>
        <v/>
      </c>
      <c r="AD220" s="36" t="str">
        <f t="shared" si="1055"/>
        <v/>
      </c>
      <c r="AE220" s="52" t="str">
        <f>IF(COUNT(#REF!)=0,"",AVERAGE(#REF!))</f>
        <v/>
      </c>
      <c r="AF220" s="1"/>
      <c r="AG220" s="48"/>
      <c r="AH220" s="17" t="s">
        <v>1</v>
      </c>
      <c r="AI220" s="36" t="str">
        <f t="shared" ref="AI220:AN220" si="1056">IF(COUNT(AI218:AI219)=0,"",AVERAGE(AI218:AI219))</f>
        <v/>
      </c>
      <c r="AJ220" s="36" t="str">
        <f t="shared" si="1056"/>
        <v/>
      </c>
      <c r="AK220" s="36" t="str">
        <f t="shared" si="1056"/>
        <v/>
      </c>
      <c r="AL220" s="36" t="str">
        <f t="shared" si="1056"/>
        <v/>
      </c>
      <c r="AM220" s="36" t="str">
        <f t="shared" si="1056"/>
        <v/>
      </c>
      <c r="AN220" s="36" t="str">
        <f t="shared" si="1056"/>
        <v/>
      </c>
      <c r="AO220" s="52" t="str">
        <f>IF(COUNT(#REF!)=0,"",AVERAGE(#REF!))</f>
        <v/>
      </c>
      <c r="AP220" s="1"/>
      <c r="AQ220" s="48"/>
      <c r="AR220" s="17" t="s">
        <v>1</v>
      </c>
      <c r="AS220" s="36" t="str">
        <f t="shared" ref="AS220:AX220" si="1057">IF(COUNT(AS218:AS219)=0,"",AVERAGE(AS218:AS219))</f>
        <v/>
      </c>
      <c r="AT220" s="36" t="str">
        <f t="shared" si="1057"/>
        <v/>
      </c>
      <c r="AU220" s="36" t="str">
        <f t="shared" si="1057"/>
        <v/>
      </c>
      <c r="AV220" s="36" t="str">
        <f t="shared" si="1057"/>
        <v/>
      </c>
      <c r="AW220" s="36" t="str">
        <f t="shared" si="1057"/>
        <v/>
      </c>
      <c r="AX220" s="36" t="str">
        <f t="shared" si="1057"/>
        <v/>
      </c>
      <c r="AY220" s="52" t="str">
        <f>IF(COUNT(#REF!)=0,"",AVERAGE(#REF!))</f>
        <v/>
      </c>
      <c r="AZ220" s="1"/>
      <c r="BA220" s="48"/>
      <c r="BB220" s="17" t="s">
        <v>1</v>
      </c>
      <c r="BC220" s="36" t="str">
        <f t="shared" ref="BC220:BH220" si="1058">IF(COUNT(BC218:BC219)=0,"",AVERAGE(BC218:BC219))</f>
        <v/>
      </c>
      <c r="BD220" s="36" t="str">
        <f t="shared" si="1058"/>
        <v/>
      </c>
      <c r="BE220" s="36" t="str">
        <f t="shared" si="1058"/>
        <v/>
      </c>
      <c r="BF220" s="36" t="str">
        <f t="shared" si="1058"/>
        <v/>
      </c>
      <c r="BG220" s="36" t="str">
        <f t="shared" si="1058"/>
        <v/>
      </c>
      <c r="BH220" s="36" t="str">
        <f t="shared" si="1058"/>
        <v/>
      </c>
      <c r="BI220" s="52" t="str">
        <f>IF(COUNT(#REF!)=0,"",AVERAGE(#REF!))</f>
        <v/>
      </c>
      <c r="BJ220" s="1"/>
      <c r="BK220" s="48"/>
      <c r="BL220" s="17" t="s">
        <v>1</v>
      </c>
      <c r="BM220" s="36" t="str">
        <f t="shared" ref="BM220:BR220" si="1059">IF(COUNT(BM218:BM219)=0,"",AVERAGE(BM218:BM219))</f>
        <v/>
      </c>
      <c r="BN220" s="36" t="str">
        <f t="shared" si="1059"/>
        <v/>
      </c>
      <c r="BO220" s="36" t="str">
        <f t="shared" si="1059"/>
        <v/>
      </c>
      <c r="BP220" s="36" t="str">
        <f t="shared" si="1059"/>
        <v/>
      </c>
      <c r="BQ220" s="36" t="str">
        <f t="shared" si="1059"/>
        <v/>
      </c>
      <c r="BR220" s="36" t="str">
        <f t="shared" si="1059"/>
        <v/>
      </c>
      <c r="BS220" s="52" t="str">
        <f>IF(COUNT(#REF!)=0,"",AVERAGE(#REF!))</f>
        <v/>
      </c>
      <c r="BT220" s="1"/>
      <c r="BU220" s="48"/>
      <c r="BV220" s="17" t="s">
        <v>1</v>
      </c>
      <c r="BW220" s="36" t="str">
        <f t="shared" ref="BW220:CB220" si="1060">IF(COUNT(BW218:BW219)=0,"",AVERAGE(BW218:BW219))</f>
        <v/>
      </c>
      <c r="BX220" s="36" t="str">
        <f t="shared" si="1060"/>
        <v/>
      </c>
      <c r="BY220" s="36" t="str">
        <f t="shared" si="1060"/>
        <v/>
      </c>
      <c r="BZ220" s="36" t="str">
        <f t="shared" si="1060"/>
        <v/>
      </c>
      <c r="CA220" s="36" t="str">
        <f t="shared" si="1060"/>
        <v/>
      </c>
      <c r="CB220" s="36" t="str">
        <f t="shared" si="1060"/>
        <v/>
      </c>
      <c r="CC220" s="52" t="str">
        <f>IF(COUNT(#REF!)=0,"",AVERAGE(#REF!))</f>
        <v/>
      </c>
      <c r="CD220" s="1"/>
      <c r="CE220" s="48"/>
      <c r="CF220" s="17" t="s">
        <v>1</v>
      </c>
      <c r="CG220" s="36" t="str">
        <f t="shared" ref="CG220:CL220" si="1061">IF(COUNT(CG218:CG219)=0,"",AVERAGE(CG218:CG219))</f>
        <v/>
      </c>
      <c r="CH220" s="36" t="str">
        <f t="shared" si="1061"/>
        <v/>
      </c>
      <c r="CI220" s="36" t="str">
        <f t="shared" si="1061"/>
        <v/>
      </c>
      <c r="CJ220" s="36" t="str">
        <f t="shared" si="1061"/>
        <v/>
      </c>
      <c r="CK220" s="36" t="str">
        <f t="shared" si="1061"/>
        <v/>
      </c>
      <c r="CL220" s="36" t="str">
        <f t="shared" si="1061"/>
        <v/>
      </c>
      <c r="CM220" s="52" t="str">
        <f>IF(COUNT(#REF!)=0,"",AVERAGE(#REF!))</f>
        <v/>
      </c>
      <c r="CN220" s="1"/>
      <c r="CO220" s="48"/>
      <c r="CP220" s="17" t="s">
        <v>1</v>
      </c>
      <c r="CQ220" s="36" t="str">
        <f t="shared" ref="CQ220:CV220" si="1062">IF(COUNT(CQ218:CQ219)=0,"",AVERAGE(CQ218:CQ219))</f>
        <v/>
      </c>
      <c r="CR220" s="36" t="str">
        <f t="shared" si="1062"/>
        <v/>
      </c>
      <c r="CS220" s="36" t="str">
        <f t="shared" si="1062"/>
        <v/>
      </c>
      <c r="CT220" s="36" t="str">
        <f t="shared" si="1062"/>
        <v/>
      </c>
      <c r="CU220" s="36" t="str">
        <f t="shared" si="1062"/>
        <v/>
      </c>
      <c r="CV220" s="36" t="str">
        <f t="shared" si="1062"/>
        <v/>
      </c>
      <c r="CW220" s="52" t="str">
        <f>IF(COUNT(#REF!)=0,"",AVERAGE(#REF!))</f>
        <v/>
      </c>
      <c r="CX220" s="1"/>
      <c r="CY220" s="48"/>
      <c r="CZ220" s="17" t="s">
        <v>1</v>
      </c>
      <c r="DA220" s="36" t="str">
        <f t="shared" ref="DA220:DF220" si="1063">IF(COUNT(DA218:DA219)=0,"",AVERAGE(DA218:DA219))</f>
        <v/>
      </c>
      <c r="DB220" s="36" t="str">
        <f t="shared" si="1063"/>
        <v/>
      </c>
      <c r="DC220" s="36" t="str">
        <f t="shared" si="1063"/>
        <v/>
      </c>
      <c r="DD220" s="36" t="str">
        <f t="shared" si="1063"/>
        <v/>
      </c>
      <c r="DE220" s="36" t="str">
        <f t="shared" si="1063"/>
        <v/>
      </c>
      <c r="DF220" s="36" t="str">
        <f t="shared" si="1063"/>
        <v/>
      </c>
      <c r="DG220" s="52" t="str">
        <f>IF(COUNT(#REF!)=0,"",AVERAGE(#REF!))</f>
        <v/>
      </c>
      <c r="DH220" s="1"/>
      <c r="DI220" s="48"/>
      <c r="DJ220" s="17" t="s">
        <v>1</v>
      </c>
      <c r="DK220" s="36" t="str">
        <f t="shared" ref="DK220:DP220" si="1064">IF(COUNT(DK218:DK219)=0,"",AVERAGE(DK218:DK219))</f>
        <v/>
      </c>
      <c r="DL220" s="36" t="str">
        <f t="shared" si="1064"/>
        <v/>
      </c>
      <c r="DM220" s="36" t="str">
        <f t="shared" si="1064"/>
        <v/>
      </c>
      <c r="DN220" s="36" t="str">
        <f t="shared" si="1064"/>
        <v/>
      </c>
      <c r="DO220" s="36" t="str">
        <f t="shared" si="1064"/>
        <v/>
      </c>
      <c r="DP220" s="36" t="str">
        <f t="shared" si="1064"/>
        <v/>
      </c>
      <c r="DQ220" s="52" t="str">
        <f>IF(COUNT(#REF!)=0,"",AVERAGE(#REF!))</f>
        <v/>
      </c>
      <c r="DR220" s="1"/>
      <c r="DS220" s="48"/>
      <c r="DT220" s="17" t="s">
        <v>1</v>
      </c>
      <c r="DU220" s="36" t="str">
        <f t="shared" ref="DU220:DZ220" si="1065">IF(COUNT(DU218:DU219)=0,"",AVERAGE(DU218:DU219))</f>
        <v/>
      </c>
      <c r="DV220" s="36" t="str">
        <f t="shared" si="1065"/>
        <v/>
      </c>
      <c r="DW220" s="36" t="str">
        <f t="shared" si="1065"/>
        <v/>
      </c>
      <c r="DX220" s="36" t="str">
        <f t="shared" si="1065"/>
        <v/>
      </c>
      <c r="DY220" s="36" t="str">
        <f t="shared" si="1065"/>
        <v/>
      </c>
      <c r="DZ220" s="36" t="str">
        <f t="shared" si="1065"/>
        <v/>
      </c>
      <c r="EA220" s="52" t="str">
        <f>IF(COUNT(#REF!)=0,"",AVERAGE(#REF!))</f>
        <v/>
      </c>
      <c r="EB220" s="1"/>
      <c r="EC220" s="48"/>
      <c r="ED220" s="17" t="s">
        <v>1</v>
      </c>
      <c r="EE220" s="36" t="str">
        <f t="shared" ref="EE220:EJ220" si="1066">IF(COUNT(EE218:EE219)=0,"",AVERAGE(EE218:EE219))</f>
        <v/>
      </c>
      <c r="EF220" s="36" t="str">
        <f t="shared" si="1066"/>
        <v/>
      </c>
      <c r="EG220" s="36" t="str">
        <f t="shared" si="1066"/>
        <v/>
      </c>
      <c r="EH220" s="36" t="str">
        <f t="shared" si="1066"/>
        <v/>
      </c>
      <c r="EI220" s="36" t="str">
        <f t="shared" si="1066"/>
        <v/>
      </c>
      <c r="EJ220" s="36" t="str">
        <f t="shared" si="1066"/>
        <v/>
      </c>
      <c r="EK220" s="52" t="str">
        <f>IF(COUNT(#REF!)=0,"",AVERAGE(#REF!))</f>
        <v/>
      </c>
      <c r="EL220" s="1"/>
      <c r="EM220" s="48"/>
      <c r="EN220" s="17" t="s">
        <v>1</v>
      </c>
      <c r="EO220" s="36" t="str">
        <f t="shared" ref="EO220:ET220" si="1067">IF(COUNT(EO218:EO219)=0,"",AVERAGE(EO218:EO219))</f>
        <v/>
      </c>
      <c r="EP220" s="36" t="str">
        <f t="shared" si="1067"/>
        <v/>
      </c>
      <c r="EQ220" s="36" t="str">
        <f t="shared" si="1067"/>
        <v/>
      </c>
      <c r="ER220" s="36" t="str">
        <f t="shared" si="1067"/>
        <v/>
      </c>
      <c r="ES220" s="36" t="str">
        <f t="shared" si="1067"/>
        <v/>
      </c>
      <c r="ET220" s="36" t="str">
        <f t="shared" si="1067"/>
        <v/>
      </c>
      <c r="EU220" s="52" t="str">
        <f>IF(COUNT(#REF!)=0,"",AVERAGE(#REF!))</f>
        <v/>
      </c>
      <c r="EV220" s="1"/>
      <c r="EW220" s="48"/>
      <c r="EX220" s="17" t="s">
        <v>1</v>
      </c>
      <c r="EY220" s="36" t="str">
        <f t="shared" ref="EY220:FD220" si="1068">IF(COUNT(EY218:EY219)=0,"",AVERAGE(EY218:EY219))</f>
        <v/>
      </c>
      <c r="EZ220" s="36" t="str">
        <f t="shared" si="1068"/>
        <v/>
      </c>
      <c r="FA220" s="36" t="str">
        <f t="shared" si="1068"/>
        <v/>
      </c>
      <c r="FB220" s="36" t="str">
        <f t="shared" si="1068"/>
        <v/>
      </c>
      <c r="FC220" s="36" t="str">
        <f t="shared" si="1068"/>
        <v/>
      </c>
      <c r="FD220" s="36" t="str">
        <f t="shared" si="1068"/>
        <v/>
      </c>
      <c r="FE220" s="52" t="str">
        <f>IF(COUNT(#REF!)=0,"",AVERAGE(#REF!))</f>
        <v/>
      </c>
      <c r="FF220" s="1"/>
      <c r="FG220" s="48"/>
      <c r="FH220" s="17" t="s">
        <v>1</v>
      </c>
      <c r="FI220" s="36" t="str">
        <f t="shared" ref="FI220:FN220" si="1069">IF(COUNT(FI218:FI219)=0,"",AVERAGE(FI218:FI219))</f>
        <v/>
      </c>
      <c r="FJ220" s="36" t="str">
        <f t="shared" si="1069"/>
        <v/>
      </c>
      <c r="FK220" s="36" t="str">
        <f t="shared" si="1069"/>
        <v/>
      </c>
      <c r="FL220" s="36" t="str">
        <f t="shared" si="1069"/>
        <v/>
      </c>
      <c r="FM220" s="36" t="str">
        <f t="shared" si="1069"/>
        <v/>
      </c>
      <c r="FN220" s="36" t="str">
        <f t="shared" si="1069"/>
        <v/>
      </c>
      <c r="FO220" s="52" t="str">
        <f>IF(COUNT(#REF!)=0,"",AVERAGE(#REF!))</f>
        <v/>
      </c>
      <c r="FP220" s="1"/>
      <c r="FQ220" s="48"/>
      <c r="FR220" s="17" t="s">
        <v>1</v>
      </c>
      <c r="FS220" s="36" t="str">
        <f t="shared" ref="FS220:FX220" si="1070">IF(COUNT(FS218:FS219)=0,"",AVERAGE(FS218:FS219))</f>
        <v/>
      </c>
      <c r="FT220" s="36" t="str">
        <f t="shared" si="1070"/>
        <v/>
      </c>
      <c r="FU220" s="36" t="str">
        <f t="shared" si="1070"/>
        <v/>
      </c>
      <c r="FV220" s="36" t="str">
        <f t="shared" si="1070"/>
        <v/>
      </c>
      <c r="FW220" s="36" t="str">
        <f t="shared" si="1070"/>
        <v/>
      </c>
      <c r="FX220" s="36" t="str">
        <f t="shared" si="1070"/>
        <v/>
      </c>
      <c r="FY220" s="52" t="str">
        <f>IF(COUNT(#REF!)=0,"",AVERAGE(#REF!))</f>
        <v/>
      </c>
      <c r="FZ220" s="1"/>
      <c r="GA220" s="48"/>
      <c r="GB220" s="17" t="s">
        <v>1</v>
      </c>
      <c r="GC220" s="36" t="str">
        <f t="shared" ref="GC220:GH220" si="1071">IF(COUNT(GC218:GC219)=0,"",AVERAGE(GC218:GC219))</f>
        <v/>
      </c>
      <c r="GD220" s="36" t="str">
        <f t="shared" si="1071"/>
        <v/>
      </c>
      <c r="GE220" s="36" t="str">
        <f t="shared" si="1071"/>
        <v/>
      </c>
      <c r="GF220" s="36" t="str">
        <f t="shared" si="1071"/>
        <v/>
      </c>
      <c r="GG220" s="36" t="str">
        <f t="shared" si="1071"/>
        <v/>
      </c>
      <c r="GH220" s="36" t="str">
        <f t="shared" si="1071"/>
        <v/>
      </c>
      <c r="GI220" s="52" t="str">
        <f>IF(COUNT(#REF!)=0,"",AVERAGE(#REF!))</f>
        <v/>
      </c>
      <c r="GJ220" s="1"/>
      <c r="GK220" s="48"/>
      <c r="GL220" s="17" t="s">
        <v>1</v>
      </c>
      <c r="GM220" s="36" t="str">
        <f t="shared" ref="GM220:GR220" si="1072">IF(COUNT(GM218:GM219)=0,"",AVERAGE(GM218:GM219))</f>
        <v/>
      </c>
      <c r="GN220" s="36" t="str">
        <f t="shared" si="1072"/>
        <v/>
      </c>
      <c r="GO220" s="36" t="str">
        <f t="shared" si="1072"/>
        <v/>
      </c>
      <c r="GP220" s="36" t="str">
        <f t="shared" si="1072"/>
        <v/>
      </c>
      <c r="GQ220" s="36" t="str">
        <f t="shared" si="1072"/>
        <v/>
      </c>
      <c r="GR220" s="36" t="str">
        <f t="shared" si="1072"/>
        <v/>
      </c>
      <c r="GS220" s="52" t="str">
        <f>IF(COUNT(#REF!)=0,"",AVERAGE(#REF!))</f>
        <v/>
      </c>
      <c r="GT220" s="1"/>
      <c r="GU220" s="48"/>
      <c r="GV220" s="17" t="s">
        <v>1</v>
      </c>
      <c r="GW220" s="36" t="str">
        <f t="shared" ref="GW220:HB220" si="1073">IF(COUNT(GW218:GW219)=0,"",AVERAGE(GW218:GW219))</f>
        <v/>
      </c>
      <c r="GX220" s="36" t="str">
        <f t="shared" si="1073"/>
        <v/>
      </c>
      <c r="GY220" s="36" t="str">
        <f t="shared" si="1073"/>
        <v/>
      </c>
      <c r="GZ220" s="36" t="str">
        <f t="shared" si="1073"/>
        <v/>
      </c>
      <c r="HA220" s="36" t="str">
        <f t="shared" si="1073"/>
        <v/>
      </c>
      <c r="HB220" s="36" t="str">
        <f t="shared" si="1073"/>
        <v/>
      </c>
      <c r="HC220" s="52" t="str">
        <f>IF(COUNT(#REF!)=0,"",AVERAGE(#REF!))</f>
        <v/>
      </c>
      <c r="HD220" s="1"/>
      <c r="HE220" s="48"/>
      <c r="HF220" s="17" t="s">
        <v>1</v>
      </c>
      <c r="HG220" s="36" t="str">
        <f t="shared" ref="HG220:HL220" si="1074">IF(COUNT(HG218:HG219)=0,"",AVERAGE(HG218:HG219))</f>
        <v/>
      </c>
      <c r="HH220" s="36" t="str">
        <f t="shared" si="1074"/>
        <v/>
      </c>
      <c r="HI220" s="36" t="str">
        <f t="shared" si="1074"/>
        <v/>
      </c>
      <c r="HJ220" s="36" t="str">
        <f t="shared" si="1074"/>
        <v/>
      </c>
      <c r="HK220" s="36" t="str">
        <f t="shared" si="1074"/>
        <v/>
      </c>
      <c r="HL220" s="36" t="str">
        <f t="shared" si="1074"/>
        <v/>
      </c>
      <c r="HM220" s="52" t="str">
        <f>IF(COUNT(#REF!)=0,"",AVERAGE(#REF!))</f>
        <v/>
      </c>
      <c r="HN220" s="1"/>
      <c r="HO220" s="48"/>
      <c r="HP220" s="17" t="s">
        <v>1</v>
      </c>
      <c r="HQ220" s="36" t="str">
        <f t="shared" ref="HQ220:HV220" si="1075">IF(COUNT(HQ218:HQ219)=0,"",AVERAGE(HQ218:HQ219))</f>
        <v/>
      </c>
      <c r="HR220" s="36" t="str">
        <f t="shared" si="1075"/>
        <v/>
      </c>
      <c r="HS220" s="36" t="str">
        <f t="shared" si="1075"/>
        <v/>
      </c>
      <c r="HT220" s="36" t="str">
        <f t="shared" si="1075"/>
        <v/>
      </c>
      <c r="HU220" s="36" t="str">
        <f t="shared" si="1075"/>
        <v/>
      </c>
      <c r="HV220" s="36" t="str">
        <f t="shared" si="1075"/>
        <v/>
      </c>
      <c r="HW220" s="52" t="str">
        <f>IF(COUNT(#REF!)=0,"",AVERAGE(#REF!))</f>
        <v/>
      </c>
      <c r="HX220" s="1"/>
      <c r="HY220" s="48"/>
      <c r="HZ220" s="17" t="s">
        <v>1</v>
      </c>
      <c r="IA220" s="36" t="str">
        <f t="shared" ref="IA220:IF220" si="1076">IF(COUNT(IA218:IA219)=0,"",AVERAGE(IA218:IA219))</f>
        <v/>
      </c>
      <c r="IB220" s="36" t="str">
        <f t="shared" si="1076"/>
        <v/>
      </c>
      <c r="IC220" s="36" t="str">
        <f t="shared" si="1076"/>
        <v/>
      </c>
      <c r="ID220" s="36" t="str">
        <f t="shared" si="1076"/>
        <v/>
      </c>
      <c r="IE220" s="36" t="str">
        <f t="shared" si="1076"/>
        <v/>
      </c>
      <c r="IF220" s="36" t="str">
        <f t="shared" si="1076"/>
        <v/>
      </c>
      <c r="IG220" s="52" t="str">
        <f>IF(COUNT(#REF!)=0,"",AVERAGE(#REF!))</f>
        <v/>
      </c>
      <c r="IH220" s="1"/>
      <c r="II220" s="48"/>
      <c r="IJ220" s="17" t="s">
        <v>1</v>
      </c>
      <c r="IK220" s="36" t="str">
        <f t="shared" ref="IK220:IP220" si="1077">IF(COUNT(IK218:IK219)=0,"",AVERAGE(IK218:IK219))</f>
        <v/>
      </c>
      <c r="IL220" s="36" t="str">
        <f t="shared" si="1077"/>
        <v/>
      </c>
      <c r="IM220" s="36" t="str">
        <f t="shared" si="1077"/>
        <v/>
      </c>
      <c r="IN220" s="36" t="str">
        <f t="shared" si="1077"/>
        <v/>
      </c>
      <c r="IO220" s="36" t="str">
        <f t="shared" si="1077"/>
        <v/>
      </c>
      <c r="IP220" s="36" t="str">
        <f t="shared" si="1077"/>
        <v/>
      </c>
      <c r="IQ220" s="52" t="str">
        <f>IF(COUNT(#REF!)=0,"",AVERAGE(#REF!))</f>
        <v/>
      </c>
      <c r="IR220" s="1"/>
      <c r="IS220" s="48"/>
      <c r="IT220" s="17" t="s">
        <v>1</v>
      </c>
      <c r="IU220" s="36" t="str">
        <f t="shared" ref="IU220:IZ220" si="1078">IF(COUNT(IU218:IU219)=0,"",AVERAGE(IU218:IU219))</f>
        <v/>
      </c>
      <c r="IV220" s="36" t="str">
        <f t="shared" si="1078"/>
        <v/>
      </c>
      <c r="IW220" s="36" t="str">
        <f t="shared" si="1078"/>
        <v/>
      </c>
      <c r="IX220" s="36" t="str">
        <f t="shared" si="1078"/>
        <v/>
      </c>
      <c r="IY220" s="36" t="str">
        <f t="shared" si="1078"/>
        <v/>
      </c>
      <c r="IZ220" s="36" t="str">
        <f t="shared" si="1078"/>
        <v/>
      </c>
      <c r="JA220" s="52" t="str">
        <f>IF(COUNT(#REF!)=0,"",AVERAGE(#REF!))</f>
        <v/>
      </c>
    </row>
    <row r="221" spans="1:261" ht="13.8" outlineLevel="1" x14ac:dyDescent="0.25">
      <c r="A221" s="99" t="s">
        <v>129</v>
      </c>
      <c r="B221" s="345">
        <f>IF(A221="High",TECHHigh,(IF(A221="Medium",TECHMed,(IF(A221="Low",TechLow,0)))))</f>
        <v>1</v>
      </c>
      <c r="C221" s="344" t="s">
        <v>36</v>
      </c>
      <c r="D221" s="38" t="s">
        <v>120</v>
      </c>
      <c r="E221" s="349">
        <f>E231</f>
        <v>0</v>
      </c>
      <c r="F221" s="349">
        <f t="shared" ref="F221:J221" si="1079">F231</f>
        <v>0</v>
      </c>
      <c r="G221" s="349" t="e">
        <f t="shared" si="1079"/>
        <v>#DIV/0!</v>
      </c>
      <c r="H221" s="349" t="e">
        <f t="shared" si="1079"/>
        <v>#DIV/0!</v>
      </c>
      <c r="I221" s="349" t="e">
        <f t="shared" si="1079"/>
        <v>#DIV/0!</v>
      </c>
      <c r="J221" s="349" t="e">
        <f t="shared" si="1079"/>
        <v>#DIV/0!</v>
      </c>
      <c r="K221" s="52"/>
      <c r="M221" s="68" t="s">
        <v>36</v>
      </c>
      <c r="N221" s="38" t="s">
        <v>120</v>
      </c>
      <c r="O221" s="38"/>
      <c r="P221" s="38"/>
      <c r="Q221" s="38"/>
      <c r="R221" s="38"/>
      <c r="S221" s="38"/>
      <c r="T221" s="38"/>
      <c r="U221" s="52"/>
      <c r="W221" s="68" t="s">
        <v>36</v>
      </c>
      <c r="X221" s="38" t="s">
        <v>120</v>
      </c>
      <c r="Y221" s="38"/>
      <c r="Z221" s="38"/>
      <c r="AA221" s="38"/>
      <c r="AB221" s="38"/>
      <c r="AC221" s="38"/>
      <c r="AD221" s="38"/>
      <c r="AE221" s="52"/>
      <c r="AG221" s="68" t="s">
        <v>36</v>
      </c>
      <c r="AH221" s="38" t="s">
        <v>120</v>
      </c>
      <c r="AI221" s="38"/>
      <c r="AJ221" s="38"/>
      <c r="AK221" s="38"/>
      <c r="AL221" s="38"/>
      <c r="AM221" s="38"/>
      <c r="AN221" s="38"/>
      <c r="AO221" s="52"/>
      <c r="AQ221" s="68" t="s">
        <v>36</v>
      </c>
      <c r="AR221" s="38" t="s">
        <v>120</v>
      </c>
      <c r="AS221" s="38"/>
      <c r="AT221" s="38"/>
      <c r="AU221" s="38"/>
      <c r="AV221" s="38"/>
      <c r="AW221" s="38"/>
      <c r="AX221" s="38"/>
      <c r="AY221" s="52"/>
      <c r="BA221" s="68" t="s">
        <v>36</v>
      </c>
      <c r="BB221" s="38" t="s">
        <v>120</v>
      </c>
      <c r="BC221" s="38"/>
      <c r="BD221" s="38"/>
      <c r="BE221" s="38"/>
      <c r="BF221" s="38"/>
      <c r="BG221" s="38"/>
      <c r="BH221" s="38"/>
      <c r="BI221" s="52"/>
      <c r="BK221" s="68" t="s">
        <v>36</v>
      </c>
      <c r="BL221" s="38" t="s">
        <v>120</v>
      </c>
      <c r="BM221" s="38"/>
      <c r="BN221" s="38"/>
      <c r="BO221" s="38"/>
      <c r="BP221" s="38"/>
      <c r="BQ221" s="38"/>
      <c r="BR221" s="38"/>
      <c r="BS221" s="52"/>
      <c r="BU221" s="68" t="s">
        <v>36</v>
      </c>
      <c r="BV221" s="38" t="s">
        <v>120</v>
      </c>
      <c r="BW221" s="38"/>
      <c r="BX221" s="38"/>
      <c r="BY221" s="38"/>
      <c r="BZ221" s="38"/>
      <c r="CA221" s="38"/>
      <c r="CB221" s="38"/>
      <c r="CC221" s="52"/>
      <c r="CE221" s="68" t="s">
        <v>36</v>
      </c>
      <c r="CF221" s="38" t="s">
        <v>120</v>
      </c>
      <c r="CG221" s="38"/>
      <c r="CH221" s="38"/>
      <c r="CI221" s="38"/>
      <c r="CJ221" s="38"/>
      <c r="CK221" s="38"/>
      <c r="CL221" s="38"/>
      <c r="CM221" s="52"/>
      <c r="CO221" s="68" t="s">
        <v>36</v>
      </c>
      <c r="CP221" s="38" t="s">
        <v>120</v>
      </c>
      <c r="CQ221" s="38"/>
      <c r="CR221" s="38"/>
      <c r="CS221" s="38"/>
      <c r="CT221" s="38"/>
      <c r="CU221" s="38"/>
      <c r="CV221" s="38"/>
      <c r="CW221" s="52"/>
      <c r="CY221" s="68" t="s">
        <v>36</v>
      </c>
      <c r="CZ221" s="38" t="s">
        <v>120</v>
      </c>
      <c r="DA221" s="38"/>
      <c r="DB221" s="38"/>
      <c r="DC221" s="38"/>
      <c r="DD221" s="38"/>
      <c r="DE221" s="38"/>
      <c r="DF221" s="38"/>
      <c r="DG221" s="52"/>
      <c r="DI221" s="68" t="s">
        <v>36</v>
      </c>
      <c r="DJ221" s="38" t="s">
        <v>120</v>
      </c>
      <c r="DK221" s="38"/>
      <c r="DL221" s="38"/>
      <c r="DM221" s="38"/>
      <c r="DN221" s="38"/>
      <c r="DO221" s="38"/>
      <c r="DP221" s="38"/>
      <c r="DQ221" s="52"/>
      <c r="DS221" s="68" t="s">
        <v>36</v>
      </c>
      <c r="DT221" s="38" t="s">
        <v>120</v>
      </c>
      <c r="DU221" s="38"/>
      <c r="DV221" s="38"/>
      <c r="DW221" s="38"/>
      <c r="DX221" s="38"/>
      <c r="DY221" s="38"/>
      <c r="DZ221" s="38"/>
      <c r="EA221" s="52"/>
      <c r="EC221" s="68" t="s">
        <v>36</v>
      </c>
      <c r="ED221" s="38" t="s">
        <v>120</v>
      </c>
      <c r="EE221" s="38"/>
      <c r="EF221" s="38"/>
      <c r="EG221" s="38"/>
      <c r="EH221" s="38"/>
      <c r="EI221" s="38"/>
      <c r="EJ221" s="38"/>
      <c r="EK221" s="52"/>
      <c r="EM221" s="68" t="s">
        <v>36</v>
      </c>
      <c r="EN221" s="38" t="s">
        <v>120</v>
      </c>
      <c r="EO221" s="38"/>
      <c r="EP221" s="38"/>
      <c r="EQ221" s="38"/>
      <c r="ER221" s="38"/>
      <c r="ES221" s="38"/>
      <c r="ET221" s="38"/>
      <c r="EU221" s="52"/>
      <c r="EW221" s="68" t="s">
        <v>36</v>
      </c>
      <c r="EX221" s="38" t="s">
        <v>120</v>
      </c>
      <c r="EY221" s="38"/>
      <c r="EZ221" s="38"/>
      <c r="FA221" s="38"/>
      <c r="FB221" s="38"/>
      <c r="FC221" s="38"/>
      <c r="FD221" s="38"/>
      <c r="FE221" s="52"/>
      <c r="FG221" s="68" t="s">
        <v>36</v>
      </c>
      <c r="FH221" s="38" t="s">
        <v>120</v>
      </c>
      <c r="FI221" s="38"/>
      <c r="FJ221" s="38"/>
      <c r="FK221" s="38"/>
      <c r="FL221" s="38"/>
      <c r="FM221" s="38"/>
      <c r="FN221" s="38"/>
      <c r="FO221" s="52"/>
      <c r="FQ221" s="68" t="s">
        <v>36</v>
      </c>
      <c r="FR221" s="38" t="s">
        <v>120</v>
      </c>
      <c r="FS221" s="38"/>
      <c r="FT221" s="38"/>
      <c r="FU221" s="38"/>
      <c r="FV221" s="38"/>
      <c r="FW221" s="38"/>
      <c r="FX221" s="38"/>
      <c r="FY221" s="52"/>
      <c r="GA221" s="68" t="s">
        <v>36</v>
      </c>
      <c r="GB221" s="38" t="s">
        <v>120</v>
      </c>
      <c r="GC221" s="38"/>
      <c r="GD221" s="38"/>
      <c r="GE221" s="38"/>
      <c r="GF221" s="38"/>
      <c r="GG221" s="38"/>
      <c r="GH221" s="38"/>
      <c r="GI221" s="52"/>
      <c r="GK221" s="68" t="s">
        <v>36</v>
      </c>
      <c r="GL221" s="38" t="s">
        <v>120</v>
      </c>
      <c r="GM221" s="38"/>
      <c r="GN221" s="38"/>
      <c r="GO221" s="38"/>
      <c r="GP221" s="38"/>
      <c r="GQ221" s="38"/>
      <c r="GR221" s="38"/>
      <c r="GS221" s="52"/>
      <c r="GU221" s="68" t="s">
        <v>36</v>
      </c>
      <c r="GV221" s="38" t="s">
        <v>120</v>
      </c>
      <c r="GW221" s="38"/>
      <c r="GX221" s="38"/>
      <c r="GY221" s="38"/>
      <c r="GZ221" s="38"/>
      <c r="HA221" s="38"/>
      <c r="HB221" s="38"/>
      <c r="HC221" s="52"/>
      <c r="HE221" s="68" t="s">
        <v>36</v>
      </c>
      <c r="HF221" s="38" t="s">
        <v>120</v>
      </c>
      <c r="HG221" s="38"/>
      <c r="HH221" s="38"/>
      <c r="HI221" s="38"/>
      <c r="HJ221" s="38"/>
      <c r="HK221" s="38"/>
      <c r="HL221" s="38"/>
      <c r="HM221" s="52"/>
      <c r="HO221" s="68" t="s">
        <v>36</v>
      </c>
      <c r="HP221" s="38" t="s">
        <v>120</v>
      </c>
      <c r="HQ221" s="38"/>
      <c r="HR221" s="38"/>
      <c r="HS221" s="38"/>
      <c r="HT221" s="38"/>
      <c r="HU221" s="38"/>
      <c r="HV221" s="38"/>
      <c r="HW221" s="52"/>
      <c r="HY221" s="68" t="s">
        <v>36</v>
      </c>
      <c r="HZ221" s="38" t="s">
        <v>120</v>
      </c>
      <c r="IA221" s="38"/>
      <c r="IB221" s="38"/>
      <c r="IC221" s="38"/>
      <c r="ID221" s="38"/>
      <c r="IE221" s="38"/>
      <c r="IF221" s="38"/>
      <c r="IG221" s="52"/>
      <c r="II221" s="68" t="s">
        <v>36</v>
      </c>
      <c r="IJ221" s="38" t="s">
        <v>120</v>
      </c>
      <c r="IK221" s="38"/>
      <c r="IL221" s="38"/>
      <c r="IM221" s="38"/>
      <c r="IN221" s="38"/>
      <c r="IO221" s="38"/>
      <c r="IP221" s="38"/>
      <c r="IQ221" s="52"/>
      <c r="IS221" s="68" t="s">
        <v>36</v>
      </c>
      <c r="IT221" s="38" t="s">
        <v>120</v>
      </c>
      <c r="IU221" s="38"/>
      <c r="IV221" s="38"/>
      <c r="IW221" s="38"/>
      <c r="IX221" s="38"/>
      <c r="IY221" s="38"/>
      <c r="IZ221" s="38"/>
      <c r="JA221" s="52"/>
    </row>
    <row r="222" spans="1:261" outlineLevel="2" x14ac:dyDescent="0.25">
      <c r="A222" s="1"/>
      <c r="B222" s="338"/>
      <c r="C222" s="328"/>
      <c r="D222" s="41">
        <v>1</v>
      </c>
      <c r="E222" s="6"/>
      <c r="F222" s="6"/>
      <c r="G222" s="6"/>
      <c r="H222" s="6"/>
      <c r="I222" s="6"/>
      <c r="J222" s="6"/>
      <c r="K222" s="52"/>
      <c r="M222" s="328"/>
      <c r="N222" s="41">
        <v>1</v>
      </c>
      <c r="O222" s="6">
        <v>0</v>
      </c>
      <c r="P222" s="6">
        <v>0</v>
      </c>
      <c r="Q222" s="6"/>
      <c r="R222" s="6"/>
      <c r="S222" s="6"/>
      <c r="T222" s="6"/>
      <c r="U222" s="52"/>
      <c r="W222" s="328"/>
      <c r="X222" s="41">
        <v>1</v>
      </c>
      <c r="Y222" s="6"/>
      <c r="Z222" s="6"/>
      <c r="AA222" s="6"/>
      <c r="AB222" s="6"/>
      <c r="AC222" s="6"/>
      <c r="AD222" s="6"/>
      <c r="AE222" s="52"/>
      <c r="AG222" s="328"/>
      <c r="AH222" s="41">
        <v>1</v>
      </c>
      <c r="AI222" s="6"/>
      <c r="AJ222" s="6"/>
      <c r="AK222" s="6"/>
      <c r="AL222" s="6"/>
      <c r="AM222" s="6"/>
      <c r="AN222" s="6"/>
      <c r="AO222" s="52"/>
      <c r="AQ222" s="328"/>
      <c r="AR222" s="41">
        <v>1</v>
      </c>
      <c r="AS222" s="6"/>
      <c r="AT222" s="6"/>
      <c r="AU222" s="6"/>
      <c r="AV222" s="6"/>
      <c r="AW222" s="6"/>
      <c r="AX222" s="6"/>
      <c r="AY222" s="52"/>
      <c r="BA222" s="328"/>
      <c r="BB222" s="41">
        <v>1</v>
      </c>
      <c r="BC222" s="6"/>
      <c r="BD222" s="6"/>
      <c r="BE222" s="6"/>
      <c r="BF222" s="6"/>
      <c r="BG222" s="6"/>
      <c r="BH222" s="6"/>
      <c r="BI222" s="52"/>
      <c r="BK222" s="328"/>
      <c r="BL222" s="41">
        <v>1</v>
      </c>
      <c r="BM222" s="6"/>
      <c r="BN222" s="6"/>
      <c r="BO222" s="6"/>
      <c r="BP222" s="6"/>
      <c r="BQ222" s="6"/>
      <c r="BR222" s="6"/>
      <c r="BS222" s="52"/>
      <c r="BU222" s="328"/>
      <c r="BV222" s="41">
        <v>1</v>
      </c>
      <c r="BW222" s="6"/>
      <c r="BX222" s="6"/>
      <c r="BY222" s="6"/>
      <c r="BZ222" s="6"/>
      <c r="CA222" s="6"/>
      <c r="CB222" s="6"/>
      <c r="CC222" s="52"/>
      <c r="CE222" s="328"/>
      <c r="CF222" s="41">
        <v>1</v>
      </c>
      <c r="CG222" s="6"/>
      <c r="CH222" s="6"/>
      <c r="CI222" s="6"/>
      <c r="CJ222" s="6"/>
      <c r="CK222" s="6"/>
      <c r="CL222" s="6"/>
      <c r="CM222" s="52"/>
      <c r="CO222" s="328"/>
      <c r="CP222" s="41">
        <v>1</v>
      </c>
      <c r="CQ222" s="6"/>
      <c r="CR222" s="6"/>
      <c r="CS222" s="6"/>
      <c r="CT222" s="6"/>
      <c r="CU222" s="6"/>
      <c r="CV222" s="6"/>
      <c r="CW222" s="52"/>
      <c r="CY222" s="328"/>
      <c r="CZ222" s="41">
        <v>1</v>
      </c>
      <c r="DA222" s="6"/>
      <c r="DB222" s="6"/>
      <c r="DC222" s="6"/>
      <c r="DD222" s="6"/>
      <c r="DE222" s="6"/>
      <c r="DF222" s="6"/>
      <c r="DG222" s="52"/>
      <c r="DI222" s="328"/>
      <c r="DJ222" s="41">
        <v>1</v>
      </c>
      <c r="DK222" s="6"/>
      <c r="DL222" s="6"/>
      <c r="DM222" s="6"/>
      <c r="DN222" s="6"/>
      <c r="DO222" s="6"/>
      <c r="DP222" s="6"/>
      <c r="DQ222" s="52"/>
      <c r="DS222" s="328"/>
      <c r="DT222" s="41">
        <v>1</v>
      </c>
      <c r="DU222" s="6"/>
      <c r="DV222" s="6"/>
      <c r="DW222" s="6"/>
      <c r="DX222" s="6"/>
      <c r="DY222" s="6"/>
      <c r="DZ222" s="6"/>
      <c r="EA222" s="52"/>
      <c r="EC222" s="328"/>
      <c r="ED222" s="41">
        <v>1</v>
      </c>
      <c r="EE222" s="6"/>
      <c r="EF222" s="6"/>
      <c r="EG222" s="6"/>
      <c r="EH222" s="6"/>
      <c r="EI222" s="6"/>
      <c r="EJ222" s="6"/>
      <c r="EK222" s="52"/>
      <c r="EM222" s="328"/>
      <c r="EN222" s="41">
        <v>1</v>
      </c>
      <c r="EO222" s="6"/>
      <c r="EP222" s="6"/>
      <c r="EQ222" s="6"/>
      <c r="ER222" s="6"/>
      <c r="ES222" s="6"/>
      <c r="ET222" s="6"/>
      <c r="EU222" s="52"/>
      <c r="EW222" s="328"/>
      <c r="EX222" s="41">
        <v>1</v>
      </c>
      <c r="EY222" s="6"/>
      <c r="EZ222" s="6"/>
      <c r="FA222" s="6"/>
      <c r="FB222" s="6"/>
      <c r="FC222" s="6"/>
      <c r="FD222" s="6"/>
      <c r="FE222" s="52"/>
      <c r="FG222" s="328"/>
      <c r="FH222" s="41">
        <v>1</v>
      </c>
      <c r="FI222" s="6"/>
      <c r="FJ222" s="6"/>
      <c r="FK222" s="6"/>
      <c r="FL222" s="6"/>
      <c r="FM222" s="6"/>
      <c r="FN222" s="6"/>
      <c r="FO222" s="52"/>
      <c r="FQ222" s="328"/>
      <c r="FR222" s="41">
        <v>1</v>
      </c>
      <c r="FS222" s="6"/>
      <c r="FT222" s="6"/>
      <c r="FU222" s="6"/>
      <c r="FV222" s="6"/>
      <c r="FW222" s="6"/>
      <c r="FX222" s="6"/>
      <c r="FY222" s="52"/>
      <c r="GA222" s="328"/>
      <c r="GB222" s="41">
        <v>1</v>
      </c>
      <c r="GC222" s="6"/>
      <c r="GD222" s="6"/>
      <c r="GE222" s="6"/>
      <c r="GF222" s="6"/>
      <c r="GG222" s="6"/>
      <c r="GH222" s="6"/>
      <c r="GI222" s="52"/>
      <c r="GK222" s="328"/>
      <c r="GL222" s="41">
        <v>1</v>
      </c>
      <c r="GM222" s="6"/>
      <c r="GN222" s="6"/>
      <c r="GO222" s="6"/>
      <c r="GP222" s="6"/>
      <c r="GQ222" s="6"/>
      <c r="GR222" s="6"/>
      <c r="GS222" s="52"/>
      <c r="GU222" s="328"/>
      <c r="GV222" s="41">
        <v>1</v>
      </c>
      <c r="GW222" s="6"/>
      <c r="GX222" s="6"/>
      <c r="GY222" s="6"/>
      <c r="GZ222" s="6"/>
      <c r="HA222" s="6"/>
      <c r="HB222" s="6"/>
      <c r="HC222" s="52"/>
      <c r="HE222" s="328"/>
      <c r="HF222" s="41">
        <v>1</v>
      </c>
      <c r="HG222" s="6"/>
      <c r="HH222" s="6"/>
      <c r="HI222" s="6"/>
      <c r="HJ222" s="6"/>
      <c r="HK222" s="6"/>
      <c r="HL222" s="6"/>
      <c r="HM222" s="52"/>
      <c r="HO222" s="328"/>
      <c r="HP222" s="41">
        <v>1</v>
      </c>
      <c r="HQ222" s="6"/>
      <c r="HR222" s="6"/>
      <c r="HS222" s="6"/>
      <c r="HT222" s="6"/>
      <c r="HU222" s="6"/>
      <c r="HV222" s="6"/>
      <c r="HW222" s="52"/>
      <c r="HY222" s="328"/>
      <c r="HZ222" s="41">
        <v>1</v>
      </c>
      <c r="IA222" s="6"/>
      <c r="IB222" s="6"/>
      <c r="IC222" s="6"/>
      <c r="ID222" s="6"/>
      <c r="IE222" s="6"/>
      <c r="IF222" s="6"/>
      <c r="IG222" s="52"/>
      <c r="II222" s="328"/>
      <c r="IJ222" s="41">
        <v>1</v>
      </c>
      <c r="IK222" s="6"/>
      <c r="IL222" s="6"/>
      <c r="IM222" s="6"/>
      <c r="IN222" s="6"/>
      <c r="IO222" s="6"/>
      <c r="IP222" s="6"/>
      <c r="IQ222" s="52"/>
      <c r="IS222" s="328"/>
      <c r="IT222" s="41">
        <v>1</v>
      </c>
      <c r="IU222" s="6"/>
      <c r="IV222" s="6"/>
      <c r="IW222" s="6"/>
      <c r="IX222" s="6"/>
      <c r="IY222" s="6"/>
      <c r="IZ222" s="6"/>
      <c r="JA222" s="52"/>
    </row>
    <row r="223" spans="1:261" outlineLevel="2" x14ac:dyDescent="0.25">
      <c r="A223" s="1"/>
      <c r="B223" s="338"/>
      <c r="C223" s="328"/>
      <c r="D223" s="41">
        <v>2</v>
      </c>
      <c r="E223" s="6"/>
      <c r="F223" s="6"/>
      <c r="G223" s="6"/>
      <c r="H223" s="6"/>
      <c r="I223" s="6"/>
      <c r="J223" s="6"/>
      <c r="K223" s="52"/>
      <c r="M223" s="328"/>
      <c r="N223" s="41">
        <v>2</v>
      </c>
      <c r="O223" s="6">
        <v>0</v>
      </c>
      <c r="P223" s="6">
        <v>0</v>
      </c>
      <c r="Q223" s="6"/>
      <c r="R223" s="6"/>
      <c r="S223" s="6"/>
      <c r="T223" s="6"/>
      <c r="U223" s="52"/>
      <c r="W223" s="328"/>
      <c r="X223" s="41">
        <v>2</v>
      </c>
      <c r="Y223" s="6"/>
      <c r="Z223" s="6"/>
      <c r="AA223" s="6"/>
      <c r="AB223" s="6"/>
      <c r="AC223" s="6"/>
      <c r="AD223" s="6"/>
      <c r="AE223" s="52"/>
      <c r="AG223" s="328"/>
      <c r="AH223" s="41">
        <v>2</v>
      </c>
      <c r="AI223" s="6"/>
      <c r="AJ223" s="6"/>
      <c r="AK223" s="6"/>
      <c r="AL223" s="6"/>
      <c r="AM223" s="6"/>
      <c r="AN223" s="6"/>
      <c r="AO223" s="52"/>
      <c r="AQ223" s="328"/>
      <c r="AR223" s="41">
        <v>2</v>
      </c>
      <c r="AS223" s="6"/>
      <c r="AT223" s="6"/>
      <c r="AU223" s="6"/>
      <c r="AV223" s="6"/>
      <c r="AW223" s="6"/>
      <c r="AX223" s="6"/>
      <c r="AY223" s="52"/>
      <c r="BA223" s="328"/>
      <c r="BB223" s="41">
        <v>2</v>
      </c>
      <c r="BC223" s="6"/>
      <c r="BD223" s="6"/>
      <c r="BE223" s="6"/>
      <c r="BF223" s="6"/>
      <c r="BG223" s="6"/>
      <c r="BH223" s="6"/>
      <c r="BI223" s="52"/>
      <c r="BK223" s="328"/>
      <c r="BL223" s="41">
        <v>2</v>
      </c>
      <c r="BM223" s="6"/>
      <c r="BN223" s="6"/>
      <c r="BO223" s="6"/>
      <c r="BP223" s="6"/>
      <c r="BQ223" s="6"/>
      <c r="BR223" s="6"/>
      <c r="BS223" s="52"/>
      <c r="BU223" s="328"/>
      <c r="BV223" s="41">
        <v>2</v>
      </c>
      <c r="BW223" s="6"/>
      <c r="BX223" s="6"/>
      <c r="BY223" s="6"/>
      <c r="BZ223" s="6"/>
      <c r="CA223" s="6"/>
      <c r="CB223" s="6"/>
      <c r="CC223" s="52"/>
      <c r="CE223" s="328"/>
      <c r="CF223" s="41">
        <v>2</v>
      </c>
      <c r="CG223" s="6"/>
      <c r="CH223" s="6"/>
      <c r="CI223" s="6"/>
      <c r="CJ223" s="6"/>
      <c r="CK223" s="6"/>
      <c r="CL223" s="6"/>
      <c r="CM223" s="52"/>
      <c r="CO223" s="328"/>
      <c r="CP223" s="41">
        <v>2</v>
      </c>
      <c r="CQ223" s="6"/>
      <c r="CR223" s="6"/>
      <c r="CS223" s="6"/>
      <c r="CT223" s="6"/>
      <c r="CU223" s="6"/>
      <c r="CV223" s="6"/>
      <c r="CW223" s="52"/>
      <c r="CY223" s="328"/>
      <c r="CZ223" s="41">
        <v>2</v>
      </c>
      <c r="DA223" s="6"/>
      <c r="DB223" s="6"/>
      <c r="DC223" s="6"/>
      <c r="DD223" s="6"/>
      <c r="DE223" s="6"/>
      <c r="DF223" s="6"/>
      <c r="DG223" s="52"/>
      <c r="DI223" s="328"/>
      <c r="DJ223" s="41">
        <v>2</v>
      </c>
      <c r="DK223" s="6"/>
      <c r="DL223" s="6"/>
      <c r="DM223" s="6"/>
      <c r="DN223" s="6"/>
      <c r="DO223" s="6"/>
      <c r="DP223" s="6"/>
      <c r="DQ223" s="52"/>
      <c r="DS223" s="328"/>
      <c r="DT223" s="41">
        <v>2</v>
      </c>
      <c r="DU223" s="6"/>
      <c r="DV223" s="6"/>
      <c r="DW223" s="6"/>
      <c r="DX223" s="6"/>
      <c r="DY223" s="6"/>
      <c r="DZ223" s="6"/>
      <c r="EA223" s="52"/>
      <c r="EC223" s="328"/>
      <c r="ED223" s="41">
        <v>2</v>
      </c>
      <c r="EE223" s="6"/>
      <c r="EF223" s="6"/>
      <c r="EG223" s="6"/>
      <c r="EH223" s="6"/>
      <c r="EI223" s="6"/>
      <c r="EJ223" s="6"/>
      <c r="EK223" s="52"/>
      <c r="EM223" s="328"/>
      <c r="EN223" s="41">
        <v>2</v>
      </c>
      <c r="EO223" s="6"/>
      <c r="EP223" s="6"/>
      <c r="EQ223" s="6"/>
      <c r="ER223" s="6"/>
      <c r="ES223" s="6"/>
      <c r="ET223" s="6"/>
      <c r="EU223" s="52"/>
      <c r="EW223" s="328"/>
      <c r="EX223" s="41">
        <v>2</v>
      </c>
      <c r="EY223" s="6"/>
      <c r="EZ223" s="6"/>
      <c r="FA223" s="6"/>
      <c r="FB223" s="6"/>
      <c r="FC223" s="6"/>
      <c r="FD223" s="6"/>
      <c r="FE223" s="52"/>
      <c r="FG223" s="328"/>
      <c r="FH223" s="41">
        <v>2</v>
      </c>
      <c r="FI223" s="6"/>
      <c r="FJ223" s="6"/>
      <c r="FK223" s="6"/>
      <c r="FL223" s="6"/>
      <c r="FM223" s="6"/>
      <c r="FN223" s="6"/>
      <c r="FO223" s="52"/>
      <c r="FQ223" s="328"/>
      <c r="FR223" s="41">
        <v>2</v>
      </c>
      <c r="FS223" s="6"/>
      <c r="FT223" s="6"/>
      <c r="FU223" s="6"/>
      <c r="FV223" s="6"/>
      <c r="FW223" s="6"/>
      <c r="FX223" s="6"/>
      <c r="FY223" s="52"/>
      <c r="GA223" s="328"/>
      <c r="GB223" s="41">
        <v>2</v>
      </c>
      <c r="GC223" s="6"/>
      <c r="GD223" s="6"/>
      <c r="GE223" s="6"/>
      <c r="GF223" s="6"/>
      <c r="GG223" s="6"/>
      <c r="GH223" s="6"/>
      <c r="GI223" s="52"/>
      <c r="GK223" s="328"/>
      <c r="GL223" s="41">
        <v>2</v>
      </c>
      <c r="GM223" s="6"/>
      <c r="GN223" s="6"/>
      <c r="GO223" s="6"/>
      <c r="GP223" s="6"/>
      <c r="GQ223" s="6"/>
      <c r="GR223" s="6"/>
      <c r="GS223" s="52"/>
      <c r="GU223" s="328"/>
      <c r="GV223" s="41">
        <v>2</v>
      </c>
      <c r="GW223" s="6"/>
      <c r="GX223" s="6"/>
      <c r="GY223" s="6"/>
      <c r="GZ223" s="6"/>
      <c r="HA223" s="6"/>
      <c r="HB223" s="6"/>
      <c r="HC223" s="52"/>
      <c r="HE223" s="328"/>
      <c r="HF223" s="41">
        <v>2</v>
      </c>
      <c r="HG223" s="6"/>
      <c r="HH223" s="6"/>
      <c r="HI223" s="6"/>
      <c r="HJ223" s="6"/>
      <c r="HK223" s="6"/>
      <c r="HL223" s="6"/>
      <c r="HM223" s="52"/>
      <c r="HO223" s="328"/>
      <c r="HP223" s="41">
        <v>2</v>
      </c>
      <c r="HQ223" s="6"/>
      <c r="HR223" s="6"/>
      <c r="HS223" s="6"/>
      <c r="HT223" s="6"/>
      <c r="HU223" s="6"/>
      <c r="HV223" s="6"/>
      <c r="HW223" s="52"/>
      <c r="HY223" s="328"/>
      <c r="HZ223" s="41">
        <v>2</v>
      </c>
      <c r="IA223" s="6"/>
      <c r="IB223" s="6"/>
      <c r="IC223" s="6"/>
      <c r="ID223" s="6"/>
      <c r="IE223" s="6"/>
      <c r="IF223" s="6"/>
      <c r="IG223" s="52"/>
      <c r="II223" s="328"/>
      <c r="IJ223" s="41">
        <v>2</v>
      </c>
      <c r="IK223" s="6"/>
      <c r="IL223" s="6"/>
      <c r="IM223" s="6"/>
      <c r="IN223" s="6"/>
      <c r="IO223" s="6"/>
      <c r="IP223" s="6"/>
      <c r="IQ223" s="52"/>
      <c r="IS223" s="328"/>
      <c r="IT223" s="41">
        <v>2</v>
      </c>
      <c r="IU223" s="6"/>
      <c r="IV223" s="6"/>
      <c r="IW223" s="6"/>
      <c r="IX223" s="6"/>
      <c r="IY223" s="6"/>
      <c r="IZ223" s="6"/>
      <c r="JA223" s="52"/>
    </row>
    <row r="224" spans="1:261" outlineLevel="2" x14ac:dyDescent="0.25">
      <c r="A224" s="1"/>
      <c r="B224" s="338"/>
      <c r="C224" s="328"/>
      <c r="D224" s="41">
        <v>3</v>
      </c>
      <c r="E224" s="6"/>
      <c r="F224" s="6"/>
      <c r="G224" s="6"/>
      <c r="H224" s="6"/>
      <c r="I224" s="6"/>
      <c r="J224" s="6"/>
      <c r="K224" s="52"/>
      <c r="M224" s="328"/>
      <c r="N224" s="41">
        <v>3</v>
      </c>
      <c r="O224" s="6">
        <v>0</v>
      </c>
      <c r="P224" s="6">
        <v>0</v>
      </c>
      <c r="Q224" s="6"/>
      <c r="R224" s="6"/>
      <c r="S224" s="6"/>
      <c r="T224" s="6"/>
      <c r="U224" s="52"/>
      <c r="W224" s="328"/>
      <c r="X224" s="41">
        <v>3</v>
      </c>
      <c r="Y224" s="6"/>
      <c r="Z224" s="6"/>
      <c r="AA224" s="6"/>
      <c r="AB224" s="6"/>
      <c r="AC224" s="6"/>
      <c r="AD224" s="6"/>
      <c r="AE224" s="52"/>
      <c r="AG224" s="328"/>
      <c r="AH224" s="41">
        <v>3</v>
      </c>
      <c r="AI224" s="6"/>
      <c r="AJ224" s="6"/>
      <c r="AK224" s="6"/>
      <c r="AL224" s="6"/>
      <c r="AM224" s="6"/>
      <c r="AN224" s="6"/>
      <c r="AO224" s="52"/>
      <c r="AQ224" s="328"/>
      <c r="AR224" s="41">
        <v>3</v>
      </c>
      <c r="AS224" s="6"/>
      <c r="AT224" s="6"/>
      <c r="AU224" s="6"/>
      <c r="AV224" s="6"/>
      <c r="AW224" s="6"/>
      <c r="AX224" s="6"/>
      <c r="AY224" s="52"/>
      <c r="BA224" s="328"/>
      <c r="BB224" s="41">
        <v>3</v>
      </c>
      <c r="BC224" s="6"/>
      <c r="BD224" s="6"/>
      <c r="BE224" s="6"/>
      <c r="BF224" s="6"/>
      <c r="BG224" s="6"/>
      <c r="BH224" s="6"/>
      <c r="BI224" s="52"/>
      <c r="BK224" s="328"/>
      <c r="BL224" s="41">
        <v>3</v>
      </c>
      <c r="BM224" s="6"/>
      <c r="BN224" s="6"/>
      <c r="BO224" s="6"/>
      <c r="BP224" s="6"/>
      <c r="BQ224" s="6"/>
      <c r="BR224" s="6"/>
      <c r="BS224" s="52"/>
      <c r="BU224" s="328"/>
      <c r="BV224" s="41">
        <v>3</v>
      </c>
      <c r="BW224" s="6"/>
      <c r="BX224" s="6"/>
      <c r="BY224" s="6"/>
      <c r="BZ224" s="6"/>
      <c r="CA224" s="6"/>
      <c r="CB224" s="6"/>
      <c r="CC224" s="52"/>
      <c r="CE224" s="328"/>
      <c r="CF224" s="41">
        <v>3</v>
      </c>
      <c r="CG224" s="6"/>
      <c r="CH224" s="6"/>
      <c r="CI224" s="6"/>
      <c r="CJ224" s="6"/>
      <c r="CK224" s="6"/>
      <c r="CL224" s="6"/>
      <c r="CM224" s="52"/>
      <c r="CO224" s="328"/>
      <c r="CP224" s="41">
        <v>3</v>
      </c>
      <c r="CQ224" s="6"/>
      <c r="CR224" s="6"/>
      <c r="CS224" s="6"/>
      <c r="CT224" s="6"/>
      <c r="CU224" s="6"/>
      <c r="CV224" s="6"/>
      <c r="CW224" s="52"/>
      <c r="CY224" s="328"/>
      <c r="CZ224" s="41">
        <v>3</v>
      </c>
      <c r="DA224" s="6"/>
      <c r="DB224" s="6"/>
      <c r="DC224" s="6"/>
      <c r="DD224" s="6"/>
      <c r="DE224" s="6"/>
      <c r="DF224" s="6"/>
      <c r="DG224" s="52"/>
      <c r="DI224" s="328"/>
      <c r="DJ224" s="41">
        <v>3</v>
      </c>
      <c r="DK224" s="6"/>
      <c r="DL224" s="6"/>
      <c r="DM224" s="6"/>
      <c r="DN224" s="6"/>
      <c r="DO224" s="6"/>
      <c r="DP224" s="6"/>
      <c r="DQ224" s="52"/>
      <c r="DS224" s="328"/>
      <c r="DT224" s="41">
        <v>3</v>
      </c>
      <c r="DU224" s="6"/>
      <c r="DV224" s="6"/>
      <c r="DW224" s="6"/>
      <c r="DX224" s="6"/>
      <c r="DY224" s="6"/>
      <c r="DZ224" s="6"/>
      <c r="EA224" s="52"/>
      <c r="EC224" s="328"/>
      <c r="ED224" s="41">
        <v>3</v>
      </c>
      <c r="EE224" s="6"/>
      <c r="EF224" s="6"/>
      <c r="EG224" s="6"/>
      <c r="EH224" s="6"/>
      <c r="EI224" s="6"/>
      <c r="EJ224" s="6"/>
      <c r="EK224" s="52"/>
      <c r="EM224" s="328"/>
      <c r="EN224" s="41">
        <v>3</v>
      </c>
      <c r="EO224" s="6"/>
      <c r="EP224" s="6"/>
      <c r="EQ224" s="6"/>
      <c r="ER224" s="6"/>
      <c r="ES224" s="6"/>
      <c r="ET224" s="6"/>
      <c r="EU224" s="52"/>
      <c r="EW224" s="328"/>
      <c r="EX224" s="41">
        <v>3</v>
      </c>
      <c r="EY224" s="6"/>
      <c r="EZ224" s="6"/>
      <c r="FA224" s="6"/>
      <c r="FB224" s="6"/>
      <c r="FC224" s="6"/>
      <c r="FD224" s="6"/>
      <c r="FE224" s="52"/>
      <c r="FG224" s="328"/>
      <c r="FH224" s="41">
        <v>3</v>
      </c>
      <c r="FI224" s="6"/>
      <c r="FJ224" s="6"/>
      <c r="FK224" s="6"/>
      <c r="FL224" s="6"/>
      <c r="FM224" s="6"/>
      <c r="FN224" s="6"/>
      <c r="FO224" s="52"/>
      <c r="FQ224" s="328"/>
      <c r="FR224" s="41">
        <v>3</v>
      </c>
      <c r="FS224" s="6"/>
      <c r="FT224" s="6"/>
      <c r="FU224" s="6"/>
      <c r="FV224" s="6"/>
      <c r="FW224" s="6"/>
      <c r="FX224" s="6"/>
      <c r="FY224" s="52"/>
      <c r="GA224" s="328"/>
      <c r="GB224" s="41">
        <v>3</v>
      </c>
      <c r="GC224" s="6"/>
      <c r="GD224" s="6"/>
      <c r="GE224" s="6"/>
      <c r="GF224" s="6"/>
      <c r="GG224" s="6"/>
      <c r="GH224" s="6"/>
      <c r="GI224" s="52"/>
      <c r="GK224" s="328"/>
      <c r="GL224" s="41">
        <v>3</v>
      </c>
      <c r="GM224" s="6"/>
      <c r="GN224" s="6"/>
      <c r="GO224" s="6"/>
      <c r="GP224" s="6"/>
      <c r="GQ224" s="6"/>
      <c r="GR224" s="6"/>
      <c r="GS224" s="52"/>
      <c r="GU224" s="328"/>
      <c r="GV224" s="41">
        <v>3</v>
      </c>
      <c r="GW224" s="6"/>
      <c r="GX224" s="6"/>
      <c r="GY224" s="6"/>
      <c r="GZ224" s="6"/>
      <c r="HA224" s="6"/>
      <c r="HB224" s="6"/>
      <c r="HC224" s="52"/>
      <c r="HE224" s="328"/>
      <c r="HF224" s="41">
        <v>3</v>
      </c>
      <c r="HG224" s="6"/>
      <c r="HH224" s="6"/>
      <c r="HI224" s="6"/>
      <c r="HJ224" s="6"/>
      <c r="HK224" s="6"/>
      <c r="HL224" s="6"/>
      <c r="HM224" s="52"/>
      <c r="HO224" s="328"/>
      <c r="HP224" s="41">
        <v>3</v>
      </c>
      <c r="HQ224" s="6"/>
      <c r="HR224" s="6"/>
      <c r="HS224" s="6"/>
      <c r="HT224" s="6"/>
      <c r="HU224" s="6"/>
      <c r="HV224" s="6"/>
      <c r="HW224" s="52"/>
      <c r="HY224" s="328"/>
      <c r="HZ224" s="41">
        <v>3</v>
      </c>
      <c r="IA224" s="6"/>
      <c r="IB224" s="6"/>
      <c r="IC224" s="6"/>
      <c r="ID224" s="6"/>
      <c r="IE224" s="6"/>
      <c r="IF224" s="6"/>
      <c r="IG224" s="52"/>
      <c r="II224" s="328"/>
      <c r="IJ224" s="41">
        <v>3</v>
      </c>
      <c r="IK224" s="6"/>
      <c r="IL224" s="6"/>
      <c r="IM224" s="6"/>
      <c r="IN224" s="6"/>
      <c r="IO224" s="6"/>
      <c r="IP224" s="6"/>
      <c r="IQ224" s="52"/>
      <c r="IS224" s="328"/>
      <c r="IT224" s="41">
        <v>3</v>
      </c>
      <c r="IU224" s="6"/>
      <c r="IV224" s="6"/>
      <c r="IW224" s="6"/>
      <c r="IX224" s="6"/>
      <c r="IY224" s="6"/>
      <c r="IZ224" s="6"/>
      <c r="JA224" s="52"/>
    </row>
    <row r="225" spans="1:261" outlineLevel="2" x14ac:dyDescent="0.25">
      <c r="A225" s="1"/>
      <c r="B225" s="338"/>
      <c r="C225" s="328"/>
      <c r="D225" s="41">
        <v>4</v>
      </c>
      <c r="E225" s="6"/>
      <c r="F225" s="6"/>
      <c r="G225" s="6"/>
      <c r="H225" s="6"/>
      <c r="I225" s="6"/>
      <c r="J225" s="6"/>
      <c r="K225" s="52"/>
      <c r="M225" s="328"/>
      <c r="N225" s="41">
        <v>4</v>
      </c>
      <c r="O225" s="6">
        <v>0</v>
      </c>
      <c r="P225" s="6">
        <v>0</v>
      </c>
      <c r="Q225" s="6"/>
      <c r="R225" s="6"/>
      <c r="S225" s="6"/>
      <c r="T225" s="6"/>
      <c r="U225" s="52"/>
      <c r="W225" s="328"/>
      <c r="X225" s="41">
        <v>4</v>
      </c>
      <c r="Y225" s="6"/>
      <c r="Z225" s="6"/>
      <c r="AA225" s="6"/>
      <c r="AB225" s="6"/>
      <c r="AC225" s="6"/>
      <c r="AD225" s="6"/>
      <c r="AE225" s="52"/>
      <c r="AG225" s="328"/>
      <c r="AH225" s="41">
        <v>4</v>
      </c>
      <c r="AI225" s="6"/>
      <c r="AJ225" s="6"/>
      <c r="AK225" s="6"/>
      <c r="AL225" s="6"/>
      <c r="AM225" s="6"/>
      <c r="AN225" s="6"/>
      <c r="AO225" s="52"/>
      <c r="AQ225" s="328"/>
      <c r="AR225" s="41">
        <v>4</v>
      </c>
      <c r="AS225" s="6"/>
      <c r="AT225" s="6"/>
      <c r="AU225" s="6"/>
      <c r="AV225" s="6"/>
      <c r="AW225" s="6"/>
      <c r="AX225" s="6"/>
      <c r="AY225" s="52"/>
      <c r="BA225" s="328"/>
      <c r="BB225" s="41">
        <v>4</v>
      </c>
      <c r="BC225" s="6"/>
      <c r="BD225" s="6"/>
      <c r="BE225" s="6"/>
      <c r="BF225" s="6"/>
      <c r="BG225" s="6"/>
      <c r="BH225" s="6"/>
      <c r="BI225" s="52"/>
      <c r="BK225" s="328"/>
      <c r="BL225" s="41">
        <v>4</v>
      </c>
      <c r="BM225" s="6"/>
      <c r="BN225" s="6"/>
      <c r="BO225" s="6"/>
      <c r="BP225" s="6"/>
      <c r="BQ225" s="6"/>
      <c r="BR225" s="6"/>
      <c r="BS225" s="52"/>
      <c r="BU225" s="328"/>
      <c r="BV225" s="41">
        <v>4</v>
      </c>
      <c r="BW225" s="6"/>
      <c r="BX225" s="6"/>
      <c r="BY225" s="6"/>
      <c r="BZ225" s="6"/>
      <c r="CA225" s="6"/>
      <c r="CB225" s="6"/>
      <c r="CC225" s="52"/>
      <c r="CE225" s="328"/>
      <c r="CF225" s="41">
        <v>4</v>
      </c>
      <c r="CG225" s="6"/>
      <c r="CH225" s="6"/>
      <c r="CI225" s="6"/>
      <c r="CJ225" s="6"/>
      <c r="CK225" s="6"/>
      <c r="CL225" s="6"/>
      <c r="CM225" s="52"/>
      <c r="CO225" s="328"/>
      <c r="CP225" s="41">
        <v>4</v>
      </c>
      <c r="CQ225" s="6"/>
      <c r="CR225" s="6"/>
      <c r="CS225" s="6"/>
      <c r="CT225" s="6"/>
      <c r="CU225" s="6"/>
      <c r="CV225" s="6"/>
      <c r="CW225" s="52"/>
      <c r="CY225" s="328"/>
      <c r="CZ225" s="41">
        <v>4</v>
      </c>
      <c r="DA225" s="6"/>
      <c r="DB225" s="6"/>
      <c r="DC225" s="6"/>
      <c r="DD225" s="6"/>
      <c r="DE225" s="6"/>
      <c r="DF225" s="6"/>
      <c r="DG225" s="52"/>
      <c r="DI225" s="328"/>
      <c r="DJ225" s="41">
        <v>4</v>
      </c>
      <c r="DK225" s="6"/>
      <c r="DL225" s="6"/>
      <c r="DM225" s="6"/>
      <c r="DN225" s="6"/>
      <c r="DO225" s="6"/>
      <c r="DP225" s="6"/>
      <c r="DQ225" s="52"/>
      <c r="DS225" s="328"/>
      <c r="DT225" s="41">
        <v>4</v>
      </c>
      <c r="DU225" s="6"/>
      <c r="DV225" s="6"/>
      <c r="DW225" s="6"/>
      <c r="DX225" s="6"/>
      <c r="DY225" s="6"/>
      <c r="DZ225" s="6"/>
      <c r="EA225" s="52"/>
      <c r="EC225" s="328"/>
      <c r="ED225" s="41">
        <v>4</v>
      </c>
      <c r="EE225" s="6"/>
      <c r="EF225" s="6"/>
      <c r="EG225" s="6"/>
      <c r="EH225" s="6"/>
      <c r="EI225" s="6"/>
      <c r="EJ225" s="6"/>
      <c r="EK225" s="52"/>
      <c r="EM225" s="328"/>
      <c r="EN225" s="41">
        <v>4</v>
      </c>
      <c r="EO225" s="6"/>
      <c r="EP225" s="6"/>
      <c r="EQ225" s="6"/>
      <c r="ER225" s="6"/>
      <c r="ES225" s="6"/>
      <c r="ET225" s="6"/>
      <c r="EU225" s="52"/>
      <c r="EW225" s="328"/>
      <c r="EX225" s="41">
        <v>4</v>
      </c>
      <c r="EY225" s="6"/>
      <c r="EZ225" s="6"/>
      <c r="FA225" s="6"/>
      <c r="FB225" s="6"/>
      <c r="FC225" s="6"/>
      <c r="FD225" s="6"/>
      <c r="FE225" s="52"/>
      <c r="FG225" s="328"/>
      <c r="FH225" s="41">
        <v>4</v>
      </c>
      <c r="FI225" s="6"/>
      <c r="FJ225" s="6"/>
      <c r="FK225" s="6"/>
      <c r="FL225" s="6"/>
      <c r="FM225" s="6"/>
      <c r="FN225" s="6"/>
      <c r="FO225" s="52"/>
      <c r="FQ225" s="328"/>
      <c r="FR225" s="41">
        <v>4</v>
      </c>
      <c r="FS225" s="6"/>
      <c r="FT225" s="6"/>
      <c r="FU225" s="6"/>
      <c r="FV225" s="6"/>
      <c r="FW225" s="6"/>
      <c r="FX225" s="6"/>
      <c r="FY225" s="52"/>
      <c r="GA225" s="328"/>
      <c r="GB225" s="41">
        <v>4</v>
      </c>
      <c r="GC225" s="6"/>
      <c r="GD225" s="6"/>
      <c r="GE225" s="6"/>
      <c r="GF225" s="6"/>
      <c r="GG225" s="6"/>
      <c r="GH225" s="6"/>
      <c r="GI225" s="52"/>
      <c r="GK225" s="328"/>
      <c r="GL225" s="41">
        <v>4</v>
      </c>
      <c r="GM225" s="6"/>
      <c r="GN225" s="6"/>
      <c r="GO225" s="6"/>
      <c r="GP225" s="6"/>
      <c r="GQ225" s="6"/>
      <c r="GR225" s="6"/>
      <c r="GS225" s="52"/>
      <c r="GU225" s="328"/>
      <c r="GV225" s="41">
        <v>4</v>
      </c>
      <c r="GW225" s="6"/>
      <c r="GX225" s="6"/>
      <c r="GY225" s="6"/>
      <c r="GZ225" s="6"/>
      <c r="HA225" s="6"/>
      <c r="HB225" s="6"/>
      <c r="HC225" s="52"/>
      <c r="HE225" s="328"/>
      <c r="HF225" s="41">
        <v>4</v>
      </c>
      <c r="HG225" s="6"/>
      <c r="HH225" s="6"/>
      <c r="HI225" s="6"/>
      <c r="HJ225" s="6"/>
      <c r="HK225" s="6"/>
      <c r="HL225" s="6"/>
      <c r="HM225" s="52"/>
      <c r="HO225" s="328"/>
      <c r="HP225" s="41">
        <v>4</v>
      </c>
      <c r="HQ225" s="6"/>
      <c r="HR225" s="6"/>
      <c r="HS225" s="6"/>
      <c r="HT225" s="6"/>
      <c r="HU225" s="6"/>
      <c r="HV225" s="6"/>
      <c r="HW225" s="52"/>
      <c r="HY225" s="328"/>
      <c r="HZ225" s="41">
        <v>4</v>
      </c>
      <c r="IA225" s="6"/>
      <c r="IB225" s="6"/>
      <c r="IC225" s="6"/>
      <c r="ID225" s="6"/>
      <c r="IE225" s="6"/>
      <c r="IF225" s="6"/>
      <c r="IG225" s="52"/>
      <c r="II225" s="328"/>
      <c r="IJ225" s="41">
        <v>4</v>
      </c>
      <c r="IK225" s="6"/>
      <c r="IL225" s="6"/>
      <c r="IM225" s="6"/>
      <c r="IN225" s="6"/>
      <c r="IO225" s="6"/>
      <c r="IP225" s="6"/>
      <c r="IQ225" s="52"/>
      <c r="IS225" s="328"/>
      <c r="IT225" s="41">
        <v>4</v>
      </c>
      <c r="IU225" s="6"/>
      <c r="IV225" s="6"/>
      <c r="IW225" s="6"/>
      <c r="IX225" s="6"/>
      <c r="IY225" s="6"/>
      <c r="IZ225" s="6"/>
      <c r="JA225" s="52"/>
    </row>
    <row r="226" spans="1:261" outlineLevel="2" x14ac:dyDescent="0.25">
      <c r="A226" s="1"/>
      <c r="B226" s="338"/>
      <c r="C226" s="328"/>
      <c r="D226" s="41">
        <v>5</v>
      </c>
      <c r="E226" s="6"/>
      <c r="F226" s="6"/>
      <c r="G226" s="6"/>
      <c r="H226" s="6"/>
      <c r="I226" s="6"/>
      <c r="J226" s="6"/>
      <c r="K226" s="52"/>
      <c r="M226" s="328"/>
      <c r="N226" s="41">
        <v>5</v>
      </c>
      <c r="O226" s="6">
        <v>0</v>
      </c>
      <c r="P226" s="6">
        <v>0</v>
      </c>
      <c r="Q226" s="6"/>
      <c r="R226" s="6"/>
      <c r="S226" s="6"/>
      <c r="T226" s="6"/>
      <c r="U226" s="52"/>
      <c r="W226" s="328"/>
      <c r="X226" s="41">
        <v>5</v>
      </c>
      <c r="Y226" s="6"/>
      <c r="Z226" s="6"/>
      <c r="AA226" s="6"/>
      <c r="AB226" s="6"/>
      <c r="AC226" s="6"/>
      <c r="AD226" s="6"/>
      <c r="AE226" s="52"/>
      <c r="AG226" s="328"/>
      <c r="AH226" s="41">
        <v>5</v>
      </c>
      <c r="AI226" s="6"/>
      <c r="AJ226" s="6"/>
      <c r="AK226" s="6"/>
      <c r="AL226" s="6"/>
      <c r="AM226" s="6"/>
      <c r="AN226" s="6"/>
      <c r="AO226" s="52"/>
      <c r="AQ226" s="328"/>
      <c r="AR226" s="41">
        <v>5</v>
      </c>
      <c r="AS226" s="6"/>
      <c r="AT226" s="6"/>
      <c r="AU226" s="6"/>
      <c r="AV226" s="6"/>
      <c r="AW226" s="6"/>
      <c r="AX226" s="6"/>
      <c r="AY226" s="52"/>
      <c r="BA226" s="328"/>
      <c r="BB226" s="41">
        <v>5</v>
      </c>
      <c r="BC226" s="6"/>
      <c r="BD226" s="6"/>
      <c r="BE226" s="6"/>
      <c r="BF226" s="6"/>
      <c r="BG226" s="6"/>
      <c r="BH226" s="6"/>
      <c r="BI226" s="52"/>
      <c r="BK226" s="328"/>
      <c r="BL226" s="41">
        <v>5</v>
      </c>
      <c r="BM226" s="6"/>
      <c r="BN226" s="6"/>
      <c r="BO226" s="6"/>
      <c r="BP226" s="6"/>
      <c r="BQ226" s="6"/>
      <c r="BR226" s="6"/>
      <c r="BS226" s="52"/>
      <c r="BU226" s="328"/>
      <c r="BV226" s="41">
        <v>5</v>
      </c>
      <c r="BW226" s="6"/>
      <c r="BX226" s="6"/>
      <c r="BY226" s="6"/>
      <c r="BZ226" s="6"/>
      <c r="CA226" s="6"/>
      <c r="CB226" s="6"/>
      <c r="CC226" s="52"/>
      <c r="CE226" s="328"/>
      <c r="CF226" s="41">
        <v>5</v>
      </c>
      <c r="CG226" s="6"/>
      <c r="CH226" s="6"/>
      <c r="CI226" s="6"/>
      <c r="CJ226" s="6"/>
      <c r="CK226" s="6"/>
      <c r="CL226" s="6"/>
      <c r="CM226" s="52"/>
      <c r="CO226" s="328"/>
      <c r="CP226" s="41">
        <v>5</v>
      </c>
      <c r="CQ226" s="6"/>
      <c r="CR226" s="6"/>
      <c r="CS226" s="6"/>
      <c r="CT226" s="6"/>
      <c r="CU226" s="6"/>
      <c r="CV226" s="6"/>
      <c r="CW226" s="52"/>
      <c r="CY226" s="328"/>
      <c r="CZ226" s="41">
        <v>5</v>
      </c>
      <c r="DA226" s="6"/>
      <c r="DB226" s="6"/>
      <c r="DC226" s="6"/>
      <c r="DD226" s="6"/>
      <c r="DE226" s="6"/>
      <c r="DF226" s="6"/>
      <c r="DG226" s="52"/>
      <c r="DI226" s="328"/>
      <c r="DJ226" s="41">
        <v>5</v>
      </c>
      <c r="DK226" s="6"/>
      <c r="DL226" s="6"/>
      <c r="DM226" s="6"/>
      <c r="DN226" s="6"/>
      <c r="DO226" s="6"/>
      <c r="DP226" s="6"/>
      <c r="DQ226" s="52"/>
      <c r="DS226" s="328"/>
      <c r="DT226" s="41">
        <v>5</v>
      </c>
      <c r="DU226" s="6"/>
      <c r="DV226" s="6"/>
      <c r="DW226" s="6"/>
      <c r="DX226" s="6"/>
      <c r="DY226" s="6"/>
      <c r="DZ226" s="6"/>
      <c r="EA226" s="52"/>
      <c r="EC226" s="328"/>
      <c r="ED226" s="41">
        <v>5</v>
      </c>
      <c r="EE226" s="6"/>
      <c r="EF226" s="6"/>
      <c r="EG226" s="6"/>
      <c r="EH226" s="6"/>
      <c r="EI226" s="6"/>
      <c r="EJ226" s="6"/>
      <c r="EK226" s="52"/>
      <c r="EM226" s="328"/>
      <c r="EN226" s="41">
        <v>5</v>
      </c>
      <c r="EO226" s="6"/>
      <c r="EP226" s="6"/>
      <c r="EQ226" s="6"/>
      <c r="ER226" s="6"/>
      <c r="ES226" s="6"/>
      <c r="ET226" s="6"/>
      <c r="EU226" s="52"/>
      <c r="EW226" s="328"/>
      <c r="EX226" s="41">
        <v>5</v>
      </c>
      <c r="EY226" s="6"/>
      <c r="EZ226" s="6"/>
      <c r="FA226" s="6"/>
      <c r="FB226" s="6"/>
      <c r="FC226" s="6"/>
      <c r="FD226" s="6"/>
      <c r="FE226" s="52"/>
      <c r="FG226" s="328"/>
      <c r="FH226" s="41">
        <v>5</v>
      </c>
      <c r="FI226" s="6"/>
      <c r="FJ226" s="6"/>
      <c r="FK226" s="6"/>
      <c r="FL226" s="6"/>
      <c r="FM226" s="6"/>
      <c r="FN226" s="6"/>
      <c r="FO226" s="52"/>
      <c r="FQ226" s="328"/>
      <c r="FR226" s="41">
        <v>5</v>
      </c>
      <c r="FS226" s="6"/>
      <c r="FT226" s="6"/>
      <c r="FU226" s="6"/>
      <c r="FV226" s="6"/>
      <c r="FW226" s="6"/>
      <c r="FX226" s="6"/>
      <c r="FY226" s="52"/>
      <c r="GA226" s="328"/>
      <c r="GB226" s="41">
        <v>5</v>
      </c>
      <c r="GC226" s="6"/>
      <c r="GD226" s="6"/>
      <c r="GE226" s="6"/>
      <c r="GF226" s="6"/>
      <c r="GG226" s="6"/>
      <c r="GH226" s="6"/>
      <c r="GI226" s="52"/>
      <c r="GK226" s="328"/>
      <c r="GL226" s="41">
        <v>5</v>
      </c>
      <c r="GM226" s="6"/>
      <c r="GN226" s="6"/>
      <c r="GO226" s="6"/>
      <c r="GP226" s="6"/>
      <c r="GQ226" s="6"/>
      <c r="GR226" s="6"/>
      <c r="GS226" s="52"/>
      <c r="GU226" s="328"/>
      <c r="GV226" s="41">
        <v>5</v>
      </c>
      <c r="GW226" s="6"/>
      <c r="GX226" s="6"/>
      <c r="GY226" s="6"/>
      <c r="GZ226" s="6"/>
      <c r="HA226" s="6"/>
      <c r="HB226" s="6"/>
      <c r="HC226" s="52"/>
      <c r="HE226" s="328"/>
      <c r="HF226" s="41">
        <v>5</v>
      </c>
      <c r="HG226" s="6"/>
      <c r="HH226" s="6"/>
      <c r="HI226" s="6"/>
      <c r="HJ226" s="6"/>
      <c r="HK226" s="6"/>
      <c r="HL226" s="6"/>
      <c r="HM226" s="52"/>
      <c r="HO226" s="328"/>
      <c r="HP226" s="41">
        <v>5</v>
      </c>
      <c r="HQ226" s="6"/>
      <c r="HR226" s="6"/>
      <c r="HS226" s="6"/>
      <c r="HT226" s="6"/>
      <c r="HU226" s="6"/>
      <c r="HV226" s="6"/>
      <c r="HW226" s="52"/>
      <c r="HY226" s="328"/>
      <c r="HZ226" s="41">
        <v>5</v>
      </c>
      <c r="IA226" s="6"/>
      <c r="IB226" s="6"/>
      <c r="IC226" s="6"/>
      <c r="ID226" s="6"/>
      <c r="IE226" s="6"/>
      <c r="IF226" s="6"/>
      <c r="IG226" s="52"/>
      <c r="II226" s="328"/>
      <c r="IJ226" s="41">
        <v>5</v>
      </c>
      <c r="IK226" s="6"/>
      <c r="IL226" s="6"/>
      <c r="IM226" s="6"/>
      <c r="IN226" s="6"/>
      <c r="IO226" s="6"/>
      <c r="IP226" s="6"/>
      <c r="IQ226" s="52"/>
      <c r="IS226" s="328"/>
      <c r="IT226" s="41">
        <v>5</v>
      </c>
      <c r="IU226" s="6"/>
      <c r="IV226" s="6"/>
      <c r="IW226" s="6"/>
      <c r="IX226" s="6"/>
      <c r="IY226" s="6"/>
      <c r="IZ226" s="6"/>
      <c r="JA226" s="52"/>
    </row>
    <row r="227" spans="1:261" outlineLevel="2" x14ac:dyDescent="0.25">
      <c r="A227" s="1"/>
      <c r="B227" s="338"/>
      <c r="C227" s="328"/>
      <c r="D227" s="41">
        <v>6</v>
      </c>
      <c r="E227" s="6"/>
      <c r="F227" s="6"/>
      <c r="G227" s="6"/>
      <c r="H227" s="6"/>
      <c r="I227" s="6"/>
      <c r="J227" s="6"/>
      <c r="K227" s="52"/>
      <c r="M227" s="328"/>
      <c r="N227" s="41">
        <v>6</v>
      </c>
      <c r="O227" s="6">
        <v>0</v>
      </c>
      <c r="P227" s="6">
        <v>0</v>
      </c>
      <c r="Q227" s="6"/>
      <c r="R227" s="6"/>
      <c r="S227" s="6"/>
      <c r="T227" s="6"/>
      <c r="U227" s="52"/>
      <c r="W227" s="328"/>
      <c r="X227" s="41">
        <v>6</v>
      </c>
      <c r="Y227" s="6"/>
      <c r="Z227" s="6"/>
      <c r="AA227" s="6"/>
      <c r="AB227" s="6"/>
      <c r="AC227" s="6"/>
      <c r="AD227" s="6"/>
      <c r="AE227" s="52"/>
      <c r="AG227" s="328"/>
      <c r="AH227" s="41">
        <v>6</v>
      </c>
      <c r="AI227" s="6"/>
      <c r="AJ227" s="6"/>
      <c r="AK227" s="6"/>
      <c r="AL227" s="6"/>
      <c r="AM227" s="6"/>
      <c r="AN227" s="6"/>
      <c r="AO227" s="52"/>
      <c r="AQ227" s="328"/>
      <c r="AR227" s="41">
        <v>6</v>
      </c>
      <c r="AS227" s="6"/>
      <c r="AT227" s="6"/>
      <c r="AU227" s="6"/>
      <c r="AV227" s="6"/>
      <c r="AW227" s="6"/>
      <c r="AX227" s="6"/>
      <c r="AY227" s="52"/>
      <c r="BA227" s="328"/>
      <c r="BB227" s="41">
        <v>6</v>
      </c>
      <c r="BC227" s="6"/>
      <c r="BD227" s="6"/>
      <c r="BE227" s="6"/>
      <c r="BF227" s="6"/>
      <c r="BG227" s="6"/>
      <c r="BH227" s="6"/>
      <c r="BI227" s="52"/>
      <c r="BK227" s="328"/>
      <c r="BL227" s="41">
        <v>6</v>
      </c>
      <c r="BM227" s="6"/>
      <c r="BN227" s="6"/>
      <c r="BO227" s="6"/>
      <c r="BP227" s="6"/>
      <c r="BQ227" s="6"/>
      <c r="BR227" s="6"/>
      <c r="BS227" s="52"/>
      <c r="BU227" s="328"/>
      <c r="BV227" s="41">
        <v>6</v>
      </c>
      <c r="BW227" s="6"/>
      <c r="BX227" s="6"/>
      <c r="BY227" s="6"/>
      <c r="BZ227" s="6"/>
      <c r="CA227" s="6"/>
      <c r="CB227" s="6"/>
      <c r="CC227" s="52"/>
      <c r="CE227" s="328"/>
      <c r="CF227" s="41">
        <v>6</v>
      </c>
      <c r="CG227" s="6"/>
      <c r="CH227" s="6"/>
      <c r="CI227" s="6"/>
      <c r="CJ227" s="6"/>
      <c r="CK227" s="6"/>
      <c r="CL227" s="6"/>
      <c r="CM227" s="52"/>
      <c r="CO227" s="328"/>
      <c r="CP227" s="41">
        <v>6</v>
      </c>
      <c r="CQ227" s="6"/>
      <c r="CR227" s="6"/>
      <c r="CS227" s="6"/>
      <c r="CT227" s="6"/>
      <c r="CU227" s="6"/>
      <c r="CV227" s="6"/>
      <c r="CW227" s="52"/>
      <c r="CY227" s="328"/>
      <c r="CZ227" s="41">
        <v>6</v>
      </c>
      <c r="DA227" s="6"/>
      <c r="DB227" s="6"/>
      <c r="DC227" s="6"/>
      <c r="DD227" s="6"/>
      <c r="DE227" s="6"/>
      <c r="DF227" s="6"/>
      <c r="DG227" s="52"/>
      <c r="DI227" s="328"/>
      <c r="DJ227" s="41">
        <v>6</v>
      </c>
      <c r="DK227" s="6"/>
      <c r="DL227" s="6"/>
      <c r="DM227" s="6"/>
      <c r="DN227" s="6"/>
      <c r="DO227" s="6"/>
      <c r="DP227" s="6"/>
      <c r="DQ227" s="52"/>
      <c r="DS227" s="328"/>
      <c r="DT227" s="41">
        <v>6</v>
      </c>
      <c r="DU227" s="6"/>
      <c r="DV227" s="6"/>
      <c r="DW227" s="6"/>
      <c r="DX227" s="6"/>
      <c r="DY227" s="6"/>
      <c r="DZ227" s="6"/>
      <c r="EA227" s="52"/>
      <c r="EC227" s="328"/>
      <c r="ED227" s="41">
        <v>6</v>
      </c>
      <c r="EE227" s="6"/>
      <c r="EF227" s="6"/>
      <c r="EG227" s="6"/>
      <c r="EH227" s="6"/>
      <c r="EI227" s="6"/>
      <c r="EJ227" s="6"/>
      <c r="EK227" s="52"/>
      <c r="EM227" s="328"/>
      <c r="EN227" s="41">
        <v>6</v>
      </c>
      <c r="EO227" s="6"/>
      <c r="EP227" s="6"/>
      <c r="EQ227" s="6"/>
      <c r="ER227" s="6"/>
      <c r="ES227" s="6"/>
      <c r="ET227" s="6"/>
      <c r="EU227" s="52"/>
      <c r="EW227" s="328"/>
      <c r="EX227" s="41">
        <v>6</v>
      </c>
      <c r="EY227" s="6"/>
      <c r="EZ227" s="6"/>
      <c r="FA227" s="6"/>
      <c r="FB227" s="6"/>
      <c r="FC227" s="6"/>
      <c r="FD227" s="6"/>
      <c r="FE227" s="52"/>
      <c r="FG227" s="328"/>
      <c r="FH227" s="41">
        <v>6</v>
      </c>
      <c r="FI227" s="6"/>
      <c r="FJ227" s="6"/>
      <c r="FK227" s="6"/>
      <c r="FL227" s="6"/>
      <c r="FM227" s="6"/>
      <c r="FN227" s="6"/>
      <c r="FO227" s="52"/>
      <c r="FQ227" s="328"/>
      <c r="FR227" s="41">
        <v>6</v>
      </c>
      <c r="FS227" s="6"/>
      <c r="FT227" s="6"/>
      <c r="FU227" s="6"/>
      <c r="FV227" s="6"/>
      <c r="FW227" s="6"/>
      <c r="FX227" s="6"/>
      <c r="FY227" s="52"/>
      <c r="GA227" s="328"/>
      <c r="GB227" s="41">
        <v>6</v>
      </c>
      <c r="GC227" s="6"/>
      <c r="GD227" s="6"/>
      <c r="GE227" s="6"/>
      <c r="GF227" s="6"/>
      <c r="GG227" s="6"/>
      <c r="GH227" s="6"/>
      <c r="GI227" s="52"/>
      <c r="GK227" s="328"/>
      <c r="GL227" s="41">
        <v>6</v>
      </c>
      <c r="GM227" s="6"/>
      <c r="GN227" s="6"/>
      <c r="GO227" s="6"/>
      <c r="GP227" s="6"/>
      <c r="GQ227" s="6"/>
      <c r="GR227" s="6"/>
      <c r="GS227" s="52"/>
      <c r="GU227" s="328"/>
      <c r="GV227" s="41">
        <v>6</v>
      </c>
      <c r="GW227" s="6"/>
      <c r="GX227" s="6"/>
      <c r="GY227" s="6"/>
      <c r="GZ227" s="6"/>
      <c r="HA227" s="6"/>
      <c r="HB227" s="6"/>
      <c r="HC227" s="52"/>
      <c r="HE227" s="328"/>
      <c r="HF227" s="41">
        <v>6</v>
      </c>
      <c r="HG227" s="6"/>
      <c r="HH227" s="6"/>
      <c r="HI227" s="6"/>
      <c r="HJ227" s="6"/>
      <c r="HK227" s="6"/>
      <c r="HL227" s="6"/>
      <c r="HM227" s="52"/>
      <c r="HO227" s="328"/>
      <c r="HP227" s="41">
        <v>6</v>
      </c>
      <c r="HQ227" s="6"/>
      <c r="HR227" s="6"/>
      <c r="HS227" s="6"/>
      <c r="HT227" s="6"/>
      <c r="HU227" s="6"/>
      <c r="HV227" s="6"/>
      <c r="HW227" s="52"/>
      <c r="HY227" s="328"/>
      <c r="HZ227" s="41">
        <v>6</v>
      </c>
      <c r="IA227" s="6"/>
      <c r="IB227" s="6"/>
      <c r="IC227" s="6"/>
      <c r="ID227" s="6"/>
      <c r="IE227" s="6"/>
      <c r="IF227" s="6"/>
      <c r="IG227" s="52"/>
      <c r="II227" s="328"/>
      <c r="IJ227" s="41">
        <v>6</v>
      </c>
      <c r="IK227" s="6"/>
      <c r="IL227" s="6"/>
      <c r="IM227" s="6"/>
      <c r="IN227" s="6"/>
      <c r="IO227" s="6"/>
      <c r="IP227" s="6"/>
      <c r="IQ227" s="52"/>
      <c r="IS227" s="328"/>
      <c r="IT227" s="41">
        <v>6</v>
      </c>
      <c r="IU227" s="6"/>
      <c r="IV227" s="6"/>
      <c r="IW227" s="6"/>
      <c r="IX227" s="6"/>
      <c r="IY227" s="6"/>
      <c r="IZ227" s="6"/>
      <c r="JA227" s="52"/>
    </row>
    <row r="228" spans="1:261" outlineLevel="2" x14ac:dyDescent="0.25">
      <c r="A228" s="1"/>
      <c r="B228" s="338"/>
      <c r="C228" s="328"/>
      <c r="D228" s="41">
        <v>7</v>
      </c>
      <c r="E228" s="6"/>
      <c r="F228" s="6"/>
      <c r="G228" s="6"/>
      <c r="H228" s="6"/>
      <c r="I228" s="6"/>
      <c r="J228" s="6"/>
      <c r="K228" s="52"/>
      <c r="M228" s="328"/>
      <c r="N228" s="41">
        <v>7</v>
      </c>
      <c r="O228" s="6">
        <v>0</v>
      </c>
      <c r="P228" s="6">
        <v>0</v>
      </c>
      <c r="Q228" s="6"/>
      <c r="R228" s="6"/>
      <c r="S228" s="6"/>
      <c r="T228" s="6"/>
      <c r="U228" s="52"/>
      <c r="W228" s="328"/>
      <c r="X228" s="41">
        <v>7</v>
      </c>
      <c r="Y228" s="6"/>
      <c r="Z228" s="6"/>
      <c r="AA228" s="6"/>
      <c r="AB228" s="6"/>
      <c r="AC228" s="6"/>
      <c r="AD228" s="6"/>
      <c r="AE228" s="52"/>
      <c r="AG228" s="328"/>
      <c r="AH228" s="41">
        <v>7</v>
      </c>
      <c r="AI228" s="6"/>
      <c r="AJ228" s="6"/>
      <c r="AK228" s="6"/>
      <c r="AL228" s="6"/>
      <c r="AM228" s="6"/>
      <c r="AN228" s="6"/>
      <c r="AO228" s="52"/>
      <c r="AQ228" s="328"/>
      <c r="AR228" s="41">
        <v>7</v>
      </c>
      <c r="AS228" s="6"/>
      <c r="AT228" s="6"/>
      <c r="AU228" s="6"/>
      <c r="AV228" s="6"/>
      <c r="AW228" s="6"/>
      <c r="AX228" s="6"/>
      <c r="AY228" s="52"/>
      <c r="BA228" s="328"/>
      <c r="BB228" s="41">
        <v>7</v>
      </c>
      <c r="BC228" s="6"/>
      <c r="BD228" s="6"/>
      <c r="BE228" s="6"/>
      <c r="BF228" s="6"/>
      <c r="BG228" s="6"/>
      <c r="BH228" s="6"/>
      <c r="BI228" s="52"/>
      <c r="BK228" s="328"/>
      <c r="BL228" s="41">
        <v>7</v>
      </c>
      <c r="BM228" s="6"/>
      <c r="BN228" s="6"/>
      <c r="BO228" s="6"/>
      <c r="BP228" s="6"/>
      <c r="BQ228" s="6"/>
      <c r="BR228" s="6"/>
      <c r="BS228" s="52"/>
      <c r="BU228" s="328"/>
      <c r="BV228" s="41">
        <v>7</v>
      </c>
      <c r="BW228" s="6"/>
      <c r="BX228" s="6"/>
      <c r="BY228" s="6"/>
      <c r="BZ228" s="6"/>
      <c r="CA228" s="6"/>
      <c r="CB228" s="6"/>
      <c r="CC228" s="52"/>
      <c r="CE228" s="328"/>
      <c r="CF228" s="41">
        <v>7</v>
      </c>
      <c r="CG228" s="6"/>
      <c r="CH228" s="6"/>
      <c r="CI228" s="6"/>
      <c r="CJ228" s="6"/>
      <c r="CK228" s="6"/>
      <c r="CL228" s="6"/>
      <c r="CM228" s="52"/>
      <c r="CO228" s="328"/>
      <c r="CP228" s="41">
        <v>7</v>
      </c>
      <c r="CQ228" s="6"/>
      <c r="CR228" s="6"/>
      <c r="CS228" s="6"/>
      <c r="CT228" s="6"/>
      <c r="CU228" s="6"/>
      <c r="CV228" s="6"/>
      <c r="CW228" s="52"/>
      <c r="CY228" s="328"/>
      <c r="CZ228" s="41">
        <v>7</v>
      </c>
      <c r="DA228" s="6"/>
      <c r="DB228" s="6"/>
      <c r="DC228" s="6"/>
      <c r="DD228" s="6"/>
      <c r="DE228" s="6"/>
      <c r="DF228" s="6"/>
      <c r="DG228" s="52"/>
      <c r="DI228" s="328"/>
      <c r="DJ228" s="41">
        <v>7</v>
      </c>
      <c r="DK228" s="6"/>
      <c r="DL228" s="6"/>
      <c r="DM228" s="6"/>
      <c r="DN228" s="6"/>
      <c r="DO228" s="6"/>
      <c r="DP228" s="6"/>
      <c r="DQ228" s="52"/>
      <c r="DS228" s="328"/>
      <c r="DT228" s="41">
        <v>7</v>
      </c>
      <c r="DU228" s="6"/>
      <c r="DV228" s="6"/>
      <c r="DW228" s="6"/>
      <c r="DX228" s="6"/>
      <c r="DY228" s="6"/>
      <c r="DZ228" s="6"/>
      <c r="EA228" s="52"/>
      <c r="EC228" s="328"/>
      <c r="ED228" s="41">
        <v>7</v>
      </c>
      <c r="EE228" s="6"/>
      <c r="EF228" s="6"/>
      <c r="EG228" s="6"/>
      <c r="EH228" s="6"/>
      <c r="EI228" s="6"/>
      <c r="EJ228" s="6"/>
      <c r="EK228" s="52"/>
      <c r="EM228" s="328"/>
      <c r="EN228" s="41">
        <v>7</v>
      </c>
      <c r="EO228" s="6"/>
      <c r="EP228" s="6"/>
      <c r="EQ228" s="6"/>
      <c r="ER228" s="6"/>
      <c r="ES228" s="6"/>
      <c r="ET228" s="6"/>
      <c r="EU228" s="52"/>
      <c r="EW228" s="328"/>
      <c r="EX228" s="41">
        <v>7</v>
      </c>
      <c r="EY228" s="6"/>
      <c r="EZ228" s="6"/>
      <c r="FA228" s="6"/>
      <c r="FB228" s="6"/>
      <c r="FC228" s="6"/>
      <c r="FD228" s="6"/>
      <c r="FE228" s="52"/>
      <c r="FG228" s="328"/>
      <c r="FH228" s="41">
        <v>7</v>
      </c>
      <c r="FI228" s="6"/>
      <c r="FJ228" s="6"/>
      <c r="FK228" s="6"/>
      <c r="FL228" s="6"/>
      <c r="FM228" s="6"/>
      <c r="FN228" s="6"/>
      <c r="FO228" s="52"/>
      <c r="FQ228" s="328"/>
      <c r="FR228" s="41">
        <v>7</v>
      </c>
      <c r="FS228" s="6"/>
      <c r="FT228" s="6"/>
      <c r="FU228" s="6"/>
      <c r="FV228" s="6"/>
      <c r="FW228" s="6"/>
      <c r="FX228" s="6"/>
      <c r="FY228" s="52"/>
      <c r="GA228" s="328"/>
      <c r="GB228" s="41">
        <v>7</v>
      </c>
      <c r="GC228" s="6"/>
      <c r="GD228" s="6"/>
      <c r="GE228" s="6"/>
      <c r="GF228" s="6"/>
      <c r="GG228" s="6"/>
      <c r="GH228" s="6"/>
      <c r="GI228" s="52"/>
      <c r="GK228" s="328"/>
      <c r="GL228" s="41">
        <v>7</v>
      </c>
      <c r="GM228" s="6"/>
      <c r="GN228" s="6"/>
      <c r="GO228" s="6"/>
      <c r="GP228" s="6"/>
      <c r="GQ228" s="6"/>
      <c r="GR228" s="6"/>
      <c r="GS228" s="52"/>
      <c r="GU228" s="328"/>
      <c r="GV228" s="41">
        <v>7</v>
      </c>
      <c r="GW228" s="6"/>
      <c r="GX228" s="6"/>
      <c r="GY228" s="6"/>
      <c r="GZ228" s="6"/>
      <c r="HA228" s="6"/>
      <c r="HB228" s="6"/>
      <c r="HC228" s="52"/>
      <c r="HE228" s="328"/>
      <c r="HF228" s="41">
        <v>7</v>
      </c>
      <c r="HG228" s="6"/>
      <c r="HH228" s="6"/>
      <c r="HI228" s="6"/>
      <c r="HJ228" s="6"/>
      <c r="HK228" s="6"/>
      <c r="HL228" s="6"/>
      <c r="HM228" s="52"/>
      <c r="HO228" s="328"/>
      <c r="HP228" s="41">
        <v>7</v>
      </c>
      <c r="HQ228" s="6"/>
      <c r="HR228" s="6"/>
      <c r="HS228" s="6"/>
      <c r="HT228" s="6"/>
      <c r="HU228" s="6"/>
      <c r="HV228" s="6"/>
      <c r="HW228" s="52"/>
      <c r="HY228" s="328"/>
      <c r="HZ228" s="41">
        <v>7</v>
      </c>
      <c r="IA228" s="6"/>
      <c r="IB228" s="6"/>
      <c r="IC228" s="6"/>
      <c r="ID228" s="6"/>
      <c r="IE228" s="6"/>
      <c r="IF228" s="6"/>
      <c r="IG228" s="52"/>
      <c r="II228" s="328"/>
      <c r="IJ228" s="41">
        <v>7</v>
      </c>
      <c r="IK228" s="6"/>
      <c r="IL228" s="6"/>
      <c r="IM228" s="6"/>
      <c r="IN228" s="6"/>
      <c r="IO228" s="6"/>
      <c r="IP228" s="6"/>
      <c r="IQ228" s="52"/>
      <c r="IS228" s="328"/>
      <c r="IT228" s="41">
        <v>7</v>
      </c>
      <c r="IU228" s="6"/>
      <c r="IV228" s="6"/>
      <c r="IW228" s="6"/>
      <c r="IX228" s="6"/>
      <c r="IY228" s="6"/>
      <c r="IZ228" s="6"/>
      <c r="JA228" s="52"/>
    </row>
    <row r="229" spans="1:261" outlineLevel="2" x14ac:dyDescent="0.25">
      <c r="A229" s="1"/>
      <c r="B229" s="338"/>
      <c r="C229" s="328"/>
      <c r="D229" s="41">
        <v>8</v>
      </c>
      <c r="E229" s="6"/>
      <c r="F229" s="6"/>
      <c r="G229" s="6"/>
      <c r="H229" s="6"/>
      <c r="I229" s="6"/>
      <c r="J229" s="6"/>
      <c r="K229" s="52"/>
      <c r="M229" s="328"/>
      <c r="N229" s="41">
        <v>8</v>
      </c>
      <c r="O229" s="6">
        <v>0</v>
      </c>
      <c r="P229" s="6">
        <v>0</v>
      </c>
      <c r="Q229" s="6"/>
      <c r="R229" s="6"/>
      <c r="S229" s="6"/>
      <c r="T229" s="6"/>
      <c r="U229" s="52"/>
      <c r="W229" s="328"/>
      <c r="X229" s="41">
        <v>8</v>
      </c>
      <c r="Y229" s="6"/>
      <c r="Z229" s="6"/>
      <c r="AA229" s="6"/>
      <c r="AB229" s="6"/>
      <c r="AC229" s="6"/>
      <c r="AD229" s="6"/>
      <c r="AE229" s="52"/>
      <c r="AG229" s="328"/>
      <c r="AH229" s="41">
        <v>8</v>
      </c>
      <c r="AI229" s="6"/>
      <c r="AJ229" s="6"/>
      <c r="AK229" s="6"/>
      <c r="AL229" s="6"/>
      <c r="AM229" s="6"/>
      <c r="AN229" s="6"/>
      <c r="AO229" s="52"/>
      <c r="AQ229" s="328"/>
      <c r="AR229" s="41">
        <v>8</v>
      </c>
      <c r="AS229" s="6"/>
      <c r="AT229" s="6"/>
      <c r="AU229" s="6"/>
      <c r="AV229" s="6"/>
      <c r="AW229" s="6"/>
      <c r="AX229" s="6"/>
      <c r="AY229" s="52"/>
      <c r="BA229" s="328"/>
      <c r="BB229" s="41">
        <v>8</v>
      </c>
      <c r="BC229" s="6"/>
      <c r="BD229" s="6"/>
      <c r="BE229" s="6"/>
      <c r="BF229" s="6"/>
      <c r="BG229" s="6"/>
      <c r="BH229" s="6"/>
      <c r="BI229" s="52"/>
      <c r="BK229" s="328"/>
      <c r="BL229" s="41">
        <v>8</v>
      </c>
      <c r="BM229" s="6"/>
      <c r="BN229" s="6"/>
      <c r="BO229" s="6"/>
      <c r="BP229" s="6"/>
      <c r="BQ229" s="6"/>
      <c r="BR229" s="6"/>
      <c r="BS229" s="52"/>
      <c r="BU229" s="328"/>
      <c r="BV229" s="41">
        <v>8</v>
      </c>
      <c r="BW229" s="6"/>
      <c r="BX229" s="6"/>
      <c r="BY229" s="6"/>
      <c r="BZ229" s="6"/>
      <c r="CA229" s="6"/>
      <c r="CB229" s="6"/>
      <c r="CC229" s="52"/>
      <c r="CE229" s="328"/>
      <c r="CF229" s="41">
        <v>8</v>
      </c>
      <c r="CG229" s="6"/>
      <c r="CH229" s="6"/>
      <c r="CI229" s="6"/>
      <c r="CJ229" s="6"/>
      <c r="CK229" s="6"/>
      <c r="CL229" s="6"/>
      <c r="CM229" s="52"/>
      <c r="CO229" s="328"/>
      <c r="CP229" s="41">
        <v>8</v>
      </c>
      <c r="CQ229" s="6"/>
      <c r="CR229" s="6"/>
      <c r="CS229" s="6"/>
      <c r="CT229" s="6"/>
      <c r="CU229" s="6"/>
      <c r="CV229" s="6"/>
      <c r="CW229" s="52"/>
      <c r="CY229" s="328"/>
      <c r="CZ229" s="41">
        <v>8</v>
      </c>
      <c r="DA229" s="6"/>
      <c r="DB229" s="6"/>
      <c r="DC229" s="6"/>
      <c r="DD229" s="6"/>
      <c r="DE229" s="6"/>
      <c r="DF229" s="6"/>
      <c r="DG229" s="52"/>
      <c r="DI229" s="328"/>
      <c r="DJ229" s="41">
        <v>8</v>
      </c>
      <c r="DK229" s="6"/>
      <c r="DL229" s="6"/>
      <c r="DM229" s="6"/>
      <c r="DN229" s="6"/>
      <c r="DO229" s="6"/>
      <c r="DP229" s="6"/>
      <c r="DQ229" s="52"/>
      <c r="DS229" s="328"/>
      <c r="DT229" s="41">
        <v>8</v>
      </c>
      <c r="DU229" s="6"/>
      <c r="DV229" s="6"/>
      <c r="DW229" s="6"/>
      <c r="DX229" s="6"/>
      <c r="DY229" s="6"/>
      <c r="DZ229" s="6"/>
      <c r="EA229" s="52"/>
      <c r="EC229" s="328"/>
      <c r="ED229" s="41">
        <v>8</v>
      </c>
      <c r="EE229" s="6"/>
      <c r="EF229" s="6"/>
      <c r="EG229" s="6"/>
      <c r="EH229" s="6"/>
      <c r="EI229" s="6"/>
      <c r="EJ229" s="6"/>
      <c r="EK229" s="52"/>
      <c r="EM229" s="328"/>
      <c r="EN229" s="41">
        <v>8</v>
      </c>
      <c r="EO229" s="6"/>
      <c r="EP229" s="6"/>
      <c r="EQ229" s="6"/>
      <c r="ER229" s="6"/>
      <c r="ES229" s="6"/>
      <c r="ET229" s="6"/>
      <c r="EU229" s="52"/>
      <c r="EW229" s="328"/>
      <c r="EX229" s="41">
        <v>8</v>
      </c>
      <c r="EY229" s="6"/>
      <c r="EZ229" s="6"/>
      <c r="FA229" s="6"/>
      <c r="FB229" s="6"/>
      <c r="FC229" s="6"/>
      <c r="FD229" s="6"/>
      <c r="FE229" s="52"/>
      <c r="FG229" s="328"/>
      <c r="FH229" s="41">
        <v>8</v>
      </c>
      <c r="FI229" s="6"/>
      <c r="FJ229" s="6"/>
      <c r="FK229" s="6"/>
      <c r="FL229" s="6"/>
      <c r="FM229" s="6"/>
      <c r="FN229" s="6"/>
      <c r="FO229" s="52"/>
      <c r="FQ229" s="328"/>
      <c r="FR229" s="41">
        <v>8</v>
      </c>
      <c r="FS229" s="6"/>
      <c r="FT229" s="6"/>
      <c r="FU229" s="6"/>
      <c r="FV229" s="6"/>
      <c r="FW229" s="6"/>
      <c r="FX229" s="6"/>
      <c r="FY229" s="52"/>
      <c r="GA229" s="328"/>
      <c r="GB229" s="41">
        <v>8</v>
      </c>
      <c r="GC229" s="6"/>
      <c r="GD229" s="6"/>
      <c r="GE229" s="6"/>
      <c r="GF229" s="6"/>
      <c r="GG229" s="6"/>
      <c r="GH229" s="6"/>
      <c r="GI229" s="52"/>
      <c r="GK229" s="328"/>
      <c r="GL229" s="41">
        <v>8</v>
      </c>
      <c r="GM229" s="6"/>
      <c r="GN229" s="6"/>
      <c r="GO229" s="6"/>
      <c r="GP229" s="6"/>
      <c r="GQ229" s="6"/>
      <c r="GR229" s="6"/>
      <c r="GS229" s="52"/>
      <c r="GU229" s="328"/>
      <c r="GV229" s="41">
        <v>8</v>
      </c>
      <c r="GW229" s="6"/>
      <c r="GX229" s="6"/>
      <c r="GY229" s="6"/>
      <c r="GZ229" s="6"/>
      <c r="HA229" s="6"/>
      <c r="HB229" s="6"/>
      <c r="HC229" s="52"/>
      <c r="HE229" s="328"/>
      <c r="HF229" s="41">
        <v>8</v>
      </c>
      <c r="HG229" s="6"/>
      <c r="HH229" s="6"/>
      <c r="HI229" s="6"/>
      <c r="HJ229" s="6"/>
      <c r="HK229" s="6"/>
      <c r="HL229" s="6"/>
      <c r="HM229" s="52"/>
      <c r="HO229" s="328"/>
      <c r="HP229" s="41">
        <v>8</v>
      </c>
      <c r="HQ229" s="6"/>
      <c r="HR229" s="6"/>
      <c r="HS229" s="6"/>
      <c r="HT229" s="6"/>
      <c r="HU229" s="6"/>
      <c r="HV229" s="6"/>
      <c r="HW229" s="52"/>
      <c r="HY229" s="328"/>
      <c r="HZ229" s="41">
        <v>8</v>
      </c>
      <c r="IA229" s="6"/>
      <c r="IB229" s="6"/>
      <c r="IC229" s="6"/>
      <c r="ID229" s="6"/>
      <c r="IE229" s="6"/>
      <c r="IF229" s="6"/>
      <c r="IG229" s="52"/>
      <c r="II229" s="328"/>
      <c r="IJ229" s="41">
        <v>8</v>
      </c>
      <c r="IK229" s="6"/>
      <c r="IL229" s="6"/>
      <c r="IM229" s="6"/>
      <c r="IN229" s="6"/>
      <c r="IO229" s="6"/>
      <c r="IP229" s="6"/>
      <c r="IQ229" s="52"/>
      <c r="IS229" s="328"/>
      <c r="IT229" s="41">
        <v>8</v>
      </c>
      <c r="IU229" s="6"/>
      <c r="IV229" s="6"/>
      <c r="IW229" s="6"/>
      <c r="IX229" s="6"/>
      <c r="IY229" s="6"/>
      <c r="IZ229" s="6"/>
      <c r="JA229" s="52"/>
    </row>
    <row r="230" spans="1:261" outlineLevel="2" x14ac:dyDescent="0.25">
      <c r="A230" s="1"/>
      <c r="B230" s="338"/>
      <c r="C230" s="334"/>
      <c r="D230" s="41">
        <v>9</v>
      </c>
      <c r="E230" s="6"/>
      <c r="F230" s="6"/>
      <c r="G230" s="6"/>
      <c r="H230" s="6"/>
      <c r="I230" s="6"/>
      <c r="J230" s="6"/>
      <c r="K230" s="52"/>
      <c r="M230" s="101"/>
      <c r="N230" s="41">
        <v>9</v>
      </c>
      <c r="O230" s="6">
        <v>0</v>
      </c>
      <c r="P230" s="6">
        <v>0</v>
      </c>
      <c r="Q230" s="6"/>
      <c r="R230" s="6"/>
      <c r="S230" s="6"/>
      <c r="T230" s="6"/>
      <c r="U230" s="52"/>
      <c r="W230" s="101"/>
      <c r="X230" s="41">
        <v>9</v>
      </c>
      <c r="Y230" s="6"/>
      <c r="Z230" s="6"/>
      <c r="AA230" s="6"/>
      <c r="AB230" s="6"/>
      <c r="AC230" s="6"/>
      <c r="AD230" s="6"/>
      <c r="AE230" s="52"/>
      <c r="AG230" s="101"/>
      <c r="AH230" s="41">
        <v>9</v>
      </c>
      <c r="AI230" s="6"/>
      <c r="AJ230" s="6"/>
      <c r="AK230" s="6"/>
      <c r="AL230" s="6"/>
      <c r="AM230" s="6"/>
      <c r="AN230" s="6"/>
      <c r="AO230" s="52"/>
      <c r="AQ230" s="101"/>
      <c r="AR230" s="41">
        <v>9</v>
      </c>
      <c r="AS230" s="6"/>
      <c r="AT230" s="6"/>
      <c r="AU230" s="6"/>
      <c r="AV230" s="6"/>
      <c r="AW230" s="6"/>
      <c r="AX230" s="6"/>
      <c r="AY230" s="52"/>
      <c r="BA230" s="101"/>
      <c r="BB230" s="41">
        <v>9</v>
      </c>
      <c r="BC230" s="6"/>
      <c r="BD230" s="6"/>
      <c r="BE230" s="6"/>
      <c r="BF230" s="6"/>
      <c r="BG230" s="6"/>
      <c r="BH230" s="6"/>
      <c r="BI230" s="52"/>
      <c r="BK230" s="101"/>
      <c r="BL230" s="41">
        <v>9</v>
      </c>
      <c r="BM230" s="6"/>
      <c r="BN230" s="6"/>
      <c r="BO230" s="6"/>
      <c r="BP230" s="6"/>
      <c r="BQ230" s="6"/>
      <c r="BR230" s="6"/>
      <c r="BS230" s="52"/>
      <c r="BU230" s="101"/>
      <c r="BV230" s="41">
        <v>9</v>
      </c>
      <c r="BW230" s="6"/>
      <c r="BX230" s="6"/>
      <c r="BY230" s="6"/>
      <c r="BZ230" s="6"/>
      <c r="CA230" s="6"/>
      <c r="CB230" s="6"/>
      <c r="CC230" s="52"/>
      <c r="CE230" s="101"/>
      <c r="CF230" s="41">
        <v>9</v>
      </c>
      <c r="CG230" s="6"/>
      <c r="CH230" s="6"/>
      <c r="CI230" s="6"/>
      <c r="CJ230" s="6"/>
      <c r="CK230" s="6"/>
      <c r="CL230" s="6"/>
      <c r="CM230" s="52"/>
      <c r="CO230" s="101"/>
      <c r="CP230" s="41">
        <v>9</v>
      </c>
      <c r="CQ230" s="6"/>
      <c r="CR230" s="6"/>
      <c r="CS230" s="6"/>
      <c r="CT230" s="6"/>
      <c r="CU230" s="6"/>
      <c r="CV230" s="6"/>
      <c r="CW230" s="52"/>
      <c r="CY230" s="101"/>
      <c r="CZ230" s="41">
        <v>9</v>
      </c>
      <c r="DA230" s="6"/>
      <c r="DB230" s="6"/>
      <c r="DC230" s="6"/>
      <c r="DD230" s="6"/>
      <c r="DE230" s="6"/>
      <c r="DF230" s="6"/>
      <c r="DG230" s="52"/>
      <c r="DI230" s="101"/>
      <c r="DJ230" s="41">
        <v>9</v>
      </c>
      <c r="DK230" s="6"/>
      <c r="DL230" s="6"/>
      <c r="DM230" s="6"/>
      <c r="DN230" s="6"/>
      <c r="DO230" s="6"/>
      <c r="DP230" s="6"/>
      <c r="DQ230" s="52"/>
      <c r="DS230" s="101"/>
      <c r="DT230" s="41">
        <v>9</v>
      </c>
      <c r="DU230" s="6"/>
      <c r="DV230" s="6"/>
      <c r="DW230" s="6"/>
      <c r="DX230" s="6"/>
      <c r="DY230" s="6"/>
      <c r="DZ230" s="6"/>
      <c r="EA230" s="52"/>
      <c r="EC230" s="101"/>
      <c r="ED230" s="41">
        <v>9</v>
      </c>
      <c r="EE230" s="6"/>
      <c r="EF230" s="6"/>
      <c r="EG230" s="6"/>
      <c r="EH230" s="6"/>
      <c r="EI230" s="6"/>
      <c r="EJ230" s="6"/>
      <c r="EK230" s="52"/>
      <c r="EM230" s="101"/>
      <c r="EN230" s="41">
        <v>9</v>
      </c>
      <c r="EO230" s="6"/>
      <c r="EP230" s="6"/>
      <c r="EQ230" s="6"/>
      <c r="ER230" s="6"/>
      <c r="ES230" s="6"/>
      <c r="ET230" s="6"/>
      <c r="EU230" s="52"/>
      <c r="EW230" s="101"/>
      <c r="EX230" s="41">
        <v>9</v>
      </c>
      <c r="EY230" s="6"/>
      <c r="EZ230" s="6"/>
      <c r="FA230" s="6"/>
      <c r="FB230" s="6"/>
      <c r="FC230" s="6"/>
      <c r="FD230" s="6"/>
      <c r="FE230" s="52"/>
      <c r="FG230" s="101"/>
      <c r="FH230" s="41">
        <v>9</v>
      </c>
      <c r="FI230" s="6"/>
      <c r="FJ230" s="6"/>
      <c r="FK230" s="6"/>
      <c r="FL230" s="6"/>
      <c r="FM230" s="6"/>
      <c r="FN230" s="6"/>
      <c r="FO230" s="52"/>
      <c r="FQ230" s="101"/>
      <c r="FR230" s="41">
        <v>9</v>
      </c>
      <c r="FS230" s="6"/>
      <c r="FT230" s="6"/>
      <c r="FU230" s="6"/>
      <c r="FV230" s="6"/>
      <c r="FW230" s="6"/>
      <c r="FX230" s="6"/>
      <c r="FY230" s="52"/>
      <c r="GA230" s="101"/>
      <c r="GB230" s="41">
        <v>9</v>
      </c>
      <c r="GC230" s="6"/>
      <c r="GD230" s="6"/>
      <c r="GE230" s="6"/>
      <c r="GF230" s="6"/>
      <c r="GG230" s="6"/>
      <c r="GH230" s="6"/>
      <c r="GI230" s="52"/>
      <c r="GK230" s="101"/>
      <c r="GL230" s="41">
        <v>9</v>
      </c>
      <c r="GM230" s="6"/>
      <c r="GN230" s="6"/>
      <c r="GO230" s="6"/>
      <c r="GP230" s="6"/>
      <c r="GQ230" s="6"/>
      <c r="GR230" s="6"/>
      <c r="GS230" s="52"/>
      <c r="GU230" s="101"/>
      <c r="GV230" s="41">
        <v>9</v>
      </c>
      <c r="GW230" s="6"/>
      <c r="GX230" s="6"/>
      <c r="GY230" s="6"/>
      <c r="GZ230" s="6"/>
      <c r="HA230" s="6"/>
      <c r="HB230" s="6"/>
      <c r="HC230" s="52"/>
      <c r="HE230" s="101"/>
      <c r="HF230" s="41">
        <v>9</v>
      </c>
      <c r="HG230" s="6"/>
      <c r="HH230" s="6"/>
      <c r="HI230" s="6"/>
      <c r="HJ230" s="6"/>
      <c r="HK230" s="6"/>
      <c r="HL230" s="6"/>
      <c r="HM230" s="52"/>
      <c r="HO230" s="101"/>
      <c r="HP230" s="41">
        <v>9</v>
      </c>
      <c r="HQ230" s="6"/>
      <c r="HR230" s="6"/>
      <c r="HS230" s="6"/>
      <c r="HT230" s="6"/>
      <c r="HU230" s="6"/>
      <c r="HV230" s="6"/>
      <c r="HW230" s="52"/>
      <c r="HY230" s="101"/>
      <c r="HZ230" s="41">
        <v>9</v>
      </c>
      <c r="IA230" s="6"/>
      <c r="IB230" s="6"/>
      <c r="IC230" s="6"/>
      <c r="ID230" s="6"/>
      <c r="IE230" s="6"/>
      <c r="IF230" s="6"/>
      <c r="IG230" s="52"/>
      <c r="II230" s="101"/>
      <c r="IJ230" s="41">
        <v>9</v>
      </c>
      <c r="IK230" s="6"/>
      <c r="IL230" s="6"/>
      <c r="IM230" s="6"/>
      <c r="IN230" s="6"/>
      <c r="IO230" s="6"/>
      <c r="IP230" s="6"/>
      <c r="IQ230" s="52"/>
      <c r="IS230" s="101"/>
      <c r="IT230" s="41">
        <v>9</v>
      </c>
      <c r="IU230" s="6"/>
      <c r="IV230" s="6"/>
      <c r="IW230" s="6"/>
      <c r="IX230" s="6"/>
      <c r="IY230" s="6"/>
      <c r="IZ230" s="6"/>
      <c r="JA230" s="52"/>
    </row>
    <row r="231" spans="1:261" outlineLevel="2" x14ac:dyDescent="0.25">
      <c r="A231" s="1"/>
      <c r="B231" s="338"/>
      <c r="C231" s="339"/>
      <c r="D231" s="17" t="s">
        <v>1</v>
      </c>
      <c r="E231" s="36">
        <f>AVERAGE(O231,Y231,AI231,AS231,BC231,BM231,BW231,CG231,CQ231,DA231,DK231,DU231,EE231,EO231,EY231,FI231,FS231,GC231,GM231,GW231,HG231,HQ231,IA231,IK231,IU231)</f>
        <v>0</v>
      </c>
      <c r="F231" s="36">
        <f t="shared" ref="F231:J231" si="1080">AVERAGE(P231,Z231,AJ231,AT231,BD231,BN231,BX231,CH231,CR231,DB231,DL231,DV231,EF231,EP231,EZ231,FJ231,FT231,GD231,GN231,GX231,HH231,HR231,IB231,IL231,IV231)</f>
        <v>0</v>
      </c>
      <c r="G231" s="36" t="e">
        <f t="shared" si="1080"/>
        <v>#DIV/0!</v>
      </c>
      <c r="H231" s="36" t="e">
        <f t="shared" si="1080"/>
        <v>#DIV/0!</v>
      </c>
      <c r="I231" s="36" t="e">
        <f t="shared" si="1080"/>
        <v>#DIV/0!</v>
      </c>
      <c r="J231" s="36" t="e">
        <f t="shared" si="1080"/>
        <v>#DIV/0!</v>
      </c>
      <c r="K231" s="52" t="s">
        <v>430</v>
      </c>
      <c r="M231" s="48"/>
      <c r="N231" s="17" t="s">
        <v>1</v>
      </c>
      <c r="O231" s="36">
        <f>IF(COUNT(O222:O230)=0,"",AVERAGE(O222:O230))</f>
        <v>0</v>
      </c>
      <c r="P231" s="36">
        <f t="shared" ref="P231:T231" si="1081">IF(COUNT(P222:P230)=0,"",AVERAGE(P222:P230))</f>
        <v>0</v>
      </c>
      <c r="Q231" s="36" t="str">
        <f t="shared" si="1081"/>
        <v/>
      </c>
      <c r="R231" s="36" t="str">
        <f t="shared" si="1081"/>
        <v/>
      </c>
      <c r="S231" s="36"/>
      <c r="T231" s="36" t="str">
        <f t="shared" si="1081"/>
        <v/>
      </c>
      <c r="U231" s="52" t="str">
        <f>IF(COUNT(#REF!)=0,"",AVERAGE(#REF!))</f>
        <v/>
      </c>
      <c r="W231" s="48"/>
      <c r="X231" s="17" t="s">
        <v>1</v>
      </c>
      <c r="Y231" s="36" t="str">
        <f>IF(COUNT(Y222:Y230)=0,"",AVERAGE(Y222:Y230))</f>
        <v/>
      </c>
      <c r="Z231" s="36" t="str">
        <f t="shared" ref="Z231:AD231" si="1082">IF(COUNT(Z222:Z230)=0,"",AVERAGE(Z222:Z230))</f>
        <v/>
      </c>
      <c r="AA231" s="36" t="str">
        <f t="shared" si="1082"/>
        <v/>
      </c>
      <c r="AB231" s="36" t="str">
        <f t="shared" si="1082"/>
        <v/>
      </c>
      <c r="AC231" s="36" t="str">
        <f t="shared" si="1082"/>
        <v/>
      </c>
      <c r="AD231" s="36" t="str">
        <f t="shared" si="1082"/>
        <v/>
      </c>
      <c r="AE231" s="52" t="str">
        <f>IF(COUNT(#REF!)=0,"",AVERAGE(#REF!))</f>
        <v/>
      </c>
      <c r="AG231" s="48"/>
      <c r="AH231" s="17" t="s">
        <v>1</v>
      </c>
      <c r="AI231" s="36" t="str">
        <f>IF(COUNT(AI222:AI230)=0,"",AVERAGE(AI222:AI230))</f>
        <v/>
      </c>
      <c r="AJ231" s="36" t="str">
        <f t="shared" ref="AJ231:AN231" si="1083">IF(COUNT(AJ222:AJ230)=0,"",AVERAGE(AJ222:AJ230))</f>
        <v/>
      </c>
      <c r="AK231" s="36" t="str">
        <f t="shared" si="1083"/>
        <v/>
      </c>
      <c r="AL231" s="36" t="str">
        <f t="shared" si="1083"/>
        <v/>
      </c>
      <c r="AM231" s="36" t="str">
        <f t="shared" si="1083"/>
        <v/>
      </c>
      <c r="AN231" s="36" t="str">
        <f t="shared" si="1083"/>
        <v/>
      </c>
      <c r="AO231" s="52" t="str">
        <f>IF(COUNT(#REF!)=0,"",AVERAGE(#REF!))</f>
        <v/>
      </c>
      <c r="AQ231" s="48"/>
      <c r="AR231" s="17" t="s">
        <v>1</v>
      </c>
      <c r="AS231" s="36" t="str">
        <f>IF(COUNT(AS222:AS230)=0,"",AVERAGE(AS222:AS230))</f>
        <v/>
      </c>
      <c r="AT231" s="36" t="str">
        <f t="shared" ref="AT231:AX231" si="1084">IF(COUNT(AT222:AT230)=0,"",AVERAGE(AT222:AT230))</f>
        <v/>
      </c>
      <c r="AU231" s="36" t="str">
        <f t="shared" si="1084"/>
        <v/>
      </c>
      <c r="AV231" s="36" t="str">
        <f t="shared" si="1084"/>
        <v/>
      </c>
      <c r="AW231" s="36" t="str">
        <f t="shared" si="1084"/>
        <v/>
      </c>
      <c r="AX231" s="36" t="str">
        <f t="shared" si="1084"/>
        <v/>
      </c>
      <c r="AY231" s="52" t="str">
        <f>IF(COUNT(#REF!)=0,"",AVERAGE(#REF!))</f>
        <v/>
      </c>
      <c r="BA231" s="48"/>
      <c r="BB231" s="17" t="s">
        <v>1</v>
      </c>
      <c r="BC231" s="36" t="str">
        <f>IF(COUNT(BC222:BC230)=0,"",AVERAGE(BC222:BC230))</f>
        <v/>
      </c>
      <c r="BD231" s="36" t="str">
        <f t="shared" ref="BD231:BH231" si="1085">IF(COUNT(BD222:BD230)=0,"",AVERAGE(BD222:BD230))</f>
        <v/>
      </c>
      <c r="BE231" s="36" t="str">
        <f t="shared" si="1085"/>
        <v/>
      </c>
      <c r="BF231" s="36" t="str">
        <f t="shared" si="1085"/>
        <v/>
      </c>
      <c r="BG231" s="36" t="str">
        <f t="shared" si="1085"/>
        <v/>
      </c>
      <c r="BH231" s="36" t="str">
        <f t="shared" si="1085"/>
        <v/>
      </c>
      <c r="BI231" s="52" t="str">
        <f>IF(COUNT(#REF!)=0,"",AVERAGE(#REF!))</f>
        <v/>
      </c>
      <c r="BK231" s="48"/>
      <c r="BL231" s="17" t="s">
        <v>1</v>
      </c>
      <c r="BM231" s="36" t="str">
        <f>IF(COUNT(BM222:BM230)=0,"",AVERAGE(BM222:BM230))</f>
        <v/>
      </c>
      <c r="BN231" s="36" t="str">
        <f t="shared" ref="BN231:BR231" si="1086">IF(COUNT(BN222:BN230)=0,"",AVERAGE(BN222:BN230))</f>
        <v/>
      </c>
      <c r="BO231" s="36" t="str">
        <f t="shared" si="1086"/>
        <v/>
      </c>
      <c r="BP231" s="36" t="str">
        <f t="shared" si="1086"/>
        <v/>
      </c>
      <c r="BQ231" s="36" t="str">
        <f t="shared" si="1086"/>
        <v/>
      </c>
      <c r="BR231" s="36" t="str">
        <f t="shared" si="1086"/>
        <v/>
      </c>
      <c r="BS231" s="52" t="str">
        <f>IF(COUNT(#REF!)=0,"",AVERAGE(#REF!))</f>
        <v/>
      </c>
      <c r="BU231" s="48"/>
      <c r="BV231" s="17" t="s">
        <v>1</v>
      </c>
      <c r="BW231" s="36" t="str">
        <f>IF(COUNT(BW222:BW230)=0,"",AVERAGE(BW222:BW230))</f>
        <v/>
      </c>
      <c r="BX231" s="36" t="str">
        <f t="shared" ref="BX231:CB231" si="1087">IF(COUNT(BX222:BX230)=0,"",AVERAGE(BX222:BX230))</f>
        <v/>
      </c>
      <c r="BY231" s="36" t="str">
        <f t="shared" si="1087"/>
        <v/>
      </c>
      <c r="BZ231" s="36" t="str">
        <f t="shared" si="1087"/>
        <v/>
      </c>
      <c r="CA231" s="36" t="str">
        <f t="shared" si="1087"/>
        <v/>
      </c>
      <c r="CB231" s="36" t="str">
        <f t="shared" si="1087"/>
        <v/>
      </c>
      <c r="CC231" s="52" t="str">
        <f>IF(COUNT(#REF!)=0,"",AVERAGE(#REF!))</f>
        <v/>
      </c>
      <c r="CE231" s="48"/>
      <c r="CF231" s="17" t="s">
        <v>1</v>
      </c>
      <c r="CG231" s="36" t="str">
        <f>IF(COUNT(CG222:CG230)=0,"",AVERAGE(CG222:CG230))</f>
        <v/>
      </c>
      <c r="CH231" s="36" t="str">
        <f t="shared" ref="CH231:CL231" si="1088">IF(COUNT(CH222:CH230)=0,"",AVERAGE(CH222:CH230))</f>
        <v/>
      </c>
      <c r="CI231" s="36" t="str">
        <f t="shared" si="1088"/>
        <v/>
      </c>
      <c r="CJ231" s="36" t="str">
        <f t="shared" si="1088"/>
        <v/>
      </c>
      <c r="CK231" s="36" t="str">
        <f t="shared" si="1088"/>
        <v/>
      </c>
      <c r="CL231" s="36" t="str">
        <f t="shared" si="1088"/>
        <v/>
      </c>
      <c r="CM231" s="52" t="str">
        <f>IF(COUNT(#REF!)=0,"",AVERAGE(#REF!))</f>
        <v/>
      </c>
      <c r="CO231" s="48"/>
      <c r="CP231" s="17" t="s">
        <v>1</v>
      </c>
      <c r="CQ231" s="36" t="str">
        <f>IF(COUNT(CQ222:CQ230)=0,"",AVERAGE(CQ222:CQ230))</f>
        <v/>
      </c>
      <c r="CR231" s="36" t="str">
        <f t="shared" ref="CR231:CV231" si="1089">IF(COUNT(CR222:CR230)=0,"",AVERAGE(CR222:CR230))</f>
        <v/>
      </c>
      <c r="CS231" s="36" t="str">
        <f t="shared" si="1089"/>
        <v/>
      </c>
      <c r="CT231" s="36" t="str">
        <f t="shared" si="1089"/>
        <v/>
      </c>
      <c r="CU231" s="36" t="str">
        <f t="shared" si="1089"/>
        <v/>
      </c>
      <c r="CV231" s="36" t="str">
        <f t="shared" si="1089"/>
        <v/>
      </c>
      <c r="CW231" s="52" t="str">
        <f>IF(COUNT(#REF!)=0,"",AVERAGE(#REF!))</f>
        <v/>
      </c>
      <c r="CY231" s="48"/>
      <c r="CZ231" s="17" t="s">
        <v>1</v>
      </c>
      <c r="DA231" s="36" t="str">
        <f>IF(COUNT(DA222:DA230)=0,"",AVERAGE(DA222:DA230))</f>
        <v/>
      </c>
      <c r="DB231" s="36" t="str">
        <f t="shared" ref="DB231:DF231" si="1090">IF(COUNT(DB222:DB230)=0,"",AVERAGE(DB222:DB230))</f>
        <v/>
      </c>
      <c r="DC231" s="36" t="str">
        <f t="shared" si="1090"/>
        <v/>
      </c>
      <c r="DD231" s="36" t="str">
        <f t="shared" si="1090"/>
        <v/>
      </c>
      <c r="DE231" s="36" t="str">
        <f t="shared" si="1090"/>
        <v/>
      </c>
      <c r="DF231" s="36" t="str">
        <f t="shared" si="1090"/>
        <v/>
      </c>
      <c r="DG231" s="52" t="str">
        <f>IF(COUNT(#REF!)=0,"",AVERAGE(#REF!))</f>
        <v/>
      </c>
      <c r="DI231" s="48"/>
      <c r="DJ231" s="17" t="s">
        <v>1</v>
      </c>
      <c r="DK231" s="36" t="str">
        <f>IF(COUNT(DK222:DK230)=0,"",AVERAGE(DK222:DK230))</f>
        <v/>
      </c>
      <c r="DL231" s="36" t="str">
        <f t="shared" ref="DL231:DP231" si="1091">IF(COUNT(DL222:DL230)=0,"",AVERAGE(DL222:DL230))</f>
        <v/>
      </c>
      <c r="DM231" s="36" t="str">
        <f t="shared" si="1091"/>
        <v/>
      </c>
      <c r="DN231" s="36" t="str">
        <f t="shared" si="1091"/>
        <v/>
      </c>
      <c r="DO231" s="36" t="str">
        <f t="shared" si="1091"/>
        <v/>
      </c>
      <c r="DP231" s="36" t="str">
        <f t="shared" si="1091"/>
        <v/>
      </c>
      <c r="DQ231" s="52" t="str">
        <f>IF(COUNT(#REF!)=0,"",AVERAGE(#REF!))</f>
        <v/>
      </c>
      <c r="DS231" s="48"/>
      <c r="DT231" s="17" t="s">
        <v>1</v>
      </c>
      <c r="DU231" s="36" t="str">
        <f>IF(COUNT(DU222:DU230)=0,"",AVERAGE(DU222:DU230))</f>
        <v/>
      </c>
      <c r="DV231" s="36" t="str">
        <f t="shared" ref="DV231:DZ231" si="1092">IF(COUNT(DV222:DV230)=0,"",AVERAGE(DV222:DV230))</f>
        <v/>
      </c>
      <c r="DW231" s="36" t="str">
        <f t="shared" si="1092"/>
        <v/>
      </c>
      <c r="DX231" s="36" t="str">
        <f t="shared" si="1092"/>
        <v/>
      </c>
      <c r="DY231" s="36" t="str">
        <f t="shared" si="1092"/>
        <v/>
      </c>
      <c r="DZ231" s="36" t="str">
        <f t="shared" si="1092"/>
        <v/>
      </c>
      <c r="EA231" s="52" t="str">
        <f>IF(COUNT(#REF!)=0,"",AVERAGE(#REF!))</f>
        <v/>
      </c>
      <c r="EC231" s="48"/>
      <c r="ED231" s="17" t="s">
        <v>1</v>
      </c>
      <c r="EE231" s="36" t="str">
        <f>IF(COUNT(EE222:EE230)=0,"",AVERAGE(EE222:EE230))</f>
        <v/>
      </c>
      <c r="EF231" s="36" t="str">
        <f t="shared" ref="EF231:EJ231" si="1093">IF(COUNT(EF222:EF230)=0,"",AVERAGE(EF222:EF230))</f>
        <v/>
      </c>
      <c r="EG231" s="36" t="str">
        <f t="shared" si="1093"/>
        <v/>
      </c>
      <c r="EH231" s="36" t="str">
        <f t="shared" si="1093"/>
        <v/>
      </c>
      <c r="EI231" s="36" t="str">
        <f t="shared" si="1093"/>
        <v/>
      </c>
      <c r="EJ231" s="36" t="str">
        <f t="shared" si="1093"/>
        <v/>
      </c>
      <c r="EK231" s="52" t="str">
        <f>IF(COUNT(#REF!)=0,"",AVERAGE(#REF!))</f>
        <v/>
      </c>
      <c r="EM231" s="48"/>
      <c r="EN231" s="17" t="s">
        <v>1</v>
      </c>
      <c r="EO231" s="36" t="str">
        <f>IF(COUNT(EO222:EO230)=0,"",AVERAGE(EO222:EO230))</f>
        <v/>
      </c>
      <c r="EP231" s="36" t="str">
        <f t="shared" ref="EP231:ET231" si="1094">IF(COUNT(EP222:EP230)=0,"",AVERAGE(EP222:EP230))</f>
        <v/>
      </c>
      <c r="EQ231" s="36" t="str">
        <f t="shared" si="1094"/>
        <v/>
      </c>
      <c r="ER231" s="36" t="str">
        <f t="shared" si="1094"/>
        <v/>
      </c>
      <c r="ES231" s="36" t="str">
        <f t="shared" si="1094"/>
        <v/>
      </c>
      <c r="ET231" s="36" t="str">
        <f t="shared" si="1094"/>
        <v/>
      </c>
      <c r="EU231" s="52" t="str">
        <f>IF(COUNT(#REF!)=0,"",AVERAGE(#REF!))</f>
        <v/>
      </c>
      <c r="EW231" s="48"/>
      <c r="EX231" s="17" t="s">
        <v>1</v>
      </c>
      <c r="EY231" s="36" t="str">
        <f>IF(COUNT(EY222:EY230)=0,"",AVERAGE(EY222:EY230))</f>
        <v/>
      </c>
      <c r="EZ231" s="36" t="str">
        <f t="shared" ref="EZ231:FD231" si="1095">IF(COUNT(EZ222:EZ230)=0,"",AVERAGE(EZ222:EZ230))</f>
        <v/>
      </c>
      <c r="FA231" s="36" t="str">
        <f t="shared" si="1095"/>
        <v/>
      </c>
      <c r="FB231" s="36" t="str">
        <f t="shared" si="1095"/>
        <v/>
      </c>
      <c r="FC231" s="36" t="str">
        <f t="shared" si="1095"/>
        <v/>
      </c>
      <c r="FD231" s="36" t="str">
        <f t="shared" si="1095"/>
        <v/>
      </c>
      <c r="FE231" s="52" t="str">
        <f>IF(COUNT(#REF!)=0,"",AVERAGE(#REF!))</f>
        <v/>
      </c>
      <c r="FG231" s="48"/>
      <c r="FH231" s="17" t="s">
        <v>1</v>
      </c>
      <c r="FI231" s="36" t="str">
        <f>IF(COUNT(FI222:FI230)=0,"",AVERAGE(FI222:FI230))</f>
        <v/>
      </c>
      <c r="FJ231" s="36" t="str">
        <f t="shared" ref="FJ231:FN231" si="1096">IF(COUNT(FJ222:FJ230)=0,"",AVERAGE(FJ222:FJ230))</f>
        <v/>
      </c>
      <c r="FK231" s="36" t="str">
        <f t="shared" si="1096"/>
        <v/>
      </c>
      <c r="FL231" s="36" t="str">
        <f t="shared" si="1096"/>
        <v/>
      </c>
      <c r="FM231" s="36" t="str">
        <f t="shared" si="1096"/>
        <v/>
      </c>
      <c r="FN231" s="36" t="str">
        <f t="shared" si="1096"/>
        <v/>
      </c>
      <c r="FO231" s="52" t="str">
        <f>IF(COUNT(#REF!)=0,"",AVERAGE(#REF!))</f>
        <v/>
      </c>
      <c r="FQ231" s="48"/>
      <c r="FR231" s="17" t="s">
        <v>1</v>
      </c>
      <c r="FS231" s="36" t="str">
        <f>IF(COUNT(FS222:FS230)=0,"",AVERAGE(FS222:FS230))</f>
        <v/>
      </c>
      <c r="FT231" s="36" t="str">
        <f t="shared" ref="FT231:FX231" si="1097">IF(COUNT(FT222:FT230)=0,"",AVERAGE(FT222:FT230))</f>
        <v/>
      </c>
      <c r="FU231" s="36" t="str">
        <f t="shared" si="1097"/>
        <v/>
      </c>
      <c r="FV231" s="36" t="str">
        <f t="shared" si="1097"/>
        <v/>
      </c>
      <c r="FW231" s="36" t="str">
        <f t="shared" si="1097"/>
        <v/>
      </c>
      <c r="FX231" s="36" t="str">
        <f t="shared" si="1097"/>
        <v/>
      </c>
      <c r="FY231" s="52" t="str">
        <f>IF(COUNT(#REF!)=0,"",AVERAGE(#REF!))</f>
        <v/>
      </c>
      <c r="GA231" s="48"/>
      <c r="GB231" s="17" t="s">
        <v>1</v>
      </c>
      <c r="GC231" s="36" t="str">
        <f>IF(COUNT(GC222:GC230)=0,"",AVERAGE(GC222:GC230))</f>
        <v/>
      </c>
      <c r="GD231" s="36" t="str">
        <f t="shared" ref="GD231:GH231" si="1098">IF(COUNT(GD222:GD230)=0,"",AVERAGE(GD222:GD230))</f>
        <v/>
      </c>
      <c r="GE231" s="36" t="str">
        <f t="shared" si="1098"/>
        <v/>
      </c>
      <c r="GF231" s="36" t="str">
        <f t="shared" si="1098"/>
        <v/>
      </c>
      <c r="GG231" s="36" t="str">
        <f t="shared" si="1098"/>
        <v/>
      </c>
      <c r="GH231" s="36" t="str">
        <f t="shared" si="1098"/>
        <v/>
      </c>
      <c r="GI231" s="52" t="str">
        <f>IF(COUNT(#REF!)=0,"",AVERAGE(#REF!))</f>
        <v/>
      </c>
      <c r="GK231" s="48"/>
      <c r="GL231" s="17" t="s">
        <v>1</v>
      </c>
      <c r="GM231" s="36" t="str">
        <f>IF(COUNT(GM222:GM230)=0,"",AVERAGE(GM222:GM230))</f>
        <v/>
      </c>
      <c r="GN231" s="36" t="str">
        <f t="shared" ref="GN231:GR231" si="1099">IF(COUNT(GN222:GN230)=0,"",AVERAGE(GN222:GN230))</f>
        <v/>
      </c>
      <c r="GO231" s="36" t="str">
        <f t="shared" si="1099"/>
        <v/>
      </c>
      <c r="GP231" s="36" t="str">
        <f t="shared" si="1099"/>
        <v/>
      </c>
      <c r="GQ231" s="36" t="str">
        <f t="shared" si="1099"/>
        <v/>
      </c>
      <c r="GR231" s="36" t="str">
        <f t="shared" si="1099"/>
        <v/>
      </c>
      <c r="GS231" s="52" t="str">
        <f>IF(COUNT(#REF!)=0,"",AVERAGE(#REF!))</f>
        <v/>
      </c>
      <c r="GU231" s="48"/>
      <c r="GV231" s="17" t="s">
        <v>1</v>
      </c>
      <c r="GW231" s="36" t="str">
        <f>IF(COUNT(GW222:GW230)=0,"",AVERAGE(GW222:GW230))</f>
        <v/>
      </c>
      <c r="GX231" s="36" t="str">
        <f t="shared" ref="GX231:HB231" si="1100">IF(COUNT(GX222:GX230)=0,"",AVERAGE(GX222:GX230))</f>
        <v/>
      </c>
      <c r="GY231" s="36" t="str">
        <f t="shared" si="1100"/>
        <v/>
      </c>
      <c r="GZ231" s="36" t="str">
        <f t="shared" si="1100"/>
        <v/>
      </c>
      <c r="HA231" s="36" t="str">
        <f t="shared" si="1100"/>
        <v/>
      </c>
      <c r="HB231" s="36" t="str">
        <f t="shared" si="1100"/>
        <v/>
      </c>
      <c r="HC231" s="52" t="str">
        <f>IF(COUNT(#REF!)=0,"",AVERAGE(#REF!))</f>
        <v/>
      </c>
      <c r="HE231" s="48"/>
      <c r="HF231" s="17" t="s">
        <v>1</v>
      </c>
      <c r="HG231" s="36" t="str">
        <f>IF(COUNT(HG222:HG230)=0,"",AVERAGE(HG222:HG230))</f>
        <v/>
      </c>
      <c r="HH231" s="36" t="str">
        <f t="shared" ref="HH231:HL231" si="1101">IF(COUNT(HH222:HH230)=0,"",AVERAGE(HH222:HH230))</f>
        <v/>
      </c>
      <c r="HI231" s="36" t="str">
        <f t="shared" si="1101"/>
        <v/>
      </c>
      <c r="HJ231" s="36" t="str">
        <f t="shared" si="1101"/>
        <v/>
      </c>
      <c r="HK231" s="36" t="str">
        <f t="shared" si="1101"/>
        <v/>
      </c>
      <c r="HL231" s="36" t="str">
        <f t="shared" si="1101"/>
        <v/>
      </c>
      <c r="HM231" s="52" t="str">
        <f>IF(COUNT(#REF!)=0,"",AVERAGE(#REF!))</f>
        <v/>
      </c>
      <c r="HO231" s="48"/>
      <c r="HP231" s="17" t="s">
        <v>1</v>
      </c>
      <c r="HQ231" s="36" t="str">
        <f>IF(COUNT(HQ222:HQ230)=0,"",AVERAGE(HQ222:HQ230))</f>
        <v/>
      </c>
      <c r="HR231" s="36" t="str">
        <f t="shared" ref="HR231:HV231" si="1102">IF(COUNT(HR222:HR230)=0,"",AVERAGE(HR222:HR230))</f>
        <v/>
      </c>
      <c r="HS231" s="36" t="str">
        <f t="shared" si="1102"/>
        <v/>
      </c>
      <c r="HT231" s="36" t="str">
        <f t="shared" si="1102"/>
        <v/>
      </c>
      <c r="HU231" s="36" t="str">
        <f t="shared" si="1102"/>
        <v/>
      </c>
      <c r="HV231" s="36" t="str">
        <f t="shared" si="1102"/>
        <v/>
      </c>
      <c r="HW231" s="52" t="str">
        <f>IF(COUNT(#REF!)=0,"",AVERAGE(#REF!))</f>
        <v/>
      </c>
      <c r="HY231" s="48"/>
      <c r="HZ231" s="17" t="s">
        <v>1</v>
      </c>
      <c r="IA231" s="36" t="str">
        <f>IF(COUNT(IA222:IA230)=0,"",AVERAGE(IA222:IA230))</f>
        <v/>
      </c>
      <c r="IB231" s="36" t="str">
        <f t="shared" ref="IB231:IF231" si="1103">IF(COUNT(IB222:IB230)=0,"",AVERAGE(IB222:IB230))</f>
        <v/>
      </c>
      <c r="IC231" s="36" t="str">
        <f t="shared" si="1103"/>
        <v/>
      </c>
      <c r="ID231" s="36" t="str">
        <f t="shared" si="1103"/>
        <v/>
      </c>
      <c r="IE231" s="36" t="str">
        <f t="shared" si="1103"/>
        <v/>
      </c>
      <c r="IF231" s="36" t="str">
        <f t="shared" si="1103"/>
        <v/>
      </c>
      <c r="IG231" s="52" t="str">
        <f>IF(COUNT(#REF!)=0,"",AVERAGE(#REF!))</f>
        <v/>
      </c>
      <c r="II231" s="48"/>
      <c r="IJ231" s="17" t="s">
        <v>1</v>
      </c>
      <c r="IK231" s="36" t="str">
        <f>IF(COUNT(IK222:IK230)=0,"",AVERAGE(IK222:IK230))</f>
        <v/>
      </c>
      <c r="IL231" s="36" t="str">
        <f t="shared" ref="IL231:IP231" si="1104">IF(COUNT(IL222:IL230)=0,"",AVERAGE(IL222:IL230))</f>
        <v/>
      </c>
      <c r="IM231" s="36" t="str">
        <f t="shared" si="1104"/>
        <v/>
      </c>
      <c r="IN231" s="36" t="str">
        <f t="shared" si="1104"/>
        <v/>
      </c>
      <c r="IO231" s="36" t="str">
        <f t="shared" si="1104"/>
        <v/>
      </c>
      <c r="IP231" s="36" t="str">
        <f t="shared" si="1104"/>
        <v/>
      </c>
      <c r="IQ231" s="52" t="str">
        <f>IF(COUNT(#REF!)=0,"",AVERAGE(#REF!))</f>
        <v/>
      </c>
      <c r="IS231" s="48"/>
      <c r="IT231" s="17" t="s">
        <v>1</v>
      </c>
      <c r="IU231" s="36" t="str">
        <f>IF(COUNT(IU222:IU230)=0,"",AVERAGE(IU222:IU230))</f>
        <v/>
      </c>
      <c r="IV231" s="36" t="str">
        <f t="shared" ref="IV231:IZ231" si="1105">IF(COUNT(IV222:IV230)=0,"",AVERAGE(IV222:IV230))</f>
        <v/>
      </c>
      <c r="IW231" s="36" t="str">
        <f t="shared" si="1105"/>
        <v/>
      </c>
      <c r="IX231" s="36" t="str">
        <f t="shared" si="1105"/>
        <v/>
      </c>
      <c r="IY231" s="36" t="str">
        <f t="shared" si="1105"/>
        <v/>
      </c>
      <c r="IZ231" s="36" t="str">
        <f t="shared" si="1105"/>
        <v/>
      </c>
      <c r="JA231" s="52" t="str">
        <f>IF(COUNT(#REF!)=0,"",AVERAGE(#REF!))</f>
        <v/>
      </c>
    </row>
    <row r="232" spans="1:261" ht="13.8" x14ac:dyDescent="0.25">
      <c r="A232" s="202"/>
      <c r="B232" s="203">
        <f>SUM(B233:B244)*10</f>
        <v>10</v>
      </c>
      <c r="C232" s="340">
        <v>7</v>
      </c>
      <c r="D232" s="40" t="s">
        <v>426</v>
      </c>
      <c r="E232" s="40">
        <f>($B$233*E233)/$B$232</f>
        <v>0</v>
      </c>
      <c r="F232" s="40" t="e">
        <f t="shared" ref="F232:J232" si="1106">($B$233*F233)/$B$232</f>
        <v>#DIV/0!</v>
      </c>
      <c r="G232" s="40" t="e">
        <f t="shared" si="1106"/>
        <v>#DIV/0!</v>
      </c>
      <c r="H232" s="40" t="e">
        <f t="shared" si="1106"/>
        <v>#DIV/0!</v>
      </c>
      <c r="I232" s="40" t="e">
        <f t="shared" si="1106"/>
        <v>#DIV/0!</v>
      </c>
      <c r="J232" s="40" t="e">
        <f t="shared" si="1106"/>
        <v>#DIV/0!</v>
      </c>
      <c r="K232" s="52"/>
      <c r="M232" s="39">
        <v>7</v>
      </c>
      <c r="N232" s="40" t="s">
        <v>426</v>
      </c>
      <c r="O232" s="40"/>
      <c r="P232" s="40"/>
      <c r="Q232" s="40"/>
      <c r="R232" s="40"/>
      <c r="S232" s="40"/>
      <c r="T232" s="40"/>
      <c r="U232" s="52" t="s">
        <v>547</v>
      </c>
      <c r="W232" s="39">
        <v>7</v>
      </c>
      <c r="X232" s="40" t="s">
        <v>426</v>
      </c>
      <c r="Y232" s="40"/>
      <c r="Z232" s="40"/>
      <c r="AA232" s="40"/>
      <c r="AB232" s="40"/>
      <c r="AC232" s="40"/>
      <c r="AD232" s="40"/>
      <c r="AE232" s="52"/>
      <c r="AG232" s="39">
        <v>7</v>
      </c>
      <c r="AH232" s="40" t="s">
        <v>426</v>
      </c>
      <c r="AI232" s="40"/>
      <c r="AJ232" s="40"/>
      <c r="AK232" s="40"/>
      <c r="AL232" s="40"/>
      <c r="AM232" s="40"/>
      <c r="AN232" s="40"/>
      <c r="AO232" s="52"/>
      <c r="AQ232" s="39">
        <v>7</v>
      </c>
      <c r="AR232" s="40" t="s">
        <v>426</v>
      </c>
      <c r="AS232" s="40"/>
      <c r="AT232" s="40"/>
      <c r="AU232" s="40"/>
      <c r="AV232" s="40"/>
      <c r="AW232" s="40"/>
      <c r="AX232" s="40"/>
      <c r="AY232" s="52"/>
      <c r="BA232" s="39">
        <v>7</v>
      </c>
      <c r="BB232" s="40" t="s">
        <v>426</v>
      </c>
      <c r="BC232" s="40"/>
      <c r="BD232" s="40"/>
      <c r="BE232" s="40"/>
      <c r="BF232" s="40"/>
      <c r="BG232" s="40"/>
      <c r="BH232" s="40"/>
      <c r="BI232" s="52"/>
      <c r="BK232" s="39">
        <v>7</v>
      </c>
      <c r="BL232" s="40" t="s">
        <v>426</v>
      </c>
      <c r="BM232" s="40"/>
      <c r="BN232" s="40"/>
      <c r="BO232" s="40"/>
      <c r="BP232" s="40"/>
      <c r="BQ232" s="40"/>
      <c r="BR232" s="40"/>
      <c r="BS232" s="52"/>
      <c r="BU232" s="39">
        <v>7</v>
      </c>
      <c r="BV232" s="40" t="s">
        <v>426</v>
      </c>
      <c r="BW232" s="40"/>
      <c r="BX232" s="40"/>
      <c r="BY232" s="40"/>
      <c r="BZ232" s="40"/>
      <c r="CA232" s="40"/>
      <c r="CB232" s="40"/>
      <c r="CC232" s="52"/>
      <c r="CE232" s="39">
        <v>7</v>
      </c>
      <c r="CF232" s="40" t="s">
        <v>426</v>
      </c>
      <c r="CG232" s="40"/>
      <c r="CH232" s="40"/>
      <c r="CI232" s="40"/>
      <c r="CJ232" s="40"/>
      <c r="CK232" s="40"/>
      <c r="CL232" s="40"/>
      <c r="CM232" s="52"/>
      <c r="CO232" s="39">
        <v>7</v>
      </c>
      <c r="CP232" s="40" t="s">
        <v>426</v>
      </c>
      <c r="CQ232" s="40"/>
      <c r="CR232" s="40"/>
      <c r="CS232" s="40"/>
      <c r="CT232" s="40"/>
      <c r="CU232" s="40"/>
      <c r="CV232" s="40"/>
      <c r="CW232" s="52"/>
      <c r="CY232" s="39">
        <v>7</v>
      </c>
      <c r="CZ232" s="40" t="s">
        <v>426</v>
      </c>
      <c r="DA232" s="40"/>
      <c r="DB232" s="40"/>
      <c r="DC232" s="40"/>
      <c r="DD232" s="40"/>
      <c r="DE232" s="40"/>
      <c r="DF232" s="40"/>
      <c r="DG232" s="52"/>
      <c r="DI232" s="39">
        <v>7</v>
      </c>
      <c r="DJ232" s="40" t="s">
        <v>426</v>
      </c>
      <c r="DK232" s="40"/>
      <c r="DL232" s="40"/>
      <c r="DM232" s="40"/>
      <c r="DN232" s="40"/>
      <c r="DO232" s="40"/>
      <c r="DP232" s="40"/>
      <c r="DQ232" s="52"/>
      <c r="DS232" s="39">
        <v>7</v>
      </c>
      <c r="DT232" s="40" t="s">
        <v>426</v>
      </c>
      <c r="DU232" s="40"/>
      <c r="DV232" s="40"/>
      <c r="DW232" s="40"/>
      <c r="DX232" s="40"/>
      <c r="DY232" s="40"/>
      <c r="DZ232" s="40"/>
      <c r="EA232" s="52"/>
      <c r="EC232" s="39">
        <v>7</v>
      </c>
      <c r="ED232" s="40" t="s">
        <v>426</v>
      </c>
      <c r="EE232" s="40"/>
      <c r="EF232" s="40"/>
      <c r="EG232" s="40"/>
      <c r="EH232" s="40"/>
      <c r="EI232" s="40"/>
      <c r="EJ232" s="40"/>
      <c r="EK232" s="52"/>
      <c r="EM232" s="39">
        <v>7</v>
      </c>
      <c r="EN232" s="40" t="s">
        <v>426</v>
      </c>
      <c r="EO232" s="40"/>
      <c r="EP232" s="40"/>
      <c r="EQ232" s="40"/>
      <c r="ER232" s="40"/>
      <c r="ES232" s="40"/>
      <c r="ET232" s="40"/>
      <c r="EU232" s="52"/>
      <c r="EW232" s="39">
        <v>7</v>
      </c>
      <c r="EX232" s="40" t="s">
        <v>426</v>
      </c>
      <c r="EY232" s="40"/>
      <c r="EZ232" s="40"/>
      <c r="FA232" s="40"/>
      <c r="FB232" s="40"/>
      <c r="FC232" s="40"/>
      <c r="FD232" s="40"/>
      <c r="FE232" s="52"/>
      <c r="FG232" s="39">
        <v>7</v>
      </c>
      <c r="FH232" s="40" t="s">
        <v>426</v>
      </c>
      <c r="FI232" s="40"/>
      <c r="FJ232" s="40"/>
      <c r="FK232" s="40"/>
      <c r="FL232" s="40"/>
      <c r="FM232" s="40"/>
      <c r="FN232" s="40"/>
      <c r="FO232" s="52"/>
      <c r="FQ232" s="39">
        <v>7</v>
      </c>
      <c r="FR232" s="40" t="s">
        <v>426</v>
      </c>
      <c r="FS232" s="40"/>
      <c r="FT232" s="40"/>
      <c r="FU232" s="40"/>
      <c r="FV232" s="40"/>
      <c r="FW232" s="40"/>
      <c r="FX232" s="40"/>
      <c r="FY232" s="52"/>
      <c r="GA232" s="39">
        <v>7</v>
      </c>
      <c r="GB232" s="40" t="s">
        <v>426</v>
      </c>
      <c r="GC232" s="40"/>
      <c r="GD232" s="40"/>
      <c r="GE232" s="40"/>
      <c r="GF232" s="40"/>
      <c r="GG232" s="40"/>
      <c r="GH232" s="40"/>
      <c r="GI232" s="52"/>
      <c r="GK232" s="39">
        <v>7</v>
      </c>
      <c r="GL232" s="40" t="s">
        <v>426</v>
      </c>
      <c r="GM232" s="40"/>
      <c r="GN232" s="40"/>
      <c r="GO232" s="40"/>
      <c r="GP232" s="40"/>
      <c r="GQ232" s="40"/>
      <c r="GR232" s="40"/>
      <c r="GS232" s="52"/>
      <c r="GU232" s="39">
        <v>7</v>
      </c>
      <c r="GV232" s="40" t="s">
        <v>426</v>
      </c>
      <c r="GW232" s="40"/>
      <c r="GX232" s="40"/>
      <c r="GY232" s="40"/>
      <c r="GZ232" s="40"/>
      <c r="HA232" s="40"/>
      <c r="HB232" s="40"/>
      <c r="HC232" s="52"/>
      <c r="HE232" s="39">
        <v>7</v>
      </c>
      <c r="HF232" s="40" t="s">
        <v>426</v>
      </c>
      <c r="HG232" s="40"/>
      <c r="HH232" s="40"/>
      <c r="HI232" s="40"/>
      <c r="HJ232" s="40"/>
      <c r="HK232" s="40"/>
      <c r="HL232" s="40"/>
      <c r="HM232" s="52"/>
      <c r="HO232" s="39">
        <v>7</v>
      </c>
      <c r="HP232" s="40" t="s">
        <v>426</v>
      </c>
      <c r="HQ232" s="40"/>
      <c r="HR232" s="40"/>
      <c r="HS232" s="40"/>
      <c r="HT232" s="40"/>
      <c r="HU232" s="40"/>
      <c r="HV232" s="40"/>
      <c r="HW232" s="52"/>
      <c r="HY232" s="39">
        <v>7</v>
      </c>
      <c r="HZ232" s="40" t="s">
        <v>426</v>
      </c>
      <c r="IA232" s="40"/>
      <c r="IB232" s="40"/>
      <c r="IC232" s="40"/>
      <c r="ID232" s="40"/>
      <c r="IE232" s="40"/>
      <c r="IF232" s="40"/>
      <c r="IG232" s="52"/>
      <c r="II232" s="39">
        <v>7</v>
      </c>
      <c r="IJ232" s="40" t="s">
        <v>426</v>
      </c>
      <c r="IK232" s="40"/>
      <c r="IL232" s="40"/>
      <c r="IM232" s="40"/>
      <c r="IN232" s="40"/>
      <c r="IO232" s="40"/>
      <c r="IP232" s="40"/>
      <c r="IQ232" s="52"/>
      <c r="IS232" s="39">
        <v>7</v>
      </c>
      <c r="IT232" s="40" t="s">
        <v>426</v>
      </c>
      <c r="IU232" s="40"/>
      <c r="IV232" s="40"/>
      <c r="IW232" s="40"/>
      <c r="IX232" s="40"/>
      <c r="IY232" s="40"/>
      <c r="IZ232" s="40"/>
      <c r="JA232" s="52"/>
    </row>
    <row r="233" spans="1:261" ht="13.8" outlineLevel="1" x14ac:dyDescent="0.25">
      <c r="A233" s="99" t="s">
        <v>129</v>
      </c>
      <c r="B233" s="345">
        <f>IF(A233="High",TECHHigh,(IF(A233="Medium",TECHMed,(IF(A233="Low",TechLow,0)))))</f>
        <v>1</v>
      </c>
      <c r="C233" s="341">
        <v>7.1</v>
      </c>
      <c r="D233" s="38" t="s">
        <v>427</v>
      </c>
      <c r="E233" s="349">
        <f>E244</f>
        <v>0</v>
      </c>
      <c r="F233" s="349" t="e">
        <f t="shared" ref="F233:J233" si="1107">F244</f>
        <v>#DIV/0!</v>
      </c>
      <c r="G233" s="349" t="e">
        <f t="shared" si="1107"/>
        <v>#DIV/0!</v>
      </c>
      <c r="H233" s="349" t="e">
        <f t="shared" si="1107"/>
        <v>#DIV/0!</v>
      </c>
      <c r="I233" s="349" t="e">
        <f t="shared" si="1107"/>
        <v>#DIV/0!</v>
      </c>
      <c r="J233" s="349" t="e">
        <f t="shared" si="1107"/>
        <v>#DIV/0!</v>
      </c>
      <c r="K233" s="52"/>
      <c r="M233" s="37">
        <v>7.1</v>
      </c>
      <c r="N233" s="38" t="s">
        <v>427</v>
      </c>
      <c r="O233" s="38"/>
      <c r="P233" s="38"/>
      <c r="Q233" s="38"/>
      <c r="R233" s="38"/>
      <c r="S233" s="38"/>
      <c r="T233" s="38"/>
      <c r="U233" s="52"/>
      <c r="W233" s="37">
        <v>7.1</v>
      </c>
      <c r="X233" s="38" t="s">
        <v>427</v>
      </c>
      <c r="Y233" s="38"/>
      <c r="Z233" s="38"/>
      <c r="AA233" s="38"/>
      <c r="AB233" s="38"/>
      <c r="AC233" s="38"/>
      <c r="AD233" s="38"/>
      <c r="AE233" s="52"/>
      <c r="AG233" s="37">
        <v>7.1</v>
      </c>
      <c r="AH233" s="38" t="s">
        <v>427</v>
      </c>
      <c r="AI233" s="38"/>
      <c r="AJ233" s="38"/>
      <c r="AK233" s="38"/>
      <c r="AL233" s="38"/>
      <c r="AM233" s="38"/>
      <c r="AN233" s="38"/>
      <c r="AO233" s="52"/>
      <c r="AQ233" s="37">
        <v>7.1</v>
      </c>
      <c r="AR233" s="38" t="s">
        <v>427</v>
      </c>
      <c r="AS233" s="38"/>
      <c r="AT233" s="38"/>
      <c r="AU233" s="38"/>
      <c r="AV233" s="38"/>
      <c r="AW233" s="38"/>
      <c r="AX233" s="38"/>
      <c r="AY233" s="52"/>
      <c r="BA233" s="37">
        <v>7.1</v>
      </c>
      <c r="BB233" s="38" t="s">
        <v>427</v>
      </c>
      <c r="BC233" s="38"/>
      <c r="BD233" s="38"/>
      <c r="BE233" s="38"/>
      <c r="BF233" s="38"/>
      <c r="BG233" s="38"/>
      <c r="BH233" s="38"/>
      <c r="BI233" s="52"/>
      <c r="BK233" s="37">
        <v>7.1</v>
      </c>
      <c r="BL233" s="38" t="s">
        <v>427</v>
      </c>
      <c r="BM233" s="38"/>
      <c r="BN233" s="38"/>
      <c r="BO233" s="38"/>
      <c r="BP233" s="38"/>
      <c r="BQ233" s="38"/>
      <c r="BR233" s="38"/>
      <c r="BS233" s="52"/>
      <c r="BU233" s="37">
        <v>7.1</v>
      </c>
      <c r="BV233" s="38" t="s">
        <v>427</v>
      </c>
      <c r="BW233" s="38"/>
      <c r="BX233" s="38"/>
      <c r="BY233" s="38"/>
      <c r="BZ233" s="38"/>
      <c r="CA233" s="38"/>
      <c r="CB233" s="38"/>
      <c r="CC233" s="52"/>
      <c r="CE233" s="37">
        <v>7.1</v>
      </c>
      <c r="CF233" s="38" t="s">
        <v>427</v>
      </c>
      <c r="CG233" s="38"/>
      <c r="CH233" s="38"/>
      <c r="CI233" s="38"/>
      <c r="CJ233" s="38"/>
      <c r="CK233" s="38"/>
      <c r="CL233" s="38"/>
      <c r="CM233" s="52"/>
      <c r="CO233" s="37">
        <v>7.1</v>
      </c>
      <c r="CP233" s="38" t="s">
        <v>427</v>
      </c>
      <c r="CQ233" s="38"/>
      <c r="CR233" s="38"/>
      <c r="CS233" s="38"/>
      <c r="CT233" s="38"/>
      <c r="CU233" s="38"/>
      <c r="CV233" s="38"/>
      <c r="CW233" s="52"/>
      <c r="CY233" s="37">
        <v>7.1</v>
      </c>
      <c r="CZ233" s="38" t="s">
        <v>427</v>
      </c>
      <c r="DA233" s="38"/>
      <c r="DB233" s="38"/>
      <c r="DC233" s="38"/>
      <c r="DD233" s="38"/>
      <c r="DE233" s="38"/>
      <c r="DF233" s="38"/>
      <c r="DG233" s="52"/>
      <c r="DI233" s="37">
        <v>7.1</v>
      </c>
      <c r="DJ233" s="38" t="s">
        <v>427</v>
      </c>
      <c r="DK233" s="38"/>
      <c r="DL233" s="38"/>
      <c r="DM233" s="38"/>
      <c r="DN233" s="38"/>
      <c r="DO233" s="38"/>
      <c r="DP233" s="38"/>
      <c r="DQ233" s="52"/>
      <c r="DS233" s="37">
        <v>7.1</v>
      </c>
      <c r="DT233" s="38" t="s">
        <v>427</v>
      </c>
      <c r="DU233" s="38"/>
      <c r="DV233" s="38"/>
      <c r="DW233" s="38"/>
      <c r="DX233" s="38"/>
      <c r="DY233" s="38"/>
      <c r="DZ233" s="38"/>
      <c r="EA233" s="52"/>
      <c r="EC233" s="37">
        <v>7.1</v>
      </c>
      <c r="ED233" s="38" t="s">
        <v>427</v>
      </c>
      <c r="EE233" s="38"/>
      <c r="EF233" s="38"/>
      <c r="EG233" s="38"/>
      <c r="EH233" s="38"/>
      <c r="EI233" s="38"/>
      <c r="EJ233" s="38"/>
      <c r="EK233" s="52"/>
      <c r="EM233" s="37">
        <v>7.1</v>
      </c>
      <c r="EN233" s="38" t="s">
        <v>427</v>
      </c>
      <c r="EO233" s="38"/>
      <c r="EP233" s="38"/>
      <c r="EQ233" s="38"/>
      <c r="ER233" s="38"/>
      <c r="ES233" s="38"/>
      <c r="ET233" s="38"/>
      <c r="EU233" s="52"/>
      <c r="EW233" s="37">
        <v>7.1</v>
      </c>
      <c r="EX233" s="38" t="s">
        <v>427</v>
      </c>
      <c r="EY233" s="38"/>
      <c r="EZ233" s="38"/>
      <c r="FA233" s="38"/>
      <c r="FB233" s="38"/>
      <c r="FC233" s="38"/>
      <c r="FD233" s="38"/>
      <c r="FE233" s="52"/>
      <c r="FG233" s="37">
        <v>7.1</v>
      </c>
      <c r="FH233" s="38" t="s">
        <v>427</v>
      </c>
      <c r="FI233" s="38"/>
      <c r="FJ233" s="38"/>
      <c r="FK233" s="38"/>
      <c r="FL233" s="38"/>
      <c r="FM233" s="38"/>
      <c r="FN233" s="38"/>
      <c r="FO233" s="52"/>
      <c r="FQ233" s="37">
        <v>7.1</v>
      </c>
      <c r="FR233" s="38" t="s">
        <v>427</v>
      </c>
      <c r="FS233" s="38"/>
      <c r="FT233" s="38"/>
      <c r="FU233" s="38"/>
      <c r="FV233" s="38"/>
      <c r="FW233" s="38"/>
      <c r="FX233" s="38"/>
      <c r="FY233" s="52"/>
      <c r="GA233" s="37">
        <v>7.1</v>
      </c>
      <c r="GB233" s="38" t="s">
        <v>427</v>
      </c>
      <c r="GC233" s="38"/>
      <c r="GD233" s="38"/>
      <c r="GE233" s="38"/>
      <c r="GF233" s="38"/>
      <c r="GG233" s="38"/>
      <c r="GH233" s="38"/>
      <c r="GI233" s="52"/>
      <c r="GK233" s="37">
        <v>7.1</v>
      </c>
      <c r="GL233" s="38" t="s">
        <v>427</v>
      </c>
      <c r="GM233" s="38"/>
      <c r="GN233" s="38"/>
      <c r="GO233" s="38"/>
      <c r="GP233" s="38"/>
      <c r="GQ233" s="38"/>
      <c r="GR233" s="38"/>
      <c r="GS233" s="52"/>
      <c r="GU233" s="37">
        <v>7.1</v>
      </c>
      <c r="GV233" s="38" t="s">
        <v>427</v>
      </c>
      <c r="GW233" s="38"/>
      <c r="GX233" s="38"/>
      <c r="GY233" s="38"/>
      <c r="GZ233" s="38"/>
      <c r="HA233" s="38"/>
      <c r="HB233" s="38"/>
      <c r="HC233" s="52"/>
      <c r="HE233" s="37">
        <v>7.1</v>
      </c>
      <c r="HF233" s="38" t="s">
        <v>427</v>
      </c>
      <c r="HG233" s="38"/>
      <c r="HH233" s="38"/>
      <c r="HI233" s="38"/>
      <c r="HJ233" s="38"/>
      <c r="HK233" s="38"/>
      <c r="HL233" s="38"/>
      <c r="HM233" s="52"/>
      <c r="HO233" s="37">
        <v>7.1</v>
      </c>
      <c r="HP233" s="38" t="s">
        <v>427</v>
      </c>
      <c r="HQ233" s="38"/>
      <c r="HR233" s="38"/>
      <c r="HS233" s="38"/>
      <c r="HT233" s="38"/>
      <c r="HU233" s="38"/>
      <c r="HV233" s="38"/>
      <c r="HW233" s="52"/>
      <c r="HY233" s="37">
        <v>7.1</v>
      </c>
      <c r="HZ233" s="38" t="s">
        <v>427</v>
      </c>
      <c r="IA233" s="38"/>
      <c r="IB233" s="38"/>
      <c r="IC233" s="38"/>
      <c r="ID233" s="38"/>
      <c r="IE233" s="38"/>
      <c r="IF233" s="38"/>
      <c r="IG233" s="52"/>
      <c r="II233" s="37">
        <v>7.1</v>
      </c>
      <c r="IJ233" s="38" t="s">
        <v>427</v>
      </c>
      <c r="IK233" s="38"/>
      <c r="IL233" s="38"/>
      <c r="IM233" s="38"/>
      <c r="IN233" s="38"/>
      <c r="IO233" s="38"/>
      <c r="IP233" s="38"/>
      <c r="IQ233" s="52"/>
      <c r="IS233" s="37">
        <v>7.1</v>
      </c>
      <c r="IT233" s="38" t="s">
        <v>427</v>
      </c>
      <c r="IU233" s="38"/>
      <c r="IV233" s="38"/>
      <c r="IW233" s="38"/>
      <c r="IX233" s="38"/>
      <c r="IY233" s="38"/>
      <c r="IZ233" s="38"/>
      <c r="JA233" s="52"/>
    </row>
    <row r="234" spans="1:261" outlineLevel="2" x14ac:dyDescent="0.25">
      <c r="A234" s="1"/>
      <c r="B234" s="338"/>
      <c r="C234" s="328"/>
      <c r="D234" s="41">
        <v>1</v>
      </c>
      <c r="E234" s="6"/>
      <c r="F234" s="6"/>
      <c r="G234" s="6"/>
      <c r="H234" s="6"/>
      <c r="I234" s="6"/>
      <c r="J234" s="6"/>
      <c r="K234" s="52"/>
      <c r="M234" s="328"/>
      <c r="N234" s="41">
        <v>1</v>
      </c>
      <c r="O234" s="6">
        <v>0</v>
      </c>
      <c r="P234" s="6"/>
      <c r="Q234" s="6"/>
      <c r="R234" s="6"/>
      <c r="S234" s="6"/>
      <c r="T234" s="6"/>
      <c r="U234" s="52"/>
      <c r="W234" s="328"/>
      <c r="X234" s="41">
        <v>1</v>
      </c>
      <c r="Y234" s="6"/>
      <c r="Z234" s="6"/>
      <c r="AA234" s="6"/>
      <c r="AB234" s="6"/>
      <c r="AC234" s="6"/>
      <c r="AD234" s="6"/>
      <c r="AE234" s="52"/>
      <c r="AG234" s="328"/>
      <c r="AH234" s="41">
        <v>1</v>
      </c>
      <c r="AI234" s="6"/>
      <c r="AJ234" s="6"/>
      <c r="AK234" s="6"/>
      <c r="AL234" s="6"/>
      <c r="AM234" s="6"/>
      <c r="AN234" s="6"/>
      <c r="AO234" s="52"/>
      <c r="AQ234" s="328"/>
      <c r="AR234" s="41">
        <v>1</v>
      </c>
      <c r="AS234" s="6"/>
      <c r="AT234" s="6"/>
      <c r="AU234" s="6"/>
      <c r="AV234" s="6"/>
      <c r="AW234" s="6"/>
      <c r="AX234" s="6"/>
      <c r="AY234" s="52"/>
      <c r="BA234" s="328"/>
      <c r="BB234" s="41">
        <v>1</v>
      </c>
      <c r="BC234" s="6"/>
      <c r="BD234" s="6"/>
      <c r="BE234" s="6"/>
      <c r="BF234" s="6"/>
      <c r="BG234" s="6"/>
      <c r="BH234" s="6"/>
      <c r="BI234" s="52"/>
      <c r="BK234" s="328"/>
      <c r="BL234" s="41">
        <v>1</v>
      </c>
      <c r="BM234" s="6"/>
      <c r="BN234" s="6"/>
      <c r="BO234" s="6"/>
      <c r="BP234" s="6"/>
      <c r="BQ234" s="6"/>
      <c r="BR234" s="6"/>
      <c r="BS234" s="52"/>
      <c r="BU234" s="328"/>
      <c r="BV234" s="41">
        <v>1</v>
      </c>
      <c r="BW234" s="6"/>
      <c r="BX234" s="6"/>
      <c r="BY234" s="6"/>
      <c r="BZ234" s="6"/>
      <c r="CA234" s="6"/>
      <c r="CB234" s="6"/>
      <c r="CC234" s="52"/>
      <c r="CE234" s="328"/>
      <c r="CF234" s="41">
        <v>1</v>
      </c>
      <c r="CG234" s="6"/>
      <c r="CH234" s="6"/>
      <c r="CI234" s="6"/>
      <c r="CJ234" s="6"/>
      <c r="CK234" s="6"/>
      <c r="CL234" s="6"/>
      <c r="CM234" s="52"/>
      <c r="CO234" s="328"/>
      <c r="CP234" s="41">
        <v>1</v>
      </c>
      <c r="CQ234" s="6"/>
      <c r="CR234" s="6"/>
      <c r="CS234" s="6"/>
      <c r="CT234" s="6"/>
      <c r="CU234" s="6"/>
      <c r="CV234" s="6"/>
      <c r="CW234" s="52"/>
      <c r="CY234" s="328"/>
      <c r="CZ234" s="41">
        <v>1</v>
      </c>
      <c r="DA234" s="6"/>
      <c r="DB234" s="6"/>
      <c r="DC234" s="6"/>
      <c r="DD234" s="6"/>
      <c r="DE234" s="6"/>
      <c r="DF234" s="6"/>
      <c r="DG234" s="52"/>
      <c r="DI234" s="328"/>
      <c r="DJ234" s="41">
        <v>1</v>
      </c>
      <c r="DK234" s="6"/>
      <c r="DL234" s="6"/>
      <c r="DM234" s="6"/>
      <c r="DN234" s="6"/>
      <c r="DO234" s="6"/>
      <c r="DP234" s="6"/>
      <c r="DQ234" s="52"/>
      <c r="DS234" s="328"/>
      <c r="DT234" s="41">
        <v>1</v>
      </c>
      <c r="DU234" s="6"/>
      <c r="DV234" s="6"/>
      <c r="DW234" s="6"/>
      <c r="DX234" s="6"/>
      <c r="DY234" s="6"/>
      <c r="DZ234" s="6"/>
      <c r="EA234" s="52"/>
      <c r="EC234" s="328"/>
      <c r="ED234" s="41">
        <v>1</v>
      </c>
      <c r="EE234" s="6"/>
      <c r="EF234" s="6"/>
      <c r="EG234" s="6"/>
      <c r="EH234" s="6"/>
      <c r="EI234" s="6"/>
      <c r="EJ234" s="6"/>
      <c r="EK234" s="52"/>
      <c r="EM234" s="328"/>
      <c r="EN234" s="41">
        <v>1</v>
      </c>
      <c r="EO234" s="6"/>
      <c r="EP234" s="6"/>
      <c r="EQ234" s="6"/>
      <c r="ER234" s="6"/>
      <c r="ES234" s="6"/>
      <c r="ET234" s="6"/>
      <c r="EU234" s="52"/>
      <c r="EW234" s="328"/>
      <c r="EX234" s="41">
        <v>1</v>
      </c>
      <c r="EY234" s="6"/>
      <c r="EZ234" s="6"/>
      <c r="FA234" s="6"/>
      <c r="FB234" s="6"/>
      <c r="FC234" s="6"/>
      <c r="FD234" s="6"/>
      <c r="FE234" s="52"/>
      <c r="FG234" s="328"/>
      <c r="FH234" s="41">
        <v>1</v>
      </c>
      <c r="FI234" s="6"/>
      <c r="FJ234" s="6"/>
      <c r="FK234" s="6"/>
      <c r="FL234" s="6"/>
      <c r="FM234" s="6"/>
      <c r="FN234" s="6"/>
      <c r="FO234" s="52"/>
      <c r="FQ234" s="328"/>
      <c r="FR234" s="41">
        <v>1</v>
      </c>
      <c r="FS234" s="6"/>
      <c r="FT234" s="6"/>
      <c r="FU234" s="6"/>
      <c r="FV234" s="6"/>
      <c r="FW234" s="6"/>
      <c r="FX234" s="6"/>
      <c r="FY234" s="52"/>
      <c r="GA234" s="328"/>
      <c r="GB234" s="41">
        <v>1</v>
      </c>
      <c r="GC234" s="6"/>
      <c r="GD234" s="6"/>
      <c r="GE234" s="6"/>
      <c r="GF234" s="6"/>
      <c r="GG234" s="6"/>
      <c r="GH234" s="6"/>
      <c r="GI234" s="52"/>
      <c r="GK234" s="328"/>
      <c r="GL234" s="41">
        <v>1</v>
      </c>
      <c r="GM234" s="6"/>
      <c r="GN234" s="6"/>
      <c r="GO234" s="6"/>
      <c r="GP234" s="6"/>
      <c r="GQ234" s="6"/>
      <c r="GR234" s="6"/>
      <c r="GS234" s="52"/>
      <c r="GU234" s="328"/>
      <c r="GV234" s="41">
        <v>1</v>
      </c>
      <c r="GW234" s="6"/>
      <c r="GX234" s="6"/>
      <c r="GY234" s="6"/>
      <c r="GZ234" s="6"/>
      <c r="HA234" s="6"/>
      <c r="HB234" s="6"/>
      <c r="HC234" s="52"/>
      <c r="HE234" s="328"/>
      <c r="HF234" s="41">
        <v>1</v>
      </c>
      <c r="HG234" s="6"/>
      <c r="HH234" s="6"/>
      <c r="HI234" s="6"/>
      <c r="HJ234" s="6"/>
      <c r="HK234" s="6"/>
      <c r="HL234" s="6"/>
      <c r="HM234" s="52"/>
      <c r="HO234" s="328"/>
      <c r="HP234" s="41">
        <v>1</v>
      </c>
      <c r="HQ234" s="6"/>
      <c r="HR234" s="6"/>
      <c r="HS234" s="6"/>
      <c r="HT234" s="6"/>
      <c r="HU234" s="6"/>
      <c r="HV234" s="6"/>
      <c r="HW234" s="52"/>
      <c r="HY234" s="328"/>
      <c r="HZ234" s="41">
        <v>1</v>
      </c>
      <c r="IA234" s="6"/>
      <c r="IB234" s="6"/>
      <c r="IC234" s="6"/>
      <c r="ID234" s="6"/>
      <c r="IE234" s="6"/>
      <c r="IF234" s="6"/>
      <c r="IG234" s="52"/>
      <c r="II234" s="328"/>
      <c r="IJ234" s="41">
        <v>1</v>
      </c>
      <c r="IK234" s="6"/>
      <c r="IL234" s="6"/>
      <c r="IM234" s="6"/>
      <c r="IN234" s="6"/>
      <c r="IO234" s="6"/>
      <c r="IP234" s="6"/>
      <c r="IQ234" s="52"/>
      <c r="IS234" s="328"/>
      <c r="IT234" s="41">
        <v>1</v>
      </c>
      <c r="IU234" s="6"/>
      <c r="IV234" s="6"/>
      <c r="IW234" s="6"/>
      <c r="IX234" s="6"/>
      <c r="IY234" s="6"/>
      <c r="IZ234" s="6"/>
      <c r="JA234" s="52"/>
    </row>
    <row r="235" spans="1:261" outlineLevel="2" x14ac:dyDescent="0.25">
      <c r="A235" s="1"/>
      <c r="B235" s="338"/>
      <c r="C235" s="328"/>
      <c r="D235" s="41" t="s">
        <v>29</v>
      </c>
      <c r="E235" s="6"/>
      <c r="F235" s="6"/>
      <c r="G235" s="6"/>
      <c r="H235" s="6"/>
      <c r="I235" s="6"/>
      <c r="J235" s="6"/>
      <c r="K235" s="52"/>
      <c r="M235" s="328"/>
      <c r="N235" s="41" t="s">
        <v>29</v>
      </c>
      <c r="O235" s="6">
        <v>0</v>
      </c>
      <c r="P235" s="6"/>
      <c r="Q235" s="6"/>
      <c r="R235" s="6"/>
      <c r="S235" s="6"/>
      <c r="T235" s="6"/>
      <c r="U235" s="52"/>
      <c r="W235" s="328"/>
      <c r="X235" s="41" t="s">
        <v>29</v>
      </c>
      <c r="Y235" s="6"/>
      <c r="Z235" s="6"/>
      <c r="AA235" s="6"/>
      <c r="AB235" s="6"/>
      <c r="AC235" s="6"/>
      <c r="AD235" s="6"/>
      <c r="AE235" s="52"/>
      <c r="AG235" s="328"/>
      <c r="AH235" s="41" t="s">
        <v>29</v>
      </c>
      <c r="AI235" s="6"/>
      <c r="AJ235" s="6"/>
      <c r="AK235" s="6"/>
      <c r="AL235" s="6"/>
      <c r="AM235" s="6"/>
      <c r="AN235" s="6"/>
      <c r="AO235" s="52"/>
      <c r="AQ235" s="328"/>
      <c r="AR235" s="41" t="s">
        <v>29</v>
      </c>
      <c r="AS235" s="6"/>
      <c r="AT235" s="6"/>
      <c r="AU235" s="6"/>
      <c r="AV235" s="6"/>
      <c r="AW235" s="6"/>
      <c r="AX235" s="6"/>
      <c r="AY235" s="52"/>
      <c r="BA235" s="328"/>
      <c r="BB235" s="41" t="s">
        <v>29</v>
      </c>
      <c r="BC235" s="6"/>
      <c r="BD235" s="6"/>
      <c r="BE235" s="6"/>
      <c r="BF235" s="6"/>
      <c r="BG235" s="6"/>
      <c r="BH235" s="6"/>
      <c r="BI235" s="52"/>
      <c r="BK235" s="328"/>
      <c r="BL235" s="41" t="s">
        <v>29</v>
      </c>
      <c r="BM235" s="6"/>
      <c r="BN235" s="6"/>
      <c r="BO235" s="6"/>
      <c r="BP235" s="6"/>
      <c r="BQ235" s="6"/>
      <c r="BR235" s="6"/>
      <c r="BS235" s="52"/>
      <c r="BU235" s="328"/>
      <c r="BV235" s="41" t="s">
        <v>29</v>
      </c>
      <c r="BW235" s="6"/>
      <c r="BX235" s="6"/>
      <c r="BY235" s="6"/>
      <c r="BZ235" s="6"/>
      <c r="CA235" s="6"/>
      <c r="CB235" s="6"/>
      <c r="CC235" s="52"/>
      <c r="CE235" s="328"/>
      <c r="CF235" s="41" t="s">
        <v>29</v>
      </c>
      <c r="CG235" s="6"/>
      <c r="CH235" s="6"/>
      <c r="CI235" s="6"/>
      <c r="CJ235" s="6"/>
      <c r="CK235" s="6"/>
      <c r="CL235" s="6"/>
      <c r="CM235" s="52"/>
      <c r="CO235" s="328"/>
      <c r="CP235" s="41" t="s">
        <v>29</v>
      </c>
      <c r="CQ235" s="6"/>
      <c r="CR235" s="6"/>
      <c r="CS235" s="6"/>
      <c r="CT235" s="6"/>
      <c r="CU235" s="6"/>
      <c r="CV235" s="6"/>
      <c r="CW235" s="52"/>
      <c r="CY235" s="328"/>
      <c r="CZ235" s="41" t="s">
        <v>29</v>
      </c>
      <c r="DA235" s="6"/>
      <c r="DB235" s="6"/>
      <c r="DC235" s="6"/>
      <c r="DD235" s="6"/>
      <c r="DE235" s="6"/>
      <c r="DF235" s="6"/>
      <c r="DG235" s="52"/>
      <c r="DI235" s="328"/>
      <c r="DJ235" s="41" t="s">
        <v>29</v>
      </c>
      <c r="DK235" s="6"/>
      <c r="DL235" s="6"/>
      <c r="DM235" s="6"/>
      <c r="DN235" s="6"/>
      <c r="DO235" s="6"/>
      <c r="DP235" s="6"/>
      <c r="DQ235" s="52"/>
      <c r="DS235" s="328"/>
      <c r="DT235" s="41" t="s">
        <v>29</v>
      </c>
      <c r="DU235" s="6"/>
      <c r="DV235" s="6"/>
      <c r="DW235" s="6"/>
      <c r="DX235" s="6"/>
      <c r="DY235" s="6"/>
      <c r="DZ235" s="6"/>
      <c r="EA235" s="52"/>
      <c r="EC235" s="328"/>
      <c r="ED235" s="41" t="s">
        <v>29</v>
      </c>
      <c r="EE235" s="6"/>
      <c r="EF235" s="6"/>
      <c r="EG235" s="6"/>
      <c r="EH235" s="6"/>
      <c r="EI235" s="6"/>
      <c r="EJ235" s="6"/>
      <c r="EK235" s="52"/>
      <c r="EM235" s="328"/>
      <c r="EN235" s="41" t="s">
        <v>29</v>
      </c>
      <c r="EO235" s="6"/>
      <c r="EP235" s="6"/>
      <c r="EQ235" s="6"/>
      <c r="ER235" s="6"/>
      <c r="ES235" s="6"/>
      <c r="ET235" s="6"/>
      <c r="EU235" s="52"/>
      <c r="EW235" s="328"/>
      <c r="EX235" s="41" t="s">
        <v>29</v>
      </c>
      <c r="EY235" s="6"/>
      <c r="EZ235" s="6"/>
      <c r="FA235" s="6"/>
      <c r="FB235" s="6"/>
      <c r="FC235" s="6"/>
      <c r="FD235" s="6"/>
      <c r="FE235" s="52"/>
      <c r="FG235" s="328"/>
      <c r="FH235" s="41" t="s">
        <v>29</v>
      </c>
      <c r="FI235" s="6"/>
      <c r="FJ235" s="6"/>
      <c r="FK235" s="6"/>
      <c r="FL235" s="6"/>
      <c r="FM235" s="6"/>
      <c r="FN235" s="6"/>
      <c r="FO235" s="52"/>
      <c r="FQ235" s="328"/>
      <c r="FR235" s="41" t="s">
        <v>29</v>
      </c>
      <c r="FS235" s="6"/>
      <c r="FT235" s="6"/>
      <c r="FU235" s="6"/>
      <c r="FV235" s="6"/>
      <c r="FW235" s="6"/>
      <c r="FX235" s="6"/>
      <c r="FY235" s="52"/>
      <c r="GA235" s="328"/>
      <c r="GB235" s="41" t="s">
        <v>29</v>
      </c>
      <c r="GC235" s="6"/>
      <c r="GD235" s="6"/>
      <c r="GE235" s="6"/>
      <c r="GF235" s="6"/>
      <c r="GG235" s="6"/>
      <c r="GH235" s="6"/>
      <c r="GI235" s="52"/>
      <c r="GK235" s="328"/>
      <c r="GL235" s="41" t="s">
        <v>29</v>
      </c>
      <c r="GM235" s="6"/>
      <c r="GN235" s="6"/>
      <c r="GO235" s="6"/>
      <c r="GP235" s="6"/>
      <c r="GQ235" s="6"/>
      <c r="GR235" s="6"/>
      <c r="GS235" s="52"/>
      <c r="GU235" s="328"/>
      <c r="GV235" s="41" t="s">
        <v>29</v>
      </c>
      <c r="GW235" s="6"/>
      <c r="GX235" s="6"/>
      <c r="GY235" s="6"/>
      <c r="GZ235" s="6"/>
      <c r="HA235" s="6"/>
      <c r="HB235" s="6"/>
      <c r="HC235" s="52"/>
      <c r="HE235" s="328"/>
      <c r="HF235" s="41" t="s">
        <v>29</v>
      </c>
      <c r="HG235" s="6"/>
      <c r="HH235" s="6"/>
      <c r="HI235" s="6"/>
      <c r="HJ235" s="6"/>
      <c r="HK235" s="6"/>
      <c r="HL235" s="6"/>
      <c r="HM235" s="52"/>
      <c r="HO235" s="328"/>
      <c r="HP235" s="41" t="s">
        <v>29</v>
      </c>
      <c r="HQ235" s="6"/>
      <c r="HR235" s="6"/>
      <c r="HS235" s="6"/>
      <c r="HT235" s="6"/>
      <c r="HU235" s="6"/>
      <c r="HV235" s="6"/>
      <c r="HW235" s="52"/>
      <c r="HY235" s="328"/>
      <c r="HZ235" s="41" t="s">
        <v>29</v>
      </c>
      <c r="IA235" s="6"/>
      <c r="IB235" s="6"/>
      <c r="IC235" s="6"/>
      <c r="ID235" s="6"/>
      <c r="IE235" s="6"/>
      <c r="IF235" s="6"/>
      <c r="IG235" s="52"/>
      <c r="II235" s="328"/>
      <c r="IJ235" s="41" t="s">
        <v>29</v>
      </c>
      <c r="IK235" s="6"/>
      <c r="IL235" s="6"/>
      <c r="IM235" s="6"/>
      <c r="IN235" s="6"/>
      <c r="IO235" s="6"/>
      <c r="IP235" s="6"/>
      <c r="IQ235" s="52"/>
      <c r="IS235" s="328"/>
      <c r="IT235" s="41" t="s">
        <v>29</v>
      </c>
      <c r="IU235" s="6"/>
      <c r="IV235" s="6"/>
      <c r="IW235" s="6"/>
      <c r="IX235" s="6"/>
      <c r="IY235" s="6"/>
      <c r="IZ235" s="6"/>
      <c r="JA235" s="52"/>
    </row>
    <row r="236" spans="1:261" outlineLevel="2" x14ac:dyDescent="0.25">
      <c r="A236" s="1"/>
      <c r="B236" s="338"/>
      <c r="C236" s="328"/>
      <c r="D236" s="41" t="s">
        <v>30</v>
      </c>
      <c r="E236" s="6"/>
      <c r="F236" s="6"/>
      <c r="G236" s="6"/>
      <c r="H236" s="6"/>
      <c r="I236" s="6"/>
      <c r="J236" s="6"/>
      <c r="K236" s="52"/>
      <c r="M236" s="328"/>
      <c r="N236" s="41" t="s">
        <v>30</v>
      </c>
      <c r="O236" s="6">
        <v>0</v>
      </c>
      <c r="P236" s="6"/>
      <c r="Q236" s="6"/>
      <c r="R236" s="6"/>
      <c r="S236" s="6"/>
      <c r="T236" s="6"/>
      <c r="U236" s="52"/>
      <c r="W236" s="328"/>
      <c r="X236" s="41" t="s">
        <v>30</v>
      </c>
      <c r="Y236" s="6"/>
      <c r="Z236" s="6"/>
      <c r="AA236" s="6"/>
      <c r="AB236" s="6"/>
      <c r="AC236" s="6"/>
      <c r="AD236" s="6"/>
      <c r="AE236" s="52"/>
      <c r="AG236" s="328"/>
      <c r="AH236" s="41" t="s">
        <v>30</v>
      </c>
      <c r="AI236" s="6"/>
      <c r="AJ236" s="6"/>
      <c r="AK236" s="6"/>
      <c r="AL236" s="6"/>
      <c r="AM236" s="6"/>
      <c r="AN236" s="6"/>
      <c r="AO236" s="52"/>
      <c r="AQ236" s="328"/>
      <c r="AR236" s="41" t="s">
        <v>30</v>
      </c>
      <c r="AS236" s="6"/>
      <c r="AT236" s="6"/>
      <c r="AU236" s="6"/>
      <c r="AV236" s="6"/>
      <c r="AW236" s="6"/>
      <c r="AX236" s="6"/>
      <c r="AY236" s="52"/>
      <c r="BA236" s="328"/>
      <c r="BB236" s="41" t="s">
        <v>30</v>
      </c>
      <c r="BC236" s="6"/>
      <c r="BD236" s="6"/>
      <c r="BE236" s="6"/>
      <c r="BF236" s="6"/>
      <c r="BG236" s="6"/>
      <c r="BH236" s="6"/>
      <c r="BI236" s="52"/>
      <c r="BK236" s="328"/>
      <c r="BL236" s="41" t="s">
        <v>30</v>
      </c>
      <c r="BM236" s="6"/>
      <c r="BN236" s="6"/>
      <c r="BO236" s="6"/>
      <c r="BP236" s="6"/>
      <c r="BQ236" s="6"/>
      <c r="BR236" s="6"/>
      <c r="BS236" s="52"/>
      <c r="BU236" s="328"/>
      <c r="BV236" s="41" t="s">
        <v>30</v>
      </c>
      <c r="BW236" s="6"/>
      <c r="BX236" s="6"/>
      <c r="BY236" s="6"/>
      <c r="BZ236" s="6"/>
      <c r="CA236" s="6"/>
      <c r="CB236" s="6"/>
      <c r="CC236" s="52"/>
      <c r="CE236" s="328"/>
      <c r="CF236" s="41" t="s">
        <v>30</v>
      </c>
      <c r="CG236" s="6"/>
      <c r="CH236" s="6"/>
      <c r="CI236" s="6"/>
      <c r="CJ236" s="6"/>
      <c r="CK236" s="6"/>
      <c r="CL236" s="6"/>
      <c r="CM236" s="52"/>
      <c r="CO236" s="328"/>
      <c r="CP236" s="41" t="s">
        <v>30</v>
      </c>
      <c r="CQ236" s="6"/>
      <c r="CR236" s="6"/>
      <c r="CS236" s="6"/>
      <c r="CT236" s="6"/>
      <c r="CU236" s="6"/>
      <c r="CV236" s="6"/>
      <c r="CW236" s="52"/>
      <c r="CY236" s="328"/>
      <c r="CZ236" s="41" t="s">
        <v>30</v>
      </c>
      <c r="DA236" s="6"/>
      <c r="DB236" s="6"/>
      <c r="DC236" s="6"/>
      <c r="DD236" s="6"/>
      <c r="DE236" s="6"/>
      <c r="DF236" s="6"/>
      <c r="DG236" s="52"/>
      <c r="DI236" s="328"/>
      <c r="DJ236" s="41" t="s">
        <v>30</v>
      </c>
      <c r="DK236" s="6"/>
      <c r="DL236" s="6"/>
      <c r="DM236" s="6"/>
      <c r="DN236" s="6"/>
      <c r="DO236" s="6"/>
      <c r="DP236" s="6"/>
      <c r="DQ236" s="52"/>
      <c r="DS236" s="328"/>
      <c r="DT236" s="41" t="s">
        <v>30</v>
      </c>
      <c r="DU236" s="6"/>
      <c r="DV236" s="6"/>
      <c r="DW236" s="6"/>
      <c r="DX236" s="6"/>
      <c r="DY236" s="6"/>
      <c r="DZ236" s="6"/>
      <c r="EA236" s="52"/>
      <c r="EC236" s="328"/>
      <c r="ED236" s="41" t="s">
        <v>30</v>
      </c>
      <c r="EE236" s="6"/>
      <c r="EF236" s="6"/>
      <c r="EG236" s="6"/>
      <c r="EH236" s="6"/>
      <c r="EI236" s="6"/>
      <c r="EJ236" s="6"/>
      <c r="EK236" s="52"/>
      <c r="EM236" s="328"/>
      <c r="EN236" s="41" t="s">
        <v>30</v>
      </c>
      <c r="EO236" s="6"/>
      <c r="EP236" s="6"/>
      <c r="EQ236" s="6"/>
      <c r="ER236" s="6"/>
      <c r="ES236" s="6"/>
      <c r="ET236" s="6"/>
      <c r="EU236" s="52"/>
      <c r="EW236" s="328"/>
      <c r="EX236" s="41" t="s">
        <v>30</v>
      </c>
      <c r="EY236" s="6"/>
      <c r="EZ236" s="6"/>
      <c r="FA236" s="6"/>
      <c r="FB236" s="6"/>
      <c r="FC236" s="6"/>
      <c r="FD236" s="6"/>
      <c r="FE236" s="52"/>
      <c r="FG236" s="328"/>
      <c r="FH236" s="41" t="s">
        <v>30</v>
      </c>
      <c r="FI236" s="6"/>
      <c r="FJ236" s="6"/>
      <c r="FK236" s="6"/>
      <c r="FL236" s="6"/>
      <c r="FM236" s="6"/>
      <c r="FN236" s="6"/>
      <c r="FO236" s="52"/>
      <c r="FQ236" s="328"/>
      <c r="FR236" s="41" t="s">
        <v>30</v>
      </c>
      <c r="FS236" s="6"/>
      <c r="FT236" s="6"/>
      <c r="FU236" s="6"/>
      <c r="FV236" s="6"/>
      <c r="FW236" s="6"/>
      <c r="FX236" s="6"/>
      <c r="FY236" s="52"/>
      <c r="GA236" s="328"/>
      <c r="GB236" s="41" t="s">
        <v>30</v>
      </c>
      <c r="GC236" s="6"/>
      <c r="GD236" s="6"/>
      <c r="GE236" s="6"/>
      <c r="GF236" s="6"/>
      <c r="GG236" s="6"/>
      <c r="GH236" s="6"/>
      <c r="GI236" s="52"/>
      <c r="GK236" s="328"/>
      <c r="GL236" s="41" t="s">
        <v>30</v>
      </c>
      <c r="GM236" s="6"/>
      <c r="GN236" s="6"/>
      <c r="GO236" s="6"/>
      <c r="GP236" s="6"/>
      <c r="GQ236" s="6"/>
      <c r="GR236" s="6"/>
      <c r="GS236" s="52"/>
      <c r="GU236" s="328"/>
      <c r="GV236" s="41" t="s">
        <v>30</v>
      </c>
      <c r="GW236" s="6"/>
      <c r="GX236" s="6"/>
      <c r="GY236" s="6"/>
      <c r="GZ236" s="6"/>
      <c r="HA236" s="6"/>
      <c r="HB236" s="6"/>
      <c r="HC236" s="52"/>
      <c r="HE236" s="328"/>
      <c r="HF236" s="41" t="s">
        <v>30</v>
      </c>
      <c r="HG236" s="6"/>
      <c r="HH236" s="6"/>
      <c r="HI236" s="6"/>
      <c r="HJ236" s="6"/>
      <c r="HK236" s="6"/>
      <c r="HL236" s="6"/>
      <c r="HM236" s="52"/>
      <c r="HO236" s="328"/>
      <c r="HP236" s="41" t="s">
        <v>30</v>
      </c>
      <c r="HQ236" s="6"/>
      <c r="HR236" s="6"/>
      <c r="HS236" s="6"/>
      <c r="HT236" s="6"/>
      <c r="HU236" s="6"/>
      <c r="HV236" s="6"/>
      <c r="HW236" s="52"/>
      <c r="HY236" s="328"/>
      <c r="HZ236" s="41" t="s">
        <v>30</v>
      </c>
      <c r="IA236" s="6"/>
      <c r="IB236" s="6"/>
      <c r="IC236" s="6"/>
      <c r="ID236" s="6"/>
      <c r="IE236" s="6"/>
      <c r="IF236" s="6"/>
      <c r="IG236" s="52"/>
      <c r="II236" s="328"/>
      <c r="IJ236" s="41" t="s">
        <v>30</v>
      </c>
      <c r="IK236" s="6"/>
      <c r="IL236" s="6"/>
      <c r="IM236" s="6"/>
      <c r="IN236" s="6"/>
      <c r="IO236" s="6"/>
      <c r="IP236" s="6"/>
      <c r="IQ236" s="52"/>
      <c r="IS236" s="328"/>
      <c r="IT236" s="41" t="s">
        <v>30</v>
      </c>
      <c r="IU236" s="6"/>
      <c r="IV236" s="6"/>
      <c r="IW236" s="6"/>
      <c r="IX236" s="6"/>
      <c r="IY236" s="6"/>
      <c r="IZ236" s="6"/>
      <c r="JA236" s="52"/>
    </row>
    <row r="237" spans="1:261" outlineLevel="2" x14ac:dyDescent="0.25">
      <c r="A237" s="1"/>
      <c r="B237" s="338"/>
      <c r="C237" s="328"/>
      <c r="D237" s="41" t="s">
        <v>41</v>
      </c>
      <c r="E237" s="6"/>
      <c r="F237" s="6"/>
      <c r="G237" s="6"/>
      <c r="H237" s="6"/>
      <c r="I237" s="6"/>
      <c r="J237" s="6"/>
      <c r="K237" s="52"/>
      <c r="M237" s="328"/>
      <c r="N237" s="41" t="s">
        <v>41</v>
      </c>
      <c r="O237" s="6">
        <v>0</v>
      </c>
      <c r="P237" s="6"/>
      <c r="Q237" s="6"/>
      <c r="R237" s="6"/>
      <c r="S237" s="6"/>
      <c r="T237" s="6"/>
      <c r="U237" s="52"/>
      <c r="W237" s="328"/>
      <c r="X237" s="41" t="s">
        <v>41</v>
      </c>
      <c r="Y237" s="6"/>
      <c r="Z237" s="6"/>
      <c r="AA237" s="6"/>
      <c r="AB237" s="6"/>
      <c r="AC237" s="6"/>
      <c r="AD237" s="6"/>
      <c r="AE237" s="52"/>
      <c r="AG237" s="328"/>
      <c r="AH237" s="41" t="s">
        <v>41</v>
      </c>
      <c r="AI237" s="6"/>
      <c r="AJ237" s="6"/>
      <c r="AK237" s="6"/>
      <c r="AL237" s="6"/>
      <c r="AM237" s="6"/>
      <c r="AN237" s="6"/>
      <c r="AO237" s="52"/>
      <c r="AQ237" s="328"/>
      <c r="AR237" s="41" t="s">
        <v>41</v>
      </c>
      <c r="AS237" s="6"/>
      <c r="AT237" s="6"/>
      <c r="AU237" s="6"/>
      <c r="AV237" s="6"/>
      <c r="AW237" s="6"/>
      <c r="AX237" s="6"/>
      <c r="AY237" s="52"/>
      <c r="BA237" s="328"/>
      <c r="BB237" s="41" t="s">
        <v>41</v>
      </c>
      <c r="BC237" s="6"/>
      <c r="BD237" s="6"/>
      <c r="BE237" s="6"/>
      <c r="BF237" s="6"/>
      <c r="BG237" s="6"/>
      <c r="BH237" s="6"/>
      <c r="BI237" s="52"/>
      <c r="BK237" s="328"/>
      <c r="BL237" s="41" t="s">
        <v>41</v>
      </c>
      <c r="BM237" s="6"/>
      <c r="BN237" s="6"/>
      <c r="BO237" s="6"/>
      <c r="BP237" s="6"/>
      <c r="BQ237" s="6"/>
      <c r="BR237" s="6"/>
      <c r="BS237" s="52"/>
      <c r="BU237" s="328"/>
      <c r="BV237" s="41" t="s">
        <v>41</v>
      </c>
      <c r="BW237" s="6"/>
      <c r="BX237" s="6"/>
      <c r="BY237" s="6"/>
      <c r="BZ237" s="6"/>
      <c r="CA237" s="6"/>
      <c r="CB237" s="6"/>
      <c r="CC237" s="52"/>
      <c r="CE237" s="328"/>
      <c r="CF237" s="41" t="s">
        <v>41</v>
      </c>
      <c r="CG237" s="6"/>
      <c r="CH237" s="6"/>
      <c r="CI237" s="6"/>
      <c r="CJ237" s="6"/>
      <c r="CK237" s="6"/>
      <c r="CL237" s="6"/>
      <c r="CM237" s="52"/>
      <c r="CO237" s="328"/>
      <c r="CP237" s="41" t="s">
        <v>41</v>
      </c>
      <c r="CQ237" s="6"/>
      <c r="CR237" s="6"/>
      <c r="CS237" s="6"/>
      <c r="CT237" s="6"/>
      <c r="CU237" s="6"/>
      <c r="CV237" s="6"/>
      <c r="CW237" s="52"/>
      <c r="CY237" s="328"/>
      <c r="CZ237" s="41" t="s">
        <v>41</v>
      </c>
      <c r="DA237" s="6"/>
      <c r="DB237" s="6"/>
      <c r="DC237" s="6"/>
      <c r="DD237" s="6"/>
      <c r="DE237" s="6"/>
      <c r="DF237" s="6"/>
      <c r="DG237" s="52"/>
      <c r="DI237" s="328"/>
      <c r="DJ237" s="41" t="s">
        <v>41</v>
      </c>
      <c r="DK237" s="6"/>
      <c r="DL237" s="6"/>
      <c r="DM237" s="6"/>
      <c r="DN237" s="6"/>
      <c r="DO237" s="6"/>
      <c r="DP237" s="6"/>
      <c r="DQ237" s="52"/>
      <c r="DS237" s="328"/>
      <c r="DT237" s="41" t="s">
        <v>41</v>
      </c>
      <c r="DU237" s="6"/>
      <c r="DV237" s="6"/>
      <c r="DW237" s="6"/>
      <c r="DX237" s="6"/>
      <c r="DY237" s="6"/>
      <c r="DZ237" s="6"/>
      <c r="EA237" s="52"/>
      <c r="EC237" s="328"/>
      <c r="ED237" s="41" t="s">
        <v>41</v>
      </c>
      <c r="EE237" s="6"/>
      <c r="EF237" s="6"/>
      <c r="EG237" s="6"/>
      <c r="EH237" s="6"/>
      <c r="EI237" s="6"/>
      <c r="EJ237" s="6"/>
      <c r="EK237" s="52"/>
      <c r="EM237" s="328"/>
      <c r="EN237" s="41" t="s">
        <v>41</v>
      </c>
      <c r="EO237" s="6"/>
      <c r="EP237" s="6"/>
      <c r="EQ237" s="6"/>
      <c r="ER237" s="6"/>
      <c r="ES237" s="6"/>
      <c r="ET237" s="6"/>
      <c r="EU237" s="52"/>
      <c r="EW237" s="328"/>
      <c r="EX237" s="41" t="s">
        <v>41</v>
      </c>
      <c r="EY237" s="6"/>
      <c r="EZ237" s="6"/>
      <c r="FA237" s="6"/>
      <c r="FB237" s="6"/>
      <c r="FC237" s="6"/>
      <c r="FD237" s="6"/>
      <c r="FE237" s="52"/>
      <c r="FG237" s="328"/>
      <c r="FH237" s="41" t="s">
        <v>41</v>
      </c>
      <c r="FI237" s="6"/>
      <c r="FJ237" s="6"/>
      <c r="FK237" s="6"/>
      <c r="FL237" s="6"/>
      <c r="FM237" s="6"/>
      <c r="FN237" s="6"/>
      <c r="FO237" s="52"/>
      <c r="FQ237" s="328"/>
      <c r="FR237" s="41" t="s">
        <v>41</v>
      </c>
      <c r="FS237" s="6"/>
      <c r="FT237" s="6"/>
      <c r="FU237" s="6"/>
      <c r="FV237" s="6"/>
      <c r="FW237" s="6"/>
      <c r="FX237" s="6"/>
      <c r="FY237" s="52"/>
      <c r="GA237" s="328"/>
      <c r="GB237" s="41" t="s">
        <v>41</v>
      </c>
      <c r="GC237" s="6"/>
      <c r="GD237" s="6"/>
      <c r="GE237" s="6"/>
      <c r="GF237" s="6"/>
      <c r="GG237" s="6"/>
      <c r="GH237" s="6"/>
      <c r="GI237" s="52"/>
      <c r="GK237" s="328"/>
      <c r="GL237" s="41" t="s">
        <v>41</v>
      </c>
      <c r="GM237" s="6"/>
      <c r="GN237" s="6"/>
      <c r="GO237" s="6"/>
      <c r="GP237" s="6"/>
      <c r="GQ237" s="6"/>
      <c r="GR237" s="6"/>
      <c r="GS237" s="52"/>
      <c r="GU237" s="328"/>
      <c r="GV237" s="41" t="s">
        <v>41</v>
      </c>
      <c r="GW237" s="6"/>
      <c r="GX237" s="6"/>
      <c r="GY237" s="6"/>
      <c r="GZ237" s="6"/>
      <c r="HA237" s="6"/>
      <c r="HB237" s="6"/>
      <c r="HC237" s="52"/>
      <c r="HE237" s="328"/>
      <c r="HF237" s="41" t="s">
        <v>41</v>
      </c>
      <c r="HG237" s="6"/>
      <c r="HH237" s="6"/>
      <c r="HI237" s="6"/>
      <c r="HJ237" s="6"/>
      <c r="HK237" s="6"/>
      <c r="HL237" s="6"/>
      <c r="HM237" s="52"/>
      <c r="HO237" s="328"/>
      <c r="HP237" s="41" t="s">
        <v>41</v>
      </c>
      <c r="HQ237" s="6"/>
      <c r="HR237" s="6"/>
      <c r="HS237" s="6"/>
      <c r="HT237" s="6"/>
      <c r="HU237" s="6"/>
      <c r="HV237" s="6"/>
      <c r="HW237" s="52"/>
      <c r="HY237" s="328"/>
      <c r="HZ237" s="41" t="s">
        <v>41</v>
      </c>
      <c r="IA237" s="6"/>
      <c r="IB237" s="6"/>
      <c r="IC237" s="6"/>
      <c r="ID237" s="6"/>
      <c r="IE237" s="6"/>
      <c r="IF237" s="6"/>
      <c r="IG237" s="52"/>
      <c r="II237" s="328"/>
      <c r="IJ237" s="41" t="s">
        <v>41</v>
      </c>
      <c r="IK237" s="6"/>
      <c r="IL237" s="6"/>
      <c r="IM237" s="6"/>
      <c r="IN237" s="6"/>
      <c r="IO237" s="6"/>
      <c r="IP237" s="6"/>
      <c r="IQ237" s="52"/>
      <c r="IS237" s="328"/>
      <c r="IT237" s="41" t="s">
        <v>41</v>
      </c>
      <c r="IU237" s="6"/>
      <c r="IV237" s="6"/>
      <c r="IW237" s="6"/>
      <c r="IX237" s="6"/>
      <c r="IY237" s="6"/>
      <c r="IZ237" s="6"/>
      <c r="JA237" s="52"/>
    </row>
    <row r="238" spans="1:261" outlineLevel="2" x14ac:dyDescent="0.25">
      <c r="A238" s="1"/>
      <c r="B238" s="338"/>
      <c r="C238" s="328"/>
      <c r="D238" s="41" t="s">
        <v>42</v>
      </c>
      <c r="E238" s="6"/>
      <c r="F238" s="6"/>
      <c r="G238" s="6"/>
      <c r="H238" s="6"/>
      <c r="I238" s="6"/>
      <c r="J238" s="6"/>
      <c r="K238" s="52"/>
      <c r="M238" s="328"/>
      <c r="N238" s="41" t="s">
        <v>42</v>
      </c>
      <c r="O238" s="6">
        <v>0</v>
      </c>
      <c r="P238" s="6"/>
      <c r="Q238" s="6"/>
      <c r="R238" s="6"/>
      <c r="S238" s="6"/>
      <c r="T238" s="6"/>
      <c r="U238" s="52"/>
      <c r="W238" s="328"/>
      <c r="X238" s="41" t="s">
        <v>42</v>
      </c>
      <c r="Y238" s="6"/>
      <c r="Z238" s="6"/>
      <c r="AA238" s="6"/>
      <c r="AB238" s="6"/>
      <c r="AC238" s="6"/>
      <c r="AD238" s="6"/>
      <c r="AE238" s="52"/>
      <c r="AG238" s="328"/>
      <c r="AH238" s="41" t="s">
        <v>42</v>
      </c>
      <c r="AI238" s="6"/>
      <c r="AJ238" s="6"/>
      <c r="AK238" s="6"/>
      <c r="AL238" s="6"/>
      <c r="AM238" s="6"/>
      <c r="AN238" s="6"/>
      <c r="AO238" s="52"/>
      <c r="AQ238" s="328"/>
      <c r="AR238" s="41" t="s">
        <v>42</v>
      </c>
      <c r="AS238" s="6"/>
      <c r="AT238" s="6"/>
      <c r="AU238" s="6"/>
      <c r="AV238" s="6"/>
      <c r="AW238" s="6"/>
      <c r="AX238" s="6"/>
      <c r="AY238" s="52"/>
      <c r="BA238" s="328"/>
      <c r="BB238" s="41" t="s">
        <v>42</v>
      </c>
      <c r="BC238" s="6"/>
      <c r="BD238" s="6"/>
      <c r="BE238" s="6"/>
      <c r="BF238" s="6"/>
      <c r="BG238" s="6"/>
      <c r="BH238" s="6"/>
      <c r="BI238" s="52"/>
      <c r="BK238" s="328"/>
      <c r="BL238" s="41" t="s">
        <v>42</v>
      </c>
      <c r="BM238" s="6"/>
      <c r="BN238" s="6"/>
      <c r="BO238" s="6"/>
      <c r="BP238" s="6"/>
      <c r="BQ238" s="6"/>
      <c r="BR238" s="6"/>
      <c r="BS238" s="52"/>
      <c r="BU238" s="328"/>
      <c r="BV238" s="41" t="s">
        <v>42</v>
      </c>
      <c r="BW238" s="6"/>
      <c r="BX238" s="6"/>
      <c r="BY238" s="6"/>
      <c r="BZ238" s="6"/>
      <c r="CA238" s="6"/>
      <c r="CB238" s="6"/>
      <c r="CC238" s="52"/>
      <c r="CE238" s="328"/>
      <c r="CF238" s="41" t="s">
        <v>42</v>
      </c>
      <c r="CG238" s="6"/>
      <c r="CH238" s="6"/>
      <c r="CI238" s="6"/>
      <c r="CJ238" s="6"/>
      <c r="CK238" s="6"/>
      <c r="CL238" s="6"/>
      <c r="CM238" s="52"/>
      <c r="CO238" s="328"/>
      <c r="CP238" s="41" t="s">
        <v>42</v>
      </c>
      <c r="CQ238" s="6"/>
      <c r="CR238" s="6"/>
      <c r="CS238" s="6"/>
      <c r="CT238" s="6"/>
      <c r="CU238" s="6"/>
      <c r="CV238" s="6"/>
      <c r="CW238" s="52"/>
      <c r="CY238" s="328"/>
      <c r="CZ238" s="41" t="s">
        <v>42</v>
      </c>
      <c r="DA238" s="6"/>
      <c r="DB238" s="6"/>
      <c r="DC238" s="6"/>
      <c r="DD238" s="6"/>
      <c r="DE238" s="6"/>
      <c r="DF238" s="6"/>
      <c r="DG238" s="52"/>
      <c r="DI238" s="328"/>
      <c r="DJ238" s="41" t="s">
        <v>42</v>
      </c>
      <c r="DK238" s="6"/>
      <c r="DL238" s="6"/>
      <c r="DM238" s="6"/>
      <c r="DN238" s="6"/>
      <c r="DO238" s="6"/>
      <c r="DP238" s="6"/>
      <c r="DQ238" s="52"/>
      <c r="DS238" s="328"/>
      <c r="DT238" s="41" t="s">
        <v>42</v>
      </c>
      <c r="DU238" s="6"/>
      <c r="DV238" s="6"/>
      <c r="DW238" s="6"/>
      <c r="DX238" s="6"/>
      <c r="DY238" s="6"/>
      <c r="DZ238" s="6"/>
      <c r="EA238" s="52"/>
      <c r="EC238" s="328"/>
      <c r="ED238" s="41" t="s">
        <v>42</v>
      </c>
      <c r="EE238" s="6"/>
      <c r="EF238" s="6"/>
      <c r="EG238" s="6"/>
      <c r="EH238" s="6"/>
      <c r="EI238" s="6"/>
      <c r="EJ238" s="6"/>
      <c r="EK238" s="52"/>
      <c r="EM238" s="328"/>
      <c r="EN238" s="41" t="s">
        <v>42</v>
      </c>
      <c r="EO238" s="6"/>
      <c r="EP238" s="6"/>
      <c r="EQ238" s="6"/>
      <c r="ER238" s="6"/>
      <c r="ES238" s="6"/>
      <c r="ET238" s="6"/>
      <c r="EU238" s="52"/>
      <c r="EW238" s="328"/>
      <c r="EX238" s="41" t="s">
        <v>42</v>
      </c>
      <c r="EY238" s="6"/>
      <c r="EZ238" s="6"/>
      <c r="FA238" s="6"/>
      <c r="FB238" s="6"/>
      <c r="FC238" s="6"/>
      <c r="FD238" s="6"/>
      <c r="FE238" s="52"/>
      <c r="FG238" s="328"/>
      <c r="FH238" s="41" t="s">
        <v>42</v>
      </c>
      <c r="FI238" s="6"/>
      <c r="FJ238" s="6"/>
      <c r="FK238" s="6"/>
      <c r="FL238" s="6"/>
      <c r="FM238" s="6"/>
      <c r="FN238" s="6"/>
      <c r="FO238" s="52"/>
      <c r="FQ238" s="328"/>
      <c r="FR238" s="41" t="s">
        <v>42</v>
      </c>
      <c r="FS238" s="6"/>
      <c r="FT238" s="6"/>
      <c r="FU238" s="6"/>
      <c r="FV238" s="6"/>
      <c r="FW238" s="6"/>
      <c r="FX238" s="6"/>
      <c r="FY238" s="52"/>
      <c r="GA238" s="328"/>
      <c r="GB238" s="41" t="s">
        <v>42</v>
      </c>
      <c r="GC238" s="6"/>
      <c r="GD238" s="6"/>
      <c r="GE238" s="6"/>
      <c r="GF238" s="6"/>
      <c r="GG238" s="6"/>
      <c r="GH238" s="6"/>
      <c r="GI238" s="52"/>
      <c r="GK238" s="328"/>
      <c r="GL238" s="41" t="s">
        <v>42</v>
      </c>
      <c r="GM238" s="6"/>
      <c r="GN238" s="6"/>
      <c r="GO238" s="6"/>
      <c r="GP238" s="6"/>
      <c r="GQ238" s="6"/>
      <c r="GR238" s="6"/>
      <c r="GS238" s="52"/>
      <c r="GU238" s="328"/>
      <c r="GV238" s="41" t="s">
        <v>42</v>
      </c>
      <c r="GW238" s="6"/>
      <c r="GX238" s="6"/>
      <c r="GY238" s="6"/>
      <c r="GZ238" s="6"/>
      <c r="HA238" s="6"/>
      <c r="HB238" s="6"/>
      <c r="HC238" s="52"/>
      <c r="HE238" s="328"/>
      <c r="HF238" s="41" t="s">
        <v>42</v>
      </c>
      <c r="HG238" s="6"/>
      <c r="HH238" s="6"/>
      <c r="HI238" s="6"/>
      <c r="HJ238" s="6"/>
      <c r="HK238" s="6"/>
      <c r="HL238" s="6"/>
      <c r="HM238" s="52"/>
      <c r="HO238" s="328"/>
      <c r="HP238" s="41" t="s">
        <v>42</v>
      </c>
      <c r="HQ238" s="6"/>
      <c r="HR238" s="6"/>
      <c r="HS238" s="6"/>
      <c r="HT238" s="6"/>
      <c r="HU238" s="6"/>
      <c r="HV238" s="6"/>
      <c r="HW238" s="52"/>
      <c r="HY238" s="328"/>
      <c r="HZ238" s="41" t="s">
        <v>42</v>
      </c>
      <c r="IA238" s="6"/>
      <c r="IB238" s="6"/>
      <c r="IC238" s="6"/>
      <c r="ID238" s="6"/>
      <c r="IE238" s="6"/>
      <c r="IF238" s="6"/>
      <c r="IG238" s="52"/>
      <c r="II238" s="328"/>
      <c r="IJ238" s="41" t="s">
        <v>42</v>
      </c>
      <c r="IK238" s="6"/>
      <c r="IL238" s="6"/>
      <c r="IM238" s="6"/>
      <c r="IN238" s="6"/>
      <c r="IO238" s="6"/>
      <c r="IP238" s="6"/>
      <c r="IQ238" s="52"/>
      <c r="IS238" s="328"/>
      <c r="IT238" s="41" t="s">
        <v>42</v>
      </c>
      <c r="IU238" s="6"/>
      <c r="IV238" s="6"/>
      <c r="IW238" s="6"/>
      <c r="IX238" s="6"/>
      <c r="IY238" s="6"/>
      <c r="IZ238" s="6"/>
      <c r="JA238" s="52"/>
    </row>
    <row r="239" spans="1:261" outlineLevel="2" x14ac:dyDescent="0.25">
      <c r="A239" s="1"/>
      <c r="B239" s="338"/>
      <c r="C239" s="328"/>
      <c r="D239" s="41">
        <v>2</v>
      </c>
      <c r="E239" s="6"/>
      <c r="F239" s="6"/>
      <c r="G239" s="6"/>
      <c r="H239" s="6"/>
      <c r="I239" s="6"/>
      <c r="J239" s="6"/>
      <c r="K239" s="52"/>
      <c r="M239" s="328"/>
      <c r="N239" s="41">
        <v>2</v>
      </c>
      <c r="O239" s="6">
        <v>0</v>
      </c>
      <c r="P239" s="6"/>
      <c r="Q239" s="6"/>
      <c r="R239" s="6"/>
      <c r="S239" s="6"/>
      <c r="T239" s="6"/>
      <c r="U239" s="52"/>
      <c r="W239" s="328"/>
      <c r="X239" s="41">
        <v>2</v>
      </c>
      <c r="Y239" s="6"/>
      <c r="Z239" s="6"/>
      <c r="AA239" s="6"/>
      <c r="AB239" s="6"/>
      <c r="AC239" s="6"/>
      <c r="AD239" s="6"/>
      <c r="AE239" s="52"/>
      <c r="AG239" s="328"/>
      <c r="AH239" s="41">
        <v>2</v>
      </c>
      <c r="AI239" s="6"/>
      <c r="AJ239" s="6"/>
      <c r="AK239" s="6"/>
      <c r="AL239" s="6"/>
      <c r="AM239" s="6"/>
      <c r="AN239" s="6"/>
      <c r="AO239" s="52"/>
      <c r="AQ239" s="328"/>
      <c r="AR239" s="41">
        <v>2</v>
      </c>
      <c r="AS239" s="6"/>
      <c r="AT239" s="6"/>
      <c r="AU239" s="6"/>
      <c r="AV239" s="6"/>
      <c r="AW239" s="6"/>
      <c r="AX239" s="6"/>
      <c r="AY239" s="52"/>
      <c r="BA239" s="328"/>
      <c r="BB239" s="41">
        <v>2</v>
      </c>
      <c r="BC239" s="6"/>
      <c r="BD239" s="6"/>
      <c r="BE239" s="6"/>
      <c r="BF239" s="6"/>
      <c r="BG239" s="6"/>
      <c r="BH239" s="6"/>
      <c r="BI239" s="52"/>
      <c r="BK239" s="328"/>
      <c r="BL239" s="41">
        <v>2</v>
      </c>
      <c r="BM239" s="6"/>
      <c r="BN239" s="6"/>
      <c r="BO239" s="6"/>
      <c r="BP239" s="6"/>
      <c r="BQ239" s="6"/>
      <c r="BR239" s="6"/>
      <c r="BS239" s="52"/>
      <c r="BU239" s="328"/>
      <c r="BV239" s="41">
        <v>2</v>
      </c>
      <c r="BW239" s="6"/>
      <c r="BX239" s="6"/>
      <c r="BY239" s="6"/>
      <c r="BZ239" s="6"/>
      <c r="CA239" s="6"/>
      <c r="CB239" s="6"/>
      <c r="CC239" s="52"/>
      <c r="CE239" s="328"/>
      <c r="CF239" s="41">
        <v>2</v>
      </c>
      <c r="CG239" s="6"/>
      <c r="CH239" s="6"/>
      <c r="CI239" s="6"/>
      <c r="CJ239" s="6"/>
      <c r="CK239" s="6"/>
      <c r="CL239" s="6"/>
      <c r="CM239" s="52"/>
      <c r="CO239" s="328"/>
      <c r="CP239" s="41">
        <v>2</v>
      </c>
      <c r="CQ239" s="6"/>
      <c r="CR239" s="6"/>
      <c r="CS239" s="6"/>
      <c r="CT239" s="6"/>
      <c r="CU239" s="6"/>
      <c r="CV239" s="6"/>
      <c r="CW239" s="52"/>
      <c r="CY239" s="328"/>
      <c r="CZ239" s="41">
        <v>2</v>
      </c>
      <c r="DA239" s="6"/>
      <c r="DB239" s="6"/>
      <c r="DC239" s="6"/>
      <c r="DD239" s="6"/>
      <c r="DE239" s="6"/>
      <c r="DF239" s="6"/>
      <c r="DG239" s="52"/>
      <c r="DI239" s="328"/>
      <c r="DJ239" s="41">
        <v>2</v>
      </c>
      <c r="DK239" s="6"/>
      <c r="DL239" s="6"/>
      <c r="DM239" s="6"/>
      <c r="DN239" s="6"/>
      <c r="DO239" s="6"/>
      <c r="DP239" s="6"/>
      <c r="DQ239" s="52"/>
      <c r="DS239" s="328"/>
      <c r="DT239" s="41">
        <v>2</v>
      </c>
      <c r="DU239" s="6"/>
      <c r="DV239" s="6"/>
      <c r="DW239" s="6"/>
      <c r="DX239" s="6"/>
      <c r="DY239" s="6"/>
      <c r="DZ239" s="6"/>
      <c r="EA239" s="52"/>
      <c r="EC239" s="328"/>
      <c r="ED239" s="41">
        <v>2</v>
      </c>
      <c r="EE239" s="6"/>
      <c r="EF239" s="6"/>
      <c r="EG239" s="6"/>
      <c r="EH239" s="6"/>
      <c r="EI239" s="6"/>
      <c r="EJ239" s="6"/>
      <c r="EK239" s="52"/>
      <c r="EM239" s="328"/>
      <c r="EN239" s="41">
        <v>2</v>
      </c>
      <c r="EO239" s="6"/>
      <c r="EP239" s="6"/>
      <c r="EQ239" s="6"/>
      <c r="ER239" s="6"/>
      <c r="ES239" s="6"/>
      <c r="ET239" s="6"/>
      <c r="EU239" s="52"/>
      <c r="EW239" s="328"/>
      <c r="EX239" s="41">
        <v>2</v>
      </c>
      <c r="EY239" s="6"/>
      <c r="EZ239" s="6"/>
      <c r="FA239" s="6"/>
      <c r="FB239" s="6"/>
      <c r="FC239" s="6"/>
      <c r="FD239" s="6"/>
      <c r="FE239" s="52"/>
      <c r="FG239" s="328"/>
      <c r="FH239" s="41">
        <v>2</v>
      </c>
      <c r="FI239" s="6"/>
      <c r="FJ239" s="6"/>
      <c r="FK239" s="6"/>
      <c r="FL239" s="6"/>
      <c r="FM239" s="6"/>
      <c r="FN239" s="6"/>
      <c r="FO239" s="52"/>
      <c r="FQ239" s="328"/>
      <c r="FR239" s="41">
        <v>2</v>
      </c>
      <c r="FS239" s="6"/>
      <c r="FT239" s="6"/>
      <c r="FU239" s="6"/>
      <c r="FV239" s="6"/>
      <c r="FW239" s="6"/>
      <c r="FX239" s="6"/>
      <c r="FY239" s="52"/>
      <c r="GA239" s="328"/>
      <c r="GB239" s="41">
        <v>2</v>
      </c>
      <c r="GC239" s="6"/>
      <c r="GD239" s="6"/>
      <c r="GE239" s="6"/>
      <c r="GF239" s="6"/>
      <c r="GG239" s="6"/>
      <c r="GH239" s="6"/>
      <c r="GI239" s="52"/>
      <c r="GK239" s="328"/>
      <c r="GL239" s="41">
        <v>2</v>
      </c>
      <c r="GM239" s="6"/>
      <c r="GN239" s="6"/>
      <c r="GO239" s="6"/>
      <c r="GP239" s="6"/>
      <c r="GQ239" s="6"/>
      <c r="GR239" s="6"/>
      <c r="GS239" s="52"/>
      <c r="GU239" s="328"/>
      <c r="GV239" s="41">
        <v>2</v>
      </c>
      <c r="GW239" s="6"/>
      <c r="GX239" s="6"/>
      <c r="GY239" s="6"/>
      <c r="GZ239" s="6"/>
      <c r="HA239" s="6"/>
      <c r="HB239" s="6"/>
      <c r="HC239" s="52"/>
      <c r="HE239" s="328"/>
      <c r="HF239" s="41">
        <v>2</v>
      </c>
      <c r="HG239" s="6"/>
      <c r="HH239" s="6"/>
      <c r="HI239" s="6"/>
      <c r="HJ239" s="6"/>
      <c r="HK239" s="6"/>
      <c r="HL239" s="6"/>
      <c r="HM239" s="52"/>
      <c r="HO239" s="328"/>
      <c r="HP239" s="41">
        <v>2</v>
      </c>
      <c r="HQ239" s="6"/>
      <c r="HR239" s="6"/>
      <c r="HS239" s="6"/>
      <c r="HT239" s="6"/>
      <c r="HU239" s="6"/>
      <c r="HV239" s="6"/>
      <c r="HW239" s="52"/>
      <c r="HY239" s="328"/>
      <c r="HZ239" s="41">
        <v>2</v>
      </c>
      <c r="IA239" s="6"/>
      <c r="IB239" s="6"/>
      <c r="IC239" s="6"/>
      <c r="ID239" s="6"/>
      <c r="IE239" s="6"/>
      <c r="IF239" s="6"/>
      <c r="IG239" s="52"/>
      <c r="II239" s="328"/>
      <c r="IJ239" s="41">
        <v>2</v>
      </c>
      <c r="IK239" s="6"/>
      <c r="IL239" s="6"/>
      <c r="IM239" s="6"/>
      <c r="IN239" s="6"/>
      <c r="IO239" s="6"/>
      <c r="IP239" s="6"/>
      <c r="IQ239" s="52"/>
      <c r="IS239" s="328"/>
      <c r="IT239" s="41">
        <v>2</v>
      </c>
      <c r="IU239" s="6"/>
      <c r="IV239" s="6"/>
      <c r="IW239" s="6"/>
      <c r="IX239" s="6"/>
      <c r="IY239" s="6"/>
      <c r="IZ239" s="6"/>
      <c r="JA239" s="52"/>
    </row>
    <row r="240" spans="1:261" outlineLevel="2" x14ac:dyDescent="0.25">
      <c r="A240" s="1"/>
      <c r="B240" s="338"/>
      <c r="C240" s="328"/>
      <c r="D240" s="41">
        <v>3</v>
      </c>
      <c r="E240" s="6"/>
      <c r="F240" s="6"/>
      <c r="G240" s="6"/>
      <c r="H240" s="6"/>
      <c r="I240" s="6"/>
      <c r="J240" s="6"/>
      <c r="K240" s="52"/>
      <c r="M240" s="328"/>
      <c r="N240" s="41">
        <v>3</v>
      </c>
      <c r="O240" s="6">
        <v>0</v>
      </c>
      <c r="P240" s="6"/>
      <c r="Q240" s="6"/>
      <c r="R240" s="6"/>
      <c r="S240" s="6"/>
      <c r="T240" s="6"/>
      <c r="U240" s="52"/>
      <c r="W240" s="328"/>
      <c r="X240" s="41">
        <v>3</v>
      </c>
      <c r="Y240" s="6"/>
      <c r="Z240" s="6"/>
      <c r="AA240" s="6"/>
      <c r="AB240" s="6"/>
      <c r="AC240" s="6"/>
      <c r="AD240" s="6"/>
      <c r="AE240" s="52"/>
      <c r="AG240" s="328"/>
      <c r="AH240" s="41">
        <v>3</v>
      </c>
      <c r="AI240" s="6"/>
      <c r="AJ240" s="6"/>
      <c r="AK240" s="6"/>
      <c r="AL240" s="6"/>
      <c r="AM240" s="6"/>
      <c r="AN240" s="6"/>
      <c r="AO240" s="52"/>
      <c r="AQ240" s="328"/>
      <c r="AR240" s="41">
        <v>3</v>
      </c>
      <c r="AS240" s="6"/>
      <c r="AT240" s="6"/>
      <c r="AU240" s="6"/>
      <c r="AV240" s="6"/>
      <c r="AW240" s="6"/>
      <c r="AX240" s="6"/>
      <c r="AY240" s="52"/>
      <c r="BA240" s="328"/>
      <c r="BB240" s="41">
        <v>3</v>
      </c>
      <c r="BC240" s="6"/>
      <c r="BD240" s="6"/>
      <c r="BE240" s="6"/>
      <c r="BF240" s="6"/>
      <c r="BG240" s="6"/>
      <c r="BH240" s="6"/>
      <c r="BI240" s="52"/>
      <c r="BK240" s="328"/>
      <c r="BL240" s="41">
        <v>3</v>
      </c>
      <c r="BM240" s="6"/>
      <c r="BN240" s="6"/>
      <c r="BO240" s="6"/>
      <c r="BP240" s="6"/>
      <c r="BQ240" s="6"/>
      <c r="BR240" s="6"/>
      <c r="BS240" s="52"/>
      <c r="BU240" s="328"/>
      <c r="BV240" s="41">
        <v>3</v>
      </c>
      <c r="BW240" s="6"/>
      <c r="BX240" s="6"/>
      <c r="BY240" s="6"/>
      <c r="BZ240" s="6"/>
      <c r="CA240" s="6"/>
      <c r="CB240" s="6"/>
      <c r="CC240" s="52"/>
      <c r="CE240" s="328"/>
      <c r="CF240" s="41">
        <v>3</v>
      </c>
      <c r="CG240" s="6"/>
      <c r="CH240" s="6"/>
      <c r="CI240" s="6"/>
      <c r="CJ240" s="6"/>
      <c r="CK240" s="6"/>
      <c r="CL240" s="6"/>
      <c r="CM240" s="52"/>
      <c r="CO240" s="328"/>
      <c r="CP240" s="41">
        <v>3</v>
      </c>
      <c r="CQ240" s="6"/>
      <c r="CR240" s="6"/>
      <c r="CS240" s="6"/>
      <c r="CT240" s="6"/>
      <c r="CU240" s="6"/>
      <c r="CV240" s="6"/>
      <c r="CW240" s="52"/>
      <c r="CY240" s="328"/>
      <c r="CZ240" s="41">
        <v>3</v>
      </c>
      <c r="DA240" s="6"/>
      <c r="DB240" s="6"/>
      <c r="DC240" s="6"/>
      <c r="DD240" s="6"/>
      <c r="DE240" s="6"/>
      <c r="DF240" s="6"/>
      <c r="DG240" s="52"/>
      <c r="DI240" s="328"/>
      <c r="DJ240" s="41">
        <v>3</v>
      </c>
      <c r="DK240" s="6"/>
      <c r="DL240" s="6"/>
      <c r="DM240" s="6"/>
      <c r="DN240" s="6"/>
      <c r="DO240" s="6"/>
      <c r="DP240" s="6"/>
      <c r="DQ240" s="52"/>
      <c r="DS240" s="328"/>
      <c r="DT240" s="41">
        <v>3</v>
      </c>
      <c r="DU240" s="6"/>
      <c r="DV240" s="6"/>
      <c r="DW240" s="6"/>
      <c r="DX240" s="6"/>
      <c r="DY240" s="6"/>
      <c r="DZ240" s="6"/>
      <c r="EA240" s="52"/>
      <c r="EC240" s="328"/>
      <c r="ED240" s="41">
        <v>3</v>
      </c>
      <c r="EE240" s="6"/>
      <c r="EF240" s="6"/>
      <c r="EG240" s="6"/>
      <c r="EH240" s="6"/>
      <c r="EI240" s="6"/>
      <c r="EJ240" s="6"/>
      <c r="EK240" s="52"/>
      <c r="EM240" s="328"/>
      <c r="EN240" s="41">
        <v>3</v>
      </c>
      <c r="EO240" s="6"/>
      <c r="EP240" s="6"/>
      <c r="EQ240" s="6"/>
      <c r="ER240" s="6"/>
      <c r="ES240" s="6"/>
      <c r="ET240" s="6"/>
      <c r="EU240" s="52"/>
      <c r="EW240" s="328"/>
      <c r="EX240" s="41">
        <v>3</v>
      </c>
      <c r="EY240" s="6"/>
      <c r="EZ240" s="6"/>
      <c r="FA240" s="6"/>
      <c r="FB240" s="6"/>
      <c r="FC240" s="6"/>
      <c r="FD240" s="6"/>
      <c r="FE240" s="52"/>
      <c r="FG240" s="328"/>
      <c r="FH240" s="41">
        <v>3</v>
      </c>
      <c r="FI240" s="6"/>
      <c r="FJ240" s="6"/>
      <c r="FK240" s="6"/>
      <c r="FL240" s="6"/>
      <c r="FM240" s="6"/>
      <c r="FN240" s="6"/>
      <c r="FO240" s="52"/>
      <c r="FQ240" s="328"/>
      <c r="FR240" s="41">
        <v>3</v>
      </c>
      <c r="FS240" s="6"/>
      <c r="FT240" s="6"/>
      <c r="FU240" s="6"/>
      <c r="FV240" s="6"/>
      <c r="FW240" s="6"/>
      <c r="FX240" s="6"/>
      <c r="FY240" s="52"/>
      <c r="GA240" s="328"/>
      <c r="GB240" s="41">
        <v>3</v>
      </c>
      <c r="GC240" s="6"/>
      <c r="GD240" s="6"/>
      <c r="GE240" s="6"/>
      <c r="GF240" s="6"/>
      <c r="GG240" s="6"/>
      <c r="GH240" s="6"/>
      <c r="GI240" s="52"/>
      <c r="GK240" s="328"/>
      <c r="GL240" s="41">
        <v>3</v>
      </c>
      <c r="GM240" s="6"/>
      <c r="GN240" s="6"/>
      <c r="GO240" s="6"/>
      <c r="GP240" s="6"/>
      <c r="GQ240" s="6"/>
      <c r="GR240" s="6"/>
      <c r="GS240" s="52"/>
      <c r="GU240" s="328"/>
      <c r="GV240" s="41">
        <v>3</v>
      </c>
      <c r="GW240" s="6"/>
      <c r="GX240" s="6"/>
      <c r="GY240" s="6"/>
      <c r="GZ240" s="6"/>
      <c r="HA240" s="6"/>
      <c r="HB240" s="6"/>
      <c r="HC240" s="52"/>
      <c r="HE240" s="328"/>
      <c r="HF240" s="41">
        <v>3</v>
      </c>
      <c r="HG240" s="6"/>
      <c r="HH240" s="6"/>
      <c r="HI240" s="6"/>
      <c r="HJ240" s="6"/>
      <c r="HK240" s="6"/>
      <c r="HL240" s="6"/>
      <c r="HM240" s="52"/>
      <c r="HO240" s="328"/>
      <c r="HP240" s="41">
        <v>3</v>
      </c>
      <c r="HQ240" s="6"/>
      <c r="HR240" s="6"/>
      <c r="HS240" s="6"/>
      <c r="HT240" s="6"/>
      <c r="HU240" s="6"/>
      <c r="HV240" s="6"/>
      <c r="HW240" s="52"/>
      <c r="HY240" s="328"/>
      <c r="HZ240" s="41">
        <v>3</v>
      </c>
      <c r="IA240" s="6"/>
      <c r="IB240" s="6"/>
      <c r="IC240" s="6"/>
      <c r="ID240" s="6"/>
      <c r="IE240" s="6"/>
      <c r="IF240" s="6"/>
      <c r="IG240" s="52"/>
      <c r="II240" s="328"/>
      <c r="IJ240" s="41">
        <v>3</v>
      </c>
      <c r="IK240" s="6"/>
      <c r="IL240" s="6"/>
      <c r="IM240" s="6"/>
      <c r="IN240" s="6"/>
      <c r="IO240" s="6"/>
      <c r="IP240" s="6"/>
      <c r="IQ240" s="52"/>
      <c r="IS240" s="328"/>
      <c r="IT240" s="41">
        <v>3</v>
      </c>
      <c r="IU240" s="6"/>
      <c r="IV240" s="6"/>
      <c r="IW240" s="6"/>
      <c r="IX240" s="6"/>
      <c r="IY240" s="6"/>
      <c r="IZ240" s="6"/>
      <c r="JA240" s="52"/>
    </row>
    <row r="241" spans="1:261" outlineLevel="2" x14ac:dyDescent="0.25">
      <c r="A241" s="1"/>
      <c r="B241" s="338"/>
      <c r="C241" s="328"/>
      <c r="D241" s="41">
        <v>4</v>
      </c>
      <c r="E241" s="6"/>
      <c r="F241" s="6"/>
      <c r="G241" s="6"/>
      <c r="H241" s="6"/>
      <c r="I241" s="6"/>
      <c r="J241" s="6"/>
      <c r="K241" s="52"/>
      <c r="M241" s="328"/>
      <c r="N241" s="41">
        <v>4</v>
      </c>
      <c r="O241" s="6">
        <v>0</v>
      </c>
      <c r="P241" s="6"/>
      <c r="Q241" s="6"/>
      <c r="R241" s="6"/>
      <c r="S241" s="6"/>
      <c r="T241" s="6"/>
      <c r="U241" s="52"/>
      <c r="W241" s="328"/>
      <c r="X241" s="41">
        <v>4</v>
      </c>
      <c r="Y241" s="6"/>
      <c r="Z241" s="6"/>
      <c r="AA241" s="6"/>
      <c r="AB241" s="6"/>
      <c r="AC241" s="6"/>
      <c r="AD241" s="6"/>
      <c r="AE241" s="52"/>
      <c r="AG241" s="328"/>
      <c r="AH241" s="41">
        <v>4</v>
      </c>
      <c r="AI241" s="6"/>
      <c r="AJ241" s="6"/>
      <c r="AK241" s="6"/>
      <c r="AL241" s="6"/>
      <c r="AM241" s="6"/>
      <c r="AN241" s="6"/>
      <c r="AO241" s="52"/>
      <c r="AQ241" s="328"/>
      <c r="AR241" s="41">
        <v>4</v>
      </c>
      <c r="AS241" s="6"/>
      <c r="AT241" s="6"/>
      <c r="AU241" s="6"/>
      <c r="AV241" s="6"/>
      <c r="AW241" s="6"/>
      <c r="AX241" s="6"/>
      <c r="AY241" s="52"/>
      <c r="BA241" s="328"/>
      <c r="BB241" s="41">
        <v>4</v>
      </c>
      <c r="BC241" s="6"/>
      <c r="BD241" s="6"/>
      <c r="BE241" s="6"/>
      <c r="BF241" s="6"/>
      <c r="BG241" s="6"/>
      <c r="BH241" s="6"/>
      <c r="BI241" s="52"/>
      <c r="BK241" s="328"/>
      <c r="BL241" s="41">
        <v>4</v>
      </c>
      <c r="BM241" s="6"/>
      <c r="BN241" s="6"/>
      <c r="BO241" s="6"/>
      <c r="BP241" s="6"/>
      <c r="BQ241" s="6"/>
      <c r="BR241" s="6"/>
      <c r="BS241" s="52"/>
      <c r="BU241" s="328"/>
      <c r="BV241" s="41">
        <v>4</v>
      </c>
      <c r="BW241" s="6"/>
      <c r="BX241" s="6"/>
      <c r="BY241" s="6"/>
      <c r="BZ241" s="6"/>
      <c r="CA241" s="6"/>
      <c r="CB241" s="6"/>
      <c r="CC241" s="52"/>
      <c r="CE241" s="328"/>
      <c r="CF241" s="41">
        <v>4</v>
      </c>
      <c r="CG241" s="6"/>
      <c r="CH241" s="6"/>
      <c r="CI241" s="6"/>
      <c r="CJ241" s="6"/>
      <c r="CK241" s="6"/>
      <c r="CL241" s="6"/>
      <c r="CM241" s="52"/>
      <c r="CO241" s="328"/>
      <c r="CP241" s="41">
        <v>4</v>
      </c>
      <c r="CQ241" s="6"/>
      <c r="CR241" s="6"/>
      <c r="CS241" s="6"/>
      <c r="CT241" s="6"/>
      <c r="CU241" s="6"/>
      <c r="CV241" s="6"/>
      <c r="CW241" s="52"/>
      <c r="CY241" s="328"/>
      <c r="CZ241" s="41">
        <v>4</v>
      </c>
      <c r="DA241" s="6"/>
      <c r="DB241" s="6"/>
      <c r="DC241" s="6"/>
      <c r="DD241" s="6"/>
      <c r="DE241" s="6"/>
      <c r="DF241" s="6"/>
      <c r="DG241" s="52"/>
      <c r="DI241" s="328"/>
      <c r="DJ241" s="41">
        <v>4</v>
      </c>
      <c r="DK241" s="6"/>
      <c r="DL241" s="6"/>
      <c r="DM241" s="6"/>
      <c r="DN241" s="6"/>
      <c r="DO241" s="6"/>
      <c r="DP241" s="6"/>
      <c r="DQ241" s="52"/>
      <c r="DS241" s="328"/>
      <c r="DT241" s="41">
        <v>4</v>
      </c>
      <c r="DU241" s="6"/>
      <c r="DV241" s="6"/>
      <c r="DW241" s="6"/>
      <c r="DX241" s="6"/>
      <c r="DY241" s="6"/>
      <c r="DZ241" s="6"/>
      <c r="EA241" s="52"/>
      <c r="EC241" s="328"/>
      <c r="ED241" s="41">
        <v>4</v>
      </c>
      <c r="EE241" s="6"/>
      <c r="EF241" s="6"/>
      <c r="EG241" s="6"/>
      <c r="EH241" s="6"/>
      <c r="EI241" s="6"/>
      <c r="EJ241" s="6"/>
      <c r="EK241" s="52"/>
      <c r="EM241" s="328"/>
      <c r="EN241" s="41">
        <v>4</v>
      </c>
      <c r="EO241" s="6"/>
      <c r="EP241" s="6"/>
      <c r="EQ241" s="6"/>
      <c r="ER241" s="6"/>
      <c r="ES241" s="6"/>
      <c r="ET241" s="6"/>
      <c r="EU241" s="52"/>
      <c r="EW241" s="328"/>
      <c r="EX241" s="41">
        <v>4</v>
      </c>
      <c r="EY241" s="6"/>
      <c r="EZ241" s="6"/>
      <c r="FA241" s="6"/>
      <c r="FB241" s="6"/>
      <c r="FC241" s="6"/>
      <c r="FD241" s="6"/>
      <c r="FE241" s="52"/>
      <c r="FG241" s="328"/>
      <c r="FH241" s="41">
        <v>4</v>
      </c>
      <c r="FI241" s="6"/>
      <c r="FJ241" s="6"/>
      <c r="FK241" s="6"/>
      <c r="FL241" s="6"/>
      <c r="FM241" s="6"/>
      <c r="FN241" s="6"/>
      <c r="FO241" s="52"/>
      <c r="FQ241" s="328"/>
      <c r="FR241" s="41">
        <v>4</v>
      </c>
      <c r="FS241" s="6"/>
      <c r="FT241" s="6"/>
      <c r="FU241" s="6"/>
      <c r="FV241" s="6"/>
      <c r="FW241" s="6"/>
      <c r="FX241" s="6"/>
      <c r="FY241" s="52"/>
      <c r="GA241" s="328"/>
      <c r="GB241" s="41">
        <v>4</v>
      </c>
      <c r="GC241" s="6"/>
      <c r="GD241" s="6"/>
      <c r="GE241" s="6"/>
      <c r="GF241" s="6"/>
      <c r="GG241" s="6"/>
      <c r="GH241" s="6"/>
      <c r="GI241" s="52"/>
      <c r="GK241" s="328"/>
      <c r="GL241" s="41">
        <v>4</v>
      </c>
      <c r="GM241" s="6"/>
      <c r="GN241" s="6"/>
      <c r="GO241" s="6"/>
      <c r="GP241" s="6"/>
      <c r="GQ241" s="6"/>
      <c r="GR241" s="6"/>
      <c r="GS241" s="52"/>
      <c r="GU241" s="328"/>
      <c r="GV241" s="41">
        <v>4</v>
      </c>
      <c r="GW241" s="6"/>
      <c r="GX241" s="6"/>
      <c r="GY241" s="6"/>
      <c r="GZ241" s="6"/>
      <c r="HA241" s="6"/>
      <c r="HB241" s="6"/>
      <c r="HC241" s="52"/>
      <c r="HE241" s="328"/>
      <c r="HF241" s="41">
        <v>4</v>
      </c>
      <c r="HG241" s="6"/>
      <c r="HH241" s="6"/>
      <c r="HI241" s="6"/>
      <c r="HJ241" s="6"/>
      <c r="HK241" s="6"/>
      <c r="HL241" s="6"/>
      <c r="HM241" s="52"/>
      <c r="HO241" s="328"/>
      <c r="HP241" s="41">
        <v>4</v>
      </c>
      <c r="HQ241" s="6"/>
      <c r="HR241" s="6"/>
      <c r="HS241" s="6"/>
      <c r="HT241" s="6"/>
      <c r="HU241" s="6"/>
      <c r="HV241" s="6"/>
      <c r="HW241" s="52"/>
      <c r="HY241" s="328"/>
      <c r="HZ241" s="41">
        <v>4</v>
      </c>
      <c r="IA241" s="6"/>
      <c r="IB241" s="6"/>
      <c r="IC241" s="6"/>
      <c r="ID241" s="6"/>
      <c r="IE241" s="6"/>
      <c r="IF241" s="6"/>
      <c r="IG241" s="52"/>
      <c r="II241" s="328"/>
      <c r="IJ241" s="41">
        <v>4</v>
      </c>
      <c r="IK241" s="6"/>
      <c r="IL241" s="6"/>
      <c r="IM241" s="6"/>
      <c r="IN241" s="6"/>
      <c r="IO241" s="6"/>
      <c r="IP241" s="6"/>
      <c r="IQ241" s="52"/>
      <c r="IS241" s="328"/>
      <c r="IT241" s="41">
        <v>4</v>
      </c>
      <c r="IU241" s="6"/>
      <c r="IV241" s="6"/>
      <c r="IW241" s="6"/>
      <c r="IX241" s="6"/>
      <c r="IY241" s="6"/>
      <c r="IZ241" s="6"/>
      <c r="JA241" s="52"/>
    </row>
    <row r="242" spans="1:261" outlineLevel="2" x14ac:dyDescent="0.25">
      <c r="A242" s="1"/>
      <c r="B242" s="338"/>
      <c r="C242" s="328"/>
      <c r="D242" s="41">
        <v>5</v>
      </c>
      <c r="E242" s="6"/>
      <c r="F242" s="6"/>
      <c r="G242" s="6"/>
      <c r="H242" s="6"/>
      <c r="I242" s="6"/>
      <c r="J242" s="6"/>
      <c r="K242" s="52"/>
      <c r="M242" s="328"/>
      <c r="N242" s="41">
        <v>5</v>
      </c>
      <c r="O242" s="6">
        <v>0</v>
      </c>
      <c r="P242" s="6"/>
      <c r="Q242" s="6"/>
      <c r="R242" s="6"/>
      <c r="S242" s="6"/>
      <c r="T242" s="6"/>
      <c r="U242" s="52"/>
      <c r="W242" s="328"/>
      <c r="X242" s="41">
        <v>5</v>
      </c>
      <c r="Y242" s="6"/>
      <c r="Z242" s="6"/>
      <c r="AA242" s="6"/>
      <c r="AB242" s="6"/>
      <c r="AC242" s="6"/>
      <c r="AD242" s="6"/>
      <c r="AE242" s="52"/>
      <c r="AG242" s="328"/>
      <c r="AH242" s="41">
        <v>5</v>
      </c>
      <c r="AI242" s="6"/>
      <c r="AJ242" s="6"/>
      <c r="AK242" s="6"/>
      <c r="AL242" s="6"/>
      <c r="AM242" s="6"/>
      <c r="AN242" s="6"/>
      <c r="AO242" s="52"/>
      <c r="AQ242" s="328"/>
      <c r="AR242" s="41">
        <v>5</v>
      </c>
      <c r="AS242" s="6"/>
      <c r="AT242" s="6"/>
      <c r="AU242" s="6"/>
      <c r="AV242" s="6"/>
      <c r="AW242" s="6"/>
      <c r="AX242" s="6"/>
      <c r="AY242" s="52"/>
      <c r="BA242" s="328"/>
      <c r="BB242" s="41">
        <v>5</v>
      </c>
      <c r="BC242" s="6"/>
      <c r="BD242" s="6"/>
      <c r="BE242" s="6"/>
      <c r="BF242" s="6"/>
      <c r="BG242" s="6"/>
      <c r="BH242" s="6"/>
      <c r="BI242" s="52"/>
      <c r="BK242" s="328"/>
      <c r="BL242" s="41">
        <v>5</v>
      </c>
      <c r="BM242" s="6"/>
      <c r="BN242" s="6"/>
      <c r="BO242" s="6"/>
      <c r="BP242" s="6"/>
      <c r="BQ242" s="6"/>
      <c r="BR242" s="6"/>
      <c r="BS242" s="52"/>
      <c r="BU242" s="328"/>
      <c r="BV242" s="41">
        <v>5</v>
      </c>
      <c r="BW242" s="6"/>
      <c r="BX242" s="6"/>
      <c r="BY242" s="6"/>
      <c r="BZ242" s="6"/>
      <c r="CA242" s="6"/>
      <c r="CB242" s="6"/>
      <c r="CC242" s="52"/>
      <c r="CE242" s="328"/>
      <c r="CF242" s="41">
        <v>5</v>
      </c>
      <c r="CG242" s="6"/>
      <c r="CH242" s="6"/>
      <c r="CI242" s="6"/>
      <c r="CJ242" s="6"/>
      <c r="CK242" s="6"/>
      <c r="CL242" s="6"/>
      <c r="CM242" s="52"/>
      <c r="CO242" s="328"/>
      <c r="CP242" s="41">
        <v>5</v>
      </c>
      <c r="CQ242" s="6"/>
      <c r="CR242" s="6"/>
      <c r="CS242" s="6"/>
      <c r="CT242" s="6"/>
      <c r="CU242" s="6"/>
      <c r="CV242" s="6"/>
      <c r="CW242" s="52"/>
      <c r="CY242" s="328"/>
      <c r="CZ242" s="41">
        <v>5</v>
      </c>
      <c r="DA242" s="6"/>
      <c r="DB242" s="6"/>
      <c r="DC242" s="6"/>
      <c r="DD242" s="6"/>
      <c r="DE242" s="6"/>
      <c r="DF242" s="6"/>
      <c r="DG242" s="52"/>
      <c r="DI242" s="328"/>
      <c r="DJ242" s="41">
        <v>5</v>
      </c>
      <c r="DK242" s="6"/>
      <c r="DL242" s="6"/>
      <c r="DM242" s="6"/>
      <c r="DN242" s="6"/>
      <c r="DO242" s="6"/>
      <c r="DP242" s="6"/>
      <c r="DQ242" s="52"/>
      <c r="DS242" s="328"/>
      <c r="DT242" s="41">
        <v>5</v>
      </c>
      <c r="DU242" s="6"/>
      <c r="DV242" s="6"/>
      <c r="DW242" s="6"/>
      <c r="DX242" s="6"/>
      <c r="DY242" s="6"/>
      <c r="DZ242" s="6"/>
      <c r="EA242" s="52"/>
      <c r="EC242" s="328"/>
      <c r="ED242" s="41">
        <v>5</v>
      </c>
      <c r="EE242" s="6"/>
      <c r="EF242" s="6"/>
      <c r="EG242" s="6"/>
      <c r="EH242" s="6"/>
      <c r="EI242" s="6"/>
      <c r="EJ242" s="6"/>
      <c r="EK242" s="52"/>
      <c r="EM242" s="328"/>
      <c r="EN242" s="41">
        <v>5</v>
      </c>
      <c r="EO242" s="6"/>
      <c r="EP242" s="6"/>
      <c r="EQ242" s="6"/>
      <c r="ER242" s="6"/>
      <c r="ES242" s="6"/>
      <c r="ET242" s="6"/>
      <c r="EU242" s="52"/>
      <c r="EW242" s="328"/>
      <c r="EX242" s="41">
        <v>5</v>
      </c>
      <c r="EY242" s="6"/>
      <c r="EZ242" s="6"/>
      <c r="FA242" s="6"/>
      <c r="FB242" s="6"/>
      <c r="FC242" s="6"/>
      <c r="FD242" s="6"/>
      <c r="FE242" s="52"/>
      <c r="FG242" s="328"/>
      <c r="FH242" s="41">
        <v>5</v>
      </c>
      <c r="FI242" s="6"/>
      <c r="FJ242" s="6"/>
      <c r="FK242" s="6"/>
      <c r="FL242" s="6"/>
      <c r="FM242" s="6"/>
      <c r="FN242" s="6"/>
      <c r="FO242" s="52"/>
      <c r="FQ242" s="328"/>
      <c r="FR242" s="41">
        <v>5</v>
      </c>
      <c r="FS242" s="6"/>
      <c r="FT242" s="6"/>
      <c r="FU242" s="6"/>
      <c r="FV242" s="6"/>
      <c r="FW242" s="6"/>
      <c r="FX242" s="6"/>
      <c r="FY242" s="52"/>
      <c r="GA242" s="328"/>
      <c r="GB242" s="41">
        <v>5</v>
      </c>
      <c r="GC242" s="6"/>
      <c r="GD242" s="6"/>
      <c r="GE242" s="6"/>
      <c r="GF242" s="6"/>
      <c r="GG242" s="6"/>
      <c r="GH242" s="6"/>
      <c r="GI242" s="52"/>
      <c r="GK242" s="328"/>
      <c r="GL242" s="41">
        <v>5</v>
      </c>
      <c r="GM242" s="6"/>
      <c r="GN242" s="6"/>
      <c r="GO242" s="6"/>
      <c r="GP242" s="6"/>
      <c r="GQ242" s="6"/>
      <c r="GR242" s="6"/>
      <c r="GS242" s="52"/>
      <c r="GU242" s="328"/>
      <c r="GV242" s="41">
        <v>5</v>
      </c>
      <c r="GW242" s="6"/>
      <c r="GX242" s="6"/>
      <c r="GY242" s="6"/>
      <c r="GZ242" s="6"/>
      <c r="HA242" s="6"/>
      <c r="HB242" s="6"/>
      <c r="HC242" s="52"/>
      <c r="HE242" s="328"/>
      <c r="HF242" s="41">
        <v>5</v>
      </c>
      <c r="HG242" s="6"/>
      <c r="HH242" s="6"/>
      <c r="HI242" s="6"/>
      <c r="HJ242" s="6"/>
      <c r="HK242" s="6"/>
      <c r="HL242" s="6"/>
      <c r="HM242" s="52"/>
      <c r="HO242" s="328"/>
      <c r="HP242" s="41">
        <v>5</v>
      </c>
      <c r="HQ242" s="6"/>
      <c r="HR242" s="6"/>
      <c r="HS242" s="6"/>
      <c r="HT242" s="6"/>
      <c r="HU242" s="6"/>
      <c r="HV242" s="6"/>
      <c r="HW242" s="52"/>
      <c r="HY242" s="328"/>
      <c r="HZ242" s="41">
        <v>5</v>
      </c>
      <c r="IA242" s="6"/>
      <c r="IB242" s="6"/>
      <c r="IC242" s="6"/>
      <c r="ID242" s="6"/>
      <c r="IE242" s="6"/>
      <c r="IF242" s="6"/>
      <c r="IG242" s="52"/>
      <c r="II242" s="328"/>
      <c r="IJ242" s="41">
        <v>5</v>
      </c>
      <c r="IK242" s="6"/>
      <c r="IL242" s="6"/>
      <c r="IM242" s="6"/>
      <c r="IN242" s="6"/>
      <c r="IO242" s="6"/>
      <c r="IP242" s="6"/>
      <c r="IQ242" s="52"/>
      <c r="IS242" s="328"/>
      <c r="IT242" s="41">
        <v>5</v>
      </c>
      <c r="IU242" s="6"/>
      <c r="IV242" s="6"/>
      <c r="IW242" s="6"/>
      <c r="IX242" s="6"/>
      <c r="IY242" s="6"/>
      <c r="IZ242" s="6"/>
      <c r="JA242" s="52"/>
    </row>
    <row r="243" spans="1:261" outlineLevel="2" x14ac:dyDescent="0.25">
      <c r="A243" s="1"/>
      <c r="B243" s="338"/>
      <c r="C243" s="334"/>
      <c r="D243" s="41">
        <v>6</v>
      </c>
      <c r="E243" s="6"/>
      <c r="F243" s="6"/>
      <c r="G243" s="6"/>
      <c r="H243" s="6"/>
      <c r="I243" s="6"/>
      <c r="J243" s="6"/>
      <c r="K243" s="52"/>
      <c r="M243" s="101"/>
      <c r="N243" s="41">
        <v>6</v>
      </c>
      <c r="O243" s="6">
        <v>0</v>
      </c>
      <c r="P243" s="6"/>
      <c r="Q243" s="6"/>
      <c r="R243" s="6"/>
      <c r="S243" s="6"/>
      <c r="T243" s="6"/>
      <c r="U243" s="52"/>
      <c r="W243" s="101"/>
      <c r="X243" s="41">
        <v>6</v>
      </c>
      <c r="Y243" s="6"/>
      <c r="Z243" s="6"/>
      <c r="AA243" s="6"/>
      <c r="AB243" s="6"/>
      <c r="AC243" s="6"/>
      <c r="AD243" s="6"/>
      <c r="AE243" s="52"/>
      <c r="AG243" s="101"/>
      <c r="AH243" s="41">
        <v>6</v>
      </c>
      <c r="AI243" s="6"/>
      <c r="AJ243" s="6"/>
      <c r="AK243" s="6"/>
      <c r="AL243" s="6"/>
      <c r="AM243" s="6"/>
      <c r="AN243" s="6"/>
      <c r="AO243" s="52"/>
      <c r="AQ243" s="101"/>
      <c r="AR243" s="41">
        <v>6</v>
      </c>
      <c r="AS243" s="6"/>
      <c r="AT243" s="6"/>
      <c r="AU243" s="6"/>
      <c r="AV243" s="6"/>
      <c r="AW243" s="6"/>
      <c r="AX243" s="6"/>
      <c r="AY243" s="52"/>
      <c r="BA243" s="101"/>
      <c r="BB243" s="41">
        <v>6</v>
      </c>
      <c r="BC243" s="6"/>
      <c r="BD243" s="6"/>
      <c r="BE243" s="6"/>
      <c r="BF243" s="6"/>
      <c r="BG243" s="6"/>
      <c r="BH243" s="6"/>
      <c r="BI243" s="52"/>
      <c r="BK243" s="101"/>
      <c r="BL243" s="41">
        <v>6</v>
      </c>
      <c r="BM243" s="6"/>
      <c r="BN243" s="6"/>
      <c r="BO243" s="6"/>
      <c r="BP243" s="6"/>
      <c r="BQ243" s="6"/>
      <c r="BR243" s="6"/>
      <c r="BS243" s="52"/>
      <c r="BU243" s="101"/>
      <c r="BV243" s="41">
        <v>6</v>
      </c>
      <c r="BW243" s="6"/>
      <c r="BX243" s="6"/>
      <c r="BY243" s="6"/>
      <c r="BZ243" s="6"/>
      <c r="CA243" s="6"/>
      <c r="CB243" s="6"/>
      <c r="CC243" s="52"/>
      <c r="CE243" s="101"/>
      <c r="CF243" s="41">
        <v>6</v>
      </c>
      <c r="CG243" s="6"/>
      <c r="CH243" s="6"/>
      <c r="CI243" s="6"/>
      <c r="CJ243" s="6"/>
      <c r="CK243" s="6"/>
      <c r="CL243" s="6"/>
      <c r="CM243" s="52"/>
      <c r="CO243" s="101"/>
      <c r="CP243" s="41">
        <v>6</v>
      </c>
      <c r="CQ243" s="6"/>
      <c r="CR243" s="6"/>
      <c r="CS243" s="6"/>
      <c r="CT243" s="6"/>
      <c r="CU243" s="6"/>
      <c r="CV243" s="6"/>
      <c r="CW243" s="52"/>
      <c r="CY243" s="101"/>
      <c r="CZ243" s="41">
        <v>6</v>
      </c>
      <c r="DA243" s="6"/>
      <c r="DB243" s="6"/>
      <c r="DC243" s="6"/>
      <c r="DD243" s="6"/>
      <c r="DE243" s="6"/>
      <c r="DF243" s="6"/>
      <c r="DG243" s="52"/>
      <c r="DI243" s="101"/>
      <c r="DJ243" s="41">
        <v>6</v>
      </c>
      <c r="DK243" s="6"/>
      <c r="DL243" s="6"/>
      <c r="DM243" s="6"/>
      <c r="DN243" s="6"/>
      <c r="DO243" s="6"/>
      <c r="DP243" s="6"/>
      <c r="DQ243" s="52"/>
      <c r="DS243" s="101"/>
      <c r="DT243" s="41">
        <v>6</v>
      </c>
      <c r="DU243" s="6"/>
      <c r="DV243" s="6"/>
      <c r="DW243" s="6"/>
      <c r="DX243" s="6"/>
      <c r="DY243" s="6"/>
      <c r="DZ243" s="6"/>
      <c r="EA243" s="52"/>
      <c r="EC243" s="101"/>
      <c r="ED243" s="41">
        <v>6</v>
      </c>
      <c r="EE243" s="6"/>
      <c r="EF243" s="6"/>
      <c r="EG243" s="6"/>
      <c r="EH243" s="6"/>
      <c r="EI243" s="6"/>
      <c r="EJ243" s="6"/>
      <c r="EK243" s="52"/>
      <c r="EM243" s="101"/>
      <c r="EN243" s="41">
        <v>6</v>
      </c>
      <c r="EO243" s="6"/>
      <c r="EP243" s="6"/>
      <c r="EQ243" s="6"/>
      <c r="ER243" s="6"/>
      <c r="ES243" s="6"/>
      <c r="ET243" s="6"/>
      <c r="EU243" s="52"/>
      <c r="EW243" s="101"/>
      <c r="EX243" s="41">
        <v>6</v>
      </c>
      <c r="EY243" s="6"/>
      <c r="EZ243" s="6"/>
      <c r="FA243" s="6"/>
      <c r="FB243" s="6"/>
      <c r="FC243" s="6"/>
      <c r="FD243" s="6"/>
      <c r="FE243" s="52"/>
      <c r="FG243" s="101"/>
      <c r="FH243" s="41">
        <v>6</v>
      </c>
      <c r="FI243" s="6"/>
      <c r="FJ243" s="6"/>
      <c r="FK243" s="6"/>
      <c r="FL243" s="6"/>
      <c r="FM243" s="6"/>
      <c r="FN243" s="6"/>
      <c r="FO243" s="52"/>
      <c r="FQ243" s="101"/>
      <c r="FR243" s="41">
        <v>6</v>
      </c>
      <c r="FS243" s="6"/>
      <c r="FT243" s="6"/>
      <c r="FU243" s="6"/>
      <c r="FV243" s="6"/>
      <c r="FW243" s="6"/>
      <c r="FX243" s="6"/>
      <c r="FY243" s="52"/>
      <c r="GA243" s="101"/>
      <c r="GB243" s="41">
        <v>6</v>
      </c>
      <c r="GC243" s="6"/>
      <c r="GD243" s="6"/>
      <c r="GE243" s="6"/>
      <c r="GF243" s="6"/>
      <c r="GG243" s="6"/>
      <c r="GH243" s="6"/>
      <c r="GI243" s="52"/>
      <c r="GK243" s="101"/>
      <c r="GL243" s="41">
        <v>6</v>
      </c>
      <c r="GM243" s="6"/>
      <c r="GN243" s="6"/>
      <c r="GO243" s="6"/>
      <c r="GP243" s="6"/>
      <c r="GQ243" s="6"/>
      <c r="GR243" s="6"/>
      <c r="GS243" s="52"/>
      <c r="GU243" s="101"/>
      <c r="GV243" s="41">
        <v>6</v>
      </c>
      <c r="GW243" s="6"/>
      <c r="GX243" s="6"/>
      <c r="GY243" s="6"/>
      <c r="GZ243" s="6"/>
      <c r="HA243" s="6"/>
      <c r="HB243" s="6"/>
      <c r="HC243" s="52"/>
      <c r="HE243" s="101"/>
      <c r="HF243" s="41">
        <v>6</v>
      </c>
      <c r="HG243" s="6"/>
      <c r="HH243" s="6"/>
      <c r="HI243" s="6"/>
      <c r="HJ243" s="6"/>
      <c r="HK243" s="6"/>
      <c r="HL243" s="6"/>
      <c r="HM243" s="52"/>
      <c r="HO243" s="101"/>
      <c r="HP243" s="41">
        <v>6</v>
      </c>
      <c r="HQ243" s="6"/>
      <c r="HR243" s="6"/>
      <c r="HS243" s="6"/>
      <c r="HT243" s="6"/>
      <c r="HU243" s="6"/>
      <c r="HV243" s="6"/>
      <c r="HW243" s="52"/>
      <c r="HY243" s="101"/>
      <c r="HZ243" s="41">
        <v>6</v>
      </c>
      <c r="IA243" s="6"/>
      <c r="IB243" s="6"/>
      <c r="IC243" s="6"/>
      <c r="ID243" s="6"/>
      <c r="IE243" s="6"/>
      <c r="IF243" s="6"/>
      <c r="IG243" s="52"/>
      <c r="II243" s="101"/>
      <c r="IJ243" s="41">
        <v>6</v>
      </c>
      <c r="IK243" s="6"/>
      <c r="IL243" s="6"/>
      <c r="IM243" s="6"/>
      <c r="IN243" s="6"/>
      <c r="IO243" s="6"/>
      <c r="IP243" s="6"/>
      <c r="IQ243" s="52"/>
      <c r="IS243" s="101"/>
      <c r="IT243" s="41">
        <v>6</v>
      </c>
      <c r="IU243" s="6"/>
      <c r="IV243" s="6"/>
      <c r="IW243" s="6"/>
      <c r="IX243" s="6"/>
      <c r="IY243" s="6"/>
      <c r="IZ243" s="6"/>
      <c r="JA243" s="52"/>
    </row>
    <row r="244" spans="1:261" outlineLevel="2" x14ac:dyDescent="0.25">
      <c r="A244" s="1"/>
      <c r="B244" s="338"/>
      <c r="C244" s="339"/>
      <c r="D244" s="17" t="s">
        <v>1</v>
      </c>
      <c r="E244" s="36">
        <f>AVERAGE(O244,Y244,AI244,AS244,BC244,BM244,BW244,CG244,CQ244,DA244,DK244,DU244,EE244,EO244,EY244,FI244,FS244,GC244,GM244,GW244,HG244,HQ244,IA244,IK244,IU244)</f>
        <v>0</v>
      </c>
      <c r="F244" s="36" t="e">
        <f t="shared" ref="F244:J244" si="1108">AVERAGE(P244,Z244,AJ244,AT244,BD244,BN244,BX244,CH244,CR244,DB244,DL244,DV244,EF244,EP244,EZ244,FJ244,FT244,GD244,GN244,GX244,HH244,HR244,IB244,IL244,IV244)</f>
        <v>#DIV/0!</v>
      </c>
      <c r="G244" s="36" t="e">
        <f t="shared" si="1108"/>
        <v>#DIV/0!</v>
      </c>
      <c r="H244" s="36" t="e">
        <f t="shared" si="1108"/>
        <v>#DIV/0!</v>
      </c>
      <c r="I244" s="36" t="e">
        <f t="shared" si="1108"/>
        <v>#DIV/0!</v>
      </c>
      <c r="J244" s="36" t="e">
        <f t="shared" si="1108"/>
        <v>#DIV/0!</v>
      </c>
      <c r="K244" s="52" t="s">
        <v>430</v>
      </c>
      <c r="M244" s="48"/>
      <c r="N244" s="17" t="s">
        <v>1</v>
      </c>
      <c r="O244" s="36">
        <f>IF(COUNT(O234:O243)=0,"",AVERAGE(O234:O243))</f>
        <v>0</v>
      </c>
      <c r="P244" s="36" t="str">
        <f t="shared" ref="P244:T244" si="1109">IF(COUNT(P234:P243)=0,"",AVERAGE(P234:P243))</f>
        <v/>
      </c>
      <c r="Q244" s="36" t="str">
        <f t="shared" si="1109"/>
        <v/>
      </c>
      <c r="R244" s="36" t="str">
        <f t="shared" si="1109"/>
        <v/>
      </c>
      <c r="S244" s="36"/>
      <c r="T244" s="36" t="str">
        <f t="shared" si="1109"/>
        <v/>
      </c>
      <c r="U244" s="52" t="str">
        <f>IF(COUNT(#REF!)=0,"",AVERAGE(#REF!))</f>
        <v/>
      </c>
      <c r="W244" s="48"/>
      <c r="X244" s="17" t="s">
        <v>1</v>
      </c>
      <c r="Y244" s="36" t="str">
        <f>IF(COUNT(Y234:Y243)=0,"",AVERAGE(Y234:Y243))</f>
        <v/>
      </c>
      <c r="Z244" s="36" t="str">
        <f t="shared" ref="Z244:AD244" si="1110">IF(COUNT(Z234:Z243)=0,"",AVERAGE(Z234:Z243))</f>
        <v/>
      </c>
      <c r="AA244" s="36" t="str">
        <f t="shared" si="1110"/>
        <v/>
      </c>
      <c r="AB244" s="36" t="str">
        <f t="shared" si="1110"/>
        <v/>
      </c>
      <c r="AC244" s="36" t="str">
        <f t="shared" si="1110"/>
        <v/>
      </c>
      <c r="AD244" s="36" t="str">
        <f t="shared" si="1110"/>
        <v/>
      </c>
      <c r="AE244" s="52" t="str">
        <f>IF(COUNT(#REF!)=0,"",AVERAGE(#REF!))</f>
        <v/>
      </c>
      <c r="AG244" s="48"/>
      <c r="AH244" s="17" t="s">
        <v>1</v>
      </c>
      <c r="AI244" s="36" t="str">
        <f>IF(COUNT(AI234:AI243)=0,"",AVERAGE(AI234:AI243))</f>
        <v/>
      </c>
      <c r="AJ244" s="36" t="str">
        <f t="shared" ref="AJ244:AN244" si="1111">IF(COUNT(AJ234:AJ243)=0,"",AVERAGE(AJ234:AJ243))</f>
        <v/>
      </c>
      <c r="AK244" s="36" t="str">
        <f t="shared" si="1111"/>
        <v/>
      </c>
      <c r="AL244" s="36" t="str">
        <f t="shared" si="1111"/>
        <v/>
      </c>
      <c r="AM244" s="36" t="str">
        <f t="shared" si="1111"/>
        <v/>
      </c>
      <c r="AN244" s="36" t="str">
        <f t="shared" si="1111"/>
        <v/>
      </c>
      <c r="AO244" s="52" t="str">
        <f>IF(COUNT(#REF!)=0,"",AVERAGE(#REF!))</f>
        <v/>
      </c>
      <c r="AQ244" s="48"/>
      <c r="AR244" s="17" t="s">
        <v>1</v>
      </c>
      <c r="AS244" s="36" t="str">
        <f>IF(COUNT(AS234:AS243)=0,"",AVERAGE(AS234:AS243))</f>
        <v/>
      </c>
      <c r="AT244" s="36" t="str">
        <f t="shared" ref="AT244:AX244" si="1112">IF(COUNT(AT234:AT243)=0,"",AVERAGE(AT234:AT243))</f>
        <v/>
      </c>
      <c r="AU244" s="36" t="str">
        <f t="shared" si="1112"/>
        <v/>
      </c>
      <c r="AV244" s="36" t="str">
        <f t="shared" si="1112"/>
        <v/>
      </c>
      <c r="AW244" s="36" t="str">
        <f t="shared" si="1112"/>
        <v/>
      </c>
      <c r="AX244" s="36" t="str">
        <f t="shared" si="1112"/>
        <v/>
      </c>
      <c r="AY244" s="52" t="str">
        <f>IF(COUNT(#REF!)=0,"",AVERAGE(#REF!))</f>
        <v/>
      </c>
      <c r="BA244" s="48"/>
      <c r="BB244" s="17" t="s">
        <v>1</v>
      </c>
      <c r="BC244" s="36" t="str">
        <f>IF(COUNT(BC234:BC243)=0,"",AVERAGE(BC234:BC243))</f>
        <v/>
      </c>
      <c r="BD244" s="36" t="str">
        <f t="shared" ref="BD244:BH244" si="1113">IF(COUNT(BD234:BD243)=0,"",AVERAGE(BD234:BD243))</f>
        <v/>
      </c>
      <c r="BE244" s="36" t="str">
        <f t="shared" si="1113"/>
        <v/>
      </c>
      <c r="BF244" s="36" t="str">
        <f t="shared" si="1113"/>
        <v/>
      </c>
      <c r="BG244" s="36" t="str">
        <f t="shared" si="1113"/>
        <v/>
      </c>
      <c r="BH244" s="36" t="str">
        <f t="shared" si="1113"/>
        <v/>
      </c>
      <c r="BI244" s="52" t="str">
        <f>IF(COUNT(#REF!)=0,"",AVERAGE(#REF!))</f>
        <v/>
      </c>
      <c r="BK244" s="48"/>
      <c r="BL244" s="17" t="s">
        <v>1</v>
      </c>
      <c r="BM244" s="36" t="str">
        <f>IF(COUNT(BM234:BM243)=0,"",AVERAGE(BM234:BM243))</f>
        <v/>
      </c>
      <c r="BN244" s="36" t="str">
        <f t="shared" ref="BN244:BR244" si="1114">IF(COUNT(BN234:BN243)=0,"",AVERAGE(BN234:BN243))</f>
        <v/>
      </c>
      <c r="BO244" s="36" t="str">
        <f t="shared" si="1114"/>
        <v/>
      </c>
      <c r="BP244" s="36" t="str">
        <f t="shared" si="1114"/>
        <v/>
      </c>
      <c r="BQ244" s="36" t="str">
        <f t="shared" si="1114"/>
        <v/>
      </c>
      <c r="BR244" s="36" t="str">
        <f t="shared" si="1114"/>
        <v/>
      </c>
      <c r="BS244" s="52" t="str">
        <f>IF(COUNT(#REF!)=0,"",AVERAGE(#REF!))</f>
        <v/>
      </c>
      <c r="BU244" s="48"/>
      <c r="BV244" s="17" t="s">
        <v>1</v>
      </c>
      <c r="BW244" s="36" t="str">
        <f>IF(COUNT(BW234:BW243)=0,"",AVERAGE(BW234:BW243))</f>
        <v/>
      </c>
      <c r="BX244" s="36" t="str">
        <f t="shared" ref="BX244:CB244" si="1115">IF(COUNT(BX234:BX243)=0,"",AVERAGE(BX234:BX243))</f>
        <v/>
      </c>
      <c r="BY244" s="36" t="str">
        <f t="shared" si="1115"/>
        <v/>
      </c>
      <c r="BZ244" s="36" t="str">
        <f t="shared" si="1115"/>
        <v/>
      </c>
      <c r="CA244" s="36" t="str">
        <f t="shared" si="1115"/>
        <v/>
      </c>
      <c r="CB244" s="36" t="str">
        <f t="shared" si="1115"/>
        <v/>
      </c>
      <c r="CC244" s="52" t="str">
        <f>IF(COUNT(#REF!)=0,"",AVERAGE(#REF!))</f>
        <v/>
      </c>
      <c r="CE244" s="48"/>
      <c r="CF244" s="17" t="s">
        <v>1</v>
      </c>
      <c r="CG244" s="36" t="str">
        <f>IF(COUNT(CG234:CG243)=0,"",AVERAGE(CG234:CG243))</f>
        <v/>
      </c>
      <c r="CH244" s="36" t="str">
        <f t="shared" ref="CH244:CL244" si="1116">IF(COUNT(CH234:CH243)=0,"",AVERAGE(CH234:CH243))</f>
        <v/>
      </c>
      <c r="CI244" s="36" t="str">
        <f t="shared" si="1116"/>
        <v/>
      </c>
      <c r="CJ244" s="36" t="str">
        <f t="shared" si="1116"/>
        <v/>
      </c>
      <c r="CK244" s="36" t="str">
        <f t="shared" si="1116"/>
        <v/>
      </c>
      <c r="CL244" s="36" t="str">
        <f t="shared" si="1116"/>
        <v/>
      </c>
      <c r="CM244" s="52" t="str">
        <f>IF(COUNT(#REF!)=0,"",AVERAGE(#REF!))</f>
        <v/>
      </c>
      <c r="CO244" s="48"/>
      <c r="CP244" s="17" t="s">
        <v>1</v>
      </c>
      <c r="CQ244" s="36" t="str">
        <f>IF(COUNT(CQ234:CQ243)=0,"",AVERAGE(CQ234:CQ243))</f>
        <v/>
      </c>
      <c r="CR244" s="36" t="str">
        <f t="shared" ref="CR244:CV244" si="1117">IF(COUNT(CR234:CR243)=0,"",AVERAGE(CR234:CR243))</f>
        <v/>
      </c>
      <c r="CS244" s="36" t="str">
        <f t="shared" si="1117"/>
        <v/>
      </c>
      <c r="CT244" s="36" t="str">
        <f t="shared" si="1117"/>
        <v/>
      </c>
      <c r="CU244" s="36" t="str">
        <f t="shared" si="1117"/>
        <v/>
      </c>
      <c r="CV244" s="36" t="str">
        <f t="shared" si="1117"/>
        <v/>
      </c>
      <c r="CW244" s="52" t="str">
        <f>IF(COUNT(#REF!)=0,"",AVERAGE(#REF!))</f>
        <v/>
      </c>
      <c r="CY244" s="48"/>
      <c r="CZ244" s="17" t="s">
        <v>1</v>
      </c>
      <c r="DA244" s="36" t="str">
        <f>IF(COUNT(DA234:DA243)=0,"",AVERAGE(DA234:DA243))</f>
        <v/>
      </c>
      <c r="DB244" s="36" t="str">
        <f t="shared" ref="DB244:DF244" si="1118">IF(COUNT(DB234:DB243)=0,"",AVERAGE(DB234:DB243))</f>
        <v/>
      </c>
      <c r="DC244" s="36" t="str">
        <f t="shared" si="1118"/>
        <v/>
      </c>
      <c r="DD244" s="36" t="str">
        <f t="shared" si="1118"/>
        <v/>
      </c>
      <c r="DE244" s="36" t="str">
        <f t="shared" si="1118"/>
        <v/>
      </c>
      <c r="DF244" s="36" t="str">
        <f t="shared" si="1118"/>
        <v/>
      </c>
      <c r="DG244" s="52" t="str">
        <f>IF(COUNT(#REF!)=0,"",AVERAGE(#REF!))</f>
        <v/>
      </c>
      <c r="DI244" s="48"/>
      <c r="DJ244" s="17" t="s">
        <v>1</v>
      </c>
      <c r="DK244" s="36" t="str">
        <f>IF(COUNT(DK234:DK243)=0,"",AVERAGE(DK234:DK243))</f>
        <v/>
      </c>
      <c r="DL244" s="36" t="str">
        <f t="shared" ref="DL244:DP244" si="1119">IF(COUNT(DL234:DL243)=0,"",AVERAGE(DL234:DL243))</f>
        <v/>
      </c>
      <c r="DM244" s="36" t="str">
        <f t="shared" si="1119"/>
        <v/>
      </c>
      <c r="DN244" s="36" t="str">
        <f t="shared" si="1119"/>
        <v/>
      </c>
      <c r="DO244" s="36" t="str">
        <f t="shared" si="1119"/>
        <v/>
      </c>
      <c r="DP244" s="36" t="str">
        <f t="shared" si="1119"/>
        <v/>
      </c>
      <c r="DQ244" s="52" t="str">
        <f>IF(COUNT(#REF!)=0,"",AVERAGE(#REF!))</f>
        <v/>
      </c>
      <c r="DS244" s="48"/>
      <c r="DT244" s="17" t="s">
        <v>1</v>
      </c>
      <c r="DU244" s="36" t="str">
        <f>IF(COUNT(DU234:DU243)=0,"",AVERAGE(DU234:DU243))</f>
        <v/>
      </c>
      <c r="DV244" s="36" t="str">
        <f t="shared" ref="DV244:DZ244" si="1120">IF(COUNT(DV234:DV243)=0,"",AVERAGE(DV234:DV243))</f>
        <v/>
      </c>
      <c r="DW244" s="36" t="str">
        <f t="shared" si="1120"/>
        <v/>
      </c>
      <c r="DX244" s="36" t="str">
        <f t="shared" si="1120"/>
        <v/>
      </c>
      <c r="DY244" s="36" t="str">
        <f t="shared" si="1120"/>
        <v/>
      </c>
      <c r="DZ244" s="36" t="str">
        <f t="shared" si="1120"/>
        <v/>
      </c>
      <c r="EA244" s="52" t="str">
        <f>IF(COUNT(#REF!)=0,"",AVERAGE(#REF!))</f>
        <v/>
      </c>
      <c r="EC244" s="48"/>
      <c r="ED244" s="17" t="s">
        <v>1</v>
      </c>
      <c r="EE244" s="36" t="str">
        <f>IF(COUNT(EE234:EE243)=0,"",AVERAGE(EE234:EE243))</f>
        <v/>
      </c>
      <c r="EF244" s="36" t="str">
        <f t="shared" ref="EF244:EJ244" si="1121">IF(COUNT(EF234:EF243)=0,"",AVERAGE(EF234:EF243))</f>
        <v/>
      </c>
      <c r="EG244" s="36" t="str">
        <f t="shared" si="1121"/>
        <v/>
      </c>
      <c r="EH244" s="36" t="str">
        <f t="shared" si="1121"/>
        <v/>
      </c>
      <c r="EI244" s="36" t="str">
        <f t="shared" si="1121"/>
        <v/>
      </c>
      <c r="EJ244" s="36" t="str">
        <f t="shared" si="1121"/>
        <v/>
      </c>
      <c r="EK244" s="52" t="str">
        <f>IF(COUNT(#REF!)=0,"",AVERAGE(#REF!))</f>
        <v/>
      </c>
      <c r="EM244" s="48"/>
      <c r="EN244" s="17" t="s">
        <v>1</v>
      </c>
      <c r="EO244" s="36" t="str">
        <f>IF(COUNT(EO234:EO243)=0,"",AVERAGE(EO234:EO243))</f>
        <v/>
      </c>
      <c r="EP244" s="36" t="str">
        <f t="shared" ref="EP244:ET244" si="1122">IF(COUNT(EP234:EP243)=0,"",AVERAGE(EP234:EP243))</f>
        <v/>
      </c>
      <c r="EQ244" s="36" t="str">
        <f t="shared" si="1122"/>
        <v/>
      </c>
      <c r="ER244" s="36" t="str">
        <f t="shared" si="1122"/>
        <v/>
      </c>
      <c r="ES244" s="36" t="str">
        <f t="shared" si="1122"/>
        <v/>
      </c>
      <c r="ET244" s="36" t="str">
        <f t="shared" si="1122"/>
        <v/>
      </c>
      <c r="EU244" s="52" t="str">
        <f>IF(COUNT(#REF!)=0,"",AVERAGE(#REF!))</f>
        <v/>
      </c>
      <c r="EW244" s="48"/>
      <c r="EX244" s="17" t="s">
        <v>1</v>
      </c>
      <c r="EY244" s="36" t="str">
        <f>IF(COUNT(EY234:EY243)=0,"",AVERAGE(EY234:EY243))</f>
        <v/>
      </c>
      <c r="EZ244" s="36" t="str">
        <f t="shared" ref="EZ244:FD244" si="1123">IF(COUNT(EZ234:EZ243)=0,"",AVERAGE(EZ234:EZ243))</f>
        <v/>
      </c>
      <c r="FA244" s="36" t="str">
        <f t="shared" si="1123"/>
        <v/>
      </c>
      <c r="FB244" s="36" t="str">
        <f t="shared" si="1123"/>
        <v/>
      </c>
      <c r="FC244" s="36" t="str">
        <f t="shared" si="1123"/>
        <v/>
      </c>
      <c r="FD244" s="36" t="str">
        <f t="shared" si="1123"/>
        <v/>
      </c>
      <c r="FE244" s="52" t="str">
        <f>IF(COUNT(#REF!)=0,"",AVERAGE(#REF!))</f>
        <v/>
      </c>
      <c r="FG244" s="48"/>
      <c r="FH244" s="17" t="s">
        <v>1</v>
      </c>
      <c r="FI244" s="36" t="str">
        <f>IF(COUNT(FI234:FI243)=0,"",AVERAGE(FI234:FI243))</f>
        <v/>
      </c>
      <c r="FJ244" s="36" t="str">
        <f t="shared" ref="FJ244:FN244" si="1124">IF(COUNT(FJ234:FJ243)=0,"",AVERAGE(FJ234:FJ243))</f>
        <v/>
      </c>
      <c r="FK244" s="36" t="str">
        <f t="shared" si="1124"/>
        <v/>
      </c>
      <c r="FL244" s="36" t="str">
        <f t="shared" si="1124"/>
        <v/>
      </c>
      <c r="FM244" s="36" t="str">
        <f t="shared" si="1124"/>
        <v/>
      </c>
      <c r="FN244" s="36" t="str">
        <f t="shared" si="1124"/>
        <v/>
      </c>
      <c r="FO244" s="52" t="str">
        <f>IF(COUNT(#REF!)=0,"",AVERAGE(#REF!))</f>
        <v/>
      </c>
      <c r="FQ244" s="48"/>
      <c r="FR244" s="17" t="s">
        <v>1</v>
      </c>
      <c r="FS244" s="36" t="str">
        <f>IF(COUNT(FS234:FS243)=0,"",AVERAGE(FS234:FS243))</f>
        <v/>
      </c>
      <c r="FT244" s="36" t="str">
        <f t="shared" ref="FT244:FX244" si="1125">IF(COUNT(FT234:FT243)=0,"",AVERAGE(FT234:FT243))</f>
        <v/>
      </c>
      <c r="FU244" s="36" t="str">
        <f t="shared" si="1125"/>
        <v/>
      </c>
      <c r="FV244" s="36" t="str">
        <f t="shared" si="1125"/>
        <v/>
      </c>
      <c r="FW244" s="36" t="str">
        <f t="shared" si="1125"/>
        <v/>
      </c>
      <c r="FX244" s="36" t="str">
        <f t="shared" si="1125"/>
        <v/>
      </c>
      <c r="FY244" s="52" t="str">
        <f>IF(COUNT(#REF!)=0,"",AVERAGE(#REF!))</f>
        <v/>
      </c>
      <c r="GA244" s="48"/>
      <c r="GB244" s="17" t="s">
        <v>1</v>
      </c>
      <c r="GC244" s="36" t="str">
        <f>IF(COUNT(GC234:GC243)=0,"",AVERAGE(GC234:GC243))</f>
        <v/>
      </c>
      <c r="GD244" s="36" t="str">
        <f t="shared" ref="GD244:GH244" si="1126">IF(COUNT(GD234:GD243)=0,"",AVERAGE(GD234:GD243))</f>
        <v/>
      </c>
      <c r="GE244" s="36" t="str">
        <f t="shared" si="1126"/>
        <v/>
      </c>
      <c r="GF244" s="36" t="str">
        <f t="shared" si="1126"/>
        <v/>
      </c>
      <c r="GG244" s="36" t="str">
        <f t="shared" si="1126"/>
        <v/>
      </c>
      <c r="GH244" s="36" t="str">
        <f t="shared" si="1126"/>
        <v/>
      </c>
      <c r="GI244" s="52" t="str">
        <f>IF(COUNT(#REF!)=0,"",AVERAGE(#REF!))</f>
        <v/>
      </c>
      <c r="GK244" s="48"/>
      <c r="GL244" s="17" t="s">
        <v>1</v>
      </c>
      <c r="GM244" s="36" t="str">
        <f>IF(COUNT(GM234:GM243)=0,"",AVERAGE(GM234:GM243))</f>
        <v/>
      </c>
      <c r="GN244" s="36" t="str">
        <f t="shared" ref="GN244:GR244" si="1127">IF(COUNT(GN234:GN243)=0,"",AVERAGE(GN234:GN243))</f>
        <v/>
      </c>
      <c r="GO244" s="36" t="str">
        <f t="shared" si="1127"/>
        <v/>
      </c>
      <c r="GP244" s="36" t="str">
        <f t="shared" si="1127"/>
        <v/>
      </c>
      <c r="GQ244" s="36" t="str">
        <f t="shared" si="1127"/>
        <v/>
      </c>
      <c r="GR244" s="36" t="str">
        <f t="shared" si="1127"/>
        <v/>
      </c>
      <c r="GS244" s="52" t="str">
        <f>IF(COUNT(#REF!)=0,"",AVERAGE(#REF!))</f>
        <v/>
      </c>
      <c r="GU244" s="48"/>
      <c r="GV244" s="17" t="s">
        <v>1</v>
      </c>
      <c r="GW244" s="36" t="str">
        <f>IF(COUNT(GW234:GW243)=0,"",AVERAGE(GW234:GW243))</f>
        <v/>
      </c>
      <c r="GX244" s="36" t="str">
        <f t="shared" ref="GX244:HB244" si="1128">IF(COUNT(GX234:GX243)=0,"",AVERAGE(GX234:GX243))</f>
        <v/>
      </c>
      <c r="GY244" s="36" t="str">
        <f t="shared" si="1128"/>
        <v/>
      </c>
      <c r="GZ244" s="36" t="str">
        <f t="shared" si="1128"/>
        <v/>
      </c>
      <c r="HA244" s="36" t="str">
        <f t="shared" si="1128"/>
        <v/>
      </c>
      <c r="HB244" s="36" t="str">
        <f t="shared" si="1128"/>
        <v/>
      </c>
      <c r="HC244" s="52" t="str">
        <f>IF(COUNT(#REF!)=0,"",AVERAGE(#REF!))</f>
        <v/>
      </c>
      <c r="HE244" s="48"/>
      <c r="HF244" s="17" t="s">
        <v>1</v>
      </c>
      <c r="HG244" s="36" t="str">
        <f>IF(COUNT(HG234:HG243)=0,"",AVERAGE(HG234:HG243))</f>
        <v/>
      </c>
      <c r="HH244" s="36" t="str">
        <f t="shared" ref="HH244:HL244" si="1129">IF(COUNT(HH234:HH243)=0,"",AVERAGE(HH234:HH243))</f>
        <v/>
      </c>
      <c r="HI244" s="36" t="str">
        <f t="shared" si="1129"/>
        <v/>
      </c>
      <c r="HJ244" s="36" t="str">
        <f t="shared" si="1129"/>
        <v/>
      </c>
      <c r="HK244" s="36" t="str">
        <f t="shared" si="1129"/>
        <v/>
      </c>
      <c r="HL244" s="36" t="str">
        <f t="shared" si="1129"/>
        <v/>
      </c>
      <c r="HM244" s="52" t="str">
        <f>IF(COUNT(#REF!)=0,"",AVERAGE(#REF!))</f>
        <v/>
      </c>
      <c r="HO244" s="48"/>
      <c r="HP244" s="17" t="s">
        <v>1</v>
      </c>
      <c r="HQ244" s="36" t="str">
        <f>IF(COUNT(HQ234:HQ243)=0,"",AVERAGE(HQ234:HQ243))</f>
        <v/>
      </c>
      <c r="HR244" s="36" t="str">
        <f t="shared" ref="HR244:HV244" si="1130">IF(COUNT(HR234:HR243)=0,"",AVERAGE(HR234:HR243))</f>
        <v/>
      </c>
      <c r="HS244" s="36" t="str">
        <f t="shared" si="1130"/>
        <v/>
      </c>
      <c r="HT244" s="36" t="str">
        <f t="shared" si="1130"/>
        <v/>
      </c>
      <c r="HU244" s="36" t="str">
        <f t="shared" si="1130"/>
        <v/>
      </c>
      <c r="HV244" s="36" t="str">
        <f t="shared" si="1130"/>
        <v/>
      </c>
      <c r="HW244" s="52" t="str">
        <f>IF(COUNT(#REF!)=0,"",AVERAGE(#REF!))</f>
        <v/>
      </c>
      <c r="HY244" s="48"/>
      <c r="HZ244" s="17" t="s">
        <v>1</v>
      </c>
      <c r="IA244" s="36" t="str">
        <f>IF(COUNT(IA234:IA243)=0,"",AVERAGE(IA234:IA243))</f>
        <v/>
      </c>
      <c r="IB244" s="36" t="str">
        <f t="shared" ref="IB244:IF244" si="1131">IF(COUNT(IB234:IB243)=0,"",AVERAGE(IB234:IB243))</f>
        <v/>
      </c>
      <c r="IC244" s="36" t="str">
        <f t="shared" si="1131"/>
        <v/>
      </c>
      <c r="ID244" s="36" t="str">
        <f t="shared" si="1131"/>
        <v/>
      </c>
      <c r="IE244" s="36" t="str">
        <f t="shared" si="1131"/>
        <v/>
      </c>
      <c r="IF244" s="36" t="str">
        <f t="shared" si="1131"/>
        <v/>
      </c>
      <c r="IG244" s="52" t="str">
        <f>IF(COUNT(#REF!)=0,"",AVERAGE(#REF!))</f>
        <v/>
      </c>
      <c r="II244" s="48"/>
      <c r="IJ244" s="17" t="s">
        <v>1</v>
      </c>
      <c r="IK244" s="36" t="str">
        <f>IF(COUNT(IK234:IK243)=0,"",AVERAGE(IK234:IK243))</f>
        <v/>
      </c>
      <c r="IL244" s="36" t="str">
        <f t="shared" ref="IL244:IP244" si="1132">IF(COUNT(IL234:IL243)=0,"",AVERAGE(IL234:IL243))</f>
        <v/>
      </c>
      <c r="IM244" s="36" t="str">
        <f t="shared" si="1132"/>
        <v/>
      </c>
      <c r="IN244" s="36" t="str">
        <f t="shared" si="1132"/>
        <v/>
      </c>
      <c r="IO244" s="36" t="str">
        <f t="shared" si="1132"/>
        <v/>
      </c>
      <c r="IP244" s="36" t="str">
        <f t="shared" si="1132"/>
        <v/>
      </c>
      <c r="IQ244" s="52" t="str">
        <f>IF(COUNT(#REF!)=0,"",AVERAGE(#REF!))</f>
        <v/>
      </c>
      <c r="IS244" s="48"/>
      <c r="IT244" s="17" t="s">
        <v>1</v>
      </c>
      <c r="IU244" s="36" t="str">
        <f>IF(COUNT(IU234:IU243)=0,"",AVERAGE(IU234:IU243))</f>
        <v/>
      </c>
      <c r="IV244" s="36" t="str">
        <f t="shared" ref="IV244:IZ244" si="1133">IF(COUNT(IV234:IV243)=0,"",AVERAGE(IV234:IV243))</f>
        <v/>
      </c>
      <c r="IW244" s="36" t="str">
        <f t="shared" si="1133"/>
        <v/>
      </c>
      <c r="IX244" s="36" t="str">
        <f t="shared" si="1133"/>
        <v/>
      </c>
      <c r="IY244" s="36" t="str">
        <f t="shared" si="1133"/>
        <v/>
      </c>
      <c r="IZ244" s="36" t="str">
        <f t="shared" si="1133"/>
        <v/>
      </c>
      <c r="JA244" s="52" t="str">
        <f>IF(COUNT(#REF!)=0,"",AVERAGE(#REF!))</f>
        <v/>
      </c>
    </row>
    <row r="245" spans="1:261" ht="13.8" x14ac:dyDescent="0.25">
      <c r="A245" s="202"/>
      <c r="B245" s="203">
        <f>SUM(B246:B262)*10</f>
        <v>40</v>
      </c>
      <c r="C245" s="340">
        <v>8</v>
      </c>
      <c r="D245" s="40" t="s">
        <v>111</v>
      </c>
      <c r="E245" s="40">
        <f>(($B$246*E246)+($B$250*E250)+($B$254*E254)+($B$259*E259))/$B$245</f>
        <v>0</v>
      </c>
      <c r="F245" s="40" t="e">
        <f t="shared" ref="F245:J245" si="1134">(($B$246*F246)+($B$250*F250)+($B$254*F254)+($B$259*F259))/$B$245</f>
        <v>#DIV/0!</v>
      </c>
      <c r="G245" s="40" t="e">
        <f t="shared" si="1134"/>
        <v>#DIV/0!</v>
      </c>
      <c r="H245" s="40" t="e">
        <f t="shared" si="1134"/>
        <v>#DIV/0!</v>
      </c>
      <c r="I245" s="40" t="e">
        <f t="shared" si="1134"/>
        <v>#DIV/0!</v>
      </c>
      <c r="J245" s="40" t="e">
        <f t="shared" si="1134"/>
        <v>#DIV/0!</v>
      </c>
      <c r="K245" s="52"/>
      <c r="M245" s="39">
        <v>8</v>
      </c>
      <c r="N245" s="40" t="s">
        <v>111</v>
      </c>
      <c r="O245" s="40"/>
      <c r="P245" s="40"/>
      <c r="Q245" s="40"/>
      <c r="R245" s="40"/>
      <c r="S245" s="40"/>
      <c r="T245" s="40"/>
      <c r="U245" s="52" t="s">
        <v>548</v>
      </c>
      <c r="W245" s="39">
        <v>8</v>
      </c>
      <c r="X245" s="40" t="s">
        <v>111</v>
      </c>
      <c r="Y245" s="40"/>
      <c r="Z245" s="40"/>
      <c r="AA245" s="40"/>
      <c r="AB245" s="40"/>
      <c r="AC245" s="40"/>
      <c r="AD245" s="40"/>
      <c r="AE245" s="52"/>
      <c r="AG245" s="39">
        <v>8</v>
      </c>
      <c r="AH245" s="40" t="s">
        <v>111</v>
      </c>
      <c r="AI245" s="40"/>
      <c r="AJ245" s="40"/>
      <c r="AK245" s="40"/>
      <c r="AL245" s="40"/>
      <c r="AM245" s="40"/>
      <c r="AN245" s="40"/>
      <c r="AO245" s="52"/>
      <c r="AQ245" s="39">
        <v>8</v>
      </c>
      <c r="AR245" s="40" t="s">
        <v>111</v>
      </c>
      <c r="AS245" s="40"/>
      <c r="AT245" s="40"/>
      <c r="AU245" s="40"/>
      <c r="AV245" s="40"/>
      <c r="AW245" s="40"/>
      <c r="AX245" s="40"/>
      <c r="AY245" s="52"/>
      <c r="BA245" s="39">
        <v>8</v>
      </c>
      <c r="BB245" s="40" t="s">
        <v>111</v>
      </c>
      <c r="BC245" s="40"/>
      <c r="BD245" s="40"/>
      <c r="BE245" s="40"/>
      <c r="BF245" s="40"/>
      <c r="BG245" s="40"/>
      <c r="BH245" s="40"/>
      <c r="BI245" s="52"/>
      <c r="BK245" s="39">
        <v>8</v>
      </c>
      <c r="BL245" s="40" t="s">
        <v>111</v>
      </c>
      <c r="BM245" s="40"/>
      <c r="BN245" s="40"/>
      <c r="BO245" s="40"/>
      <c r="BP245" s="40"/>
      <c r="BQ245" s="40"/>
      <c r="BR245" s="40"/>
      <c r="BS245" s="52"/>
      <c r="BU245" s="39">
        <v>8</v>
      </c>
      <c r="BV245" s="40" t="s">
        <v>111</v>
      </c>
      <c r="BW245" s="40"/>
      <c r="BX245" s="40"/>
      <c r="BY245" s="40"/>
      <c r="BZ245" s="40"/>
      <c r="CA245" s="40"/>
      <c r="CB245" s="40"/>
      <c r="CC245" s="52"/>
      <c r="CE245" s="39">
        <v>8</v>
      </c>
      <c r="CF245" s="40" t="s">
        <v>111</v>
      </c>
      <c r="CG245" s="40"/>
      <c r="CH245" s="40"/>
      <c r="CI245" s="40"/>
      <c r="CJ245" s="40"/>
      <c r="CK245" s="40"/>
      <c r="CL245" s="40"/>
      <c r="CM245" s="52"/>
      <c r="CO245" s="39">
        <v>8</v>
      </c>
      <c r="CP245" s="40" t="s">
        <v>111</v>
      </c>
      <c r="CQ245" s="40"/>
      <c r="CR245" s="40"/>
      <c r="CS245" s="40"/>
      <c r="CT245" s="40"/>
      <c r="CU245" s="40"/>
      <c r="CV245" s="40"/>
      <c r="CW245" s="52"/>
      <c r="CY245" s="39">
        <v>8</v>
      </c>
      <c r="CZ245" s="40" t="s">
        <v>111</v>
      </c>
      <c r="DA245" s="40"/>
      <c r="DB245" s="40"/>
      <c r="DC245" s="40"/>
      <c r="DD245" s="40"/>
      <c r="DE245" s="40"/>
      <c r="DF245" s="40"/>
      <c r="DG245" s="52"/>
      <c r="DI245" s="39">
        <v>8</v>
      </c>
      <c r="DJ245" s="40" t="s">
        <v>111</v>
      </c>
      <c r="DK245" s="40"/>
      <c r="DL245" s="40"/>
      <c r="DM245" s="40"/>
      <c r="DN245" s="40"/>
      <c r="DO245" s="40"/>
      <c r="DP245" s="40"/>
      <c r="DQ245" s="52"/>
      <c r="DS245" s="39">
        <v>8</v>
      </c>
      <c r="DT245" s="40" t="s">
        <v>111</v>
      </c>
      <c r="DU245" s="40"/>
      <c r="DV245" s="40"/>
      <c r="DW245" s="40"/>
      <c r="DX245" s="40"/>
      <c r="DY245" s="40"/>
      <c r="DZ245" s="40"/>
      <c r="EA245" s="52"/>
      <c r="EC245" s="39">
        <v>8</v>
      </c>
      <c r="ED245" s="40" t="s">
        <v>111</v>
      </c>
      <c r="EE245" s="40"/>
      <c r="EF245" s="40"/>
      <c r="EG245" s="40"/>
      <c r="EH245" s="40"/>
      <c r="EI245" s="40"/>
      <c r="EJ245" s="40"/>
      <c r="EK245" s="52"/>
      <c r="EM245" s="39">
        <v>8</v>
      </c>
      <c r="EN245" s="40" t="s">
        <v>111</v>
      </c>
      <c r="EO245" s="40"/>
      <c r="EP245" s="40"/>
      <c r="EQ245" s="40"/>
      <c r="ER245" s="40"/>
      <c r="ES245" s="40"/>
      <c r="ET245" s="40"/>
      <c r="EU245" s="52"/>
      <c r="EW245" s="39">
        <v>8</v>
      </c>
      <c r="EX245" s="40" t="s">
        <v>111</v>
      </c>
      <c r="EY245" s="40"/>
      <c r="EZ245" s="40"/>
      <c r="FA245" s="40"/>
      <c r="FB245" s="40"/>
      <c r="FC245" s="40"/>
      <c r="FD245" s="40"/>
      <c r="FE245" s="52"/>
      <c r="FG245" s="39">
        <v>8</v>
      </c>
      <c r="FH245" s="40" t="s">
        <v>111</v>
      </c>
      <c r="FI245" s="40"/>
      <c r="FJ245" s="40"/>
      <c r="FK245" s="40"/>
      <c r="FL245" s="40"/>
      <c r="FM245" s="40"/>
      <c r="FN245" s="40"/>
      <c r="FO245" s="52"/>
      <c r="FQ245" s="39">
        <v>8</v>
      </c>
      <c r="FR245" s="40" t="s">
        <v>111</v>
      </c>
      <c r="FS245" s="40"/>
      <c r="FT245" s="40"/>
      <c r="FU245" s="40"/>
      <c r="FV245" s="40"/>
      <c r="FW245" s="40"/>
      <c r="FX245" s="40"/>
      <c r="FY245" s="52"/>
      <c r="GA245" s="39">
        <v>8</v>
      </c>
      <c r="GB245" s="40" t="s">
        <v>111</v>
      </c>
      <c r="GC245" s="40"/>
      <c r="GD245" s="40"/>
      <c r="GE245" s="40"/>
      <c r="GF245" s="40"/>
      <c r="GG245" s="40"/>
      <c r="GH245" s="40"/>
      <c r="GI245" s="52"/>
      <c r="GK245" s="39">
        <v>8</v>
      </c>
      <c r="GL245" s="40" t="s">
        <v>111</v>
      </c>
      <c r="GM245" s="40"/>
      <c r="GN245" s="40"/>
      <c r="GO245" s="40"/>
      <c r="GP245" s="40"/>
      <c r="GQ245" s="40"/>
      <c r="GR245" s="40"/>
      <c r="GS245" s="52"/>
      <c r="GU245" s="39">
        <v>8</v>
      </c>
      <c r="GV245" s="40" t="s">
        <v>111</v>
      </c>
      <c r="GW245" s="40"/>
      <c r="GX245" s="40"/>
      <c r="GY245" s="40"/>
      <c r="GZ245" s="40"/>
      <c r="HA245" s="40"/>
      <c r="HB245" s="40"/>
      <c r="HC245" s="52"/>
      <c r="HE245" s="39">
        <v>8</v>
      </c>
      <c r="HF245" s="40" t="s">
        <v>111</v>
      </c>
      <c r="HG245" s="40"/>
      <c r="HH245" s="40"/>
      <c r="HI245" s="40"/>
      <c r="HJ245" s="40"/>
      <c r="HK245" s="40"/>
      <c r="HL245" s="40"/>
      <c r="HM245" s="52"/>
      <c r="HO245" s="39">
        <v>8</v>
      </c>
      <c r="HP245" s="40" t="s">
        <v>111</v>
      </c>
      <c r="HQ245" s="40"/>
      <c r="HR245" s="40"/>
      <c r="HS245" s="40"/>
      <c r="HT245" s="40"/>
      <c r="HU245" s="40"/>
      <c r="HV245" s="40"/>
      <c r="HW245" s="52"/>
      <c r="HY245" s="39">
        <v>8</v>
      </c>
      <c r="HZ245" s="40" t="s">
        <v>111</v>
      </c>
      <c r="IA245" s="40"/>
      <c r="IB245" s="40"/>
      <c r="IC245" s="40"/>
      <c r="ID245" s="40"/>
      <c r="IE245" s="40"/>
      <c r="IF245" s="40"/>
      <c r="IG245" s="52"/>
      <c r="II245" s="39">
        <v>8</v>
      </c>
      <c r="IJ245" s="40" t="s">
        <v>111</v>
      </c>
      <c r="IK245" s="40"/>
      <c r="IL245" s="40"/>
      <c r="IM245" s="40"/>
      <c r="IN245" s="40"/>
      <c r="IO245" s="40"/>
      <c r="IP245" s="40"/>
      <c r="IQ245" s="52"/>
      <c r="IS245" s="39">
        <v>8</v>
      </c>
      <c r="IT245" s="40" t="s">
        <v>111</v>
      </c>
      <c r="IU245" s="40"/>
      <c r="IV245" s="40"/>
      <c r="IW245" s="40"/>
      <c r="IX245" s="40"/>
      <c r="IY245" s="40"/>
      <c r="IZ245" s="40"/>
      <c r="JA245" s="52"/>
    </row>
    <row r="246" spans="1:261" ht="13.8" outlineLevel="1" x14ac:dyDescent="0.25">
      <c r="A246" s="99" t="s">
        <v>129</v>
      </c>
      <c r="B246" s="345">
        <f>IF(A246="High",TECHHigh,(IF(A246="Medium",TECHMed,(IF(A246="Low",TechLow,0)))))</f>
        <v>1</v>
      </c>
      <c r="C246" s="341">
        <v>8.1</v>
      </c>
      <c r="D246" s="38" t="s">
        <v>428</v>
      </c>
      <c r="E246" s="349">
        <f>E249</f>
        <v>0</v>
      </c>
      <c r="F246" s="349" t="e">
        <f t="shared" ref="F246:J246" si="1135">F249</f>
        <v>#DIV/0!</v>
      </c>
      <c r="G246" s="349" t="e">
        <f t="shared" si="1135"/>
        <v>#DIV/0!</v>
      </c>
      <c r="H246" s="349" t="e">
        <f t="shared" si="1135"/>
        <v>#DIV/0!</v>
      </c>
      <c r="I246" s="349" t="e">
        <f t="shared" si="1135"/>
        <v>#DIV/0!</v>
      </c>
      <c r="J246" s="349" t="e">
        <f t="shared" si="1135"/>
        <v>#DIV/0!</v>
      </c>
      <c r="K246" s="52"/>
      <c r="M246" s="37">
        <v>8.1</v>
      </c>
      <c r="N246" s="38" t="s">
        <v>428</v>
      </c>
      <c r="O246" s="38"/>
      <c r="P246" s="38"/>
      <c r="Q246" s="38"/>
      <c r="R246" s="38"/>
      <c r="S246" s="38"/>
      <c r="T246" s="38"/>
      <c r="U246" s="52"/>
      <c r="W246" s="37">
        <v>8.1</v>
      </c>
      <c r="X246" s="38" t="s">
        <v>428</v>
      </c>
      <c r="Y246" s="38"/>
      <c r="Z246" s="38"/>
      <c r="AA246" s="38"/>
      <c r="AB246" s="38"/>
      <c r="AC246" s="38"/>
      <c r="AD246" s="38"/>
      <c r="AE246" s="52"/>
      <c r="AG246" s="37">
        <v>8.1</v>
      </c>
      <c r="AH246" s="38" t="s">
        <v>428</v>
      </c>
      <c r="AI246" s="38"/>
      <c r="AJ246" s="38"/>
      <c r="AK246" s="38"/>
      <c r="AL246" s="38"/>
      <c r="AM246" s="38"/>
      <c r="AN246" s="38"/>
      <c r="AO246" s="52"/>
      <c r="AQ246" s="37">
        <v>8.1</v>
      </c>
      <c r="AR246" s="38" t="s">
        <v>428</v>
      </c>
      <c r="AS246" s="38"/>
      <c r="AT246" s="38"/>
      <c r="AU246" s="38"/>
      <c r="AV246" s="38"/>
      <c r="AW246" s="38"/>
      <c r="AX246" s="38"/>
      <c r="AY246" s="52"/>
      <c r="BA246" s="37">
        <v>8.1</v>
      </c>
      <c r="BB246" s="38" t="s">
        <v>428</v>
      </c>
      <c r="BC246" s="38"/>
      <c r="BD246" s="38"/>
      <c r="BE246" s="38"/>
      <c r="BF246" s="38"/>
      <c r="BG246" s="38"/>
      <c r="BH246" s="38"/>
      <c r="BI246" s="52"/>
      <c r="BK246" s="37">
        <v>8.1</v>
      </c>
      <c r="BL246" s="38" t="s">
        <v>428</v>
      </c>
      <c r="BM246" s="38"/>
      <c r="BN246" s="38"/>
      <c r="BO246" s="38"/>
      <c r="BP246" s="38"/>
      <c r="BQ246" s="38"/>
      <c r="BR246" s="38"/>
      <c r="BS246" s="52"/>
      <c r="BU246" s="37">
        <v>8.1</v>
      </c>
      <c r="BV246" s="38" t="s">
        <v>428</v>
      </c>
      <c r="BW246" s="38"/>
      <c r="BX246" s="38"/>
      <c r="BY246" s="38"/>
      <c r="BZ246" s="38"/>
      <c r="CA246" s="38"/>
      <c r="CB246" s="38"/>
      <c r="CC246" s="52"/>
      <c r="CE246" s="37">
        <v>8.1</v>
      </c>
      <c r="CF246" s="38" t="s">
        <v>428</v>
      </c>
      <c r="CG246" s="38"/>
      <c r="CH246" s="38"/>
      <c r="CI246" s="38"/>
      <c r="CJ246" s="38"/>
      <c r="CK246" s="38"/>
      <c r="CL246" s="38"/>
      <c r="CM246" s="52"/>
      <c r="CO246" s="37">
        <v>8.1</v>
      </c>
      <c r="CP246" s="38" t="s">
        <v>428</v>
      </c>
      <c r="CQ246" s="38"/>
      <c r="CR246" s="38"/>
      <c r="CS246" s="38"/>
      <c r="CT246" s="38"/>
      <c r="CU246" s="38"/>
      <c r="CV246" s="38"/>
      <c r="CW246" s="52"/>
      <c r="CY246" s="37">
        <v>8.1</v>
      </c>
      <c r="CZ246" s="38" t="s">
        <v>428</v>
      </c>
      <c r="DA246" s="38"/>
      <c r="DB246" s="38"/>
      <c r="DC246" s="38"/>
      <c r="DD246" s="38"/>
      <c r="DE246" s="38"/>
      <c r="DF246" s="38"/>
      <c r="DG246" s="52"/>
      <c r="DI246" s="37">
        <v>8.1</v>
      </c>
      <c r="DJ246" s="38" t="s">
        <v>428</v>
      </c>
      <c r="DK246" s="38"/>
      <c r="DL246" s="38"/>
      <c r="DM246" s="38"/>
      <c r="DN246" s="38"/>
      <c r="DO246" s="38"/>
      <c r="DP246" s="38"/>
      <c r="DQ246" s="52"/>
      <c r="DS246" s="37">
        <v>8.1</v>
      </c>
      <c r="DT246" s="38" t="s">
        <v>428</v>
      </c>
      <c r="DU246" s="38"/>
      <c r="DV246" s="38"/>
      <c r="DW246" s="38"/>
      <c r="DX246" s="38"/>
      <c r="DY246" s="38"/>
      <c r="DZ246" s="38"/>
      <c r="EA246" s="52"/>
      <c r="EC246" s="37">
        <v>8.1</v>
      </c>
      <c r="ED246" s="38" t="s">
        <v>428</v>
      </c>
      <c r="EE246" s="38"/>
      <c r="EF246" s="38"/>
      <c r="EG246" s="38"/>
      <c r="EH246" s="38"/>
      <c r="EI246" s="38"/>
      <c r="EJ246" s="38"/>
      <c r="EK246" s="52"/>
      <c r="EM246" s="37">
        <v>8.1</v>
      </c>
      <c r="EN246" s="38" t="s">
        <v>428</v>
      </c>
      <c r="EO246" s="38"/>
      <c r="EP246" s="38"/>
      <c r="EQ246" s="38"/>
      <c r="ER246" s="38"/>
      <c r="ES246" s="38"/>
      <c r="ET246" s="38"/>
      <c r="EU246" s="52"/>
      <c r="EW246" s="37">
        <v>8.1</v>
      </c>
      <c r="EX246" s="38" t="s">
        <v>428</v>
      </c>
      <c r="EY246" s="38"/>
      <c r="EZ246" s="38"/>
      <c r="FA246" s="38"/>
      <c r="FB246" s="38"/>
      <c r="FC246" s="38"/>
      <c r="FD246" s="38"/>
      <c r="FE246" s="52"/>
      <c r="FG246" s="37">
        <v>8.1</v>
      </c>
      <c r="FH246" s="38" t="s">
        <v>428</v>
      </c>
      <c r="FI246" s="38"/>
      <c r="FJ246" s="38"/>
      <c r="FK246" s="38"/>
      <c r="FL246" s="38"/>
      <c r="FM246" s="38"/>
      <c r="FN246" s="38"/>
      <c r="FO246" s="52"/>
      <c r="FQ246" s="37">
        <v>8.1</v>
      </c>
      <c r="FR246" s="38" t="s">
        <v>428</v>
      </c>
      <c r="FS246" s="38"/>
      <c r="FT246" s="38"/>
      <c r="FU246" s="38"/>
      <c r="FV246" s="38"/>
      <c r="FW246" s="38"/>
      <c r="FX246" s="38"/>
      <c r="FY246" s="52"/>
      <c r="GA246" s="37">
        <v>8.1</v>
      </c>
      <c r="GB246" s="38" t="s">
        <v>428</v>
      </c>
      <c r="GC246" s="38"/>
      <c r="GD246" s="38"/>
      <c r="GE246" s="38"/>
      <c r="GF246" s="38"/>
      <c r="GG246" s="38"/>
      <c r="GH246" s="38"/>
      <c r="GI246" s="52"/>
      <c r="GK246" s="37">
        <v>8.1</v>
      </c>
      <c r="GL246" s="38" t="s">
        <v>428</v>
      </c>
      <c r="GM246" s="38"/>
      <c r="GN246" s="38"/>
      <c r="GO246" s="38"/>
      <c r="GP246" s="38"/>
      <c r="GQ246" s="38"/>
      <c r="GR246" s="38"/>
      <c r="GS246" s="52"/>
      <c r="GU246" s="37">
        <v>8.1</v>
      </c>
      <c r="GV246" s="38" t="s">
        <v>428</v>
      </c>
      <c r="GW246" s="38"/>
      <c r="GX246" s="38"/>
      <c r="GY246" s="38"/>
      <c r="GZ246" s="38"/>
      <c r="HA246" s="38"/>
      <c r="HB246" s="38"/>
      <c r="HC246" s="52"/>
      <c r="HE246" s="37">
        <v>8.1</v>
      </c>
      <c r="HF246" s="38" t="s">
        <v>428</v>
      </c>
      <c r="HG246" s="38"/>
      <c r="HH246" s="38"/>
      <c r="HI246" s="38"/>
      <c r="HJ246" s="38"/>
      <c r="HK246" s="38"/>
      <c r="HL246" s="38"/>
      <c r="HM246" s="52"/>
      <c r="HO246" s="37">
        <v>8.1</v>
      </c>
      <c r="HP246" s="38" t="s">
        <v>428</v>
      </c>
      <c r="HQ246" s="38"/>
      <c r="HR246" s="38"/>
      <c r="HS246" s="38"/>
      <c r="HT246" s="38"/>
      <c r="HU246" s="38"/>
      <c r="HV246" s="38"/>
      <c r="HW246" s="52"/>
      <c r="HY246" s="37">
        <v>8.1</v>
      </c>
      <c r="HZ246" s="38" t="s">
        <v>428</v>
      </c>
      <c r="IA246" s="38"/>
      <c r="IB246" s="38"/>
      <c r="IC246" s="38"/>
      <c r="ID246" s="38"/>
      <c r="IE246" s="38"/>
      <c r="IF246" s="38"/>
      <c r="IG246" s="52"/>
      <c r="II246" s="37">
        <v>8.1</v>
      </c>
      <c r="IJ246" s="38" t="s">
        <v>428</v>
      </c>
      <c r="IK246" s="38"/>
      <c r="IL246" s="38"/>
      <c r="IM246" s="38"/>
      <c r="IN246" s="38"/>
      <c r="IO246" s="38"/>
      <c r="IP246" s="38"/>
      <c r="IQ246" s="52"/>
      <c r="IS246" s="37">
        <v>8.1</v>
      </c>
      <c r="IT246" s="38" t="s">
        <v>428</v>
      </c>
      <c r="IU246" s="38"/>
      <c r="IV246" s="38"/>
      <c r="IW246" s="38"/>
      <c r="IX246" s="38"/>
      <c r="IY246" s="38"/>
      <c r="IZ246" s="38"/>
      <c r="JA246" s="52"/>
    </row>
    <row r="247" spans="1:261" outlineLevel="2" x14ac:dyDescent="0.25">
      <c r="A247" s="1"/>
      <c r="B247" s="338"/>
      <c r="C247" s="328"/>
      <c r="D247" s="41">
        <v>1</v>
      </c>
      <c r="E247" s="6"/>
      <c r="F247" s="6"/>
      <c r="G247" s="6"/>
      <c r="H247" s="6"/>
      <c r="I247" s="6"/>
      <c r="J247" s="6"/>
      <c r="K247" s="52"/>
      <c r="M247" s="328"/>
      <c r="N247" s="41">
        <v>1</v>
      </c>
      <c r="O247" s="6">
        <v>0</v>
      </c>
      <c r="P247" s="6"/>
      <c r="Q247" s="6"/>
      <c r="R247" s="6"/>
      <c r="S247" s="6"/>
      <c r="T247" s="6"/>
      <c r="U247" s="52"/>
      <c r="W247" s="328"/>
      <c r="X247" s="41">
        <v>1</v>
      </c>
      <c r="Y247" s="6"/>
      <c r="Z247" s="6"/>
      <c r="AA247" s="6"/>
      <c r="AB247" s="6"/>
      <c r="AC247" s="6"/>
      <c r="AD247" s="6"/>
      <c r="AE247" s="52"/>
      <c r="AG247" s="328"/>
      <c r="AH247" s="41">
        <v>1</v>
      </c>
      <c r="AI247" s="6"/>
      <c r="AJ247" s="6"/>
      <c r="AK247" s="6"/>
      <c r="AL247" s="6"/>
      <c r="AM247" s="6"/>
      <c r="AN247" s="6"/>
      <c r="AO247" s="52"/>
      <c r="AQ247" s="328"/>
      <c r="AR247" s="41">
        <v>1</v>
      </c>
      <c r="AS247" s="6"/>
      <c r="AT247" s="6"/>
      <c r="AU247" s="6"/>
      <c r="AV247" s="6"/>
      <c r="AW247" s="6"/>
      <c r="AX247" s="6"/>
      <c r="AY247" s="52"/>
      <c r="BA247" s="328"/>
      <c r="BB247" s="41">
        <v>1</v>
      </c>
      <c r="BC247" s="6"/>
      <c r="BD247" s="6"/>
      <c r="BE247" s="6"/>
      <c r="BF247" s="6"/>
      <c r="BG247" s="6"/>
      <c r="BH247" s="6"/>
      <c r="BI247" s="52"/>
      <c r="BK247" s="328"/>
      <c r="BL247" s="41">
        <v>1</v>
      </c>
      <c r="BM247" s="6"/>
      <c r="BN247" s="6"/>
      <c r="BO247" s="6"/>
      <c r="BP247" s="6"/>
      <c r="BQ247" s="6"/>
      <c r="BR247" s="6"/>
      <c r="BS247" s="52"/>
      <c r="BU247" s="328"/>
      <c r="BV247" s="41">
        <v>1</v>
      </c>
      <c r="BW247" s="6"/>
      <c r="BX247" s="6"/>
      <c r="BY247" s="6"/>
      <c r="BZ247" s="6"/>
      <c r="CA247" s="6"/>
      <c r="CB247" s="6"/>
      <c r="CC247" s="52"/>
      <c r="CE247" s="328"/>
      <c r="CF247" s="41">
        <v>1</v>
      </c>
      <c r="CG247" s="6"/>
      <c r="CH247" s="6"/>
      <c r="CI247" s="6"/>
      <c r="CJ247" s="6"/>
      <c r="CK247" s="6"/>
      <c r="CL247" s="6"/>
      <c r="CM247" s="52"/>
      <c r="CO247" s="328"/>
      <c r="CP247" s="41">
        <v>1</v>
      </c>
      <c r="CQ247" s="6"/>
      <c r="CR247" s="6"/>
      <c r="CS247" s="6"/>
      <c r="CT247" s="6"/>
      <c r="CU247" s="6"/>
      <c r="CV247" s="6"/>
      <c r="CW247" s="52"/>
      <c r="CY247" s="328"/>
      <c r="CZ247" s="41">
        <v>1</v>
      </c>
      <c r="DA247" s="6"/>
      <c r="DB247" s="6"/>
      <c r="DC247" s="6"/>
      <c r="DD247" s="6"/>
      <c r="DE247" s="6"/>
      <c r="DF247" s="6"/>
      <c r="DG247" s="52"/>
      <c r="DI247" s="328"/>
      <c r="DJ247" s="41">
        <v>1</v>
      </c>
      <c r="DK247" s="6"/>
      <c r="DL247" s="6"/>
      <c r="DM247" s="6"/>
      <c r="DN247" s="6"/>
      <c r="DO247" s="6"/>
      <c r="DP247" s="6"/>
      <c r="DQ247" s="52"/>
      <c r="DS247" s="328"/>
      <c r="DT247" s="41">
        <v>1</v>
      </c>
      <c r="DU247" s="6"/>
      <c r="DV247" s="6"/>
      <c r="DW247" s="6"/>
      <c r="DX247" s="6"/>
      <c r="DY247" s="6"/>
      <c r="DZ247" s="6"/>
      <c r="EA247" s="52"/>
      <c r="EC247" s="328"/>
      <c r="ED247" s="41">
        <v>1</v>
      </c>
      <c r="EE247" s="6"/>
      <c r="EF247" s="6"/>
      <c r="EG247" s="6"/>
      <c r="EH247" s="6"/>
      <c r="EI247" s="6"/>
      <c r="EJ247" s="6"/>
      <c r="EK247" s="52"/>
      <c r="EM247" s="328"/>
      <c r="EN247" s="41">
        <v>1</v>
      </c>
      <c r="EO247" s="6"/>
      <c r="EP247" s="6"/>
      <c r="EQ247" s="6"/>
      <c r="ER247" s="6"/>
      <c r="ES247" s="6"/>
      <c r="ET247" s="6"/>
      <c r="EU247" s="52"/>
      <c r="EW247" s="328"/>
      <c r="EX247" s="41">
        <v>1</v>
      </c>
      <c r="EY247" s="6"/>
      <c r="EZ247" s="6"/>
      <c r="FA247" s="6"/>
      <c r="FB247" s="6"/>
      <c r="FC247" s="6"/>
      <c r="FD247" s="6"/>
      <c r="FE247" s="52"/>
      <c r="FG247" s="328"/>
      <c r="FH247" s="41">
        <v>1</v>
      </c>
      <c r="FI247" s="6"/>
      <c r="FJ247" s="6"/>
      <c r="FK247" s="6"/>
      <c r="FL247" s="6"/>
      <c r="FM247" s="6"/>
      <c r="FN247" s="6"/>
      <c r="FO247" s="52"/>
      <c r="FQ247" s="328"/>
      <c r="FR247" s="41">
        <v>1</v>
      </c>
      <c r="FS247" s="6"/>
      <c r="FT247" s="6"/>
      <c r="FU247" s="6"/>
      <c r="FV247" s="6"/>
      <c r="FW247" s="6"/>
      <c r="FX247" s="6"/>
      <c r="FY247" s="52"/>
      <c r="GA247" s="328"/>
      <c r="GB247" s="41">
        <v>1</v>
      </c>
      <c r="GC247" s="6"/>
      <c r="GD247" s="6"/>
      <c r="GE247" s="6"/>
      <c r="GF247" s="6"/>
      <c r="GG247" s="6"/>
      <c r="GH247" s="6"/>
      <c r="GI247" s="52"/>
      <c r="GK247" s="328"/>
      <c r="GL247" s="41">
        <v>1</v>
      </c>
      <c r="GM247" s="6"/>
      <c r="GN247" s="6"/>
      <c r="GO247" s="6"/>
      <c r="GP247" s="6"/>
      <c r="GQ247" s="6"/>
      <c r="GR247" s="6"/>
      <c r="GS247" s="52"/>
      <c r="GU247" s="328"/>
      <c r="GV247" s="41">
        <v>1</v>
      </c>
      <c r="GW247" s="6"/>
      <c r="GX247" s="6"/>
      <c r="GY247" s="6"/>
      <c r="GZ247" s="6"/>
      <c r="HA247" s="6"/>
      <c r="HB247" s="6"/>
      <c r="HC247" s="52"/>
      <c r="HE247" s="328"/>
      <c r="HF247" s="41">
        <v>1</v>
      </c>
      <c r="HG247" s="6"/>
      <c r="HH247" s="6"/>
      <c r="HI247" s="6"/>
      <c r="HJ247" s="6"/>
      <c r="HK247" s="6"/>
      <c r="HL247" s="6"/>
      <c r="HM247" s="52"/>
      <c r="HO247" s="328"/>
      <c r="HP247" s="41">
        <v>1</v>
      </c>
      <c r="HQ247" s="6"/>
      <c r="HR247" s="6"/>
      <c r="HS247" s="6"/>
      <c r="HT247" s="6"/>
      <c r="HU247" s="6"/>
      <c r="HV247" s="6"/>
      <c r="HW247" s="52"/>
      <c r="HY247" s="328"/>
      <c r="HZ247" s="41">
        <v>1</v>
      </c>
      <c r="IA247" s="6"/>
      <c r="IB247" s="6"/>
      <c r="IC247" s="6"/>
      <c r="ID247" s="6"/>
      <c r="IE247" s="6"/>
      <c r="IF247" s="6"/>
      <c r="IG247" s="52"/>
      <c r="II247" s="328"/>
      <c r="IJ247" s="41">
        <v>1</v>
      </c>
      <c r="IK247" s="6"/>
      <c r="IL247" s="6"/>
      <c r="IM247" s="6"/>
      <c r="IN247" s="6"/>
      <c r="IO247" s="6"/>
      <c r="IP247" s="6"/>
      <c r="IQ247" s="52"/>
      <c r="IS247" s="328"/>
      <c r="IT247" s="41">
        <v>1</v>
      </c>
      <c r="IU247" s="6"/>
      <c r="IV247" s="6"/>
      <c r="IW247" s="6"/>
      <c r="IX247" s="6"/>
      <c r="IY247" s="6"/>
      <c r="IZ247" s="6"/>
      <c r="JA247" s="52"/>
    </row>
    <row r="248" spans="1:261" outlineLevel="2" x14ac:dyDescent="0.25">
      <c r="A248" s="1"/>
      <c r="B248" s="338"/>
      <c r="C248" s="328"/>
      <c r="D248" s="41">
        <v>2</v>
      </c>
      <c r="E248" s="6"/>
      <c r="F248" s="6"/>
      <c r="G248" s="6"/>
      <c r="H248" s="6"/>
      <c r="I248" s="6"/>
      <c r="J248" s="6"/>
      <c r="K248" s="52"/>
      <c r="M248" s="328"/>
      <c r="N248" s="41">
        <v>2</v>
      </c>
      <c r="O248" s="6">
        <v>0</v>
      </c>
      <c r="P248" s="6"/>
      <c r="Q248" s="6"/>
      <c r="R248" s="6"/>
      <c r="S248" s="6"/>
      <c r="T248" s="6"/>
      <c r="U248" s="52"/>
      <c r="W248" s="328"/>
      <c r="X248" s="41">
        <v>2</v>
      </c>
      <c r="Y248" s="6"/>
      <c r="Z248" s="6"/>
      <c r="AA248" s="6"/>
      <c r="AB248" s="6"/>
      <c r="AC248" s="6"/>
      <c r="AD248" s="6"/>
      <c r="AE248" s="52"/>
      <c r="AG248" s="328"/>
      <c r="AH248" s="41">
        <v>2</v>
      </c>
      <c r="AI248" s="6"/>
      <c r="AJ248" s="6"/>
      <c r="AK248" s="6"/>
      <c r="AL248" s="6"/>
      <c r="AM248" s="6"/>
      <c r="AN248" s="6"/>
      <c r="AO248" s="52"/>
      <c r="AQ248" s="328"/>
      <c r="AR248" s="41">
        <v>2</v>
      </c>
      <c r="AS248" s="6"/>
      <c r="AT248" s="6"/>
      <c r="AU248" s="6"/>
      <c r="AV248" s="6"/>
      <c r="AW248" s="6"/>
      <c r="AX248" s="6"/>
      <c r="AY248" s="52"/>
      <c r="BA248" s="328"/>
      <c r="BB248" s="41">
        <v>2</v>
      </c>
      <c r="BC248" s="6"/>
      <c r="BD248" s="6"/>
      <c r="BE248" s="6"/>
      <c r="BF248" s="6"/>
      <c r="BG248" s="6"/>
      <c r="BH248" s="6"/>
      <c r="BI248" s="52"/>
      <c r="BK248" s="328"/>
      <c r="BL248" s="41">
        <v>2</v>
      </c>
      <c r="BM248" s="6"/>
      <c r="BN248" s="6"/>
      <c r="BO248" s="6"/>
      <c r="BP248" s="6"/>
      <c r="BQ248" s="6"/>
      <c r="BR248" s="6"/>
      <c r="BS248" s="52"/>
      <c r="BU248" s="328"/>
      <c r="BV248" s="41">
        <v>2</v>
      </c>
      <c r="BW248" s="6"/>
      <c r="BX248" s="6"/>
      <c r="BY248" s="6"/>
      <c r="BZ248" s="6"/>
      <c r="CA248" s="6"/>
      <c r="CB248" s="6"/>
      <c r="CC248" s="52"/>
      <c r="CE248" s="328"/>
      <c r="CF248" s="41">
        <v>2</v>
      </c>
      <c r="CG248" s="6"/>
      <c r="CH248" s="6"/>
      <c r="CI248" s="6"/>
      <c r="CJ248" s="6"/>
      <c r="CK248" s="6"/>
      <c r="CL248" s="6"/>
      <c r="CM248" s="52"/>
      <c r="CO248" s="328"/>
      <c r="CP248" s="41">
        <v>2</v>
      </c>
      <c r="CQ248" s="6"/>
      <c r="CR248" s="6"/>
      <c r="CS248" s="6"/>
      <c r="CT248" s="6"/>
      <c r="CU248" s="6"/>
      <c r="CV248" s="6"/>
      <c r="CW248" s="52"/>
      <c r="CY248" s="328"/>
      <c r="CZ248" s="41">
        <v>2</v>
      </c>
      <c r="DA248" s="6"/>
      <c r="DB248" s="6"/>
      <c r="DC248" s="6"/>
      <c r="DD248" s="6"/>
      <c r="DE248" s="6"/>
      <c r="DF248" s="6"/>
      <c r="DG248" s="52"/>
      <c r="DI248" s="328"/>
      <c r="DJ248" s="41">
        <v>2</v>
      </c>
      <c r="DK248" s="6"/>
      <c r="DL248" s="6"/>
      <c r="DM248" s="6"/>
      <c r="DN248" s="6"/>
      <c r="DO248" s="6"/>
      <c r="DP248" s="6"/>
      <c r="DQ248" s="52"/>
      <c r="DS248" s="328"/>
      <c r="DT248" s="41">
        <v>2</v>
      </c>
      <c r="DU248" s="6"/>
      <c r="DV248" s="6"/>
      <c r="DW248" s="6"/>
      <c r="DX248" s="6"/>
      <c r="DY248" s="6"/>
      <c r="DZ248" s="6"/>
      <c r="EA248" s="52"/>
      <c r="EC248" s="328"/>
      <c r="ED248" s="41">
        <v>2</v>
      </c>
      <c r="EE248" s="6"/>
      <c r="EF248" s="6"/>
      <c r="EG248" s="6"/>
      <c r="EH248" s="6"/>
      <c r="EI248" s="6"/>
      <c r="EJ248" s="6"/>
      <c r="EK248" s="52"/>
      <c r="EM248" s="328"/>
      <c r="EN248" s="41">
        <v>2</v>
      </c>
      <c r="EO248" s="6"/>
      <c r="EP248" s="6"/>
      <c r="EQ248" s="6"/>
      <c r="ER248" s="6"/>
      <c r="ES248" s="6"/>
      <c r="ET248" s="6"/>
      <c r="EU248" s="52"/>
      <c r="EW248" s="328"/>
      <c r="EX248" s="41">
        <v>2</v>
      </c>
      <c r="EY248" s="6"/>
      <c r="EZ248" s="6"/>
      <c r="FA248" s="6"/>
      <c r="FB248" s="6"/>
      <c r="FC248" s="6"/>
      <c r="FD248" s="6"/>
      <c r="FE248" s="52"/>
      <c r="FG248" s="328"/>
      <c r="FH248" s="41">
        <v>2</v>
      </c>
      <c r="FI248" s="6"/>
      <c r="FJ248" s="6"/>
      <c r="FK248" s="6"/>
      <c r="FL248" s="6"/>
      <c r="FM248" s="6"/>
      <c r="FN248" s="6"/>
      <c r="FO248" s="52"/>
      <c r="FQ248" s="328"/>
      <c r="FR248" s="41">
        <v>2</v>
      </c>
      <c r="FS248" s="6"/>
      <c r="FT248" s="6"/>
      <c r="FU248" s="6"/>
      <c r="FV248" s="6"/>
      <c r="FW248" s="6"/>
      <c r="FX248" s="6"/>
      <c r="FY248" s="52"/>
      <c r="GA248" s="328"/>
      <c r="GB248" s="41">
        <v>2</v>
      </c>
      <c r="GC248" s="6"/>
      <c r="GD248" s="6"/>
      <c r="GE248" s="6"/>
      <c r="GF248" s="6"/>
      <c r="GG248" s="6"/>
      <c r="GH248" s="6"/>
      <c r="GI248" s="52"/>
      <c r="GK248" s="328"/>
      <c r="GL248" s="41">
        <v>2</v>
      </c>
      <c r="GM248" s="6"/>
      <c r="GN248" s="6"/>
      <c r="GO248" s="6"/>
      <c r="GP248" s="6"/>
      <c r="GQ248" s="6"/>
      <c r="GR248" s="6"/>
      <c r="GS248" s="52"/>
      <c r="GU248" s="328"/>
      <c r="GV248" s="41">
        <v>2</v>
      </c>
      <c r="GW248" s="6"/>
      <c r="GX248" s="6"/>
      <c r="GY248" s="6"/>
      <c r="GZ248" s="6"/>
      <c r="HA248" s="6"/>
      <c r="HB248" s="6"/>
      <c r="HC248" s="52"/>
      <c r="HE248" s="328"/>
      <c r="HF248" s="41">
        <v>2</v>
      </c>
      <c r="HG248" s="6"/>
      <c r="HH248" s="6"/>
      <c r="HI248" s="6"/>
      <c r="HJ248" s="6"/>
      <c r="HK248" s="6"/>
      <c r="HL248" s="6"/>
      <c r="HM248" s="52"/>
      <c r="HO248" s="328"/>
      <c r="HP248" s="41">
        <v>2</v>
      </c>
      <c r="HQ248" s="6"/>
      <c r="HR248" s="6"/>
      <c r="HS248" s="6"/>
      <c r="HT248" s="6"/>
      <c r="HU248" s="6"/>
      <c r="HV248" s="6"/>
      <c r="HW248" s="52"/>
      <c r="HY248" s="328"/>
      <c r="HZ248" s="41">
        <v>2</v>
      </c>
      <c r="IA248" s="6"/>
      <c r="IB248" s="6"/>
      <c r="IC248" s="6"/>
      <c r="ID248" s="6"/>
      <c r="IE248" s="6"/>
      <c r="IF248" s="6"/>
      <c r="IG248" s="52"/>
      <c r="II248" s="328"/>
      <c r="IJ248" s="41">
        <v>2</v>
      </c>
      <c r="IK248" s="6"/>
      <c r="IL248" s="6"/>
      <c r="IM248" s="6"/>
      <c r="IN248" s="6"/>
      <c r="IO248" s="6"/>
      <c r="IP248" s="6"/>
      <c r="IQ248" s="52"/>
      <c r="IS248" s="328"/>
      <c r="IT248" s="41">
        <v>2</v>
      </c>
      <c r="IU248" s="6"/>
      <c r="IV248" s="6"/>
      <c r="IW248" s="6"/>
      <c r="IX248" s="6"/>
      <c r="IY248" s="6"/>
      <c r="IZ248" s="6"/>
      <c r="JA248" s="52"/>
    </row>
    <row r="249" spans="1:261" outlineLevel="2" x14ac:dyDescent="0.25">
      <c r="A249" s="1"/>
      <c r="B249" s="338"/>
      <c r="C249" s="339"/>
      <c r="D249" s="17" t="s">
        <v>1</v>
      </c>
      <c r="E249" s="36">
        <f>AVERAGE(O249,Y249,AI249,AS249,BC249,BM249,BW249,CG249,CQ249,DA249,DK249,DU249,EE249,EO249,EY249,FI249,FS249,GC249,GM249,GW249,HG249,HQ249,IA249,IK249,IU249)</f>
        <v>0</v>
      </c>
      <c r="F249" s="36" t="e">
        <f t="shared" ref="F249:J249" si="1136">AVERAGE(P249,Z249,AJ249,AT249,BD249,BN249,BX249,CH249,CR249,DB249,DL249,DV249,EF249,EP249,EZ249,FJ249,FT249,GD249,GN249,GX249,HH249,HR249,IB249,IL249,IV249)</f>
        <v>#DIV/0!</v>
      </c>
      <c r="G249" s="36" t="e">
        <f t="shared" si="1136"/>
        <v>#DIV/0!</v>
      </c>
      <c r="H249" s="36" t="e">
        <f t="shared" si="1136"/>
        <v>#DIV/0!</v>
      </c>
      <c r="I249" s="36" t="e">
        <f t="shared" si="1136"/>
        <v>#DIV/0!</v>
      </c>
      <c r="J249" s="36" t="e">
        <f t="shared" si="1136"/>
        <v>#DIV/0!</v>
      </c>
      <c r="K249" s="52" t="s">
        <v>430</v>
      </c>
      <c r="M249" s="48"/>
      <c r="N249" s="17" t="s">
        <v>1</v>
      </c>
      <c r="O249" s="36">
        <f>IF(COUNT(O247:O248)=0,"",AVERAGE(O247:O248))</f>
        <v>0</v>
      </c>
      <c r="P249" s="36" t="str">
        <f>IF(COUNT(P247:P248)=0,"",AVERAGE(P247:P248))</f>
        <v/>
      </c>
      <c r="Q249" s="36" t="str">
        <f>IF(COUNT(Q247:Q248)=0,"",AVERAGE(Q247:Q248))</f>
        <v/>
      </c>
      <c r="R249" s="36" t="str">
        <f>IF(COUNT(R247:R248)=0,"",AVERAGE(R247:R248))</f>
        <v/>
      </c>
      <c r="S249" s="36"/>
      <c r="T249" s="36" t="str">
        <f>IF(COUNT(T247:T248)=0,"",AVERAGE(T247:T248))</f>
        <v/>
      </c>
      <c r="U249" s="52" t="str">
        <f>IF(COUNT(#REF!)=0,"",AVERAGE(#REF!))</f>
        <v/>
      </c>
      <c r="W249" s="48"/>
      <c r="X249" s="17" t="s">
        <v>1</v>
      </c>
      <c r="Y249" s="36" t="str">
        <f t="shared" ref="Y249:AD249" si="1137">IF(COUNT(Y247:Y248)=0,"",AVERAGE(Y247:Y248))</f>
        <v/>
      </c>
      <c r="Z249" s="36" t="str">
        <f t="shared" si="1137"/>
        <v/>
      </c>
      <c r="AA249" s="36" t="str">
        <f t="shared" si="1137"/>
        <v/>
      </c>
      <c r="AB249" s="36" t="str">
        <f t="shared" si="1137"/>
        <v/>
      </c>
      <c r="AC249" s="36" t="str">
        <f t="shared" si="1137"/>
        <v/>
      </c>
      <c r="AD249" s="36" t="str">
        <f t="shared" si="1137"/>
        <v/>
      </c>
      <c r="AE249" s="52" t="str">
        <f>IF(COUNT(#REF!)=0,"",AVERAGE(#REF!))</f>
        <v/>
      </c>
      <c r="AG249" s="48"/>
      <c r="AH249" s="17" t="s">
        <v>1</v>
      </c>
      <c r="AI249" s="36" t="str">
        <f t="shared" ref="AI249:AN249" si="1138">IF(COUNT(AI247:AI248)=0,"",AVERAGE(AI247:AI248))</f>
        <v/>
      </c>
      <c r="AJ249" s="36" t="str">
        <f t="shared" si="1138"/>
        <v/>
      </c>
      <c r="AK249" s="36" t="str">
        <f t="shared" si="1138"/>
        <v/>
      </c>
      <c r="AL249" s="36" t="str">
        <f t="shared" si="1138"/>
        <v/>
      </c>
      <c r="AM249" s="36" t="str">
        <f t="shared" si="1138"/>
        <v/>
      </c>
      <c r="AN249" s="36" t="str">
        <f t="shared" si="1138"/>
        <v/>
      </c>
      <c r="AO249" s="52" t="str">
        <f>IF(COUNT(#REF!)=0,"",AVERAGE(#REF!))</f>
        <v/>
      </c>
      <c r="AQ249" s="48"/>
      <c r="AR249" s="17" t="s">
        <v>1</v>
      </c>
      <c r="AS249" s="36" t="str">
        <f t="shared" ref="AS249:AX249" si="1139">IF(COUNT(AS247:AS248)=0,"",AVERAGE(AS247:AS248))</f>
        <v/>
      </c>
      <c r="AT249" s="36" t="str">
        <f t="shared" si="1139"/>
        <v/>
      </c>
      <c r="AU249" s="36" t="str">
        <f t="shared" si="1139"/>
        <v/>
      </c>
      <c r="AV249" s="36" t="str">
        <f t="shared" si="1139"/>
        <v/>
      </c>
      <c r="AW249" s="36" t="str">
        <f t="shared" si="1139"/>
        <v/>
      </c>
      <c r="AX249" s="36" t="str">
        <f t="shared" si="1139"/>
        <v/>
      </c>
      <c r="AY249" s="52" t="str">
        <f>IF(COUNT(#REF!)=0,"",AVERAGE(#REF!))</f>
        <v/>
      </c>
      <c r="BA249" s="48"/>
      <c r="BB249" s="17" t="s">
        <v>1</v>
      </c>
      <c r="BC249" s="36" t="str">
        <f t="shared" ref="BC249:BH249" si="1140">IF(COUNT(BC247:BC248)=0,"",AVERAGE(BC247:BC248))</f>
        <v/>
      </c>
      <c r="BD249" s="36" t="str">
        <f t="shared" si="1140"/>
        <v/>
      </c>
      <c r="BE249" s="36" t="str">
        <f t="shared" si="1140"/>
        <v/>
      </c>
      <c r="BF249" s="36" t="str">
        <f t="shared" si="1140"/>
        <v/>
      </c>
      <c r="BG249" s="36" t="str">
        <f t="shared" si="1140"/>
        <v/>
      </c>
      <c r="BH249" s="36" t="str">
        <f t="shared" si="1140"/>
        <v/>
      </c>
      <c r="BI249" s="52" t="str">
        <f>IF(COUNT(#REF!)=0,"",AVERAGE(#REF!))</f>
        <v/>
      </c>
      <c r="BK249" s="48"/>
      <c r="BL249" s="17" t="s">
        <v>1</v>
      </c>
      <c r="BM249" s="36" t="str">
        <f t="shared" ref="BM249:BR249" si="1141">IF(COUNT(BM247:BM248)=0,"",AVERAGE(BM247:BM248))</f>
        <v/>
      </c>
      <c r="BN249" s="36" t="str">
        <f t="shared" si="1141"/>
        <v/>
      </c>
      <c r="BO249" s="36" t="str">
        <f t="shared" si="1141"/>
        <v/>
      </c>
      <c r="BP249" s="36" t="str">
        <f t="shared" si="1141"/>
        <v/>
      </c>
      <c r="BQ249" s="36" t="str">
        <f t="shared" si="1141"/>
        <v/>
      </c>
      <c r="BR249" s="36" t="str">
        <f t="shared" si="1141"/>
        <v/>
      </c>
      <c r="BS249" s="52" t="str">
        <f>IF(COUNT(#REF!)=0,"",AVERAGE(#REF!))</f>
        <v/>
      </c>
      <c r="BU249" s="48"/>
      <c r="BV249" s="17" t="s">
        <v>1</v>
      </c>
      <c r="BW249" s="36" t="str">
        <f t="shared" ref="BW249:CB249" si="1142">IF(COUNT(BW247:BW248)=0,"",AVERAGE(BW247:BW248))</f>
        <v/>
      </c>
      <c r="BX249" s="36" t="str">
        <f t="shared" si="1142"/>
        <v/>
      </c>
      <c r="BY249" s="36" t="str">
        <f t="shared" si="1142"/>
        <v/>
      </c>
      <c r="BZ249" s="36" t="str">
        <f t="shared" si="1142"/>
        <v/>
      </c>
      <c r="CA249" s="36" t="str">
        <f t="shared" si="1142"/>
        <v/>
      </c>
      <c r="CB249" s="36" t="str">
        <f t="shared" si="1142"/>
        <v/>
      </c>
      <c r="CC249" s="52" t="str">
        <f>IF(COUNT(#REF!)=0,"",AVERAGE(#REF!))</f>
        <v/>
      </c>
      <c r="CE249" s="48"/>
      <c r="CF249" s="17" t="s">
        <v>1</v>
      </c>
      <c r="CG249" s="36" t="str">
        <f t="shared" ref="CG249:CL249" si="1143">IF(COUNT(CG247:CG248)=0,"",AVERAGE(CG247:CG248))</f>
        <v/>
      </c>
      <c r="CH249" s="36" t="str">
        <f t="shared" si="1143"/>
        <v/>
      </c>
      <c r="CI249" s="36" t="str">
        <f t="shared" si="1143"/>
        <v/>
      </c>
      <c r="CJ249" s="36" t="str">
        <f t="shared" si="1143"/>
        <v/>
      </c>
      <c r="CK249" s="36" t="str">
        <f t="shared" si="1143"/>
        <v/>
      </c>
      <c r="CL249" s="36" t="str">
        <f t="shared" si="1143"/>
        <v/>
      </c>
      <c r="CM249" s="52" t="str">
        <f>IF(COUNT(#REF!)=0,"",AVERAGE(#REF!))</f>
        <v/>
      </c>
      <c r="CO249" s="48"/>
      <c r="CP249" s="17" t="s">
        <v>1</v>
      </c>
      <c r="CQ249" s="36" t="str">
        <f t="shared" ref="CQ249:CV249" si="1144">IF(COUNT(CQ247:CQ248)=0,"",AVERAGE(CQ247:CQ248))</f>
        <v/>
      </c>
      <c r="CR249" s="36" t="str">
        <f t="shared" si="1144"/>
        <v/>
      </c>
      <c r="CS249" s="36" t="str">
        <f t="shared" si="1144"/>
        <v/>
      </c>
      <c r="CT249" s="36" t="str">
        <f t="shared" si="1144"/>
        <v/>
      </c>
      <c r="CU249" s="36" t="str">
        <f t="shared" si="1144"/>
        <v/>
      </c>
      <c r="CV249" s="36" t="str">
        <f t="shared" si="1144"/>
        <v/>
      </c>
      <c r="CW249" s="52" t="str">
        <f>IF(COUNT(#REF!)=0,"",AVERAGE(#REF!))</f>
        <v/>
      </c>
      <c r="CY249" s="48"/>
      <c r="CZ249" s="17" t="s">
        <v>1</v>
      </c>
      <c r="DA249" s="36" t="str">
        <f t="shared" ref="DA249:DF249" si="1145">IF(COUNT(DA247:DA248)=0,"",AVERAGE(DA247:DA248))</f>
        <v/>
      </c>
      <c r="DB249" s="36" t="str">
        <f t="shared" si="1145"/>
        <v/>
      </c>
      <c r="DC249" s="36" t="str">
        <f t="shared" si="1145"/>
        <v/>
      </c>
      <c r="DD249" s="36" t="str">
        <f t="shared" si="1145"/>
        <v/>
      </c>
      <c r="DE249" s="36" t="str">
        <f t="shared" si="1145"/>
        <v/>
      </c>
      <c r="DF249" s="36" t="str">
        <f t="shared" si="1145"/>
        <v/>
      </c>
      <c r="DG249" s="52" t="str">
        <f>IF(COUNT(#REF!)=0,"",AVERAGE(#REF!))</f>
        <v/>
      </c>
      <c r="DI249" s="48"/>
      <c r="DJ249" s="17" t="s">
        <v>1</v>
      </c>
      <c r="DK249" s="36" t="str">
        <f t="shared" ref="DK249:DP249" si="1146">IF(COUNT(DK247:DK248)=0,"",AVERAGE(DK247:DK248))</f>
        <v/>
      </c>
      <c r="DL249" s="36" t="str">
        <f t="shared" si="1146"/>
        <v/>
      </c>
      <c r="DM249" s="36" t="str">
        <f t="shared" si="1146"/>
        <v/>
      </c>
      <c r="DN249" s="36" t="str">
        <f t="shared" si="1146"/>
        <v/>
      </c>
      <c r="DO249" s="36" t="str">
        <f t="shared" si="1146"/>
        <v/>
      </c>
      <c r="DP249" s="36" t="str">
        <f t="shared" si="1146"/>
        <v/>
      </c>
      <c r="DQ249" s="52" t="str">
        <f>IF(COUNT(#REF!)=0,"",AVERAGE(#REF!))</f>
        <v/>
      </c>
      <c r="DS249" s="48"/>
      <c r="DT249" s="17" t="s">
        <v>1</v>
      </c>
      <c r="DU249" s="36" t="str">
        <f t="shared" ref="DU249:DZ249" si="1147">IF(COUNT(DU247:DU248)=0,"",AVERAGE(DU247:DU248))</f>
        <v/>
      </c>
      <c r="DV249" s="36" t="str">
        <f t="shared" si="1147"/>
        <v/>
      </c>
      <c r="DW249" s="36" t="str">
        <f t="shared" si="1147"/>
        <v/>
      </c>
      <c r="DX249" s="36" t="str">
        <f t="shared" si="1147"/>
        <v/>
      </c>
      <c r="DY249" s="36" t="str">
        <f t="shared" si="1147"/>
        <v/>
      </c>
      <c r="DZ249" s="36" t="str">
        <f t="shared" si="1147"/>
        <v/>
      </c>
      <c r="EA249" s="52" t="str">
        <f>IF(COUNT(#REF!)=0,"",AVERAGE(#REF!))</f>
        <v/>
      </c>
      <c r="EC249" s="48"/>
      <c r="ED249" s="17" t="s">
        <v>1</v>
      </c>
      <c r="EE249" s="36" t="str">
        <f t="shared" ref="EE249:EJ249" si="1148">IF(COUNT(EE247:EE248)=0,"",AVERAGE(EE247:EE248))</f>
        <v/>
      </c>
      <c r="EF249" s="36" t="str">
        <f t="shared" si="1148"/>
        <v/>
      </c>
      <c r="EG249" s="36" t="str">
        <f t="shared" si="1148"/>
        <v/>
      </c>
      <c r="EH249" s="36" t="str">
        <f t="shared" si="1148"/>
        <v/>
      </c>
      <c r="EI249" s="36" t="str">
        <f t="shared" si="1148"/>
        <v/>
      </c>
      <c r="EJ249" s="36" t="str">
        <f t="shared" si="1148"/>
        <v/>
      </c>
      <c r="EK249" s="52" t="str">
        <f>IF(COUNT(#REF!)=0,"",AVERAGE(#REF!))</f>
        <v/>
      </c>
      <c r="EM249" s="48"/>
      <c r="EN249" s="17" t="s">
        <v>1</v>
      </c>
      <c r="EO249" s="36" t="str">
        <f t="shared" ref="EO249:ET249" si="1149">IF(COUNT(EO247:EO248)=0,"",AVERAGE(EO247:EO248))</f>
        <v/>
      </c>
      <c r="EP249" s="36" t="str">
        <f t="shared" si="1149"/>
        <v/>
      </c>
      <c r="EQ249" s="36" t="str">
        <f t="shared" si="1149"/>
        <v/>
      </c>
      <c r="ER249" s="36" t="str">
        <f t="shared" si="1149"/>
        <v/>
      </c>
      <c r="ES249" s="36" t="str">
        <f t="shared" si="1149"/>
        <v/>
      </c>
      <c r="ET249" s="36" t="str">
        <f t="shared" si="1149"/>
        <v/>
      </c>
      <c r="EU249" s="52" t="str">
        <f>IF(COUNT(#REF!)=0,"",AVERAGE(#REF!))</f>
        <v/>
      </c>
      <c r="EW249" s="48"/>
      <c r="EX249" s="17" t="s">
        <v>1</v>
      </c>
      <c r="EY249" s="36" t="str">
        <f t="shared" ref="EY249:FD249" si="1150">IF(COUNT(EY247:EY248)=0,"",AVERAGE(EY247:EY248))</f>
        <v/>
      </c>
      <c r="EZ249" s="36" t="str">
        <f t="shared" si="1150"/>
        <v/>
      </c>
      <c r="FA249" s="36" t="str">
        <f t="shared" si="1150"/>
        <v/>
      </c>
      <c r="FB249" s="36" t="str">
        <f t="shared" si="1150"/>
        <v/>
      </c>
      <c r="FC249" s="36" t="str">
        <f t="shared" si="1150"/>
        <v/>
      </c>
      <c r="FD249" s="36" t="str">
        <f t="shared" si="1150"/>
        <v/>
      </c>
      <c r="FE249" s="52" t="str">
        <f>IF(COUNT(#REF!)=0,"",AVERAGE(#REF!))</f>
        <v/>
      </c>
      <c r="FG249" s="48"/>
      <c r="FH249" s="17" t="s">
        <v>1</v>
      </c>
      <c r="FI249" s="36" t="str">
        <f t="shared" ref="FI249:FN249" si="1151">IF(COUNT(FI247:FI248)=0,"",AVERAGE(FI247:FI248))</f>
        <v/>
      </c>
      <c r="FJ249" s="36" t="str">
        <f t="shared" si="1151"/>
        <v/>
      </c>
      <c r="FK249" s="36" t="str">
        <f t="shared" si="1151"/>
        <v/>
      </c>
      <c r="FL249" s="36" t="str">
        <f t="shared" si="1151"/>
        <v/>
      </c>
      <c r="FM249" s="36" t="str">
        <f t="shared" si="1151"/>
        <v/>
      </c>
      <c r="FN249" s="36" t="str">
        <f t="shared" si="1151"/>
        <v/>
      </c>
      <c r="FO249" s="52" t="str">
        <f>IF(COUNT(#REF!)=0,"",AVERAGE(#REF!))</f>
        <v/>
      </c>
      <c r="FQ249" s="48"/>
      <c r="FR249" s="17" t="s">
        <v>1</v>
      </c>
      <c r="FS249" s="36" t="str">
        <f t="shared" ref="FS249:FX249" si="1152">IF(COUNT(FS247:FS248)=0,"",AVERAGE(FS247:FS248))</f>
        <v/>
      </c>
      <c r="FT249" s="36" t="str">
        <f t="shared" si="1152"/>
        <v/>
      </c>
      <c r="FU249" s="36" t="str">
        <f t="shared" si="1152"/>
        <v/>
      </c>
      <c r="FV249" s="36" t="str">
        <f t="shared" si="1152"/>
        <v/>
      </c>
      <c r="FW249" s="36" t="str">
        <f t="shared" si="1152"/>
        <v/>
      </c>
      <c r="FX249" s="36" t="str">
        <f t="shared" si="1152"/>
        <v/>
      </c>
      <c r="FY249" s="52" t="str">
        <f>IF(COUNT(#REF!)=0,"",AVERAGE(#REF!))</f>
        <v/>
      </c>
      <c r="GA249" s="48"/>
      <c r="GB249" s="17" t="s">
        <v>1</v>
      </c>
      <c r="GC249" s="36" t="str">
        <f t="shared" ref="GC249:GH249" si="1153">IF(COUNT(GC247:GC248)=0,"",AVERAGE(GC247:GC248))</f>
        <v/>
      </c>
      <c r="GD249" s="36" t="str">
        <f t="shared" si="1153"/>
        <v/>
      </c>
      <c r="GE249" s="36" t="str">
        <f t="shared" si="1153"/>
        <v/>
      </c>
      <c r="GF249" s="36" t="str">
        <f t="shared" si="1153"/>
        <v/>
      </c>
      <c r="GG249" s="36" t="str">
        <f t="shared" si="1153"/>
        <v/>
      </c>
      <c r="GH249" s="36" t="str">
        <f t="shared" si="1153"/>
        <v/>
      </c>
      <c r="GI249" s="52" t="str">
        <f>IF(COUNT(#REF!)=0,"",AVERAGE(#REF!))</f>
        <v/>
      </c>
      <c r="GK249" s="48"/>
      <c r="GL249" s="17" t="s">
        <v>1</v>
      </c>
      <c r="GM249" s="36" t="str">
        <f t="shared" ref="GM249:GR249" si="1154">IF(COUNT(GM247:GM248)=0,"",AVERAGE(GM247:GM248))</f>
        <v/>
      </c>
      <c r="GN249" s="36" t="str">
        <f t="shared" si="1154"/>
        <v/>
      </c>
      <c r="GO249" s="36" t="str">
        <f t="shared" si="1154"/>
        <v/>
      </c>
      <c r="GP249" s="36" t="str">
        <f t="shared" si="1154"/>
        <v/>
      </c>
      <c r="GQ249" s="36" t="str">
        <f t="shared" si="1154"/>
        <v/>
      </c>
      <c r="GR249" s="36" t="str">
        <f t="shared" si="1154"/>
        <v/>
      </c>
      <c r="GS249" s="52" t="str">
        <f>IF(COUNT(#REF!)=0,"",AVERAGE(#REF!))</f>
        <v/>
      </c>
      <c r="GU249" s="48"/>
      <c r="GV249" s="17" t="s">
        <v>1</v>
      </c>
      <c r="GW249" s="36" t="str">
        <f t="shared" ref="GW249:HB249" si="1155">IF(COUNT(GW247:GW248)=0,"",AVERAGE(GW247:GW248))</f>
        <v/>
      </c>
      <c r="GX249" s="36" t="str">
        <f t="shared" si="1155"/>
        <v/>
      </c>
      <c r="GY249" s="36" t="str">
        <f t="shared" si="1155"/>
        <v/>
      </c>
      <c r="GZ249" s="36" t="str">
        <f t="shared" si="1155"/>
        <v/>
      </c>
      <c r="HA249" s="36" t="str">
        <f t="shared" si="1155"/>
        <v/>
      </c>
      <c r="HB249" s="36" t="str">
        <f t="shared" si="1155"/>
        <v/>
      </c>
      <c r="HC249" s="52" t="str">
        <f>IF(COUNT(#REF!)=0,"",AVERAGE(#REF!))</f>
        <v/>
      </c>
      <c r="HE249" s="48"/>
      <c r="HF249" s="17" t="s">
        <v>1</v>
      </c>
      <c r="HG249" s="36" t="str">
        <f t="shared" ref="HG249:HL249" si="1156">IF(COUNT(HG247:HG248)=0,"",AVERAGE(HG247:HG248))</f>
        <v/>
      </c>
      <c r="HH249" s="36" t="str">
        <f t="shared" si="1156"/>
        <v/>
      </c>
      <c r="HI249" s="36" t="str">
        <f t="shared" si="1156"/>
        <v/>
      </c>
      <c r="HJ249" s="36" t="str">
        <f t="shared" si="1156"/>
        <v/>
      </c>
      <c r="HK249" s="36" t="str">
        <f t="shared" si="1156"/>
        <v/>
      </c>
      <c r="HL249" s="36" t="str">
        <f t="shared" si="1156"/>
        <v/>
      </c>
      <c r="HM249" s="52" t="str">
        <f>IF(COUNT(#REF!)=0,"",AVERAGE(#REF!))</f>
        <v/>
      </c>
      <c r="HO249" s="48"/>
      <c r="HP249" s="17" t="s">
        <v>1</v>
      </c>
      <c r="HQ249" s="36" t="str">
        <f t="shared" ref="HQ249:HV249" si="1157">IF(COUNT(HQ247:HQ248)=0,"",AVERAGE(HQ247:HQ248))</f>
        <v/>
      </c>
      <c r="HR249" s="36" t="str">
        <f t="shared" si="1157"/>
        <v/>
      </c>
      <c r="HS249" s="36" t="str">
        <f t="shared" si="1157"/>
        <v/>
      </c>
      <c r="HT249" s="36" t="str">
        <f t="shared" si="1157"/>
        <v/>
      </c>
      <c r="HU249" s="36" t="str">
        <f t="shared" si="1157"/>
        <v/>
      </c>
      <c r="HV249" s="36" t="str">
        <f t="shared" si="1157"/>
        <v/>
      </c>
      <c r="HW249" s="52" t="str">
        <f>IF(COUNT(#REF!)=0,"",AVERAGE(#REF!))</f>
        <v/>
      </c>
      <c r="HY249" s="48"/>
      <c r="HZ249" s="17" t="s">
        <v>1</v>
      </c>
      <c r="IA249" s="36" t="str">
        <f t="shared" ref="IA249:IF249" si="1158">IF(COUNT(IA247:IA248)=0,"",AVERAGE(IA247:IA248))</f>
        <v/>
      </c>
      <c r="IB249" s="36" t="str">
        <f t="shared" si="1158"/>
        <v/>
      </c>
      <c r="IC249" s="36" t="str">
        <f t="shared" si="1158"/>
        <v/>
      </c>
      <c r="ID249" s="36" t="str">
        <f t="shared" si="1158"/>
        <v/>
      </c>
      <c r="IE249" s="36" t="str">
        <f t="shared" si="1158"/>
        <v/>
      </c>
      <c r="IF249" s="36" t="str">
        <f t="shared" si="1158"/>
        <v/>
      </c>
      <c r="IG249" s="52" t="str">
        <f>IF(COUNT(#REF!)=0,"",AVERAGE(#REF!))</f>
        <v/>
      </c>
      <c r="II249" s="48"/>
      <c r="IJ249" s="17" t="s">
        <v>1</v>
      </c>
      <c r="IK249" s="36" t="str">
        <f t="shared" ref="IK249:IP249" si="1159">IF(COUNT(IK247:IK248)=0,"",AVERAGE(IK247:IK248))</f>
        <v/>
      </c>
      <c r="IL249" s="36" t="str">
        <f t="shared" si="1159"/>
        <v/>
      </c>
      <c r="IM249" s="36" t="str">
        <f t="shared" si="1159"/>
        <v/>
      </c>
      <c r="IN249" s="36" t="str">
        <f t="shared" si="1159"/>
        <v/>
      </c>
      <c r="IO249" s="36" t="str">
        <f t="shared" si="1159"/>
        <v/>
      </c>
      <c r="IP249" s="36" t="str">
        <f t="shared" si="1159"/>
        <v/>
      </c>
      <c r="IQ249" s="52" t="str">
        <f>IF(COUNT(#REF!)=0,"",AVERAGE(#REF!))</f>
        <v/>
      </c>
      <c r="IS249" s="48"/>
      <c r="IT249" s="17" t="s">
        <v>1</v>
      </c>
      <c r="IU249" s="36" t="str">
        <f t="shared" ref="IU249:IZ249" si="1160">IF(COUNT(IU247:IU248)=0,"",AVERAGE(IU247:IU248))</f>
        <v/>
      </c>
      <c r="IV249" s="36" t="str">
        <f t="shared" si="1160"/>
        <v/>
      </c>
      <c r="IW249" s="36" t="str">
        <f t="shared" si="1160"/>
        <v/>
      </c>
      <c r="IX249" s="36" t="str">
        <f t="shared" si="1160"/>
        <v/>
      </c>
      <c r="IY249" s="36" t="str">
        <f t="shared" si="1160"/>
        <v/>
      </c>
      <c r="IZ249" s="36" t="str">
        <f t="shared" si="1160"/>
        <v/>
      </c>
      <c r="JA249" s="52" t="str">
        <f>IF(COUNT(#REF!)=0,"",AVERAGE(#REF!))</f>
        <v/>
      </c>
    </row>
    <row r="250" spans="1:261" ht="13.8" outlineLevel="1" x14ac:dyDescent="0.25">
      <c r="A250" s="99" t="s">
        <v>129</v>
      </c>
      <c r="B250" s="345">
        <f>IF(A250="High",TECHHigh,(IF(A250="Medium",TECHMed,(IF(A250="Low",TechLow,0)))))</f>
        <v>1</v>
      </c>
      <c r="C250" s="341">
        <v>8.1999999999999993</v>
      </c>
      <c r="D250" s="38" t="s">
        <v>429</v>
      </c>
      <c r="E250" s="349">
        <f>E253</f>
        <v>0</v>
      </c>
      <c r="F250" s="349" t="e">
        <f t="shared" ref="F250:J250" si="1161">F253</f>
        <v>#DIV/0!</v>
      </c>
      <c r="G250" s="349" t="e">
        <f t="shared" si="1161"/>
        <v>#DIV/0!</v>
      </c>
      <c r="H250" s="349" t="e">
        <f t="shared" si="1161"/>
        <v>#DIV/0!</v>
      </c>
      <c r="I250" s="349" t="e">
        <f t="shared" si="1161"/>
        <v>#DIV/0!</v>
      </c>
      <c r="J250" s="349" t="e">
        <f t="shared" si="1161"/>
        <v>#DIV/0!</v>
      </c>
      <c r="K250" s="52"/>
      <c r="M250" s="37">
        <v>8.1999999999999993</v>
      </c>
      <c r="N250" s="38" t="s">
        <v>429</v>
      </c>
      <c r="O250" s="38"/>
      <c r="P250" s="38"/>
      <c r="Q250" s="38"/>
      <c r="R250" s="38"/>
      <c r="S250" s="38"/>
      <c r="T250" s="38"/>
      <c r="U250" s="52"/>
      <c r="W250" s="37">
        <v>8.1999999999999993</v>
      </c>
      <c r="X250" s="38" t="s">
        <v>429</v>
      </c>
      <c r="Y250" s="38"/>
      <c r="Z250" s="38"/>
      <c r="AA250" s="38"/>
      <c r="AB250" s="38"/>
      <c r="AC250" s="38"/>
      <c r="AD250" s="38"/>
      <c r="AE250" s="52"/>
      <c r="AG250" s="37">
        <v>8.1999999999999993</v>
      </c>
      <c r="AH250" s="38" t="s">
        <v>429</v>
      </c>
      <c r="AI250" s="38"/>
      <c r="AJ250" s="38"/>
      <c r="AK250" s="38"/>
      <c r="AL250" s="38"/>
      <c r="AM250" s="38"/>
      <c r="AN250" s="38"/>
      <c r="AO250" s="52"/>
      <c r="AQ250" s="37">
        <v>8.1999999999999993</v>
      </c>
      <c r="AR250" s="38" t="s">
        <v>429</v>
      </c>
      <c r="AS250" s="38"/>
      <c r="AT250" s="38"/>
      <c r="AU250" s="38"/>
      <c r="AV250" s="38"/>
      <c r="AW250" s="38"/>
      <c r="AX250" s="38"/>
      <c r="AY250" s="52"/>
      <c r="BA250" s="37">
        <v>8.1999999999999993</v>
      </c>
      <c r="BB250" s="38" t="s">
        <v>429</v>
      </c>
      <c r="BC250" s="38"/>
      <c r="BD250" s="38"/>
      <c r="BE250" s="38"/>
      <c r="BF250" s="38"/>
      <c r="BG250" s="38"/>
      <c r="BH250" s="38"/>
      <c r="BI250" s="52"/>
      <c r="BK250" s="37">
        <v>8.1999999999999993</v>
      </c>
      <c r="BL250" s="38" t="s">
        <v>429</v>
      </c>
      <c r="BM250" s="38"/>
      <c r="BN250" s="38"/>
      <c r="BO250" s="38"/>
      <c r="BP250" s="38"/>
      <c r="BQ250" s="38"/>
      <c r="BR250" s="38"/>
      <c r="BS250" s="52"/>
      <c r="BU250" s="37">
        <v>8.1999999999999993</v>
      </c>
      <c r="BV250" s="38" t="s">
        <v>429</v>
      </c>
      <c r="BW250" s="38"/>
      <c r="BX250" s="38"/>
      <c r="BY250" s="38"/>
      <c r="BZ250" s="38"/>
      <c r="CA250" s="38"/>
      <c r="CB250" s="38"/>
      <c r="CC250" s="52"/>
      <c r="CE250" s="37">
        <v>8.1999999999999993</v>
      </c>
      <c r="CF250" s="38" t="s">
        <v>429</v>
      </c>
      <c r="CG250" s="38"/>
      <c r="CH250" s="38"/>
      <c r="CI250" s="38"/>
      <c r="CJ250" s="38"/>
      <c r="CK250" s="38"/>
      <c r="CL250" s="38"/>
      <c r="CM250" s="52"/>
      <c r="CO250" s="37">
        <v>8.1999999999999993</v>
      </c>
      <c r="CP250" s="38" t="s">
        <v>429</v>
      </c>
      <c r="CQ250" s="38"/>
      <c r="CR250" s="38"/>
      <c r="CS250" s="38"/>
      <c r="CT250" s="38"/>
      <c r="CU250" s="38"/>
      <c r="CV250" s="38"/>
      <c r="CW250" s="52"/>
      <c r="CY250" s="37">
        <v>8.1999999999999993</v>
      </c>
      <c r="CZ250" s="38" t="s">
        <v>429</v>
      </c>
      <c r="DA250" s="38"/>
      <c r="DB250" s="38"/>
      <c r="DC250" s="38"/>
      <c r="DD250" s="38"/>
      <c r="DE250" s="38"/>
      <c r="DF250" s="38"/>
      <c r="DG250" s="52"/>
      <c r="DI250" s="37">
        <v>8.1999999999999993</v>
      </c>
      <c r="DJ250" s="38" t="s">
        <v>429</v>
      </c>
      <c r="DK250" s="38"/>
      <c r="DL250" s="38"/>
      <c r="DM250" s="38"/>
      <c r="DN250" s="38"/>
      <c r="DO250" s="38"/>
      <c r="DP250" s="38"/>
      <c r="DQ250" s="52"/>
      <c r="DS250" s="37">
        <v>8.1999999999999993</v>
      </c>
      <c r="DT250" s="38" t="s">
        <v>429</v>
      </c>
      <c r="DU250" s="38"/>
      <c r="DV250" s="38"/>
      <c r="DW250" s="38"/>
      <c r="DX250" s="38"/>
      <c r="DY250" s="38"/>
      <c r="DZ250" s="38"/>
      <c r="EA250" s="52"/>
      <c r="EC250" s="37">
        <v>8.1999999999999993</v>
      </c>
      <c r="ED250" s="38" t="s">
        <v>429</v>
      </c>
      <c r="EE250" s="38"/>
      <c r="EF250" s="38"/>
      <c r="EG250" s="38"/>
      <c r="EH250" s="38"/>
      <c r="EI250" s="38"/>
      <c r="EJ250" s="38"/>
      <c r="EK250" s="52"/>
      <c r="EM250" s="37">
        <v>8.1999999999999993</v>
      </c>
      <c r="EN250" s="38" t="s">
        <v>429</v>
      </c>
      <c r="EO250" s="38"/>
      <c r="EP250" s="38"/>
      <c r="EQ250" s="38"/>
      <c r="ER250" s="38"/>
      <c r="ES250" s="38"/>
      <c r="ET250" s="38"/>
      <c r="EU250" s="52"/>
      <c r="EW250" s="37">
        <v>8.1999999999999993</v>
      </c>
      <c r="EX250" s="38" t="s">
        <v>429</v>
      </c>
      <c r="EY250" s="38"/>
      <c r="EZ250" s="38"/>
      <c r="FA250" s="38"/>
      <c r="FB250" s="38"/>
      <c r="FC250" s="38"/>
      <c r="FD250" s="38"/>
      <c r="FE250" s="52"/>
      <c r="FG250" s="37">
        <v>8.1999999999999993</v>
      </c>
      <c r="FH250" s="38" t="s">
        <v>429</v>
      </c>
      <c r="FI250" s="38"/>
      <c r="FJ250" s="38"/>
      <c r="FK250" s="38"/>
      <c r="FL250" s="38"/>
      <c r="FM250" s="38"/>
      <c r="FN250" s="38"/>
      <c r="FO250" s="52"/>
      <c r="FQ250" s="37">
        <v>8.1999999999999993</v>
      </c>
      <c r="FR250" s="38" t="s">
        <v>429</v>
      </c>
      <c r="FS250" s="38"/>
      <c r="FT250" s="38"/>
      <c r="FU250" s="38"/>
      <c r="FV250" s="38"/>
      <c r="FW250" s="38"/>
      <c r="FX250" s="38"/>
      <c r="FY250" s="52"/>
      <c r="GA250" s="37">
        <v>8.1999999999999993</v>
      </c>
      <c r="GB250" s="38" t="s">
        <v>429</v>
      </c>
      <c r="GC250" s="38"/>
      <c r="GD250" s="38"/>
      <c r="GE250" s="38"/>
      <c r="GF250" s="38"/>
      <c r="GG250" s="38"/>
      <c r="GH250" s="38"/>
      <c r="GI250" s="52"/>
      <c r="GK250" s="37">
        <v>8.1999999999999993</v>
      </c>
      <c r="GL250" s="38" t="s">
        <v>429</v>
      </c>
      <c r="GM250" s="38"/>
      <c r="GN250" s="38"/>
      <c r="GO250" s="38"/>
      <c r="GP250" s="38"/>
      <c r="GQ250" s="38"/>
      <c r="GR250" s="38"/>
      <c r="GS250" s="52"/>
      <c r="GU250" s="37">
        <v>8.1999999999999993</v>
      </c>
      <c r="GV250" s="38" t="s">
        <v>429</v>
      </c>
      <c r="GW250" s="38"/>
      <c r="GX250" s="38"/>
      <c r="GY250" s="38"/>
      <c r="GZ250" s="38"/>
      <c r="HA250" s="38"/>
      <c r="HB250" s="38"/>
      <c r="HC250" s="52"/>
      <c r="HE250" s="37">
        <v>8.1999999999999993</v>
      </c>
      <c r="HF250" s="38" t="s">
        <v>429</v>
      </c>
      <c r="HG250" s="38"/>
      <c r="HH250" s="38"/>
      <c r="HI250" s="38"/>
      <c r="HJ250" s="38"/>
      <c r="HK250" s="38"/>
      <c r="HL250" s="38"/>
      <c r="HM250" s="52"/>
      <c r="HO250" s="37">
        <v>8.1999999999999993</v>
      </c>
      <c r="HP250" s="38" t="s">
        <v>429</v>
      </c>
      <c r="HQ250" s="38"/>
      <c r="HR250" s="38"/>
      <c r="HS250" s="38"/>
      <c r="HT250" s="38"/>
      <c r="HU250" s="38"/>
      <c r="HV250" s="38"/>
      <c r="HW250" s="52"/>
      <c r="HY250" s="37">
        <v>8.1999999999999993</v>
      </c>
      <c r="HZ250" s="38" t="s">
        <v>429</v>
      </c>
      <c r="IA250" s="38"/>
      <c r="IB250" s="38"/>
      <c r="IC250" s="38"/>
      <c r="ID250" s="38"/>
      <c r="IE250" s="38"/>
      <c r="IF250" s="38"/>
      <c r="IG250" s="52"/>
      <c r="II250" s="37">
        <v>8.1999999999999993</v>
      </c>
      <c r="IJ250" s="38" t="s">
        <v>429</v>
      </c>
      <c r="IK250" s="38"/>
      <c r="IL250" s="38"/>
      <c r="IM250" s="38"/>
      <c r="IN250" s="38"/>
      <c r="IO250" s="38"/>
      <c r="IP250" s="38"/>
      <c r="IQ250" s="52"/>
      <c r="IS250" s="37">
        <v>8.1999999999999993</v>
      </c>
      <c r="IT250" s="38" t="s">
        <v>429</v>
      </c>
      <c r="IU250" s="38"/>
      <c r="IV250" s="38"/>
      <c r="IW250" s="38"/>
      <c r="IX250" s="38"/>
      <c r="IY250" s="38"/>
      <c r="IZ250" s="38"/>
      <c r="JA250" s="52"/>
    </row>
    <row r="251" spans="1:261" outlineLevel="2" x14ac:dyDescent="0.25">
      <c r="A251" s="1"/>
      <c r="B251" s="338"/>
      <c r="C251" s="328"/>
      <c r="D251" s="41">
        <v>1</v>
      </c>
      <c r="E251" s="6"/>
      <c r="F251" s="6"/>
      <c r="G251" s="6"/>
      <c r="H251" s="6"/>
      <c r="I251" s="6"/>
      <c r="J251" s="6"/>
      <c r="K251" s="52"/>
      <c r="M251" s="328"/>
      <c r="N251" s="41">
        <v>1</v>
      </c>
      <c r="O251" s="6">
        <v>0</v>
      </c>
      <c r="P251" s="6"/>
      <c r="Q251" s="6"/>
      <c r="R251" s="6"/>
      <c r="S251" s="6"/>
      <c r="T251" s="6"/>
      <c r="U251" s="52"/>
      <c r="W251" s="328"/>
      <c r="X251" s="41">
        <v>1</v>
      </c>
      <c r="Y251" s="6"/>
      <c r="Z251" s="6"/>
      <c r="AA251" s="6"/>
      <c r="AB251" s="6"/>
      <c r="AC251" s="6"/>
      <c r="AD251" s="6"/>
      <c r="AE251" s="52"/>
      <c r="AG251" s="328"/>
      <c r="AH251" s="41">
        <v>1</v>
      </c>
      <c r="AI251" s="6"/>
      <c r="AJ251" s="6"/>
      <c r="AK251" s="6"/>
      <c r="AL251" s="6"/>
      <c r="AM251" s="6"/>
      <c r="AN251" s="6"/>
      <c r="AO251" s="52"/>
      <c r="AQ251" s="328"/>
      <c r="AR251" s="41">
        <v>1</v>
      </c>
      <c r="AS251" s="6"/>
      <c r="AT251" s="6"/>
      <c r="AU251" s="6"/>
      <c r="AV251" s="6"/>
      <c r="AW251" s="6"/>
      <c r="AX251" s="6"/>
      <c r="AY251" s="52"/>
      <c r="BA251" s="328"/>
      <c r="BB251" s="41">
        <v>1</v>
      </c>
      <c r="BC251" s="6"/>
      <c r="BD251" s="6"/>
      <c r="BE251" s="6"/>
      <c r="BF251" s="6"/>
      <c r="BG251" s="6"/>
      <c r="BH251" s="6"/>
      <c r="BI251" s="52"/>
      <c r="BK251" s="328"/>
      <c r="BL251" s="41">
        <v>1</v>
      </c>
      <c r="BM251" s="6"/>
      <c r="BN251" s="6"/>
      <c r="BO251" s="6"/>
      <c r="BP251" s="6"/>
      <c r="BQ251" s="6"/>
      <c r="BR251" s="6"/>
      <c r="BS251" s="52"/>
      <c r="BU251" s="328"/>
      <c r="BV251" s="41">
        <v>1</v>
      </c>
      <c r="BW251" s="6"/>
      <c r="BX251" s="6"/>
      <c r="BY251" s="6"/>
      <c r="BZ251" s="6"/>
      <c r="CA251" s="6"/>
      <c r="CB251" s="6"/>
      <c r="CC251" s="52"/>
      <c r="CE251" s="328"/>
      <c r="CF251" s="41">
        <v>1</v>
      </c>
      <c r="CG251" s="6"/>
      <c r="CH251" s="6"/>
      <c r="CI251" s="6"/>
      <c r="CJ251" s="6"/>
      <c r="CK251" s="6"/>
      <c r="CL251" s="6"/>
      <c r="CM251" s="52"/>
      <c r="CO251" s="328"/>
      <c r="CP251" s="41">
        <v>1</v>
      </c>
      <c r="CQ251" s="6"/>
      <c r="CR251" s="6"/>
      <c r="CS251" s="6"/>
      <c r="CT251" s="6"/>
      <c r="CU251" s="6"/>
      <c r="CV251" s="6"/>
      <c r="CW251" s="52"/>
      <c r="CY251" s="328"/>
      <c r="CZ251" s="41">
        <v>1</v>
      </c>
      <c r="DA251" s="6"/>
      <c r="DB251" s="6"/>
      <c r="DC251" s="6"/>
      <c r="DD251" s="6"/>
      <c r="DE251" s="6"/>
      <c r="DF251" s="6"/>
      <c r="DG251" s="52"/>
      <c r="DI251" s="328"/>
      <c r="DJ251" s="41">
        <v>1</v>
      </c>
      <c r="DK251" s="6"/>
      <c r="DL251" s="6"/>
      <c r="DM251" s="6"/>
      <c r="DN251" s="6"/>
      <c r="DO251" s="6"/>
      <c r="DP251" s="6"/>
      <c r="DQ251" s="52"/>
      <c r="DS251" s="328"/>
      <c r="DT251" s="41">
        <v>1</v>
      </c>
      <c r="DU251" s="6"/>
      <c r="DV251" s="6"/>
      <c r="DW251" s="6"/>
      <c r="DX251" s="6"/>
      <c r="DY251" s="6"/>
      <c r="DZ251" s="6"/>
      <c r="EA251" s="52"/>
      <c r="EC251" s="328"/>
      <c r="ED251" s="41">
        <v>1</v>
      </c>
      <c r="EE251" s="6"/>
      <c r="EF251" s="6"/>
      <c r="EG251" s="6"/>
      <c r="EH251" s="6"/>
      <c r="EI251" s="6"/>
      <c r="EJ251" s="6"/>
      <c r="EK251" s="52"/>
      <c r="EM251" s="328"/>
      <c r="EN251" s="41">
        <v>1</v>
      </c>
      <c r="EO251" s="6"/>
      <c r="EP251" s="6"/>
      <c r="EQ251" s="6"/>
      <c r="ER251" s="6"/>
      <c r="ES251" s="6"/>
      <c r="ET251" s="6"/>
      <c r="EU251" s="52"/>
      <c r="EW251" s="328"/>
      <c r="EX251" s="41">
        <v>1</v>
      </c>
      <c r="EY251" s="6"/>
      <c r="EZ251" s="6"/>
      <c r="FA251" s="6"/>
      <c r="FB251" s="6"/>
      <c r="FC251" s="6"/>
      <c r="FD251" s="6"/>
      <c r="FE251" s="52"/>
      <c r="FG251" s="328"/>
      <c r="FH251" s="41">
        <v>1</v>
      </c>
      <c r="FI251" s="6"/>
      <c r="FJ251" s="6"/>
      <c r="FK251" s="6"/>
      <c r="FL251" s="6"/>
      <c r="FM251" s="6"/>
      <c r="FN251" s="6"/>
      <c r="FO251" s="52"/>
      <c r="FQ251" s="328"/>
      <c r="FR251" s="41">
        <v>1</v>
      </c>
      <c r="FS251" s="6"/>
      <c r="FT251" s="6"/>
      <c r="FU251" s="6"/>
      <c r="FV251" s="6"/>
      <c r="FW251" s="6"/>
      <c r="FX251" s="6"/>
      <c r="FY251" s="52"/>
      <c r="GA251" s="328"/>
      <c r="GB251" s="41">
        <v>1</v>
      </c>
      <c r="GC251" s="6"/>
      <c r="GD251" s="6"/>
      <c r="GE251" s="6"/>
      <c r="GF251" s="6"/>
      <c r="GG251" s="6"/>
      <c r="GH251" s="6"/>
      <c r="GI251" s="52"/>
      <c r="GK251" s="328"/>
      <c r="GL251" s="41">
        <v>1</v>
      </c>
      <c r="GM251" s="6"/>
      <c r="GN251" s="6"/>
      <c r="GO251" s="6"/>
      <c r="GP251" s="6"/>
      <c r="GQ251" s="6"/>
      <c r="GR251" s="6"/>
      <c r="GS251" s="52"/>
      <c r="GU251" s="328"/>
      <c r="GV251" s="41">
        <v>1</v>
      </c>
      <c r="GW251" s="6"/>
      <c r="GX251" s="6"/>
      <c r="GY251" s="6"/>
      <c r="GZ251" s="6"/>
      <c r="HA251" s="6"/>
      <c r="HB251" s="6"/>
      <c r="HC251" s="52"/>
      <c r="HE251" s="328"/>
      <c r="HF251" s="41">
        <v>1</v>
      </c>
      <c r="HG251" s="6"/>
      <c r="HH251" s="6"/>
      <c r="HI251" s="6"/>
      <c r="HJ251" s="6"/>
      <c r="HK251" s="6"/>
      <c r="HL251" s="6"/>
      <c r="HM251" s="52"/>
      <c r="HO251" s="328"/>
      <c r="HP251" s="41">
        <v>1</v>
      </c>
      <c r="HQ251" s="6"/>
      <c r="HR251" s="6"/>
      <c r="HS251" s="6"/>
      <c r="HT251" s="6"/>
      <c r="HU251" s="6"/>
      <c r="HV251" s="6"/>
      <c r="HW251" s="52"/>
      <c r="HY251" s="328"/>
      <c r="HZ251" s="41">
        <v>1</v>
      </c>
      <c r="IA251" s="6"/>
      <c r="IB251" s="6"/>
      <c r="IC251" s="6"/>
      <c r="ID251" s="6"/>
      <c r="IE251" s="6"/>
      <c r="IF251" s="6"/>
      <c r="IG251" s="52"/>
      <c r="II251" s="328"/>
      <c r="IJ251" s="41">
        <v>1</v>
      </c>
      <c r="IK251" s="6"/>
      <c r="IL251" s="6"/>
      <c r="IM251" s="6"/>
      <c r="IN251" s="6"/>
      <c r="IO251" s="6"/>
      <c r="IP251" s="6"/>
      <c r="IQ251" s="52"/>
      <c r="IS251" s="328"/>
      <c r="IT251" s="41">
        <v>1</v>
      </c>
      <c r="IU251" s="6"/>
      <c r="IV251" s="6"/>
      <c r="IW251" s="6"/>
      <c r="IX251" s="6"/>
      <c r="IY251" s="6"/>
      <c r="IZ251" s="6"/>
      <c r="JA251" s="52"/>
    </row>
    <row r="252" spans="1:261" outlineLevel="2" x14ac:dyDescent="0.25">
      <c r="A252" s="1"/>
      <c r="B252" s="338"/>
      <c r="C252" s="328"/>
      <c r="D252" s="41">
        <v>2</v>
      </c>
      <c r="E252" s="6"/>
      <c r="F252" s="6"/>
      <c r="G252" s="6"/>
      <c r="H252" s="6"/>
      <c r="I252" s="6"/>
      <c r="J252" s="6"/>
      <c r="K252" s="52"/>
      <c r="M252" s="328"/>
      <c r="N252" s="41">
        <v>2</v>
      </c>
      <c r="O252" s="6">
        <v>0</v>
      </c>
      <c r="P252" s="6"/>
      <c r="Q252" s="6"/>
      <c r="R252" s="6"/>
      <c r="S252" s="6"/>
      <c r="T252" s="6"/>
      <c r="U252" s="52"/>
      <c r="W252" s="328"/>
      <c r="X252" s="41">
        <v>2</v>
      </c>
      <c r="Y252" s="6"/>
      <c r="Z252" s="6"/>
      <c r="AA252" s="6"/>
      <c r="AB252" s="6"/>
      <c r="AC252" s="6"/>
      <c r="AD252" s="6"/>
      <c r="AE252" s="52"/>
      <c r="AG252" s="328"/>
      <c r="AH252" s="41">
        <v>2</v>
      </c>
      <c r="AI252" s="6"/>
      <c r="AJ252" s="6"/>
      <c r="AK252" s="6"/>
      <c r="AL252" s="6"/>
      <c r="AM252" s="6"/>
      <c r="AN252" s="6"/>
      <c r="AO252" s="52"/>
      <c r="AQ252" s="328"/>
      <c r="AR252" s="41">
        <v>2</v>
      </c>
      <c r="AS252" s="6"/>
      <c r="AT252" s="6"/>
      <c r="AU252" s="6"/>
      <c r="AV252" s="6"/>
      <c r="AW252" s="6"/>
      <c r="AX252" s="6"/>
      <c r="AY252" s="52"/>
      <c r="BA252" s="328"/>
      <c r="BB252" s="41">
        <v>2</v>
      </c>
      <c r="BC252" s="6"/>
      <c r="BD252" s="6"/>
      <c r="BE252" s="6"/>
      <c r="BF252" s="6"/>
      <c r="BG252" s="6"/>
      <c r="BH252" s="6"/>
      <c r="BI252" s="52"/>
      <c r="BK252" s="328"/>
      <c r="BL252" s="41">
        <v>2</v>
      </c>
      <c r="BM252" s="6"/>
      <c r="BN252" s="6"/>
      <c r="BO252" s="6"/>
      <c r="BP252" s="6"/>
      <c r="BQ252" s="6"/>
      <c r="BR252" s="6"/>
      <c r="BS252" s="52"/>
      <c r="BU252" s="328"/>
      <c r="BV252" s="41">
        <v>2</v>
      </c>
      <c r="BW252" s="6"/>
      <c r="BX252" s="6"/>
      <c r="BY252" s="6"/>
      <c r="BZ252" s="6"/>
      <c r="CA252" s="6"/>
      <c r="CB252" s="6"/>
      <c r="CC252" s="52"/>
      <c r="CE252" s="328"/>
      <c r="CF252" s="41">
        <v>2</v>
      </c>
      <c r="CG252" s="6"/>
      <c r="CH252" s="6"/>
      <c r="CI252" s="6"/>
      <c r="CJ252" s="6"/>
      <c r="CK252" s="6"/>
      <c r="CL252" s="6"/>
      <c r="CM252" s="52"/>
      <c r="CO252" s="328"/>
      <c r="CP252" s="41">
        <v>2</v>
      </c>
      <c r="CQ252" s="6"/>
      <c r="CR252" s="6"/>
      <c r="CS252" s="6"/>
      <c r="CT252" s="6"/>
      <c r="CU252" s="6"/>
      <c r="CV252" s="6"/>
      <c r="CW252" s="52"/>
      <c r="CY252" s="328"/>
      <c r="CZ252" s="41">
        <v>2</v>
      </c>
      <c r="DA252" s="6"/>
      <c r="DB252" s="6"/>
      <c r="DC252" s="6"/>
      <c r="DD252" s="6"/>
      <c r="DE252" s="6"/>
      <c r="DF252" s="6"/>
      <c r="DG252" s="52"/>
      <c r="DI252" s="328"/>
      <c r="DJ252" s="41">
        <v>2</v>
      </c>
      <c r="DK252" s="6"/>
      <c r="DL252" s="6"/>
      <c r="DM252" s="6"/>
      <c r="DN252" s="6"/>
      <c r="DO252" s="6"/>
      <c r="DP252" s="6"/>
      <c r="DQ252" s="52"/>
      <c r="DS252" s="328"/>
      <c r="DT252" s="41">
        <v>2</v>
      </c>
      <c r="DU252" s="6"/>
      <c r="DV252" s="6"/>
      <c r="DW252" s="6"/>
      <c r="DX252" s="6"/>
      <c r="DY252" s="6"/>
      <c r="DZ252" s="6"/>
      <c r="EA252" s="52"/>
      <c r="EC252" s="328"/>
      <c r="ED252" s="41">
        <v>2</v>
      </c>
      <c r="EE252" s="6"/>
      <c r="EF252" s="6"/>
      <c r="EG252" s="6"/>
      <c r="EH252" s="6"/>
      <c r="EI252" s="6"/>
      <c r="EJ252" s="6"/>
      <c r="EK252" s="52"/>
      <c r="EM252" s="328"/>
      <c r="EN252" s="41">
        <v>2</v>
      </c>
      <c r="EO252" s="6"/>
      <c r="EP252" s="6"/>
      <c r="EQ252" s="6"/>
      <c r="ER252" s="6"/>
      <c r="ES252" s="6"/>
      <c r="ET252" s="6"/>
      <c r="EU252" s="52"/>
      <c r="EW252" s="328"/>
      <c r="EX252" s="41">
        <v>2</v>
      </c>
      <c r="EY252" s="6"/>
      <c r="EZ252" s="6"/>
      <c r="FA252" s="6"/>
      <c r="FB252" s="6"/>
      <c r="FC252" s="6"/>
      <c r="FD252" s="6"/>
      <c r="FE252" s="52"/>
      <c r="FG252" s="328"/>
      <c r="FH252" s="41">
        <v>2</v>
      </c>
      <c r="FI252" s="6"/>
      <c r="FJ252" s="6"/>
      <c r="FK252" s="6"/>
      <c r="FL252" s="6"/>
      <c r="FM252" s="6"/>
      <c r="FN252" s="6"/>
      <c r="FO252" s="52"/>
      <c r="FQ252" s="328"/>
      <c r="FR252" s="41">
        <v>2</v>
      </c>
      <c r="FS252" s="6"/>
      <c r="FT252" s="6"/>
      <c r="FU252" s="6"/>
      <c r="FV252" s="6"/>
      <c r="FW252" s="6"/>
      <c r="FX252" s="6"/>
      <c r="FY252" s="52"/>
      <c r="GA252" s="328"/>
      <c r="GB252" s="41">
        <v>2</v>
      </c>
      <c r="GC252" s="6"/>
      <c r="GD252" s="6"/>
      <c r="GE252" s="6"/>
      <c r="GF252" s="6"/>
      <c r="GG252" s="6"/>
      <c r="GH252" s="6"/>
      <c r="GI252" s="52"/>
      <c r="GK252" s="328"/>
      <c r="GL252" s="41">
        <v>2</v>
      </c>
      <c r="GM252" s="6"/>
      <c r="GN252" s="6"/>
      <c r="GO252" s="6"/>
      <c r="GP252" s="6"/>
      <c r="GQ252" s="6"/>
      <c r="GR252" s="6"/>
      <c r="GS252" s="52"/>
      <c r="GU252" s="328"/>
      <c r="GV252" s="41">
        <v>2</v>
      </c>
      <c r="GW252" s="6"/>
      <c r="GX252" s="6"/>
      <c r="GY252" s="6"/>
      <c r="GZ252" s="6"/>
      <c r="HA252" s="6"/>
      <c r="HB252" s="6"/>
      <c r="HC252" s="52"/>
      <c r="HE252" s="328"/>
      <c r="HF252" s="41">
        <v>2</v>
      </c>
      <c r="HG252" s="6"/>
      <c r="HH252" s="6"/>
      <c r="HI252" s="6"/>
      <c r="HJ252" s="6"/>
      <c r="HK252" s="6"/>
      <c r="HL252" s="6"/>
      <c r="HM252" s="52"/>
      <c r="HO252" s="328"/>
      <c r="HP252" s="41">
        <v>2</v>
      </c>
      <c r="HQ252" s="6"/>
      <c r="HR252" s="6"/>
      <c r="HS252" s="6"/>
      <c r="HT252" s="6"/>
      <c r="HU252" s="6"/>
      <c r="HV252" s="6"/>
      <c r="HW252" s="52"/>
      <c r="HY252" s="328"/>
      <c r="HZ252" s="41">
        <v>2</v>
      </c>
      <c r="IA252" s="6"/>
      <c r="IB252" s="6"/>
      <c r="IC252" s="6"/>
      <c r="ID252" s="6"/>
      <c r="IE252" s="6"/>
      <c r="IF252" s="6"/>
      <c r="IG252" s="52"/>
      <c r="II252" s="328"/>
      <c r="IJ252" s="41">
        <v>2</v>
      </c>
      <c r="IK252" s="6"/>
      <c r="IL252" s="6"/>
      <c r="IM252" s="6"/>
      <c r="IN252" s="6"/>
      <c r="IO252" s="6"/>
      <c r="IP252" s="6"/>
      <c r="IQ252" s="52"/>
      <c r="IS252" s="328"/>
      <c r="IT252" s="41">
        <v>2</v>
      </c>
      <c r="IU252" s="6"/>
      <c r="IV252" s="6"/>
      <c r="IW252" s="6"/>
      <c r="IX252" s="6"/>
      <c r="IY252" s="6"/>
      <c r="IZ252" s="6"/>
      <c r="JA252" s="52"/>
    </row>
    <row r="253" spans="1:261" outlineLevel="2" x14ac:dyDescent="0.25">
      <c r="A253" s="1"/>
      <c r="B253" s="338"/>
      <c r="C253" s="339"/>
      <c r="D253" s="17" t="s">
        <v>1</v>
      </c>
      <c r="E253" s="36">
        <f>AVERAGE(O253,Y253,AI253,AS253,BC253,BM253,BW253,CG253,CQ253,DA253,DK253,DU253,EE253,EO253,EY253,FI253,FS253,GC253,GM253,GW253,HG253,HQ253,IA253,IK253,IU253)</f>
        <v>0</v>
      </c>
      <c r="F253" s="36" t="e">
        <f t="shared" ref="F253:J253" si="1162">AVERAGE(P253,Z253,AJ253,AT253,BD253,BN253,BX253,CH253,CR253,DB253,DL253,DV253,EF253,EP253,EZ253,FJ253,FT253,GD253,GN253,GX253,HH253,HR253,IB253,IL253,IV253)</f>
        <v>#DIV/0!</v>
      </c>
      <c r="G253" s="36" t="e">
        <f t="shared" si="1162"/>
        <v>#DIV/0!</v>
      </c>
      <c r="H253" s="36" t="e">
        <f t="shared" si="1162"/>
        <v>#DIV/0!</v>
      </c>
      <c r="I253" s="36" t="e">
        <f t="shared" si="1162"/>
        <v>#DIV/0!</v>
      </c>
      <c r="J253" s="36" t="e">
        <f t="shared" si="1162"/>
        <v>#DIV/0!</v>
      </c>
      <c r="K253" s="52" t="s">
        <v>430</v>
      </c>
      <c r="M253" s="48"/>
      <c r="N253" s="17" t="s">
        <v>1</v>
      </c>
      <c r="O253" s="36">
        <f>IF(COUNT(O251:O252)=0,"",AVERAGE(O251:O252))</f>
        <v>0</v>
      </c>
      <c r="P253" s="36" t="str">
        <f>IF(COUNT(P251:P252)=0,"",AVERAGE(P251:P252))</f>
        <v/>
      </c>
      <c r="Q253" s="36" t="str">
        <f>IF(COUNT(Q251:Q252)=0,"",AVERAGE(Q251:Q252))</f>
        <v/>
      </c>
      <c r="R253" s="36" t="str">
        <f>IF(COUNT(R251:R252)=0,"",AVERAGE(R251:R252))</f>
        <v/>
      </c>
      <c r="S253" s="36"/>
      <c r="T253" s="36" t="str">
        <f>IF(COUNT(T251:T252)=0,"",AVERAGE(T251:T252))</f>
        <v/>
      </c>
      <c r="U253" s="52" t="str">
        <f>IF(COUNT(#REF!)=0,"",AVERAGE(#REF!))</f>
        <v/>
      </c>
      <c r="W253" s="48"/>
      <c r="X253" s="17" t="s">
        <v>1</v>
      </c>
      <c r="Y253" s="36" t="str">
        <f t="shared" ref="Y253:AD253" si="1163">IF(COUNT(Y251:Y252)=0,"",AVERAGE(Y251:Y252))</f>
        <v/>
      </c>
      <c r="Z253" s="36" t="str">
        <f t="shared" si="1163"/>
        <v/>
      </c>
      <c r="AA253" s="36" t="str">
        <f t="shared" si="1163"/>
        <v/>
      </c>
      <c r="AB253" s="36" t="str">
        <f t="shared" si="1163"/>
        <v/>
      </c>
      <c r="AC253" s="36" t="str">
        <f t="shared" si="1163"/>
        <v/>
      </c>
      <c r="AD253" s="36" t="str">
        <f t="shared" si="1163"/>
        <v/>
      </c>
      <c r="AE253" s="52" t="str">
        <f>IF(COUNT(#REF!)=0,"",AVERAGE(#REF!))</f>
        <v/>
      </c>
      <c r="AG253" s="48"/>
      <c r="AH253" s="17" t="s">
        <v>1</v>
      </c>
      <c r="AI253" s="36" t="str">
        <f t="shared" ref="AI253:AN253" si="1164">IF(COUNT(AI251:AI252)=0,"",AVERAGE(AI251:AI252))</f>
        <v/>
      </c>
      <c r="AJ253" s="36" t="str">
        <f t="shared" si="1164"/>
        <v/>
      </c>
      <c r="AK253" s="36" t="str">
        <f t="shared" si="1164"/>
        <v/>
      </c>
      <c r="AL253" s="36" t="str">
        <f t="shared" si="1164"/>
        <v/>
      </c>
      <c r="AM253" s="36" t="str">
        <f t="shared" si="1164"/>
        <v/>
      </c>
      <c r="AN253" s="36" t="str">
        <f t="shared" si="1164"/>
        <v/>
      </c>
      <c r="AO253" s="52" t="str">
        <f>IF(COUNT(#REF!)=0,"",AVERAGE(#REF!))</f>
        <v/>
      </c>
      <c r="AQ253" s="48"/>
      <c r="AR253" s="17" t="s">
        <v>1</v>
      </c>
      <c r="AS253" s="36" t="str">
        <f t="shared" ref="AS253:AX253" si="1165">IF(COUNT(AS251:AS252)=0,"",AVERAGE(AS251:AS252))</f>
        <v/>
      </c>
      <c r="AT253" s="36" t="str">
        <f t="shared" si="1165"/>
        <v/>
      </c>
      <c r="AU253" s="36" t="str">
        <f t="shared" si="1165"/>
        <v/>
      </c>
      <c r="AV253" s="36" t="str">
        <f t="shared" si="1165"/>
        <v/>
      </c>
      <c r="AW253" s="36" t="str">
        <f t="shared" si="1165"/>
        <v/>
      </c>
      <c r="AX253" s="36" t="str">
        <f t="shared" si="1165"/>
        <v/>
      </c>
      <c r="AY253" s="52" t="str">
        <f>IF(COUNT(#REF!)=0,"",AVERAGE(#REF!))</f>
        <v/>
      </c>
      <c r="BA253" s="48"/>
      <c r="BB253" s="17" t="s">
        <v>1</v>
      </c>
      <c r="BC253" s="36" t="str">
        <f t="shared" ref="BC253:BH253" si="1166">IF(COUNT(BC251:BC252)=0,"",AVERAGE(BC251:BC252))</f>
        <v/>
      </c>
      <c r="BD253" s="36" t="str">
        <f t="shared" si="1166"/>
        <v/>
      </c>
      <c r="BE253" s="36" t="str">
        <f t="shared" si="1166"/>
        <v/>
      </c>
      <c r="BF253" s="36" t="str">
        <f t="shared" si="1166"/>
        <v/>
      </c>
      <c r="BG253" s="36" t="str">
        <f t="shared" si="1166"/>
        <v/>
      </c>
      <c r="BH253" s="36" t="str">
        <f t="shared" si="1166"/>
        <v/>
      </c>
      <c r="BI253" s="52" t="str">
        <f>IF(COUNT(#REF!)=0,"",AVERAGE(#REF!))</f>
        <v/>
      </c>
      <c r="BK253" s="48"/>
      <c r="BL253" s="17" t="s">
        <v>1</v>
      </c>
      <c r="BM253" s="36" t="str">
        <f t="shared" ref="BM253:BR253" si="1167">IF(COUNT(BM251:BM252)=0,"",AVERAGE(BM251:BM252))</f>
        <v/>
      </c>
      <c r="BN253" s="36" t="str">
        <f t="shared" si="1167"/>
        <v/>
      </c>
      <c r="BO253" s="36" t="str">
        <f t="shared" si="1167"/>
        <v/>
      </c>
      <c r="BP253" s="36" t="str">
        <f t="shared" si="1167"/>
        <v/>
      </c>
      <c r="BQ253" s="36" t="str">
        <f t="shared" si="1167"/>
        <v/>
      </c>
      <c r="BR253" s="36" t="str">
        <f t="shared" si="1167"/>
        <v/>
      </c>
      <c r="BS253" s="52" t="str">
        <f>IF(COUNT(#REF!)=0,"",AVERAGE(#REF!))</f>
        <v/>
      </c>
      <c r="BU253" s="48"/>
      <c r="BV253" s="17" t="s">
        <v>1</v>
      </c>
      <c r="BW253" s="36" t="str">
        <f t="shared" ref="BW253:CB253" si="1168">IF(COUNT(BW251:BW252)=0,"",AVERAGE(BW251:BW252))</f>
        <v/>
      </c>
      <c r="BX253" s="36" t="str">
        <f t="shared" si="1168"/>
        <v/>
      </c>
      <c r="BY253" s="36" t="str">
        <f t="shared" si="1168"/>
        <v/>
      </c>
      <c r="BZ253" s="36" t="str">
        <f t="shared" si="1168"/>
        <v/>
      </c>
      <c r="CA253" s="36" t="str">
        <f t="shared" si="1168"/>
        <v/>
      </c>
      <c r="CB253" s="36" t="str">
        <f t="shared" si="1168"/>
        <v/>
      </c>
      <c r="CC253" s="52" t="str">
        <f>IF(COUNT(#REF!)=0,"",AVERAGE(#REF!))</f>
        <v/>
      </c>
      <c r="CE253" s="48"/>
      <c r="CF253" s="17" t="s">
        <v>1</v>
      </c>
      <c r="CG253" s="36" t="str">
        <f t="shared" ref="CG253:CL253" si="1169">IF(COUNT(CG251:CG252)=0,"",AVERAGE(CG251:CG252))</f>
        <v/>
      </c>
      <c r="CH253" s="36" t="str">
        <f t="shared" si="1169"/>
        <v/>
      </c>
      <c r="CI253" s="36" t="str">
        <f t="shared" si="1169"/>
        <v/>
      </c>
      <c r="CJ253" s="36" t="str">
        <f t="shared" si="1169"/>
        <v/>
      </c>
      <c r="CK253" s="36" t="str">
        <f t="shared" si="1169"/>
        <v/>
      </c>
      <c r="CL253" s="36" t="str">
        <f t="shared" si="1169"/>
        <v/>
      </c>
      <c r="CM253" s="52" t="str">
        <f>IF(COUNT(#REF!)=0,"",AVERAGE(#REF!))</f>
        <v/>
      </c>
      <c r="CO253" s="48"/>
      <c r="CP253" s="17" t="s">
        <v>1</v>
      </c>
      <c r="CQ253" s="36" t="str">
        <f t="shared" ref="CQ253:CV253" si="1170">IF(COUNT(CQ251:CQ252)=0,"",AVERAGE(CQ251:CQ252))</f>
        <v/>
      </c>
      <c r="CR253" s="36" t="str">
        <f t="shared" si="1170"/>
        <v/>
      </c>
      <c r="CS253" s="36" t="str">
        <f t="shared" si="1170"/>
        <v/>
      </c>
      <c r="CT253" s="36" t="str">
        <f t="shared" si="1170"/>
        <v/>
      </c>
      <c r="CU253" s="36" t="str">
        <f t="shared" si="1170"/>
        <v/>
      </c>
      <c r="CV253" s="36" t="str">
        <f t="shared" si="1170"/>
        <v/>
      </c>
      <c r="CW253" s="52" t="str">
        <f>IF(COUNT(#REF!)=0,"",AVERAGE(#REF!))</f>
        <v/>
      </c>
      <c r="CY253" s="48"/>
      <c r="CZ253" s="17" t="s">
        <v>1</v>
      </c>
      <c r="DA253" s="36" t="str">
        <f t="shared" ref="DA253:DF253" si="1171">IF(COUNT(DA251:DA252)=0,"",AVERAGE(DA251:DA252))</f>
        <v/>
      </c>
      <c r="DB253" s="36" t="str">
        <f t="shared" si="1171"/>
        <v/>
      </c>
      <c r="DC253" s="36" t="str">
        <f t="shared" si="1171"/>
        <v/>
      </c>
      <c r="DD253" s="36" t="str">
        <f t="shared" si="1171"/>
        <v/>
      </c>
      <c r="DE253" s="36" t="str">
        <f t="shared" si="1171"/>
        <v/>
      </c>
      <c r="DF253" s="36" t="str">
        <f t="shared" si="1171"/>
        <v/>
      </c>
      <c r="DG253" s="52" t="str">
        <f>IF(COUNT(#REF!)=0,"",AVERAGE(#REF!))</f>
        <v/>
      </c>
      <c r="DI253" s="48"/>
      <c r="DJ253" s="17" t="s">
        <v>1</v>
      </c>
      <c r="DK253" s="36" t="str">
        <f t="shared" ref="DK253:DP253" si="1172">IF(COUNT(DK251:DK252)=0,"",AVERAGE(DK251:DK252))</f>
        <v/>
      </c>
      <c r="DL253" s="36" t="str">
        <f t="shared" si="1172"/>
        <v/>
      </c>
      <c r="DM253" s="36" t="str">
        <f t="shared" si="1172"/>
        <v/>
      </c>
      <c r="DN253" s="36" t="str">
        <f t="shared" si="1172"/>
        <v/>
      </c>
      <c r="DO253" s="36" t="str">
        <f t="shared" si="1172"/>
        <v/>
      </c>
      <c r="DP253" s="36" t="str">
        <f t="shared" si="1172"/>
        <v/>
      </c>
      <c r="DQ253" s="52" t="str">
        <f>IF(COUNT(#REF!)=0,"",AVERAGE(#REF!))</f>
        <v/>
      </c>
      <c r="DS253" s="48"/>
      <c r="DT253" s="17" t="s">
        <v>1</v>
      </c>
      <c r="DU253" s="36" t="str">
        <f t="shared" ref="DU253:DZ253" si="1173">IF(COUNT(DU251:DU252)=0,"",AVERAGE(DU251:DU252))</f>
        <v/>
      </c>
      <c r="DV253" s="36" t="str">
        <f t="shared" si="1173"/>
        <v/>
      </c>
      <c r="DW253" s="36" t="str">
        <f t="shared" si="1173"/>
        <v/>
      </c>
      <c r="DX253" s="36" t="str">
        <f t="shared" si="1173"/>
        <v/>
      </c>
      <c r="DY253" s="36" t="str">
        <f t="shared" si="1173"/>
        <v/>
      </c>
      <c r="DZ253" s="36" t="str">
        <f t="shared" si="1173"/>
        <v/>
      </c>
      <c r="EA253" s="52" t="str">
        <f>IF(COUNT(#REF!)=0,"",AVERAGE(#REF!))</f>
        <v/>
      </c>
      <c r="EC253" s="48"/>
      <c r="ED253" s="17" t="s">
        <v>1</v>
      </c>
      <c r="EE253" s="36" t="str">
        <f t="shared" ref="EE253:EJ253" si="1174">IF(COUNT(EE251:EE252)=0,"",AVERAGE(EE251:EE252))</f>
        <v/>
      </c>
      <c r="EF253" s="36" t="str">
        <f t="shared" si="1174"/>
        <v/>
      </c>
      <c r="EG253" s="36" t="str">
        <f t="shared" si="1174"/>
        <v/>
      </c>
      <c r="EH253" s="36" t="str">
        <f t="shared" si="1174"/>
        <v/>
      </c>
      <c r="EI253" s="36" t="str">
        <f t="shared" si="1174"/>
        <v/>
      </c>
      <c r="EJ253" s="36" t="str">
        <f t="shared" si="1174"/>
        <v/>
      </c>
      <c r="EK253" s="52" t="str">
        <f>IF(COUNT(#REF!)=0,"",AVERAGE(#REF!))</f>
        <v/>
      </c>
      <c r="EM253" s="48"/>
      <c r="EN253" s="17" t="s">
        <v>1</v>
      </c>
      <c r="EO253" s="36" t="str">
        <f t="shared" ref="EO253:ET253" si="1175">IF(COUNT(EO251:EO252)=0,"",AVERAGE(EO251:EO252))</f>
        <v/>
      </c>
      <c r="EP253" s="36" t="str">
        <f t="shared" si="1175"/>
        <v/>
      </c>
      <c r="EQ253" s="36" t="str">
        <f t="shared" si="1175"/>
        <v/>
      </c>
      <c r="ER253" s="36" t="str">
        <f t="shared" si="1175"/>
        <v/>
      </c>
      <c r="ES253" s="36" t="str">
        <f t="shared" si="1175"/>
        <v/>
      </c>
      <c r="ET253" s="36" t="str">
        <f t="shared" si="1175"/>
        <v/>
      </c>
      <c r="EU253" s="52" t="str">
        <f>IF(COUNT(#REF!)=0,"",AVERAGE(#REF!))</f>
        <v/>
      </c>
      <c r="EW253" s="48"/>
      <c r="EX253" s="17" t="s">
        <v>1</v>
      </c>
      <c r="EY253" s="36" t="str">
        <f t="shared" ref="EY253:FD253" si="1176">IF(COUNT(EY251:EY252)=0,"",AVERAGE(EY251:EY252))</f>
        <v/>
      </c>
      <c r="EZ253" s="36" t="str">
        <f t="shared" si="1176"/>
        <v/>
      </c>
      <c r="FA253" s="36" t="str">
        <f t="shared" si="1176"/>
        <v/>
      </c>
      <c r="FB253" s="36" t="str">
        <f t="shared" si="1176"/>
        <v/>
      </c>
      <c r="FC253" s="36" t="str">
        <f t="shared" si="1176"/>
        <v/>
      </c>
      <c r="FD253" s="36" t="str">
        <f t="shared" si="1176"/>
        <v/>
      </c>
      <c r="FE253" s="52" t="str">
        <f>IF(COUNT(#REF!)=0,"",AVERAGE(#REF!))</f>
        <v/>
      </c>
      <c r="FG253" s="48"/>
      <c r="FH253" s="17" t="s">
        <v>1</v>
      </c>
      <c r="FI253" s="36" t="str">
        <f t="shared" ref="FI253:FN253" si="1177">IF(COUNT(FI251:FI252)=0,"",AVERAGE(FI251:FI252))</f>
        <v/>
      </c>
      <c r="FJ253" s="36" t="str">
        <f t="shared" si="1177"/>
        <v/>
      </c>
      <c r="FK253" s="36" t="str">
        <f t="shared" si="1177"/>
        <v/>
      </c>
      <c r="FL253" s="36" t="str">
        <f t="shared" si="1177"/>
        <v/>
      </c>
      <c r="FM253" s="36" t="str">
        <f t="shared" si="1177"/>
        <v/>
      </c>
      <c r="FN253" s="36" t="str">
        <f t="shared" si="1177"/>
        <v/>
      </c>
      <c r="FO253" s="52" t="str">
        <f>IF(COUNT(#REF!)=0,"",AVERAGE(#REF!))</f>
        <v/>
      </c>
      <c r="FQ253" s="48"/>
      <c r="FR253" s="17" t="s">
        <v>1</v>
      </c>
      <c r="FS253" s="36" t="str">
        <f t="shared" ref="FS253:FX253" si="1178">IF(COUNT(FS251:FS252)=0,"",AVERAGE(FS251:FS252))</f>
        <v/>
      </c>
      <c r="FT253" s="36" t="str">
        <f t="shared" si="1178"/>
        <v/>
      </c>
      <c r="FU253" s="36" t="str">
        <f t="shared" si="1178"/>
        <v/>
      </c>
      <c r="FV253" s="36" t="str">
        <f t="shared" si="1178"/>
        <v/>
      </c>
      <c r="FW253" s="36" t="str">
        <f t="shared" si="1178"/>
        <v/>
      </c>
      <c r="FX253" s="36" t="str">
        <f t="shared" si="1178"/>
        <v/>
      </c>
      <c r="FY253" s="52" t="str">
        <f>IF(COUNT(#REF!)=0,"",AVERAGE(#REF!))</f>
        <v/>
      </c>
      <c r="GA253" s="48"/>
      <c r="GB253" s="17" t="s">
        <v>1</v>
      </c>
      <c r="GC253" s="36" t="str">
        <f t="shared" ref="GC253:GH253" si="1179">IF(COUNT(GC251:GC252)=0,"",AVERAGE(GC251:GC252))</f>
        <v/>
      </c>
      <c r="GD253" s="36" t="str">
        <f t="shared" si="1179"/>
        <v/>
      </c>
      <c r="GE253" s="36" t="str">
        <f t="shared" si="1179"/>
        <v/>
      </c>
      <c r="GF253" s="36" t="str">
        <f t="shared" si="1179"/>
        <v/>
      </c>
      <c r="GG253" s="36" t="str">
        <f t="shared" si="1179"/>
        <v/>
      </c>
      <c r="GH253" s="36" t="str">
        <f t="shared" si="1179"/>
        <v/>
      </c>
      <c r="GI253" s="52" t="str">
        <f>IF(COUNT(#REF!)=0,"",AVERAGE(#REF!))</f>
        <v/>
      </c>
      <c r="GK253" s="48"/>
      <c r="GL253" s="17" t="s">
        <v>1</v>
      </c>
      <c r="GM253" s="36" t="str">
        <f t="shared" ref="GM253:GR253" si="1180">IF(COUNT(GM251:GM252)=0,"",AVERAGE(GM251:GM252))</f>
        <v/>
      </c>
      <c r="GN253" s="36" t="str">
        <f t="shared" si="1180"/>
        <v/>
      </c>
      <c r="GO253" s="36" t="str">
        <f t="shared" si="1180"/>
        <v/>
      </c>
      <c r="GP253" s="36" t="str">
        <f t="shared" si="1180"/>
        <v/>
      </c>
      <c r="GQ253" s="36" t="str">
        <f t="shared" si="1180"/>
        <v/>
      </c>
      <c r="GR253" s="36" t="str">
        <f t="shared" si="1180"/>
        <v/>
      </c>
      <c r="GS253" s="52" t="str">
        <f>IF(COUNT(#REF!)=0,"",AVERAGE(#REF!))</f>
        <v/>
      </c>
      <c r="GU253" s="48"/>
      <c r="GV253" s="17" t="s">
        <v>1</v>
      </c>
      <c r="GW253" s="36" t="str">
        <f t="shared" ref="GW253:HB253" si="1181">IF(COUNT(GW251:GW252)=0,"",AVERAGE(GW251:GW252))</f>
        <v/>
      </c>
      <c r="GX253" s="36" t="str">
        <f t="shared" si="1181"/>
        <v/>
      </c>
      <c r="GY253" s="36" t="str">
        <f t="shared" si="1181"/>
        <v/>
      </c>
      <c r="GZ253" s="36" t="str">
        <f t="shared" si="1181"/>
        <v/>
      </c>
      <c r="HA253" s="36" t="str">
        <f t="shared" si="1181"/>
        <v/>
      </c>
      <c r="HB253" s="36" t="str">
        <f t="shared" si="1181"/>
        <v/>
      </c>
      <c r="HC253" s="52" t="str">
        <f>IF(COUNT(#REF!)=0,"",AVERAGE(#REF!))</f>
        <v/>
      </c>
      <c r="HE253" s="48"/>
      <c r="HF253" s="17" t="s">
        <v>1</v>
      </c>
      <c r="HG253" s="36" t="str">
        <f t="shared" ref="HG253:HL253" si="1182">IF(COUNT(HG251:HG252)=0,"",AVERAGE(HG251:HG252))</f>
        <v/>
      </c>
      <c r="HH253" s="36" t="str">
        <f t="shared" si="1182"/>
        <v/>
      </c>
      <c r="HI253" s="36" t="str">
        <f t="shared" si="1182"/>
        <v/>
      </c>
      <c r="HJ253" s="36" t="str">
        <f t="shared" si="1182"/>
        <v/>
      </c>
      <c r="HK253" s="36" t="str">
        <f t="shared" si="1182"/>
        <v/>
      </c>
      <c r="HL253" s="36" t="str">
        <f t="shared" si="1182"/>
        <v/>
      </c>
      <c r="HM253" s="52" t="str">
        <f>IF(COUNT(#REF!)=0,"",AVERAGE(#REF!))</f>
        <v/>
      </c>
      <c r="HO253" s="48"/>
      <c r="HP253" s="17" t="s">
        <v>1</v>
      </c>
      <c r="HQ253" s="36" t="str">
        <f t="shared" ref="HQ253:HV253" si="1183">IF(COUNT(HQ251:HQ252)=0,"",AVERAGE(HQ251:HQ252))</f>
        <v/>
      </c>
      <c r="HR253" s="36" t="str">
        <f t="shared" si="1183"/>
        <v/>
      </c>
      <c r="HS253" s="36" t="str">
        <f t="shared" si="1183"/>
        <v/>
      </c>
      <c r="HT253" s="36" t="str">
        <f t="shared" si="1183"/>
        <v/>
      </c>
      <c r="HU253" s="36" t="str">
        <f t="shared" si="1183"/>
        <v/>
      </c>
      <c r="HV253" s="36" t="str">
        <f t="shared" si="1183"/>
        <v/>
      </c>
      <c r="HW253" s="52" t="str">
        <f>IF(COUNT(#REF!)=0,"",AVERAGE(#REF!))</f>
        <v/>
      </c>
      <c r="HY253" s="48"/>
      <c r="HZ253" s="17" t="s">
        <v>1</v>
      </c>
      <c r="IA253" s="36" t="str">
        <f t="shared" ref="IA253:IF253" si="1184">IF(COUNT(IA251:IA252)=0,"",AVERAGE(IA251:IA252))</f>
        <v/>
      </c>
      <c r="IB253" s="36" t="str">
        <f t="shared" si="1184"/>
        <v/>
      </c>
      <c r="IC253" s="36" t="str">
        <f t="shared" si="1184"/>
        <v/>
      </c>
      <c r="ID253" s="36" t="str">
        <f t="shared" si="1184"/>
        <v/>
      </c>
      <c r="IE253" s="36" t="str">
        <f t="shared" si="1184"/>
        <v/>
      </c>
      <c r="IF253" s="36" t="str">
        <f t="shared" si="1184"/>
        <v/>
      </c>
      <c r="IG253" s="52" t="str">
        <f>IF(COUNT(#REF!)=0,"",AVERAGE(#REF!))</f>
        <v/>
      </c>
      <c r="II253" s="48"/>
      <c r="IJ253" s="17" t="s">
        <v>1</v>
      </c>
      <c r="IK253" s="36" t="str">
        <f t="shared" ref="IK253:IP253" si="1185">IF(COUNT(IK251:IK252)=0,"",AVERAGE(IK251:IK252))</f>
        <v/>
      </c>
      <c r="IL253" s="36" t="str">
        <f t="shared" si="1185"/>
        <v/>
      </c>
      <c r="IM253" s="36" t="str">
        <f t="shared" si="1185"/>
        <v/>
      </c>
      <c r="IN253" s="36" t="str">
        <f t="shared" si="1185"/>
        <v/>
      </c>
      <c r="IO253" s="36" t="str">
        <f t="shared" si="1185"/>
        <v/>
      </c>
      <c r="IP253" s="36" t="str">
        <f t="shared" si="1185"/>
        <v/>
      </c>
      <c r="IQ253" s="52" t="str">
        <f>IF(COUNT(#REF!)=0,"",AVERAGE(#REF!))</f>
        <v/>
      </c>
      <c r="IS253" s="48"/>
      <c r="IT253" s="17" t="s">
        <v>1</v>
      </c>
      <c r="IU253" s="36" t="str">
        <f t="shared" ref="IU253:IZ253" si="1186">IF(COUNT(IU251:IU252)=0,"",AVERAGE(IU251:IU252))</f>
        <v/>
      </c>
      <c r="IV253" s="36" t="str">
        <f t="shared" si="1186"/>
        <v/>
      </c>
      <c r="IW253" s="36" t="str">
        <f t="shared" si="1186"/>
        <v/>
      </c>
      <c r="IX253" s="36" t="str">
        <f t="shared" si="1186"/>
        <v/>
      </c>
      <c r="IY253" s="36" t="str">
        <f t="shared" si="1186"/>
        <v/>
      </c>
      <c r="IZ253" s="36" t="str">
        <f t="shared" si="1186"/>
        <v/>
      </c>
      <c r="JA253" s="52" t="str">
        <f>IF(COUNT(#REF!)=0,"",AVERAGE(#REF!))</f>
        <v/>
      </c>
    </row>
    <row r="254" spans="1:261" ht="13.8" outlineLevel="1" x14ac:dyDescent="0.25">
      <c r="A254" s="99" t="s">
        <v>129</v>
      </c>
      <c r="B254" s="345">
        <f>IF(A254="High",TECHHigh,(IF(A254="Medium",TECHMed,(IF(A254="Low",TechLow,0)))))</f>
        <v>1</v>
      </c>
      <c r="C254" s="341">
        <v>8.3000000000000007</v>
      </c>
      <c r="D254" s="38" t="s">
        <v>112</v>
      </c>
      <c r="E254" s="349">
        <f>E258</f>
        <v>0</v>
      </c>
      <c r="F254" s="349" t="e">
        <f t="shared" ref="F254:J254" si="1187">F258</f>
        <v>#DIV/0!</v>
      </c>
      <c r="G254" s="349" t="e">
        <f t="shared" si="1187"/>
        <v>#DIV/0!</v>
      </c>
      <c r="H254" s="349" t="e">
        <f t="shared" si="1187"/>
        <v>#DIV/0!</v>
      </c>
      <c r="I254" s="349" t="e">
        <f t="shared" si="1187"/>
        <v>#DIV/0!</v>
      </c>
      <c r="J254" s="349" t="e">
        <f t="shared" si="1187"/>
        <v>#DIV/0!</v>
      </c>
      <c r="K254" s="52"/>
      <c r="M254" s="37">
        <v>8.3000000000000007</v>
      </c>
      <c r="N254" s="38" t="s">
        <v>112</v>
      </c>
      <c r="O254" s="38"/>
      <c r="P254" s="38"/>
      <c r="Q254" s="38"/>
      <c r="R254" s="38"/>
      <c r="S254" s="38"/>
      <c r="T254" s="38"/>
      <c r="U254" s="52"/>
      <c r="W254" s="37">
        <v>8.3000000000000007</v>
      </c>
      <c r="X254" s="38" t="s">
        <v>112</v>
      </c>
      <c r="Y254" s="38"/>
      <c r="Z254" s="38"/>
      <c r="AA254" s="38"/>
      <c r="AB254" s="38"/>
      <c r="AC254" s="38"/>
      <c r="AD254" s="38"/>
      <c r="AE254" s="52"/>
      <c r="AG254" s="37">
        <v>8.3000000000000007</v>
      </c>
      <c r="AH254" s="38" t="s">
        <v>112</v>
      </c>
      <c r="AI254" s="38"/>
      <c r="AJ254" s="38"/>
      <c r="AK254" s="38"/>
      <c r="AL254" s="38"/>
      <c r="AM254" s="38"/>
      <c r="AN254" s="38"/>
      <c r="AO254" s="52"/>
      <c r="AQ254" s="37">
        <v>8.3000000000000007</v>
      </c>
      <c r="AR254" s="38" t="s">
        <v>112</v>
      </c>
      <c r="AS254" s="38"/>
      <c r="AT254" s="38"/>
      <c r="AU254" s="38"/>
      <c r="AV254" s="38"/>
      <c r="AW254" s="38"/>
      <c r="AX254" s="38"/>
      <c r="AY254" s="52"/>
      <c r="BA254" s="37">
        <v>8.3000000000000007</v>
      </c>
      <c r="BB254" s="38" t="s">
        <v>112</v>
      </c>
      <c r="BC254" s="38"/>
      <c r="BD254" s="38"/>
      <c r="BE254" s="38"/>
      <c r="BF254" s="38"/>
      <c r="BG254" s="38"/>
      <c r="BH254" s="38"/>
      <c r="BI254" s="52"/>
      <c r="BK254" s="37">
        <v>8.3000000000000007</v>
      </c>
      <c r="BL254" s="38" t="s">
        <v>112</v>
      </c>
      <c r="BM254" s="38"/>
      <c r="BN254" s="38"/>
      <c r="BO254" s="38"/>
      <c r="BP254" s="38"/>
      <c r="BQ254" s="38"/>
      <c r="BR254" s="38"/>
      <c r="BS254" s="52"/>
      <c r="BU254" s="37">
        <v>8.3000000000000007</v>
      </c>
      <c r="BV254" s="38" t="s">
        <v>112</v>
      </c>
      <c r="BW254" s="38"/>
      <c r="BX254" s="38"/>
      <c r="BY254" s="38"/>
      <c r="BZ254" s="38"/>
      <c r="CA254" s="38"/>
      <c r="CB254" s="38"/>
      <c r="CC254" s="52"/>
      <c r="CE254" s="37">
        <v>8.3000000000000007</v>
      </c>
      <c r="CF254" s="38" t="s">
        <v>112</v>
      </c>
      <c r="CG254" s="38"/>
      <c r="CH254" s="38"/>
      <c r="CI254" s="38"/>
      <c r="CJ254" s="38"/>
      <c r="CK254" s="38"/>
      <c r="CL254" s="38"/>
      <c r="CM254" s="52"/>
      <c r="CO254" s="37">
        <v>8.3000000000000007</v>
      </c>
      <c r="CP254" s="38" t="s">
        <v>112</v>
      </c>
      <c r="CQ254" s="38"/>
      <c r="CR254" s="38"/>
      <c r="CS254" s="38"/>
      <c r="CT254" s="38"/>
      <c r="CU254" s="38"/>
      <c r="CV254" s="38"/>
      <c r="CW254" s="52"/>
      <c r="CY254" s="37">
        <v>8.3000000000000007</v>
      </c>
      <c r="CZ254" s="38" t="s">
        <v>112</v>
      </c>
      <c r="DA254" s="38"/>
      <c r="DB254" s="38"/>
      <c r="DC254" s="38"/>
      <c r="DD254" s="38"/>
      <c r="DE254" s="38"/>
      <c r="DF254" s="38"/>
      <c r="DG254" s="52"/>
      <c r="DI254" s="37">
        <v>8.3000000000000007</v>
      </c>
      <c r="DJ254" s="38" t="s">
        <v>112</v>
      </c>
      <c r="DK254" s="38"/>
      <c r="DL254" s="38"/>
      <c r="DM254" s="38"/>
      <c r="DN254" s="38"/>
      <c r="DO254" s="38"/>
      <c r="DP254" s="38"/>
      <c r="DQ254" s="52"/>
      <c r="DS254" s="37">
        <v>8.3000000000000007</v>
      </c>
      <c r="DT254" s="38" t="s">
        <v>112</v>
      </c>
      <c r="DU254" s="38"/>
      <c r="DV254" s="38"/>
      <c r="DW254" s="38"/>
      <c r="DX254" s="38"/>
      <c r="DY254" s="38"/>
      <c r="DZ254" s="38"/>
      <c r="EA254" s="52"/>
      <c r="EC254" s="37">
        <v>8.3000000000000007</v>
      </c>
      <c r="ED254" s="38" t="s">
        <v>112</v>
      </c>
      <c r="EE254" s="38"/>
      <c r="EF254" s="38"/>
      <c r="EG254" s="38"/>
      <c r="EH254" s="38"/>
      <c r="EI254" s="38"/>
      <c r="EJ254" s="38"/>
      <c r="EK254" s="52"/>
      <c r="EM254" s="37">
        <v>8.3000000000000007</v>
      </c>
      <c r="EN254" s="38" t="s">
        <v>112</v>
      </c>
      <c r="EO254" s="38"/>
      <c r="EP254" s="38"/>
      <c r="EQ254" s="38"/>
      <c r="ER254" s="38"/>
      <c r="ES254" s="38"/>
      <c r="ET254" s="38"/>
      <c r="EU254" s="52"/>
      <c r="EW254" s="37">
        <v>8.3000000000000007</v>
      </c>
      <c r="EX254" s="38" t="s">
        <v>112</v>
      </c>
      <c r="EY254" s="38"/>
      <c r="EZ254" s="38"/>
      <c r="FA254" s="38"/>
      <c r="FB254" s="38"/>
      <c r="FC254" s="38"/>
      <c r="FD254" s="38"/>
      <c r="FE254" s="52"/>
      <c r="FG254" s="37">
        <v>8.3000000000000007</v>
      </c>
      <c r="FH254" s="38" t="s">
        <v>112</v>
      </c>
      <c r="FI254" s="38"/>
      <c r="FJ254" s="38"/>
      <c r="FK254" s="38"/>
      <c r="FL254" s="38"/>
      <c r="FM254" s="38"/>
      <c r="FN254" s="38"/>
      <c r="FO254" s="52"/>
      <c r="FQ254" s="37">
        <v>8.3000000000000007</v>
      </c>
      <c r="FR254" s="38" t="s">
        <v>112</v>
      </c>
      <c r="FS254" s="38"/>
      <c r="FT254" s="38"/>
      <c r="FU254" s="38"/>
      <c r="FV254" s="38"/>
      <c r="FW254" s="38"/>
      <c r="FX254" s="38"/>
      <c r="FY254" s="52"/>
      <c r="GA254" s="37">
        <v>8.3000000000000007</v>
      </c>
      <c r="GB254" s="38" t="s">
        <v>112</v>
      </c>
      <c r="GC254" s="38"/>
      <c r="GD254" s="38"/>
      <c r="GE254" s="38"/>
      <c r="GF254" s="38"/>
      <c r="GG254" s="38"/>
      <c r="GH254" s="38"/>
      <c r="GI254" s="52"/>
      <c r="GK254" s="37">
        <v>8.3000000000000007</v>
      </c>
      <c r="GL254" s="38" t="s">
        <v>112</v>
      </c>
      <c r="GM254" s="38"/>
      <c r="GN254" s="38"/>
      <c r="GO254" s="38"/>
      <c r="GP254" s="38"/>
      <c r="GQ254" s="38"/>
      <c r="GR254" s="38"/>
      <c r="GS254" s="52"/>
      <c r="GU254" s="37">
        <v>8.3000000000000007</v>
      </c>
      <c r="GV254" s="38" t="s">
        <v>112</v>
      </c>
      <c r="GW254" s="38"/>
      <c r="GX254" s="38"/>
      <c r="GY254" s="38"/>
      <c r="GZ254" s="38"/>
      <c r="HA254" s="38"/>
      <c r="HB254" s="38"/>
      <c r="HC254" s="52"/>
      <c r="HE254" s="37">
        <v>8.3000000000000007</v>
      </c>
      <c r="HF254" s="38" t="s">
        <v>112</v>
      </c>
      <c r="HG254" s="38"/>
      <c r="HH254" s="38"/>
      <c r="HI254" s="38"/>
      <c r="HJ254" s="38"/>
      <c r="HK254" s="38"/>
      <c r="HL254" s="38"/>
      <c r="HM254" s="52"/>
      <c r="HO254" s="37">
        <v>8.3000000000000007</v>
      </c>
      <c r="HP254" s="38" t="s">
        <v>112</v>
      </c>
      <c r="HQ254" s="38"/>
      <c r="HR254" s="38"/>
      <c r="HS254" s="38"/>
      <c r="HT254" s="38"/>
      <c r="HU254" s="38"/>
      <c r="HV254" s="38"/>
      <c r="HW254" s="52"/>
      <c r="HY254" s="37">
        <v>8.3000000000000007</v>
      </c>
      <c r="HZ254" s="38" t="s">
        <v>112</v>
      </c>
      <c r="IA254" s="38"/>
      <c r="IB254" s="38"/>
      <c r="IC254" s="38"/>
      <c r="ID254" s="38"/>
      <c r="IE254" s="38"/>
      <c r="IF254" s="38"/>
      <c r="IG254" s="52"/>
      <c r="II254" s="37">
        <v>8.3000000000000007</v>
      </c>
      <c r="IJ254" s="38" t="s">
        <v>112</v>
      </c>
      <c r="IK254" s="38"/>
      <c r="IL254" s="38"/>
      <c r="IM254" s="38"/>
      <c r="IN254" s="38"/>
      <c r="IO254" s="38"/>
      <c r="IP254" s="38"/>
      <c r="IQ254" s="52"/>
      <c r="IS254" s="37">
        <v>8.3000000000000007</v>
      </c>
      <c r="IT254" s="38" t="s">
        <v>112</v>
      </c>
      <c r="IU254" s="38"/>
      <c r="IV254" s="38"/>
      <c r="IW254" s="38"/>
      <c r="IX254" s="38"/>
      <c r="IY254" s="38"/>
      <c r="IZ254" s="38"/>
      <c r="JA254" s="52"/>
    </row>
    <row r="255" spans="1:261" outlineLevel="2" x14ac:dyDescent="0.25">
      <c r="A255" s="1"/>
      <c r="B255" s="338"/>
      <c r="C255" s="328"/>
      <c r="D255" s="41">
        <v>1</v>
      </c>
      <c r="E255" s="6"/>
      <c r="F255" s="6"/>
      <c r="G255" s="6"/>
      <c r="H255" s="6"/>
      <c r="I255" s="6"/>
      <c r="J255" s="6"/>
      <c r="K255" s="52"/>
      <c r="M255" s="328"/>
      <c r="N255" s="41">
        <v>1</v>
      </c>
      <c r="O255" s="6">
        <v>0</v>
      </c>
      <c r="P255" s="6"/>
      <c r="Q255" s="6"/>
      <c r="R255" s="6"/>
      <c r="S255" s="6"/>
      <c r="T255" s="6"/>
      <c r="U255" s="52"/>
      <c r="W255" s="328"/>
      <c r="X255" s="41">
        <v>1</v>
      </c>
      <c r="Y255" s="6"/>
      <c r="Z255" s="6"/>
      <c r="AA255" s="6"/>
      <c r="AB255" s="6"/>
      <c r="AC255" s="6"/>
      <c r="AD255" s="6"/>
      <c r="AE255" s="52"/>
      <c r="AG255" s="328"/>
      <c r="AH255" s="41">
        <v>1</v>
      </c>
      <c r="AI255" s="6"/>
      <c r="AJ255" s="6"/>
      <c r="AK255" s="6"/>
      <c r="AL255" s="6"/>
      <c r="AM255" s="6"/>
      <c r="AN255" s="6"/>
      <c r="AO255" s="52"/>
      <c r="AQ255" s="328"/>
      <c r="AR255" s="41">
        <v>1</v>
      </c>
      <c r="AS255" s="6"/>
      <c r="AT255" s="6"/>
      <c r="AU255" s="6"/>
      <c r="AV255" s="6"/>
      <c r="AW255" s="6"/>
      <c r="AX255" s="6"/>
      <c r="AY255" s="52"/>
      <c r="BA255" s="328"/>
      <c r="BB255" s="41">
        <v>1</v>
      </c>
      <c r="BC255" s="6"/>
      <c r="BD255" s="6"/>
      <c r="BE255" s="6"/>
      <c r="BF255" s="6"/>
      <c r="BG255" s="6"/>
      <c r="BH255" s="6"/>
      <c r="BI255" s="52"/>
      <c r="BK255" s="328"/>
      <c r="BL255" s="41">
        <v>1</v>
      </c>
      <c r="BM255" s="6"/>
      <c r="BN255" s="6"/>
      <c r="BO255" s="6"/>
      <c r="BP255" s="6"/>
      <c r="BQ255" s="6"/>
      <c r="BR255" s="6"/>
      <c r="BS255" s="52"/>
      <c r="BU255" s="328"/>
      <c r="BV255" s="41">
        <v>1</v>
      </c>
      <c r="BW255" s="6"/>
      <c r="BX255" s="6"/>
      <c r="BY255" s="6"/>
      <c r="BZ255" s="6"/>
      <c r="CA255" s="6"/>
      <c r="CB255" s="6"/>
      <c r="CC255" s="52"/>
      <c r="CE255" s="328"/>
      <c r="CF255" s="41">
        <v>1</v>
      </c>
      <c r="CG255" s="6"/>
      <c r="CH255" s="6"/>
      <c r="CI255" s="6"/>
      <c r="CJ255" s="6"/>
      <c r="CK255" s="6"/>
      <c r="CL255" s="6"/>
      <c r="CM255" s="52"/>
      <c r="CO255" s="328"/>
      <c r="CP255" s="41">
        <v>1</v>
      </c>
      <c r="CQ255" s="6"/>
      <c r="CR255" s="6"/>
      <c r="CS255" s="6"/>
      <c r="CT255" s="6"/>
      <c r="CU255" s="6"/>
      <c r="CV255" s="6"/>
      <c r="CW255" s="52"/>
      <c r="CY255" s="328"/>
      <c r="CZ255" s="41">
        <v>1</v>
      </c>
      <c r="DA255" s="6"/>
      <c r="DB255" s="6"/>
      <c r="DC255" s="6"/>
      <c r="DD255" s="6"/>
      <c r="DE255" s="6"/>
      <c r="DF255" s="6"/>
      <c r="DG255" s="52"/>
      <c r="DI255" s="328"/>
      <c r="DJ255" s="41">
        <v>1</v>
      </c>
      <c r="DK255" s="6"/>
      <c r="DL255" s="6"/>
      <c r="DM255" s="6"/>
      <c r="DN255" s="6"/>
      <c r="DO255" s="6"/>
      <c r="DP255" s="6"/>
      <c r="DQ255" s="52"/>
      <c r="DS255" s="328"/>
      <c r="DT255" s="41">
        <v>1</v>
      </c>
      <c r="DU255" s="6"/>
      <c r="DV255" s="6"/>
      <c r="DW255" s="6"/>
      <c r="DX255" s="6"/>
      <c r="DY255" s="6"/>
      <c r="DZ255" s="6"/>
      <c r="EA255" s="52"/>
      <c r="EC255" s="328"/>
      <c r="ED255" s="41">
        <v>1</v>
      </c>
      <c r="EE255" s="6"/>
      <c r="EF255" s="6"/>
      <c r="EG255" s="6"/>
      <c r="EH255" s="6"/>
      <c r="EI255" s="6"/>
      <c r="EJ255" s="6"/>
      <c r="EK255" s="52"/>
      <c r="EM255" s="328"/>
      <c r="EN255" s="41">
        <v>1</v>
      </c>
      <c r="EO255" s="6"/>
      <c r="EP255" s="6"/>
      <c r="EQ255" s="6"/>
      <c r="ER255" s="6"/>
      <c r="ES255" s="6"/>
      <c r="ET255" s="6"/>
      <c r="EU255" s="52"/>
      <c r="EW255" s="328"/>
      <c r="EX255" s="41">
        <v>1</v>
      </c>
      <c r="EY255" s="6"/>
      <c r="EZ255" s="6"/>
      <c r="FA255" s="6"/>
      <c r="FB255" s="6"/>
      <c r="FC255" s="6"/>
      <c r="FD255" s="6"/>
      <c r="FE255" s="52"/>
      <c r="FG255" s="328"/>
      <c r="FH255" s="41">
        <v>1</v>
      </c>
      <c r="FI255" s="6"/>
      <c r="FJ255" s="6"/>
      <c r="FK255" s="6"/>
      <c r="FL255" s="6"/>
      <c r="FM255" s="6"/>
      <c r="FN255" s="6"/>
      <c r="FO255" s="52"/>
      <c r="FQ255" s="328"/>
      <c r="FR255" s="41">
        <v>1</v>
      </c>
      <c r="FS255" s="6"/>
      <c r="FT255" s="6"/>
      <c r="FU255" s="6"/>
      <c r="FV255" s="6"/>
      <c r="FW255" s="6"/>
      <c r="FX255" s="6"/>
      <c r="FY255" s="52"/>
      <c r="GA255" s="328"/>
      <c r="GB255" s="41">
        <v>1</v>
      </c>
      <c r="GC255" s="6"/>
      <c r="GD255" s="6"/>
      <c r="GE255" s="6"/>
      <c r="GF255" s="6"/>
      <c r="GG255" s="6"/>
      <c r="GH255" s="6"/>
      <c r="GI255" s="52"/>
      <c r="GK255" s="328"/>
      <c r="GL255" s="41">
        <v>1</v>
      </c>
      <c r="GM255" s="6"/>
      <c r="GN255" s="6"/>
      <c r="GO255" s="6"/>
      <c r="GP255" s="6"/>
      <c r="GQ255" s="6"/>
      <c r="GR255" s="6"/>
      <c r="GS255" s="52"/>
      <c r="GU255" s="328"/>
      <c r="GV255" s="41">
        <v>1</v>
      </c>
      <c r="GW255" s="6"/>
      <c r="GX255" s="6"/>
      <c r="GY255" s="6"/>
      <c r="GZ255" s="6"/>
      <c r="HA255" s="6"/>
      <c r="HB255" s="6"/>
      <c r="HC255" s="52"/>
      <c r="HE255" s="328"/>
      <c r="HF255" s="41">
        <v>1</v>
      </c>
      <c r="HG255" s="6"/>
      <c r="HH255" s="6"/>
      <c r="HI255" s="6"/>
      <c r="HJ255" s="6"/>
      <c r="HK255" s="6"/>
      <c r="HL255" s="6"/>
      <c r="HM255" s="52"/>
      <c r="HO255" s="328"/>
      <c r="HP255" s="41">
        <v>1</v>
      </c>
      <c r="HQ255" s="6"/>
      <c r="HR255" s="6"/>
      <c r="HS255" s="6"/>
      <c r="HT255" s="6"/>
      <c r="HU255" s="6"/>
      <c r="HV255" s="6"/>
      <c r="HW255" s="52"/>
      <c r="HY255" s="328"/>
      <c r="HZ255" s="41">
        <v>1</v>
      </c>
      <c r="IA255" s="6"/>
      <c r="IB255" s="6"/>
      <c r="IC255" s="6"/>
      <c r="ID255" s="6"/>
      <c r="IE255" s="6"/>
      <c r="IF255" s="6"/>
      <c r="IG255" s="52"/>
      <c r="II255" s="328"/>
      <c r="IJ255" s="41">
        <v>1</v>
      </c>
      <c r="IK255" s="6"/>
      <c r="IL255" s="6"/>
      <c r="IM255" s="6"/>
      <c r="IN255" s="6"/>
      <c r="IO255" s="6"/>
      <c r="IP255" s="6"/>
      <c r="IQ255" s="52"/>
      <c r="IS255" s="328"/>
      <c r="IT255" s="41">
        <v>1</v>
      </c>
      <c r="IU255" s="6"/>
      <c r="IV255" s="6"/>
      <c r="IW255" s="6"/>
      <c r="IX255" s="6"/>
      <c r="IY255" s="6"/>
      <c r="IZ255" s="6"/>
      <c r="JA255" s="52"/>
    </row>
    <row r="256" spans="1:261" outlineLevel="2" x14ac:dyDescent="0.25">
      <c r="A256" s="1"/>
      <c r="B256" s="338"/>
      <c r="C256" s="328"/>
      <c r="D256" s="41">
        <v>2</v>
      </c>
      <c r="E256" s="6"/>
      <c r="F256" s="6"/>
      <c r="G256" s="6"/>
      <c r="H256" s="6"/>
      <c r="I256" s="6"/>
      <c r="J256" s="6"/>
      <c r="K256" s="52"/>
      <c r="M256" s="328"/>
      <c r="N256" s="41">
        <v>2</v>
      </c>
      <c r="O256" s="6">
        <v>0</v>
      </c>
      <c r="P256" s="6"/>
      <c r="Q256" s="6"/>
      <c r="R256" s="6"/>
      <c r="S256" s="6"/>
      <c r="T256" s="6"/>
      <c r="U256" s="52"/>
      <c r="W256" s="328"/>
      <c r="X256" s="41">
        <v>2</v>
      </c>
      <c r="Y256" s="6"/>
      <c r="Z256" s="6"/>
      <c r="AA256" s="6"/>
      <c r="AB256" s="6"/>
      <c r="AC256" s="6"/>
      <c r="AD256" s="6"/>
      <c r="AE256" s="52"/>
      <c r="AG256" s="328"/>
      <c r="AH256" s="41">
        <v>2</v>
      </c>
      <c r="AI256" s="6"/>
      <c r="AJ256" s="6"/>
      <c r="AK256" s="6"/>
      <c r="AL256" s="6"/>
      <c r="AM256" s="6"/>
      <c r="AN256" s="6"/>
      <c r="AO256" s="52"/>
      <c r="AQ256" s="328"/>
      <c r="AR256" s="41">
        <v>2</v>
      </c>
      <c r="AS256" s="6"/>
      <c r="AT256" s="6"/>
      <c r="AU256" s="6"/>
      <c r="AV256" s="6"/>
      <c r="AW256" s="6"/>
      <c r="AX256" s="6"/>
      <c r="AY256" s="52"/>
      <c r="BA256" s="328"/>
      <c r="BB256" s="41">
        <v>2</v>
      </c>
      <c r="BC256" s="6"/>
      <c r="BD256" s="6"/>
      <c r="BE256" s="6"/>
      <c r="BF256" s="6"/>
      <c r="BG256" s="6"/>
      <c r="BH256" s="6"/>
      <c r="BI256" s="52"/>
      <c r="BK256" s="328"/>
      <c r="BL256" s="41">
        <v>2</v>
      </c>
      <c r="BM256" s="6"/>
      <c r="BN256" s="6"/>
      <c r="BO256" s="6"/>
      <c r="BP256" s="6"/>
      <c r="BQ256" s="6"/>
      <c r="BR256" s="6"/>
      <c r="BS256" s="52"/>
      <c r="BU256" s="328"/>
      <c r="BV256" s="41">
        <v>2</v>
      </c>
      <c r="BW256" s="6"/>
      <c r="BX256" s="6"/>
      <c r="BY256" s="6"/>
      <c r="BZ256" s="6"/>
      <c r="CA256" s="6"/>
      <c r="CB256" s="6"/>
      <c r="CC256" s="52"/>
      <c r="CE256" s="328"/>
      <c r="CF256" s="41">
        <v>2</v>
      </c>
      <c r="CG256" s="6"/>
      <c r="CH256" s="6"/>
      <c r="CI256" s="6"/>
      <c r="CJ256" s="6"/>
      <c r="CK256" s="6"/>
      <c r="CL256" s="6"/>
      <c r="CM256" s="52"/>
      <c r="CO256" s="328"/>
      <c r="CP256" s="41">
        <v>2</v>
      </c>
      <c r="CQ256" s="6"/>
      <c r="CR256" s="6"/>
      <c r="CS256" s="6"/>
      <c r="CT256" s="6"/>
      <c r="CU256" s="6"/>
      <c r="CV256" s="6"/>
      <c r="CW256" s="52"/>
      <c r="CY256" s="328"/>
      <c r="CZ256" s="41">
        <v>2</v>
      </c>
      <c r="DA256" s="6"/>
      <c r="DB256" s="6"/>
      <c r="DC256" s="6"/>
      <c r="DD256" s="6"/>
      <c r="DE256" s="6"/>
      <c r="DF256" s="6"/>
      <c r="DG256" s="52"/>
      <c r="DI256" s="328"/>
      <c r="DJ256" s="41">
        <v>2</v>
      </c>
      <c r="DK256" s="6"/>
      <c r="DL256" s="6"/>
      <c r="DM256" s="6"/>
      <c r="DN256" s="6"/>
      <c r="DO256" s="6"/>
      <c r="DP256" s="6"/>
      <c r="DQ256" s="52"/>
      <c r="DS256" s="328"/>
      <c r="DT256" s="41">
        <v>2</v>
      </c>
      <c r="DU256" s="6"/>
      <c r="DV256" s="6"/>
      <c r="DW256" s="6"/>
      <c r="DX256" s="6"/>
      <c r="DY256" s="6"/>
      <c r="DZ256" s="6"/>
      <c r="EA256" s="52"/>
      <c r="EC256" s="328"/>
      <c r="ED256" s="41">
        <v>2</v>
      </c>
      <c r="EE256" s="6"/>
      <c r="EF256" s="6"/>
      <c r="EG256" s="6"/>
      <c r="EH256" s="6"/>
      <c r="EI256" s="6"/>
      <c r="EJ256" s="6"/>
      <c r="EK256" s="52"/>
      <c r="EM256" s="328"/>
      <c r="EN256" s="41">
        <v>2</v>
      </c>
      <c r="EO256" s="6"/>
      <c r="EP256" s="6"/>
      <c r="EQ256" s="6"/>
      <c r="ER256" s="6"/>
      <c r="ES256" s="6"/>
      <c r="ET256" s="6"/>
      <c r="EU256" s="52"/>
      <c r="EW256" s="328"/>
      <c r="EX256" s="41">
        <v>2</v>
      </c>
      <c r="EY256" s="6"/>
      <c r="EZ256" s="6"/>
      <c r="FA256" s="6"/>
      <c r="FB256" s="6"/>
      <c r="FC256" s="6"/>
      <c r="FD256" s="6"/>
      <c r="FE256" s="52"/>
      <c r="FG256" s="328"/>
      <c r="FH256" s="41">
        <v>2</v>
      </c>
      <c r="FI256" s="6"/>
      <c r="FJ256" s="6"/>
      <c r="FK256" s="6"/>
      <c r="FL256" s="6"/>
      <c r="FM256" s="6"/>
      <c r="FN256" s="6"/>
      <c r="FO256" s="52"/>
      <c r="FQ256" s="328"/>
      <c r="FR256" s="41">
        <v>2</v>
      </c>
      <c r="FS256" s="6"/>
      <c r="FT256" s="6"/>
      <c r="FU256" s="6"/>
      <c r="FV256" s="6"/>
      <c r="FW256" s="6"/>
      <c r="FX256" s="6"/>
      <c r="FY256" s="52"/>
      <c r="GA256" s="328"/>
      <c r="GB256" s="41">
        <v>2</v>
      </c>
      <c r="GC256" s="6"/>
      <c r="GD256" s="6"/>
      <c r="GE256" s="6"/>
      <c r="GF256" s="6"/>
      <c r="GG256" s="6"/>
      <c r="GH256" s="6"/>
      <c r="GI256" s="52"/>
      <c r="GK256" s="328"/>
      <c r="GL256" s="41">
        <v>2</v>
      </c>
      <c r="GM256" s="6"/>
      <c r="GN256" s="6"/>
      <c r="GO256" s="6"/>
      <c r="GP256" s="6"/>
      <c r="GQ256" s="6"/>
      <c r="GR256" s="6"/>
      <c r="GS256" s="52"/>
      <c r="GU256" s="328"/>
      <c r="GV256" s="41">
        <v>2</v>
      </c>
      <c r="GW256" s="6"/>
      <c r="GX256" s="6"/>
      <c r="GY256" s="6"/>
      <c r="GZ256" s="6"/>
      <c r="HA256" s="6"/>
      <c r="HB256" s="6"/>
      <c r="HC256" s="52"/>
      <c r="HE256" s="328"/>
      <c r="HF256" s="41">
        <v>2</v>
      </c>
      <c r="HG256" s="6"/>
      <c r="HH256" s="6"/>
      <c r="HI256" s="6"/>
      <c r="HJ256" s="6"/>
      <c r="HK256" s="6"/>
      <c r="HL256" s="6"/>
      <c r="HM256" s="52"/>
      <c r="HO256" s="328"/>
      <c r="HP256" s="41">
        <v>2</v>
      </c>
      <c r="HQ256" s="6"/>
      <c r="HR256" s="6"/>
      <c r="HS256" s="6"/>
      <c r="HT256" s="6"/>
      <c r="HU256" s="6"/>
      <c r="HV256" s="6"/>
      <c r="HW256" s="52"/>
      <c r="HY256" s="328"/>
      <c r="HZ256" s="41">
        <v>2</v>
      </c>
      <c r="IA256" s="6"/>
      <c r="IB256" s="6"/>
      <c r="IC256" s="6"/>
      <c r="ID256" s="6"/>
      <c r="IE256" s="6"/>
      <c r="IF256" s="6"/>
      <c r="IG256" s="52"/>
      <c r="II256" s="328"/>
      <c r="IJ256" s="41">
        <v>2</v>
      </c>
      <c r="IK256" s="6"/>
      <c r="IL256" s="6"/>
      <c r="IM256" s="6"/>
      <c r="IN256" s="6"/>
      <c r="IO256" s="6"/>
      <c r="IP256" s="6"/>
      <c r="IQ256" s="52"/>
      <c r="IS256" s="328"/>
      <c r="IT256" s="41">
        <v>2</v>
      </c>
      <c r="IU256" s="6"/>
      <c r="IV256" s="6"/>
      <c r="IW256" s="6"/>
      <c r="IX256" s="6"/>
      <c r="IY256" s="6"/>
      <c r="IZ256" s="6"/>
      <c r="JA256" s="52"/>
    </row>
    <row r="257" spans="1:261" outlineLevel="2" x14ac:dyDescent="0.25">
      <c r="A257" s="1"/>
      <c r="B257" s="338"/>
      <c r="C257" s="328"/>
      <c r="D257" s="41">
        <v>3</v>
      </c>
      <c r="E257" s="6"/>
      <c r="F257" s="6"/>
      <c r="G257" s="6"/>
      <c r="H257" s="6"/>
      <c r="I257" s="6"/>
      <c r="J257" s="6"/>
      <c r="K257" s="52"/>
      <c r="M257" s="328"/>
      <c r="N257" s="41">
        <v>3</v>
      </c>
      <c r="O257" s="6">
        <v>0</v>
      </c>
      <c r="P257" s="6"/>
      <c r="Q257" s="6"/>
      <c r="R257" s="6"/>
      <c r="S257" s="6"/>
      <c r="T257" s="6"/>
      <c r="U257" s="52"/>
      <c r="W257" s="328"/>
      <c r="X257" s="41">
        <v>3</v>
      </c>
      <c r="Y257" s="6"/>
      <c r="Z257" s="6"/>
      <c r="AA257" s="6"/>
      <c r="AB257" s="6"/>
      <c r="AC257" s="6"/>
      <c r="AD257" s="6"/>
      <c r="AE257" s="52"/>
      <c r="AG257" s="328"/>
      <c r="AH257" s="41">
        <v>3</v>
      </c>
      <c r="AI257" s="6"/>
      <c r="AJ257" s="6"/>
      <c r="AK257" s="6"/>
      <c r="AL257" s="6"/>
      <c r="AM257" s="6"/>
      <c r="AN257" s="6"/>
      <c r="AO257" s="52"/>
      <c r="AQ257" s="328"/>
      <c r="AR257" s="41">
        <v>3</v>
      </c>
      <c r="AS257" s="6"/>
      <c r="AT257" s="6"/>
      <c r="AU257" s="6"/>
      <c r="AV257" s="6"/>
      <c r="AW257" s="6"/>
      <c r="AX257" s="6"/>
      <c r="AY257" s="52"/>
      <c r="BA257" s="328"/>
      <c r="BB257" s="41">
        <v>3</v>
      </c>
      <c r="BC257" s="6"/>
      <c r="BD257" s="6"/>
      <c r="BE257" s="6"/>
      <c r="BF257" s="6"/>
      <c r="BG257" s="6"/>
      <c r="BH257" s="6"/>
      <c r="BI257" s="52"/>
      <c r="BK257" s="328"/>
      <c r="BL257" s="41">
        <v>3</v>
      </c>
      <c r="BM257" s="6"/>
      <c r="BN257" s="6"/>
      <c r="BO257" s="6"/>
      <c r="BP257" s="6"/>
      <c r="BQ257" s="6"/>
      <c r="BR257" s="6"/>
      <c r="BS257" s="52"/>
      <c r="BU257" s="328"/>
      <c r="BV257" s="41">
        <v>3</v>
      </c>
      <c r="BW257" s="6"/>
      <c r="BX257" s="6"/>
      <c r="BY257" s="6"/>
      <c r="BZ257" s="6"/>
      <c r="CA257" s="6"/>
      <c r="CB257" s="6"/>
      <c r="CC257" s="52"/>
      <c r="CE257" s="328"/>
      <c r="CF257" s="41">
        <v>3</v>
      </c>
      <c r="CG257" s="6"/>
      <c r="CH257" s="6"/>
      <c r="CI257" s="6"/>
      <c r="CJ257" s="6"/>
      <c r="CK257" s="6"/>
      <c r="CL257" s="6"/>
      <c r="CM257" s="52"/>
      <c r="CO257" s="328"/>
      <c r="CP257" s="41">
        <v>3</v>
      </c>
      <c r="CQ257" s="6"/>
      <c r="CR257" s="6"/>
      <c r="CS257" s="6"/>
      <c r="CT257" s="6"/>
      <c r="CU257" s="6"/>
      <c r="CV257" s="6"/>
      <c r="CW257" s="52"/>
      <c r="CY257" s="328"/>
      <c r="CZ257" s="41">
        <v>3</v>
      </c>
      <c r="DA257" s="6"/>
      <c r="DB257" s="6"/>
      <c r="DC257" s="6"/>
      <c r="DD257" s="6"/>
      <c r="DE257" s="6"/>
      <c r="DF257" s="6"/>
      <c r="DG257" s="52"/>
      <c r="DI257" s="328"/>
      <c r="DJ257" s="41">
        <v>3</v>
      </c>
      <c r="DK257" s="6"/>
      <c r="DL257" s="6"/>
      <c r="DM257" s="6"/>
      <c r="DN257" s="6"/>
      <c r="DO257" s="6"/>
      <c r="DP257" s="6"/>
      <c r="DQ257" s="52"/>
      <c r="DS257" s="328"/>
      <c r="DT257" s="41">
        <v>3</v>
      </c>
      <c r="DU257" s="6"/>
      <c r="DV257" s="6"/>
      <c r="DW257" s="6"/>
      <c r="DX257" s="6"/>
      <c r="DY257" s="6"/>
      <c r="DZ257" s="6"/>
      <c r="EA257" s="52"/>
      <c r="EC257" s="328"/>
      <c r="ED257" s="41">
        <v>3</v>
      </c>
      <c r="EE257" s="6"/>
      <c r="EF257" s="6"/>
      <c r="EG257" s="6"/>
      <c r="EH257" s="6"/>
      <c r="EI257" s="6"/>
      <c r="EJ257" s="6"/>
      <c r="EK257" s="52"/>
      <c r="EM257" s="328"/>
      <c r="EN257" s="41">
        <v>3</v>
      </c>
      <c r="EO257" s="6"/>
      <c r="EP257" s="6"/>
      <c r="EQ257" s="6"/>
      <c r="ER257" s="6"/>
      <c r="ES257" s="6"/>
      <c r="ET257" s="6"/>
      <c r="EU257" s="52"/>
      <c r="EW257" s="328"/>
      <c r="EX257" s="41">
        <v>3</v>
      </c>
      <c r="EY257" s="6"/>
      <c r="EZ257" s="6"/>
      <c r="FA257" s="6"/>
      <c r="FB257" s="6"/>
      <c r="FC257" s="6"/>
      <c r="FD257" s="6"/>
      <c r="FE257" s="52"/>
      <c r="FG257" s="328"/>
      <c r="FH257" s="41">
        <v>3</v>
      </c>
      <c r="FI257" s="6"/>
      <c r="FJ257" s="6"/>
      <c r="FK257" s="6"/>
      <c r="FL257" s="6"/>
      <c r="FM257" s="6"/>
      <c r="FN257" s="6"/>
      <c r="FO257" s="52"/>
      <c r="FQ257" s="328"/>
      <c r="FR257" s="41">
        <v>3</v>
      </c>
      <c r="FS257" s="6"/>
      <c r="FT257" s="6"/>
      <c r="FU257" s="6"/>
      <c r="FV257" s="6"/>
      <c r="FW257" s="6"/>
      <c r="FX257" s="6"/>
      <c r="FY257" s="52"/>
      <c r="GA257" s="328"/>
      <c r="GB257" s="41">
        <v>3</v>
      </c>
      <c r="GC257" s="6"/>
      <c r="GD257" s="6"/>
      <c r="GE257" s="6"/>
      <c r="GF257" s="6"/>
      <c r="GG257" s="6"/>
      <c r="GH257" s="6"/>
      <c r="GI257" s="52"/>
      <c r="GK257" s="328"/>
      <c r="GL257" s="41">
        <v>3</v>
      </c>
      <c r="GM257" s="6"/>
      <c r="GN257" s="6"/>
      <c r="GO257" s="6"/>
      <c r="GP257" s="6"/>
      <c r="GQ257" s="6"/>
      <c r="GR257" s="6"/>
      <c r="GS257" s="52"/>
      <c r="GU257" s="328"/>
      <c r="GV257" s="41">
        <v>3</v>
      </c>
      <c r="GW257" s="6"/>
      <c r="GX257" s="6"/>
      <c r="GY257" s="6"/>
      <c r="GZ257" s="6"/>
      <c r="HA257" s="6"/>
      <c r="HB257" s="6"/>
      <c r="HC257" s="52"/>
      <c r="HE257" s="328"/>
      <c r="HF257" s="41">
        <v>3</v>
      </c>
      <c r="HG257" s="6"/>
      <c r="HH257" s="6"/>
      <c r="HI257" s="6"/>
      <c r="HJ257" s="6"/>
      <c r="HK257" s="6"/>
      <c r="HL257" s="6"/>
      <c r="HM257" s="52"/>
      <c r="HO257" s="328"/>
      <c r="HP257" s="41">
        <v>3</v>
      </c>
      <c r="HQ257" s="6"/>
      <c r="HR257" s="6"/>
      <c r="HS257" s="6"/>
      <c r="HT257" s="6"/>
      <c r="HU257" s="6"/>
      <c r="HV257" s="6"/>
      <c r="HW257" s="52"/>
      <c r="HY257" s="328"/>
      <c r="HZ257" s="41">
        <v>3</v>
      </c>
      <c r="IA257" s="6"/>
      <c r="IB257" s="6"/>
      <c r="IC257" s="6"/>
      <c r="ID257" s="6"/>
      <c r="IE257" s="6"/>
      <c r="IF257" s="6"/>
      <c r="IG257" s="52"/>
      <c r="II257" s="328"/>
      <c r="IJ257" s="41">
        <v>3</v>
      </c>
      <c r="IK257" s="6"/>
      <c r="IL257" s="6"/>
      <c r="IM257" s="6"/>
      <c r="IN257" s="6"/>
      <c r="IO257" s="6"/>
      <c r="IP257" s="6"/>
      <c r="IQ257" s="52"/>
      <c r="IS257" s="328"/>
      <c r="IT257" s="41">
        <v>3</v>
      </c>
      <c r="IU257" s="6"/>
      <c r="IV257" s="6"/>
      <c r="IW257" s="6"/>
      <c r="IX257" s="6"/>
      <c r="IY257" s="6"/>
      <c r="IZ257" s="6"/>
      <c r="JA257" s="52"/>
    </row>
    <row r="258" spans="1:261" outlineLevel="2" x14ac:dyDescent="0.25">
      <c r="A258" s="1"/>
      <c r="B258" s="338"/>
      <c r="C258" s="339"/>
      <c r="D258" s="17" t="s">
        <v>1</v>
      </c>
      <c r="E258" s="36">
        <f>AVERAGE(O258,Y258,AI258,AS258,BC258,BM258,BW258,CG258,CQ258,DA258,DK258,DU258,EE258,EO258,EY258,FI258,FS258,GC258,GM258,GW258,HG258,HQ258,IA258,IK258,IU258)</f>
        <v>0</v>
      </c>
      <c r="F258" s="36" t="e">
        <f t="shared" ref="F258:J258" si="1188">AVERAGE(P258,Z258,AJ258,AT258,BD258,BN258,BX258,CH258,CR258,DB258,DL258,DV258,EF258,EP258,EZ258,FJ258,FT258,GD258,GN258,GX258,HH258,HR258,IB258,IL258,IV258)</f>
        <v>#DIV/0!</v>
      </c>
      <c r="G258" s="36" t="e">
        <f t="shared" si="1188"/>
        <v>#DIV/0!</v>
      </c>
      <c r="H258" s="36" t="e">
        <f t="shared" si="1188"/>
        <v>#DIV/0!</v>
      </c>
      <c r="I258" s="36" t="e">
        <f t="shared" si="1188"/>
        <v>#DIV/0!</v>
      </c>
      <c r="J258" s="36" t="e">
        <f t="shared" si="1188"/>
        <v>#DIV/0!</v>
      </c>
      <c r="K258" s="52" t="s">
        <v>430</v>
      </c>
      <c r="M258" s="48"/>
      <c r="N258" s="17" t="s">
        <v>1</v>
      </c>
      <c r="O258" s="36">
        <f>IF(COUNT(O255:O257)=0,"",AVERAGE(O255:O257))</f>
        <v>0</v>
      </c>
      <c r="P258" s="36" t="str">
        <f>IF(COUNT(P255:P257)=0,"",AVERAGE(P255:P257))</f>
        <v/>
      </c>
      <c r="Q258" s="36" t="str">
        <f>IF(COUNT(Q255:Q257)=0,"",AVERAGE(Q255:Q257))</f>
        <v/>
      </c>
      <c r="R258" s="36" t="str">
        <f>IF(COUNT(R255:R257)=0,"",AVERAGE(R255:R257))</f>
        <v/>
      </c>
      <c r="S258" s="36"/>
      <c r="T258" s="36" t="str">
        <f>IF(COUNT(T255:T257)=0,"",AVERAGE(T255:T257))</f>
        <v/>
      </c>
      <c r="U258" s="52" t="str">
        <f>IF(COUNT(#REF!)=0,"",AVERAGE(#REF!))</f>
        <v/>
      </c>
      <c r="W258" s="48"/>
      <c r="X258" s="17" t="s">
        <v>1</v>
      </c>
      <c r="Y258" s="36" t="str">
        <f t="shared" ref="Y258:AD258" si="1189">IF(COUNT(Y255:Y257)=0,"",AVERAGE(Y255:Y257))</f>
        <v/>
      </c>
      <c r="Z258" s="36" t="str">
        <f t="shared" si="1189"/>
        <v/>
      </c>
      <c r="AA258" s="36" t="str">
        <f t="shared" si="1189"/>
        <v/>
      </c>
      <c r="AB258" s="36" t="str">
        <f t="shared" si="1189"/>
        <v/>
      </c>
      <c r="AC258" s="36" t="str">
        <f t="shared" si="1189"/>
        <v/>
      </c>
      <c r="AD258" s="36" t="str">
        <f t="shared" si="1189"/>
        <v/>
      </c>
      <c r="AE258" s="52" t="str">
        <f>IF(COUNT(#REF!)=0,"",AVERAGE(#REF!))</f>
        <v/>
      </c>
      <c r="AG258" s="48"/>
      <c r="AH258" s="17" t="s">
        <v>1</v>
      </c>
      <c r="AI258" s="36" t="str">
        <f t="shared" ref="AI258:AN258" si="1190">IF(COUNT(AI255:AI257)=0,"",AVERAGE(AI255:AI257))</f>
        <v/>
      </c>
      <c r="AJ258" s="36" t="str">
        <f t="shared" si="1190"/>
        <v/>
      </c>
      <c r="AK258" s="36" t="str">
        <f t="shared" si="1190"/>
        <v/>
      </c>
      <c r="AL258" s="36" t="str">
        <f t="shared" si="1190"/>
        <v/>
      </c>
      <c r="AM258" s="36" t="str">
        <f t="shared" si="1190"/>
        <v/>
      </c>
      <c r="AN258" s="36" t="str">
        <f t="shared" si="1190"/>
        <v/>
      </c>
      <c r="AO258" s="52" t="str">
        <f>IF(COUNT(#REF!)=0,"",AVERAGE(#REF!))</f>
        <v/>
      </c>
      <c r="AQ258" s="48"/>
      <c r="AR258" s="17" t="s">
        <v>1</v>
      </c>
      <c r="AS258" s="36" t="str">
        <f t="shared" ref="AS258:AX258" si="1191">IF(COUNT(AS255:AS257)=0,"",AVERAGE(AS255:AS257))</f>
        <v/>
      </c>
      <c r="AT258" s="36" t="str">
        <f t="shared" si="1191"/>
        <v/>
      </c>
      <c r="AU258" s="36" t="str">
        <f t="shared" si="1191"/>
        <v/>
      </c>
      <c r="AV258" s="36" t="str">
        <f t="shared" si="1191"/>
        <v/>
      </c>
      <c r="AW258" s="36" t="str">
        <f t="shared" si="1191"/>
        <v/>
      </c>
      <c r="AX258" s="36" t="str">
        <f t="shared" si="1191"/>
        <v/>
      </c>
      <c r="AY258" s="52" t="str">
        <f>IF(COUNT(#REF!)=0,"",AVERAGE(#REF!))</f>
        <v/>
      </c>
      <c r="BA258" s="48"/>
      <c r="BB258" s="17" t="s">
        <v>1</v>
      </c>
      <c r="BC258" s="36" t="str">
        <f t="shared" ref="BC258:BH258" si="1192">IF(COUNT(BC255:BC257)=0,"",AVERAGE(BC255:BC257))</f>
        <v/>
      </c>
      <c r="BD258" s="36" t="str">
        <f t="shared" si="1192"/>
        <v/>
      </c>
      <c r="BE258" s="36" t="str">
        <f t="shared" si="1192"/>
        <v/>
      </c>
      <c r="BF258" s="36" t="str">
        <f t="shared" si="1192"/>
        <v/>
      </c>
      <c r="BG258" s="36" t="str">
        <f t="shared" si="1192"/>
        <v/>
      </c>
      <c r="BH258" s="36" t="str">
        <f t="shared" si="1192"/>
        <v/>
      </c>
      <c r="BI258" s="52" t="str">
        <f>IF(COUNT(#REF!)=0,"",AVERAGE(#REF!))</f>
        <v/>
      </c>
      <c r="BK258" s="48"/>
      <c r="BL258" s="17" t="s">
        <v>1</v>
      </c>
      <c r="BM258" s="36" t="str">
        <f t="shared" ref="BM258:BR258" si="1193">IF(COUNT(BM255:BM257)=0,"",AVERAGE(BM255:BM257))</f>
        <v/>
      </c>
      <c r="BN258" s="36" t="str">
        <f t="shared" si="1193"/>
        <v/>
      </c>
      <c r="BO258" s="36" t="str">
        <f t="shared" si="1193"/>
        <v/>
      </c>
      <c r="BP258" s="36" t="str">
        <f t="shared" si="1193"/>
        <v/>
      </c>
      <c r="BQ258" s="36" t="str">
        <f t="shared" si="1193"/>
        <v/>
      </c>
      <c r="BR258" s="36" t="str">
        <f t="shared" si="1193"/>
        <v/>
      </c>
      <c r="BS258" s="52" t="str">
        <f>IF(COUNT(#REF!)=0,"",AVERAGE(#REF!))</f>
        <v/>
      </c>
      <c r="BU258" s="48"/>
      <c r="BV258" s="17" t="s">
        <v>1</v>
      </c>
      <c r="BW258" s="36" t="str">
        <f t="shared" ref="BW258:CB258" si="1194">IF(COUNT(BW255:BW257)=0,"",AVERAGE(BW255:BW257))</f>
        <v/>
      </c>
      <c r="BX258" s="36" t="str">
        <f t="shared" si="1194"/>
        <v/>
      </c>
      <c r="BY258" s="36" t="str">
        <f t="shared" si="1194"/>
        <v/>
      </c>
      <c r="BZ258" s="36" t="str">
        <f t="shared" si="1194"/>
        <v/>
      </c>
      <c r="CA258" s="36" t="str">
        <f t="shared" si="1194"/>
        <v/>
      </c>
      <c r="CB258" s="36" t="str">
        <f t="shared" si="1194"/>
        <v/>
      </c>
      <c r="CC258" s="52" t="str">
        <f>IF(COUNT(#REF!)=0,"",AVERAGE(#REF!))</f>
        <v/>
      </c>
      <c r="CE258" s="48"/>
      <c r="CF258" s="17" t="s">
        <v>1</v>
      </c>
      <c r="CG258" s="36" t="str">
        <f t="shared" ref="CG258:CL258" si="1195">IF(COUNT(CG255:CG257)=0,"",AVERAGE(CG255:CG257))</f>
        <v/>
      </c>
      <c r="CH258" s="36" t="str">
        <f t="shared" si="1195"/>
        <v/>
      </c>
      <c r="CI258" s="36" t="str">
        <f t="shared" si="1195"/>
        <v/>
      </c>
      <c r="CJ258" s="36" t="str">
        <f t="shared" si="1195"/>
        <v/>
      </c>
      <c r="CK258" s="36" t="str">
        <f t="shared" si="1195"/>
        <v/>
      </c>
      <c r="CL258" s="36" t="str">
        <f t="shared" si="1195"/>
        <v/>
      </c>
      <c r="CM258" s="52" t="str">
        <f>IF(COUNT(#REF!)=0,"",AVERAGE(#REF!))</f>
        <v/>
      </c>
      <c r="CO258" s="48"/>
      <c r="CP258" s="17" t="s">
        <v>1</v>
      </c>
      <c r="CQ258" s="36" t="str">
        <f t="shared" ref="CQ258:CV258" si="1196">IF(COUNT(CQ255:CQ257)=0,"",AVERAGE(CQ255:CQ257))</f>
        <v/>
      </c>
      <c r="CR258" s="36" t="str">
        <f t="shared" si="1196"/>
        <v/>
      </c>
      <c r="CS258" s="36" t="str">
        <f t="shared" si="1196"/>
        <v/>
      </c>
      <c r="CT258" s="36" t="str">
        <f t="shared" si="1196"/>
        <v/>
      </c>
      <c r="CU258" s="36" t="str">
        <f t="shared" si="1196"/>
        <v/>
      </c>
      <c r="CV258" s="36" t="str">
        <f t="shared" si="1196"/>
        <v/>
      </c>
      <c r="CW258" s="52" t="str">
        <f>IF(COUNT(#REF!)=0,"",AVERAGE(#REF!))</f>
        <v/>
      </c>
      <c r="CY258" s="48"/>
      <c r="CZ258" s="17" t="s">
        <v>1</v>
      </c>
      <c r="DA258" s="36" t="str">
        <f t="shared" ref="DA258:DF258" si="1197">IF(COUNT(DA255:DA257)=0,"",AVERAGE(DA255:DA257))</f>
        <v/>
      </c>
      <c r="DB258" s="36" t="str">
        <f t="shared" si="1197"/>
        <v/>
      </c>
      <c r="DC258" s="36" t="str">
        <f t="shared" si="1197"/>
        <v/>
      </c>
      <c r="DD258" s="36" t="str">
        <f t="shared" si="1197"/>
        <v/>
      </c>
      <c r="DE258" s="36" t="str">
        <f t="shared" si="1197"/>
        <v/>
      </c>
      <c r="DF258" s="36" t="str">
        <f t="shared" si="1197"/>
        <v/>
      </c>
      <c r="DG258" s="52" t="str">
        <f>IF(COUNT(#REF!)=0,"",AVERAGE(#REF!))</f>
        <v/>
      </c>
      <c r="DI258" s="48"/>
      <c r="DJ258" s="17" t="s">
        <v>1</v>
      </c>
      <c r="DK258" s="36" t="str">
        <f t="shared" ref="DK258:DP258" si="1198">IF(COUNT(DK255:DK257)=0,"",AVERAGE(DK255:DK257))</f>
        <v/>
      </c>
      <c r="DL258" s="36" t="str">
        <f t="shared" si="1198"/>
        <v/>
      </c>
      <c r="DM258" s="36" t="str">
        <f t="shared" si="1198"/>
        <v/>
      </c>
      <c r="DN258" s="36" t="str">
        <f t="shared" si="1198"/>
        <v/>
      </c>
      <c r="DO258" s="36" t="str">
        <f t="shared" si="1198"/>
        <v/>
      </c>
      <c r="DP258" s="36" t="str">
        <f t="shared" si="1198"/>
        <v/>
      </c>
      <c r="DQ258" s="52" t="str">
        <f>IF(COUNT(#REF!)=0,"",AVERAGE(#REF!))</f>
        <v/>
      </c>
      <c r="DS258" s="48"/>
      <c r="DT258" s="17" t="s">
        <v>1</v>
      </c>
      <c r="DU258" s="36" t="str">
        <f t="shared" ref="DU258:DZ258" si="1199">IF(COUNT(DU255:DU257)=0,"",AVERAGE(DU255:DU257))</f>
        <v/>
      </c>
      <c r="DV258" s="36" t="str">
        <f t="shared" si="1199"/>
        <v/>
      </c>
      <c r="DW258" s="36" t="str">
        <f t="shared" si="1199"/>
        <v/>
      </c>
      <c r="DX258" s="36" t="str">
        <f t="shared" si="1199"/>
        <v/>
      </c>
      <c r="DY258" s="36" t="str">
        <f t="shared" si="1199"/>
        <v/>
      </c>
      <c r="DZ258" s="36" t="str">
        <f t="shared" si="1199"/>
        <v/>
      </c>
      <c r="EA258" s="52" t="str">
        <f>IF(COUNT(#REF!)=0,"",AVERAGE(#REF!))</f>
        <v/>
      </c>
      <c r="EC258" s="48"/>
      <c r="ED258" s="17" t="s">
        <v>1</v>
      </c>
      <c r="EE258" s="36" t="str">
        <f t="shared" ref="EE258:EJ258" si="1200">IF(COUNT(EE255:EE257)=0,"",AVERAGE(EE255:EE257))</f>
        <v/>
      </c>
      <c r="EF258" s="36" t="str">
        <f t="shared" si="1200"/>
        <v/>
      </c>
      <c r="EG258" s="36" t="str">
        <f t="shared" si="1200"/>
        <v/>
      </c>
      <c r="EH258" s="36" t="str">
        <f t="shared" si="1200"/>
        <v/>
      </c>
      <c r="EI258" s="36" t="str">
        <f t="shared" si="1200"/>
        <v/>
      </c>
      <c r="EJ258" s="36" t="str">
        <f t="shared" si="1200"/>
        <v/>
      </c>
      <c r="EK258" s="52" t="str">
        <f>IF(COUNT(#REF!)=0,"",AVERAGE(#REF!))</f>
        <v/>
      </c>
      <c r="EM258" s="48"/>
      <c r="EN258" s="17" t="s">
        <v>1</v>
      </c>
      <c r="EO258" s="36" t="str">
        <f t="shared" ref="EO258:ET258" si="1201">IF(COUNT(EO255:EO257)=0,"",AVERAGE(EO255:EO257))</f>
        <v/>
      </c>
      <c r="EP258" s="36" t="str">
        <f t="shared" si="1201"/>
        <v/>
      </c>
      <c r="EQ258" s="36" t="str">
        <f t="shared" si="1201"/>
        <v/>
      </c>
      <c r="ER258" s="36" t="str">
        <f t="shared" si="1201"/>
        <v/>
      </c>
      <c r="ES258" s="36" t="str">
        <f t="shared" si="1201"/>
        <v/>
      </c>
      <c r="ET258" s="36" t="str">
        <f t="shared" si="1201"/>
        <v/>
      </c>
      <c r="EU258" s="52" t="str">
        <f>IF(COUNT(#REF!)=0,"",AVERAGE(#REF!))</f>
        <v/>
      </c>
      <c r="EW258" s="48"/>
      <c r="EX258" s="17" t="s">
        <v>1</v>
      </c>
      <c r="EY258" s="36" t="str">
        <f t="shared" ref="EY258:FD258" si="1202">IF(COUNT(EY255:EY257)=0,"",AVERAGE(EY255:EY257))</f>
        <v/>
      </c>
      <c r="EZ258" s="36" t="str">
        <f t="shared" si="1202"/>
        <v/>
      </c>
      <c r="FA258" s="36" t="str">
        <f t="shared" si="1202"/>
        <v/>
      </c>
      <c r="FB258" s="36" t="str">
        <f t="shared" si="1202"/>
        <v/>
      </c>
      <c r="FC258" s="36" t="str">
        <f t="shared" si="1202"/>
        <v/>
      </c>
      <c r="FD258" s="36" t="str">
        <f t="shared" si="1202"/>
        <v/>
      </c>
      <c r="FE258" s="52" t="str">
        <f>IF(COUNT(#REF!)=0,"",AVERAGE(#REF!))</f>
        <v/>
      </c>
      <c r="FG258" s="48"/>
      <c r="FH258" s="17" t="s">
        <v>1</v>
      </c>
      <c r="FI258" s="36" t="str">
        <f t="shared" ref="FI258:FN258" si="1203">IF(COUNT(FI255:FI257)=0,"",AVERAGE(FI255:FI257))</f>
        <v/>
      </c>
      <c r="FJ258" s="36" t="str">
        <f t="shared" si="1203"/>
        <v/>
      </c>
      <c r="FK258" s="36" t="str">
        <f t="shared" si="1203"/>
        <v/>
      </c>
      <c r="FL258" s="36" t="str">
        <f t="shared" si="1203"/>
        <v/>
      </c>
      <c r="FM258" s="36" t="str">
        <f t="shared" si="1203"/>
        <v/>
      </c>
      <c r="FN258" s="36" t="str">
        <f t="shared" si="1203"/>
        <v/>
      </c>
      <c r="FO258" s="52" t="str">
        <f>IF(COUNT(#REF!)=0,"",AVERAGE(#REF!))</f>
        <v/>
      </c>
      <c r="FQ258" s="48"/>
      <c r="FR258" s="17" t="s">
        <v>1</v>
      </c>
      <c r="FS258" s="36" t="str">
        <f t="shared" ref="FS258:FX258" si="1204">IF(COUNT(FS255:FS257)=0,"",AVERAGE(FS255:FS257))</f>
        <v/>
      </c>
      <c r="FT258" s="36" t="str">
        <f t="shared" si="1204"/>
        <v/>
      </c>
      <c r="FU258" s="36" t="str">
        <f t="shared" si="1204"/>
        <v/>
      </c>
      <c r="FV258" s="36" t="str">
        <f t="shared" si="1204"/>
        <v/>
      </c>
      <c r="FW258" s="36" t="str">
        <f t="shared" si="1204"/>
        <v/>
      </c>
      <c r="FX258" s="36" t="str">
        <f t="shared" si="1204"/>
        <v/>
      </c>
      <c r="FY258" s="52" t="str">
        <f>IF(COUNT(#REF!)=0,"",AVERAGE(#REF!))</f>
        <v/>
      </c>
      <c r="GA258" s="48"/>
      <c r="GB258" s="17" t="s">
        <v>1</v>
      </c>
      <c r="GC258" s="36" t="str">
        <f t="shared" ref="GC258:GH258" si="1205">IF(COUNT(GC255:GC257)=0,"",AVERAGE(GC255:GC257))</f>
        <v/>
      </c>
      <c r="GD258" s="36" t="str">
        <f t="shared" si="1205"/>
        <v/>
      </c>
      <c r="GE258" s="36" t="str">
        <f t="shared" si="1205"/>
        <v/>
      </c>
      <c r="GF258" s="36" t="str">
        <f t="shared" si="1205"/>
        <v/>
      </c>
      <c r="GG258" s="36" t="str">
        <f t="shared" si="1205"/>
        <v/>
      </c>
      <c r="GH258" s="36" t="str">
        <f t="shared" si="1205"/>
        <v/>
      </c>
      <c r="GI258" s="52" t="str">
        <f>IF(COUNT(#REF!)=0,"",AVERAGE(#REF!))</f>
        <v/>
      </c>
      <c r="GK258" s="48"/>
      <c r="GL258" s="17" t="s">
        <v>1</v>
      </c>
      <c r="GM258" s="36" t="str">
        <f t="shared" ref="GM258:GR258" si="1206">IF(COUNT(GM255:GM257)=0,"",AVERAGE(GM255:GM257))</f>
        <v/>
      </c>
      <c r="GN258" s="36" t="str">
        <f t="shared" si="1206"/>
        <v/>
      </c>
      <c r="GO258" s="36" t="str">
        <f t="shared" si="1206"/>
        <v/>
      </c>
      <c r="GP258" s="36" t="str">
        <f t="shared" si="1206"/>
        <v/>
      </c>
      <c r="GQ258" s="36" t="str">
        <f t="shared" si="1206"/>
        <v/>
      </c>
      <c r="GR258" s="36" t="str">
        <f t="shared" si="1206"/>
        <v/>
      </c>
      <c r="GS258" s="52" t="str">
        <f>IF(COUNT(#REF!)=0,"",AVERAGE(#REF!))</f>
        <v/>
      </c>
      <c r="GU258" s="48"/>
      <c r="GV258" s="17" t="s">
        <v>1</v>
      </c>
      <c r="GW258" s="36" t="str">
        <f t="shared" ref="GW258:HB258" si="1207">IF(COUNT(GW255:GW257)=0,"",AVERAGE(GW255:GW257))</f>
        <v/>
      </c>
      <c r="GX258" s="36" t="str">
        <f t="shared" si="1207"/>
        <v/>
      </c>
      <c r="GY258" s="36" t="str">
        <f t="shared" si="1207"/>
        <v/>
      </c>
      <c r="GZ258" s="36" t="str">
        <f t="shared" si="1207"/>
        <v/>
      </c>
      <c r="HA258" s="36" t="str">
        <f t="shared" si="1207"/>
        <v/>
      </c>
      <c r="HB258" s="36" t="str">
        <f t="shared" si="1207"/>
        <v/>
      </c>
      <c r="HC258" s="52" t="str">
        <f>IF(COUNT(#REF!)=0,"",AVERAGE(#REF!))</f>
        <v/>
      </c>
      <c r="HE258" s="48"/>
      <c r="HF258" s="17" t="s">
        <v>1</v>
      </c>
      <c r="HG258" s="36" t="str">
        <f t="shared" ref="HG258:HL258" si="1208">IF(COUNT(HG255:HG257)=0,"",AVERAGE(HG255:HG257))</f>
        <v/>
      </c>
      <c r="HH258" s="36" t="str">
        <f t="shared" si="1208"/>
        <v/>
      </c>
      <c r="HI258" s="36" t="str">
        <f t="shared" si="1208"/>
        <v/>
      </c>
      <c r="HJ258" s="36" t="str">
        <f t="shared" si="1208"/>
        <v/>
      </c>
      <c r="HK258" s="36" t="str">
        <f t="shared" si="1208"/>
        <v/>
      </c>
      <c r="HL258" s="36" t="str">
        <f t="shared" si="1208"/>
        <v/>
      </c>
      <c r="HM258" s="52" t="str">
        <f>IF(COUNT(#REF!)=0,"",AVERAGE(#REF!))</f>
        <v/>
      </c>
      <c r="HO258" s="48"/>
      <c r="HP258" s="17" t="s">
        <v>1</v>
      </c>
      <c r="HQ258" s="36" t="str">
        <f t="shared" ref="HQ258:HV258" si="1209">IF(COUNT(HQ255:HQ257)=0,"",AVERAGE(HQ255:HQ257))</f>
        <v/>
      </c>
      <c r="HR258" s="36" t="str">
        <f t="shared" si="1209"/>
        <v/>
      </c>
      <c r="HS258" s="36" t="str">
        <f t="shared" si="1209"/>
        <v/>
      </c>
      <c r="HT258" s="36" t="str">
        <f t="shared" si="1209"/>
        <v/>
      </c>
      <c r="HU258" s="36" t="str">
        <f t="shared" si="1209"/>
        <v/>
      </c>
      <c r="HV258" s="36" t="str">
        <f t="shared" si="1209"/>
        <v/>
      </c>
      <c r="HW258" s="52" t="str">
        <f>IF(COUNT(#REF!)=0,"",AVERAGE(#REF!))</f>
        <v/>
      </c>
      <c r="HY258" s="48"/>
      <c r="HZ258" s="17" t="s">
        <v>1</v>
      </c>
      <c r="IA258" s="36" t="str">
        <f t="shared" ref="IA258:IF258" si="1210">IF(COUNT(IA255:IA257)=0,"",AVERAGE(IA255:IA257))</f>
        <v/>
      </c>
      <c r="IB258" s="36" t="str">
        <f t="shared" si="1210"/>
        <v/>
      </c>
      <c r="IC258" s="36" t="str">
        <f t="shared" si="1210"/>
        <v/>
      </c>
      <c r="ID258" s="36" t="str">
        <f t="shared" si="1210"/>
        <v/>
      </c>
      <c r="IE258" s="36" t="str">
        <f t="shared" si="1210"/>
        <v/>
      </c>
      <c r="IF258" s="36" t="str">
        <f t="shared" si="1210"/>
        <v/>
      </c>
      <c r="IG258" s="52" t="str">
        <f>IF(COUNT(#REF!)=0,"",AVERAGE(#REF!))</f>
        <v/>
      </c>
      <c r="II258" s="48"/>
      <c r="IJ258" s="17" t="s">
        <v>1</v>
      </c>
      <c r="IK258" s="36" t="str">
        <f t="shared" ref="IK258:IP258" si="1211">IF(COUNT(IK255:IK257)=0,"",AVERAGE(IK255:IK257))</f>
        <v/>
      </c>
      <c r="IL258" s="36" t="str">
        <f t="shared" si="1211"/>
        <v/>
      </c>
      <c r="IM258" s="36" t="str">
        <f t="shared" si="1211"/>
        <v/>
      </c>
      <c r="IN258" s="36" t="str">
        <f t="shared" si="1211"/>
        <v/>
      </c>
      <c r="IO258" s="36" t="str">
        <f t="shared" si="1211"/>
        <v/>
      </c>
      <c r="IP258" s="36" t="str">
        <f t="shared" si="1211"/>
        <v/>
      </c>
      <c r="IQ258" s="52" t="str">
        <f>IF(COUNT(#REF!)=0,"",AVERAGE(#REF!))</f>
        <v/>
      </c>
      <c r="IS258" s="48"/>
      <c r="IT258" s="17" t="s">
        <v>1</v>
      </c>
      <c r="IU258" s="36" t="str">
        <f t="shared" ref="IU258:IZ258" si="1212">IF(COUNT(IU255:IU257)=0,"",AVERAGE(IU255:IU257))</f>
        <v/>
      </c>
      <c r="IV258" s="36" t="str">
        <f t="shared" si="1212"/>
        <v/>
      </c>
      <c r="IW258" s="36" t="str">
        <f t="shared" si="1212"/>
        <v/>
      </c>
      <c r="IX258" s="36" t="str">
        <f t="shared" si="1212"/>
        <v/>
      </c>
      <c r="IY258" s="36" t="str">
        <f t="shared" si="1212"/>
        <v/>
      </c>
      <c r="IZ258" s="36" t="str">
        <f t="shared" si="1212"/>
        <v/>
      </c>
      <c r="JA258" s="52" t="str">
        <f>IF(COUNT(#REF!)=0,"",AVERAGE(#REF!))</f>
        <v/>
      </c>
    </row>
    <row r="259" spans="1:261" ht="13.8" outlineLevel="1" x14ac:dyDescent="0.25">
      <c r="A259" s="99" t="s">
        <v>129</v>
      </c>
      <c r="B259" s="345">
        <f>IF(A259="High",TECHHigh,(IF(A259="Medium",TECHMed,(IF(A259="Low",TechLow,0)))))</f>
        <v>1</v>
      </c>
      <c r="C259" s="341">
        <v>8.4</v>
      </c>
      <c r="D259" s="38" t="s">
        <v>113</v>
      </c>
      <c r="E259" s="349">
        <f>E262</f>
        <v>0</v>
      </c>
      <c r="F259" s="349" t="e">
        <f t="shared" ref="F259:J259" si="1213">F262</f>
        <v>#DIV/0!</v>
      </c>
      <c r="G259" s="349" t="e">
        <f t="shared" si="1213"/>
        <v>#DIV/0!</v>
      </c>
      <c r="H259" s="349" t="e">
        <f t="shared" si="1213"/>
        <v>#DIV/0!</v>
      </c>
      <c r="I259" s="349" t="e">
        <f t="shared" si="1213"/>
        <v>#DIV/0!</v>
      </c>
      <c r="J259" s="349" t="e">
        <f t="shared" si="1213"/>
        <v>#DIV/0!</v>
      </c>
      <c r="K259" s="52"/>
      <c r="M259" s="37">
        <v>8.4</v>
      </c>
      <c r="N259" s="38" t="s">
        <v>113</v>
      </c>
      <c r="O259" s="38"/>
      <c r="P259" s="38"/>
      <c r="Q259" s="38"/>
      <c r="R259" s="38"/>
      <c r="S259" s="38"/>
      <c r="T259" s="38"/>
      <c r="U259" s="52"/>
      <c r="W259" s="37">
        <v>8.4</v>
      </c>
      <c r="X259" s="38" t="s">
        <v>113</v>
      </c>
      <c r="Y259" s="38"/>
      <c r="Z259" s="38"/>
      <c r="AA259" s="38"/>
      <c r="AB259" s="38"/>
      <c r="AC259" s="38"/>
      <c r="AD259" s="38"/>
      <c r="AE259" s="52"/>
      <c r="AG259" s="37">
        <v>8.4</v>
      </c>
      <c r="AH259" s="38" t="s">
        <v>113</v>
      </c>
      <c r="AI259" s="38"/>
      <c r="AJ259" s="38"/>
      <c r="AK259" s="38"/>
      <c r="AL259" s="38"/>
      <c r="AM259" s="38"/>
      <c r="AN259" s="38"/>
      <c r="AO259" s="52"/>
      <c r="AQ259" s="37">
        <v>8.4</v>
      </c>
      <c r="AR259" s="38" t="s">
        <v>113</v>
      </c>
      <c r="AS259" s="38"/>
      <c r="AT259" s="38"/>
      <c r="AU259" s="38"/>
      <c r="AV259" s="38"/>
      <c r="AW259" s="38"/>
      <c r="AX259" s="38"/>
      <c r="AY259" s="52"/>
      <c r="BA259" s="37">
        <v>8.4</v>
      </c>
      <c r="BB259" s="38" t="s">
        <v>113</v>
      </c>
      <c r="BC259" s="38"/>
      <c r="BD259" s="38"/>
      <c r="BE259" s="38"/>
      <c r="BF259" s="38"/>
      <c r="BG259" s="38"/>
      <c r="BH259" s="38"/>
      <c r="BI259" s="52"/>
      <c r="BK259" s="37">
        <v>8.4</v>
      </c>
      <c r="BL259" s="38" t="s">
        <v>113</v>
      </c>
      <c r="BM259" s="38"/>
      <c r="BN259" s="38"/>
      <c r="BO259" s="38"/>
      <c r="BP259" s="38"/>
      <c r="BQ259" s="38"/>
      <c r="BR259" s="38"/>
      <c r="BS259" s="52"/>
      <c r="BU259" s="37">
        <v>8.4</v>
      </c>
      <c r="BV259" s="38" t="s">
        <v>113</v>
      </c>
      <c r="BW259" s="38"/>
      <c r="BX259" s="38"/>
      <c r="BY259" s="38"/>
      <c r="BZ259" s="38"/>
      <c r="CA259" s="38"/>
      <c r="CB259" s="38"/>
      <c r="CC259" s="52"/>
      <c r="CE259" s="37">
        <v>8.4</v>
      </c>
      <c r="CF259" s="38" t="s">
        <v>113</v>
      </c>
      <c r="CG259" s="38"/>
      <c r="CH259" s="38"/>
      <c r="CI259" s="38"/>
      <c r="CJ259" s="38"/>
      <c r="CK259" s="38"/>
      <c r="CL259" s="38"/>
      <c r="CM259" s="52"/>
      <c r="CO259" s="37">
        <v>8.4</v>
      </c>
      <c r="CP259" s="38" t="s">
        <v>113</v>
      </c>
      <c r="CQ259" s="38"/>
      <c r="CR259" s="38"/>
      <c r="CS259" s="38"/>
      <c r="CT259" s="38"/>
      <c r="CU259" s="38"/>
      <c r="CV259" s="38"/>
      <c r="CW259" s="52"/>
      <c r="CY259" s="37">
        <v>8.4</v>
      </c>
      <c r="CZ259" s="38" t="s">
        <v>113</v>
      </c>
      <c r="DA259" s="38"/>
      <c r="DB259" s="38"/>
      <c r="DC259" s="38"/>
      <c r="DD259" s="38"/>
      <c r="DE259" s="38"/>
      <c r="DF259" s="38"/>
      <c r="DG259" s="52"/>
      <c r="DI259" s="37">
        <v>8.4</v>
      </c>
      <c r="DJ259" s="38" t="s">
        <v>113</v>
      </c>
      <c r="DK259" s="38"/>
      <c r="DL259" s="38"/>
      <c r="DM259" s="38"/>
      <c r="DN259" s="38"/>
      <c r="DO259" s="38"/>
      <c r="DP259" s="38"/>
      <c r="DQ259" s="52"/>
      <c r="DS259" s="37">
        <v>8.4</v>
      </c>
      <c r="DT259" s="38" t="s">
        <v>113</v>
      </c>
      <c r="DU259" s="38"/>
      <c r="DV259" s="38"/>
      <c r="DW259" s="38"/>
      <c r="DX259" s="38"/>
      <c r="DY259" s="38"/>
      <c r="DZ259" s="38"/>
      <c r="EA259" s="52"/>
      <c r="EC259" s="37">
        <v>8.4</v>
      </c>
      <c r="ED259" s="38" t="s">
        <v>113</v>
      </c>
      <c r="EE259" s="38"/>
      <c r="EF259" s="38"/>
      <c r="EG259" s="38"/>
      <c r="EH259" s="38"/>
      <c r="EI259" s="38"/>
      <c r="EJ259" s="38"/>
      <c r="EK259" s="52"/>
      <c r="EM259" s="37">
        <v>8.4</v>
      </c>
      <c r="EN259" s="38" t="s">
        <v>113</v>
      </c>
      <c r="EO259" s="38"/>
      <c r="EP259" s="38"/>
      <c r="EQ259" s="38"/>
      <c r="ER259" s="38"/>
      <c r="ES259" s="38"/>
      <c r="ET259" s="38"/>
      <c r="EU259" s="52"/>
      <c r="EW259" s="37">
        <v>8.4</v>
      </c>
      <c r="EX259" s="38" t="s">
        <v>113</v>
      </c>
      <c r="EY259" s="38"/>
      <c r="EZ259" s="38"/>
      <c r="FA259" s="38"/>
      <c r="FB259" s="38"/>
      <c r="FC259" s="38"/>
      <c r="FD259" s="38"/>
      <c r="FE259" s="52"/>
      <c r="FG259" s="37">
        <v>8.4</v>
      </c>
      <c r="FH259" s="38" t="s">
        <v>113</v>
      </c>
      <c r="FI259" s="38"/>
      <c r="FJ259" s="38"/>
      <c r="FK259" s="38"/>
      <c r="FL259" s="38"/>
      <c r="FM259" s="38"/>
      <c r="FN259" s="38"/>
      <c r="FO259" s="52"/>
      <c r="FQ259" s="37">
        <v>8.4</v>
      </c>
      <c r="FR259" s="38" t="s">
        <v>113</v>
      </c>
      <c r="FS259" s="38"/>
      <c r="FT259" s="38"/>
      <c r="FU259" s="38"/>
      <c r="FV259" s="38"/>
      <c r="FW259" s="38"/>
      <c r="FX259" s="38"/>
      <c r="FY259" s="52"/>
      <c r="GA259" s="37">
        <v>8.4</v>
      </c>
      <c r="GB259" s="38" t="s">
        <v>113</v>
      </c>
      <c r="GC259" s="38"/>
      <c r="GD259" s="38"/>
      <c r="GE259" s="38"/>
      <c r="GF259" s="38"/>
      <c r="GG259" s="38"/>
      <c r="GH259" s="38"/>
      <c r="GI259" s="52"/>
      <c r="GK259" s="37">
        <v>8.4</v>
      </c>
      <c r="GL259" s="38" t="s">
        <v>113</v>
      </c>
      <c r="GM259" s="38"/>
      <c r="GN259" s="38"/>
      <c r="GO259" s="38"/>
      <c r="GP259" s="38"/>
      <c r="GQ259" s="38"/>
      <c r="GR259" s="38"/>
      <c r="GS259" s="52"/>
      <c r="GU259" s="37">
        <v>8.4</v>
      </c>
      <c r="GV259" s="38" t="s">
        <v>113</v>
      </c>
      <c r="GW259" s="38"/>
      <c r="GX259" s="38"/>
      <c r="GY259" s="38"/>
      <c r="GZ259" s="38"/>
      <c r="HA259" s="38"/>
      <c r="HB259" s="38"/>
      <c r="HC259" s="52"/>
      <c r="HE259" s="37">
        <v>8.4</v>
      </c>
      <c r="HF259" s="38" t="s">
        <v>113</v>
      </c>
      <c r="HG259" s="38"/>
      <c r="HH259" s="38"/>
      <c r="HI259" s="38"/>
      <c r="HJ259" s="38"/>
      <c r="HK259" s="38"/>
      <c r="HL259" s="38"/>
      <c r="HM259" s="52"/>
      <c r="HO259" s="37">
        <v>8.4</v>
      </c>
      <c r="HP259" s="38" t="s">
        <v>113</v>
      </c>
      <c r="HQ259" s="38"/>
      <c r="HR259" s="38"/>
      <c r="HS259" s="38"/>
      <c r="HT259" s="38"/>
      <c r="HU259" s="38"/>
      <c r="HV259" s="38"/>
      <c r="HW259" s="52"/>
      <c r="HY259" s="37">
        <v>8.4</v>
      </c>
      <c r="HZ259" s="38" t="s">
        <v>113</v>
      </c>
      <c r="IA259" s="38"/>
      <c r="IB259" s="38"/>
      <c r="IC259" s="38"/>
      <c r="ID259" s="38"/>
      <c r="IE259" s="38"/>
      <c r="IF259" s="38"/>
      <c r="IG259" s="52"/>
      <c r="II259" s="37">
        <v>8.4</v>
      </c>
      <c r="IJ259" s="38" t="s">
        <v>113</v>
      </c>
      <c r="IK259" s="38"/>
      <c r="IL259" s="38"/>
      <c r="IM259" s="38"/>
      <c r="IN259" s="38"/>
      <c r="IO259" s="38"/>
      <c r="IP259" s="38"/>
      <c r="IQ259" s="52"/>
      <c r="IS259" s="37">
        <v>8.4</v>
      </c>
      <c r="IT259" s="38" t="s">
        <v>113</v>
      </c>
      <c r="IU259" s="38"/>
      <c r="IV259" s="38"/>
      <c r="IW259" s="38"/>
      <c r="IX259" s="38"/>
      <c r="IY259" s="38"/>
      <c r="IZ259" s="38"/>
      <c r="JA259" s="52"/>
    </row>
    <row r="260" spans="1:261" outlineLevel="2" x14ac:dyDescent="0.25">
      <c r="A260" s="1"/>
      <c r="B260" s="338"/>
      <c r="C260" s="342"/>
      <c r="D260" s="41">
        <v>1</v>
      </c>
      <c r="E260" s="6"/>
      <c r="F260" s="6"/>
      <c r="G260" s="6"/>
      <c r="H260" s="6"/>
      <c r="I260" s="6"/>
      <c r="J260" s="6"/>
      <c r="K260" s="52"/>
      <c r="M260" s="47"/>
      <c r="N260" s="41">
        <v>1</v>
      </c>
      <c r="O260" s="6">
        <v>0</v>
      </c>
      <c r="P260" s="6"/>
      <c r="Q260" s="6"/>
      <c r="R260" s="6"/>
      <c r="S260" s="6"/>
      <c r="T260" s="6"/>
      <c r="U260" s="52"/>
      <c r="W260" s="47"/>
      <c r="X260" s="41">
        <v>1</v>
      </c>
      <c r="Y260" s="6"/>
      <c r="Z260" s="6"/>
      <c r="AA260" s="6"/>
      <c r="AB260" s="6"/>
      <c r="AC260" s="6"/>
      <c r="AD260" s="6"/>
      <c r="AE260" s="52"/>
      <c r="AG260" s="47"/>
      <c r="AH260" s="41">
        <v>1</v>
      </c>
      <c r="AI260" s="6"/>
      <c r="AJ260" s="6"/>
      <c r="AK260" s="6"/>
      <c r="AL260" s="6"/>
      <c r="AM260" s="6"/>
      <c r="AN260" s="6"/>
      <c r="AO260" s="52"/>
      <c r="AQ260" s="47"/>
      <c r="AR260" s="41">
        <v>1</v>
      </c>
      <c r="AS260" s="6"/>
      <c r="AT260" s="6"/>
      <c r="AU260" s="6"/>
      <c r="AV260" s="6"/>
      <c r="AW260" s="6"/>
      <c r="AX260" s="6"/>
      <c r="AY260" s="52"/>
      <c r="BA260" s="47"/>
      <c r="BB260" s="41">
        <v>1</v>
      </c>
      <c r="BC260" s="6"/>
      <c r="BD260" s="6"/>
      <c r="BE260" s="6"/>
      <c r="BF260" s="6"/>
      <c r="BG260" s="6"/>
      <c r="BH260" s="6"/>
      <c r="BI260" s="52"/>
      <c r="BK260" s="47"/>
      <c r="BL260" s="41">
        <v>1</v>
      </c>
      <c r="BM260" s="6"/>
      <c r="BN260" s="6"/>
      <c r="BO260" s="6"/>
      <c r="BP260" s="6"/>
      <c r="BQ260" s="6"/>
      <c r="BR260" s="6"/>
      <c r="BS260" s="52"/>
      <c r="BU260" s="47"/>
      <c r="BV260" s="41">
        <v>1</v>
      </c>
      <c r="BW260" s="6"/>
      <c r="BX260" s="6"/>
      <c r="BY260" s="6"/>
      <c r="BZ260" s="6"/>
      <c r="CA260" s="6"/>
      <c r="CB260" s="6"/>
      <c r="CC260" s="52"/>
      <c r="CE260" s="47"/>
      <c r="CF260" s="41">
        <v>1</v>
      </c>
      <c r="CG260" s="6"/>
      <c r="CH260" s="6"/>
      <c r="CI260" s="6"/>
      <c r="CJ260" s="6"/>
      <c r="CK260" s="6"/>
      <c r="CL260" s="6"/>
      <c r="CM260" s="52"/>
      <c r="CO260" s="47"/>
      <c r="CP260" s="41">
        <v>1</v>
      </c>
      <c r="CQ260" s="6"/>
      <c r="CR260" s="6"/>
      <c r="CS260" s="6"/>
      <c r="CT260" s="6"/>
      <c r="CU260" s="6"/>
      <c r="CV260" s="6"/>
      <c r="CW260" s="52"/>
      <c r="CY260" s="47"/>
      <c r="CZ260" s="41">
        <v>1</v>
      </c>
      <c r="DA260" s="6"/>
      <c r="DB260" s="6"/>
      <c r="DC260" s="6"/>
      <c r="DD260" s="6"/>
      <c r="DE260" s="6"/>
      <c r="DF260" s="6"/>
      <c r="DG260" s="52"/>
      <c r="DI260" s="47"/>
      <c r="DJ260" s="41">
        <v>1</v>
      </c>
      <c r="DK260" s="6"/>
      <c r="DL260" s="6"/>
      <c r="DM260" s="6"/>
      <c r="DN260" s="6"/>
      <c r="DO260" s="6"/>
      <c r="DP260" s="6"/>
      <c r="DQ260" s="52"/>
      <c r="DS260" s="47"/>
      <c r="DT260" s="41">
        <v>1</v>
      </c>
      <c r="DU260" s="6"/>
      <c r="DV260" s="6"/>
      <c r="DW260" s="6"/>
      <c r="DX260" s="6"/>
      <c r="DY260" s="6"/>
      <c r="DZ260" s="6"/>
      <c r="EA260" s="52"/>
      <c r="EC260" s="47"/>
      <c r="ED260" s="41">
        <v>1</v>
      </c>
      <c r="EE260" s="6"/>
      <c r="EF260" s="6"/>
      <c r="EG260" s="6"/>
      <c r="EH260" s="6"/>
      <c r="EI260" s="6"/>
      <c r="EJ260" s="6"/>
      <c r="EK260" s="52"/>
      <c r="EM260" s="47"/>
      <c r="EN260" s="41">
        <v>1</v>
      </c>
      <c r="EO260" s="6"/>
      <c r="EP260" s="6"/>
      <c r="EQ260" s="6"/>
      <c r="ER260" s="6"/>
      <c r="ES260" s="6"/>
      <c r="ET260" s="6"/>
      <c r="EU260" s="52"/>
      <c r="EW260" s="47"/>
      <c r="EX260" s="41">
        <v>1</v>
      </c>
      <c r="EY260" s="6"/>
      <c r="EZ260" s="6"/>
      <c r="FA260" s="6"/>
      <c r="FB260" s="6"/>
      <c r="FC260" s="6"/>
      <c r="FD260" s="6"/>
      <c r="FE260" s="52"/>
      <c r="FG260" s="47"/>
      <c r="FH260" s="41">
        <v>1</v>
      </c>
      <c r="FI260" s="6"/>
      <c r="FJ260" s="6"/>
      <c r="FK260" s="6"/>
      <c r="FL260" s="6"/>
      <c r="FM260" s="6"/>
      <c r="FN260" s="6"/>
      <c r="FO260" s="52"/>
      <c r="FQ260" s="47"/>
      <c r="FR260" s="41">
        <v>1</v>
      </c>
      <c r="FS260" s="6"/>
      <c r="FT260" s="6"/>
      <c r="FU260" s="6"/>
      <c r="FV260" s="6"/>
      <c r="FW260" s="6"/>
      <c r="FX260" s="6"/>
      <c r="FY260" s="52"/>
      <c r="GA260" s="47"/>
      <c r="GB260" s="41">
        <v>1</v>
      </c>
      <c r="GC260" s="6"/>
      <c r="GD260" s="6"/>
      <c r="GE260" s="6"/>
      <c r="GF260" s="6"/>
      <c r="GG260" s="6"/>
      <c r="GH260" s="6"/>
      <c r="GI260" s="52"/>
      <c r="GK260" s="47"/>
      <c r="GL260" s="41">
        <v>1</v>
      </c>
      <c r="GM260" s="6"/>
      <c r="GN260" s="6"/>
      <c r="GO260" s="6"/>
      <c r="GP260" s="6"/>
      <c r="GQ260" s="6"/>
      <c r="GR260" s="6"/>
      <c r="GS260" s="52"/>
      <c r="GU260" s="47"/>
      <c r="GV260" s="41">
        <v>1</v>
      </c>
      <c r="GW260" s="6"/>
      <c r="GX260" s="6"/>
      <c r="GY260" s="6"/>
      <c r="GZ260" s="6"/>
      <c r="HA260" s="6"/>
      <c r="HB260" s="6"/>
      <c r="HC260" s="52"/>
      <c r="HE260" s="47"/>
      <c r="HF260" s="41">
        <v>1</v>
      </c>
      <c r="HG260" s="6"/>
      <c r="HH260" s="6"/>
      <c r="HI260" s="6"/>
      <c r="HJ260" s="6"/>
      <c r="HK260" s="6"/>
      <c r="HL260" s="6"/>
      <c r="HM260" s="52"/>
      <c r="HO260" s="47"/>
      <c r="HP260" s="41">
        <v>1</v>
      </c>
      <c r="HQ260" s="6"/>
      <c r="HR260" s="6"/>
      <c r="HS260" s="6"/>
      <c r="HT260" s="6"/>
      <c r="HU260" s="6"/>
      <c r="HV260" s="6"/>
      <c r="HW260" s="52"/>
      <c r="HY260" s="47"/>
      <c r="HZ260" s="41">
        <v>1</v>
      </c>
      <c r="IA260" s="6"/>
      <c r="IB260" s="6"/>
      <c r="IC260" s="6"/>
      <c r="ID260" s="6"/>
      <c r="IE260" s="6"/>
      <c r="IF260" s="6"/>
      <c r="IG260" s="52"/>
      <c r="II260" s="47"/>
      <c r="IJ260" s="41">
        <v>1</v>
      </c>
      <c r="IK260" s="6"/>
      <c r="IL260" s="6"/>
      <c r="IM260" s="6"/>
      <c r="IN260" s="6"/>
      <c r="IO260" s="6"/>
      <c r="IP260" s="6"/>
      <c r="IQ260" s="52"/>
      <c r="IS260" s="47"/>
      <c r="IT260" s="41">
        <v>1</v>
      </c>
      <c r="IU260" s="6"/>
      <c r="IV260" s="6"/>
      <c r="IW260" s="6"/>
      <c r="IX260" s="6"/>
      <c r="IY260" s="6"/>
      <c r="IZ260" s="6"/>
      <c r="JA260" s="52"/>
    </row>
    <row r="261" spans="1:261" outlineLevel="2" x14ac:dyDescent="0.25">
      <c r="B261" s="335"/>
      <c r="C261" s="342"/>
      <c r="D261" s="41">
        <v>2</v>
      </c>
      <c r="E261" s="6"/>
      <c r="F261" s="6"/>
      <c r="G261" s="6"/>
      <c r="H261" s="6"/>
      <c r="I261" s="6"/>
      <c r="J261" s="6"/>
      <c r="K261" s="52"/>
      <c r="M261" s="47"/>
      <c r="N261" s="41">
        <v>2</v>
      </c>
      <c r="O261" s="6">
        <v>0</v>
      </c>
      <c r="P261" s="6"/>
      <c r="Q261" s="6"/>
      <c r="R261" s="6"/>
      <c r="S261" s="6"/>
      <c r="T261" s="6"/>
      <c r="U261" s="52"/>
      <c r="W261" s="47"/>
      <c r="X261" s="41">
        <v>2</v>
      </c>
      <c r="Y261" s="6"/>
      <c r="Z261" s="6"/>
      <c r="AA261" s="6"/>
      <c r="AB261" s="6"/>
      <c r="AC261" s="6"/>
      <c r="AD261" s="6"/>
      <c r="AE261" s="52"/>
      <c r="AG261" s="47"/>
      <c r="AH261" s="41">
        <v>2</v>
      </c>
      <c r="AI261" s="6"/>
      <c r="AJ261" s="6"/>
      <c r="AK261" s="6"/>
      <c r="AL261" s="6"/>
      <c r="AM261" s="6"/>
      <c r="AN261" s="6"/>
      <c r="AO261" s="52"/>
      <c r="AQ261" s="47"/>
      <c r="AR261" s="41">
        <v>2</v>
      </c>
      <c r="AS261" s="6"/>
      <c r="AT261" s="6"/>
      <c r="AU261" s="6"/>
      <c r="AV261" s="6"/>
      <c r="AW261" s="6"/>
      <c r="AX261" s="6"/>
      <c r="AY261" s="52"/>
      <c r="BA261" s="47"/>
      <c r="BB261" s="41">
        <v>2</v>
      </c>
      <c r="BC261" s="6"/>
      <c r="BD261" s="6"/>
      <c r="BE261" s="6"/>
      <c r="BF261" s="6"/>
      <c r="BG261" s="6"/>
      <c r="BH261" s="6"/>
      <c r="BI261" s="52"/>
      <c r="BK261" s="47"/>
      <c r="BL261" s="41">
        <v>2</v>
      </c>
      <c r="BM261" s="6"/>
      <c r="BN261" s="6"/>
      <c r="BO261" s="6"/>
      <c r="BP261" s="6"/>
      <c r="BQ261" s="6"/>
      <c r="BR261" s="6"/>
      <c r="BS261" s="52"/>
      <c r="BU261" s="47"/>
      <c r="BV261" s="41">
        <v>2</v>
      </c>
      <c r="BW261" s="6"/>
      <c r="BX261" s="6"/>
      <c r="BY261" s="6"/>
      <c r="BZ261" s="6"/>
      <c r="CA261" s="6"/>
      <c r="CB261" s="6"/>
      <c r="CC261" s="52"/>
      <c r="CE261" s="47"/>
      <c r="CF261" s="41">
        <v>2</v>
      </c>
      <c r="CG261" s="6"/>
      <c r="CH261" s="6"/>
      <c r="CI261" s="6"/>
      <c r="CJ261" s="6"/>
      <c r="CK261" s="6"/>
      <c r="CL261" s="6"/>
      <c r="CM261" s="52"/>
      <c r="CO261" s="47"/>
      <c r="CP261" s="41">
        <v>2</v>
      </c>
      <c r="CQ261" s="6"/>
      <c r="CR261" s="6"/>
      <c r="CS261" s="6"/>
      <c r="CT261" s="6"/>
      <c r="CU261" s="6"/>
      <c r="CV261" s="6"/>
      <c r="CW261" s="52"/>
      <c r="CY261" s="47"/>
      <c r="CZ261" s="41">
        <v>2</v>
      </c>
      <c r="DA261" s="6"/>
      <c r="DB261" s="6"/>
      <c r="DC261" s="6"/>
      <c r="DD261" s="6"/>
      <c r="DE261" s="6"/>
      <c r="DF261" s="6"/>
      <c r="DG261" s="52"/>
      <c r="DI261" s="47"/>
      <c r="DJ261" s="41">
        <v>2</v>
      </c>
      <c r="DK261" s="6"/>
      <c r="DL261" s="6"/>
      <c r="DM261" s="6"/>
      <c r="DN261" s="6"/>
      <c r="DO261" s="6"/>
      <c r="DP261" s="6"/>
      <c r="DQ261" s="52"/>
      <c r="DS261" s="47"/>
      <c r="DT261" s="41">
        <v>2</v>
      </c>
      <c r="DU261" s="6"/>
      <c r="DV261" s="6"/>
      <c r="DW261" s="6"/>
      <c r="DX261" s="6"/>
      <c r="DY261" s="6"/>
      <c r="DZ261" s="6"/>
      <c r="EA261" s="52"/>
      <c r="EC261" s="47"/>
      <c r="ED261" s="41">
        <v>2</v>
      </c>
      <c r="EE261" s="6"/>
      <c r="EF261" s="6"/>
      <c r="EG261" s="6"/>
      <c r="EH261" s="6"/>
      <c r="EI261" s="6"/>
      <c r="EJ261" s="6"/>
      <c r="EK261" s="52"/>
      <c r="EM261" s="47"/>
      <c r="EN261" s="41">
        <v>2</v>
      </c>
      <c r="EO261" s="6"/>
      <c r="EP261" s="6"/>
      <c r="EQ261" s="6"/>
      <c r="ER261" s="6"/>
      <c r="ES261" s="6"/>
      <c r="ET261" s="6"/>
      <c r="EU261" s="52"/>
      <c r="EW261" s="47"/>
      <c r="EX261" s="41">
        <v>2</v>
      </c>
      <c r="EY261" s="6"/>
      <c r="EZ261" s="6"/>
      <c r="FA261" s="6"/>
      <c r="FB261" s="6"/>
      <c r="FC261" s="6"/>
      <c r="FD261" s="6"/>
      <c r="FE261" s="52"/>
      <c r="FG261" s="47"/>
      <c r="FH261" s="41">
        <v>2</v>
      </c>
      <c r="FI261" s="6"/>
      <c r="FJ261" s="6"/>
      <c r="FK261" s="6"/>
      <c r="FL261" s="6"/>
      <c r="FM261" s="6"/>
      <c r="FN261" s="6"/>
      <c r="FO261" s="52"/>
      <c r="FQ261" s="47"/>
      <c r="FR261" s="41">
        <v>2</v>
      </c>
      <c r="FS261" s="6"/>
      <c r="FT261" s="6"/>
      <c r="FU261" s="6"/>
      <c r="FV261" s="6"/>
      <c r="FW261" s="6"/>
      <c r="FX261" s="6"/>
      <c r="FY261" s="52"/>
      <c r="GA261" s="47"/>
      <c r="GB261" s="41">
        <v>2</v>
      </c>
      <c r="GC261" s="6"/>
      <c r="GD261" s="6"/>
      <c r="GE261" s="6"/>
      <c r="GF261" s="6"/>
      <c r="GG261" s="6"/>
      <c r="GH261" s="6"/>
      <c r="GI261" s="52"/>
      <c r="GK261" s="47"/>
      <c r="GL261" s="41">
        <v>2</v>
      </c>
      <c r="GM261" s="6"/>
      <c r="GN261" s="6"/>
      <c r="GO261" s="6"/>
      <c r="GP261" s="6"/>
      <c r="GQ261" s="6"/>
      <c r="GR261" s="6"/>
      <c r="GS261" s="52"/>
      <c r="GU261" s="47"/>
      <c r="GV261" s="41">
        <v>2</v>
      </c>
      <c r="GW261" s="6"/>
      <c r="GX261" s="6"/>
      <c r="GY261" s="6"/>
      <c r="GZ261" s="6"/>
      <c r="HA261" s="6"/>
      <c r="HB261" s="6"/>
      <c r="HC261" s="52"/>
      <c r="HE261" s="47"/>
      <c r="HF261" s="41">
        <v>2</v>
      </c>
      <c r="HG261" s="6"/>
      <c r="HH261" s="6"/>
      <c r="HI261" s="6"/>
      <c r="HJ261" s="6"/>
      <c r="HK261" s="6"/>
      <c r="HL261" s="6"/>
      <c r="HM261" s="52"/>
      <c r="HO261" s="47"/>
      <c r="HP261" s="41">
        <v>2</v>
      </c>
      <c r="HQ261" s="6"/>
      <c r="HR261" s="6"/>
      <c r="HS261" s="6"/>
      <c r="HT261" s="6"/>
      <c r="HU261" s="6"/>
      <c r="HV261" s="6"/>
      <c r="HW261" s="52"/>
      <c r="HY261" s="47"/>
      <c r="HZ261" s="41">
        <v>2</v>
      </c>
      <c r="IA261" s="6"/>
      <c r="IB261" s="6"/>
      <c r="IC261" s="6"/>
      <c r="ID261" s="6"/>
      <c r="IE261" s="6"/>
      <c r="IF261" s="6"/>
      <c r="IG261" s="52"/>
      <c r="II261" s="47"/>
      <c r="IJ261" s="41">
        <v>2</v>
      </c>
      <c r="IK261" s="6"/>
      <c r="IL261" s="6"/>
      <c r="IM261" s="6"/>
      <c r="IN261" s="6"/>
      <c r="IO261" s="6"/>
      <c r="IP261" s="6"/>
      <c r="IQ261" s="52"/>
      <c r="IS261" s="47"/>
      <c r="IT261" s="41">
        <v>2</v>
      </c>
      <c r="IU261" s="6"/>
      <c r="IV261" s="6"/>
      <c r="IW261" s="6"/>
      <c r="IX261" s="6"/>
      <c r="IY261" s="6"/>
      <c r="IZ261" s="6"/>
      <c r="JA261" s="52"/>
    </row>
    <row r="262" spans="1:261" outlineLevel="2" x14ac:dyDescent="0.25">
      <c r="B262" s="335"/>
      <c r="C262" s="339"/>
      <c r="D262" s="17" t="s">
        <v>1</v>
      </c>
      <c r="E262" s="36">
        <f>AVERAGE(O262,Y262,AI262,AS262,BC262,BM262,BW262,CG262,CQ262,DA262,DK262,DU262,EE262,EO262,EY262,FI262,FS262,GC262,GM262,GW262,HG262,HQ262,IA262,IK262,IU262)</f>
        <v>0</v>
      </c>
      <c r="F262" s="36" t="e">
        <f t="shared" ref="F262:J262" si="1214">AVERAGE(P262,Z262,AJ262,AT262,BD262,BN262,BX262,CH262,CR262,DB262,DL262,DV262,EF262,EP262,EZ262,FJ262,FT262,GD262,GN262,GX262,HH262,HR262,IB262,IL262,IV262)</f>
        <v>#DIV/0!</v>
      </c>
      <c r="G262" s="36" t="e">
        <f t="shared" si="1214"/>
        <v>#DIV/0!</v>
      </c>
      <c r="H262" s="36" t="e">
        <f t="shared" si="1214"/>
        <v>#DIV/0!</v>
      </c>
      <c r="I262" s="36" t="e">
        <f t="shared" si="1214"/>
        <v>#DIV/0!</v>
      </c>
      <c r="J262" s="36" t="e">
        <f t="shared" si="1214"/>
        <v>#DIV/0!</v>
      </c>
      <c r="K262" s="52"/>
      <c r="M262" s="48"/>
      <c r="N262" s="17" t="s">
        <v>1</v>
      </c>
      <c r="O262" s="36">
        <f t="shared" ref="O262:R263" si="1215">IF(COUNT(O260:O261)=0,"",AVERAGE(O260:O261))</f>
        <v>0</v>
      </c>
      <c r="P262" s="36" t="str">
        <f t="shared" si="1215"/>
        <v/>
      </c>
      <c r="Q262" s="36" t="str">
        <f t="shared" si="1215"/>
        <v/>
      </c>
      <c r="R262" s="36" t="str">
        <f t="shared" si="1215"/>
        <v/>
      </c>
      <c r="S262" s="36"/>
      <c r="T262" s="36" t="str">
        <f>IF(COUNT(T260:T261)=0,"",AVERAGE(T260:T261))</f>
        <v/>
      </c>
      <c r="U262" s="52"/>
      <c r="W262" s="48"/>
      <c r="X262" s="17" t="s">
        <v>1</v>
      </c>
      <c r="Y262" s="36" t="str">
        <f t="shared" ref="Y262:AD262" si="1216">IF(COUNT(Y260:Y261)=0,"",AVERAGE(Y260:Y261))</f>
        <v/>
      </c>
      <c r="Z262" s="36" t="str">
        <f t="shared" si="1216"/>
        <v/>
      </c>
      <c r="AA262" s="36" t="str">
        <f t="shared" si="1216"/>
        <v/>
      </c>
      <c r="AB262" s="36" t="str">
        <f t="shared" si="1216"/>
        <v/>
      </c>
      <c r="AC262" s="36" t="str">
        <f t="shared" si="1216"/>
        <v/>
      </c>
      <c r="AD262" s="36" t="str">
        <f t="shared" si="1216"/>
        <v/>
      </c>
      <c r="AE262" s="52"/>
      <c r="AG262" s="48"/>
      <c r="AH262" s="17" t="s">
        <v>1</v>
      </c>
      <c r="AI262" s="36" t="str">
        <f t="shared" ref="AI262:AN262" si="1217">IF(COUNT(AI260:AI261)=0,"",AVERAGE(AI260:AI261))</f>
        <v/>
      </c>
      <c r="AJ262" s="36" t="str">
        <f t="shared" si="1217"/>
        <v/>
      </c>
      <c r="AK262" s="36" t="str">
        <f t="shared" si="1217"/>
        <v/>
      </c>
      <c r="AL262" s="36" t="str">
        <f t="shared" si="1217"/>
        <v/>
      </c>
      <c r="AM262" s="36" t="str">
        <f t="shared" si="1217"/>
        <v/>
      </c>
      <c r="AN262" s="36" t="str">
        <f t="shared" si="1217"/>
        <v/>
      </c>
      <c r="AO262" s="52"/>
      <c r="AQ262" s="48"/>
      <c r="AR262" s="17" t="s">
        <v>1</v>
      </c>
      <c r="AS262" s="36" t="str">
        <f t="shared" ref="AS262:AX262" si="1218">IF(COUNT(AS260:AS261)=0,"",AVERAGE(AS260:AS261))</f>
        <v/>
      </c>
      <c r="AT262" s="36" t="str">
        <f t="shared" si="1218"/>
        <v/>
      </c>
      <c r="AU262" s="36" t="str">
        <f t="shared" si="1218"/>
        <v/>
      </c>
      <c r="AV262" s="36" t="str">
        <f t="shared" si="1218"/>
        <v/>
      </c>
      <c r="AW262" s="36" t="str">
        <f t="shared" si="1218"/>
        <v/>
      </c>
      <c r="AX262" s="36" t="str">
        <f t="shared" si="1218"/>
        <v/>
      </c>
      <c r="AY262" s="52"/>
      <c r="BA262" s="48"/>
      <c r="BB262" s="17" t="s">
        <v>1</v>
      </c>
      <c r="BC262" s="36" t="str">
        <f t="shared" ref="BC262:BH262" si="1219">IF(COUNT(BC260:BC261)=0,"",AVERAGE(BC260:BC261))</f>
        <v/>
      </c>
      <c r="BD262" s="36" t="str">
        <f t="shared" si="1219"/>
        <v/>
      </c>
      <c r="BE262" s="36" t="str">
        <f t="shared" si="1219"/>
        <v/>
      </c>
      <c r="BF262" s="36" t="str">
        <f t="shared" si="1219"/>
        <v/>
      </c>
      <c r="BG262" s="36" t="str">
        <f t="shared" si="1219"/>
        <v/>
      </c>
      <c r="BH262" s="36" t="str">
        <f t="shared" si="1219"/>
        <v/>
      </c>
      <c r="BI262" s="52"/>
      <c r="BK262" s="48"/>
      <c r="BL262" s="17" t="s">
        <v>1</v>
      </c>
      <c r="BM262" s="36" t="str">
        <f t="shared" ref="BM262:BR262" si="1220">IF(COUNT(BM260:BM261)=0,"",AVERAGE(BM260:BM261))</f>
        <v/>
      </c>
      <c r="BN262" s="36" t="str">
        <f t="shared" si="1220"/>
        <v/>
      </c>
      <c r="BO262" s="36" t="str">
        <f t="shared" si="1220"/>
        <v/>
      </c>
      <c r="BP262" s="36" t="str">
        <f t="shared" si="1220"/>
        <v/>
      </c>
      <c r="BQ262" s="36" t="str">
        <f t="shared" si="1220"/>
        <v/>
      </c>
      <c r="BR262" s="36" t="str">
        <f t="shared" si="1220"/>
        <v/>
      </c>
      <c r="BS262" s="52"/>
      <c r="BU262" s="48"/>
      <c r="BV262" s="17" t="s">
        <v>1</v>
      </c>
      <c r="BW262" s="36" t="str">
        <f t="shared" ref="BW262:CB262" si="1221">IF(COUNT(BW260:BW261)=0,"",AVERAGE(BW260:BW261))</f>
        <v/>
      </c>
      <c r="BX262" s="36" t="str">
        <f t="shared" si="1221"/>
        <v/>
      </c>
      <c r="BY262" s="36" t="str">
        <f t="shared" si="1221"/>
        <v/>
      </c>
      <c r="BZ262" s="36" t="str">
        <f t="shared" si="1221"/>
        <v/>
      </c>
      <c r="CA262" s="36" t="str">
        <f t="shared" si="1221"/>
        <v/>
      </c>
      <c r="CB262" s="36" t="str">
        <f t="shared" si="1221"/>
        <v/>
      </c>
      <c r="CC262" s="52"/>
      <c r="CE262" s="48"/>
      <c r="CF262" s="17" t="s">
        <v>1</v>
      </c>
      <c r="CG262" s="36" t="str">
        <f t="shared" ref="CG262:CL262" si="1222">IF(COUNT(CG260:CG261)=0,"",AVERAGE(CG260:CG261))</f>
        <v/>
      </c>
      <c r="CH262" s="36" t="str">
        <f t="shared" si="1222"/>
        <v/>
      </c>
      <c r="CI262" s="36" t="str">
        <f t="shared" si="1222"/>
        <v/>
      </c>
      <c r="CJ262" s="36" t="str">
        <f t="shared" si="1222"/>
        <v/>
      </c>
      <c r="CK262" s="36" t="str">
        <f t="shared" si="1222"/>
        <v/>
      </c>
      <c r="CL262" s="36" t="str">
        <f t="shared" si="1222"/>
        <v/>
      </c>
      <c r="CM262" s="52"/>
      <c r="CO262" s="48"/>
      <c r="CP262" s="17" t="s">
        <v>1</v>
      </c>
      <c r="CQ262" s="36" t="str">
        <f t="shared" ref="CQ262:CV262" si="1223">IF(COUNT(CQ260:CQ261)=0,"",AVERAGE(CQ260:CQ261))</f>
        <v/>
      </c>
      <c r="CR262" s="36" t="str">
        <f t="shared" si="1223"/>
        <v/>
      </c>
      <c r="CS262" s="36" t="str">
        <f t="shared" si="1223"/>
        <v/>
      </c>
      <c r="CT262" s="36" t="str">
        <f t="shared" si="1223"/>
        <v/>
      </c>
      <c r="CU262" s="36" t="str">
        <f t="shared" si="1223"/>
        <v/>
      </c>
      <c r="CV262" s="36" t="str">
        <f t="shared" si="1223"/>
        <v/>
      </c>
      <c r="CW262" s="52"/>
      <c r="CY262" s="48"/>
      <c r="CZ262" s="17" t="s">
        <v>1</v>
      </c>
      <c r="DA262" s="36" t="str">
        <f t="shared" ref="DA262:DF262" si="1224">IF(COUNT(DA260:DA261)=0,"",AVERAGE(DA260:DA261))</f>
        <v/>
      </c>
      <c r="DB262" s="36" t="str">
        <f t="shared" si="1224"/>
        <v/>
      </c>
      <c r="DC262" s="36" t="str">
        <f t="shared" si="1224"/>
        <v/>
      </c>
      <c r="DD262" s="36" t="str">
        <f t="shared" si="1224"/>
        <v/>
      </c>
      <c r="DE262" s="36" t="str">
        <f t="shared" si="1224"/>
        <v/>
      </c>
      <c r="DF262" s="36" t="str">
        <f t="shared" si="1224"/>
        <v/>
      </c>
      <c r="DG262" s="52"/>
      <c r="DI262" s="48"/>
      <c r="DJ262" s="17" t="s">
        <v>1</v>
      </c>
      <c r="DK262" s="36" t="str">
        <f t="shared" ref="DK262:DP262" si="1225">IF(COUNT(DK260:DK261)=0,"",AVERAGE(DK260:DK261))</f>
        <v/>
      </c>
      <c r="DL262" s="36" t="str">
        <f t="shared" si="1225"/>
        <v/>
      </c>
      <c r="DM262" s="36" t="str">
        <f t="shared" si="1225"/>
        <v/>
      </c>
      <c r="DN262" s="36" t="str">
        <f t="shared" si="1225"/>
        <v/>
      </c>
      <c r="DO262" s="36" t="str">
        <f t="shared" si="1225"/>
        <v/>
      </c>
      <c r="DP262" s="36" t="str">
        <f t="shared" si="1225"/>
        <v/>
      </c>
      <c r="DQ262" s="52"/>
      <c r="DS262" s="48"/>
      <c r="DT262" s="17" t="s">
        <v>1</v>
      </c>
      <c r="DU262" s="36" t="str">
        <f t="shared" ref="DU262:DZ262" si="1226">IF(COUNT(DU260:DU261)=0,"",AVERAGE(DU260:DU261))</f>
        <v/>
      </c>
      <c r="DV262" s="36" t="str">
        <f t="shared" si="1226"/>
        <v/>
      </c>
      <c r="DW262" s="36" t="str">
        <f t="shared" si="1226"/>
        <v/>
      </c>
      <c r="DX262" s="36" t="str">
        <f t="shared" si="1226"/>
        <v/>
      </c>
      <c r="DY262" s="36" t="str">
        <f t="shared" si="1226"/>
        <v/>
      </c>
      <c r="DZ262" s="36" t="str">
        <f t="shared" si="1226"/>
        <v/>
      </c>
      <c r="EA262" s="52"/>
      <c r="EC262" s="48"/>
      <c r="ED262" s="17" t="s">
        <v>1</v>
      </c>
      <c r="EE262" s="36" t="str">
        <f t="shared" ref="EE262:EJ262" si="1227">IF(COUNT(EE260:EE261)=0,"",AVERAGE(EE260:EE261))</f>
        <v/>
      </c>
      <c r="EF262" s="36" t="str">
        <f t="shared" si="1227"/>
        <v/>
      </c>
      <c r="EG262" s="36" t="str">
        <f t="shared" si="1227"/>
        <v/>
      </c>
      <c r="EH262" s="36" t="str">
        <f t="shared" si="1227"/>
        <v/>
      </c>
      <c r="EI262" s="36" t="str">
        <f t="shared" si="1227"/>
        <v/>
      </c>
      <c r="EJ262" s="36" t="str">
        <f t="shared" si="1227"/>
        <v/>
      </c>
      <c r="EK262" s="52"/>
      <c r="EM262" s="48"/>
      <c r="EN262" s="17" t="s">
        <v>1</v>
      </c>
      <c r="EO262" s="36" t="str">
        <f t="shared" ref="EO262:ET262" si="1228">IF(COUNT(EO260:EO261)=0,"",AVERAGE(EO260:EO261))</f>
        <v/>
      </c>
      <c r="EP262" s="36" t="str">
        <f t="shared" si="1228"/>
        <v/>
      </c>
      <c r="EQ262" s="36" t="str">
        <f t="shared" si="1228"/>
        <v/>
      </c>
      <c r="ER262" s="36" t="str">
        <f t="shared" si="1228"/>
        <v/>
      </c>
      <c r="ES262" s="36" t="str">
        <f t="shared" si="1228"/>
        <v/>
      </c>
      <c r="ET262" s="36" t="str">
        <f t="shared" si="1228"/>
        <v/>
      </c>
      <c r="EU262" s="52"/>
      <c r="EW262" s="48"/>
      <c r="EX262" s="17" t="s">
        <v>1</v>
      </c>
      <c r="EY262" s="36" t="str">
        <f t="shared" ref="EY262:FD262" si="1229">IF(COUNT(EY260:EY261)=0,"",AVERAGE(EY260:EY261))</f>
        <v/>
      </c>
      <c r="EZ262" s="36" t="str">
        <f t="shared" si="1229"/>
        <v/>
      </c>
      <c r="FA262" s="36" t="str">
        <f t="shared" si="1229"/>
        <v/>
      </c>
      <c r="FB262" s="36" t="str">
        <f t="shared" si="1229"/>
        <v/>
      </c>
      <c r="FC262" s="36" t="str">
        <f t="shared" si="1229"/>
        <v/>
      </c>
      <c r="FD262" s="36" t="str">
        <f t="shared" si="1229"/>
        <v/>
      </c>
      <c r="FE262" s="52"/>
      <c r="FG262" s="48"/>
      <c r="FH262" s="17" t="s">
        <v>1</v>
      </c>
      <c r="FI262" s="36" t="str">
        <f t="shared" ref="FI262:FN262" si="1230">IF(COUNT(FI260:FI261)=0,"",AVERAGE(FI260:FI261))</f>
        <v/>
      </c>
      <c r="FJ262" s="36" t="str">
        <f t="shared" si="1230"/>
        <v/>
      </c>
      <c r="FK262" s="36" t="str">
        <f t="shared" si="1230"/>
        <v/>
      </c>
      <c r="FL262" s="36" t="str">
        <f t="shared" si="1230"/>
        <v/>
      </c>
      <c r="FM262" s="36" t="str">
        <f t="shared" si="1230"/>
        <v/>
      </c>
      <c r="FN262" s="36" t="str">
        <f t="shared" si="1230"/>
        <v/>
      </c>
      <c r="FO262" s="52"/>
      <c r="FQ262" s="48"/>
      <c r="FR262" s="17" t="s">
        <v>1</v>
      </c>
      <c r="FS262" s="36" t="str">
        <f t="shared" ref="FS262:FX262" si="1231">IF(COUNT(FS260:FS261)=0,"",AVERAGE(FS260:FS261))</f>
        <v/>
      </c>
      <c r="FT262" s="36" t="str">
        <f t="shared" si="1231"/>
        <v/>
      </c>
      <c r="FU262" s="36" t="str">
        <f t="shared" si="1231"/>
        <v/>
      </c>
      <c r="FV262" s="36" t="str">
        <f t="shared" si="1231"/>
        <v/>
      </c>
      <c r="FW262" s="36" t="str">
        <f t="shared" si="1231"/>
        <v/>
      </c>
      <c r="FX262" s="36" t="str">
        <f t="shared" si="1231"/>
        <v/>
      </c>
      <c r="FY262" s="52"/>
      <c r="GA262" s="48"/>
      <c r="GB262" s="17" t="s">
        <v>1</v>
      </c>
      <c r="GC262" s="36" t="str">
        <f t="shared" ref="GC262:GH262" si="1232">IF(COUNT(GC260:GC261)=0,"",AVERAGE(GC260:GC261))</f>
        <v/>
      </c>
      <c r="GD262" s="36" t="str">
        <f t="shared" si="1232"/>
        <v/>
      </c>
      <c r="GE262" s="36" t="str">
        <f t="shared" si="1232"/>
        <v/>
      </c>
      <c r="GF262" s="36" t="str">
        <f t="shared" si="1232"/>
        <v/>
      </c>
      <c r="GG262" s="36" t="str">
        <f t="shared" si="1232"/>
        <v/>
      </c>
      <c r="GH262" s="36" t="str">
        <f t="shared" si="1232"/>
        <v/>
      </c>
      <c r="GI262" s="52"/>
      <c r="GK262" s="48"/>
      <c r="GL262" s="17" t="s">
        <v>1</v>
      </c>
      <c r="GM262" s="36" t="str">
        <f t="shared" ref="GM262:GR262" si="1233">IF(COUNT(GM260:GM261)=0,"",AVERAGE(GM260:GM261))</f>
        <v/>
      </c>
      <c r="GN262" s="36" t="str">
        <f t="shared" si="1233"/>
        <v/>
      </c>
      <c r="GO262" s="36" t="str">
        <f t="shared" si="1233"/>
        <v/>
      </c>
      <c r="GP262" s="36" t="str">
        <f t="shared" si="1233"/>
        <v/>
      </c>
      <c r="GQ262" s="36" t="str">
        <f t="shared" si="1233"/>
        <v/>
      </c>
      <c r="GR262" s="36" t="str">
        <f t="shared" si="1233"/>
        <v/>
      </c>
      <c r="GS262" s="52"/>
      <c r="GU262" s="48"/>
      <c r="GV262" s="17" t="s">
        <v>1</v>
      </c>
      <c r="GW262" s="36" t="str">
        <f t="shared" ref="GW262:HB262" si="1234">IF(COUNT(GW260:GW261)=0,"",AVERAGE(GW260:GW261))</f>
        <v/>
      </c>
      <c r="GX262" s="36" t="str">
        <f t="shared" si="1234"/>
        <v/>
      </c>
      <c r="GY262" s="36" t="str">
        <f t="shared" si="1234"/>
        <v/>
      </c>
      <c r="GZ262" s="36" t="str">
        <f t="shared" si="1234"/>
        <v/>
      </c>
      <c r="HA262" s="36" t="str">
        <f t="shared" si="1234"/>
        <v/>
      </c>
      <c r="HB262" s="36" t="str">
        <f t="shared" si="1234"/>
        <v/>
      </c>
      <c r="HC262" s="52"/>
      <c r="HE262" s="48"/>
      <c r="HF262" s="17" t="s">
        <v>1</v>
      </c>
      <c r="HG262" s="36" t="str">
        <f t="shared" ref="HG262:HL262" si="1235">IF(COUNT(HG260:HG261)=0,"",AVERAGE(HG260:HG261))</f>
        <v/>
      </c>
      <c r="HH262" s="36" t="str">
        <f t="shared" si="1235"/>
        <v/>
      </c>
      <c r="HI262" s="36" t="str">
        <f t="shared" si="1235"/>
        <v/>
      </c>
      <c r="HJ262" s="36" t="str">
        <f t="shared" si="1235"/>
        <v/>
      </c>
      <c r="HK262" s="36" t="str">
        <f t="shared" si="1235"/>
        <v/>
      </c>
      <c r="HL262" s="36" t="str">
        <f t="shared" si="1235"/>
        <v/>
      </c>
      <c r="HM262" s="52"/>
      <c r="HO262" s="48"/>
      <c r="HP262" s="17" t="s">
        <v>1</v>
      </c>
      <c r="HQ262" s="36" t="str">
        <f t="shared" ref="HQ262:HV262" si="1236">IF(COUNT(HQ260:HQ261)=0,"",AVERAGE(HQ260:HQ261))</f>
        <v/>
      </c>
      <c r="HR262" s="36" t="str">
        <f t="shared" si="1236"/>
        <v/>
      </c>
      <c r="HS262" s="36" t="str">
        <f t="shared" si="1236"/>
        <v/>
      </c>
      <c r="HT262" s="36" t="str">
        <f t="shared" si="1236"/>
        <v/>
      </c>
      <c r="HU262" s="36" t="str">
        <f t="shared" si="1236"/>
        <v/>
      </c>
      <c r="HV262" s="36" t="str">
        <f t="shared" si="1236"/>
        <v/>
      </c>
      <c r="HW262" s="52"/>
      <c r="HY262" s="48"/>
      <c r="HZ262" s="17" t="s">
        <v>1</v>
      </c>
      <c r="IA262" s="36" t="str">
        <f t="shared" ref="IA262:IF262" si="1237">IF(COUNT(IA260:IA261)=0,"",AVERAGE(IA260:IA261))</f>
        <v/>
      </c>
      <c r="IB262" s="36" t="str">
        <f t="shared" si="1237"/>
        <v/>
      </c>
      <c r="IC262" s="36" t="str">
        <f t="shared" si="1237"/>
        <v/>
      </c>
      <c r="ID262" s="36" t="str">
        <f t="shared" si="1237"/>
        <v/>
      </c>
      <c r="IE262" s="36" t="str">
        <f t="shared" si="1237"/>
        <v/>
      </c>
      <c r="IF262" s="36" t="str">
        <f t="shared" si="1237"/>
        <v/>
      </c>
      <c r="IG262" s="52"/>
      <c r="II262" s="48"/>
      <c r="IJ262" s="17" t="s">
        <v>1</v>
      </c>
      <c r="IK262" s="36" t="str">
        <f t="shared" ref="IK262:IP262" si="1238">IF(COUNT(IK260:IK261)=0,"",AVERAGE(IK260:IK261))</f>
        <v/>
      </c>
      <c r="IL262" s="36" t="str">
        <f t="shared" si="1238"/>
        <v/>
      </c>
      <c r="IM262" s="36" t="str">
        <f t="shared" si="1238"/>
        <v/>
      </c>
      <c r="IN262" s="36" t="str">
        <f t="shared" si="1238"/>
        <v/>
      </c>
      <c r="IO262" s="36" t="str">
        <f t="shared" si="1238"/>
        <v/>
      </c>
      <c r="IP262" s="36" t="str">
        <f t="shared" si="1238"/>
        <v/>
      </c>
      <c r="IQ262" s="52"/>
      <c r="IS262" s="48"/>
      <c r="IT262" s="17" t="s">
        <v>1</v>
      </c>
      <c r="IU262" s="36" t="str">
        <f t="shared" ref="IU262:IZ262" si="1239">IF(COUNT(IU260:IU261)=0,"",AVERAGE(IU260:IU261))</f>
        <v/>
      </c>
      <c r="IV262" s="36" t="str">
        <f t="shared" si="1239"/>
        <v/>
      </c>
      <c r="IW262" s="36" t="str">
        <f t="shared" si="1239"/>
        <v/>
      </c>
      <c r="IX262" s="36" t="str">
        <f t="shared" si="1239"/>
        <v/>
      </c>
      <c r="IY262" s="36" t="str">
        <f t="shared" si="1239"/>
        <v/>
      </c>
      <c r="IZ262" s="36" t="str">
        <f t="shared" si="1239"/>
        <v/>
      </c>
      <c r="JA262" s="52"/>
    </row>
    <row r="263" spans="1:261" x14ac:dyDescent="0.25">
      <c r="M263" s="48"/>
      <c r="N263" s="17" t="s">
        <v>1</v>
      </c>
      <c r="O263" s="36">
        <f t="shared" si="1215"/>
        <v>0</v>
      </c>
      <c r="P263" s="36" t="str">
        <f t="shared" si="1215"/>
        <v/>
      </c>
      <c r="Q263" s="36" t="str">
        <f t="shared" si="1215"/>
        <v/>
      </c>
      <c r="R263" s="36" t="str">
        <f t="shared" si="1215"/>
        <v/>
      </c>
      <c r="S263" s="36"/>
      <c r="T263" s="36" t="str">
        <f>IF(COUNT(T261:T262)=0,"",AVERAGE(T261:T262))</f>
        <v/>
      </c>
      <c r="U263" s="52"/>
    </row>
    <row r="264" spans="1:261" x14ac:dyDescent="0.25">
      <c r="U264" s="415"/>
    </row>
    <row r="265" spans="1:261" x14ac:dyDescent="0.25">
      <c r="U265" s="415"/>
    </row>
    <row r="266" spans="1:261" x14ac:dyDescent="0.25">
      <c r="U266" s="415"/>
    </row>
    <row r="267" spans="1:261" x14ac:dyDescent="0.25">
      <c r="U267" s="415"/>
    </row>
    <row r="268" spans="1:261" x14ac:dyDescent="0.25">
      <c r="U268" s="415"/>
    </row>
    <row r="269" spans="1:261" x14ac:dyDescent="0.25">
      <c r="U269" s="415"/>
    </row>
    <row r="270" spans="1:261" x14ac:dyDescent="0.25">
      <c r="U270" s="415"/>
    </row>
    <row r="271" spans="1:261" x14ac:dyDescent="0.25">
      <c r="U271" s="415"/>
    </row>
    <row r="272" spans="1:261" x14ac:dyDescent="0.25">
      <c r="U272" s="415"/>
    </row>
    <row r="273" spans="21:21" x14ac:dyDescent="0.25">
      <c r="U273" s="415"/>
    </row>
    <row r="274" spans="21:21" x14ac:dyDescent="0.25">
      <c r="U274" s="415"/>
    </row>
    <row r="275" spans="21:21" x14ac:dyDescent="0.25">
      <c r="U275" s="415"/>
    </row>
    <row r="276" spans="21:21" x14ac:dyDescent="0.25">
      <c r="U276" s="415"/>
    </row>
    <row r="277" spans="21:21" x14ac:dyDescent="0.25">
      <c r="U277" s="415"/>
    </row>
    <row r="278" spans="21:21" x14ac:dyDescent="0.25">
      <c r="U278" s="415"/>
    </row>
    <row r="279" spans="21:21" x14ac:dyDescent="0.25">
      <c r="U279" s="415"/>
    </row>
    <row r="280" spans="21:21" x14ac:dyDescent="0.25">
      <c r="U280" s="415"/>
    </row>
    <row r="281" spans="21:21" x14ac:dyDescent="0.25">
      <c r="U281" s="415"/>
    </row>
    <row r="282" spans="21:21" x14ac:dyDescent="0.25">
      <c r="U282" s="415"/>
    </row>
    <row r="283" spans="21:21" x14ac:dyDescent="0.25">
      <c r="U283" s="415"/>
    </row>
    <row r="284" spans="21:21" x14ac:dyDescent="0.25">
      <c r="U284" s="415"/>
    </row>
    <row r="285" spans="21:21" x14ac:dyDescent="0.25">
      <c r="U285" s="415"/>
    </row>
    <row r="286" spans="21:21" x14ac:dyDescent="0.25">
      <c r="U286" s="415"/>
    </row>
    <row r="287" spans="21:21" x14ac:dyDescent="0.25">
      <c r="U287" s="415"/>
    </row>
    <row r="288" spans="21:21" x14ac:dyDescent="0.25">
      <c r="U288" s="415"/>
    </row>
    <row r="289" spans="21:21" x14ac:dyDescent="0.25">
      <c r="U289" s="415"/>
    </row>
    <row r="290" spans="21:21" x14ac:dyDescent="0.25">
      <c r="U290" s="415"/>
    </row>
    <row r="291" spans="21:21" x14ac:dyDescent="0.25">
      <c r="U291" s="415"/>
    </row>
  </sheetData>
  <dataConsolidate/>
  <mergeCells count="25">
    <mergeCell ref="IT3:IW3"/>
    <mergeCell ref="GV3:GY3"/>
    <mergeCell ref="HF3:HI3"/>
    <mergeCell ref="HP3:HS3"/>
    <mergeCell ref="HZ3:IC3"/>
    <mergeCell ref="IJ3:IM3"/>
    <mergeCell ref="N3:Q3"/>
    <mergeCell ref="X3:AA3"/>
    <mergeCell ref="AH3:AK3"/>
    <mergeCell ref="AR3:AU3"/>
    <mergeCell ref="BV3:BY3"/>
    <mergeCell ref="BB3:BE3"/>
    <mergeCell ref="BL3:BO3"/>
    <mergeCell ref="CF3:CI3"/>
    <mergeCell ref="CP3:CS3"/>
    <mergeCell ref="CZ3:DC3"/>
    <mergeCell ref="DJ3:DM3"/>
    <mergeCell ref="DT3:DW3"/>
    <mergeCell ref="GB3:GE3"/>
    <mergeCell ref="GL3:GO3"/>
    <mergeCell ref="EN3:EQ3"/>
    <mergeCell ref="ED3:EG3"/>
    <mergeCell ref="EX3:FA3"/>
    <mergeCell ref="FH3:FK3"/>
    <mergeCell ref="FR3:FU3"/>
  </mergeCells>
  <dataValidations count="1">
    <dataValidation type="list" allowBlank="1" showInputMessage="1" showErrorMessage="1" sqref="A9:A10 A211 A18 A28 A31 A35:A36 A39:A40 A53 A51 A62:A63 A65 A69 A60 A79 A86 A97 A101 A103 A110 A112 A115 A122 A131:A132 A136 A140 A151 A156 A164:A165 A171 A180 A177 A186 A197:A198 A201:A202 A205 A22 A46 A56 A75 A77 A81 A84 A95 A99 A105 A108 A119 A129 A138 A142 A145 A153 A158 A161 A189 A194 A209 A214 A217 A221 A233 A246 A250 A254 A259">
      <formula1>$E$1:$E$3</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HZ112"/>
  <sheetViews>
    <sheetView topLeftCell="J5" zoomScale="70" zoomScaleNormal="70" workbookViewId="0">
      <pane ySplit="1080" topLeftCell="A45" activePane="bottomLeft"/>
      <selection activeCell="J43" sqref="J43"/>
      <selection pane="bottomLeft" activeCell="K51" sqref="K51"/>
    </sheetView>
  </sheetViews>
  <sheetFormatPr defaultColWidth="9.109375" defaultRowHeight="14.4" outlineLevelRow="1" x14ac:dyDescent="0.3"/>
  <cols>
    <col min="1" max="2" width="9.109375" style="206"/>
    <col min="3" max="3" width="44.6640625" style="232" customWidth="1"/>
    <col min="4" max="9" width="14" style="233" customWidth="1"/>
    <col min="10" max="10" width="9.109375" style="211"/>
    <col min="11" max="11" width="72.44140625" style="426" customWidth="1"/>
    <col min="12" max="17" width="11.33203125" style="8" customWidth="1"/>
    <col min="18" max="18" width="57.109375" style="7" customWidth="1"/>
    <col min="19" max="19" width="9.109375" style="211"/>
    <col min="20" max="20" width="49.33203125" style="211" customWidth="1"/>
    <col min="21" max="25" width="9.109375" style="211"/>
    <col min="26" max="26" width="11.33203125" style="241" customWidth="1"/>
    <col min="27" max="27" width="29.6640625" style="211" customWidth="1"/>
    <col min="28" max="28" width="9.109375" style="211"/>
    <col min="29" max="29" width="49.33203125" style="211" customWidth="1"/>
    <col min="30" max="34" width="9.109375" style="211"/>
    <col min="35" max="35" width="11.33203125" style="241" customWidth="1"/>
    <col min="36" max="36" width="29.6640625" style="211" customWidth="1"/>
    <col min="37" max="37" width="9.109375" style="211"/>
    <col min="38" max="38" width="49.33203125" style="211" customWidth="1"/>
    <col min="39" max="43" width="9.109375" style="211"/>
    <col min="44" max="44" width="11.33203125" style="241" customWidth="1"/>
    <col min="45" max="45" width="29.6640625" style="211" customWidth="1"/>
    <col min="46" max="46" width="9.109375" style="211"/>
    <col min="47" max="47" width="49.33203125" style="211" customWidth="1"/>
    <col min="48" max="52" width="9.109375" style="211"/>
    <col min="53" max="53" width="11.33203125" style="241" customWidth="1"/>
    <col min="54" max="54" width="29.6640625" style="211" customWidth="1"/>
    <col min="55" max="55" width="9.109375" style="211"/>
    <col min="56" max="56" width="49.33203125" style="211" customWidth="1"/>
    <col min="57" max="61" width="9.109375" style="211"/>
    <col min="62" max="62" width="11.33203125" style="241" customWidth="1"/>
    <col min="63" max="63" width="29.6640625" style="211" customWidth="1"/>
    <col min="64" max="64" width="9.109375" style="211"/>
    <col min="65" max="65" width="49.33203125" style="211" customWidth="1"/>
    <col min="66" max="70" width="9.109375" style="211"/>
    <col min="71" max="71" width="11.33203125" style="241" customWidth="1"/>
    <col min="72" max="72" width="29.6640625" style="211" customWidth="1"/>
    <col min="73" max="73" width="9.109375" style="211"/>
    <col min="74" max="74" width="49.33203125" style="211" customWidth="1"/>
    <col min="75" max="79" width="9.109375" style="211"/>
    <col min="80" max="80" width="11.33203125" style="241" customWidth="1"/>
    <col min="81" max="81" width="29.6640625" style="211" customWidth="1"/>
    <col min="82" max="82" width="9.109375" style="211"/>
    <col min="83" max="83" width="49.33203125" style="211" customWidth="1"/>
    <col min="84" max="88" width="9.109375" style="211"/>
    <col min="89" max="89" width="11.33203125" style="241" customWidth="1"/>
    <col min="90" max="90" width="29.6640625" style="211" customWidth="1"/>
    <col min="91" max="91" width="9.109375" style="211"/>
    <col min="92" max="92" width="49.33203125" style="211" customWidth="1"/>
    <col min="93" max="97" width="9.109375" style="211"/>
    <col min="98" max="98" width="11.33203125" style="241" customWidth="1"/>
    <col min="99" max="99" width="29.6640625" style="211" customWidth="1"/>
    <col min="100" max="100" width="9.109375" style="211"/>
    <col min="101" max="101" width="49.33203125" style="211" customWidth="1"/>
    <col min="102" max="106" width="9.109375" style="211"/>
    <col min="107" max="107" width="11.33203125" style="241" customWidth="1"/>
    <col min="108" max="108" width="29.6640625" style="211" customWidth="1"/>
    <col min="109" max="109" width="9.109375" style="211"/>
    <col min="110" max="110" width="49.33203125" style="211" customWidth="1"/>
    <col min="111" max="115" width="9.109375" style="211"/>
    <col min="116" max="116" width="11.33203125" style="241" customWidth="1"/>
    <col min="117" max="117" width="29.6640625" style="211" customWidth="1"/>
    <col min="118" max="118" width="9.109375" style="211"/>
    <col min="119" max="119" width="49.33203125" style="211" customWidth="1"/>
    <col min="120" max="124" width="9.109375" style="211"/>
    <col min="125" max="125" width="11.33203125" style="241" customWidth="1"/>
    <col min="126" max="126" width="29.6640625" style="211" customWidth="1"/>
    <col min="127" max="127" width="9.109375" style="211"/>
    <col min="128" max="128" width="49.33203125" style="211" customWidth="1"/>
    <col min="129" max="133" width="9.109375" style="211"/>
    <col min="134" max="134" width="11.33203125" style="241" customWidth="1"/>
    <col min="135" max="135" width="29.6640625" style="211" customWidth="1"/>
    <col min="136" max="136" width="9.109375" style="211"/>
    <col min="137" max="137" width="49.33203125" style="211" customWidth="1"/>
    <col min="138" max="142" width="9.109375" style="211"/>
    <col min="143" max="143" width="11.33203125" style="241" customWidth="1"/>
    <col min="144" max="144" width="29.6640625" style="211" customWidth="1"/>
    <col min="145" max="145" width="9.109375" style="211"/>
    <col min="146" max="146" width="49.33203125" style="211" customWidth="1"/>
    <col min="147" max="151" width="9.109375" style="211"/>
    <col min="152" max="152" width="11.33203125" style="241" customWidth="1"/>
    <col min="153" max="153" width="29.6640625" style="211" customWidth="1"/>
    <col min="154" max="154" width="9.109375" style="211"/>
    <col min="155" max="155" width="49.33203125" style="211" customWidth="1"/>
    <col min="156" max="160" width="9.109375" style="211"/>
    <col min="161" max="161" width="11.33203125" style="241" customWidth="1"/>
    <col min="162" max="162" width="29.6640625" style="211" customWidth="1"/>
    <col min="163" max="163" width="9.109375" style="211"/>
    <col min="164" max="164" width="49.33203125" style="211" customWidth="1"/>
    <col min="165" max="169" width="9.109375" style="211"/>
    <col min="170" max="170" width="11.33203125" style="241" customWidth="1"/>
    <col min="171" max="171" width="29.6640625" style="211" customWidth="1"/>
    <col min="172" max="172" width="9.109375" style="211"/>
    <col min="173" max="173" width="49.33203125" style="211" customWidth="1"/>
    <col min="174" max="178" width="9.109375" style="211"/>
    <col min="179" max="179" width="11.33203125" style="241" customWidth="1"/>
    <col min="180" max="180" width="29.6640625" style="211" customWidth="1"/>
    <col min="181" max="181" width="9.109375" style="211"/>
    <col min="182" max="182" width="49.33203125" style="211" customWidth="1"/>
    <col min="183" max="187" width="9.109375" style="211"/>
    <col min="188" max="188" width="11.33203125" style="241" customWidth="1"/>
    <col min="189" max="189" width="29.6640625" style="211" customWidth="1"/>
    <col min="190" max="190" width="9.109375" style="211"/>
    <col min="191" max="191" width="49.33203125" style="211" customWidth="1"/>
    <col min="192" max="196" width="9.109375" style="211"/>
    <col min="197" max="197" width="11.33203125" style="241" customWidth="1"/>
    <col min="198" max="198" width="29.6640625" style="211" customWidth="1"/>
    <col min="199" max="199" width="9.109375" style="211"/>
    <col min="200" max="200" width="49.33203125" style="211" customWidth="1"/>
    <col min="201" max="205" width="9.109375" style="211"/>
    <col min="206" max="206" width="11.33203125" style="241" customWidth="1"/>
    <col min="207" max="207" width="29.6640625" style="211" customWidth="1"/>
    <col min="208" max="208" width="9.109375" style="211"/>
    <col min="209" max="209" width="49.33203125" style="211" customWidth="1"/>
    <col min="210" max="214" width="9.109375" style="211"/>
    <col min="215" max="215" width="11.33203125" style="241" customWidth="1"/>
    <col min="216" max="216" width="29.6640625" style="211" customWidth="1"/>
    <col min="217" max="217" width="9.109375" style="211"/>
    <col min="218" max="218" width="49.33203125" style="211" customWidth="1"/>
    <col min="219" max="223" width="9.109375" style="211"/>
    <col min="224" max="224" width="11.33203125" style="241" customWidth="1"/>
    <col min="225" max="225" width="29.6640625" style="211" customWidth="1"/>
    <col min="226" max="226" width="9.109375" style="211"/>
    <col min="227" max="227" width="49.33203125" style="211" customWidth="1"/>
    <col min="228" max="232" width="9.109375" style="211"/>
    <col min="233" max="233" width="11.33203125" style="241" customWidth="1"/>
    <col min="234" max="234" width="29.6640625" style="211" customWidth="1"/>
    <col min="235" max="16384" width="9.109375" style="211"/>
  </cols>
  <sheetData>
    <row r="1" spans="1:234" ht="42" x14ac:dyDescent="0.3">
      <c r="C1" s="207"/>
      <c r="D1" s="208" t="s">
        <v>129</v>
      </c>
      <c r="E1" s="209">
        <v>100</v>
      </c>
      <c r="F1" s="210">
        <f>E1/MAX($E$1:$E$3)</f>
        <v>1</v>
      </c>
      <c r="G1" s="351"/>
      <c r="H1" s="351"/>
      <c r="I1" s="351"/>
      <c r="K1" s="243" t="s">
        <v>171</v>
      </c>
      <c r="L1" s="244" t="s">
        <v>553</v>
      </c>
      <c r="M1" s="25"/>
      <c r="N1" s="25"/>
      <c r="O1" s="25"/>
      <c r="P1" s="25"/>
      <c r="Q1" s="25"/>
      <c r="R1" s="26"/>
      <c r="T1" s="243" t="s">
        <v>171</v>
      </c>
      <c r="U1" s="244" t="s">
        <v>432</v>
      </c>
      <c r="V1" s="25"/>
      <c r="W1" s="25"/>
      <c r="X1" s="25"/>
      <c r="Y1" s="25"/>
      <c r="Z1" s="25"/>
      <c r="AA1" s="26"/>
      <c r="AC1" s="243" t="s">
        <v>171</v>
      </c>
      <c r="AD1" s="244" t="s">
        <v>432</v>
      </c>
      <c r="AE1" s="25"/>
      <c r="AF1" s="25"/>
      <c r="AG1" s="25"/>
      <c r="AH1" s="25"/>
      <c r="AI1" s="25"/>
      <c r="AJ1" s="26"/>
      <c r="AL1" s="243" t="s">
        <v>171</v>
      </c>
      <c r="AM1" s="244" t="s">
        <v>432</v>
      </c>
      <c r="AN1" s="25"/>
      <c r="AO1" s="25"/>
      <c r="AP1" s="25"/>
      <c r="AQ1" s="25"/>
      <c r="AR1" s="25"/>
      <c r="AS1" s="26"/>
      <c r="AU1" s="243" t="s">
        <v>171</v>
      </c>
      <c r="AV1" s="244" t="s">
        <v>432</v>
      </c>
      <c r="AW1" s="25"/>
      <c r="AX1" s="25"/>
      <c r="AY1" s="25"/>
      <c r="AZ1" s="25"/>
      <c r="BA1" s="25"/>
      <c r="BB1" s="26"/>
      <c r="BD1" s="243" t="s">
        <v>171</v>
      </c>
      <c r="BE1" s="244" t="s">
        <v>432</v>
      </c>
      <c r="BF1" s="25"/>
      <c r="BG1" s="25"/>
      <c r="BH1" s="25"/>
      <c r="BI1" s="25"/>
      <c r="BJ1" s="25"/>
      <c r="BK1" s="26"/>
      <c r="BM1" s="243" t="s">
        <v>171</v>
      </c>
      <c r="BN1" s="244" t="s">
        <v>432</v>
      </c>
      <c r="BO1" s="25"/>
      <c r="BP1" s="25"/>
      <c r="BQ1" s="25"/>
      <c r="BR1" s="25"/>
      <c r="BS1" s="25"/>
      <c r="BT1" s="26"/>
      <c r="BV1" s="243" t="s">
        <v>171</v>
      </c>
      <c r="BW1" s="244" t="s">
        <v>432</v>
      </c>
      <c r="BX1" s="25"/>
      <c r="BY1" s="25"/>
      <c r="BZ1" s="25"/>
      <c r="CA1" s="25"/>
      <c r="CB1" s="25"/>
      <c r="CC1" s="26"/>
      <c r="CE1" s="243" t="s">
        <v>171</v>
      </c>
      <c r="CF1" s="244" t="s">
        <v>432</v>
      </c>
      <c r="CG1" s="25"/>
      <c r="CH1" s="25"/>
      <c r="CI1" s="25"/>
      <c r="CJ1" s="25"/>
      <c r="CK1" s="25"/>
      <c r="CL1" s="26"/>
      <c r="CN1" s="243" t="s">
        <v>171</v>
      </c>
      <c r="CO1" s="244" t="s">
        <v>432</v>
      </c>
      <c r="CP1" s="25"/>
      <c r="CQ1" s="25"/>
      <c r="CR1" s="25"/>
      <c r="CS1" s="25"/>
      <c r="CT1" s="25"/>
      <c r="CU1" s="26"/>
      <c r="CW1" s="243" t="s">
        <v>171</v>
      </c>
      <c r="CX1" s="244" t="s">
        <v>432</v>
      </c>
      <c r="CY1" s="25"/>
      <c r="CZ1" s="25"/>
      <c r="DA1" s="25"/>
      <c r="DB1" s="25"/>
      <c r="DC1" s="25"/>
      <c r="DD1" s="26"/>
      <c r="DF1" s="243" t="s">
        <v>171</v>
      </c>
      <c r="DG1" s="244" t="s">
        <v>432</v>
      </c>
      <c r="DH1" s="25"/>
      <c r="DI1" s="25"/>
      <c r="DJ1" s="25"/>
      <c r="DK1" s="25"/>
      <c r="DL1" s="25"/>
      <c r="DM1" s="26"/>
      <c r="DO1" s="243" t="s">
        <v>171</v>
      </c>
      <c r="DP1" s="244" t="s">
        <v>432</v>
      </c>
      <c r="DQ1" s="25"/>
      <c r="DR1" s="25"/>
      <c r="DS1" s="25"/>
      <c r="DT1" s="25"/>
      <c r="DU1" s="25"/>
      <c r="DV1" s="26"/>
      <c r="DX1" s="243" t="s">
        <v>171</v>
      </c>
      <c r="DY1" s="244" t="s">
        <v>432</v>
      </c>
      <c r="DZ1" s="25"/>
      <c r="EA1" s="25"/>
      <c r="EB1" s="25"/>
      <c r="EC1" s="25"/>
      <c r="ED1" s="25"/>
      <c r="EE1" s="26"/>
      <c r="EG1" s="243" t="s">
        <v>171</v>
      </c>
      <c r="EH1" s="244" t="s">
        <v>432</v>
      </c>
      <c r="EI1" s="25"/>
      <c r="EJ1" s="25"/>
      <c r="EK1" s="25"/>
      <c r="EL1" s="25"/>
      <c r="EM1" s="25"/>
      <c r="EN1" s="26"/>
      <c r="EP1" s="243" t="s">
        <v>171</v>
      </c>
      <c r="EQ1" s="244" t="s">
        <v>432</v>
      </c>
      <c r="ER1" s="25"/>
      <c r="ES1" s="25"/>
      <c r="ET1" s="25"/>
      <c r="EU1" s="25"/>
      <c r="EV1" s="25"/>
      <c r="EW1" s="26"/>
      <c r="EY1" s="243" t="s">
        <v>171</v>
      </c>
      <c r="EZ1" s="244" t="s">
        <v>432</v>
      </c>
      <c r="FA1" s="25"/>
      <c r="FB1" s="25"/>
      <c r="FC1" s="25"/>
      <c r="FD1" s="25"/>
      <c r="FE1" s="25"/>
      <c r="FF1" s="26"/>
      <c r="FH1" s="243" t="s">
        <v>171</v>
      </c>
      <c r="FI1" s="244" t="s">
        <v>432</v>
      </c>
      <c r="FJ1" s="25"/>
      <c r="FK1" s="25"/>
      <c r="FL1" s="25"/>
      <c r="FM1" s="25"/>
      <c r="FN1" s="25"/>
      <c r="FO1" s="26"/>
      <c r="FQ1" s="243" t="s">
        <v>171</v>
      </c>
      <c r="FR1" s="244" t="s">
        <v>432</v>
      </c>
      <c r="FS1" s="25"/>
      <c r="FT1" s="25"/>
      <c r="FU1" s="25"/>
      <c r="FV1" s="25"/>
      <c r="FW1" s="25"/>
      <c r="FX1" s="26"/>
      <c r="FZ1" s="243" t="s">
        <v>171</v>
      </c>
      <c r="GA1" s="244" t="s">
        <v>432</v>
      </c>
      <c r="GB1" s="25"/>
      <c r="GC1" s="25"/>
      <c r="GD1" s="25"/>
      <c r="GE1" s="25"/>
      <c r="GF1" s="25"/>
      <c r="GG1" s="26"/>
      <c r="GI1" s="243" t="s">
        <v>171</v>
      </c>
      <c r="GJ1" s="244" t="s">
        <v>432</v>
      </c>
      <c r="GK1" s="25"/>
      <c r="GL1" s="25"/>
      <c r="GM1" s="25"/>
      <c r="GN1" s="25"/>
      <c r="GO1" s="25"/>
      <c r="GP1" s="26"/>
      <c r="GR1" s="243" t="s">
        <v>171</v>
      </c>
      <c r="GS1" s="244" t="s">
        <v>432</v>
      </c>
      <c r="GT1" s="25"/>
      <c r="GU1" s="25"/>
      <c r="GV1" s="25"/>
      <c r="GW1" s="25"/>
      <c r="GX1" s="25"/>
      <c r="GY1" s="26"/>
      <c r="HA1" s="243" t="s">
        <v>171</v>
      </c>
      <c r="HB1" s="244" t="s">
        <v>432</v>
      </c>
      <c r="HC1" s="25"/>
      <c r="HD1" s="25"/>
      <c r="HE1" s="25"/>
      <c r="HF1" s="25"/>
      <c r="HG1" s="25"/>
      <c r="HH1" s="26"/>
      <c r="HJ1" s="243" t="s">
        <v>171</v>
      </c>
      <c r="HK1" s="244" t="s">
        <v>432</v>
      </c>
      <c r="HL1" s="25"/>
      <c r="HM1" s="25"/>
      <c r="HN1" s="25"/>
      <c r="HO1" s="25"/>
      <c r="HP1" s="25"/>
      <c r="HQ1" s="26"/>
      <c r="HS1" s="243" t="s">
        <v>171</v>
      </c>
      <c r="HT1" s="244" t="s">
        <v>432</v>
      </c>
      <c r="HU1" s="25"/>
      <c r="HV1" s="25"/>
      <c r="HW1" s="25"/>
      <c r="HX1" s="25"/>
      <c r="HY1" s="25"/>
      <c r="HZ1" s="26"/>
    </row>
    <row r="2" spans="1:234" ht="15.6" x14ac:dyDescent="0.3">
      <c r="C2" s="207"/>
      <c r="D2" s="212" t="s">
        <v>130</v>
      </c>
      <c r="E2" s="213">
        <v>60</v>
      </c>
      <c r="F2" s="214">
        <f>E2/MAX($E$1:$E$3)</f>
        <v>0.6</v>
      </c>
      <c r="G2" s="351"/>
      <c r="H2" s="351"/>
      <c r="I2" s="351"/>
      <c r="K2" s="18"/>
      <c r="L2" s="19"/>
      <c r="M2" s="19"/>
      <c r="N2" s="19"/>
      <c r="O2" s="19"/>
      <c r="P2" s="19"/>
      <c r="Q2" s="19"/>
      <c r="R2" s="27"/>
      <c r="T2" s="18"/>
      <c r="U2" s="19"/>
      <c r="V2" s="19"/>
      <c r="W2" s="19"/>
      <c r="X2" s="19"/>
      <c r="Y2" s="19"/>
      <c r="Z2" s="19"/>
      <c r="AA2" s="27"/>
      <c r="AC2" s="18"/>
      <c r="AD2" s="19"/>
      <c r="AE2" s="19"/>
      <c r="AF2" s="19"/>
      <c r="AG2" s="19"/>
      <c r="AH2" s="19"/>
      <c r="AI2" s="19"/>
      <c r="AJ2" s="27"/>
      <c r="AL2" s="18"/>
      <c r="AM2" s="19"/>
      <c r="AN2" s="19"/>
      <c r="AO2" s="19"/>
      <c r="AP2" s="19"/>
      <c r="AQ2" s="19"/>
      <c r="AR2" s="19"/>
      <c r="AS2" s="27"/>
      <c r="AU2" s="18"/>
      <c r="AV2" s="19"/>
      <c r="AW2" s="19"/>
      <c r="AX2" s="19"/>
      <c r="AY2" s="19"/>
      <c r="AZ2" s="19"/>
      <c r="BA2" s="19"/>
      <c r="BB2" s="27"/>
      <c r="BD2" s="18"/>
      <c r="BE2" s="19"/>
      <c r="BF2" s="19"/>
      <c r="BG2" s="19"/>
      <c r="BH2" s="19"/>
      <c r="BI2" s="19"/>
      <c r="BJ2" s="19"/>
      <c r="BK2" s="27"/>
      <c r="BM2" s="18"/>
      <c r="BN2" s="19"/>
      <c r="BO2" s="19"/>
      <c r="BP2" s="19"/>
      <c r="BQ2" s="19"/>
      <c r="BR2" s="19"/>
      <c r="BS2" s="19"/>
      <c r="BT2" s="27"/>
      <c r="BV2" s="18"/>
      <c r="BW2" s="19"/>
      <c r="BX2" s="19"/>
      <c r="BY2" s="19"/>
      <c r="BZ2" s="19"/>
      <c r="CA2" s="19"/>
      <c r="CB2" s="19"/>
      <c r="CC2" s="27"/>
      <c r="CE2" s="18"/>
      <c r="CF2" s="19"/>
      <c r="CG2" s="19"/>
      <c r="CH2" s="19"/>
      <c r="CI2" s="19"/>
      <c r="CJ2" s="19"/>
      <c r="CK2" s="19"/>
      <c r="CL2" s="27"/>
      <c r="CN2" s="18"/>
      <c r="CO2" s="19"/>
      <c r="CP2" s="19"/>
      <c r="CQ2" s="19"/>
      <c r="CR2" s="19"/>
      <c r="CS2" s="19"/>
      <c r="CT2" s="19"/>
      <c r="CU2" s="27"/>
      <c r="CW2" s="18"/>
      <c r="CX2" s="19"/>
      <c r="CY2" s="19"/>
      <c r="CZ2" s="19"/>
      <c r="DA2" s="19"/>
      <c r="DB2" s="19"/>
      <c r="DC2" s="19"/>
      <c r="DD2" s="27"/>
      <c r="DF2" s="18"/>
      <c r="DG2" s="19"/>
      <c r="DH2" s="19"/>
      <c r="DI2" s="19"/>
      <c r="DJ2" s="19"/>
      <c r="DK2" s="19"/>
      <c r="DL2" s="19"/>
      <c r="DM2" s="27"/>
      <c r="DO2" s="18"/>
      <c r="DP2" s="19"/>
      <c r="DQ2" s="19"/>
      <c r="DR2" s="19"/>
      <c r="DS2" s="19"/>
      <c r="DT2" s="19"/>
      <c r="DU2" s="19"/>
      <c r="DV2" s="27"/>
      <c r="DX2" s="18"/>
      <c r="DY2" s="19"/>
      <c r="DZ2" s="19"/>
      <c r="EA2" s="19"/>
      <c r="EB2" s="19"/>
      <c r="EC2" s="19"/>
      <c r="ED2" s="19"/>
      <c r="EE2" s="27"/>
      <c r="EG2" s="18"/>
      <c r="EH2" s="19"/>
      <c r="EI2" s="19"/>
      <c r="EJ2" s="19"/>
      <c r="EK2" s="19"/>
      <c r="EL2" s="19"/>
      <c r="EM2" s="19"/>
      <c r="EN2" s="27"/>
      <c r="EP2" s="18"/>
      <c r="EQ2" s="19"/>
      <c r="ER2" s="19"/>
      <c r="ES2" s="19"/>
      <c r="ET2" s="19"/>
      <c r="EU2" s="19"/>
      <c r="EV2" s="19"/>
      <c r="EW2" s="27"/>
      <c r="EY2" s="18"/>
      <c r="EZ2" s="19"/>
      <c r="FA2" s="19"/>
      <c r="FB2" s="19"/>
      <c r="FC2" s="19"/>
      <c r="FD2" s="19"/>
      <c r="FE2" s="19"/>
      <c r="FF2" s="27"/>
      <c r="FH2" s="18"/>
      <c r="FI2" s="19"/>
      <c r="FJ2" s="19"/>
      <c r="FK2" s="19"/>
      <c r="FL2" s="19"/>
      <c r="FM2" s="19"/>
      <c r="FN2" s="19"/>
      <c r="FO2" s="27"/>
      <c r="FQ2" s="18"/>
      <c r="FR2" s="19"/>
      <c r="FS2" s="19"/>
      <c r="FT2" s="19"/>
      <c r="FU2" s="19"/>
      <c r="FV2" s="19"/>
      <c r="FW2" s="19"/>
      <c r="FX2" s="27"/>
      <c r="FZ2" s="18"/>
      <c r="GA2" s="19"/>
      <c r="GB2" s="19"/>
      <c r="GC2" s="19"/>
      <c r="GD2" s="19"/>
      <c r="GE2" s="19"/>
      <c r="GF2" s="19"/>
      <c r="GG2" s="27"/>
      <c r="GI2" s="18"/>
      <c r="GJ2" s="19"/>
      <c r="GK2" s="19"/>
      <c r="GL2" s="19"/>
      <c r="GM2" s="19"/>
      <c r="GN2" s="19"/>
      <c r="GO2" s="19"/>
      <c r="GP2" s="27"/>
      <c r="GR2" s="18"/>
      <c r="GS2" s="19"/>
      <c r="GT2" s="19"/>
      <c r="GU2" s="19"/>
      <c r="GV2" s="19"/>
      <c r="GW2" s="19"/>
      <c r="GX2" s="19"/>
      <c r="GY2" s="27"/>
      <c r="HA2" s="18"/>
      <c r="HB2" s="19"/>
      <c r="HC2" s="19"/>
      <c r="HD2" s="19"/>
      <c r="HE2" s="19"/>
      <c r="HF2" s="19"/>
      <c r="HG2" s="19"/>
      <c r="HH2" s="27"/>
      <c r="HJ2" s="18"/>
      <c r="HK2" s="19"/>
      <c r="HL2" s="19"/>
      <c r="HM2" s="19"/>
      <c r="HN2" s="19"/>
      <c r="HO2" s="19"/>
      <c r="HP2" s="19"/>
      <c r="HQ2" s="27"/>
      <c r="HS2" s="18"/>
      <c r="HT2" s="19"/>
      <c r="HU2" s="19"/>
      <c r="HV2" s="19"/>
      <c r="HW2" s="19"/>
      <c r="HX2" s="19"/>
      <c r="HY2" s="19"/>
      <c r="HZ2" s="27"/>
    </row>
    <row r="3" spans="1:234" ht="16.5" customHeight="1" thickBot="1" x14ac:dyDescent="0.35">
      <c r="C3" s="207"/>
      <c r="D3" s="215" t="s">
        <v>131</v>
      </c>
      <c r="E3" s="216">
        <v>10</v>
      </c>
      <c r="F3" s="217">
        <f>E3/MAX($E$1:$E$3)</f>
        <v>0.1</v>
      </c>
      <c r="G3" s="351"/>
      <c r="H3" s="351"/>
      <c r="I3" s="351"/>
      <c r="K3" s="471" t="s">
        <v>168</v>
      </c>
      <c r="L3" s="470"/>
      <c r="M3" s="470"/>
      <c r="N3" s="470"/>
      <c r="O3" s="470"/>
      <c r="P3" s="420"/>
      <c r="Q3" s="420"/>
      <c r="R3" s="27"/>
      <c r="T3" s="471" t="s">
        <v>168</v>
      </c>
      <c r="U3" s="470"/>
      <c r="V3" s="470"/>
      <c r="W3" s="470"/>
      <c r="X3" s="325"/>
      <c r="Y3" s="325"/>
      <c r="Z3" s="375"/>
      <c r="AA3" s="27"/>
      <c r="AC3" s="471" t="s">
        <v>168</v>
      </c>
      <c r="AD3" s="470"/>
      <c r="AE3" s="470"/>
      <c r="AF3" s="470"/>
      <c r="AG3" s="325"/>
      <c r="AH3" s="325"/>
      <c r="AI3" s="375"/>
      <c r="AJ3" s="27"/>
      <c r="AL3" s="471" t="s">
        <v>168</v>
      </c>
      <c r="AM3" s="470"/>
      <c r="AN3" s="470"/>
      <c r="AO3" s="470"/>
      <c r="AP3" s="325"/>
      <c r="AQ3" s="325"/>
      <c r="AR3" s="375"/>
      <c r="AS3" s="27"/>
      <c r="AU3" s="471" t="s">
        <v>168</v>
      </c>
      <c r="AV3" s="470"/>
      <c r="AW3" s="470"/>
      <c r="AX3" s="470"/>
      <c r="AY3" s="325"/>
      <c r="AZ3" s="325"/>
      <c r="BA3" s="375"/>
      <c r="BB3" s="27"/>
      <c r="BD3" s="471" t="s">
        <v>168</v>
      </c>
      <c r="BE3" s="470"/>
      <c r="BF3" s="470"/>
      <c r="BG3" s="470"/>
      <c r="BH3" s="325"/>
      <c r="BI3" s="325"/>
      <c r="BJ3" s="375"/>
      <c r="BK3" s="27"/>
      <c r="BM3" s="471" t="s">
        <v>168</v>
      </c>
      <c r="BN3" s="470"/>
      <c r="BO3" s="470"/>
      <c r="BP3" s="470"/>
      <c r="BQ3" s="325"/>
      <c r="BR3" s="325"/>
      <c r="BS3" s="375"/>
      <c r="BT3" s="27"/>
      <c r="BV3" s="471" t="s">
        <v>168</v>
      </c>
      <c r="BW3" s="470"/>
      <c r="BX3" s="470"/>
      <c r="BY3" s="470"/>
      <c r="BZ3" s="325"/>
      <c r="CA3" s="325"/>
      <c r="CB3" s="375"/>
      <c r="CC3" s="27"/>
      <c r="CE3" s="471" t="s">
        <v>168</v>
      </c>
      <c r="CF3" s="470"/>
      <c r="CG3" s="470"/>
      <c r="CH3" s="470"/>
      <c r="CI3" s="325"/>
      <c r="CJ3" s="325"/>
      <c r="CK3" s="375"/>
      <c r="CL3" s="27"/>
      <c r="CN3" s="471" t="s">
        <v>168</v>
      </c>
      <c r="CO3" s="470"/>
      <c r="CP3" s="470"/>
      <c r="CQ3" s="470"/>
      <c r="CR3" s="325"/>
      <c r="CS3" s="325"/>
      <c r="CT3" s="375"/>
      <c r="CU3" s="27"/>
      <c r="CW3" s="471" t="s">
        <v>168</v>
      </c>
      <c r="CX3" s="470"/>
      <c r="CY3" s="470"/>
      <c r="CZ3" s="470"/>
      <c r="DA3" s="325"/>
      <c r="DB3" s="325"/>
      <c r="DC3" s="375"/>
      <c r="DD3" s="27"/>
      <c r="DF3" s="471" t="s">
        <v>168</v>
      </c>
      <c r="DG3" s="470"/>
      <c r="DH3" s="470"/>
      <c r="DI3" s="470"/>
      <c r="DJ3" s="325"/>
      <c r="DK3" s="325"/>
      <c r="DL3" s="375"/>
      <c r="DM3" s="27"/>
      <c r="DO3" s="471" t="s">
        <v>168</v>
      </c>
      <c r="DP3" s="470"/>
      <c r="DQ3" s="470"/>
      <c r="DR3" s="470"/>
      <c r="DS3" s="325"/>
      <c r="DT3" s="325"/>
      <c r="DU3" s="375"/>
      <c r="DV3" s="27"/>
      <c r="DX3" s="471" t="s">
        <v>168</v>
      </c>
      <c r="DY3" s="470"/>
      <c r="DZ3" s="470"/>
      <c r="EA3" s="470"/>
      <c r="EB3" s="325"/>
      <c r="EC3" s="325"/>
      <c r="ED3" s="375"/>
      <c r="EE3" s="27"/>
      <c r="EG3" s="471" t="s">
        <v>168</v>
      </c>
      <c r="EH3" s="470"/>
      <c r="EI3" s="470"/>
      <c r="EJ3" s="470"/>
      <c r="EK3" s="325"/>
      <c r="EL3" s="325"/>
      <c r="EM3" s="375"/>
      <c r="EN3" s="27"/>
      <c r="EP3" s="471" t="s">
        <v>168</v>
      </c>
      <c r="EQ3" s="470"/>
      <c r="ER3" s="470"/>
      <c r="ES3" s="470"/>
      <c r="ET3" s="325"/>
      <c r="EU3" s="325"/>
      <c r="EV3" s="375"/>
      <c r="EW3" s="27"/>
      <c r="EY3" s="471" t="s">
        <v>168</v>
      </c>
      <c r="EZ3" s="470"/>
      <c r="FA3" s="470"/>
      <c r="FB3" s="470"/>
      <c r="FC3" s="325"/>
      <c r="FD3" s="325"/>
      <c r="FE3" s="375"/>
      <c r="FF3" s="27"/>
      <c r="FH3" s="471" t="s">
        <v>168</v>
      </c>
      <c r="FI3" s="470"/>
      <c r="FJ3" s="470"/>
      <c r="FK3" s="470"/>
      <c r="FL3" s="325"/>
      <c r="FM3" s="325"/>
      <c r="FN3" s="375"/>
      <c r="FO3" s="27"/>
      <c r="FQ3" s="471" t="s">
        <v>168</v>
      </c>
      <c r="FR3" s="470"/>
      <c r="FS3" s="470"/>
      <c r="FT3" s="470"/>
      <c r="FU3" s="325"/>
      <c r="FV3" s="325"/>
      <c r="FW3" s="375"/>
      <c r="FX3" s="27"/>
      <c r="FZ3" s="471" t="s">
        <v>168</v>
      </c>
      <c r="GA3" s="470"/>
      <c r="GB3" s="470"/>
      <c r="GC3" s="470"/>
      <c r="GD3" s="325"/>
      <c r="GE3" s="325"/>
      <c r="GF3" s="375"/>
      <c r="GG3" s="27"/>
      <c r="GI3" s="471" t="s">
        <v>168</v>
      </c>
      <c r="GJ3" s="470"/>
      <c r="GK3" s="470"/>
      <c r="GL3" s="470"/>
      <c r="GM3" s="325"/>
      <c r="GN3" s="325"/>
      <c r="GO3" s="375"/>
      <c r="GP3" s="27"/>
      <c r="GR3" s="471" t="s">
        <v>168</v>
      </c>
      <c r="GS3" s="470"/>
      <c r="GT3" s="470"/>
      <c r="GU3" s="470"/>
      <c r="GV3" s="325"/>
      <c r="GW3" s="325"/>
      <c r="GX3" s="375"/>
      <c r="GY3" s="27"/>
      <c r="HA3" s="471" t="s">
        <v>168</v>
      </c>
      <c r="HB3" s="470"/>
      <c r="HC3" s="470"/>
      <c r="HD3" s="470"/>
      <c r="HE3" s="325"/>
      <c r="HF3" s="325"/>
      <c r="HG3" s="375"/>
      <c r="HH3" s="27"/>
      <c r="HJ3" s="471" t="s">
        <v>168</v>
      </c>
      <c r="HK3" s="470"/>
      <c r="HL3" s="470"/>
      <c r="HM3" s="470"/>
      <c r="HN3" s="325"/>
      <c r="HO3" s="325"/>
      <c r="HP3" s="375"/>
      <c r="HQ3" s="27"/>
      <c r="HS3" s="471" t="s">
        <v>168</v>
      </c>
      <c r="HT3" s="470"/>
      <c r="HU3" s="470"/>
      <c r="HV3" s="470"/>
      <c r="HW3" s="325"/>
      <c r="HX3" s="325"/>
      <c r="HY3" s="375"/>
      <c r="HZ3" s="27"/>
    </row>
    <row r="4" spans="1:234" ht="16.2" thickBot="1" x14ac:dyDescent="0.35">
      <c r="C4" s="207"/>
      <c r="D4" s="218" t="s">
        <v>126</v>
      </c>
      <c r="E4" s="219" t="s">
        <v>127</v>
      </c>
      <c r="F4" s="220" t="s">
        <v>128</v>
      </c>
      <c r="G4" s="352"/>
      <c r="H4" s="352"/>
      <c r="I4" s="352"/>
      <c r="K4" s="20"/>
      <c r="L4" s="21"/>
      <c r="M4" s="21"/>
      <c r="N4" s="21"/>
      <c r="O4" s="21"/>
      <c r="P4" s="21"/>
      <c r="Q4" s="21"/>
      <c r="R4" s="28"/>
      <c r="T4" s="20"/>
      <c r="U4" s="21"/>
      <c r="V4" s="21"/>
      <c r="W4" s="21"/>
      <c r="X4" s="21"/>
      <c r="Y4" s="21"/>
      <c r="Z4" s="21"/>
      <c r="AA4" s="28"/>
      <c r="AC4" s="20"/>
      <c r="AD4" s="21"/>
      <c r="AE4" s="21"/>
      <c r="AF4" s="21"/>
      <c r="AG4" s="21"/>
      <c r="AH4" s="21"/>
      <c r="AI4" s="21"/>
      <c r="AJ4" s="28"/>
      <c r="AL4" s="20"/>
      <c r="AM4" s="21"/>
      <c r="AN4" s="21"/>
      <c r="AO4" s="21"/>
      <c r="AP4" s="21"/>
      <c r="AQ4" s="21"/>
      <c r="AR4" s="21"/>
      <c r="AS4" s="28"/>
      <c r="AU4" s="20"/>
      <c r="AV4" s="21"/>
      <c r="AW4" s="21"/>
      <c r="AX4" s="21"/>
      <c r="AY4" s="21"/>
      <c r="AZ4" s="21"/>
      <c r="BA4" s="21"/>
      <c r="BB4" s="28"/>
      <c r="BD4" s="20"/>
      <c r="BE4" s="21"/>
      <c r="BF4" s="21"/>
      <c r="BG4" s="21"/>
      <c r="BH4" s="21"/>
      <c r="BI4" s="21"/>
      <c r="BJ4" s="21"/>
      <c r="BK4" s="28"/>
      <c r="BM4" s="20"/>
      <c r="BN4" s="21"/>
      <c r="BO4" s="21"/>
      <c r="BP4" s="21"/>
      <c r="BQ4" s="21"/>
      <c r="BR4" s="21"/>
      <c r="BS4" s="21"/>
      <c r="BT4" s="28"/>
      <c r="BV4" s="20"/>
      <c r="BW4" s="21"/>
      <c r="BX4" s="21"/>
      <c r="BY4" s="21"/>
      <c r="BZ4" s="21"/>
      <c r="CA4" s="21"/>
      <c r="CB4" s="21"/>
      <c r="CC4" s="28"/>
      <c r="CE4" s="20"/>
      <c r="CF4" s="21"/>
      <c r="CG4" s="21"/>
      <c r="CH4" s="21"/>
      <c r="CI4" s="21"/>
      <c r="CJ4" s="21"/>
      <c r="CK4" s="21"/>
      <c r="CL4" s="28"/>
      <c r="CN4" s="20"/>
      <c r="CO4" s="21"/>
      <c r="CP4" s="21"/>
      <c r="CQ4" s="21"/>
      <c r="CR4" s="21"/>
      <c r="CS4" s="21"/>
      <c r="CT4" s="21"/>
      <c r="CU4" s="28"/>
      <c r="CW4" s="20"/>
      <c r="CX4" s="21"/>
      <c r="CY4" s="21"/>
      <c r="CZ4" s="21"/>
      <c r="DA4" s="21"/>
      <c r="DB4" s="21"/>
      <c r="DC4" s="21"/>
      <c r="DD4" s="28"/>
      <c r="DF4" s="20"/>
      <c r="DG4" s="21"/>
      <c r="DH4" s="21"/>
      <c r="DI4" s="21"/>
      <c r="DJ4" s="21"/>
      <c r="DK4" s="21"/>
      <c r="DL4" s="21"/>
      <c r="DM4" s="28"/>
      <c r="DO4" s="20"/>
      <c r="DP4" s="21"/>
      <c r="DQ4" s="21"/>
      <c r="DR4" s="21"/>
      <c r="DS4" s="21"/>
      <c r="DT4" s="21"/>
      <c r="DU4" s="21"/>
      <c r="DV4" s="28"/>
      <c r="DX4" s="20"/>
      <c r="DY4" s="21"/>
      <c r="DZ4" s="21"/>
      <c r="EA4" s="21"/>
      <c r="EB4" s="21"/>
      <c r="EC4" s="21"/>
      <c r="ED4" s="21"/>
      <c r="EE4" s="28"/>
      <c r="EG4" s="20"/>
      <c r="EH4" s="21"/>
      <c r="EI4" s="21"/>
      <c r="EJ4" s="21"/>
      <c r="EK4" s="21"/>
      <c r="EL4" s="21"/>
      <c r="EM4" s="21"/>
      <c r="EN4" s="28"/>
      <c r="EP4" s="20"/>
      <c r="EQ4" s="21"/>
      <c r="ER4" s="21"/>
      <c r="ES4" s="21"/>
      <c r="ET4" s="21"/>
      <c r="EU4" s="21"/>
      <c r="EV4" s="21"/>
      <c r="EW4" s="28"/>
      <c r="EY4" s="20"/>
      <c r="EZ4" s="21"/>
      <c r="FA4" s="21"/>
      <c r="FB4" s="21"/>
      <c r="FC4" s="21"/>
      <c r="FD4" s="21"/>
      <c r="FE4" s="21"/>
      <c r="FF4" s="28"/>
      <c r="FH4" s="20"/>
      <c r="FI4" s="21"/>
      <c r="FJ4" s="21"/>
      <c r="FK4" s="21"/>
      <c r="FL4" s="21"/>
      <c r="FM4" s="21"/>
      <c r="FN4" s="21"/>
      <c r="FO4" s="28"/>
      <c r="FQ4" s="20"/>
      <c r="FR4" s="21"/>
      <c r="FS4" s="21"/>
      <c r="FT4" s="21"/>
      <c r="FU4" s="21"/>
      <c r="FV4" s="21"/>
      <c r="FW4" s="21"/>
      <c r="FX4" s="28"/>
      <c r="FZ4" s="20"/>
      <c r="GA4" s="21"/>
      <c r="GB4" s="21"/>
      <c r="GC4" s="21"/>
      <c r="GD4" s="21"/>
      <c r="GE4" s="21"/>
      <c r="GF4" s="21"/>
      <c r="GG4" s="28"/>
      <c r="GI4" s="20"/>
      <c r="GJ4" s="21"/>
      <c r="GK4" s="21"/>
      <c r="GL4" s="21"/>
      <c r="GM4" s="21"/>
      <c r="GN4" s="21"/>
      <c r="GO4" s="21"/>
      <c r="GP4" s="28"/>
      <c r="GR4" s="20"/>
      <c r="GS4" s="21"/>
      <c r="GT4" s="21"/>
      <c r="GU4" s="21"/>
      <c r="GV4" s="21"/>
      <c r="GW4" s="21"/>
      <c r="GX4" s="21"/>
      <c r="GY4" s="28"/>
      <c r="HA4" s="20"/>
      <c r="HB4" s="21"/>
      <c r="HC4" s="21"/>
      <c r="HD4" s="21"/>
      <c r="HE4" s="21"/>
      <c r="HF4" s="21"/>
      <c r="HG4" s="21"/>
      <c r="HH4" s="28"/>
      <c r="HJ4" s="20"/>
      <c r="HK4" s="21"/>
      <c r="HL4" s="21"/>
      <c r="HM4" s="21"/>
      <c r="HN4" s="21"/>
      <c r="HO4" s="21"/>
      <c r="HP4" s="21"/>
      <c r="HQ4" s="28"/>
      <c r="HS4" s="20"/>
      <c r="HT4" s="21"/>
      <c r="HU4" s="21"/>
      <c r="HV4" s="21"/>
      <c r="HW4" s="21"/>
      <c r="HX4" s="21"/>
      <c r="HY4" s="21"/>
      <c r="HZ4" s="28"/>
    </row>
    <row r="5" spans="1:234" ht="13.8" x14ac:dyDescent="0.25">
      <c r="C5" s="221"/>
      <c r="D5" s="222"/>
      <c r="E5" s="222"/>
      <c r="F5" s="222"/>
      <c r="G5" s="222"/>
      <c r="H5" s="222"/>
      <c r="I5" s="222"/>
      <c r="K5" s="11"/>
      <c r="L5" s="2"/>
      <c r="M5" s="2"/>
      <c r="N5" s="2"/>
      <c r="O5" s="2"/>
      <c r="P5" s="2"/>
      <c r="Q5" s="2"/>
      <c r="R5" s="1"/>
      <c r="T5" s="11"/>
      <c r="U5" s="2"/>
      <c r="V5" s="2"/>
      <c r="W5" s="2"/>
      <c r="X5" s="2"/>
      <c r="Y5" s="2"/>
      <c r="Z5" s="2"/>
      <c r="AA5" s="1"/>
      <c r="AC5" s="11"/>
      <c r="AD5" s="2"/>
      <c r="AE5" s="2"/>
      <c r="AF5" s="2"/>
      <c r="AG5" s="2"/>
      <c r="AH5" s="2"/>
      <c r="AI5" s="2"/>
      <c r="AJ5" s="1"/>
      <c r="AL5" s="11"/>
      <c r="AM5" s="2"/>
      <c r="AN5" s="2"/>
      <c r="AO5" s="2"/>
      <c r="AP5" s="2"/>
      <c r="AQ5" s="2"/>
      <c r="AR5" s="2"/>
      <c r="AS5" s="1"/>
      <c r="AU5" s="11"/>
      <c r="AV5" s="2"/>
      <c r="AW5" s="2"/>
      <c r="AX5" s="2"/>
      <c r="AY5" s="2"/>
      <c r="AZ5" s="2"/>
      <c r="BA5" s="2"/>
      <c r="BB5" s="1"/>
      <c r="BD5" s="11"/>
      <c r="BE5" s="2"/>
      <c r="BF5" s="2"/>
      <c r="BG5" s="2"/>
      <c r="BH5" s="2"/>
      <c r="BI5" s="2"/>
      <c r="BJ5" s="2"/>
      <c r="BK5" s="1"/>
      <c r="BM5" s="11"/>
      <c r="BN5" s="2"/>
      <c r="BO5" s="2"/>
      <c r="BP5" s="2"/>
      <c r="BQ5" s="2"/>
      <c r="BR5" s="2"/>
      <c r="BS5" s="2"/>
      <c r="BT5" s="1"/>
      <c r="BV5" s="11"/>
      <c r="BW5" s="2"/>
      <c r="BX5" s="2"/>
      <c r="BY5" s="2"/>
      <c r="BZ5" s="2"/>
      <c r="CA5" s="2"/>
      <c r="CB5" s="2"/>
      <c r="CC5" s="1"/>
      <c r="CE5" s="11"/>
      <c r="CF5" s="2"/>
      <c r="CG5" s="2"/>
      <c r="CH5" s="2"/>
      <c r="CI5" s="2"/>
      <c r="CJ5" s="2"/>
      <c r="CK5" s="2"/>
      <c r="CL5" s="1"/>
      <c r="CN5" s="11"/>
      <c r="CO5" s="2"/>
      <c r="CP5" s="2"/>
      <c r="CQ5" s="2"/>
      <c r="CR5" s="2"/>
      <c r="CS5" s="2"/>
      <c r="CT5" s="2"/>
      <c r="CU5" s="1"/>
      <c r="CW5" s="11"/>
      <c r="CX5" s="2"/>
      <c r="CY5" s="2"/>
      <c r="CZ5" s="2"/>
      <c r="DA5" s="2"/>
      <c r="DB5" s="2"/>
      <c r="DC5" s="2"/>
      <c r="DD5" s="1"/>
      <c r="DF5" s="11"/>
      <c r="DG5" s="2"/>
      <c r="DH5" s="2"/>
      <c r="DI5" s="2"/>
      <c r="DJ5" s="2"/>
      <c r="DK5" s="2"/>
      <c r="DL5" s="2"/>
      <c r="DM5" s="1"/>
      <c r="DO5" s="11"/>
      <c r="DP5" s="2"/>
      <c r="DQ5" s="2"/>
      <c r="DR5" s="2"/>
      <c r="DS5" s="2"/>
      <c r="DT5" s="2"/>
      <c r="DU5" s="2"/>
      <c r="DV5" s="1"/>
      <c r="DX5" s="11"/>
      <c r="DY5" s="2"/>
      <c r="DZ5" s="2"/>
      <c r="EA5" s="2"/>
      <c r="EB5" s="2"/>
      <c r="EC5" s="2"/>
      <c r="ED5" s="2"/>
      <c r="EE5" s="1"/>
      <c r="EG5" s="11"/>
      <c r="EH5" s="2"/>
      <c r="EI5" s="2"/>
      <c r="EJ5" s="2"/>
      <c r="EK5" s="2"/>
      <c r="EL5" s="2"/>
      <c r="EM5" s="2"/>
      <c r="EN5" s="1"/>
      <c r="EP5" s="11"/>
      <c r="EQ5" s="2"/>
      <c r="ER5" s="2"/>
      <c r="ES5" s="2"/>
      <c r="ET5" s="2"/>
      <c r="EU5" s="2"/>
      <c r="EV5" s="2"/>
      <c r="EW5" s="1"/>
      <c r="EY5" s="11"/>
      <c r="EZ5" s="2"/>
      <c r="FA5" s="2"/>
      <c r="FB5" s="2"/>
      <c r="FC5" s="2"/>
      <c r="FD5" s="2"/>
      <c r="FE5" s="2"/>
      <c r="FF5" s="1"/>
      <c r="FH5" s="11"/>
      <c r="FI5" s="2"/>
      <c r="FJ5" s="2"/>
      <c r="FK5" s="2"/>
      <c r="FL5" s="2"/>
      <c r="FM5" s="2"/>
      <c r="FN5" s="2"/>
      <c r="FO5" s="1"/>
      <c r="FQ5" s="11"/>
      <c r="FR5" s="2"/>
      <c r="FS5" s="2"/>
      <c r="FT5" s="2"/>
      <c r="FU5" s="2"/>
      <c r="FV5" s="2"/>
      <c r="FW5" s="2"/>
      <c r="FX5" s="1"/>
      <c r="FZ5" s="11"/>
      <c r="GA5" s="2"/>
      <c r="GB5" s="2"/>
      <c r="GC5" s="2"/>
      <c r="GD5" s="2"/>
      <c r="GE5" s="2"/>
      <c r="GF5" s="2"/>
      <c r="GG5" s="1"/>
      <c r="GI5" s="11"/>
      <c r="GJ5" s="2"/>
      <c r="GK5" s="2"/>
      <c r="GL5" s="2"/>
      <c r="GM5" s="2"/>
      <c r="GN5" s="2"/>
      <c r="GO5" s="2"/>
      <c r="GP5" s="1"/>
      <c r="GR5" s="11"/>
      <c r="GS5" s="2"/>
      <c r="GT5" s="2"/>
      <c r="GU5" s="2"/>
      <c r="GV5" s="2"/>
      <c r="GW5" s="2"/>
      <c r="GX5" s="2"/>
      <c r="GY5" s="1"/>
      <c r="HA5" s="11"/>
      <c r="HB5" s="2"/>
      <c r="HC5" s="2"/>
      <c r="HD5" s="2"/>
      <c r="HE5" s="2"/>
      <c r="HF5" s="2"/>
      <c r="HG5" s="2"/>
      <c r="HH5" s="1"/>
      <c r="HJ5" s="11"/>
      <c r="HK5" s="2"/>
      <c r="HL5" s="2"/>
      <c r="HM5" s="2"/>
      <c r="HN5" s="2"/>
      <c r="HO5" s="2"/>
      <c r="HP5" s="2"/>
      <c r="HQ5" s="1"/>
      <c r="HS5" s="11"/>
      <c r="HT5" s="2"/>
      <c r="HU5" s="2"/>
      <c r="HV5" s="2"/>
      <c r="HW5" s="2"/>
      <c r="HX5" s="2"/>
      <c r="HY5" s="2"/>
      <c r="HZ5" s="1"/>
    </row>
    <row r="6" spans="1:234" ht="52.8" x14ac:dyDescent="0.25">
      <c r="C6" s="221"/>
      <c r="D6" s="223" t="str">
        <f>System01</f>
        <v>Infor - Syteline ERP</v>
      </c>
      <c r="E6" s="223" t="str">
        <f>System02</f>
        <v>eBECS - Microsoft Dynamics AX</v>
      </c>
      <c r="F6" s="223" t="str">
        <f>System03</f>
        <v>Glantus - QAD</v>
      </c>
      <c r="G6" s="223" t="str">
        <f>System04</f>
        <v>Emerge IT - Priority ERP</v>
      </c>
      <c r="H6" s="223" t="str">
        <f>System05</f>
        <v>IQMS - EnterpriseIQ</v>
      </c>
      <c r="I6" s="223" t="str">
        <f>System06</f>
        <v>itelligence - SAP</v>
      </c>
      <c r="K6" s="11"/>
      <c r="L6" s="245" t="str">
        <f>System01</f>
        <v>Infor - Syteline ERP</v>
      </c>
      <c r="M6" s="245" t="str">
        <f>System02</f>
        <v>eBECS - Microsoft Dynamics AX</v>
      </c>
      <c r="N6" s="245" t="str">
        <f>System03</f>
        <v>Glantus - QAD</v>
      </c>
      <c r="O6" s="245" t="str">
        <f>System04</f>
        <v>Emerge IT - Priority ERP</v>
      </c>
      <c r="P6" s="245" t="str">
        <f>System05</f>
        <v>IQMS - EnterpriseIQ</v>
      </c>
      <c r="Q6" s="245" t="str">
        <f>System06</f>
        <v>itelligence - SAP</v>
      </c>
      <c r="R6" s="246" t="s">
        <v>13</v>
      </c>
      <c r="T6" s="11"/>
      <c r="U6" s="245" t="str">
        <f>System01</f>
        <v>Infor - Syteline ERP</v>
      </c>
      <c r="V6" s="245" t="str">
        <f>System02</f>
        <v>eBECS - Microsoft Dynamics AX</v>
      </c>
      <c r="W6" s="245" t="str">
        <f>System03</f>
        <v>Glantus - QAD</v>
      </c>
      <c r="X6" s="245" t="str">
        <f>System04</f>
        <v>Emerge IT - Priority ERP</v>
      </c>
      <c r="Y6" s="245" t="str">
        <f>System05</f>
        <v>IQMS - EnterpriseIQ</v>
      </c>
      <c r="Z6" s="245" t="str">
        <f>System06</f>
        <v>itelligence - SAP</v>
      </c>
      <c r="AA6" s="246" t="s">
        <v>13</v>
      </c>
      <c r="AC6" s="11"/>
      <c r="AD6" s="245" t="str">
        <f>System01</f>
        <v>Infor - Syteline ERP</v>
      </c>
      <c r="AE6" s="245" t="str">
        <f>System02</f>
        <v>eBECS - Microsoft Dynamics AX</v>
      </c>
      <c r="AF6" s="245" t="str">
        <f>System03</f>
        <v>Glantus - QAD</v>
      </c>
      <c r="AG6" s="245" t="str">
        <f>System04</f>
        <v>Emerge IT - Priority ERP</v>
      </c>
      <c r="AH6" s="245" t="str">
        <f>System05</f>
        <v>IQMS - EnterpriseIQ</v>
      </c>
      <c r="AI6" s="245" t="str">
        <f>System06</f>
        <v>itelligence - SAP</v>
      </c>
      <c r="AJ6" s="246" t="s">
        <v>13</v>
      </c>
      <c r="AL6" s="11"/>
      <c r="AM6" s="245" t="str">
        <f>System01</f>
        <v>Infor - Syteline ERP</v>
      </c>
      <c r="AN6" s="245" t="str">
        <f>System02</f>
        <v>eBECS - Microsoft Dynamics AX</v>
      </c>
      <c r="AO6" s="245" t="str">
        <f>System03</f>
        <v>Glantus - QAD</v>
      </c>
      <c r="AP6" s="245" t="str">
        <f>System04</f>
        <v>Emerge IT - Priority ERP</v>
      </c>
      <c r="AQ6" s="245" t="str">
        <f>System05</f>
        <v>IQMS - EnterpriseIQ</v>
      </c>
      <c r="AR6" s="245" t="str">
        <f>System06</f>
        <v>itelligence - SAP</v>
      </c>
      <c r="AS6" s="246" t="s">
        <v>13</v>
      </c>
      <c r="AU6" s="11"/>
      <c r="AV6" s="245" t="str">
        <f>System01</f>
        <v>Infor - Syteline ERP</v>
      </c>
      <c r="AW6" s="245" t="str">
        <f>System02</f>
        <v>eBECS - Microsoft Dynamics AX</v>
      </c>
      <c r="AX6" s="245" t="str">
        <f>System03</f>
        <v>Glantus - QAD</v>
      </c>
      <c r="AY6" s="245" t="str">
        <f>System04</f>
        <v>Emerge IT - Priority ERP</v>
      </c>
      <c r="AZ6" s="245" t="str">
        <f>System05</f>
        <v>IQMS - EnterpriseIQ</v>
      </c>
      <c r="BA6" s="245" t="str">
        <f>System06</f>
        <v>itelligence - SAP</v>
      </c>
      <c r="BB6" s="246" t="s">
        <v>13</v>
      </c>
      <c r="BD6" s="11"/>
      <c r="BE6" s="245" t="str">
        <f>System01</f>
        <v>Infor - Syteline ERP</v>
      </c>
      <c r="BF6" s="245" t="str">
        <f>System02</f>
        <v>eBECS - Microsoft Dynamics AX</v>
      </c>
      <c r="BG6" s="245" t="str">
        <f>System03</f>
        <v>Glantus - QAD</v>
      </c>
      <c r="BH6" s="245" t="str">
        <f>System04</f>
        <v>Emerge IT - Priority ERP</v>
      </c>
      <c r="BI6" s="245" t="str">
        <f>System05</f>
        <v>IQMS - EnterpriseIQ</v>
      </c>
      <c r="BJ6" s="245" t="str">
        <f>System06</f>
        <v>itelligence - SAP</v>
      </c>
      <c r="BK6" s="246" t="s">
        <v>13</v>
      </c>
      <c r="BM6" s="11"/>
      <c r="BN6" s="245" t="str">
        <f>System01</f>
        <v>Infor - Syteline ERP</v>
      </c>
      <c r="BO6" s="245" t="str">
        <f>System02</f>
        <v>eBECS - Microsoft Dynamics AX</v>
      </c>
      <c r="BP6" s="245" t="str">
        <f>System03</f>
        <v>Glantus - QAD</v>
      </c>
      <c r="BQ6" s="245" t="str">
        <f>System04</f>
        <v>Emerge IT - Priority ERP</v>
      </c>
      <c r="BR6" s="245" t="str">
        <f>System05</f>
        <v>IQMS - EnterpriseIQ</v>
      </c>
      <c r="BS6" s="245" t="str">
        <f>System06</f>
        <v>itelligence - SAP</v>
      </c>
      <c r="BT6" s="246" t="s">
        <v>13</v>
      </c>
      <c r="BV6" s="11"/>
      <c r="BW6" s="245" t="str">
        <f>System01</f>
        <v>Infor - Syteline ERP</v>
      </c>
      <c r="BX6" s="245" t="str">
        <f>System02</f>
        <v>eBECS - Microsoft Dynamics AX</v>
      </c>
      <c r="BY6" s="245" t="str">
        <f>System03</f>
        <v>Glantus - QAD</v>
      </c>
      <c r="BZ6" s="245" t="str">
        <f>System04</f>
        <v>Emerge IT - Priority ERP</v>
      </c>
      <c r="CA6" s="245" t="str">
        <f>System05</f>
        <v>IQMS - EnterpriseIQ</v>
      </c>
      <c r="CB6" s="245" t="str">
        <f>System06</f>
        <v>itelligence - SAP</v>
      </c>
      <c r="CC6" s="246" t="s">
        <v>13</v>
      </c>
      <c r="CE6" s="11"/>
      <c r="CF6" s="245" t="str">
        <f>System01</f>
        <v>Infor - Syteline ERP</v>
      </c>
      <c r="CG6" s="245" t="str">
        <f>System02</f>
        <v>eBECS - Microsoft Dynamics AX</v>
      </c>
      <c r="CH6" s="245" t="str">
        <f>System03</f>
        <v>Glantus - QAD</v>
      </c>
      <c r="CI6" s="245" t="str">
        <f>System04</f>
        <v>Emerge IT - Priority ERP</v>
      </c>
      <c r="CJ6" s="245" t="str">
        <f>System05</f>
        <v>IQMS - EnterpriseIQ</v>
      </c>
      <c r="CK6" s="245" t="str">
        <f>System06</f>
        <v>itelligence - SAP</v>
      </c>
      <c r="CL6" s="246" t="s">
        <v>13</v>
      </c>
      <c r="CN6" s="11"/>
      <c r="CO6" s="245" t="str">
        <f>System01</f>
        <v>Infor - Syteline ERP</v>
      </c>
      <c r="CP6" s="245" t="str">
        <f>System02</f>
        <v>eBECS - Microsoft Dynamics AX</v>
      </c>
      <c r="CQ6" s="245" t="str">
        <f>System03</f>
        <v>Glantus - QAD</v>
      </c>
      <c r="CR6" s="245" t="str">
        <f>System04</f>
        <v>Emerge IT - Priority ERP</v>
      </c>
      <c r="CS6" s="245" t="str">
        <f>System05</f>
        <v>IQMS - EnterpriseIQ</v>
      </c>
      <c r="CT6" s="245" t="str">
        <f>System06</f>
        <v>itelligence - SAP</v>
      </c>
      <c r="CU6" s="246" t="s">
        <v>13</v>
      </c>
      <c r="CW6" s="11"/>
      <c r="CX6" s="245" t="str">
        <f>System01</f>
        <v>Infor - Syteline ERP</v>
      </c>
      <c r="CY6" s="245" t="str">
        <f>System02</f>
        <v>eBECS - Microsoft Dynamics AX</v>
      </c>
      <c r="CZ6" s="245" t="str">
        <f>System03</f>
        <v>Glantus - QAD</v>
      </c>
      <c r="DA6" s="245" t="str">
        <f>System04</f>
        <v>Emerge IT - Priority ERP</v>
      </c>
      <c r="DB6" s="245" t="str">
        <f>System05</f>
        <v>IQMS - EnterpriseIQ</v>
      </c>
      <c r="DC6" s="245" t="str">
        <f>System06</f>
        <v>itelligence - SAP</v>
      </c>
      <c r="DD6" s="246" t="s">
        <v>13</v>
      </c>
      <c r="DF6" s="11"/>
      <c r="DG6" s="245" t="str">
        <f>System01</f>
        <v>Infor - Syteline ERP</v>
      </c>
      <c r="DH6" s="245" t="str">
        <f>System02</f>
        <v>eBECS - Microsoft Dynamics AX</v>
      </c>
      <c r="DI6" s="245" t="str">
        <f>System03</f>
        <v>Glantus - QAD</v>
      </c>
      <c r="DJ6" s="245" t="str">
        <f>System04</f>
        <v>Emerge IT - Priority ERP</v>
      </c>
      <c r="DK6" s="245" t="str">
        <f>System05</f>
        <v>IQMS - EnterpriseIQ</v>
      </c>
      <c r="DL6" s="245" t="str">
        <f>System06</f>
        <v>itelligence - SAP</v>
      </c>
      <c r="DM6" s="246" t="s">
        <v>13</v>
      </c>
      <c r="DO6" s="11"/>
      <c r="DP6" s="245" t="str">
        <f>System01</f>
        <v>Infor - Syteline ERP</v>
      </c>
      <c r="DQ6" s="245" t="str">
        <f>System02</f>
        <v>eBECS - Microsoft Dynamics AX</v>
      </c>
      <c r="DR6" s="245" t="str">
        <f>System03</f>
        <v>Glantus - QAD</v>
      </c>
      <c r="DS6" s="245" t="str">
        <f>System04</f>
        <v>Emerge IT - Priority ERP</v>
      </c>
      <c r="DT6" s="245" t="str">
        <f>System05</f>
        <v>IQMS - EnterpriseIQ</v>
      </c>
      <c r="DU6" s="245" t="str">
        <f>System06</f>
        <v>itelligence - SAP</v>
      </c>
      <c r="DV6" s="246" t="s">
        <v>13</v>
      </c>
      <c r="DX6" s="11"/>
      <c r="DY6" s="245" t="str">
        <f>System01</f>
        <v>Infor - Syteline ERP</v>
      </c>
      <c r="DZ6" s="245" t="str">
        <f>System02</f>
        <v>eBECS - Microsoft Dynamics AX</v>
      </c>
      <c r="EA6" s="245" t="str">
        <f>System03</f>
        <v>Glantus - QAD</v>
      </c>
      <c r="EB6" s="245" t="str">
        <f>System04</f>
        <v>Emerge IT - Priority ERP</v>
      </c>
      <c r="EC6" s="245" t="str">
        <f>System05</f>
        <v>IQMS - EnterpriseIQ</v>
      </c>
      <c r="ED6" s="245" t="str">
        <f>System06</f>
        <v>itelligence - SAP</v>
      </c>
      <c r="EE6" s="246" t="s">
        <v>13</v>
      </c>
      <c r="EG6" s="11"/>
      <c r="EH6" s="245" t="str">
        <f>System01</f>
        <v>Infor - Syteline ERP</v>
      </c>
      <c r="EI6" s="245" t="str">
        <f>System02</f>
        <v>eBECS - Microsoft Dynamics AX</v>
      </c>
      <c r="EJ6" s="245" t="str">
        <f>System03</f>
        <v>Glantus - QAD</v>
      </c>
      <c r="EK6" s="245" t="str">
        <f>System04</f>
        <v>Emerge IT - Priority ERP</v>
      </c>
      <c r="EL6" s="245" t="str">
        <f>System05</f>
        <v>IQMS - EnterpriseIQ</v>
      </c>
      <c r="EM6" s="245" t="str">
        <f>System06</f>
        <v>itelligence - SAP</v>
      </c>
      <c r="EN6" s="246" t="s">
        <v>13</v>
      </c>
      <c r="EP6" s="11"/>
      <c r="EQ6" s="245" t="str">
        <f>System01</f>
        <v>Infor - Syteline ERP</v>
      </c>
      <c r="ER6" s="245" t="str">
        <f>System02</f>
        <v>eBECS - Microsoft Dynamics AX</v>
      </c>
      <c r="ES6" s="245" t="str">
        <f>System03</f>
        <v>Glantus - QAD</v>
      </c>
      <c r="ET6" s="245" t="str">
        <f>System04</f>
        <v>Emerge IT - Priority ERP</v>
      </c>
      <c r="EU6" s="245" t="str">
        <f>System05</f>
        <v>IQMS - EnterpriseIQ</v>
      </c>
      <c r="EV6" s="245" t="str">
        <f>System06</f>
        <v>itelligence - SAP</v>
      </c>
      <c r="EW6" s="246" t="s">
        <v>13</v>
      </c>
      <c r="EY6" s="11"/>
      <c r="EZ6" s="245" t="str">
        <f>System01</f>
        <v>Infor - Syteline ERP</v>
      </c>
      <c r="FA6" s="245" t="str">
        <f>System02</f>
        <v>eBECS - Microsoft Dynamics AX</v>
      </c>
      <c r="FB6" s="245" t="str">
        <f>System03</f>
        <v>Glantus - QAD</v>
      </c>
      <c r="FC6" s="245" t="str">
        <f>System04</f>
        <v>Emerge IT - Priority ERP</v>
      </c>
      <c r="FD6" s="245" t="str">
        <f>System05</f>
        <v>IQMS - EnterpriseIQ</v>
      </c>
      <c r="FE6" s="245" t="str">
        <f>System06</f>
        <v>itelligence - SAP</v>
      </c>
      <c r="FF6" s="246" t="s">
        <v>13</v>
      </c>
      <c r="FH6" s="11"/>
      <c r="FI6" s="245" t="str">
        <f>System01</f>
        <v>Infor - Syteline ERP</v>
      </c>
      <c r="FJ6" s="245" t="str">
        <f>System02</f>
        <v>eBECS - Microsoft Dynamics AX</v>
      </c>
      <c r="FK6" s="245" t="str">
        <f>System03</f>
        <v>Glantus - QAD</v>
      </c>
      <c r="FL6" s="245" t="str">
        <f>System04</f>
        <v>Emerge IT - Priority ERP</v>
      </c>
      <c r="FM6" s="245" t="str">
        <f>System05</f>
        <v>IQMS - EnterpriseIQ</v>
      </c>
      <c r="FN6" s="245" t="str">
        <f>System06</f>
        <v>itelligence - SAP</v>
      </c>
      <c r="FO6" s="246" t="s">
        <v>13</v>
      </c>
      <c r="FQ6" s="11"/>
      <c r="FR6" s="245" t="str">
        <f>System01</f>
        <v>Infor - Syteline ERP</v>
      </c>
      <c r="FS6" s="245" t="str">
        <f>System02</f>
        <v>eBECS - Microsoft Dynamics AX</v>
      </c>
      <c r="FT6" s="245" t="str">
        <f>System03</f>
        <v>Glantus - QAD</v>
      </c>
      <c r="FU6" s="245" t="str">
        <f>System04</f>
        <v>Emerge IT - Priority ERP</v>
      </c>
      <c r="FV6" s="245" t="str">
        <f>System05</f>
        <v>IQMS - EnterpriseIQ</v>
      </c>
      <c r="FW6" s="245" t="str">
        <f>System06</f>
        <v>itelligence - SAP</v>
      </c>
      <c r="FX6" s="246" t="s">
        <v>13</v>
      </c>
      <c r="FZ6" s="11"/>
      <c r="GA6" s="245" t="str">
        <f>System01</f>
        <v>Infor - Syteline ERP</v>
      </c>
      <c r="GB6" s="245" t="str">
        <f>System02</f>
        <v>eBECS - Microsoft Dynamics AX</v>
      </c>
      <c r="GC6" s="245" t="str">
        <f>System03</f>
        <v>Glantus - QAD</v>
      </c>
      <c r="GD6" s="245" t="str">
        <f>System04</f>
        <v>Emerge IT - Priority ERP</v>
      </c>
      <c r="GE6" s="245" t="str">
        <f>System05</f>
        <v>IQMS - EnterpriseIQ</v>
      </c>
      <c r="GF6" s="245" t="str">
        <f>System06</f>
        <v>itelligence - SAP</v>
      </c>
      <c r="GG6" s="246" t="s">
        <v>13</v>
      </c>
      <c r="GI6" s="11"/>
      <c r="GJ6" s="245" t="str">
        <f>System01</f>
        <v>Infor - Syteline ERP</v>
      </c>
      <c r="GK6" s="245" t="str">
        <f>System02</f>
        <v>eBECS - Microsoft Dynamics AX</v>
      </c>
      <c r="GL6" s="245" t="str">
        <f>System03</f>
        <v>Glantus - QAD</v>
      </c>
      <c r="GM6" s="245" t="str">
        <f>System04</f>
        <v>Emerge IT - Priority ERP</v>
      </c>
      <c r="GN6" s="245" t="str">
        <f>System05</f>
        <v>IQMS - EnterpriseIQ</v>
      </c>
      <c r="GO6" s="245" t="str">
        <f>System06</f>
        <v>itelligence - SAP</v>
      </c>
      <c r="GP6" s="246" t="s">
        <v>13</v>
      </c>
      <c r="GR6" s="11"/>
      <c r="GS6" s="245" t="str">
        <f>System01</f>
        <v>Infor - Syteline ERP</v>
      </c>
      <c r="GT6" s="245" t="str">
        <f>System02</f>
        <v>eBECS - Microsoft Dynamics AX</v>
      </c>
      <c r="GU6" s="245" t="str">
        <f>System03</f>
        <v>Glantus - QAD</v>
      </c>
      <c r="GV6" s="245" t="str">
        <f>System04</f>
        <v>Emerge IT - Priority ERP</v>
      </c>
      <c r="GW6" s="245" t="str">
        <f>System05</f>
        <v>IQMS - EnterpriseIQ</v>
      </c>
      <c r="GX6" s="245" t="str">
        <f>System06</f>
        <v>itelligence - SAP</v>
      </c>
      <c r="GY6" s="246" t="s">
        <v>13</v>
      </c>
      <c r="HA6" s="11"/>
      <c r="HB6" s="245" t="str">
        <f>System01</f>
        <v>Infor - Syteline ERP</v>
      </c>
      <c r="HC6" s="245" t="str">
        <f>System02</f>
        <v>eBECS - Microsoft Dynamics AX</v>
      </c>
      <c r="HD6" s="245" t="str">
        <f>System03</f>
        <v>Glantus - QAD</v>
      </c>
      <c r="HE6" s="245" t="str">
        <f>System04</f>
        <v>Emerge IT - Priority ERP</v>
      </c>
      <c r="HF6" s="245" t="str">
        <f>System05</f>
        <v>IQMS - EnterpriseIQ</v>
      </c>
      <c r="HG6" s="245" t="str">
        <f>System06</f>
        <v>itelligence - SAP</v>
      </c>
      <c r="HH6" s="246" t="s">
        <v>13</v>
      </c>
      <c r="HJ6" s="11"/>
      <c r="HK6" s="245" t="str">
        <f>System01</f>
        <v>Infor - Syteline ERP</v>
      </c>
      <c r="HL6" s="245" t="str">
        <f>System02</f>
        <v>eBECS - Microsoft Dynamics AX</v>
      </c>
      <c r="HM6" s="245" t="str">
        <f>System03</f>
        <v>Glantus - QAD</v>
      </c>
      <c r="HN6" s="245" t="str">
        <f>System04</f>
        <v>Emerge IT - Priority ERP</v>
      </c>
      <c r="HO6" s="245" t="str">
        <f>System05</f>
        <v>IQMS - EnterpriseIQ</v>
      </c>
      <c r="HP6" s="245" t="str">
        <f>System06</f>
        <v>itelligence - SAP</v>
      </c>
      <c r="HQ6" s="246" t="s">
        <v>13</v>
      </c>
      <c r="HS6" s="11"/>
      <c r="HT6" s="245" t="str">
        <f>System01</f>
        <v>Infor - Syteline ERP</v>
      </c>
      <c r="HU6" s="245" t="str">
        <f>System02</f>
        <v>eBECS - Microsoft Dynamics AX</v>
      </c>
      <c r="HV6" s="245" t="str">
        <f>System03</f>
        <v>Glantus - QAD</v>
      </c>
      <c r="HW6" s="245" t="str">
        <f>System04</f>
        <v>Emerge IT - Priority ERP</v>
      </c>
      <c r="HX6" s="245" t="str">
        <f>System05</f>
        <v>IQMS - EnterpriseIQ</v>
      </c>
      <c r="HY6" s="245" t="str">
        <f>System06</f>
        <v>itelligence - SAP</v>
      </c>
      <c r="HZ6" s="246" t="s">
        <v>13</v>
      </c>
    </row>
    <row r="7" spans="1:234" ht="13.8" x14ac:dyDescent="0.25">
      <c r="C7" s="221"/>
      <c r="D7" s="222" t="s">
        <v>172</v>
      </c>
      <c r="E7" s="222"/>
      <c r="F7" s="222"/>
      <c r="G7" s="222"/>
      <c r="H7" s="222"/>
      <c r="I7" s="222"/>
      <c r="K7" s="11"/>
      <c r="L7" s="2"/>
      <c r="M7" s="2"/>
      <c r="N7" s="2"/>
      <c r="O7" s="2"/>
      <c r="P7" s="2"/>
      <c r="Q7" s="2"/>
      <c r="R7" s="1"/>
      <c r="T7" s="11"/>
      <c r="U7" s="2"/>
      <c r="V7" s="2"/>
      <c r="W7" s="2"/>
      <c r="X7" s="2"/>
      <c r="Y7" s="2"/>
      <c r="Z7" s="2"/>
      <c r="AA7" s="1"/>
      <c r="AC7" s="11"/>
      <c r="AD7" s="2"/>
      <c r="AE7" s="2"/>
      <c r="AF7" s="2"/>
      <c r="AG7" s="2"/>
      <c r="AH7" s="2"/>
      <c r="AI7" s="2"/>
      <c r="AJ7" s="1"/>
      <c r="AL7" s="11"/>
      <c r="AM7" s="2"/>
      <c r="AN7" s="2"/>
      <c r="AO7" s="2"/>
      <c r="AP7" s="2"/>
      <c r="AQ7" s="2"/>
      <c r="AR7" s="2"/>
      <c r="AS7" s="1"/>
      <c r="AU7" s="11"/>
      <c r="AV7" s="2"/>
      <c r="AW7" s="2"/>
      <c r="AX7" s="2"/>
      <c r="AY7" s="2"/>
      <c r="AZ7" s="2"/>
      <c r="BA7" s="2"/>
      <c r="BB7" s="1"/>
      <c r="BD7" s="11"/>
      <c r="BE7" s="2"/>
      <c r="BF7" s="2"/>
      <c r="BG7" s="2"/>
      <c r="BH7" s="2"/>
      <c r="BI7" s="2"/>
      <c r="BJ7" s="2"/>
      <c r="BK7" s="1"/>
      <c r="BM7" s="11"/>
      <c r="BN7" s="2"/>
      <c r="BO7" s="2"/>
      <c r="BP7" s="2"/>
      <c r="BQ7" s="2"/>
      <c r="BR7" s="2"/>
      <c r="BS7" s="2"/>
      <c r="BT7" s="1"/>
      <c r="BV7" s="11"/>
      <c r="BW7" s="2"/>
      <c r="BX7" s="2"/>
      <c r="BY7" s="2"/>
      <c r="BZ7" s="2"/>
      <c r="CA7" s="2"/>
      <c r="CB7" s="2"/>
      <c r="CC7" s="1"/>
      <c r="CE7" s="11"/>
      <c r="CF7" s="2"/>
      <c r="CG7" s="2"/>
      <c r="CH7" s="2"/>
      <c r="CI7" s="2"/>
      <c r="CJ7" s="2"/>
      <c r="CK7" s="2"/>
      <c r="CL7" s="1"/>
      <c r="CN7" s="11"/>
      <c r="CO7" s="2"/>
      <c r="CP7" s="2"/>
      <c r="CQ7" s="2"/>
      <c r="CR7" s="2"/>
      <c r="CS7" s="2"/>
      <c r="CT7" s="2"/>
      <c r="CU7" s="1"/>
      <c r="CW7" s="11"/>
      <c r="CX7" s="2"/>
      <c r="CY7" s="2"/>
      <c r="CZ7" s="2"/>
      <c r="DA7" s="2"/>
      <c r="DB7" s="2"/>
      <c r="DC7" s="2"/>
      <c r="DD7" s="1"/>
      <c r="DF7" s="11"/>
      <c r="DG7" s="2"/>
      <c r="DH7" s="2"/>
      <c r="DI7" s="2"/>
      <c r="DJ7" s="2"/>
      <c r="DK7" s="2"/>
      <c r="DL7" s="2"/>
      <c r="DM7" s="1"/>
      <c r="DO7" s="11"/>
      <c r="DP7" s="2"/>
      <c r="DQ7" s="2"/>
      <c r="DR7" s="2"/>
      <c r="DS7" s="2"/>
      <c r="DT7" s="2"/>
      <c r="DU7" s="2"/>
      <c r="DV7" s="1"/>
      <c r="DX7" s="11"/>
      <c r="DY7" s="2"/>
      <c r="DZ7" s="2"/>
      <c r="EA7" s="2"/>
      <c r="EB7" s="2"/>
      <c r="EC7" s="2"/>
      <c r="ED7" s="2"/>
      <c r="EE7" s="1"/>
      <c r="EG7" s="11"/>
      <c r="EH7" s="2"/>
      <c r="EI7" s="2"/>
      <c r="EJ7" s="2"/>
      <c r="EK7" s="2"/>
      <c r="EL7" s="2"/>
      <c r="EM7" s="2"/>
      <c r="EN7" s="1"/>
      <c r="EP7" s="11"/>
      <c r="EQ7" s="2"/>
      <c r="ER7" s="2"/>
      <c r="ES7" s="2"/>
      <c r="ET7" s="2"/>
      <c r="EU7" s="2"/>
      <c r="EV7" s="2"/>
      <c r="EW7" s="1"/>
      <c r="EY7" s="11"/>
      <c r="EZ7" s="2"/>
      <c r="FA7" s="2"/>
      <c r="FB7" s="2"/>
      <c r="FC7" s="2"/>
      <c r="FD7" s="2"/>
      <c r="FE7" s="2"/>
      <c r="FF7" s="1"/>
      <c r="FH7" s="11"/>
      <c r="FI7" s="2"/>
      <c r="FJ7" s="2"/>
      <c r="FK7" s="2"/>
      <c r="FL7" s="2"/>
      <c r="FM7" s="2"/>
      <c r="FN7" s="2"/>
      <c r="FO7" s="1"/>
      <c r="FQ7" s="11"/>
      <c r="FR7" s="2"/>
      <c r="FS7" s="2"/>
      <c r="FT7" s="2"/>
      <c r="FU7" s="2"/>
      <c r="FV7" s="2"/>
      <c r="FW7" s="2"/>
      <c r="FX7" s="1"/>
      <c r="FZ7" s="11"/>
      <c r="GA7" s="2"/>
      <c r="GB7" s="2"/>
      <c r="GC7" s="2"/>
      <c r="GD7" s="2"/>
      <c r="GE7" s="2"/>
      <c r="GF7" s="2"/>
      <c r="GG7" s="1"/>
      <c r="GI7" s="11"/>
      <c r="GJ7" s="2"/>
      <c r="GK7" s="2"/>
      <c r="GL7" s="2"/>
      <c r="GM7" s="2"/>
      <c r="GN7" s="2"/>
      <c r="GO7" s="2"/>
      <c r="GP7" s="1"/>
      <c r="GR7" s="11"/>
      <c r="GS7" s="2"/>
      <c r="GT7" s="2"/>
      <c r="GU7" s="2"/>
      <c r="GV7" s="2"/>
      <c r="GW7" s="2"/>
      <c r="GX7" s="2"/>
      <c r="GY7" s="1"/>
      <c r="HA7" s="11"/>
      <c r="HB7" s="2"/>
      <c r="HC7" s="2"/>
      <c r="HD7" s="2"/>
      <c r="HE7" s="2"/>
      <c r="HF7" s="2"/>
      <c r="HG7" s="2"/>
      <c r="HH7" s="1"/>
      <c r="HJ7" s="11"/>
      <c r="HK7" s="2"/>
      <c r="HL7" s="2"/>
      <c r="HM7" s="2"/>
      <c r="HN7" s="2"/>
      <c r="HO7" s="2"/>
      <c r="HP7" s="2"/>
      <c r="HQ7" s="1"/>
      <c r="HS7" s="11"/>
      <c r="HT7" s="2"/>
      <c r="HU7" s="2"/>
      <c r="HV7" s="2"/>
      <c r="HW7" s="2"/>
      <c r="HX7" s="2"/>
      <c r="HY7" s="2"/>
      <c r="HZ7" s="1"/>
    </row>
    <row r="8" spans="1:234" ht="40.200000000000003" x14ac:dyDescent="0.3">
      <c r="A8" s="224"/>
      <c r="B8" s="225">
        <f>SUM(B9:B43)*10</f>
        <v>5</v>
      </c>
      <c r="C8" s="234" t="s">
        <v>173</v>
      </c>
      <c r="D8" s="235" t="e">
        <f>(($B9*D9)+($B16*D16)+($B23*D23)+($B30*D30)+($B$37*D37))/($B$8)</f>
        <v>#DIV/0!</v>
      </c>
      <c r="E8" s="235" t="e">
        <f t="shared" ref="E8:H8" si="0">(($B9*E9)+($B16*E16)+($B23*E23)+($B30*E30)+($B$37*E37))/($B$8)</f>
        <v>#DIV/0!</v>
      </c>
      <c r="F8" s="235" t="e">
        <f t="shared" si="0"/>
        <v>#DIV/0!</v>
      </c>
      <c r="G8" s="235" t="e">
        <f t="shared" si="0"/>
        <v>#DIV/0!</v>
      </c>
      <c r="H8" s="235" t="e">
        <f t="shared" si="0"/>
        <v>#DIV/0!</v>
      </c>
      <c r="I8" s="235" t="e">
        <f t="shared" ref="I8" si="1">(($B9*I9)+($B16*I16)+($B23*I23)+($B30*I30)+($B$37*I37))/($B$8)</f>
        <v>#DIV/0!</v>
      </c>
      <c r="K8" s="247" t="s">
        <v>173</v>
      </c>
      <c r="L8" s="3"/>
      <c r="M8" s="3"/>
      <c r="N8" s="3"/>
      <c r="O8" s="3"/>
      <c r="P8" s="3"/>
      <c r="Q8" s="3"/>
      <c r="R8" s="1"/>
      <c r="T8" s="247" t="s">
        <v>173</v>
      </c>
      <c r="U8" s="3"/>
      <c r="V8" s="3"/>
      <c r="W8" s="3"/>
      <c r="X8" s="353"/>
      <c r="Y8" s="353"/>
      <c r="Z8" s="353"/>
      <c r="AA8" s="11" t="s">
        <v>431</v>
      </c>
      <c r="AC8" s="247" t="s">
        <v>173</v>
      </c>
      <c r="AD8" s="3"/>
      <c r="AE8" s="3"/>
      <c r="AF8" s="3"/>
      <c r="AG8" s="353"/>
      <c r="AH8" s="353"/>
      <c r="AI8" s="353"/>
      <c r="AJ8" s="11" t="s">
        <v>431</v>
      </c>
      <c r="AL8" s="247" t="s">
        <v>173</v>
      </c>
      <c r="AM8" s="3"/>
      <c r="AN8" s="3"/>
      <c r="AO8" s="3"/>
      <c r="AP8" s="353"/>
      <c r="AQ8" s="353"/>
      <c r="AR8" s="353"/>
      <c r="AS8" s="11" t="s">
        <v>431</v>
      </c>
      <c r="AU8" s="247" t="s">
        <v>173</v>
      </c>
      <c r="AV8" s="3"/>
      <c r="AW8" s="3"/>
      <c r="AX8" s="3"/>
      <c r="AY8" s="353"/>
      <c r="AZ8" s="353"/>
      <c r="BA8" s="353"/>
      <c r="BB8" s="11" t="s">
        <v>431</v>
      </c>
      <c r="BD8" s="247" t="s">
        <v>173</v>
      </c>
      <c r="BE8" s="3"/>
      <c r="BF8" s="3"/>
      <c r="BG8" s="3"/>
      <c r="BH8" s="353"/>
      <c r="BI8" s="353"/>
      <c r="BJ8" s="353"/>
      <c r="BK8" s="11" t="s">
        <v>431</v>
      </c>
      <c r="BM8" s="247" t="s">
        <v>173</v>
      </c>
      <c r="BN8" s="3"/>
      <c r="BO8" s="3"/>
      <c r="BP8" s="3"/>
      <c r="BQ8" s="353"/>
      <c r="BR8" s="353"/>
      <c r="BS8" s="353"/>
      <c r="BT8" s="11" t="s">
        <v>431</v>
      </c>
      <c r="BV8" s="247" t="s">
        <v>173</v>
      </c>
      <c r="BW8" s="3"/>
      <c r="BX8" s="3"/>
      <c r="BY8" s="3"/>
      <c r="BZ8" s="353"/>
      <c r="CA8" s="353"/>
      <c r="CB8" s="353"/>
      <c r="CC8" s="11" t="s">
        <v>431</v>
      </c>
      <c r="CE8" s="247" t="s">
        <v>173</v>
      </c>
      <c r="CF8" s="3"/>
      <c r="CG8" s="3"/>
      <c r="CH8" s="3"/>
      <c r="CI8" s="353"/>
      <c r="CJ8" s="353"/>
      <c r="CK8" s="353"/>
      <c r="CL8" s="11" t="s">
        <v>431</v>
      </c>
      <c r="CN8" s="247" t="s">
        <v>173</v>
      </c>
      <c r="CO8" s="3"/>
      <c r="CP8" s="3"/>
      <c r="CQ8" s="3"/>
      <c r="CR8" s="353"/>
      <c r="CS8" s="353"/>
      <c r="CT8" s="353"/>
      <c r="CU8" s="11" t="s">
        <v>431</v>
      </c>
      <c r="CW8" s="247" t="s">
        <v>173</v>
      </c>
      <c r="CX8" s="3"/>
      <c r="CY8" s="3"/>
      <c r="CZ8" s="3"/>
      <c r="DA8" s="353"/>
      <c r="DB8" s="353"/>
      <c r="DC8" s="353"/>
      <c r="DD8" s="11" t="s">
        <v>431</v>
      </c>
      <c r="DF8" s="247" t="s">
        <v>173</v>
      </c>
      <c r="DG8" s="3"/>
      <c r="DH8" s="3"/>
      <c r="DI8" s="3"/>
      <c r="DJ8" s="353"/>
      <c r="DK8" s="353"/>
      <c r="DL8" s="353"/>
      <c r="DM8" s="11" t="s">
        <v>431</v>
      </c>
      <c r="DO8" s="247" t="s">
        <v>173</v>
      </c>
      <c r="DP8" s="3"/>
      <c r="DQ8" s="3"/>
      <c r="DR8" s="3"/>
      <c r="DS8" s="353"/>
      <c r="DT8" s="353"/>
      <c r="DU8" s="353"/>
      <c r="DV8" s="11" t="s">
        <v>431</v>
      </c>
      <c r="DX8" s="247" t="s">
        <v>173</v>
      </c>
      <c r="DY8" s="3"/>
      <c r="DZ8" s="3"/>
      <c r="EA8" s="3"/>
      <c r="EB8" s="353"/>
      <c r="EC8" s="353"/>
      <c r="ED8" s="353"/>
      <c r="EE8" s="11" t="s">
        <v>431</v>
      </c>
      <c r="EG8" s="247" t="s">
        <v>173</v>
      </c>
      <c r="EH8" s="3"/>
      <c r="EI8" s="3"/>
      <c r="EJ8" s="3"/>
      <c r="EK8" s="353"/>
      <c r="EL8" s="353"/>
      <c r="EM8" s="353"/>
      <c r="EN8" s="11" t="s">
        <v>431</v>
      </c>
      <c r="EP8" s="247" t="s">
        <v>173</v>
      </c>
      <c r="EQ8" s="3"/>
      <c r="ER8" s="3"/>
      <c r="ES8" s="3"/>
      <c r="ET8" s="353"/>
      <c r="EU8" s="353"/>
      <c r="EV8" s="353"/>
      <c r="EW8" s="11" t="s">
        <v>431</v>
      </c>
      <c r="EY8" s="247" t="s">
        <v>173</v>
      </c>
      <c r="EZ8" s="3"/>
      <c r="FA8" s="3"/>
      <c r="FB8" s="3"/>
      <c r="FC8" s="353"/>
      <c r="FD8" s="353"/>
      <c r="FE8" s="353"/>
      <c r="FF8" s="11" t="s">
        <v>431</v>
      </c>
      <c r="FH8" s="247" t="s">
        <v>173</v>
      </c>
      <c r="FI8" s="3"/>
      <c r="FJ8" s="3"/>
      <c r="FK8" s="3"/>
      <c r="FL8" s="353"/>
      <c r="FM8" s="353"/>
      <c r="FN8" s="353"/>
      <c r="FO8" s="11" t="s">
        <v>431</v>
      </c>
      <c r="FQ8" s="247" t="s">
        <v>173</v>
      </c>
      <c r="FR8" s="3"/>
      <c r="FS8" s="3"/>
      <c r="FT8" s="3"/>
      <c r="FU8" s="353"/>
      <c r="FV8" s="353"/>
      <c r="FW8" s="353"/>
      <c r="FX8" s="11" t="s">
        <v>431</v>
      </c>
      <c r="FZ8" s="247" t="s">
        <v>173</v>
      </c>
      <c r="GA8" s="3"/>
      <c r="GB8" s="3"/>
      <c r="GC8" s="3"/>
      <c r="GD8" s="353"/>
      <c r="GE8" s="353"/>
      <c r="GF8" s="353"/>
      <c r="GG8" s="11" t="s">
        <v>431</v>
      </c>
      <c r="GI8" s="247" t="s">
        <v>173</v>
      </c>
      <c r="GJ8" s="3"/>
      <c r="GK8" s="3"/>
      <c r="GL8" s="3"/>
      <c r="GM8" s="353"/>
      <c r="GN8" s="353"/>
      <c r="GO8" s="353"/>
      <c r="GP8" s="11" t="s">
        <v>431</v>
      </c>
      <c r="GR8" s="247" t="s">
        <v>173</v>
      </c>
      <c r="GS8" s="3"/>
      <c r="GT8" s="3"/>
      <c r="GU8" s="3"/>
      <c r="GV8" s="353"/>
      <c r="GW8" s="353"/>
      <c r="GX8" s="353"/>
      <c r="GY8" s="11" t="s">
        <v>431</v>
      </c>
      <c r="HA8" s="247" t="s">
        <v>173</v>
      </c>
      <c r="HB8" s="3"/>
      <c r="HC8" s="3"/>
      <c r="HD8" s="3"/>
      <c r="HE8" s="353"/>
      <c r="HF8" s="353"/>
      <c r="HG8" s="353"/>
      <c r="HH8" s="11" t="s">
        <v>431</v>
      </c>
      <c r="HJ8" s="247" t="s">
        <v>173</v>
      </c>
      <c r="HK8" s="3"/>
      <c r="HL8" s="3"/>
      <c r="HM8" s="3"/>
      <c r="HN8" s="353"/>
      <c r="HO8" s="353"/>
      <c r="HP8" s="353"/>
      <c r="HQ8" s="11" t="s">
        <v>431</v>
      </c>
      <c r="HS8" s="247" t="s">
        <v>173</v>
      </c>
      <c r="HT8" s="3"/>
      <c r="HU8" s="3"/>
      <c r="HV8" s="3"/>
      <c r="HW8" s="353"/>
      <c r="HX8" s="353"/>
      <c r="HY8" s="353"/>
      <c r="HZ8" s="11" t="s">
        <v>431</v>
      </c>
    </row>
    <row r="9" spans="1:234" x14ac:dyDescent="0.3">
      <c r="A9" s="226" t="s">
        <v>131</v>
      </c>
      <c r="B9" s="227">
        <f>IF(A9="High",High,(IF(A9="Medium",Medium,(IF(A9="Low",Low,0)))))</f>
        <v>0.1</v>
      </c>
      <c r="C9" s="236" t="s">
        <v>174</v>
      </c>
      <c r="D9" s="237" t="e">
        <f>D15</f>
        <v>#DIV/0!</v>
      </c>
      <c r="E9" s="237" t="e">
        <f t="shared" ref="E9:H9" si="2">E15</f>
        <v>#DIV/0!</v>
      </c>
      <c r="F9" s="237" t="e">
        <f t="shared" si="2"/>
        <v>#DIV/0!</v>
      </c>
      <c r="G9" s="237" t="e">
        <f t="shared" si="2"/>
        <v>#DIV/0!</v>
      </c>
      <c r="H9" s="237" t="e">
        <f t="shared" si="2"/>
        <v>#DIV/0!</v>
      </c>
      <c r="I9" s="237" t="e">
        <f t="shared" ref="I9" si="3">I15</f>
        <v>#DIV/0!</v>
      </c>
      <c r="K9" s="15" t="s">
        <v>174</v>
      </c>
      <c r="L9" s="423"/>
      <c r="M9" s="4"/>
      <c r="N9" s="4"/>
      <c r="O9" s="4"/>
      <c r="P9" s="4"/>
      <c r="Q9" s="4"/>
      <c r="R9" s="1"/>
      <c r="T9" s="15" t="s">
        <v>174</v>
      </c>
      <c r="U9" s="4"/>
      <c r="V9" s="4"/>
      <c r="W9" s="4"/>
      <c r="X9" s="4"/>
      <c r="Y9" s="4"/>
      <c r="Z9" s="4"/>
      <c r="AA9" s="11"/>
      <c r="AC9" s="15" t="s">
        <v>174</v>
      </c>
      <c r="AD9" s="4"/>
      <c r="AE9" s="4"/>
      <c r="AF9" s="4"/>
      <c r="AG9" s="4"/>
      <c r="AH9" s="4"/>
      <c r="AI9" s="4"/>
      <c r="AJ9" s="11"/>
      <c r="AL9" s="15" t="s">
        <v>174</v>
      </c>
      <c r="AM9" s="4"/>
      <c r="AN9" s="4"/>
      <c r="AO9" s="4"/>
      <c r="AP9" s="4"/>
      <c r="AQ9" s="4"/>
      <c r="AR9" s="4"/>
      <c r="AS9" s="11"/>
      <c r="AU9" s="15" t="s">
        <v>174</v>
      </c>
      <c r="AV9" s="4"/>
      <c r="AW9" s="4"/>
      <c r="AX9" s="4"/>
      <c r="AY9" s="4"/>
      <c r="AZ9" s="4"/>
      <c r="BA9" s="4"/>
      <c r="BB9" s="11"/>
      <c r="BD9" s="15" t="s">
        <v>174</v>
      </c>
      <c r="BE9" s="4"/>
      <c r="BF9" s="4"/>
      <c r="BG9" s="4"/>
      <c r="BH9" s="4"/>
      <c r="BI9" s="4"/>
      <c r="BJ9" s="4"/>
      <c r="BK9" s="11"/>
      <c r="BM9" s="15" t="s">
        <v>174</v>
      </c>
      <c r="BN9" s="4"/>
      <c r="BO9" s="4"/>
      <c r="BP9" s="4"/>
      <c r="BQ9" s="4"/>
      <c r="BR9" s="4"/>
      <c r="BS9" s="4"/>
      <c r="BT9" s="11"/>
      <c r="BV9" s="15" t="s">
        <v>174</v>
      </c>
      <c r="BW9" s="4"/>
      <c r="BX9" s="4"/>
      <c r="BY9" s="4"/>
      <c r="BZ9" s="4"/>
      <c r="CA9" s="4"/>
      <c r="CB9" s="4"/>
      <c r="CC9" s="11"/>
      <c r="CE9" s="15" t="s">
        <v>174</v>
      </c>
      <c r="CF9" s="4"/>
      <c r="CG9" s="4"/>
      <c r="CH9" s="4"/>
      <c r="CI9" s="4"/>
      <c r="CJ9" s="4"/>
      <c r="CK9" s="4"/>
      <c r="CL9" s="11"/>
      <c r="CN9" s="15" t="s">
        <v>174</v>
      </c>
      <c r="CO9" s="4"/>
      <c r="CP9" s="4"/>
      <c r="CQ9" s="4"/>
      <c r="CR9" s="4"/>
      <c r="CS9" s="4"/>
      <c r="CT9" s="4"/>
      <c r="CU9" s="11"/>
      <c r="CW9" s="15" t="s">
        <v>174</v>
      </c>
      <c r="CX9" s="4"/>
      <c r="CY9" s="4"/>
      <c r="CZ9" s="4"/>
      <c r="DA9" s="4"/>
      <c r="DB9" s="4"/>
      <c r="DC9" s="4"/>
      <c r="DD9" s="11"/>
      <c r="DF9" s="15" t="s">
        <v>174</v>
      </c>
      <c r="DG9" s="4"/>
      <c r="DH9" s="4"/>
      <c r="DI9" s="4"/>
      <c r="DJ9" s="4"/>
      <c r="DK9" s="4"/>
      <c r="DL9" s="4"/>
      <c r="DM9" s="11"/>
      <c r="DO9" s="15" t="s">
        <v>174</v>
      </c>
      <c r="DP9" s="4"/>
      <c r="DQ9" s="4"/>
      <c r="DR9" s="4"/>
      <c r="DS9" s="4"/>
      <c r="DT9" s="4"/>
      <c r="DU9" s="4"/>
      <c r="DV9" s="11"/>
      <c r="DX9" s="15" t="s">
        <v>174</v>
      </c>
      <c r="DY9" s="4"/>
      <c r="DZ9" s="4"/>
      <c r="EA9" s="4"/>
      <c r="EB9" s="4"/>
      <c r="EC9" s="4"/>
      <c r="ED9" s="4"/>
      <c r="EE9" s="11"/>
      <c r="EG9" s="15" t="s">
        <v>174</v>
      </c>
      <c r="EH9" s="4"/>
      <c r="EI9" s="4"/>
      <c r="EJ9" s="4"/>
      <c r="EK9" s="4"/>
      <c r="EL9" s="4"/>
      <c r="EM9" s="4"/>
      <c r="EN9" s="11"/>
      <c r="EP9" s="15" t="s">
        <v>174</v>
      </c>
      <c r="EQ9" s="4"/>
      <c r="ER9" s="4"/>
      <c r="ES9" s="4"/>
      <c r="ET9" s="4"/>
      <c r="EU9" s="4"/>
      <c r="EV9" s="4"/>
      <c r="EW9" s="11"/>
      <c r="EY9" s="15" t="s">
        <v>174</v>
      </c>
      <c r="EZ9" s="4"/>
      <c r="FA9" s="4"/>
      <c r="FB9" s="4"/>
      <c r="FC9" s="4"/>
      <c r="FD9" s="4"/>
      <c r="FE9" s="4"/>
      <c r="FF9" s="11"/>
      <c r="FH9" s="15" t="s">
        <v>174</v>
      </c>
      <c r="FI9" s="4"/>
      <c r="FJ9" s="4"/>
      <c r="FK9" s="4"/>
      <c r="FL9" s="4"/>
      <c r="FM9" s="4"/>
      <c r="FN9" s="4"/>
      <c r="FO9" s="11"/>
      <c r="FQ9" s="15" t="s">
        <v>174</v>
      </c>
      <c r="FR9" s="4"/>
      <c r="FS9" s="4"/>
      <c r="FT9" s="4"/>
      <c r="FU9" s="4"/>
      <c r="FV9" s="4"/>
      <c r="FW9" s="4"/>
      <c r="FX9" s="11"/>
      <c r="FZ9" s="15" t="s">
        <v>174</v>
      </c>
      <c r="GA9" s="4"/>
      <c r="GB9" s="4"/>
      <c r="GC9" s="4"/>
      <c r="GD9" s="4"/>
      <c r="GE9" s="4"/>
      <c r="GF9" s="4"/>
      <c r="GG9" s="11"/>
      <c r="GI9" s="15" t="s">
        <v>174</v>
      </c>
      <c r="GJ9" s="4"/>
      <c r="GK9" s="4"/>
      <c r="GL9" s="4"/>
      <c r="GM9" s="4"/>
      <c r="GN9" s="4"/>
      <c r="GO9" s="4"/>
      <c r="GP9" s="11"/>
      <c r="GR9" s="15" t="s">
        <v>174</v>
      </c>
      <c r="GS9" s="4"/>
      <c r="GT9" s="4"/>
      <c r="GU9" s="4"/>
      <c r="GV9" s="4"/>
      <c r="GW9" s="4"/>
      <c r="GX9" s="4"/>
      <c r="GY9" s="11"/>
      <c r="HA9" s="15" t="s">
        <v>174</v>
      </c>
      <c r="HB9" s="4"/>
      <c r="HC9" s="4"/>
      <c r="HD9" s="4"/>
      <c r="HE9" s="4"/>
      <c r="HF9" s="4"/>
      <c r="HG9" s="4"/>
      <c r="HH9" s="11"/>
      <c r="HJ9" s="15" t="s">
        <v>174</v>
      </c>
      <c r="HK9" s="4"/>
      <c r="HL9" s="4"/>
      <c r="HM9" s="4"/>
      <c r="HN9" s="4"/>
      <c r="HO9" s="4"/>
      <c r="HP9" s="4"/>
      <c r="HQ9" s="11"/>
      <c r="HS9" s="15" t="s">
        <v>174</v>
      </c>
      <c r="HT9" s="4"/>
      <c r="HU9" s="4"/>
      <c r="HV9" s="4"/>
      <c r="HW9" s="4"/>
      <c r="HX9" s="4"/>
      <c r="HY9" s="4"/>
      <c r="HZ9" s="11"/>
    </row>
    <row r="10" spans="1:234" ht="52.8" outlineLevel="1" x14ac:dyDescent="0.25">
      <c r="C10" s="242" t="s">
        <v>433</v>
      </c>
      <c r="D10" s="238"/>
      <c r="E10" s="238"/>
      <c r="F10" s="238"/>
      <c r="G10" s="238"/>
      <c r="H10" s="238"/>
      <c r="I10" s="238"/>
      <c r="K10" s="242" t="s">
        <v>433</v>
      </c>
      <c r="L10" s="248"/>
      <c r="M10" s="248"/>
      <c r="N10" s="248"/>
      <c r="O10" s="248"/>
      <c r="P10" s="248"/>
      <c r="Q10" s="248"/>
      <c r="R10" s="60"/>
      <c r="T10" s="242" t="s">
        <v>433</v>
      </c>
      <c r="U10" s="248"/>
      <c r="V10" s="248"/>
      <c r="W10" s="248"/>
      <c r="X10" s="238"/>
      <c r="Y10" s="238"/>
      <c r="Z10" s="238"/>
      <c r="AA10" s="60"/>
      <c r="AC10" s="242" t="s">
        <v>433</v>
      </c>
      <c r="AD10" s="248"/>
      <c r="AE10" s="248"/>
      <c r="AF10" s="248"/>
      <c r="AG10" s="238"/>
      <c r="AH10" s="238"/>
      <c r="AI10" s="238"/>
      <c r="AJ10" s="60"/>
      <c r="AL10" s="242" t="s">
        <v>433</v>
      </c>
      <c r="AM10" s="248"/>
      <c r="AN10" s="248"/>
      <c r="AO10" s="248"/>
      <c r="AP10" s="238"/>
      <c r="AQ10" s="238"/>
      <c r="AR10" s="238"/>
      <c r="AS10" s="60"/>
      <c r="AU10" s="242" t="s">
        <v>433</v>
      </c>
      <c r="AV10" s="248"/>
      <c r="AW10" s="248"/>
      <c r="AX10" s="248"/>
      <c r="AY10" s="238"/>
      <c r="AZ10" s="238"/>
      <c r="BA10" s="238"/>
      <c r="BB10" s="60"/>
      <c r="BD10" s="242" t="s">
        <v>433</v>
      </c>
      <c r="BE10" s="248"/>
      <c r="BF10" s="248"/>
      <c r="BG10" s="248"/>
      <c r="BH10" s="238"/>
      <c r="BI10" s="238"/>
      <c r="BJ10" s="238"/>
      <c r="BK10" s="60"/>
      <c r="BM10" s="242" t="s">
        <v>433</v>
      </c>
      <c r="BN10" s="248"/>
      <c r="BO10" s="248"/>
      <c r="BP10" s="248"/>
      <c r="BQ10" s="238"/>
      <c r="BR10" s="238"/>
      <c r="BS10" s="238"/>
      <c r="BT10" s="60"/>
      <c r="BV10" s="242" t="s">
        <v>433</v>
      </c>
      <c r="BW10" s="248"/>
      <c r="BX10" s="248"/>
      <c r="BY10" s="248"/>
      <c r="BZ10" s="238"/>
      <c r="CA10" s="238"/>
      <c r="CB10" s="238"/>
      <c r="CC10" s="60"/>
      <c r="CE10" s="242" t="s">
        <v>433</v>
      </c>
      <c r="CF10" s="248"/>
      <c r="CG10" s="248"/>
      <c r="CH10" s="248"/>
      <c r="CI10" s="238"/>
      <c r="CJ10" s="238"/>
      <c r="CK10" s="238"/>
      <c r="CL10" s="60"/>
      <c r="CN10" s="242" t="s">
        <v>433</v>
      </c>
      <c r="CO10" s="248"/>
      <c r="CP10" s="248"/>
      <c r="CQ10" s="248"/>
      <c r="CR10" s="238"/>
      <c r="CS10" s="238"/>
      <c r="CT10" s="238"/>
      <c r="CU10" s="60"/>
      <c r="CW10" s="242" t="s">
        <v>433</v>
      </c>
      <c r="CX10" s="248"/>
      <c r="CY10" s="248"/>
      <c r="CZ10" s="248"/>
      <c r="DA10" s="238"/>
      <c r="DB10" s="238"/>
      <c r="DC10" s="238"/>
      <c r="DD10" s="60"/>
      <c r="DF10" s="242" t="s">
        <v>433</v>
      </c>
      <c r="DG10" s="248"/>
      <c r="DH10" s="248"/>
      <c r="DI10" s="248"/>
      <c r="DJ10" s="238"/>
      <c r="DK10" s="238"/>
      <c r="DL10" s="238"/>
      <c r="DM10" s="60"/>
      <c r="DO10" s="242" t="s">
        <v>433</v>
      </c>
      <c r="DP10" s="248"/>
      <c r="DQ10" s="248"/>
      <c r="DR10" s="248"/>
      <c r="DS10" s="238"/>
      <c r="DT10" s="238"/>
      <c r="DU10" s="238"/>
      <c r="DV10" s="60"/>
      <c r="DX10" s="242" t="s">
        <v>433</v>
      </c>
      <c r="DY10" s="248"/>
      <c r="DZ10" s="248"/>
      <c r="EA10" s="248"/>
      <c r="EB10" s="238"/>
      <c r="EC10" s="238"/>
      <c r="ED10" s="238"/>
      <c r="EE10" s="60"/>
      <c r="EG10" s="242" t="s">
        <v>433</v>
      </c>
      <c r="EH10" s="248"/>
      <c r="EI10" s="248"/>
      <c r="EJ10" s="248"/>
      <c r="EK10" s="238"/>
      <c r="EL10" s="238"/>
      <c r="EM10" s="238"/>
      <c r="EN10" s="60"/>
      <c r="EP10" s="242" t="s">
        <v>433</v>
      </c>
      <c r="EQ10" s="248"/>
      <c r="ER10" s="248"/>
      <c r="ES10" s="248"/>
      <c r="ET10" s="238"/>
      <c r="EU10" s="238"/>
      <c r="EV10" s="238"/>
      <c r="EW10" s="60"/>
      <c r="EY10" s="242" t="s">
        <v>433</v>
      </c>
      <c r="EZ10" s="248"/>
      <c r="FA10" s="248"/>
      <c r="FB10" s="248"/>
      <c r="FC10" s="238"/>
      <c r="FD10" s="238"/>
      <c r="FE10" s="238"/>
      <c r="FF10" s="60"/>
      <c r="FH10" s="242" t="s">
        <v>433</v>
      </c>
      <c r="FI10" s="248"/>
      <c r="FJ10" s="248"/>
      <c r="FK10" s="248"/>
      <c r="FL10" s="238"/>
      <c r="FM10" s="238"/>
      <c r="FN10" s="238"/>
      <c r="FO10" s="60"/>
      <c r="FQ10" s="242" t="s">
        <v>433</v>
      </c>
      <c r="FR10" s="248"/>
      <c r="FS10" s="248"/>
      <c r="FT10" s="248"/>
      <c r="FU10" s="238"/>
      <c r="FV10" s="238"/>
      <c r="FW10" s="238"/>
      <c r="FX10" s="60"/>
      <c r="FZ10" s="242" t="s">
        <v>433</v>
      </c>
      <c r="GA10" s="248"/>
      <c r="GB10" s="248"/>
      <c r="GC10" s="248"/>
      <c r="GD10" s="238"/>
      <c r="GE10" s="238"/>
      <c r="GF10" s="238"/>
      <c r="GG10" s="60"/>
      <c r="GI10" s="242" t="s">
        <v>433</v>
      </c>
      <c r="GJ10" s="248"/>
      <c r="GK10" s="248"/>
      <c r="GL10" s="248"/>
      <c r="GM10" s="238"/>
      <c r="GN10" s="238"/>
      <c r="GO10" s="238"/>
      <c r="GP10" s="60"/>
      <c r="GR10" s="242" t="s">
        <v>433</v>
      </c>
      <c r="GS10" s="248"/>
      <c r="GT10" s="248"/>
      <c r="GU10" s="248"/>
      <c r="GV10" s="238"/>
      <c r="GW10" s="238"/>
      <c r="GX10" s="238"/>
      <c r="GY10" s="60"/>
      <c r="HA10" s="242" t="s">
        <v>433</v>
      </c>
      <c r="HB10" s="248"/>
      <c r="HC10" s="248"/>
      <c r="HD10" s="248"/>
      <c r="HE10" s="238"/>
      <c r="HF10" s="238"/>
      <c r="HG10" s="238"/>
      <c r="HH10" s="60"/>
      <c r="HJ10" s="242" t="s">
        <v>433</v>
      </c>
      <c r="HK10" s="248"/>
      <c r="HL10" s="248"/>
      <c r="HM10" s="248"/>
      <c r="HN10" s="238"/>
      <c r="HO10" s="238"/>
      <c r="HP10" s="238"/>
      <c r="HQ10" s="60"/>
      <c r="HS10" s="242" t="s">
        <v>433</v>
      </c>
      <c r="HT10" s="248"/>
      <c r="HU10" s="248"/>
      <c r="HV10" s="248"/>
      <c r="HW10" s="238"/>
      <c r="HX10" s="238"/>
      <c r="HY10" s="238"/>
      <c r="HZ10" s="60"/>
    </row>
    <row r="11" spans="1:234" ht="52.8" outlineLevel="1" x14ac:dyDescent="0.25">
      <c r="C11" s="242" t="s">
        <v>434</v>
      </c>
      <c r="D11" s="238"/>
      <c r="E11" s="238"/>
      <c r="F11" s="238"/>
      <c r="G11" s="238"/>
      <c r="H11" s="238"/>
      <c r="I11" s="238"/>
      <c r="K11" s="242" t="s">
        <v>434</v>
      </c>
      <c r="L11" s="248"/>
      <c r="M11" s="248"/>
      <c r="N11" s="248"/>
      <c r="O11" s="248"/>
      <c r="P11" s="248"/>
      <c r="Q11" s="248"/>
      <c r="R11" s="60"/>
      <c r="T11" s="242" t="s">
        <v>434</v>
      </c>
      <c r="U11" s="249"/>
      <c r="V11" s="248"/>
      <c r="W11" s="248"/>
      <c r="X11" s="238"/>
      <c r="Y11" s="238"/>
      <c r="Z11" s="238"/>
      <c r="AA11" s="60"/>
      <c r="AC11" s="242" t="s">
        <v>434</v>
      </c>
      <c r="AD11" s="249"/>
      <c r="AE11" s="248"/>
      <c r="AF11" s="248"/>
      <c r="AG11" s="238"/>
      <c r="AH11" s="238"/>
      <c r="AI11" s="238"/>
      <c r="AJ11" s="60"/>
      <c r="AL11" s="242" t="s">
        <v>434</v>
      </c>
      <c r="AM11" s="249"/>
      <c r="AN11" s="248"/>
      <c r="AO11" s="248"/>
      <c r="AP11" s="238"/>
      <c r="AQ11" s="238"/>
      <c r="AR11" s="238"/>
      <c r="AS11" s="60"/>
      <c r="AU11" s="242" t="s">
        <v>434</v>
      </c>
      <c r="AV11" s="249"/>
      <c r="AW11" s="248"/>
      <c r="AX11" s="248"/>
      <c r="AY11" s="238"/>
      <c r="AZ11" s="238"/>
      <c r="BA11" s="238"/>
      <c r="BB11" s="60"/>
      <c r="BD11" s="242" t="s">
        <v>434</v>
      </c>
      <c r="BE11" s="249"/>
      <c r="BF11" s="248"/>
      <c r="BG11" s="248"/>
      <c r="BH11" s="238"/>
      <c r="BI11" s="238"/>
      <c r="BJ11" s="238"/>
      <c r="BK11" s="60"/>
      <c r="BM11" s="242" t="s">
        <v>434</v>
      </c>
      <c r="BN11" s="249"/>
      <c r="BO11" s="248"/>
      <c r="BP11" s="248"/>
      <c r="BQ11" s="238"/>
      <c r="BR11" s="238"/>
      <c r="BS11" s="238"/>
      <c r="BT11" s="60"/>
      <c r="BV11" s="242" t="s">
        <v>434</v>
      </c>
      <c r="BW11" s="249"/>
      <c r="BX11" s="248"/>
      <c r="BY11" s="248"/>
      <c r="BZ11" s="238"/>
      <c r="CA11" s="238"/>
      <c r="CB11" s="238"/>
      <c r="CC11" s="60"/>
      <c r="CE11" s="242" t="s">
        <v>434</v>
      </c>
      <c r="CF11" s="249"/>
      <c r="CG11" s="248"/>
      <c r="CH11" s="248"/>
      <c r="CI11" s="238"/>
      <c r="CJ11" s="238"/>
      <c r="CK11" s="238"/>
      <c r="CL11" s="60"/>
      <c r="CN11" s="242" t="s">
        <v>434</v>
      </c>
      <c r="CO11" s="249"/>
      <c r="CP11" s="248"/>
      <c r="CQ11" s="248"/>
      <c r="CR11" s="238"/>
      <c r="CS11" s="238"/>
      <c r="CT11" s="238"/>
      <c r="CU11" s="60"/>
      <c r="CW11" s="242" t="s">
        <v>434</v>
      </c>
      <c r="CX11" s="249"/>
      <c r="CY11" s="248"/>
      <c r="CZ11" s="248"/>
      <c r="DA11" s="238"/>
      <c r="DB11" s="238"/>
      <c r="DC11" s="238"/>
      <c r="DD11" s="60"/>
      <c r="DF11" s="242" t="s">
        <v>434</v>
      </c>
      <c r="DG11" s="249"/>
      <c r="DH11" s="248"/>
      <c r="DI11" s="248"/>
      <c r="DJ11" s="238"/>
      <c r="DK11" s="238"/>
      <c r="DL11" s="238"/>
      <c r="DM11" s="60"/>
      <c r="DO11" s="242" t="s">
        <v>434</v>
      </c>
      <c r="DP11" s="249"/>
      <c r="DQ11" s="248"/>
      <c r="DR11" s="248"/>
      <c r="DS11" s="238"/>
      <c r="DT11" s="238"/>
      <c r="DU11" s="238"/>
      <c r="DV11" s="60"/>
      <c r="DX11" s="242" t="s">
        <v>434</v>
      </c>
      <c r="DY11" s="249"/>
      <c r="DZ11" s="248"/>
      <c r="EA11" s="248"/>
      <c r="EB11" s="238"/>
      <c r="EC11" s="238"/>
      <c r="ED11" s="238"/>
      <c r="EE11" s="60"/>
      <c r="EG11" s="242" t="s">
        <v>434</v>
      </c>
      <c r="EH11" s="249"/>
      <c r="EI11" s="248"/>
      <c r="EJ11" s="248"/>
      <c r="EK11" s="238"/>
      <c r="EL11" s="238"/>
      <c r="EM11" s="238"/>
      <c r="EN11" s="60"/>
      <c r="EP11" s="242" t="s">
        <v>434</v>
      </c>
      <c r="EQ11" s="249"/>
      <c r="ER11" s="248"/>
      <c r="ES11" s="248"/>
      <c r="ET11" s="238"/>
      <c r="EU11" s="238"/>
      <c r="EV11" s="238"/>
      <c r="EW11" s="60"/>
      <c r="EY11" s="242" t="s">
        <v>434</v>
      </c>
      <c r="EZ11" s="249"/>
      <c r="FA11" s="248"/>
      <c r="FB11" s="248"/>
      <c r="FC11" s="238"/>
      <c r="FD11" s="238"/>
      <c r="FE11" s="238"/>
      <c r="FF11" s="60"/>
      <c r="FH11" s="242" t="s">
        <v>434</v>
      </c>
      <c r="FI11" s="249"/>
      <c r="FJ11" s="248"/>
      <c r="FK11" s="248"/>
      <c r="FL11" s="238"/>
      <c r="FM11" s="238"/>
      <c r="FN11" s="238"/>
      <c r="FO11" s="60"/>
      <c r="FQ11" s="242" t="s">
        <v>434</v>
      </c>
      <c r="FR11" s="249"/>
      <c r="FS11" s="248"/>
      <c r="FT11" s="248"/>
      <c r="FU11" s="238"/>
      <c r="FV11" s="238"/>
      <c r="FW11" s="238"/>
      <c r="FX11" s="60"/>
      <c r="FZ11" s="242" t="s">
        <v>434</v>
      </c>
      <c r="GA11" s="249"/>
      <c r="GB11" s="248"/>
      <c r="GC11" s="248"/>
      <c r="GD11" s="238"/>
      <c r="GE11" s="238"/>
      <c r="GF11" s="238"/>
      <c r="GG11" s="60"/>
      <c r="GI11" s="242" t="s">
        <v>434</v>
      </c>
      <c r="GJ11" s="249"/>
      <c r="GK11" s="248"/>
      <c r="GL11" s="248"/>
      <c r="GM11" s="238"/>
      <c r="GN11" s="238"/>
      <c r="GO11" s="238"/>
      <c r="GP11" s="60"/>
      <c r="GR11" s="242" t="s">
        <v>434</v>
      </c>
      <c r="GS11" s="249"/>
      <c r="GT11" s="248"/>
      <c r="GU11" s="248"/>
      <c r="GV11" s="238"/>
      <c r="GW11" s="238"/>
      <c r="GX11" s="238"/>
      <c r="GY11" s="60"/>
      <c r="HA11" s="242" t="s">
        <v>434</v>
      </c>
      <c r="HB11" s="249"/>
      <c r="HC11" s="248"/>
      <c r="HD11" s="248"/>
      <c r="HE11" s="238"/>
      <c r="HF11" s="238"/>
      <c r="HG11" s="238"/>
      <c r="HH11" s="60"/>
      <c r="HJ11" s="242" t="s">
        <v>434</v>
      </c>
      <c r="HK11" s="249"/>
      <c r="HL11" s="248"/>
      <c r="HM11" s="248"/>
      <c r="HN11" s="238"/>
      <c r="HO11" s="238"/>
      <c r="HP11" s="238"/>
      <c r="HQ11" s="60"/>
      <c r="HS11" s="242" t="s">
        <v>434</v>
      </c>
      <c r="HT11" s="249"/>
      <c r="HU11" s="248"/>
      <c r="HV11" s="248"/>
      <c r="HW11" s="238"/>
      <c r="HX11" s="238"/>
      <c r="HY11" s="238"/>
      <c r="HZ11" s="60"/>
    </row>
    <row r="12" spans="1:234" ht="66" outlineLevel="1" x14ac:dyDescent="0.25">
      <c r="C12" s="242" t="s">
        <v>435</v>
      </c>
      <c r="D12" s="238"/>
      <c r="E12" s="238"/>
      <c r="F12" s="238"/>
      <c r="G12" s="238"/>
      <c r="H12" s="238"/>
      <c r="I12" s="238"/>
      <c r="K12" s="242" t="s">
        <v>435</v>
      </c>
      <c r="L12" s="248"/>
      <c r="M12" s="248"/>
      <c r="N12" s="248"/>
      <c r="O12" s="248"/>
      <c r="P12" s="248"/>
      <c r="Q12" s="248"/>
      <c r="R12" s="60"/>
      <c r="T12" s="242" t="s">
        <v>435</v>
      </c>
      <c r="U12" s="248"/>
      <c r="V12" s="248"/>
      <c r="W12" s="248"/>
      <c r="X12" s="238"/>
      <c r="Y12" s="238"/>
      <c r="Z12" s="238"/>
      <c r="AA12" s="60"/>
      <c r="AC12" s="242" t="s">
        <v>435</v>
      </c>
      <c r="AD12" s="248"/>
      <c r="AE12" s="248"/>
      <c r="AF12" s="248"/>
      <c r="AG12" s="238"/>
      <c r="AH12" s="238"/>
      <c r="AI12" s="238"/>
      <c r="AJ12" s="60"/>
      <c r="AL12" s="242" t="s">
        <v>435</v>
      </c>
      <c r="AM12" s="248"/>
      <c r="AN12" s="248"/>
      <c r="AO12" s="248"/>
      <c r="AP12" s="238"/>
      <c r="AQ12" s="238"/>
      <c r="AR12" s="238"/>
      <c r="AS12" s="60"/>
      <c r="AU12" s="242" t="s">
        <v>435</v>
      </c>
      <c r="AV12" s="248"/>
      <c r="AW12" s="248"/>
      <c r="AX12" s="248"/>
      <c r="AY12" s="238"/>
      <c r="AZ12" s="238"/>
      <c r="BA12" s="238"/>
      <c r="BB12" s="60"/>
      <c r="BD12" s="242" t="s">
        <v>435</v>
      </c>
      <c r="BE12" s="248"/>
      <c r="BF12" s="248"/>
      <c r="BG12" s="248"/>
      <c r="BH12" s="238"/>
      <c r="BI12" s="238"/>
      <c r="BJ12" s="238"/>
      <c r="BK12" s="60"/>
      <c r="BM12" s="242" t="s">
        <v>435</v>
      </c>
      <c r="BN12" s="248"/>
      <c r="BO12" s="248"/>
      <c r="BP12" s="248"/>
      <c r="BQ12" s="238"/>
      <c r="BR12" s="238"/>
      <c r="BS12" s="238"/>
      <c r="BT12" s="60"/>
      <c r="BV12" s="242" t="s">
        <v>435</v>
      </c>
      <c r="BW12" s="248"/>
      <c r="BX12" s="248"/>
      <c r="BY12" s="248"/>
      <c r="BZ12" s="238"/>
      <c r="CA12" s="238"/>
      <c r="CB12" s="238"/>
      <c r="CC12" s="60"/>
      <c r="CE12" s="242" t="s">
        <v>435</v>
      </c>
      <c r="CF12" s="248"/>
      <c r="CG12" s="248"/>
      <c r="CH12" s="248"/>
      <c r="CI12" s="238"/>
      <c r="CJ12" s="238"/>
      <c r="CK12" s="238"/>
      <c r="CL12" s="60"/>
      <c r="CN12" s="242" t="s">
        <v>435</v>
      </c>
      <c r="CO12" s="248"/>
      <c r="CP12" s="248"/>
      <c r="CQ12" s="248"/>
      <c r="CR12" s="238"/>
      <c r="CS12" s="238"/>
      <c r="CT12" s="238"/>
      <c r="CU12" s="60"/>
      <c r="CW12" s="242" t="s">
        <v>435</v>
      </c>
      <c r="CX12" s="248"/>
      <c r="CY12" s="248"/>
      <c r="CZ12" s="248"/>
      <c r="DA12" s="238"/>
      <c r="DB12" s="238"/>
      <c r="DC12" s="238"/>
      <c r="DD12" s="60"/>
      <c r="DF12" s="242" t="s">
        <v>435</v>
      </c>
      <c r="DG12" s="248"/>
      <c r="DH12" s="248"/>
      <c r="DI12" s="248"/>
      <c r="DJ12" s="238"/>
      <c r="DK12" s="238"/>
      <c r="DL12" s="238"/>
      <c r="DM12" s="60"/>
      <c r="DO12" s="242" t="s">
        <v>435</v>
      </c>
      <c r="DP12" s="248"/>
      <c r="DQ12" s="248"/>
      <c r="DR12" s="248"/>
      <c r="DS12" s="238"/>
      <c r="DT12" s="238"/>
      <c r="DU12" s="238"/>
      <c r="DV12" s="60"/>
      <c r="DX12" s="242" t="s">
        <v>435</v>
      </c>
      <c r="DY12" s="248"/>
      <c r="DZ12" s="248"/>
      <c r="EA12" s="248"/>
      <c r="EB12" s="238"/>
      <c r="EC12" s="238"/>
      <c r="ED12" s="238"/>
      <c r="EE12" s="60"/>
      <c r="EG12" s="242" t="s">
        <v>435</v>
      </c>
      <c r="EH12" s="248"/>
      <c r="EI12" s="248"/>
      <c r="EJ12" s="248"/>
      <c r="EK12" s="238"/>
      <c r="EL12" s="238"/>
      <c r="EM12" s="238"/>
      <c r="EN12" s="60"/>
      <c r="EP12" s="242" t="s">
        <v>435</v>
      </c>
      <c r="EQ12" s="248"/>
      <c r="ER12" s="248"/>
      <c r="ES12" s="248"/>
      <c r="ET12" s="238"/>
      <c r="EU12" s="238"/>
      <c r="EV12" s="238"/>
      <c r="EW12" s="60"/>
      <c r="EY12" s="242" t="s">
        <v>435</v>
      </c>
      <c r="EZ12" s="248"/>
      <c r="FA12" s="248"/>
      <c r="FB12" s="248"/>
      <c r="FC12" s="238"/>
      <c r="FD12" s="238"/>
      <c r="FE12" s="238"/>
      <c r="FF12" s="60"/>
      <c r="FH12" s="242" t="s">
        <v>435</v>
      </c>
      <c r="FI12" s="248"/>
      <c r="FJ12" s="248"/>
      <c r="FK12" s="248"/>
      <c r="FL12" s="238"/>
      <c r="FM12" s="238"/>
      <c r="FN12" s="238"/>
      <c r="FO12" s="60"/>
      <c r="FQ12" s="242" t="s">
        <v>435</v>
      </c>
      <c r="FR12" s="248"/>
      <c r="FS12" s="248"/>
      <c r="FT12" s="248"/>
      <c r="FU12" s="238"/>
      <c r="FV12" s="238"/>
      <c r="FW12" s="238"/>
      <c r="FX12" s="60"/>
      <c r="FZ12" s="242" t="s">
        <v>435</v>
      </c>
      <c r="GA12" s="248"/>
      <c r="GB12" s="248"/>
      <c r="GC12" s="248"/>
      <c r="GD12" s="238"/>
      <c r="GE12" s="238"/>
      <c r="GF12" s="238"/>
      <c r="GG12" s="60"/>
      <c r="GI12" s="242" t="s">
        <v>435</v>
      </c>
      <c r="GJ12" s="248"/>
      <c r="GK12" s="248"/>
      <c r="GL12" s="248"/>
      <c r="GM12" s="238"/>
      <c r="GN12" s="238"/>
      <c r="GO12" s="238"/>
      <c r="GP12" s="60"/>
      <c r="GR12" s="242" t="s">
        <v>435</v>
      </c>
      <c r="GS12" s="248"/>
      <c r="GT12" s="248"/>
      <c r="GU12" s="248"/>
      <c r="GV12" s="238"/>
      <c r="GW12" s="238"/>
      <c r="GX12" s="238"/>
      <c r="GY12" s="60"/>
      <c r="HA12" s="242" t="s">
        <v>435</v>
      </c>
      <c r="HB12" s="248"/>
      <c r="HC12" s="248"/>
      <c r="HD12" s="248"/>
      <c r="HE12" s="238"/>
      <c r="HF12" s="238"/>
      <c r="HG12" s="238"/>
      <c r="HH12" s="60"/>
      <c r="HJ12" s="242" t="s">
        <v>435</v>
      </c>
      <c r="HK12" s="248"/>
      <c r="HL12" s="248"/>
      <c r="HM12" s="248"/>
      <c r="HN12" s="238"/>
      <c r="HO12" s="238"/>
      <c r="HP12" s="238"/>
      <c r="HQ12" s="60"/>
      <c r="HS12" s="242" t="s">
        <v>435</v>
      </c>
      <c r="HT12" s="248"/>
      <c r="HU12" s="248"/>
      <c r="HV12" s="248"/>
      <c r="HW12" s="238"/>
      <c r="HX12" s="238"/>
      <c r="HY12" s="238"/>
      <c r="HZ12" s="60"/>
    </row>
    <row r="13" spans="1:234" ht="39.6" outlineLevel="1" x14ac:dyDescent="0.25">
      <c r="C13" s="242" t="s">
        <v>170</v>
      </c>
      <c r="D13" s="238"/>
      <c r="E13" s="238"/>
      <c r="F13" s="238"/>
      <c r="G13" s="238"/>
      <c r="H13" s="238"/>
      <c r="I13" s="238"/>
      <c r="K13" s="242" t="s">
        <v>170</v>
      </c>
      <c r="L13" s="248"/>
      <c r="M13" s="248"/>
      <c r="N13" s="248"/>
      <c r="O13" s="248"/>
      <c r="P13" s="248"/>
      <c r="Q13" s="248"/>
      <c r="R13" s="60"/>
      <c r="T13" s="242" t="s">
        <v>170</v>
      </c>
      <c r="U13" s="248"/>
      <c r="V13" s="248"/>
      <c r="W13" s="248"/>
      <c r="X13" s="238"/>
      <c r="Y13" s="238"/>
      <c r="Z13" s="238"/>
      <c r="AA13" s="60"/>
      <c r="AC13" s="242" t="s">
        <v>170</v>
      </c>
      <c r="AD13" s="248"/>
      <c r="AE13" s="248"/>
      <c r="AF13" s="248"/>
      <c r="AG13" s="238"/>
      <c r="AH13" s="238"/>
      <c r="AI13" s="238"/>
      <c r="AJ13" s="60"/>
      <c r="AL13" s="242" t="s">
        <v>170</v>
      </c>
      <c r="AM13" s="248"/>
      <c r="AN13" s="248"/>
      <c r="AO13" s="248"/>
      <c r="AP13" s="238"/>
      <c r="AQ13" s="238"/>
      <c r="AR13" s="238"/>
      <c r="AS13" s="60"/>
      <c r="AU13" s="242" t="s">
        <v>170</v>
      </c>
      <c r="AV13" s="248"/>
      <c r="AW13" s="248"/>
      <c r="AX13" s="248"/>
      <c r="AY13" s="238"/>
      <c r="AZ13" s="238"/>
      <c r="BA13" s="238"/>
      <c r="BB13" s="60"/>
      <c r="BD13" s="242" t="s">
        <v>170</v>
      </c>
      <c r="BE13" s="248"/>
      <c r="BF13" s="248"/>
      <c r="BG13" s="248"/>
      <c r="BH13" s="238"/>
      <c r="BI13" s="238"/>
      <c r="BJ13" s="238"/>
      <c r="BK13" s="60"/>
      <c r="BM13" s="242" t="s">
        <v>170</v>
      </c>
      <c r="BN13" s="248"/>
      <c r="BO13" s="248"/>
      <c r="BP13" s="248"/>
      <c r="BQ13" s="238"/>
      <c r="BR13" s="238"/>
      <c r="BS13" s="238"/>
      <c r="BT13" s="60"/>
      <c r="BV13" s="242" t="s">
        <v>170</v>
      </c>
      <c r="BW13" s="248"/>
      <c r="BX13" s="248"/>
      <c r="BY13" s="248"/>
      <c r="BZ13" s="238"/>
      <c r="CA13" s="238"/>
      <c r="CB13" s="238"/>
      <c r="CC13" s="60"/>
      <c r="CE13" s="242" t="s">
        <v>170</v>
      </c>
      <c r="CF13" s="248"/>
      <c r="CG13" s="248"/>
      <c r="CH13" s="248"/>
      <c r="CI13" s="238"/>
      <c r="CJ13" s="238"/>
      <c r="CK13" s="238"/>
      <c r="CL13" s="60"/>
      <c r="CN13" s="242" t="s">
        <v>170</v>
      </c>
      <c r="CO13" s="248"/>
      <c r="CP13" s="248"/>
      <c r="CQ13" s="248"/>
      <c r="CR13" s="238"/>
      <c r="CS13" s="238"/>
      <c r="CT13" s="238"/>
      <c r="CU13" s="60"/>
      <c r="CW13" s="242" t="s">
        <v>170</v>
      </c>
      <c r="CX13" s="248"/>
      <c r="CY13" s="248"/>
      <c r="CZ13" s="248"/>
      <c r="DA13" s="238"/>
      <c r="DB13" s="238"/>
      <c r="DC13" s="238"/>
      <c r="DD13" s="60"/>
      <c r="DF13" s="242" t="s">
        <v>170</v>
      </c>
      <c r="DG13" s="248"/>
      <c r="DH13" s="248"/>
      <c r="DI13" s="248"/>
      <c r="DJ13" s="238"/>
      <c r="DK13" s="238"/>
      <c r="DL13" s="238"/>
      <c r="DM13" s="60"/>
      <c r="DO13" s="242" t="s">
        <v>170</v>
      </c>
      <c r="DP13" s="248"/>
      <c r="DQ13" s="248"/>
      <c r="DR13" s="248"/>
      <c r="DS13" s="238"/>
      <c r="DT13" s="238"/>
      <c r="DU13" s="238"/>
      <c r="DV13" s="60"/>
      <c r="DX13" s="242" t="s">
        <v>170</v>
      </c>
      <c r="DY13" s="248"/>
      <c r="DZ13" s="248"/>
      <c r="EA13" s="248"/>
      <c r="EB13" s="238"/>
      <c r="EC13" s="238"/>
      <c r="ED13" s="238"/>
      <c r="EE13" s="60"/>
      <c r="EG13" s="242" t="s">
        <v>170</v>
      </c>
      <c r="EH13" s="248"/>
      <c r="EI13" s="248"/>
      <c r="EJ13" s="248"/>
      <c r="EK13" s="238"/>
      <c r="EL13" s="238"/>
      <c r="EM13" s="238"/>
      <c r="EN13" s="60"/>
      <c r="EP13" s="242" t="s">
        <v>170</v>
      </c>
      <c r="EQ13" s="248"/>
      <c r="ER13" s="248"/>
      <c r="ES13" s="248"/>
      <c r="ET13" s="238"/>
      <c r="EU13" s="238"/>
      <c r="EV13" s="238"/>
      <c r="EW13" s="60"/>
      <c r="EY13" s="242" t="s">
        <v>170</v>
      </c>
      <c r="EZ13" s="248"/>
      <c r="FA13" s="248"/>
      <c r="FB13" s="248"/>
      <c r="FC13" s="238"/>
      <c r="FD13" s="238"/>
      <c r="FE13" s="238"/>
      <c r="FF13" s="60"/>
      <c r="FH13" s="242" t="s">
        <v>170</v>
      </c>
      <c r="FI13" s="248"/>
      <c r="FJ13" s="248"/>
      <c r="FK13" s="248"/>
      <c r="FL13" s="238"/>
      <c r="FM13" s="238"/>
      <c r="FN13" s="238"/>
      <c r="FO13" s="60"/>
      <c r="FQ13" s="242" t="s">
        <v>170</v>
      </c>
      <c r="FR13" s="248"/>
      <c r="FS13" s="248"/>
      <c r="FT13" s="248"/>
      <c r="FU13" s="238"/>
      <c r="FV13" s="238"/>
      <c r="FW13" s="238"/>
      <c r="FX13" s="60"/>
      <c r="FZ13" s="242" t="s">
        <v>170</v>
      </c>
      <c r="GA13" s="248"/>
      <c r="GB13" s="248"/>
      <c r="GC13" s="248"/>
      <c r="GD13" s="238"/>
      <c r="GE13" s="238"/>
      <c r="GF13" s="238"/>
      <c r="GG13" s="60"/>
      <c r="GI13" s="242" t="s">
        <v>170</v>
      </c>
      <c r="GJ13" s="248"/>
      <c r="GK13" s="248"/>
      <c r="GL13" s="248"/>
      <c r="GM13" s="238"/>
      <c r="GN13" s="238"/>
      <c r="GO13" s="238"/>
      <c r="GP13" s="60"/>
      <c r="GR13" s="242" t="s">
        <v>170</v>
      </c>
      <c r="GS13" s="248"/>
      <c r="GT13" s="248"/>
      <c r="GU13" s="248"/>
      <c r="GV13" s="238"/>
      <c r="GW13" s="238"/>
      <c r="GX13" s="238"/>
      <c r="GY13" s="60"/>
      <c r="HA13" s="242" t="s">
        <v>170</v>
      </c>
      <c r="HB13" s="248"/>
      <c r="HC13" s="248"/>
      <c r="HD13" s="248"/>
      <c r="HE13" s="238"/>
      <c r="HF13" s="238"/>
      <c r="HG13" s="238"/>
      <c r="HH13" s="60"/>
      <c r="HJ13" s="242" t="s">
        <v>170</v>
      </c>
      <c r="HK13" s="248"/>
      <c r="HL13" s="248"/>
      <c r="HM13" s="248"/>
      <c r="HN13" s="238"/>
      <c r="HO13" s="238"/>
      <c r="HP13" s="238"/>
      <c r="HQ13" s="60"/>
      <c r="HS13" s="242" t="s">
        <v>170</v>
      </c>
      <c r="HT13" s="248"/>
      <c r="HU13" s="248"/>
      <c r="HV13" s="248"/>
      <c r="HW13" s="238"/>
      <c r="HX13" s="238"/>
      <c r="HY13" s="238"/>
      <c r="HZ13" s="60"/>
    </row>
    <row r="14" spans="1:234" ht="39.6" outlineLevel="1" x14ac:dyDescent="0.25">
      <c r="C14" s="242" t="s">
        <v>436</v>
      </c>
      <c r="D14" s="238"/>
      <c r="E14" s="238"/>
      <c r="F14" s="238"/>
      <c r="G14" s="238"/>
      <c r="H14" s="238"/>
      <c r="I14" s="238"/>
      <c r="K14" s="242" t="s">
        <v>436</v>
      </c>
      <c r="L14" s="248"/>
      <c r="M14" s="248"/>
      <c r="N14" s="248"/>
      <c r="O14" s="248"/>
      <c r="P14" s="248"/>
      <c r="Q14" s="248"/>
      <c r="R14" s="60"/>
      <c r="T14" s="242" t="s">
        <v>436</v>
      </c>
      <c r="U14" s="248"/>
      <c r="V14" s="248"/>
      <c r="W14" s="248"/>
      <c r="X14" s="238"/>
      <c r="Y14" s="238"/>
      <c r="Z14" s="238"/>
      <c r="AA14" s="60"/>
      <c r="AC14" s="242" t="s">
        <v>436</v>
      </c>
      <c r="AD14" s="248"/>
      <c r="AE14" s="248"/>
      <c r="AF14" s="248"/>
      <c r="AG14" s="238"/>
      <c r="AH14" s="238"/>
      <c r="AI14" s="238"/>
      <c r="AJ14" s="60"/>
      <c r="AL14" s="242" t="s">
        <v>436</v>
      </c>
      <c r="AM14" s="248"/>
      <c r="AN14" s="248"/>
      <c r="AO14" s="248"/>
      <c r="AP14" s="238"/>
      <c r="AQ14" s="238"/>
      <c r="AR14" s="238"/>
      <c r="AS14" s="60"/>
      <c r="AU14" s="242" t="s">
        <v>436</v>
      </c>
      <c r="AV14" s="248"/>
      <c r="AW14" s="248"/>
      <c r="AX14" s="248"/>
      <c r="AY14" s="238"/>
      <c r="AZ14" s="238"/>
      <c r="BA14" s="238"/>
      <c r="BB14" s="60"/>
      <c r="BD14" s="242" t="s">
        <v>436</v>
      </c>
      <c r="BE14" s="248"/>
      <c r="BF14" s="248"/>
      <c r="BG14" s="248"/>
      <c r="BH14" s="238"/>
      <c r="BI14" s="238"/>
      <c r="BJ14" s="238"/>
      <c r="BK14" s="60"/>
      <c r="BM14" s="242" t="s">
        <v>436</v>
      </c>
      <c r="BN14" s="248"/>
      <c r="BO14" s="248"/>
      <c r="BP14" s="248"/>
      <c r="BQ14" s="238"/>
      <c r="BR14" s="238"/>
      <c r="BS14" s="238"/>
      <c r="BT14" s="60"/>
      <c r="BV14" s="242" t="s">
        <v>436</v>
      </c>
      <c r="BW14" s="248"/>
      <c r="BX14" s="248"/>
      <c r="BY14" s="248"/>
      <c r="BZ14" s="238"/>
      <c r="CA14" s="238"/>
      <c r="CB14" s="238"/>
      <c r="CC14" s="60"/>
      <c r="CE14" s="242" t="s">
        <v>436</v>
      </c>
      <c r="CF14" s="248"/>
      <c r="CG14" s="248"/>
      <c r="CH14" s="248"/>
      <c r="CI14" s="238"/>
      <c r="CJ14" s="238"/>
      <c r="CK14" s="238"/>
      <c r="CL14" s="60"/>
      <c r="CN14" s="242" t="s">
        <v>436</v>
      </c>
      <c r="CO14" s="248"/>
      <c r="CP14" s="248"/>
      <c r="CQ14" s="248"/>
      <c r="CR14" s="238"/>
      <c r="CS14" s="238"/>
      <c r="CT14" s="238"/>
      <c r="CU14" s="60"/>
      <c r="CW14" s="242" t="s">
        <v>436</v>
      </c>
      <c r="CX14" s="248"/>
      <c r="CY14" s="248"/>
      <c r="CZ14" s="248"/>
      <c r="DA14" s="238"/>
      <c r="DB14" s="238"/>
      <c r="DC14" s="238"/>
      <c r="DD14" s="60"/>
      <c r="DF14" s="242" t="s">
        <v>436</v>
      </c>
      <c r="DG14" s="248"/>
      <c r="DH14" s="248"/>
      <c r="DI14" s="248"/>
      <c r="DJ14" s="238"/>
      <c r="DK14" s="238"/>
      <c r="DL14" s="238"/>
      <c r="DM14" s="60"/>
      <c r="DO14" s="242" t="s">
        <v>436</v>
      </c>
      <c r="DP14" s="248"/>
      <c r="DQ14" s="248"/>
      <c r="DR14" s="248"/>
      <c r="DS14" s="238"/>
      <c r="DT14" s="238"/>
      <c r="DU14" s="238"/>
      <c r="DV14" s="60"/>
      <c r="DX14" s="242" t="s">
        <v>436</v>
      </c>
      <c r="DY14" s="248"/>
      <c r="DZ14" s="248"/>
      <c r="EA14" s="248"/>
      <c r="EB14" s="238"/>
      <c r="EC14" s="238"/>
      <c r="ED14" s="238"/>
      <c r="EE14" s="60"/>
      <c r="EG14" s="242" t="s">
        <v>436</v>
      </c>
      <c r="EH14" s="248"/>
      <c r="EI14" s="248"/>
      <c r="EJ14" s="248"/>
      <c r="EK14" s="238"/>
      <c r="EL14" s="238"/>
      <c r="EM14" s="238"/>
      <c r="EN14" s="60"/>
      <c r="EP14" s="242" t="s">
        <v>436</v>
      </c>
      <c r="EQ14" s="248"/>
      <c r="ER14" s="248"/>
      <c r="ES14" s="248"/>
      <c r="ET14" s="238"/>
      <c r="EU14" s="238"/>
      <c r="EV14" s="238"/>
      <c r="EW14" s="60"/>
      <c r="EY14" s="242" t="s">
        <v>436</v>
      </c>
      <c r="EZ14" s="248"/>
      <c r="FA14" s="248"/>
      <c r="FB14" s="248"/>
      <c r="FC14" s="238"/>
      <c r="FD14" s="238"/>
      <c r="FE14" s="238"/>
      <c r="FF14" s="60"/>
      <c r="FH14" s="242" t="s">
        <v>436</v>
      </c>
      <c r="FI14" s="248"/>
      <c r="FJ14" s="248"/>
      <c r="FK14" s="248"/>
      <c r="FL14" s="238"/>
      <c r="FM14" s="238"/>
      <c r="FN14" s="238"/>
      <c r="FO14" s="60"/>
      <c r="FQ14" s="242" t="s">
        <v>436</v>
      </c>
      <c r="FR14" s="248"/>
      <c r="FS14" s="248"/>
      <c r="FT14" s="248"/>
      <c r="FU14" s="238"/>
      <c r="FV14" s="238"/>
      <c r="FW14" s="238"/>
      <c r="FX14" s="60"/>
      <c r="FZ14" s="242" t="s">
        <v>436</v>
      </c>
      <c r="GA14" s="248"/>
      <c r="GB14" s="248"/>
      <c r="GC14" s="248"/>
      <c r="GD14" s="238"/>
      <c r="GE14" s="238"/>
      <c r="GF14" s="238"/>
      <c r="GG14" s="60"/>
      <c r="GI14" s="242" t="s">
        <v>436</v>
      </c>
      <c r="GJ14" s="248"/>
      <c r="GK14" s="248"/>
      <c r="GL14" s="248"/>
      <c r="GM14" s="238"/>
      <c r="GN14" s="238"/>
      <c r="GO14" s="238"/>
      <c r="GP14" s="60"/>
      <c r="GR14" s="242" t="s">
        <v>436</v>
      </c>
      <c r="GS14" s="248"/>
      <c r="GT14" s="248"/>
      <c r="GU14" s="248"/>
      <c r="GV14" s="238"/>
      <c r="GW14" s="238"/>
      <c r="GX14" s="238"/>
      <c r="GY14" s="60"/>
      <c r="HA14" s="242" t="s">
        <v>436</v>
      </c>
      <c r="HB14" s="248"/>
      <c r="HC14" s="248"/>
      <c r="HD14" s="248"/>
      <c r="HE14" s="238"/>
      <c r="HF14" s="238"/>
      <c r="HG14" s="238"/>
      <c r="HH14" s="60"/>
      <c r="HJ14" s="242" t="s">
        <v>436</v>
      </c>
      <c r="HK14" s="248"/>
      <c r="HL14" s="248"/>
      <c r="HM14" s="248"/>
      <c r="HN14" s="238"/>
      <c r="HO14" s="238"/>
      <c r="HP14" s="238"/>
      <c r="HQ14" s="60"/>
      <c r="HS14" s="242" t="s">
        <v>436</v>
      </c>
      <c r="HT14" s="248"/>
      <c r="HU14" s="248"/>
      <c r="HV14" s="248"/>
      <c r="HW14" s="238"/>
      <c r="HX14" s="238"/>
      <c r="HY14" s="238"/>
      <c r="HZ14" s="60"/>
    </row>
    <row r="15" spans="1:234" ht="13.8" outlineLevel="1" x14ac:dyDescent="0.25">
      <c r="C15" s="228" t="s">
        <v>1</v>
      </c>
      <c r="D15" s="229" t="e">
        <f>AVERAGE(L15,U15,AD15,AM15,AV15,BE15,BN15,BW15,CF15,CO15,CX15,DG15,DP15,DY15,EH15,EQ15,EZ15,FI15,FR15,GA15,GJ15,GS15,HB15,HK15,HT15)</f>
        <v>#DIV/0!</v>
      </c>
      <c r="E15" s="229" t="e">
        <f t="shared" ref="E15:I15" si="4">AVERAGE(M15,V15,AE15,AN15,AW15,BF15,BO15,BX15,CG15,CP15,CY15,DH15,DQ15,DZ15,EI15,ER15,FA15,FJ15,FS15,GB15,GK15,GT15,HC15,HL15,HU15)</f>
        <v>#DIV/0!</v>
      </c>
      <c r="F15" s="229" t="e">
        <f t="shared" si="4"/>
        <v>#DIV/0!</v>
      </c>
      <c r="G15" s="229" t="e">
        <f t="shared" si="4"/>
        <v>#DIV/0!</v>
      </c>
      <c r="H15" s="229" t="e">
        <f t="shared" si="4"/>
        <v>#DIV/0!</v>
      </c>
      <c r="I15" s="229" t="e">
        <f t="shared" si="4"/>
        <v>#DIV/0!</v>
      </c>
      <c r="K15" s="250" t="s">
        <v>1</v>
      </c>
      <c r="L15" s="251" t="str">
        <f>IF(COUNT(L10:L14)=0,"",AVERAGE(L10:L14))</f>
        <v/>
      </c>
      <c r="M15" s="251" t="str">
        <f t="shared" ref="M15:Q15" si="5">IF(COUNT(M10:M14)=0,"",AVERAGE(M10:M14))</f>
        <v/>
      </c>
      <c r="N15" s="251" t="str">
        <f t="shared" si="5"/>
        <v/>
      </c>
      <c r="O15" s="251" t="str">
        <f t="shared" si="5"/>
        <v/>
      </c>
      <c r="P15" s="251"/>
      <c r="Q15" s="251" t="str">
        <f t="shared" si="5"/>
        <v/>
      </c>
      <c r="R15" s="1"/>
      <c r="T15" s="250" t="s">
        <v>1</v>
      </c>
      <c r="U15" s="251" t="str">
        <f>IF(COUNT(U10:U14)=0,"",AVERAGE(U10:U14))</f>
        <v/>
      </c>
      <c r="V15" s="251" t="str">
        <f t="shared" ref="V15" si="6">IF(COUNT(V10:V14)=0,"",AVERAGE(V10:V14))</f>
        <v/>
      </c>
      <c r="W15" s="251" t="str">
        <f t="shared" ref="W15" si="7">IF(COUNT(W10:W14)=0,"",AVERAGE(W10:W14))</f>
        <v/>
      </c>
      <c r="X15" s="251" t="str">
        <f t="shared" ref="X15" si="8">IF(COUNT(X10:X14)=0,"",AVERAGE(X10:X14))</f>
        <v/>
      </c>
      <c r="Y15" s="251" t="str">
        <f t="shared" ref="Y15:Z15" si="9">IF(COUNT(Y10:Y14)=0,"",AVERAGE(Y10:Y14))</f>
        <v/>
      </c>
      <c r="Z15" s="251" t="str">
        <f t="shared" si="9"/>
        <v/>
      </c>
      <c r="AA15" s="1"/>
      <c r="AC15" s="250" t="s">
        <v>1</v>
      </c>
      <c r="AD15" s="251" t="str">
        <f>IF(COUNT(AD10:AD14)=0,"",AVERAGE(AD10:AD14))</f>
        <v/>
      </c>
      <c r="AE15" s="251" t="str">
        <f t="shared" ref="AE15" si="10">IF(COUNT(AE10:AE14)=0,"",AVERAGE(AE10:AE14))</f>
        <v/>
      </c>
      <c r="AF15" s="251" t="str">
        <f t="shared" ref="AF15" si="11">IF(COUNT(AF10:AF14)=0,"",AVERAGE(AF10:AF14))</f>
        <v/>
      </c>
      <c r="AG15" s="251" t="str">
        <f t="shared" ref="AG15" si="12">IF(COUNT(AG10:AG14)=0,"",AVERAGE(AG10:AG14))</f>
        <v/>
      </c>
      <c r="AH15" s="251" t="str">
        <f t="shared" ref="AH15:AI15" si="13">IF(COUNT(AH10:AH14)=0,"",AVERAGE(AH10:AH14))</f>
        <v/>
      </c>
      <c r="AI15" s="251" t="str">
        <f t="shared" si="13"/>
        <v/>
      </c>
      <c r="AJ15" s="1"/>
      <c r="AL15" s="250" t="s">
        <v>1</v>
      </c>
      <c r="AM15" s="251" t="str">
        <f>IF(COUNT(AM10:AM14)=0,"",AVERAGE(AM10:AM14))</f>
        <v/>
      </c>
      <c r="AN15" s="251" t="str">
        <f t="shared" ref="AN15" si="14">IF(COUNT(AN10:AN14)=0,"",AVERAGE(AN10:AN14))</f>
        <v/>
      </c>
      <c r="AO15" s="251" t="str">
        <f t="shared" ref="AO15" si="15">IF(COUNT(AO10:AO14)=0,"",AVERAGE(AO10:AO14))</f>
        <v/>
      </c>
      <c r="AP15" s="251" t="str">
        <f t="shared" ref="AP15" si="16">IF(COUNT(AP10:AP14)=0,"",AVERAGE(AP10:AP14))</f>
        <v/>
      </c>
      <c r="AQ15" s="251" t="str">
        <f t="shared" ref="AQ15:AR15" si="17">IF(COUNT(AQ10:AQ14)=0,"",AVERAGE(AQ10:AQ14))</f>
        <v/>
      </c>
      <c r="AR15" s="251" t="str">
        <f t="shared" si="17"/>
        <v/>
      </c>
      <c r="AS15" s="1"/>
      <c r="AU15" s="250" t="s">
        <v>1</v>
      </c>
      <c r="AV15" s="251" t="str">
        <f>IF(COUNT(AV10:AV14)=0,"",AVERAGE(AV10:AV14))</f>
        <v/>
      </c>
      <c r="AW15" s="251" t="str">
        <f t="shared" ref="AW15" si="18">IF(COUNT(AW10:AW14)=0,"",AVERAGE(AW10:AW14))</f>
        <v/>
      </c>
      <c r="AX15" s="251" t="str">
        <f t="shared" ref="AX15" si="19">IF(COUNT(AX10:AX14)=0,"",AVERAGE(AX10:AX14))</f>
        <v/>
      </c>
      <c r="AY15" s="251" t="str">
        <f t="shared" ref="AY15" si="20">IF(COUNT(AY10:AY14)=0,"",AVERAGE(AY10:AY14))</f>
        <v/>
      </c>
      <c r="AZ15" s="251" t="str">
        <f t="shared" ref="AZ15:BA15" si="21">IF(COUNT(AZ10:AZ14)=0,"",AVERAGE(AZ10:AZ14))</f>
        <v/>
      </c>
      <c r="BA15" s="251" t="str">
        <f t="shared" si="21"/>
        <v/>
      </c>
      <c r="BB15" s="1"/>
      <c r="BD15" s="250" t="s">
        <v>1</v>
      </c>
      <c r="BE15" s="251" t="str">
        <f>IF(COUNT(BE10:BE14)=0,"",AVERAGE(BE10:BE14))</f>
        <v/>
      </c>
      <c r="BF15" s="251" t="str">
        <f t="shared" ref="BF15" si="22">IF(COUNT(BF10:BF14)=0,"",AVERAGE(BF10:BF14))</f>
        <v/>
      </c>
      <c r="BG15" s="251" t="str">
        <f t="shared" ref="BG15" si="23">IF(COUNT(BG10:BG14)=0,"",AVERAGE(BG10:BG14))</f>
        <v/>
      </c>
      <c r="BH15" s="251" t="str">
        <f t="shared" ref="BH15" si="24">IF(COUNT(BH10:BH14)=0,"",AVERAGE(BH10:BH14))</f>
        <v/>
      </c>
      <c r="BI15" s="251" t="str">
        <f t="shared" ref="BI15:BJ15" si="25">IF(COUNT(BI10:BI14)=0,"",AVERAGE(BI10:BI14))</f>
        <v/>
      </c>
      <c r="BJ15" s="251" t="str">
        <f t="shared" si="25"/>
        <v/>
      </c>
      <c r="BK15" s="1"/>
      <c r="BM15" s="250" t="s">
        <v>1</v>
      </c>
      <c r="BN15" s="251" t="str">
        <f>IF(COUNT(BN10:BN14)=0,"",AVERAGE(BN10:BN14))</f>
        <v/>
      </c>
      <c r="BO15" s="251" t="str">
        <f t="shared" ref="BO15" si="26">IF(COUNT(BO10:BO14)=0,"",AVERAGE(BO10:BO14))</f>
        <v/>
      </c>
      <c r="BP15" s="251" t="str">
        <f t="shared" ref="BP15" si="27">IF(COUNT(BP10:BP14)=0,"",AVERAGE(BP10:BP14))</f>
        <v/>
      </c>
      <c r="BQ15" s="251" t="str">
        <f t="shared" ref="BQ15" si="28">IF(COUNT(BQ10:BQ14)=0,"",AVERAGE(BQ10:BQ14))</f>
        <v/>
      </c>
      <c r="BR15" s="251" t="str">
        <f t="shared" ref="BR15:BS15" si="29">IF(COUNT(BR10:BR14)=0,"",AVERAGE(BR10:BR14))</f>
        <v/>
      </c>
      <c r="BS15" s="251" t="str">
        <f t="shared" si="29"/>
        <v/>
      </c>
      <c r="BT15" s="1"/>
      <c r="BV15" s="250" t="s">
        <v>1</v>
      </c>
      <c r="BW15" s="251" t="str">
        <f>IF(COUNT(BW10:BW14)=0,"",AVERAGE(BW10:BW14))</f>
        <v/>
      </c>
      <c r="BX15" s="251" t="str">
        <f t="shared" ref="BX15" si="30">IF(COUNT(BX10:BX14)=0,"",AVERAGE(BX10:BX14))</f>
        <v/>
      </c>
      <c r="BY15" s="251" t="str">
        <f t="shared" ref="BY15" si="31">IF(COUNT(BY10:BY14)=0,"",AVERAGE(BY10:BY14))</f>
        <v/>
      </c>
      <c r="BZ15" s="251" t="str">
        <f t="shared" ref="BZ15" si="32">IF(COUNT(BZ10:BZ14)=0,"",AVERAGE(BZ10:BZ14))</f>
        <v/>
      </c>
      <c r="CA15" s="251" t="str">
        <f t="shared" ref="CA15:CB15" si="33">IF(COUNT(CA10:CA14)=0,"",AVERAGE(CA10:CA14))</f>
        <v/>
      </c>
      <c r="CB15" s="251" t="str">
        <f t="shared" si="33"/>
        <v/>
      </c>
      <c r="CC15" s="1"/>
      <c r="CE15" s="250" t="s">
        <v>1</v>
      </c>
      <c r="CF15" s="251" t="str">
        <f>IF(COUNT(CF10:CF14)=0,"",AVERAGE(CF10:CF14))</f>
        <v/>
      </c>
      <c r="CG15" s="251" t="str">
        <f t="shared" ref="CG15" si="34">IF(COUNT(CG10:CG14)=0,"",AVERAGE(CG10:CG14))</f>
        <v/>
      </c>
      <c r="CH15" s="251" t="str">
        <f t="shared" ref="CH15" si="35">IF(COUNT(CH10:CH14)=0,"",AVERAGE(CH10:CH14))</f>
        <v/>
      </c>
      <c r="CI15" s="251" t="str">
        <f t="shared" ref="CI15" si="36">IF(COUNT(CI10:CI14)=0,"",AVERAGE(CI10:CI14))</f>
        <v/>
      </c>
      <c r="CJ15" s="251" t="str">
        <f t="shared" ref="CJ15:CK15" si="37">IF(COUNT(CJ10:CJ14)=0,"",AVERAGE(CJ10:CJ14))</f>
        <v/>
      </c>
      <c r="CK15" s="251" t="str">
        <f t="shared" si="37"/>
        <v/>
      </c>
      <c r="CL15" s="1"/>
      <c r="CN15" s="250" t="s">
        <v>1</v>
      </c>
      <c r="CO15" s="251" t="str">
        <f>IF(COUNT(CO10:CO14)=0,"",AVERAGE(CO10:CO14))</f>
        <v/>
      </c>
      <c r="CP15" s="251" t="str">
        <f t="shared" ref="CP15" si="38">IF(COUNT(CP10:CP14)=0,"",AVERAGE(CP10:CP14))</f>
        <v/>
      </c>
      <c r="CQ15" s="251" t="str">
        <f t="shared" ref="CQ15" si="39">IF(COUNT(CQ10:CQ14)=0,"",AVERAGE(CQ10:CQ14))</f>
        <v/>
      </c>
      <c r="CR15" s="251" t="str">
        <f t="shared" ref="CR15" si="40">IF(COUNT(CR10:CR14)=0,"",AVERAGE(CR10:CR14))</f>
        <v/>
      </c>
      <c r="CS15" s="251" t="str">
        <f t="shared" ref="CS15:CT15" si="41">IF(COUNT(CS10:CS14)=0,"",AVERAGE(CS10:CS14))</f>
        <v/>
      </c>
      <c r="CT15" s="251" t="str">
        <f t="shared" si="41"/>
        <v/>
      </c>
      <c r="CU15" s="1"/>
      <c r="CW15" s="250" t="s">
        <v>1</v>
      </c>
      <c r="CX15" s="251" t="str">
        <f>IF(COUNT(CX10:CX14)=0,"",AVERAGE(CX10:CX14))</f>
        <v/>
      </c>
      <c r="CY15" s="251" t="str">
        <f t="shared" ref="CY15" si="42">IF(COUNT(CY10:CY14)=0,"",AVERAGE(CY10:CY14))</f>
        <v/>
      </c>
      <c r="CZ15" s="251" t="str">
        <f t="shared" ref="CZ15" si="43">IF(COUNT(CZ10:CZ14)=0,"",AVERAGE(CZ10:CZ14))</f>
        <v/>
      </c>
      <c r="DA15" s="251" t="str">
        <f t="shared" ref="DA15" si="44">IF(COUNT(DA10:DA14)=0,"",AVERAGE(DA10:DA14))</f>
        <v/>
      </c>
      <c r="DB15" s="251" t="str">
        <f t="shared" ref="DB15:DC15" si="45">IF(COUNT(DB10:DB14)=0,"",AVERAGE(DB10:DB14))</f>
        <v/>
      </c>
      <c r="DC15" s="251" t="str">
        <f t="shared" si="45"/>
        <v/>
      </c>
      <c r="DD15" s="1"/>
      <c r="DF15" s="250" t="s">
        <v>1</v>
      </c>
      <c r="DG15" s="251" t="str">
        <f>IF(COUNT(DG10:DG14)=0,"",AVERAGE(DG10:DG14))</f>
        <v/>
      </c>
      <c r="DH15" s="251" t="str">
        <f t="shared" ref="DH15" si="46">IF(COUNT(DH10:DH14)=0,"",AVERAGE(DH10:DH14))</f>
        <v/>
      </c>
      <c r="DI15" s="251" t="str">
        <f t="shared" ref="DI15" si="47">IF(COUNT(DI10:DI14)=0,"",AVERAGE(DI10:DI14))</f>
        <v/>
      </c>
      <c r="DJ15" s="251" t="str">
        <f t="shared" ref="DJ15" si="48">IF(COUNT(DJ10:DJ14)=0,"",AVERAGE(DJ10:DJ14))</f>
        <v/>
      </c>
      <c r="DK15" s="251" t="str">
        <f t="shared" ref="DK15:DL15" si="49">IF(COUNT(DK10:DK14)=0,"",AVERAGE(DK10:DK14))</f>
        <v/>
      </c>
      <c r="DL15" s="251" t="str">
        <f t="shared" si="49"/>
        <v/>
      </c>
      <c r="DM15" s="1"/>
      <c r="DO15" s="250" t="s">
        <v>1</v>
      </c>
      <c r="DP15" s="251" t="str">
        <f>IF(COUNT(DP10:DP14)=0,"",AVERAGE(DP10:DP14))</f>
        <v/>
      </c>
      <c r="DQ15" s="251" t="str">
        <f t="shared" ref="DQ15" si="50">IF(COUNT(DQ10:DQ14)=0,"",AVERAGE(DQ10:DQ14))</f>
        <v/>
      </c>
      <c r="DR15" s="251" t="str">
        <f t="shared" ref="DR15" si="51">IF(COUNT(DR10:DR14)=0,"",AVERAGE(DR10:DR14))</f>
        <v/>
      </c>
      <c r="DS15" s="251" t="str">
        <f t="shared" ref="DS15" si="52">IF(COUNT(DS10:DS14)=0,"",AVERAGE(DS10:DS14))</f>
        <v/>
      </c>
      <c r="DT15" s="251" t="str">
        <f t="shared" ref="DT15:DU15" si="53">IF(COUNT(DT10:DT14)=0,"",AVERAGE(DT10:DT14))</f>
        <v/>
      </c>
      <c r="DU15" s="251" t="str">
        <f t="shared" si="53"/>
        <v/>
      </c>
      <c r="DV15" s="1"/>
      <c r="DX15" s="250" t="s">
        <v>1</v>
      </c>
      <c r="DY15" s="251" t="str">
        <f>IF(COUNT(DY10:DY14)=0,"",AVERAGE(DY10:DY14))</f>
        <v/>
      </c>
      <c r="DZ15" s="251" t="str">
        <f t="shared" ref="DZ15" si="54">IF(COUNT(DZ10:DZ14)=0,"",AVERAGE(DZ10:DZ14))</f>
        <v/>
      </c>
      <c r="EA15" s="251" t="str">
        <f t="shared" ref="EA15" si="55">IF(COUNT(EA10:EA14)=0,"",AVERAGE(EA10:EA14))</f>
        <v/>
      </c>
      <c r="EB15" s="251" t="str">
        <f t="shared" ref="EB15" si="56">IF(COUNT(EB10:EB14)=0,"",AVERAGE(EB10:EB14))</f>
        <v/>
      </c>
      <c r="EC15" s="251" t="str">
        <f t="shared" ref="EC15:ED15" si="57">IF(COUNT(EC10:EC14)=0,"",AVERAGE(EC10:EC14))</f>
        <v/>
      </c>
      <c r="ED15" s="251" t="str">
        <f t="shared" si="57"/>
        <v/>
      </c>
      <c r="EE15" s="1"/>
      <c r="EG15" s="250" t="s">
        <v>1</v>
      </c>
      <c r="EH15" s="251" t="str">
        <f>IF(COUNT(EH10:EH14)=0,"",AVERAGE(EH10:EH14))</f>
        <v/>
      </c>
      <c r="EI15" s="251" t="str">
        <f t="shared" ref="EI15" si="58">IF(COUNT(EI10:EI14)=0,"",AVERAGE(EI10:EI14))</f>
        <v/>
      </c>
      <c r="EJ15" s="251" t="str">
        <f t="shared" ref="EJ15" si="59">IF(COUNT(EJ10:EJ14)=0,"",AVERAGE(EJ10:EJ14))</f>
        <v/>
      </c>
      <c r="EK15" s="251" t="str">
        <f t="shared" ref="EK15" si="60">IF(COUNT(EK10:EK14)=0,"",AVERAGE(EK10:EK14))</f>
        <v/>
      </c>
      <c r="EL15" s="251" t="str">
        <f t="shared" ref="EL15:EM15" si="61">IF(COUNT(EL10:EL14)=0,"",AVERAGE(EL10:EL14))</f>
        <v/>
      </c>
      <c r="EM15" s="251" t="str">
        <f t="shared" si="61"/>
        <v/>
      </c>
      <c r="EN15" s="1"/>
      <c r="EP15" s="250" t="s">
        <v>1</v>
      </c>
      <c r="EQ15" s="251" t="str">
        <f>IF(COUNT(EQ10:EQ14)=0,"",AVERAGE(EQ10:EQ14))</f>
        <v/>
      </c>
      <c r="ER15" s="251" t="str">
        <f t="shared" ref="ER15" si="62">IF(COUNT(ER10:ER14)=0,"",AVERAGE(ER10:ER14))</f>
        <v/>
      </c>
      <c r="ES15" s="251" t="str">
        <f t="shared" ref="ES15" si="63">IF(COUNT(ES10:ES14)=0,"",AVERAGE(ES10:ES14))</f>
        <v/>
      </c>
      <c r="ET15" s="251" t="str">
        <f t="shared" ref="ET15" si="64">IF(COUNT(ET10:ET14)=0,"",AVERAGE(ET10:ET14))</f>
        <v/>
      </c>
      <c r="EU15" s="251" t="str">
        <f t="shared" ref="EU15:EV15" si="65">IF(COUNT(EU10:EU14)=0,"",AVERAGE(EU10:EU14))</f>
        <v/>
      </c>
      <c r="EV15" s="251" t="str">
        <f t="shared" si="65"/>
        <v/>
      </c>
      <c r="EW15" s="1"/>
      <c r="EY15" s="250" t="s">
        <v>1</v>
      </c>
      <c r="EZ15" s="251" t="str">
        <f>IF(COUNT(EZ10:EZ14)=0,"",AVERAGE(EZ10:EZ14))</f>
        <v/>
      </c>
      <c r="FA15" s="251" t="str">
        <f t="shared" ref="FA15" si="66">IF(COUNT(FA10:FA14)=0,"",AVERAGE(FA10:FA14))</f>
        <v/>
      </c>
      <c r="FB15" s="251" t="str">
        <f t="shared" ref="FB15" si="67">IF(COUNT(FB10:FB14)=0,"",AVERAGE(FB10:FB14))</f>
        <v/>
      </c>
      <c r="FC15" s="251" t="str">
        <f t="shared" ref="FC15" si="68">IF(COUNT(FC10:FC14)=0,"",AVERAGE(FC10:FC14))</f>
        <v/>
      </c>
      <c r="FD15" s="251" t="str">
        <f t="shared" ref="FD15:FE15" si="69">IF(COUNT(FD10:FD14)=0,"",AVERAGE(FD10:FD14))</f>
        <v/>
      </c>
      <c r="FE15" s="251" t="str">
        <f t="shared" si="69"/>
        <v/>
      </c>
      <c r="FF15" s="1"/>
      <c r="FH15" s="250" t="s">
        <v>1</v>
      </c>
      <c r="FI15" s="251" t="str">
        <f>IF(COUNT(FI10:FI14)=0,"",AVERAGE(FI10:FI14))</f>
        <v/>
      </c>
      <c r="FJ15" s="251" t="str">
        <f t="shared" ref="FJ15" si="70">IF(COUNT(FJ10:FJ14)=0,"",AVERAGE(FJ10:FJ14))</f>
        <v/>
      </c>
      <c r="FK15" s="251" t="str">
        <f t="shared" ref="FK15" si="71">IF(COUNT(FK10:FK14)=0,"",AVERAGE(FK10:FK14))</f>
        <v/>
      </c>
      <c r="FL15" s="251" t="str">
        <f t="shared" ref="FL15" si="72">IF(COUNT(FL10:FL14)=0,"",AVERAGE(FL10:FL14))</f>
        <v/>
      </c>
      <c r="FM15" s="251" t="str">
        <f t="shared" ref="FM15:FN15" si="73">IF(COUNT(FM10:FM14)=0,"",AVERAGE(FM10:FM14))</f>
        <v/>
      </c>
      <c r="FN15" s="251" t="str">
        <f t="shared" si="73"/>
        <v/>
      </c>
      <c r="FO15" s="1"/>
      <c r="FQ15" s="250" t="s">
        <v>1</v>
      </c>
      <c r="FR15" s="251" t="str">
        <f>IF(COUNT(FR10:FR14)=0,"",AVERAGE(FR10:FR14))</f>
        <v/>
      </c>
      <c r="FS15" s="251" t="str">
        <f t="shared" ref="FS15" si="74">IF(COUNT(FS10:FS14)=0,"",AVERAGE(FS10:FS14))</f>
        <v/>
      </c>
      <c r="FT15" s="251" t="str">
        <f t="shared" ref="FT15" si="75">IF(COUNT(FT10:FT14)=0,"",AVERAGE(FT10:FT14))</f>
        <v/>
      </c>
      <c r="FU15" s="251" t="str">
        <f t="shared" ref="FU15" si="76">IF(COUNT(FU10:FU14)=0,"",AVERAGE(FU10:FU14))</f>
        <v/>
      </c>
      <c r="FV15" s="251" t="str">
        <f t="shared" ref="FV15:FW15" si="77">IF(COUNT(FV10:FV14)=0,"",AVERAGE(FV10:FV14))</f>
        <v/>
      </c>
      <c r="FW15" s="251" t="str">
        <f t="shared" si="77"/>
        <v/>
      </c>
      <c r="FX15" s="1"/>
      <c r="FZ15" s="250" t="s">
        <v>1</v>
      </c>
      <c r="GA15" s="251" t="str">
        <f>IF(COUNT(GA10:GA14)=0,"",AVERAGE(GA10:GA14))</f>
        <v/>
      </c>
      <c r="GB15" s="251" t="str">
        <f t="shared" ref="GB15" si="78">IF(COUNT(GB10:GB14)=0,"",AVERAGE(GB10:GB14))</f>
        <v/>
      </c>
      <c r="GC15" s="251" t="str">
        <f t="shared" ref="GC15" si="79">IF(COUNT(GC10:GC14)=0,"",AVERAGE(GC10:GC14))</f>
        <v/>
      </c>
      <c r="GD15" s="251" t="str">
        <f t="shared" ref="GD15" si="80">IF(COUNT(GD10:GD14)=0,"",AVERAGE(GD10:GD14))</f>
        <v/>
      </c>
      <c r="GE15" s="251" t="str">
        <f t="shared" ref="GE15:GF15" si="81">IF(COUNT(GE10:GE14)=0,"",AVERAGE(GE10:GE14))</f>
        <v/>
      </c>
      <c r="GF15" s="251" t="str">
        <f t="shared" si="81"/>
        <v/>
      </c>
      <c r="GG15" s="1"/>
      <c r="GI15" s="250" t="s">
        <v>1</v>
      </c>
      <c r="GJ15" s="251" t="str">
        <f>IF(COUNT(GJ10:GJ14)=0,"",AVERAGE(GJ10:GJ14))</f>
        <v/>
      </c>
      <c r="GK15" s="251" t="str">
        <f t="shared" ref="GK15" si="82">IF(COUNT(GK10:GK14)=0,"",AVERAGE(GK10:GK14))</f>
        <v/>
      </c>
      <c r="GL15" s="251" t="str">
        <f t="shared" ref="GL15" si="83">IF(COUNT(GL10:GL14)=0,"",AVERAGE(GL10:GL14))</f>
        <v/>
      </c>
      <c r="GM15" s="251" t="str">
        <f t="shared" ref="GM15" si="84">IF(COUNT(GM10:GM14)=0,"",AVERAGE(GM10:GM14))</f>
        <v/>
      </c>
      <c r="GN15" s="251" t="str">
        <f t="shared" ref="GN15:GO15" si="85">IF(COUNT(GN10:GN14)=0,"",AVERAGE(GN10:GN14))</f>
        <v/>
      </c>
      <c r="GO15" s="251" t="str">
        <f t="shared" si="85"/>
        <v/>
      </c>
      <c r="GP15" s="1"/>
      <c r="GR15" s="250" t="s">
        <v>1</v>
      </c>
      <c r="GS15" s="251" t="str">
        <f>IF(COUNT(GS10:GS14)=0,"",AVERAGE(GS10:GS14))</f>
        <v/>
      </c>
      <c r="GT15" s="251" t="str">
        <f t="shared" ref="GT15" si="86">IF(COUNT(GT10:GT14)=0,"",AVERAGE(GT10:GT14))</f>
        <v/>
      </c>
      <c r="GU15" s="251" t="str">
        <f t="shared" ref="GU15" si="87">IF(COUNT(GU10:GU14)=0,"",AVERAGE(GU10:GU14))</f>
        <v/>
      </c>
      <c r="GV15" s="251" t="str">
        <f t="shared" ref="GV15" si="88">IF(COUNT(GV10:GV14)=0,"",AVERAGE(GV10:GV14))</f>
        <v/>
      </c>
      <c r="GW15" s="251" t="str">
        <f t="shared" ref="GW15:GX15" si="89">IF(COUNT(GW10:GW14)=0,"",AVERAGE(GW10:GW14))</f>
        <v/>
      </c>
      <c r="GX15" s="251" t="str">
        <f t="shared" si="89"/>
        <v/>
      </c>
      <c r="GY15" s="1"/>
      <c r="HA15" s="250" t="s">
        <v>1</v>
      </c>
      <c r="HB15" s="251" t="str">
        <f>IF(COUNT(HB10:HB14)=0,"",AVERAGE(HB10:HB14))</f>
        <v/>
      </c>
      <c r="HC15" s="251" t="str">
        <f t="shared" ref="HC15" si="90">IF(COUNT(HC10:HC14)=0,"",AVERAGE(HC10:HC14))</f>
        <v/>
      </c>
      <c r="HD15" s="251" t="str">
        <f t="shared" ref="HD15" si="91">IF(COUNT(HD10:HD14)=0,"",AVERAGE(HD10:HD14))</f>
        <v/>
      </c>
      <c r="HE15" s="251" t="str">
        <f t="shared" ref="HE15" si="92">IF(COUNT(HE10:HE14)=0,"",AVERAGE(HE10:HE14))</f>
        <v/>
      </c>
      <c r="HF15" s="251" t="str">
        <f t="shared" ref="HF15:HG15" si="93">IF(COUNT(HF10:HF14)=0,"",AVERAGE(HF10:HF14))</f>
        <v/>
      </c>
      <c r="HG15" s="251" t="str">
        <f t="shared" si="93"/>
        <v/>
      </c>
      <c r="HH15" s="1"/>
      <c r="HJ15" s="250" t="s">
        <v>1</v>
      </c>
      <c r="HK15" s="251" t="str">
        <f>IF(COUNT(HK10:HK14)=0,"",AVERAGE(HK10:HK14))</f>
        <v/>
      </c>
      <c r="HL15" s="251" t="str">
        <f t="shared" ref="HL15" si="94">IF(COUNT(HL10:HL14)=0,"",AVERAGE(HL10:HL14))</f>
        <v/>
      </c>
      <c r="HM15" s="251" t="str">
        <f t="shared" ref="HM15" si="95">IF(COUNT(HM10:HM14)=0,"",AVERAGE(HM10:HM14))</f>
        <v/>
      </c>
      <c r="HN15" s="251" t="str">
        <f t="shared" ref="HN15" si="96">IF(COUNT(HN10:HN14)=0,"",AVERAGE(HN10:HN14))</f>
        <v/>
      </c>
      <c r="HO15" s="251" t="str">
        <f t="shared" ref="HO15:HP15" si="97">IF(COUNT(HO10:HO14)=0,"",AVERAGE(HO10:HO14))</f>
        <v/>
      </c>
      <c r="HP15" s="251" t="str">
        <f t="shared" si="97"/>
        <v/>
      </c>
      <c r="HQ15" s="1"/>
      <c r="HS15" s="250" t="s">
        <v>1</v>
      </c>
      <c r="HT15" s="251" t="str">
        <f>IF(COUNT(HT10:HT14)=0,"",AVERAGE(HT10:HT14))</f>
        <v/>
      </c>
      <c r="HU15" s="251" t="str">
        <f t="shared" ref="HU15" si="98">IF(COUNT(HU10:HU14)=0,"",AVERAGE(HU10:HU14))</f>
        <v/>
      </c>
      <c r="HV15" s="251" t="str">
        <f t="shared" ref="HV15" si="99">IF(COUNT(HV10:HV14)=0,"",AVERAGE(HV10:HV14))</f>
        <v/>
      </c>
      <c r="HW15" s="251" t="str">
        <f t="shared" ref="HW15" si="100">IF(COUNT(HW10:HW14)=0,"",AVERAGE(HW10:HW14))</f>
        <v/>
      </c>
      <c r="HX15" s="251" t="str">
        <f t="shared" ref="HX15:HY15" si="101">IF(COUNT(HX10:HX14)=0,"",AVERAGE(HX10:HX14))</f>
        <v/>
      </c>
      <c r="HY15" s="251" t="str">
        <f t="shared" si="101"/>
        <v/>
      </c>
      <c r="HZ15" s="1"/>
    </row>
    <row r="16" spans="1:234" x14ac:dyDescent="0.3">
      <c r="A16" s="226" t="s">
        <v>131</v>
      </c>
      <c r="B16" s="227">
        <f>IF(A16="High",High,(IF(A16="Medium",Medium,(IF(A16="Low",Low,0)))))</f>
        <v>0.1</v>
      </c>
      <c r="C16" s="236" t="s">
        <v>175</v>
      </c>
      <c r="D16" s="237" t="e">
        <f>D22</f>
        <v>#DIV/0!</v>
      </c>
      <c r="E16" s="237" t="e">
        <f t="shared" ref="E16:I16" si="102">E22</f>
        <v>#DIV/0!</v>
      </c>
      <c r="F16" s="237" t="e">
        <f t="shared" si="102"/>
        <v>#DIV/0!</v>
      </c>
      <c r="G16" s="237" t="e">
        <f t="shared" si="102"/>
        <v>#DIV/0!</v>
      </c>
      <c r="H16" s="237" t="e">
        <f t="shared" si="102"/>
        <v>#DIV/0!</v>
      </c>
      <c r="I16" s="237" t="e">
        <f t="shared" si="102"/>
        <v>#DIV/0!</v>
      </c>
      <c r="K16" s="15" t="s">
        <v>175</v>
      </c>
      <c r="L16" s="423"/>
      <c r="M16" s="4"/>
      <c r="N16" s="4"/>
      <c r="O16" s="4"/>
      <c r="P16" s="4"/>
      <c r="Q16" s="4"/>
      <c r="R16" s="1"/>
      <c r="T16" s="15" t="s">
        <v>175</v>
      </c>
      <c r="U16" s="4"/>
      <c r="V16" s="4"/>
      <c r="W16" s="4"/>
      <c r="X16" s="354"/>
      <c r="Y16" s="354"/>
      <c r="Z16" s="354"/>
      <c r="AA16" s="1"/>
      <c r="AC16" s="15" t="s">
        <v>175</v>
      </c>
      <c r="AD16" s="4"/>
      <c r="AE16" s="4"/>
      <c r="AF16" s="4"/>
      <c r="AG16" s="354"/>
      <c r="AH16" s="354"/>
      <c r="AI16" s="354"/>
      <c r="AJ16" s="1"/>
      <c r="AL16" s="15" t="s">
        <v>175</v>
      </c>
      <c r="AM16" s="4"/>
      <c r="AN16" s="4"/>
      <c r="AO16" s="4"/>
      <c r="AP16" s="354"/>
      <c r="AQ16" s="354"/>
      <c r="AR16" s="354"/>
      <c r="AS16" s="1"/>
      <c r="AU16" s="15" t="s">
        <v>175</v>
      </c>
      <c r="AV16" s="4"/>
      <c r="AW16" s="4"/>
      <c r="AX16" s="4"/>
      <c r="AY16" s="354"/>
      <c r="AZ16" s="354"/>
      <c r="BA16" s="354"/>
      <c r="BB16" s="1"/>
      <c r="BD16" s="15" t="s">
        <v>175</v>
      </c>
      <c r="BE16" s="4"/>
      <c r="BF16" s="4"/>
      <c r="BG16" s="4"/>
      <c r="BH16" s="354"/>
      <c r="BI16" s="354"/>
      <c r="BJ16" s="354"/>
      <c r="BK16" s="1"/>
      <c r="BM16" s="15" t="s">
        <v>175</v>
      </c>
      <c r="BN16" s="4"/>
      <c r="BO16" s="4"/>
      <c r="BP16" s="4"/>
      <c r="BQ16" s="354"/>
      <c r="BR16" s="354"/>
      <c r="BS16" s="354"/>
      <c r="BT16" s="1"/>
      <c r="BV16" s="15" t="s">
        <v>175</v>
      </c>
      <c r="BW16" s="4"/>
      <c r="BX16" s="4"/>
      <c r="BY16" s="4"/>
      <c r="BZ16" s="354"/>
      <c r="CA16" s="354"/>
      <c r="CB16" s="354"/>
      <c r="CC16" s="1"/>
      <c r="CE16" s="15" t="s">
        <v>175</v>
      </c>
      <c r="CF16" s="4"/>
      <c r="CG16" s="4"/>
      <c r="CH16" s="4"/>
      <c r="CI16" s="354"/>
      <c r="CJ16" s="354"/>
      <c r="CK16" s="354"/>
      <c r="CL16" s="1"/>
      <c r="CN16" s="15" t="s">
        <v>175</v>
      </c>
      <c r="CO16" s="4"/>
      <c r="CP16" s="4"/>
      <c r="CQ16" s="4"/>
      <c r="CR16" s="354"/>
      <c r="CS16" s="354"/>
      <c r="CT16" s="354"/>
      <c r="CU16" s="1"/>
      <c r="CW16" s="15" t="s">
        <v>175</v>
      </c>
      <c r="CX16" s="4"/>
      <c r="CY16" s="4"/>
      <c r="CZ16" s="4"/>
      <c r="DA16" s="354"/>
      <c r="DB16" s="354"/>
      <c r="DC16" s="354"/>
      <c r="DD16" s="1"/>
      <c r="DF16" s="15" t="s">
        <v>175</v>
      </c>
      <c r="DG16" s="4"/>
      <c r="DH16" s="4"/>
      <c r="DI16" s="4"/>
      <c r="DJ16" s="354"/>
      <c r="DK16" s="354"/>
      <c r="DL16" s="354"/>
      <c r="DM16" s="1"/>
      <c r="DO16" s="15" t="s">
        <v>175</v>
      </c>
      <c r="DP16" s="4"/>
      <c r="DQ16" s="4"/>
      <c r="DR16" s="4"/>
      <c r="DS16" s="354"/>
      <c r="DT16" s="354"/>
      <c r="DU16" s="354"/>
      <c r="DV16" s="1"/>
      <c r="DX16" s="15" t="s">
        <v>175</v>
      </c>
      <c r="DY16" s="4"/>
      <c r="DZ16" s="4"/>
      <c r="EA16" s="4"/>
      <c r="EB16" s="354"/>
      <c r="EC16" s="354"/>
      <c r="ED16" s="354"/>
      <c r="EE16" s="1"/>
      <c r="EG16" s="15" t="s">
        <v>175</v>
      </c>
      <c r="EH16" s="4"/>
      <c r="EI16" s="4"/>
      <c r="EJ16" s="4"/>
      <c r="EK16" s="354"/>
      <c r="EL16" s="354"/>
      <c r="EM16" s="354"/>
      <c r="EN16" s="1"/>
      <c r="EP16" s="15" t="s">
        <v>175</v>
      </c>
      <c r="EQ16" s="4"/>
      <c r="ER16" s="4"/>
      <c r="ES16" s="4"/>
      <c r="ET16" s="354"/>
      <c r="EU16" s="354"/>
      <c r="EV16" s="354"/>
      <c r="EW16" s="1"/>
      <c r="EY16" s="15" t="s">
        <v>175</v>
      </c>
      <c r="EZ16" s="4"/>
      <c r="FA16" s="4"/>
      <c r="FB16" s="4"/>
      <c r="FC16" s="354"/>
      <c r="FD16" s="354"/>
      <c r="FE16" s="354"/>
      <c r="FF16" s="1"/>
      <c r="FH16" s="15" t="s">
        <v>175</v>
      </c>
      <c r="FI16" s="4"/>
      <c r="FJ16" s="4"/>
      <c r="FK16" s="4"/>
      <c r="FL16" s="354"/>
      <c r="FM16" s="354"/>
      <c r="FN16" s="354"/>
      <c r="FO16" s="1"/>
      <c r="FQ16" s="15" t="s">
        <v>175</v>
      </c>
      <c r="FR16" s="4"/>
      <c r="FS16" s="4"/>
      <c r="FT16" s="4"/>
      <c r="FU16" s="354"/>
      <c r="FV16" s="354"/>
      <c r="FW16" s="354"/>
      <c r="FX16" s="1"/>
      <c r="FZ16" s="15" t="s">
        <v>175</v>
      </c>
      <c r="GA16" s="4"/>
      <c r="GB16" s="4"/>
      <c r="GC16" s="4"/>
      <c r="GD16" s="354"/>
      <c r="GE16" s="354"/>
      <c r="GF16" s="354"/>
      <c r="GG16" s="1"/>
      <c r="GI16" s="15" t="s">
        <v>175</v>
      </c>
      <c r="GJ16" s="4"/>
      <c r="GK16" s="4"/>
      <c r="GL16" s="4"/>
      <c r="GM16" s="354"/>
      <c r="GN16" s="354"/>
      <c r="GO16" s="354"/>
      <c r="GP16" s="1"/>
      <c r="GR16" s="15" t="s">
        <v>175</v>
      </c>
      <c r="GS16" s="4"/>
      <c r="GT16" s="4"/>
      <c r="GU16" s="4"/>
      <c r="GV16" s="354"/>
      <c r="GW16" s="354"/>
      <c r="GX16" s="354"/>
      <c r="GY16" s="1"/>
      <c r="HA16" s="15" t="s">
        <v>175</v>
      </c>
      <c r="HB16" s="4"/>
      <c r="HC16" s="4"/>
      <c r="HD16" s="4"/>
      <c r="HE16" s="354"/>
      <c r="HF16" s="354"/>
      <c r="HG16" s="354"/>
      <c r="HH16" s="1"/>
      <c r="HJ16" s="15" t="s">
        <v>175</v>
      </c>
      <c r="HK16" s="4"/>
      <c r="HL16" s="4"/>
      <c r="HM16" s="4"/>
      <c r="HN16" s="354"/>
      <c r="HO16" s="354"/>
      <c r="HP16" s="354"/>
      <c r="HQ16" s="1"/>
      <c r="HS16" s="15" t="s">
        <v>175</v>
      </c>
      <c r="HT16" s="4"/>
      <c r="HU16" s="4"/>
      <c r="HV16" s="4"/>
      <c r="HW16" s="354"/>
      <c r="HX16" s="354"/>
      <c r="HY16" s="354"/>
      <c r="HZ16" s="1"/>
    </row>
    <row r="17" spans="1:234" ht="52.8" outlineLevel="1" collapsed="1" x14ac:dyDescent="0.25">
      <c r="C17" s="242" t="s">
        <v>433</v>
      </c>
      <c r="D17" s="238"/>
      <c r="E17" s="238"/>
      <c r="F17" s="238"/>
      <c r="G17" s="238"/>
      <c r="H17" s="238"/>
      <c r="I17" s="238"/>
      <c r="K17" s="242" t="s">
        <v>433</v>
      </c>
      <c r="L17" s="248"/>
      <c r="M17" s="248"/>
      <c r="N17" s="248"/>
      <c r="O17" s="248"/>
      <c r="P17" s="248"/>
      <c r="Q17" s="248"/>
      <c r="R17" s="60"/>
      <c r="T17" s="242" t="s">
        <v>433</v>
      </c>
      <c r="U17" s="248"/>
      <c r="V17" s="248"/>
      <c r="W17" s="248"/>
      <c r="X17" s="238"/>
      <c r="Y17" s="238"/>
      <c r="Z17" s="238"/>
      <c r="AA17" s="60"/>
      <c r="AC17" s="242" t="s">
        <v>433</v>
      </c>
      <c r="AD17" s="248"/>
      <c r="AE17" s="248"/>
      <c r="AF17" s="248"/>
      <c r="AG17" s="238"/>
      <c r="AH17" s="238"/>
      <c r="AI17" s="238"/>
      <c r="AJ17" s="60"/>
      <c r="AL17" s="242" t="s">
        <v>433</v>
      </c>
      <c r="AM17" s="248"/>
      <c r="AN17" s="248"/>
      <c r="AO17" s="248"/>
      <c r="AP17" s="238"/>
      <c r="AQ17" s="238"/>
      <c r="AR17" s="238"/>
      <c r="AS17" s="60"/>
      <c r="AU17" s="242" t="s">
        <v>433</v>
      </c>
      <c r="AV17" s="248"/>
      <c r="AW17" s="248"/>
      <c r="AX17" s="248"/>
      <c r="AY17" s="238"/>
      <c r="AZ17" s="238"/>
      <c r="BA17" s="238"/>
      <c r="BB17" s="60"/>
      <c r="BD17" s="242" t="s">
        <v>433</v>
      </c>
      <c r="BE17" s="248"/>
      <c r="BF17" s="248"/>
      <c r="BG17" s="248"/>
      <c r="BH17" s="238"/>
      <c r="BI17" s="238"/>
      <c r="BJ17" s="238"/>
      <c r="BK17" s="60"/>
      <c r="BM17" s="242" t="s">
        <v>433</v>
      </c>
      <c r="BN17" s="248"/>
      <c r="BO17" s="248"/>
      <c r="BP17" s="248"/>
      <c r="BQ17" s="238"/>
      <c r="BR17" s="238"/>
      <c r="BS17" s="238"/>
      <c r="BT17" s="60"/>
      <c r="BV17" s="242" t="s">
        <v>433</v>
      </c>
      <c r="BW17" s="248"/>
      <c r="BX17" s="248"/>
      <c r="BY17" s="248"/>
      <c r="BZ17" s="238"/>
      <c r="CA17" s="238"/>
      <c r="CB17" s="238"/>
      <c r="CC17" s="60"/>
      <c r="CE17" s="242" t="s">
        <v>433</v>
      </c>
      <c r="CF17" s="248"/>
      <c r="CG17" s="248"/>
      <c r="CH17" s="248"/>
      <c r="CI17" s="238"/>
      <c r="CJ17" s="238"/>
      <c r="CK17" s="238"/>
      <c r="CL17" s="60"/>
      <c r="CN17" s="242" t="s">
        <v>433</v>
      </c>
      <c r="CO17" s="248"/>
      <c r="CP17" s="248"/>
      <c r="CQ17" s="248"/>
      <c r="CR17" s="238"/>
      <c r="CS17" s="238"/>
      <c r="CT17" s="238"/>
      <c r="CU17" s="60"/>
      <c r="CW17" s="242" t="s">
        <v>433</v>
      </c>
      <c r="CX17" s="248"/>
      <c r="CY17" s="248"/>
      <c r="CZ17" s="248"/>
      <c r="DA17" s="238"/>
      <c r="DB17" s="238"/>
      <c r="DC17" s="238"/>
      <c r="DD17" s="60"/>
      <c r="DF17" s="242" t="s">
        <v>433</v>
      </c>
      <c r="DG17" s="248"/>
      <c r="DH17" s="248"/>
      <c r="DI17" s="248"/>
      <c r="DJ17" s="238"/>
      <c r="DK17" s="238"/>
      <c r="DL17" s="238"/>
      <c r="DM17" s="60"/>
      <c r="DO17" s="242" t="s">
        <v>433</v>
      </c>
      <c r="DP17" s="248"/>
      <c r="DQ17" s="248"/>
      <c r="DR17" s="248"/>
      <c r="DS17" s="238"/>
      <c r="DT17" s="238"/>
      <c r="DU17" s="238"/>
      <c r="DV17" s="60"/>
      <c r="DX17" s="242" t="s">
        <v>433</v>
      </c>
      <c r="DY17" s="248"/>
      <c r="DZ17" s="248"/>
      <c r="EA17" s="248"/>
      <c r="EB17" s="238"/>
      <c r="EC17" s="238"/>
      <c r="ED17" s="238"/>
      <c r="EE17" s="60"/>
      <c r="EG17" s="242" t="s">
        <v>433</v>
      </c>
      <c r="EH17" s="248"/>
      <c r="EI17" s="248"/>
      <c r="EJ17" s="248"/>
      <c r="EK17" s="238"/>
      <c r="EL17" s="238"/>
      <c r="EM17" s="238"/>
      <c r="EN17" s="60"/>
      <c r="EP17" s="242" t="s">
        <v>433</v>
      </c>
      <c r="EQ17" s="248"/>
      <c r="ER17" s="248"/>
      <c r="ES17" s="248"/>
      <c r="ET17" s="238"/>
      <c r="EU17" s="238"/>
      <c r="EV17" s="238"/>
      <c r="EW17" s="60"/>
      <c r="EY17" s="242" t="s">
        <v>433</v>
      </c>
      <c r="EZ17" s="248"/>
      <c r="FA17" s="248"/>
      <c r="FB17" s="248"/>
      <c r="FC17" s="238"/>
      <c r="FD17" s="238"/>
      <c r="FE17" s="238"/>
      <c r="FF17" s="60"/>
      <c r="FH17" s="242" t="s">
        <v>433</v>
      </c>
      <c r="FI17" s="248"/>
      <c r="FJ17" s="248"/>
      <c r="FK17" s="248"/>
      <c r="FL17" s="238"/>
      <c r="FM17" s="238"/>
      <c r="FN17" s="238"/>
      <c r="FO17" s="60"/>
      <c r="FQ17" s="242" t="s">
        <v>433</v>
      </c>
      <c r="FR17" s="248"/>
      <c r="FS17" s="248"/>
      <c r="FT17" s="248"/>
      <c r="FU17" s="238"/>
      <c r="FV17" s="238"/>
      <c r="FW17" s="238"/>
      <c r="FX17" s="60"/>
      <c r="FZ17" s="242" t="s">
        <v>433</v>
      </c>
      <c r="GA17" s="248"/>
      <c r="GB17" s="248"/>
      <c r="GC17" s="248"/>
      <c r="GD17" s="238"/>
      <c r="GE17" s="238"/>
      <c r="GF17" s="238"/>
      <c r="GG17" s="60"/>
      <c r="GI17" s="242" t="s">
        <v>433</v>
      </c>
      <c r="GJ17" s="248"/>
      <c r="GK17" s="248"/>
      <c r="GL17" s="248"/>
      <c r="GM17" s="238"/>
      <c r="GN17" s="238"/>
      <c r="GO17" s="238"/>
      <c r="GP17" s="60"/>
      <c r="GR17" s="242" t="s">
        <v>433</v>
      </c>
      <c r="GS17" s="248"/>
      <c r="GT17" s="248"/>
      <c r="GU17" s="248"/>
      <c r="GV17" s="238"/>
      <c r="GW17" s="238"/>
      <c r="GX17" s="238"/>
      <c r="GY17" s="60"/>
      <c r="HA17" s="242" t="s">
        <v>433</v>
      </c>
      <c r="HB17" s="248"/>
      <c r="HC17" s="248"/>
      <c r="HD17" s="248"/>
      <c r="HE17" s="238"/>
      <c r="HF17" s="238"/>
      <c r="HG17" s="238"/>
      <c r="HH17" s="60"/>
      <c r="HJ17" s="242" t="s">
        <v>433</v>
      </c>
      <c r="HK17" s="248"/>
      <c r="HL17" s="248"/>
      <c r="HM17" s="248"/>
      <c r="HN17" s="238"/>
      <c r="HO17" s="238"/>
      <c r="HP17" s="238"/>
      <c r="HQ17" s="60"/>
      <c r="HS17" s="242" t="s">
        <v>433</v>
      </c>
      <c r="HT17" s="248"/>
      <c r="HU17" s="248"/>
      <c r="HV17" s="248"/>
      <c r="HW17" s="238"/>
      <c r="HX17" s="238"/>
      <c r="HY17" s="238"/>
      <c r="HZ17" s="60"/>
    </row>
    <row r="18" spans="1:234" ht="52.8" outlineLevel="1" x14ac:dyDescent="0.25">
      <c r="C18" s="242" t="s">
        <v>434</v>
      </c>
      <c r="D18" s="238"/>
      <c r="E18" s="238"/>
      <c r="F18" s="238"/>
      <c r="G18" s="238"/>
      <c r="H18" s="238"/>
      <c r="I18" s="238"/>
      <c r="K18" s="242" t="s">
        <v>434</v>
      </c>
      <c r="L18" s="248"/>
      <c r="M18" s="248"/>
      <c r="N18" s="248"/>
      <c r="O18" s="248"/>
      <c r="P18" s="248"/>
      <c r="Q18" s="248"/>
      <c r="R18" s="60"/>
      <c r="T18" s="242" t="s">
        <v>434</v>
      </c>
      <c r="U18" s="248"/>
      <c r="V18" s="248"/>
      <c r="W18" s="248"/>
      <c r="X18" s="238"/>
      <c r="Y18" s="238"/>
      <c r="Z18" s="238"/>
      <c r="AA18" s="60"/>
      <c r="AC18" s="242" t="s">
        <v>434</v>
      </c>
      <c r="AD18" s="248"/>
      <c r="AE18" s="248"/>
      <c r="AF18" s="248"/>
      <c r="AG18" s="238"/>
      <c r="AH18" s="238"/>
      <c r="AI18" s="238"/>
      <c r="AJ18" s="60"/>
      <c r="AL18" s="242" t="s">
        <v>434</v>
      </c>
      <c r="AM18" s="248"/>
      <c r="AN18" s="248"/>
      <c r="AO18" s="248"/>
      <c r="AP18" s="238"/>
      <c r="AQ18" s="238"/>
      <c r="AR18" s="238"/>
      <c r="AS18" s="60"/>
      <c r="AU18" s="242" t="s">
        <v>434</v>
      </c>
      <c r="AV18" s="248"/>
      <c r="AW18" s="248"/>
      <c r="AX18" s="248"/>
      <c r="AY18" s="238"/>
      <c r="AZ18" s="238"/>
      <c r="BA18" s="238"/>
      <c r="BB18" s="60"/>
      <c r="BD18" s="242" t="s">
        <v>434</v>
      </c>
      <c r="BE18" s="248"/>
      <c r="BF18" s="248"/>
      <c r="BG18" s="248"/>
      <c r="BH18" s="238"/>
      <c r="BI18" s="238"/>
      <c r="BJ18" s="238"/>
      <c r="BK18" s="60"/>
      <c r="BM18" s="242" t="s">
        <v>434</v>
      </c>
      <c r="BN18" s="248"/>
      <c r="BO18" s="248"/>
      <c r="BP18" s="248"/>
      <c r="BQ18" s="238"/>
      <c r="BR18" s="238"/>
      <c r="BS18" s="238"/>
      <c r="BT18" s="60"/>
      <c r="BV18" s="242" t="s">
        <v>434</v>
      </c>
      <c r="BW18" s="248"/>
      <c r="BX18" s="248"/>
      <c r="BY18" s="248"/>
      <c r="BZ18" s="238"/>
      <c r="CA18" s="238"/>
      <c r="CB18" s="238"/>
      <c r="CC18" s="60"/>
      <c r="CE18" s="242" t="s">
        <v>434</v>
      </c>
      <c r="CF18" s="248"/>
      <c r="CG18" s="248"/>
      <c r="CH18" s="248"/>
      <c r="CI18" s="238"/>
      <c r="CJ18" s="238"/>
      <c r="CK18" s="238"/>
      <c r="CL18" s="60"/>
      <c r="CN18" s="242" t="s">
        <v>434</v>
      </c>
      <c r="CO18" s="248"/>
      <c r="CP18" s="248"/>
      <c r="CQ18" s="248"/>
      <c r="CR18" s="238"/>
      <c r="CS18" s="238"/>
      <c r="CT18" s="238"/>
      <c r="CU18" s="60"/>
      <c r="CW18" s="242" t="s">
        <v>434</v>
      </c>
      <c r="CX18" s="248"/>
      <c r="CY18" s="248"/>
      <c r="CZ18" s="248"/>
      <c r="DA18" s="238"/>
      <c r="DB18" s="238"/>
      <c r="DC18" s="238"/>
      <c r="DD18" s="60"/>
      <c r="DF18" s="242" t="s">
        <v>434</v>
      </c>
      <c r="DG18" s="248"/>
      <c r="DH18" s="248"/>
      <c r="DI18" s="248"/>
      <c r="DJ18" s="238"/>
      <c r="DK18" s="238"/>
      <c r="DL18" s="238"/>
      <c r="DM18" s="60"/>
      <c r="DO18" s="242" t="s">
        <v>434</v>
      </c>
      <c r="DP18" s="248"/>
      <c r="DQ18" s="248"/>
      <c r="DR18" s="248"/>
      <c r="DS18" s="238"/>
      <c r="DT18" s="238"/>
      <c r="DU18" s="238"/>
      <c r="DV18" s="60"/>
      <c r="DX18" s="242" t="s">
        <v>434</v>
      </c>
      <c r="DY18" s="248"/>
      <c r="DZ18" s="248"/>
      <c r="EA18" s="248"/>
      <c r="EB18" s="238"/>
      <c r="EC18" s="238"/>
      <c r="ED18" s="238"/>
      <c r="EE18" s="60"/>
      <c r="EG18" s="242" t="s">
        <v>434</v>
      </c>
      <c r="EH18" s="248"/>
      <c r="EI18" s="248"/>
      <c r="EJ18" s="248"/>
      <c r="EK18" s="238"/>
      <c r="EL18" s="238"/>
      <c r="EM18" s="238"/>
      <c r="EN18" s="60"/>
      <c r="EP18" s="242" t="s">
        <v>434</v>
      </c>
      <c r="EQ18" s="248"/>
      <c r="ER18" s="248"/>
      <c r="ES18" s="248"/>
      <c r="ET18" s="238"/>
      <c r="EU18" s="238"/>
      <c r="EV18" s="238"/>
      <c r="EW18" s="60"/>
      <c r="EY18" s="242" t="s">
        <v>434</v>
      </c>
      <c r="EZ18" s="248"/>
      <c r="FA18" s="248"/>
      <c r="FB18" s="248"/>
      <c r="FC18" s="238"/>
      <c r="FD18" s="238"/>
      <c r="FE18" s="238"/>
      <c r="FF18" s="60"/>
      <c r="FH18" s="242" t="s">
        <v>434</v>
      </c>
      <c r="FI18" s="248"/>
      <c r="FJ18" s="248"/>
      <c r="FK18" s="248"/>
      <c r="FL18" s="238"/>
      <c r="FM18" s="238"/>
      <c r="FN18" s="238"/>
      <c r="FO18" s="60"/>
      <c r="FQ18" s="242" t="s">
        <v>434</v>
      </c>
      <c r="FR18" s="248"/>
      <c r="FS18" s="248"/>
      <c r="FT18" s="248"/>
      <c r="FU18" s="238"/>
      <c r="FV18" s="238"/>
      <c r="FW18" s="238"/>
      <c r="FX18" s="60"/>
      <c r="FZ18" s="242" t="s">
        <v>434</v>
      </c>
      <c r="GA18" s="248"/>
      <c r="GB18" s="248"/>
      <c r="GC18" s="248"/>
      <c r="GD18" s="238"/>
      <c r="GE18" s="238"/>
      <c r="GF18" s="238"/>
      <c r="GG18" s="60"/>
      <c r="GI18" s="242" t="s">
        <v>434</v>
      </c>
      <c r="GJ18" s="248"/>
      <c r="GK18" s="248"/>
      <c r="GL18" s="248"/>
      <c r="GM18" s="238"/>
      <c r="GN18" s="238"/>
      <c r="GO18" s="238"/>
      <c r="GP18" s="60"/>
      <c r="GR18" s="242" t="s">
        <v>434</v>
      </c>
      <c r="GS18" s="248"/>
      <c r="GT18" s="248"/>
      <c r="GU18" s="248"/>
      <c r="GV18" s="238"/>
      <c r="GW18" s="238"/>
      <c r="GX18" s="238"/>
      <c r="GY18" s="60"/>
      <c r="HA18" s="242" t="s">
        <v>434</v>
      </c>
      <c r="HB18" s="248"/>
      <c r="HC18" s="248"/>
      <c r="HD18" s="248"/>
      <c r="HE18" s="238"/>
      <c r="HF18" s="238"/>
      <c r="HG18" s="238"/>
      <c r="HH18" s="60"/>
      <c r="HJ18" s="242" t="s">
        <v>434</v>
      </c>
      <c r="HK18" s="248"/>
      <c r="HL18" s="248"/>
      <c r="HM18" s="248"/>
      <c r="HN18" s="238"/>
      <c r="HO18" s="238"/>
      <c r="HP18" s="238"/>
      <c r="HQ18" s="60"/>
      <c r="HS18" s="242" t="s">
        <v>434</v>
      </c>
      <c r="HT18" s="248"/>
      <c r="HU18" s="248"/>
      <c r="HV18" s="248"/>
      <c r="HW18" s="238"/>
      <c r="HX18" s="238"/>
      <c r="HY18" s="238"/>
      <c r="HZ18" s="60"/>
    </row>
    <row r="19" spans="1:234" ht="66" outlineLevel="1" x14ac:dyDescent="0.25">
      <c r="C19" s="242" t="s">
        <v>435</v>
      </c>
      <c r="D19" s="238"/>
      <c r="E19" s="238"/>
      <c r="F19" s="238"/>
      <c r="G19" s="238"/>
      <c r="H19" s="238"/>
      <c r="I19" s="238"/>
      <c r="K19" s="242" t="s">
        <v>435</v>
      </c>
      <c r="L19" s="248"/>
      <c r="M19" s="248"/>
      <c r="N19" s="248"/>
      <c r="O19" s="248"/>
      <c r="P19" s="248"/>
      <c r="Q19" s="248"/>
      <c r="R19" s="60"/>
      <c r="T19" s="242" t="s">
        <v>435</v>
      </c>
      <c r="U19" s="248"/>
      <c r="V19" s="248"/>
      <c r="W19" s="248"/>
      <c r="X19" s="238"/>
      <c r="Y19" s="238"/>
      <c r="Z19" s="238"/>
      <c r="AA19" s="60"/>
      <c r="AC19" s="242" t="s">
        <v>435</v>
      </c>
      <c r="AD19" s="248"/>
      <c r="AE19" s="248"/>
      <c r="AF19" s="248"/>
      <c r="AG19" s="238"/>
      <c r="AH19" s="238"/>
      <c r="AI19" s="238"/>
      <c r="AJ19" s="60"/>
      <c r="AL19" s="242" t="s">
        <v>435</v>
      </c>
      <c r="AM19" s="248"/>
      <c r="AN19" s="248"/>
      <c r="AO19" s="248"/>
      <c r="AP19" s="238"/>
      <c r="AQ19" s="238"/>
      <c r="AR19" s="238"/>
      <c r="AS19" s="60"/>
      <c r="AU19" s="242" t="s">
        <v>435</v>
      </c>
      <c r="AV19" s="248"/>
      <c r="AW19" s="248"/>
      <c r="AX19" s="248"/>
      <c r="AY19" s="238"/>
      <c r="AZ19" s="238"/>
      <c r="BA19" s="238"/>
      <c r="BB19" s="60"/>
      <c r="BD19" s="242" t="s">
        <v>435</v>
      </c>
      <c r="BE19" s="248"/>
      <c r="BF19" s="248"/>
      <c r="BG19" s="248"/>
      <c r="BH19" s="238"/>
      <c r="BI19" s="238"/>
      <c r="BJ19" s="238"/>
      <c r="BK19" s="60"/>
      <c r="BM19" s="242" t="s">
        <v>435</v>
      </c>
      <c r="BN19" s="248"/>
      <c r="BO19" s="248"/>
      <c r="BP19" s="248"/>
      <c r="BQ19" s="238"/>
      <c r="BR19" s="238"/>
      <c r="BS19" s="238"/>
      <c r="BT19" s="60"/>
      <c r="BV19" s="242" t="s">
        <v>435</v>
      </c>
      <c r="BW19" s="248"/>
      <c r="BX19" s="248"/>
      <c r="BY19" s="248"/>
      <c r="BZ19" s="238"/>
      <c r="CA19" s="238"/>
      <c r="CB19" s="238"/>
      <c r="CC19" s="60"/>
      <c r="CE19" s="242" t="s">
        <v>435</v>
      </c>
      <c r="CF19" s="248"/>
      <c r="CG19" s="248"/>
      <c r="CH19" s="248"/>
      <c r="CI19" s="238"/>
      <c r="CJ19" s="238"/>
      <c r="CK19" s="238"/>
      <c r="CL19" s="60"/>
      <c r="CN19" s="242" t="s">
        <v>435</v>
      </c>
      <c r="CO19" s="248"/>
      <c r="CP19" s="248"/>
      <c r="CQ19" s="248"/>
      <c r="CR19" s="238"/>
      <c r="CS19" s="238"/>
      <c r="CT19" s="238"/>
      <c r="CU19" s="60"/>
      <c r="CW19" s="242" t="s">
        <v>435</v>
      </c>
      <c r="CX19" s="248"/>
      <c r="CY19" s="248"/>
      <c r="CZ19" s="248"/>
      <c r="DA19" s="238"/>
      <c r="DB19" s="238"/>
      <c r="DC19" s="238"/>
      <c r="DD19" s="60"/>
      <c r="DF19" s="242" t="s">
        <v>435</v>
      </c>
      <c r="DG19" s="248"/>
      <c r="DH19" s="248"/>
      <c r="DI19" s="248"/>
      <c r="DJ19" s="238"/>
      <c r="DK19" s="238"/>
      <c r="DL19" s="238"/>
      <c r="DM19" s="60"/>
      <c r="DO19" s="242" t="s">
        <v>435</v>
      </c>
      <c r="DP19" s="248"/>
      <c r="DQ19" s="248"/>
      <c r="DR19" s="248"/>
      <c r="DS19" s="238"/>
      <c r="DT19" s="238"/>
      <c r="DU19" s="238"/>
      <c r="DV19" s="60"/>
      <c r="DX19" s="242" t="s">
        <v>435</v>
      </c>
      <c r="DY19" s="248"/>
      <c r="DZ19" s="248"/>
      <c r="EA19" s="248"/>
      <c r="EB19" s="238"/>
      <c r="EC19" s="238"/>
      <c r="ED19" s="238"/>
      <c r="EE19" s="60"/>
      <c r="EG19" s="242" t="s">
        <v>435</v>
      </c>
      <c r="EH19" s="248"/>
      <c r="EI19" s="248"/>
      <c r="EJ19" s="248"/>
      <c r="EK19" s="238"/>
      <c r="EL19" s="238"/>
      <c r="EM19" s="238"/>
      <c r="EN19" s="60"/>
      <c r="EP19" s="242" t="s">
        <v>435</v>
      </c>
      <c r="EQ19" s="248"/>
      <c r="ER19" s="248"/>
      <c r="ES19" s="248"/>
      <c r="ET19" s="238"/>
      <c r="EU19" s="238"/>
      <c r="EV19" s="238"/>
      <c r="EW19" s="60"/>
      <c r="EY19" s="242" t="s">
        <v>435</v>
      </c>
      <c r="EZ19" s="248"/>
      <c r="FA19" s="248"/>
      <c r="FB19" s="248"/>
      <c r="FC19" s="238"/>
      <c r="FD19" s="238"/>
      <c r="FE19" s="238"/>
      <c r="FF19" s="60"/>
      <c r="FH19" s="242" t="s">
        <v>435</v>
      </c>
      <c r="FI19" s="248"/>
      <c r="FJ19" s="248"/>
      <c r="FK19" s="248"/>
      <c r="FL19" s="238"/>
      <c r="FM19" s="238"/>
      <c r="FN19" s="238"/>
      <c r="FO19" s="60"/>
      <c r="FQ19" s="242" t="s">
        <v>435</v>
      </c>
      <c r="FR19" s="248"/>
      <c r="FS19" s="248"/>
      <c r="FT19" s="248"/>
      <c r="FU19" s="238"/>
      <c r="FV19" s="238"/>
      <c r="FW19" s="238"/>
      <c r="FX19" s="60"/>
      <c r="FZ19" s="242" t="s">
        <v>435</v>
      </c>
      <c r="GA19" s="248"/>
      <c r="GB19" s="248"/>
      <c r="GC19" s="248"/>
      <c r="GD19" s="238"/>
      <c r="GE19" s="238"/>
      <c r="GF19" s="238"/>
      <c r="GG19" s="60"/>
      <c r="GI19" s="242" t="s">
        <v>435</v>
      </c>
      <c r="GJ19" s="248"/>
      <c r="GK19" s="248"/>
      <c r="GL19" s="248"/>
      <c r="GM19" s="238"/>
      <c r="GN19" s="238"/>
      <c r="GO19" s="238"/>
      <c r="GP19" s="60"/>
      <c r="GR19" s="242" t="s">
        <v>435</v>
      </c>
      <c r="GS19" s="248"/>
      <c r="GT19" s="248"/>
      <c r="GU19" s="248"/>
      <c r="GV19" s="238"/>
      <c r="GW19" s="238"/>
      <c r="GX19" s="238"/>
      <c r="GY19" s="60"/>
      <c r="HA19" s="242" t="s">
        <v>435</v>
      </c>
      <c r="HB19" s="248"/>
      <c r="HC19" s="248"/>
      <c r="HD19" s="248"/>
      <c r="HE19" s="238"/>
      <c r="HF19" s="238"/>
      <c r="HG19" s="238"/>
      <c r="HH19" s="60"/>
      <c r="HJ19" s="242" t="s">
        <v>435</v>
      </c>
      <c r="HK19" s="248"/>
      <c r="HL19" s="248"/>
      <c r="HM19" s="248"/>
      <c r="HN19" s="238"/>
      <c r="HO19" s="238"/>
      <c r="HP19" s="238"/>
      <c r="HQ19" s="60"/>
      <c r="HS19" s="242" t="s">
        <v>435</v>
      </c>
      <c r="HT19" s="248"/>
      <c r="HU19" s="248"/>
      <c r="HV19" s="248"/>
      <c r="HW19" s="238"/>
      <c r="HX19" s="238"/>
      <c r="HY19" s="238"/>
      <c r="HZ19" s="60"/>
    </row>
    <row r="20" spans="1:234" ht="39.6" outlineLevel="1" x14ac:dyDescent="0.25">
      <c r="C20" s="242" t="s">
        <v>170</v>
      </c>
      <c r="D20" s="238"/>
      <c r="E20" s="238"/>
      <c r="F20" s="238"/>
      <c r="G20" s="238"/>
      <c r="H20" s="238"/>
      <c r="I20" s="238"/>
      <c r="K20" s="242" t="s">
        <v>170</v>
      </c>
      <c r="L20" s="248"/>
      <c r="M20" s="248"/>
      <c r="N20" s="248"/>
      <c r="O20" s="248"/>
      <c r="P20" s="248"/>
      <c r="Q20" s="248"/>
      <c r="R20" s="60"/>
      <c r="T20" s="242" t="s">
        <v>170</v>
      </c>
      <c r="U20" s="248"/>
      <c r="V20" s="248"/>
      <c r="W20" s="248"/>
      <c r="X20" s="238"/>
      <c r="Y20" s="238"/>
      <c r="Z20" s="238"/>
      <c r="AA20" s="60"/>
      <c r="AC20" s="242" t="s">
        <v>170</v>
      </c>
      <c r="AD20" s="248"/>
      <c r="AE20" s="248"/>
      <c r="AF20" s="248"/>
      <c r="AG20" s="238"/>
      <c r="AH20" s="238"/>
      <c r="AI20" s="238"/>
      <c r="AJ20" s="60"/>
      <c r="AL20" s="242" t="s">
        <v>170</v>
      </c>
      <c r="AM20" s="248"/>
      <c r="AN20" s="248"/>
      <c r="AO20" s="248"/>
      <c r="AP20" s="238"/>
      <c r="AQ20" s="238"/>
      <c r="AR20" s="238"/>
      <c r="AS20" s="60"/>
      <c r="AU20" s="242" t="s">
        <v>170</v>
      </c>
      <c r="AV20" s="248"/>
      <c r="AW20" s="248"/>
      <c r="AX20" s="248"/>
      <c r="AY20" s="238"/>
      <c r="AZ20" s="238"/>
      <c r="BA20" s="238"/>
      <c r="BB20" s="60"/>
      <c r="BD20" s="242" t="s">
        <v>170</v>
      </c>
      <c r="BE20" s="248"/>
      <c r="BF20" s="248"/>
      <c r="BG20" s="248"/>
      <c r="BH20" s="238"/>
      <c r="BI20" s="238"/>
      <c r="BJ20" s="238"/>
      <c r="BK20" s="60"/>
      <c r="BM20" s="242" t="s">
        <v>170</v>
      </c>
      <c r="BN20" s="248"/>
      <c r="BO20" s="248"/>
      <c r="BP20" s="248"/>
      <c r="BQ20" s="238"/>
      <c r="BR20" s="238"/>
      <c r="BS20" s="238"/>
      <c r="BT20" s="60"/>
      <c r="BV20" s="242" t="s">
        <v>170</v>
      </c>
      <c r="BW20" s="248"/>
      <c r="BX20" s="248"/>
      <c r="BY20" s="248"/>
      <c r="BZ20" s="238"/>
      <c r="CA20" s="238"/>
      <c r="CB20" s="238"/>
      <c r="CC20" s="60"/>
      <c r="CE20" s="242" t="s">
        <v>170</v>
      </c>
      <c r="CF20" s="248"/>
      <c r="CG20" s="248"/>
      <c r="CH20" s="248"/>
      <c r="CI20" s="238"/>
      <c r="CJ20" s="238"/>
      <c r="CK20" s="238"/>
      <c r="CL20" s="60"/>
      <c r="CN20" s="242" t="s">
        <v>170</v>
      </c>
      <c r="CO20" s="248"/>
      <c r="CP20" s="248"/>
      <c r="CQ20" s="248"/>
      <c r="CR20" s="238"/>
      <c r="CS20" s="238"/>
      <c r="CT20" s="238"/>
      <c r="CU20" s="60"/>
      <c r="CW20" s="242" t="s">
        <v>170</v>
      </c>
      <c r="CX20" s="248"/>
      <c r="CY20" s="248"/>
      <c r="CZ20" s="248"/>
      <c r="DA20" s="238"/>
      <c r="DB20" s="238"/>
      <c r="DC20" s="238"/>
      <c r="DD20" s="60"/>
      <c r="DF20" s="242" t="s">
        <v>170</v>
      </c>
      <c r="DG20" s="248"/>
      <c r="DH20" s="248"/>
      <c r="DI20" s="248"/>
      <c r="DJ20" s="238"/>
      <c r="DK20" s="238"/>
      <c r="DL20" s="238"/>
      <c r="DM20" s="60"/>
      <c r="DO20" s="242" t="s">
        <v>170</v>
      </c>
      <c r="DP20" s="248"/>
      <c r="DQ20" s="248"/>
      <c r="DR20" s="248"/>
      <c r="DS20" s="238"/>
      <c r="DT20" s="238"/>
      <c r="DU20" s="238"/>
      <c r="DV20" s="60"/>
      <c r="DX20" s="242" t="s">
        <v>170</v>
      </c>
      <c r="DY20" s="248"/>
      <c r="DZ20" s="248"/>
      <c r="EA20" s="248"/>
      <c r="EB20" s="238"/>
      <c r="EC20" s="238"/>
      <c r="ED20" s="238"/>
      <c r="EE20" s="60"/>
      <c r="EG20" s="242" t="s">
        <v>170</v>
      </c>
      <c r="EH20" s="248"/>
      <c r="EI20" s="248"/>
      <c r="EJ20" s="248"/>
      <c r="EK20" s="238"/>
      <c r="EL20" s="238"/>
      <c r="EM20" s="238"/>
      <c r="EN20" s="60"/>
      <c r="EP20" s="242" t="s">
        <v>170</v>
      </c>
      <c r="EQ20" s="248"/>
      <c r="ER20" s="248"/>
      <c r="ES20" s="248"/>
      <c r="ET20" s="238"/>
      <c r="EU20" s="238"/>
      <c r="EV20" s="238"/>
      <c r="EW20" s="60"/>
      <c r="EY20" s="242" t="s">
        <v>170</v>
      </c>
      <c r="EZ20" s="248"/>
      <c r="FA20" s="248"/>
      <c r="FB20" s="248"/>
      <c r="FC20" s="238"/>
      <c r="FD20" s="238"/>
      <c r="FE20" s="238"/>
      <c r="FF20" s="60"/>
      <c r="FH20" s="242" t="s">
        <v>170</v>
      </c>
      <c r="FI20" s="248"/>
      <c r="FJ20" s="248"/>
      <c r="FK20" s="248"/>
      <c r="FL20" s="238"/>
      <c r="FM20" s="238"/>
      <c r="FN20" s="238"/>
      <c r="FO20" s="60"/>
      <c r="FQ20" s="242" t="s">
        <v>170</v>
      </c>
      <c r="FR20" s="248"/>
      <c r="FS20" s="248"/>
      <c r="FT20" s="248"/>
      <c r="FU20" s="238"/>
      <c r="FV20" s="238"/>
      <c r="FW20" s="238"/>
      <c r="FX20" s="60"/>
      <c r="FZ20" s="242" t="s">
        <v>170</v>
      </c>
      <c r="GA20" s="248"/>
      <c r="GB20" s="248"/>
      <c r="GC20" s="248"/>
      <c r="GD20" s="238"/>
      <c r="GE20" s="238"/>
      <c r="GF20" s="238"/>
      <c r="GG20" s="60"/>
      <c r="GI20" s="242" t="s">
        <v>170</v>
      </c>
      <c r="GJ20" s="248"/>
      <c r="GK20" s="248"/>
      <c r="GL20" s="248"/>
      <c r="GM20" s="238"/>
      <c r="GN20" s="238"/>
      <c r="GO20" s="238"/>
      <c r="GP20" s="60"/>
      <c r="GR20" s="242" t="s">
        <v>170</v>
      </c>
      <c r="GS20" s="248"/>
      <c r="GT20" s="248"/>
      <c r="GU20" s="248"/>
      <c r="GV20" s="238"/>
      <c r="GW20" s="238"/>
      <c r="GX20" s="238"/>
      <c r="GY20" s="60"/>
      <c r="HA20" s="242" t="s">
        <v>170</v>
      </c>
      <c r="HB20" s="248"/>
      <c r="HC20" s="248"/>
      <c r="HD20" s="248"/>
      <c r="HE20" s="238"/>
      <c r="HF20" s="238"/>
      <c r="HG20" s="238"/>
      <c r="HH20" s="60"/>
      <c r="HJ20" s="242" t="s">
        <v>170</v>
      </c>
      <c r="HK20" s="248"/>
      <c r="HL20" s="248"/>
      <c r="HM20" s="248"/>
      <c r="HN20" s="238"/>
      <c r="HO20" s="238"/>
      <c r="HP20" s="238"/>
      <c r="HQ20" s="60"/>
      <c r="HS20" s="242" t="s">
        <v>170</v>
      </c>
      <c r="HT20" s="248"/>
      <c r="HU20" s="248"/>
      <c r="HV20" s="248"/>
      <c r="HW20" s="238"/>
      <c r="HX20" s="238"/>
      <c r="HY20" s="238"/>
      <c r="HZ20" s="60"/>
    </row>
    <row r="21" spans="1:234" ht="39.6" outlineLevel="1" x14ac:dyDescent="0.25">
      <c r="C21" s="242" t="s">
        <v>436</v>
      </c>
      <c r="D21" s="238"/>
      <c r="E21" s="238"/>
      <c r="F21" s="238"/>
      <c r="G21" s="238"/>
      <c r="H21" s="238"/>
      <c r="I21" s="238"/>
      <c r="K21" s="242" t="s">
        <v>436</v>
      </c>
      <c r="L21" s="248"/>
      <c r="M21" s="248"/>
      <c r="N21" s="248"/>
      <c r="O21" s="248"/>
      <c r="P21" s="248"/>
      <c r="Q21" s="248"/>
      <c r="R21" s="60"/>
      <c r="T21" s="242" t="s">
        <v>436</v>
      </c>
      <c r="U21" s="248"/>
      <c r="V21" s="248"/>
      <c r="W21" s="248"/>
      <c r="X21" s="238"/>
      <c r="Y21" s="238"/>
      <c r="Z21" s="238"/>
      <c r="AA21" s="60"/>
      <c r="AC21" s="242" t="s">
        <v>436</v>
      </c>
      <c r="AD21" s="248"/>
      <c r="AE21" s="248"/>
      <c r="AF21" s="248"/>
      <c r="AG21" s="238"/>
      <c r="AH21" s="238"/>
      <c r="AI21" s="238"/>
      <c r="AJ21" s="60"/>
      <c r="AL21" s="242" t="s">
        <v>436</v>
      </c>
      <c r="AM21" s="248"/>
      <c r="AN21" s="248"/>
      <c r="AO21" s="248"/>
      <c r="AP21" s="238"/>
      <c r="AQ21" s="238"/>
      <c r="AR21" s="238"/>
      <c r="AS21" s="60"/>
      <c r="AU21" s="242" t="s">
        <v>436</v>
      </c>
      <c r="AV21" s="248"/>
      <c r="AW21" s="248"/>
      <c r="AX21" s="248"/>
      <c r="AY21" s="238"/>
      <c r="AZ21" s="238"/>
      <c r="BA21" s="238"/>
      <c r="BB21" s="60"/>
      <c r="BD21" s="242" t="s">
        <v>436</v>
      </c>
      <c r="BE21" s="248"/>
      <c r="BF21" s="248"/>
      <c r="BG21" s="248"/>
      <c r="BH21" s="238"/>
      <c r="BI21" s="238"/>
      <c r="BJ21" s="238"/>
      <c r="BK21" s="60"/>
      <c r="BM21" s="242" t="s">
        <v>436</v>
      </c>
      <c r="BN21" s="248"/>
      <c r="BO21" s="248"/>
      <c r="BP21" s="248"/>
      <c r="BQ21" s="238"/>
      <c r="BR21" s="238"/>
      <c r="BS21" s="238"/>
      <c r="BT21" s="60"/>
      <c r="BV21" s="242" t="s">
        <v>436</v>
      </c>
      <c r="BW21" s="248"/>
      <c r="BX21" s="248"/>
      <c r="BY21" s="248"/>
      <c r="BZ21" s="238"/>
      <c r="CA21" s="238"/>
      <c r="CB21" s="238"/>
      <c r="CC21" s="60"/>
      <c r="CE21" s="242" t="s">
        <v>436</v>
      </c>
      <c r="CF21" s="248"/>
      <c r="CG21" s="248"/>
      <c r="CH21" s="248"/>
      <c r="CI21" s="238"/>
      <c r="CJ21" s="238"/>
      <c r="CK21" s="238"/>
      <c r="CL21" s="60"/>
      <c r="CN21" s="242" t="s">
        <v>436</v>
      </c>
      <c r="CO21" s="248"/>
      <c r="CP21" s="248"/>
      <c r="CQ21" s="248"/>
      <c r="CR21" s="238"/>
      <c r="CS21" s="238"/>
      <c r="CT21" s="238"/>
      <c r="CU21" s="60"/>
      <c r="CW21" s="242" t="s">
        <v>436</v>
      </c>
      <c r="CX21" s="248"/>
      <c r="CY21" s="248"/>
      <c r="CZ21" s="248"/>
      <c r="DA21" s="238"/>
      <c r="DB21" s="238"/>
      <c r="DC21" s="238"/>
      <c r="DD21" s="60"/>
      <c r="DF21" s="242" t="s">
        <v>436</v>
      </c>
      <c r="DG21" s="248"/>
      <c r="DH21" s="248"/>
      <c r="DI21" s="248"/>
      <c r="DJ21" s="238"/>
      <c r="DK21" s="238"/>
      <c r="DL21" s="238"/>
      <c r="DM21" s="60"/>
      <c r="DO21" s="242" t="s">
        <v>436</v>
      </c>
      <c r="DP21" s="248"/>
      <c r="DQ21" s="248"/>
      <c r="DR21" s="248"/>
      <c r="DS21" s="238"/>
      <c r="DT21" s="238"/>
      <c r="DU21" s="238"/>
      <c r="DV21" s="60"/>
      <c r="DX21" s="242" t="s">
        <v>436</v>
      </c>
      <c r="DY21" s="248"/>
      <c r="DZ21" s="248"/>
      <c r="EA21" s="248"/>
      <c r="EB21" s="238"/>
      <c r="EC21" s="238"/>
      <c r="ED21" s="238"/>
      <c r="EE21" s="60"/>
      <c r="EG21" s="242" t="s">
        <v>436</v>
      </c>
      <c r="EH21" s="248"/>
      <c r="EI21" s="248"/>
      <c r="EJ21" s="248"/>
      <c r="EK21" s="238"/>
      <c r="EL21" s="238"/>
      <c r="EM21" s="238"/>
      <c r="EN21" s="60"/>
      <c r="EP21" s="242" t="s">
        <v>436</v>
      </c>
      <c r="EQ21" s="248"/>
      <c r="ER21" s="248"/>
      <c r="ES21" s="248"/>
      <c r="ET21" s="238"/>
      <c r="EU21" s="238"/>
      <c r="EV21" s="238"/>
      <c r="EW21" s="60"/>
      <c r="EY21" s="242" t="s">
        <v>436</v>
      </c>
      <c r="EZ21" s="248"/>
      <c r="FA21" s="248"/>
      <c r="FB21" s="248"/>
      <c r="FC21" s="238"/>
      <c r="FD21" s="238"/>
      <c r="FE21" s="238"/>
      <c r="FF21" s="60"/>
      <c r="FH21" s="242" t="s">
        <v>436</v>
      </c>
      <c r="FI21" s="248"/>
      <c r="FJ21" s="248"/>
      <c r="FK21" s="248"/>
      <c r="FL21" s="238"/>
      <c r="FM21" s="238"/>
      <c r="FN21" s="238"/>
      <c r="FO21" s="60"/>
      <c r="FQ21" s="242" t="s">
        <v>436</v>
      </c>
      <c r="FR21" s="248"/>
      <c r="FS21" s="248"/>
      <c r="FT21" s="248"/>
      <c r="FU21" s="238"/>
      <c r="FV21" s="238"/>
      <c r="FW21" s="238"/>
      <c r="FX21" s="60"/>
      <c r="FZ21" s="242" t="s">
        <v>436</v>
      </c>
      <c r="GA21" s="248"/>
      <c r="GB21" s="248"/>
      <c r="GC21" s="248"/>
      <c r="GD21" s="238"/>
      <c r="GE21" s="238"/>
      <c r="GF21" s="238"/>
      <c r="GG21" s="60"/>
      <c r="GI21" s="242" t="s">
        <v>436</v>
      </c>
      <c r="GJ21" s="248"/>
      <c r="GK21" s="248"/>
      <c r="GL21" s="248"/>
      <c r="GM21" s="238"/>
      <c r="GN21" s="238"/>
      <c r="GO21" s="238"/>
      <c r="GP21" s="60"/>
      <c r="GR21" s="242" t="s">
        <v>436</v>
      </c>
      <c r="GS21" s="248"/>
      <c r="GT21" s="248"/>
      <c r="GU21" s="248"/>
      <c r="GV21" s="238"/>
      <c r="GW21" s="238"/>
      <c r="GX21" s="238"/>
      <c r="GY21" s="60"/>
      <c r="HA21" s="242" t="s">
        <v>436</v>
      </c>
      <c r="HB21" s="248"/>
      <c r="HC21" s="248"/>
      <c r="HD21" s="248"/>
      <c r="HE21" s="238"/>
      <c r="HF21" s="238"/>
      <c r="HG21" s="238"/>
      <c r="HH21" s="60"/>
      <c r="HJ21" s="242" t="s">
        <v>436</v>
      </c>
      <c r="HK21" s="248"/>
      <c r="HL21" s="248"/>
      <c r="HM21" s="248"/>
      <c r="HN21" s="238"/>
      <c r="HO21" s="238"/>
      <c r="HP21" s="238"/>
      <c r="HQ21" s="60"/>
      <c r="HS21" s="242" t="s">
        <v>436</v>
      </c>
      <c r="HT21" s="248"/>
      <c r="HU21" s="248"/>
      <c r="HV21" s="248"/>
      <c r="HW21" s="238"/>
      <c r="HX21" s="238"/>
      <c r="HY21" s="238"/>
      <c r="HZ21" s="60"/>
    </row>
    <row r="22" spans="1:234" ht="13.8" outlineLevel="1" x14ac:dyDescent="0.25">
      <c r="C22" s="228" t="s">
        <v>1</v>
      </c>
      <c r="D22" s="229" t="e">
        <f>AVERAGE(L22,U22,AD22,AM22,AV22,BE22,BN22,BW22,CF22,CO22,CX22,DG22,DP22,DY22,EH22,EQ22,EZ22,FI22,FR22,GA22,GJ22,GS22,HB22,HK22,HT22)</f>
        <v>#DIV/0!</v>
      </c>
      <c r="E22" s="229" t="e">
        <f t="shared" ref="E22:I22" si="103">AVERAGE(M22,V22,AE22,AN22,AW22,BF22,BO22,BX22,CG22,CP22,CY22,DH22,DQ22,DZ22,EI22,ER22,FA22,FJ22,FS22,GB22,GK22,GT22,HC22,HL22,HU22)</f>
        <v>#DIV/0!</v>
      </c>
      <c r="F22" s="229" t="e">
        <f t="shared" si="103"/>
        <v>#DIV/0!</v>
      </c>
      <c r="G22" s="229" t="e">
        <f t="shared" si="103"/>
        <v>#DIV/0!</v>
      </c>
      <c r="H22" s="229" t="e">
        <f t="shared" si="103"/>
        <v>#DIV/0!</v>
      </c>
      <c r="I22" s="229" t="e">
        <f t="shared" si="103"/>
        <v>#DIV/0!</v>
      </c>
      <c r="K22" s="250" t="s">
        <v>1</v>
      </c>
      <c r="L22" s="251" t="str">
        <f>IF(COUNT(L17:L21)=0,"",AVERAGE(L17:L21))</f>
        <v/>
      </c>
      <c r="M22" s="251" t="str">
        <f t="shared" ref="M22:Q22" si="104">IF(COUNT(M17:M21)=0,"",AVERAGE(M17:M21))</f>
        <v/>
      </c>
      <c r="N22" s="251" t="str">
        <f t="shared" si="104"/>
        <v/>
      </c>
      <c r="O22" s="251" t="str">
        <f t="shared" si="104"/>
        <v/>
      </c>
      <c r="P22" s="251"/>
      <c r="Q22" s="251" t="str">
        <f t="shared" si="104"/>
        <v/>
      </c>
      <c r="R22" s="1"/>
      <c r="T22" s="250" t="s">
        <v>1</v>
      </c>
      <c r="U22" s="251" t="str">
        <f>IF(COUNT(U17:U21)=0,"",AVERAGE(U17:U21))</f>
        <v/>
      </c>
      <c r="V22" s="251" t="str">
        <f t="shared" ref="V22" si="105">IF(COUNT(V17:V21)=0,"",AVERAGE(V17:V21))</f>
        <v/>
      </c>
      <c r="W22" s="251" t="str">
        <f t="shared" ref="W22" si="106">IF(COUNT(W17:W21)=0,"",AVERAGE(W17:W21))</f>
        <v/>
      </c>
      <c r="X22" s="251" t="str">
        <f t="shared" ref="X22" si="107">IF(COUNT(X17:X21)=0,"",AVERAGE(X17:X21))</f>
        <v/>
      </c>
      <c r="Y22" s="251" t="str">
        <f t="shared" ref="Y22:Z22" si="108">IF(COUNT(Y17:Y21)=0,"",AVERAGE(Y17:Y21))</f>
        <v/>
      </c>
      <c r="Z22" s="251" t="str">
        <f t="shared" si="108"/>
        <v/>
      </c>
      <c r="AA22" s="1"/>
      <c r="AC22" s="250" t="s">
        <v>1</v>
      </c>
      <c r="AD22" s="251" t="str">
        <f>IF(COUNT(AD17:AD21)=0,"",AVERAGE(AD17:AD21))</f>
        <v/>
      </c>
      <c r="AE22" s="251" t="str">
        <f t="shared" ref="AE22" si="109">IF(COUNT(AE17:AE21)=0,"",AVERAGE(AE17:AE21))</f>
        <v/>
      </c>
      <c r="AF22" s="251" t="str">
        <f t="shared" ref="AF22" si="110">IF(COUNT(AF17:AF21)=0,"",AVERAGE(AF17:AF21))</f>
        <v/>
      </c>
      <c r="AG22" s="251" t="str">
        <f t="shared" ref="AG22" si="111">IF(COUNT(AG17:AG21)=0,"",AVERAGE(AG17:AG21))</f>
        <v/>
      </c>
      <c r="AH22" s="251" t="str">
        <f t="shared" ref="AH22:AI22" si="112">IF(COUNT(AH17:AH21)=0,"",AVERAGE(AH17:AH21))</f>
        <v/>
      </c>
      <c r="AI22" s="251" t="str">
        <f t="shared" si="112"/>
        <v/>
      </c>
      <c r="AJ22" s="1"/>
      <c r="AL22" s="250" t="s">
        <v>1</v>
      </c>
      <c r="AM22" s="251" t="str">
        <f>IF(COUNT(AM17:AM21)=0,"",AVERAGE(AM17:AM21))</f>
        <v/>
      </c>
      <c r="AN22" s="251" t="str">
        <f t="shared" ref="AN22" si="113">IF(COUNT(AN17:AN21)=0,"",AVERAGE(AN17:AN21))</f>
        <v/>
      </c>
      <c r="AO22" s="251" t="str">
        <f t="shared" ref="AO22" si="114">IF(COUNT(AO17:AO21)=0,"",AVERAGE(AO17:AO21))</f>
        <v/>
      </c>
      <c r="AP22" s="251" t="str">
        <f t="shared" ref="AP22" si="115">IF(COUNT(AP17:AP21)=0,"",AVERAGE(AP17:AP21))</f>
        <v/>
      </c>
      <c r="AQ22" s="251" t="str">
        <f t="shared" ref="AQ22:AR22" si="116">IF(COUNT(AQ17:AQ21)=0,"",AVERAGE(AQ17:AQ21))</f>
        <v/>
      </c>
      <c r="AR22" s="251" t="str">
        <f t="shared" si="116"/>
        <v/>
      </c>
      <c r="AS22" s="1"/>
      <c r="AU22" s="250" t="s">
        <v>1</v>
      </c>
      <c r="AV22" s="251" t="str">
        <f>IF(COUNT(AV17:AV21)=0,"",AVERAGE(AV17:AV21))</f>
        <v/>
      </c>
      <c r="AW22" s="251" t="str">
        <f t="shared" ref="AW22" si="117">IF(COUNT(AW17:AW21)=0,"",AVERAGE(AW17:AW21))</f>
        <v/>
      </c>
      <c r="AX22" s="251" t="str">
        <f t="shared" ref="AX22" si="118">IF(COUNT(AX17:AX21)=0,"",AVERAGE(AX17:AX21))</f>
        <v/>
      </c>
      <c r="AY22" s="251" t="str">
        <f t="shared" ref="AY22" si="119">IF(COUNT(AY17:AY21)=0,"",AVERAGE(AY17:AY21))</f>
        <v/>
      </c>
      <c r="AZ22" s="251" t="str">
        <f t="shared" ref="AZ22:BA22" si="120">IF(COUNT(AZ17:AZ21)=0,"",AVERAGE(AZ17:AZ21))</f>
        <v/>
      </c>
      <c r="BA22" s="251" t="str">
        <f t="shared" si="120"/>
        <v/>
      </c>
      <c r="BB22" s="1"/>
      <c r="BD22" s="250" t="s">
        <v>1</v>
      </c>
      <c r="BE22" s="251" t="str">
        <f>IF(COUNT(BE17:BE21)=0,"",AVERAGE(BE17:BE21))</f>
        <v/>
      </c>
      <c r="BF22" s="251" t="str">
        <f t="shared" ref="BF22" si="121">IF(COUNT(BF17:BF21)=0,"",AVERAGE(BF17:BF21))</f>
        <v/>
      </c>
      <c r="BG22" s="251" t="str">
        <f t="shared" ref="BG22" si="122">IF(COUNT(BG17:BG21)=0,"",AVERAGE(BG17:BG21))</f>
        <v/>
      </c>
      <c r="BH22" s="251" t="str">
        <f t="shared" ref="BH22" si="123">IF(COUNT(BH17:BH21)=0,"",AVERAGE(BH17:BH21))</f>
        <v/>
      </c>
      <c r="BI22" s="251" t="str">
        <f t="shared" ref="BI22:BJ22" si="124">IF(COUNT(BI17:BI21)=0,"",AVERAGE(BI17:BI21))</f>
        <v/>
      </c>
      <c r="BJ22" s="251" t="str">
        <f t="shared" si="124"/>
        <v/>
      </c>
      <c r="BK22" s="1"/>
      <c r="BM22" s="250" t="s">
        <v>1</v>
      </c>
      <c r="BN22" s="251" t="str">
        <f>IF(COUNT(BN17:BN21)=0,"",AVERAGE(BN17:BN21))</f>
        <v/>
      </c>
      <c r="BO22" s="251" t="str">
        <f t="shared" ref="BO22" si="125">IF(COUNT(BO17:BO21)=0,"",AVERAGE(BO17:BO21))</f>
        <v/>
      </c>
      <c r="BP22" s="251" t="str">
        <f t="shared" ref="BP22" si="126">IF(COUNT(BP17:BP21)=0,"",AVERAGE(BP17:BP21))</f>
        <v/>
      </c>
      <c r="BQ22" s="251" t="str">
        <f t="shared" ref="BQ22" si="127">IF(COUNT(BQ17:BQ21)=0,"",AVERAGE(BQ17:BQ21))</f>
        <v/>
      </c>
      <c r="BR22" s="251" t="str">
        <f t="shared" ref="BR22:BS22" si="128">IF(COUNT(BR17:BR21)=0,"",AVERAGE(BR17:BR21))</f>
        <v/>
      </c>
      <c r="BS22" s="251" t="str">
        <f t="shared" si="128"/>
        <v/>
      </c>
      <c r="BT22" s="1"/>
      <c r="BV22" s="250" t="s">
        <v>1</v>
      </c>
      <c r="BW22" s="251" t="str">
        <f>IF(COUNT(BW17:BW21)=0,"",AVERAGE(BW17:BW21))</f>
        <v/>
      </c>
      <c r="BX22" s="251" t="str">
        <f t="shared" ref="BX22" si="129">IF(COUNT(BX17:BX21)=0,"",AVERAGE(BX17:BX21))</f>
        <v/>
      </c>
      <c r="BY22" s="251" t="str">
        <f t="shared" ref="BY22" si="130">IF(COUNT(BY17:BY21)=0,"",AVERAGE(BY17:BY21))</f>
        <v/>
      </c>
      <c r="BZ22" s="251" t="str">
        <f t="shared" ref="BZ22" si="131">IF(COUNT(BZ17:BZ21)=0,"",AVERAGE(BZ17:BZ21))</f>
        <v/>
      </c>
      <c r="CA22" s="251" t="str">
        <f t="shared" ref="CA22:CB22" si="132">IF(COUNT(CA17:CA21)=0,"",AVERAGE(CA17:CA21))</f>
        <v/>
      </c>
      <c r="CB22" s="251" t="str">
        <f t="shared" si="132"/>
        <v/>
      </c>
      <c r="CC22" s="1"/>
      <c r="CE22" s="250" t="s">
        <v>1</v>
      </c>
      <c r="CF22" s="251" t="str">
        <f>IF(COUNT(CF17:CF21)=0,"",AVERAGE(CF17:CF21))</f>
        <v/>
      </c>
      <c r="CG22" s="251" t="str">
        <f t="shared" ref="CG22" si="133">IF(COUNT(CG17:CG21)=0,"",AVERAGE(CG17:CG21))</f>
        <v/>
      </c>
      <c r="CH22" s="251" t="str">
        <f t="shared" ref="CH22" si="134">IF(COUNT(CH17:CH21)=0,"",AVERAGE(CH17:CH21))</f>
        <v/>
      </c>
      <c r="CI22" s="251" t="str">
        <f t="shared" ref="CI22" si="135">IF(COUNT(CI17:CI21)=0,"",AVERAGE(CI17:CI21))</f>
        <v/>
      </c>
      <c r="CJ22" s="251" t="str">
        <f t="shared" ref="CJ22:CK22" si="136">IF(COUNT(CJ17:CJ21)=0,"",AVERAGE(CJ17:CJ21))</f>
        <v/>
      </c>
      <c r="CK22" s="251" t="str">
        <f t="shared" si="136"/>
        <v/>
      </c>
      <c r="CL22" s="1"/>
      <c r="CN22" s="250" t="s">
        <v>1</v>
      </c>
      <c r="CO22" s="251" t="str">
        <f>IF(COUNT(CO17:CO21)=0,"",AVERAGE(CO17:CO21))</f>
        <v/>
      </c>
      <c r="CP22" s="251" t="str">
        <f t="shared" ref="CP22" si="137">IF(COUNT(CP17:CP21)=0,"",AVERAGE(CP17:CP21))</f>
        <v/>
      </c>
      <c r="CQ22" s="251" t="str">
        <f t="shared" ref="CQ22" si="138">IF(COUNT(CQ17:CQ21)=0,"",AVERAGE(CQ17:CQ21))</f>
        <v/>
      </c>
      <c r="CR22" s="251" t="str">
        <f t="shared" ref="CR22" si="139">IF(COUNT(CR17:CR21)=0,"",AVERAGE(CR17:CR21))</f>
        <v/>
      </c>
      <c r="CS22" s="251" t="str">
        <f t="shared" ref="CS22:CT22" si="140">IF(COUNT(CS17:CS21)=0,"",AVERAGE(CS17:CS21))</f>
        <v/>
      </c>
      <c r="CT22" s="251" t="str">
        <f t="shared" si="140"/>
        <v/>
      </c>
      <c r="CU22" s="1"/>
      <c r="CW22" s="250" t="s">
        <v>1</v>
      </c>
      <c r="CX22" s="251" t="str">
        <f>IF(COUNT(CX17:CX21)=0,"",AVERAGE(CX17:CX21))</f>
        <v/>
      </c>
      <c r="CY22" s="251" t="str">
        <f t="shared" ref="CY22" si="141">IF(COUNT(CY17:CY21)=0,"",AVERAGE(CY17:CY21))</f>
        <v/>
      </c>
      <c r="CZ22" s="251" t="str">
        <f t="shared" ref="CZ22" si="142">IF(COUNT(CZ17:CZ21)=0,"",AVERAGE(CZ17:CZ21))</f>
        <v/>
      </c>
      <c r="DA22" s="251" t="str">
        <f t="shared" ref="DA22" si="143">IF(COUNT(DA17:DA21)=0,"",AVERAGE(DA17:DA21))</f>
        <v/>
      </c>
      <c r="DB22" s="251" t="str">
        <f t="shared" ref="DB22:DC22" si="144">IF(COUNT(DB17:DB21)=0,"",AVERAGE(DB17:DB21))</f>
        <v/>
      </c>
      <c r="DC22" s="251" t="str">
        <f t="shared" si="144"/>
        <v/>
      </c>
      <c r="DD22" s="1"/>
      <c r="DF22" s="250" t="s">
        <v>1</v>
      </c>
      <c r="DG22" s="251" t="str">
        <f>IF(COUNT(DG17:DG21)=0,"",AVERAGE(DG17:DG21))</f>
        <v/>
      </c>
      <c r="DH22" s="251" t="str">
        <f t="shared" ref="DH22" si="145">IF(COUNT(DH17:DH21)=0,"",AVERAGE(DH17:DH21))</f>
        <v/>
      </c>
      <c r="DI22" s="251" t="str">
        <f t="shared" ref="DI22" si="146">IF(COUNT(DI17:DI21)=0,"",AVERAGE(DI17:DI21))</f>
        <v/>
      </c>
      <c r="DJ22" s="251" t="str">
        <f t="shared" ref="DJ22" si="147">IF(COUNT(DJ17:DJ21)=0,"",AVERAGE(DJ17:DJ21))</f>
        <v/>
      </c>
      <c r="DK22" s="251" t="str">
        <f t="shared" ref="DK22:DL22" si="148">IF(COUNT(DK17:DK21)=0,"",AVERAGE(DK17:DK21))</f>
        <v/>
      </c>
      <c r="DL22" s="251" t="str">
        <f t="shared" si="148"/>
        <v/>
      </c>
      <c r="DM22" s="1"/>
      <c r="DO22" s="250" t="s">
        <v>1</v>
      </c>
      <c r="DP22" s="251" t="str">
        <f>IF(COUNT(DP17:DP21)=0,"",AVERAGE(DP17:DP21))</f>
        <v/>
      </c>
      <c r="DQ22" s="251" t="str">
        <f t="shared" ref="DQ22" si="149">IF(COUNT(DQ17:DQ21)=0,"",AVERAGE(DQ17:DQ21))</f>
        <v/>
      </c>
      <c r="DR22" s="251" t="str">
        <f t="shared" ref="DR22" si="150">IF(COUNT(DR17:DR21)=0,"",AVERAGE(DR17:DR21))</f>
        <v/>
      </c>
      <c r="DS22" s="251" t="str">
        <f t="shared" ref="DS22" si="151">IF(COUNT(DS17:DS21)=0,"",AVERAGE(DS17:DS21))</f>
        <v/>
      </c>
      <c r="DT22" s="251" t="str">
        <f t="shared" ref="DT22:DU22" si="152">IF(COUNT(DT17:DT21)=0,"",AVERAGE(DT17:DT21))</f>
        <v/>
      </c>
      <c r="DU22" s="251" t="str">
        <f t="shared" si="152"/>
        <v/>
      </c>
      <c r="DV22" s="1"/>
      <c r="DX22" s="250" t="s">
        <v>1</v>
      </c>
      <c r="DY22" s="251" t="str">
        <f>IF(COUNT(DY17:DY21)=0,"",AVERAGE(DY17:DY21))</f>
        <v/>
      </c>
      <c r="DZ22" s="251" t="str">
        <f t="shared" ref="DZ22" si="153">IF(COUNT(DZ17:DZ21)=0,"",AVERAGE(DZ17:DZ21))</f>
        <v/>
      </c>
      <c r="EA22" s="251" t="str">
        <f t="shared" ref="EA22" si="154">IF(COUNT(EA17:EA21)=0,"",AVERAGE(EA17:EA21))</f>
        <v/>
      </c>
      <c r="EB22" s="251" t="str">
        <f t="shared" ref="EB22" si="155">IF(COUNT(EB17:EB21)=0,"",AVERAGE(EB17:EB21))</f>
        <v/>
      </c>
      <c r="EC22" s="251" t="str">
        <f t="shared" ref="EC22:ED22" si="156">IF(COUNT(EC17:EC21)=0,"",AVERAGE(EC17:EC21))</f>
        <v/>
      </c>
      <c r="ED22" s="251" t="str">
        <f t="shared" si="156"/>
        <v/>
      </c>
      <c r="EE22" s="1"/>
      <c r="EG22" s="250" t="s">
        <v>1</v>
      </c>
      <c r="EH22" s="251" t="str">
        <f>IF(COUNT(EH17:EH21)=0,"",AVERAGE(EH17:EH21))</f>
        <v/>
      </c>
      <c r="EI22" s="251" t="str">
        <f t="shared" ref="EI22" si="157">IF(COUNT(EI17:EI21)=0,"",AVERAGE(EI17:EI21))</f>
        <v/>
      </c>
      <c r="EJ22" s="251" t="str">
        <f t="shared" ref="EJ22" si="158">IF(COUNT(EJ17:EJ21)=0,"",AVERAGE(EJ17:EJ21))</f>
        <v/>
      </c>
      <c r="EK22" s="251" t="str">
        <f t="shared" ref="EK22" si="159">IF(COUNT(EK17:EK21)=0,"",AVERAGE(EK17:EK21))</f>
        <v/>
      </c>
      <c r="EL22" s="251" t="str">
        <f t="shared" ref="EL22:EM22" si="160">IF(COUNT(EL17:EL21)=0,"",AVERAGE(EL17:EL21))</f>
        <v/>
      </c>
      <c r="EM22" s="251" t="str">
        <f t="shared" si="160"/>
        <v/>
      </c>
      <c r="EN22" s="1"/>
      <c r="EP22" s="250" t="s">
        <v>1</v>
      </c>
      <c r="EQ22" s="251" t="str">
        <f>IF(COUNT(EQ17:EQ21)=0,"",AVERAGE(EQ17:EQ21))</f>
        <v/>
      </c>
      <c r="ER22" s="251" t="str">
        <f t="shared" ref="ER22" si="161">IF(COUNT(ER17:ER21)=0,"",AVERAGE(ER17:ER21))</f>
        <v/>
      </c>
      <c r="ES22" s="251" t="str">
        <f t="shared" ref="ES22" si="162">IF(COUNT(ES17:ES21)=0,"",AVERAGE(ES17:ES21))</f>
        <v/>
      </c>
      <c r="ET22" s="251" t="str">
        <f t="shared" ref="ET22" si="163">IF(COUNT(ET17:ET21)=0,"",AVERAGE(ET17:ET21))</f>
        <v/>
      </c>
      <c r="EU22" s="251" t="str">
        <f t="shared" ref="EU22:EV22" si="164">IF(COUNT(EU17:EU21)=0,"",AVERAGE(EU17:EU21))</f>
        <v/>
      </c>
      <c r="EV22" s="251" t="str">
        <f t="shared" si="164"/>
        <v/>
      </c>
      <c r="EW22" s="1"/>
      <c r="EY22" s="250" t="s">
        <v>1</v>
      </c>
      <c r="EZ22" s="251" t="str">
        <f>IF(COUNT(EZ17:EZ21)=0,"",AVERAGE(EZ17:EZ21))</f>
        <v/>
      </c>
      <c r="FA22" s="251" t="str">
        <f t="shared" ref="FA22" si="165">IF(COUNT(FA17:FA21)=0,"",AVERAGE(FA17:FA21))</f>
        <v/>
      </c>
      <c r="FB22" s="251" t="str">
        <f t="shared" ref="FB22" si="166">IF(COUNT(FB17:FB21)=0,"",AVERAGE(FB17:FB21))</f>
        <v/>
      </c>
      <c r="FC22" s="251" t="str">
        <f t="shared" ref="FC22" si="167">IF(COUNT(FC17:FC21)=0,"",AVERAGE(FC17:FC21))</f>
        <v/>
      </c>
      <c r="FD22" s="251" t="str">
        <f t="shared" ref="FD22:FE22" si="168">IF(COUNT(FD17:FD21)=0,"",AVERAGE(FD17:FD21))</f>
        <v/>
      </c>
      <c r="FE22" s="251" t="str">
        <f t="shared" si="168"/>
        <v/>
      </c>
      <c r="FF22" s="1"/>
      <c r="FH22" s="250" t="s">
        <v>1</v>
      </c>
      <c r="FI22" s="251" t="str">
        <f>IF(COUNT(FI17:FI21)=0,"",AVERAGE(FI17:FI21))</f>
        <v/>
      </c>
      <c r="FJ22" s="251" t="str">
        <f t="shared" ref="FJ22" si="169">IF(COUNT(FJ17:FJ21)=0,"",AVERAGE(FJ17:FJ21))</f>
        <v/>
      </c>
      <c r="FK22" s="251" t="str">
        <f t="shared" ref="FK22" si="170">IF(COUNT(FK17:FK21)=0,"",AVERAGE(FK17:FK21))</f>
        <v/>
      </c>
      <c r="FL22" s="251" t="str">
        <f t="shared" ref="FL22" si="171">IF(COUNT(FL17:FL21)=0,"",AVERAGE(FL17:FL21))</f>
        <v/>
      </c>
      <c r="FM22" s="251" t="str">
        <f t="shared" ref="FM22:FN22" si="172">IF(COUNT(FM17:FM21)=0,"",AVERAGE(FM17:FM21))</f>
        <v/>
      </c>
      <c r="FN22" s="251" t="str">
        <f t="shared" si="172"/>
        <v/>
      </c>
      <c r="FO22" s="1"/>
      <c r="FQ22" s="250" t="s">
        <v>1</v>
      </c>
      <c r="FR22" s="251" t="str">
        <f>IF(COUNT(FR17:FR21)=0,"",AVERAGE(FR17:FR21))</f>
        <v/>
      </c>
      <c r="FS22" s="251" t="str">
        <f t="shared" ref="FS22" si="173">IF(COUNT(FS17:FS21)=0,"",AVERAGE(FS17:FS21))</f>
        <v/>
      </c>
      <c r="FT22" s="251" t="str">
        <f t="shared" ref="FT22" si="174">IF(COUNT(FT17:FT21)=0,"",AVERAGE(FT17:FT21))</f>
        <v/>
      </c>
      <c r="FU22" s="251" t="str">
        <f t="shared" ref="FU22" si="175">IF(COUNT(FU17:FU21)=0,"",AVERAGE(FU17:FU21))</f>
        <v/>
      </c>
      <c r="FV22" s="251" t="str">
        <f t="shared" ref="FV22:FW22" si="176">IF(COUNT(FV17:FV21)=0,"",AVERAGE(FV17:FV21))</f>
        <v/>
      </c>
      <c r="FW22" s="251" t="str">
        <f t="shared" si="176"/>
        <v/>
      </c>
      <c r="FX22" s="1"/>
      <c r="FZ22" s="250" t="s">
        <v>1</v>
      </c>
      <c r="GA22" s="251" t="str">
        <f>IF(COUNT(GA17:GA21)=0,"",AVERAGE(GA17:GA21))</f>
        <v/>
      </c>
      <c r="GB22" s="251" t="str">
        <f t="shared" ref="GB22" si="177">IF(COUNT(GB17:GB21)=0,"",AVERAGE(GB17:GB21))</f>
        <v/>
      </c>
      <c r="GC22" s="251" t="str">
        <f t="shared" ref="GC22" si="178">IF(COUNT(GC17:GC21)=0,"",AVERAGE(GC17:GC21))</f>
        <v/>
      </c>
      <c r="GD22" s="251" t="str">
        <f t="shared" ref="GD22" si="179">IF(COUNT(GD17:GD21)=0,"",AVERAGE(GD17:GD21))</f>
        <v/>
      </c>
      <c r="GE22" s="251" t="str">
        <f t="shared" ref="GE22:GF22" si="180">IF(COUNT(GE17:GE21)=0,"",AVERAGE(GE17:GE21))</f>
        <v/>
      </c>
      <c r="GF22" s="251" t="str">
        <f t="shared" si="180"/>
        <v/>
      </c>
      <c r="GG22" s="1"/>
      <c r="GI22" s="250" t="s">
        <v>1</v>
      </c>
      <c r="GJ22" s="251" t="str">
        <f>IF(COUNT(GJ17:GJ21)=0,"",AVERAGE(GJ17:GJ21))</f>
        <v/>
      </c>
      <c r="GK22" s="251" t="str">
        <f t="shared" ref="GK22" si="181">IF(COUNT(GK17:GK21)=0,"",AVERAGE(GK17:GK21))</f>
        <v/>
      </c>
      <c r="GL22" s="251" t="str">
        <f t="shared" ref="GL22" si="182">IF(COUNT(GL17:GL21)=0,"",AVERAGE(GL17:GL21))</f>
        <v/>
      </c>
      <c r="GM22" s="251" t="str">
        <f t="shared" ref="GM22" si="183">IF(COUNT(GM17:GM21)=0,"",AVERAGE(GM17:GM21))</f>
        <v/>
      </c>
      <c r="GN22" s="251" t="str">
        <f t="shared" ref="GN22:GO22" si="184">IF(COUNT(GN17:GN21)=0,"",AVERAGE(GN17:GN21))</f>
        <v/>
      </c>
      <c r="GO22" s="251" t="str">
        <f t="shared" si="184"/>
        <v/>
      </c>
      <c r="GP22" s="1"/>
      <c r="GR22" s="250" t="s">
        <v>1</v>
      </c>
      <c r="GS22" s="251" t="str">
        <f>IF(COUNT(GS17:GS21)=0,"",AVERAGE(GS17:GS21))</f>
        <v/>
      </c>
      <c r="GT22" s="251" t="str">
        <f t="shared" ref="GT22" si="185">IF(COUNT(GT17:GT21)=0,"",AVERAGE(GT17:GT21))</f>
        <v/>
      </c>
      <c r="GU22" s="251" t="str">
        <f t="shared" ref="GU22" si="186">IF(COUNT(GU17:GU21)=0,"",AVERAGE(GU17:GU21))</f>
        <v/>
      </c>
      <c r="GV22" s="251" t="str">
        <f t="shared" ref="GV22" si="187">IF(COUNT(GV17:GV21)=0,"",AVERAGE(GV17:GV21))</f>
        <v/>
      </c>
      <c r="GW22" s="251" t="str">
        <f t="shared" ref="GW22:GX22" si="188">IF(COUNT(GW17:GW21)=0,"",AVERAGE(GW17:GW21))</f>
        <v/>
      </c>
      <c r="GX22" s="251" t="str">
        <f t="shared" si="188"/>
        <v/>
      </c>
      <c r="GY22" s="1"/>
      <c r="HA22" s="250" t="s">
        <v>1</v>
      </c>
      <c r="HB22" s="251" t="str">
        <f>IF(COUNT(HB17:HB21)=0,"",AVERAGE(HB17:HB21))</f>
        <v/>
      </c>
      <c r="HC22" s="251" t="str">
        <f t="shared" ref="HC22" si="189">IF(COUNT(HC17:HC21)=0,"",AVERAGE(HC17:HC21))</f>
        <v/>
      </c>
      <c r="HD22" s="251" t="str">
        <f t="shared" ref="HD22" si="190">IF(COUNT(HD17:HD21)=0,"",AVERAGE(HD17:HD21))</f>
        <v/>
      </c>
      <c r="HE22" s="251" t="str">
        <f t="shared" ref="HE22" si="191">IF(COUNT(HE17:HE21)=0,"",AVERAGE(HE17:HE21))</f>
        <v/>
      </c>
      <c r="HF22" s="251" t="str">
        <f t="shared" ref="HF22:HG22" si="192">IF(COUNT(HF17:HF21)=0,"",AVERAGE(HF17:HF21))</f>
        <v/>
      </c>
      <c r="HG22" s="251" t="str">
        <f t="shared" si="192"/>
        <v/>
      </c>
      <c r="HH22" s="1"/>
      <c r="HJ22" s="250" t="s">
        <v>1</v>
      </c>
      <c r="HK22" s="251" t="str">
        <f>IF(COUNT(HK17:HK21)=0,"",AVERAGE(HK17:HK21))</f>
        <v/>
      </c>
      <c r="HL22" s="251" t="str">
        <f t="shared" ref="HL22" si="193">IF(COUNT(HL17:HL21)=0,"",AVERAGE(HL17:HL21))</f>
        <v/>
      </c>
      <c r="HM22" s="251" t="str">
        <f t="shared" ref="HM22" si="194">IF(COUNT(HM17:HM21)=0,"",AVERAGE(HM17:HM21))</f>
        <v/>
      </c>
      <c r="HN22" s="251" t="str">
        <f t="shared" ref="HN22" si="195">IF(COUNT(HN17:HN21)=0,"",AVERAGE(HN17:HN21))</f>
        <v/>
      </c>
      <c r="HO22" s="251" t="str">
        <f t="shared" ref="HO22:HP22" si="196">IF(COUNT(HO17:HO21)=0,"",AVERAGE(HO17:HO21))</f>
        <v/>
      </c>
      <c r="HP22" s="251" t="str">
        <f t="shared" si="196"/>
        <v/>
      </c>
      <c r="HQ22" s="1"/>
      <c r="HS22" s="250" t="s">
        <v>1</v>
      </c>
      <c r="HT22" s="251" t="str">
        <f>IF(COUNT(HT17:HT21)=0,"",AVERAGE(HT17:HT21))</f>
        <v/>
      </c>
      <c r="HU22" s="251" t="str">
        <f t="shared" ref="HU22" si="197">IF(COUNT(HU17:HU21)=0,"",AVERAGE(HU17:HU21))</f>
        <v/>
      </c>
      <c r="HV22" s="251" t="str">
        <f t="shared" ref="HV22" si="198">IF(COUNT(HV17:HV21)=0,"",AVERAGE(HV17:HV21))</f>
        <v/>
      </c>
      <c r="HW22" s="251" t="str">
        <f t="shared" ref="HW22" si="199">IF(COUNT(HW17:HW21)=0,"",AVERAGE(HW17:HW21))</f>
        <v/>
      </c>
      <c r="HX22" s="251" t="str">
        <f t="shared" ref="HX22:HY22" si="200">IF(COUNT(HX17:HX21)=0,"",AVERAGE(HX17:HX21))</f>
        <v/>
      </c>
      <c r="HY22" s="251" t="str">
        <f t="shared" si="200"/>
        <v/>
      </c>
      <c r="HZ22" s="1"/>
    </row>
    <row r="23" spans="1:234" x14ac:dyDescent="0.3">
      <c r="A23" s="226" t="s">
        <v>131</v>
      </c>
      <c r="B23" s="227">
        <f>IF(A23="High",High,(IF(A23="Medium",Medium,(IF(A23="Low",Low,0)))))</f>
        <v>0.1</v>
      </c>
      <c r="C23" s="236" t="s">
        <v>176</v>
      </c>
      <c r="D23" s="237" t="e">
        <f>D29</f>
        <v>#DIV/0!</v>
      </c>
      <c r="E23" s="237" t="e">
        <f t="shared" ref="E23:I23" si="201">E29</f>
        <v>#DIV/0!</v>
      </c>
      <c r="F23" s="237" t="e">
        <f t="shared" si="201"/>
        <v>#DIV/0!</v>
      </c>
      <c r="G23" s="237" t="e">
        <f t="shared" si="201"/>
        <v>#DIV/0!</v>
      </c>
      <c r="H23" s="237" t="e">
        <f t="shared" si="201"/>
        <v>#DIV/0!</v>
      </c>
      <c r="I23" s="237" t="e">
        <f t="shared" si="201"/>
        <v>#DIV/0!</v>
      </c>
      <c r="K23" s="15" t="s">
        <v>176</v>
      </c>
      <c r="L23" s="423"/>
      <c r="M23" s="4"/>
      <c r="N23" s="4"/>
      <c r="O23" s="4"/>
      <c r="P23" s="4"/>
      <c r="Q23" s="4"/>
      <c r="R23" s="1"/>
      <c r="T23" s="15" t="s">
        <v>176</v>
      </c>
      <c r="U23" s="4"/>
      <c r="V23" s="4"/>
      <c r="W23" s="4"/>
      <c r="X23" s="4"/>
      <c r="Y23" s="4"/>
      <c r="Z23" s="4"/>
      <c r="AA23" s="1"/>
      <c r="AC23" s="15" t="s">
        <v>176</v>
      </c>
      <c r="AD23" s="4"/>
      <c r="AE23" s="4"/>
      <c r="AF23" s="4"/>
      <c r="AG23" s="4"/>
      <c r="AH23" s="4"/>
      <c r="AI23" s="4"/>
      <c r="AJ23" s="1"/>
      <c r="AL23" s="15" t="s">
        <v>176</v>
      </c>
      <c r="AM23" s="4"/>
      <c r="AN23" s="4"/>
      <c r="AO23" s="4"/>
      <c r="AP23" s="4"/>
      <c r="AQ23" s="4"/>
      <c r="AR23" s="4"/>
      <c r="AS23" s="1"/>
      <c r="AU23" s="15" t="s">
        <v>176</v>
      </c>
      <c r="AV23" s="4"/>
      <c r="AW23" s="4"/>
      <c r="AX23" s="4"/>
      <c r="AY23" s="4"/>
      <c r="AZ23" s="4"/>
      <c r="BA23" s="4"/>
      <c r="BB23" s="1"/>
      <c r="BD23" s="15" t="s">
        <v>176</v>
      </c>
      <c r="BE23" s="4"/>
      <c r="BF23" s="4"/>
      <c r="BG23" s="4"/>
      <c r="BH23" s="4"/>
      <c r="BI23" s="4"/>
      <c r="BJ23" s="4"/>
      <c r="BK23" s="1"/>
      <c r="BM23" s="15" t="s">
        <v>176</v>
      </c>
      <c r="BN23" s="4"/>
      <c r="BO23" s="4"/>
      <c r="BP23" s="4"/>
      <c r="BQ23" s="4"/>
      <c r="BR23" s="4"/>
      <c r="BS23" s="4"/>
      <c r="BT23" s="1"/>
      <c r="BV23" s="15" t="s">
        <v>176</v>
      </c>
      <c r="BW23" s="4"/>
      <c r="BX23" s="4"/>
      <c r="BY23" s="4"/>
      <c r="BZ23" s="4"/>
      <c r="CA23" s="4"/>
      <c r="CB23" s="4"/>
      <c r="CC23" s="1"/>
      <c r="CE23" s="15" t="s">
        <v>176</v>
      </c>
      <c r="CF23" s="4"/>
      <c r="CG23" s="4"/>
      <c r="CH23" s="4"/>
      <c r="CI23" s="4"/>
      <c r="CJ23" s="4"/>
      <c r="CK23" s="4"/>
      <c r="CL23" s="1"/>
      <c r="CN23" s="15" t="s">
        <v>176</v>
      </c>
      <c r="CO23" s="4"/>
      <c r="CP23" s="4"/>
      <c r="CQ23" s="4"/>
      <c r="CR23" s="4"/>
      <c r="CS23" s="4"/>
      <c r="CT23" s="4"/>
      <c r="CU23" s="1"/>
      <c r="CW23" s="15" t="s">
        <v>176</v>
      </c>
      <c r="CX23" s="4"/>
      <c r="CY23" s="4"/>
      <c r="CZ23" s="4"/>
      <c r="DA23" s="4"/>
      <c r="DB23" s="4"/>
      <c r="DC23" s="4"/>
      <c r="DD23" s="1"/>
      <c r="DF23" s="15" t="s">
        <v>176</v>
      </c>
      <c r="DG23" s="4"/>
      <c r="DH23" s="4"/>
      <c r="DI23" s="4"/>
      <c r="DJ23" s="4"/>
      <c r="DK23" s="4"/>
      <c r="DL23" s="4"/>
      <c r="DM23" s="1"/>
      <c r="DO23" s="15" t="s">
        <v>176</v>
      </c>
      <c r="DP23" s="4"/>
      <c r="DQ23" s="4"/>
      <c r="DR23" s="4"/>
      <c r="DS23" s="4"/>
      <c r="DT23" s="4"/>
      <c r="DU23" s="4"/>
      <c r="DV23" s="1"/>
      <c r="DX23" s="15" t="s">
        <v>176</v>
      </c>
      <c r="DY23" s="4"/>
      <c r="DZ23" s="4"/>
      <c r="EA23" s="4"/>
      <c r="EB23" s="4"/>
      <c r="EC23" s="4"/>
      <c r="ED23" s="4"/>
      <c r="EE23" s="1"/>
      <c r="EG23" s="15" t="s">
        <v>176</v>
      </c>
      <c r="EH23" s="4"/>
      <c r="EI23" s="4"/>
      <c r="EJ23" s="4"/>
      <c r="EK23" s="4"/>
      <c r="EL23" s="4"/>
      <c r="EM23" s="4"/>
      <c r="EN23" s="1"/>
      <c r="EP23" s="15" t="s">
        <v>176</v>
      </c>
      <c r="EQ23" s="4"/>
      <c r="ER23" s="4"/>
      <c r="ES23" s="4"/>
      <c r="ET23" s="4"/>
      <c r="EU23" s="4"/>
      <c r="EV23" s="4"/>
      <c r="EW23" s="1"/>
      <c r="EY23" s="15" t="s">
        <v>176</v>
      </c>
      <c r="EZ23" s="4"/>
      <c r="FA23" s="4"/>
      <c r="FB23" s="4"/>
      <c r="FC23" s="4"/>
      <c r="FD23" s="4"/>
      <c r="FE23" s="4"/>
      <c r="FF23" s="1"/>
      <c r="FH23" s="15" t="s">
        <v>176</v>
      </c>
      <c r="FI23" s="4"/>
      <c r="FJ23" s="4"/>
      <c r="FK23" s="4"/>
      <c r="FL23" s="4"/>
      <c r="FM23" s="4"/>
      <c r="FN23" s="4"/>
      <c r="FO23" s="1"/>
      <c r="FQ23" s="15" t="s">
        <v>176</v>
      </c>
      <c r="FR23" s="4"/>
      <c r="FS23" s="4"/>
      <c r="FT23" s="4"/>
      <c r="FU23" s="4"/>
      <c r="FV23" s="4"/>
      <c r="FW23" s="4"/>
      <c r="FX23" s="1"/>
      <c r="FZ23" s="15" t="s">
        <v>176</v>
      </c>
      <c r="GA23" s="4"/>
      <c r="GB23" s="4"/>
      <c r="GC23" s="4"/>
      <c r="GD23" s="4"/>
      <c r="GE23" s="4"/>
      <c r="GF23" s="4"/>
      <c r="GG23" s="1"/>
      <c r="GI23" s="15" t="s">
        <v>176</v>
      </c>
      <c r="GJ23" s="4"/>
      <c r="GK23" s="4"/>
      <c r="GL23" s="4"/>
      <c r="GM23" s="4"/>
      <c r="GN23" s="4"/>
      <c r="GO23" s="4"/>
      <c r="GP23" s="1"/>
      <c r="GR23" s="15" t="s">
        <v>176</v>
      </c>
      <c r="GS23" s="4"/>
      <c r="GT23" s="4"/>
      <c r="GU23" s="4"/>
      <c r="GV23" s="4"/>
      <c r="GW23" s="4"/>
      <c r="GX23" s="4"/>
      <c r="GY23" s="1"/>
      <c r="HA23" s="15" t="s">
        <v>176</v>
      </c>
      <c r="HB23" s="4"/>
      <c r="HC23" s="4"/>
      <c r="HD23" s="4"/>
      <c r="HE23" s="4"/>
      <c r="HF23" s="4"/>
      <c r="HG23" s="4"/>
      <c r="HH23" s="1"/>
      <c r="HJ23" s="15" t="s">
        <v>176</v>
      </c>
      <c r="HK23" s="4"/>
      <c r="HL23" s="4"/>
      <c r="HM23" s="4"/>
      <c r="HN23" s="4"/>
      <c r="HO23" s="4"/>
      <c r="HP23" s="4"/>
      <c r="HQ23" s="1"/>
      <c r="HS23" s="15" t="s">
        <v>176</v>
      </c>
      <c r="HT23" s="4"/>
      <c r="HU23" s="4"/>
      <c r="HV23" s="4"/>
      <c r="HW23" s="4"/>
      <c r="HX23" s="4"/>
      <c r="HY23" s="4"/>
      <c r="HZ23" s="1"/>
    </row>
    <row r="24" spans="1:234" ht="52.8" outlineLevel="1" x14ac:dyDescent="0.25">
      <c r="C24" s="242" t="s">
        <v>433</v>
      </c>
      <c r="D24" s="238"/>
      <c r="E24" s="238"/>
      <c r="F24" s="238"/>
      <c r="G24" s="238"/>
      <c r="H24" s="238"/>
      <c r="I24" s="238"/>
      <c r="K24" s="242" t="s">
        <v>433</v>
      </c>
      <c r="L24" s="248"/>
      <c r="M24" s="248"/>
      <c r="N24" s="248"/>
      <c r="O24" s="248"/>
      <c r="P24" s="248"/>
      <c r="Q24" s="248"/>
      <c r="R24" s="60"/>
      <c r="T24" s="242" t="s">
        <v>433</v>
      </c>
      <c r="U24" s="248"/>
      <c r="V24" s="248"/>
      <c r="W24" s="248"/>
      <c r="X24" s="238"/>
      <c r="Y24" s="238"/>
      <c r="Z24" s="238"/>
      <c r="AA24" s="60"/>
      <c r="AC24" s="242" t="s">
        <v>433</v>
      </c>
      <c r="AD24" s="248"/>
      <c r="AE24" s="248"/>
      <c r="AF24" s="248"/>
      <c r="AG24" s="238"/>
      <c r="AH24" s="238"/>
      <c r="AI24" s="238"/>
      <c r="AJ24" s="60"/>
      <c r="AL24" s="242" t="s">
        <v>433</v>
      </c>
      <c r="AM24" s="248"/>
      <c r="AN24" s="248"/>
      <c r="AO24" s="248"/>
      <c r="AP24" s="238"/>
      <c r="AQ24" s="238"/>
      <c r="AR24" s="238"/>
      <c r="AS24" s="60"/>
      <c r="AU24" s="242" t="s">
        <v>433</v>
      </c>
      <c r="AV24" s="248"/>
      <c r="AW24" s="248"/>
      <c r="AX24" s="248"/>
      <c r="AY24" s="238"/>
      <c r="AZ24" s="238"/>
      <c r="BA24" s="238"/>
      <c r="BB24" s="60"/>
      <c r="BD24" s="242" t="s">
        <v>433</v>
      </c>
      <c r="BE24" s="248"/>
      <c r="BF24" s="248"/>
      <c r="BG24" s="248"/>
      <c r="BH24" s="238"/>
      <c r="BI24" s="238"/>
      <c r="BJ24" s="238"/>
      <c r="BK24" s="60"/>
      <c r="BM24" s="242" t="s">
        <v>433</v>
      </c>
      <c r="BN24" s="248"/>
      <c r="BO24" s="248"/>
      <c r="BP24" s="248"/>
      <c r="BQ24" s="238"/>
      <c r="BR24" s="238"/>
      <c r="BS24" s="238"/>
      <c r="BT24" s="60"/>
      <c r="BV24" s="242" t="s">
        <v>433</v>
      </c>
      <c r="BW24" s="248"/>
      <c r="BX24" s="248"/>
      <c r="BY24" s="248"/>
      <c r="BZ24" s="238"/>
      <c r="CA24" s="238"/>
      <c r="CB24" s="238"/>
      <c r="CC24" s="60"/>
      <c r="CE24" s="242" t="s">
        <v>433</v>
      </c>
      <c r="CF24" s="248"/>
      <c r="CG24" s="248"/>
      <c r="CH24" s="248"/>
      <c r="CI24" s="238"/>
      <c r="CJ24" s="238"/>
      <c r="CK24" s="238"/>
      <c r="CL24" s="60"/>
      <c r="CN24" s="242" t="s">
        <v>433</v>
      </c>
      <c r="CO24" s="248"/>
      <c r="CP24" s="248"/>
      <c r="CQ24" s="248"/>
      <c r="CR24" s="238"/>
      <c r="CS24" s="238"/>
      <c r="CT24" s="238"/>
      <c r="CU24" s="60"/>
      <c r="CW24" s="242" t="s">
        <v>433</v>
      </c>
      <c r="CX24" s="248"/>
      <c r="CY24" s="248"/>
      <c r="CZ24" s="248"/>
      <c r="DA24" s="238"/>
      <c r="DB24" s="238"/>
      <c r="DC24" s="238"/>
      <c r="DD24" s="60"/>
      <c r="DF24" s="242" t="s">
        <v>433</v>
      </c>
      <c r="DG24" s="248"/>
      <c r="DH24" s="248"/>
      <c r="DI24" s="248"/>
      <c r="DJ24" s="238"/>
      <c r="DK24" s="238"/>
      <c r="DL24" s="238"/>
      <c r="DM24" s="60"/>
      <c r="DO24" s="242" t="s">
        <v>433</v>
      </c>
      <c r="DP24" s="248"/>
      <c r="DQ24" s="248"/>
      <c r="DR24" s="248"/>
      <c r="DS24" s="238"/>
      <c r="DT24" s="238"/>
      <c r="DU24" s="238"/>
      <c r="DV24" s="60"/>
      <c r="DX24" s="242" t="s">
        <v>433</v>
      </c>
      <c r="DY24" s="248"/>
      <c r="DZ24" s="248"/>
      <c r="EA24" s="248"/>
      <c r="EB24" s="238"/>
      <c r="EC24" s="238"/>
      <c r="ED24" s="238"/>
      <c r="EE24" s="60"/>
      <c r="EG24" s="242" t="s">
        <v>433</v>
      </c>
      <c r="EH24" s="248"/>
      <c r="EI24" s="248"/>
      <c r="EJ24" s="248"/>
      <c r="EK24" s="238"/>
      <c r="EL24" s="238"/>
      <c r="EM24" s="238"/>
      <c r="EN24" s="60"/>
      <c r="EP24" s="242" t="s">
        <v>433</v>
      </c>
      <c r="EQ24" s="248"/>
      <c r="ER24" s="248"/>
      <c r="ES24" s="248"/>
      <c r="ET24" s="238"/>
      <c r="EU24" s="238"/>
      <c r="EV24" s="238"/>
      <c r="EW24" s="60"/>
      <c r="EY24" s="242" t="s">
        <v>433</v>
      </c>
      <c r="EZ24" s="248"/>
      <c r="FA24" s="248"/>
      <c r="FB24" s="248"/>
      <c r="FC24" s="238"/>
      <c r="FD24" s="238"/>
      <c r="FE24" s="238"/>
      <c r="FF24" s="60"/>
      <c r="FH24" s="242" t="s">
        <v>433</v>
      </c>
      <c r="FI24" s="248"/>
      <c r="FJ24" s="248"/>
      <c r="FK24" s="248"/>
      <c r="FL24" s="238"/>
      <c r="FM24" s="238"/>
      <c r="FN24" s="238"/>
      <c r="FO24" s="60"/>
      <c r="FQ24" s="242" t="s">
        <v>433</v>
      </c>
      <c r="FR24" s="248"/>
      <c r="FS24" s="248"/>
      <c r="FT24" s="248"/>
      <c r="FU24" s="238"/>
      <c r="FV24" s="238"/>
      <c r="FW24" s="238"/>
      <c r="FX24" s="60"/>
      <c r="FZ24" s="242" t="s">
        <v>433</v>
      </c>
      <c r="GA24" s="248"/>
      <c r="GB24" s="248"/>
      <c r="GC24" s="248"/>
      <c r="GD24" s="238"/>
      <c r="GE24" s="238"/>
      <c r="GF24" s="238"/>
      <c r="GG24" s="60"/>
      <c r="GI24" s="242" t="s">
        <v>433</v>
      </c>
      <c r="GJ24" s="248"/>
      <c r="GK24" s="248"/>
      <c r="GL24" s="248"/>
      <c r="GM24" s="238"/>
      <c r="GN24" s="238"/>
      <c r="GO24" s="238"/>
      <c r="GP24" s="60"/>
      <c r="GR24" s="242" t="s">
        <v>433</v>
      </c>
      <c r="GS24" s="248"/>
      <c r="GT24" s="248"/>
      <c r="GU24" s="248"/>
      <c r="GV24" s="238"/>
      <c r="GW24" s="238"/>
      <c r="GX24" s="238"/>
      <c r="GY24" s="60"/>
      <c r="HA24" s="242" t="s">
        <v>433</v>
      </c>
      <c r="HB24" s="248"/>
      <c r="HC24" s="248"/>
      <c r="HD24" s="248"/>
      <c r="HE24" s="238"/>
      <c r="HF24" s="238"/>
      <c r="HG24" s="238"/>
      <c r="HH24" s="60"/>
      <c r="HJ24" s="242" t="s">
        <v>433</v>
      </c>
      <c r="HK24" s="248"/>
      <c r="HL24" s="248"/>
      <c r="HM24" s="248"/>
      <c r="HN24" s="238"/>
      <c r="HO24" s="238"/>
      <c r="HP24" s="238"/>
      <c r="HQ24" s="60"/>
      <c r="HS24" s="242" t="s">
        <v>433</v>
      </c>
      <c r="HT24" s="248"/>
      <c r="HU24" s="248"/>
      <c r="HV24" s="248"/>
      <c r="HW24" s="238"/>
      <c r="HX24" s="238"/>
      <c r="HY24" s="238"/>
      <c r="HZ24" s="60"/>
    </row>
    <row r="25" spans="1:234" ht="52.8" outlineLevel="1" collapsed="1" x14ac:dyDescent="0.25">
      <c r="C25" s="242" t="s">
        <v>434</v>
      </c>
      <c r="D25" s="238"/>
      <c r="E25" s="238"/>
      <c r="F25" s="238"/>
      <c r="G25" s="238"/>
      <c r="H25" s="238"/>
      <c r="I25" s="238"/>
      <c r="K25" s="242" t="s">
        <v>434</v>
      </c>
      <c r="L25" s="248"/>
      <c r="M25" s="248"/>
      <c r="N25" s="248"/>
      <c r="O25" s="248"/>
      <c r="P25" s="248"/>
      <c r="Q25" s="248"/>
      <c r="R25" s="60"/>
      <c r="T25" s="242" t="s">
        <v>434</v>
      </c>
      <c r="U25" s="248"/>
      <c r="V25" s="248"/>
      <c r="W25" s="248"/>
      <c r="X25" s="238"/>
      <c r="Y25" s="238"/>
      <c r="Z25" s="238"/>
      <c r="AA25" s="60"/>
      <c r="AC25" s="242" t="s">
        <v>434</v>
      </c>
      <c r="AD25" s="248"/>
      <c r="AE25" s="248"/>
      <c r="AF25" s="248"/>
      <c r="AG25" s="238"/>
      <c r="AH25" s="238"/>
      <c r="AI25" s="238"/>
      <c r="AJ25" s="60"/>
      <c r="AL25" s="242" t="s">
        <v>434</v>
      </c>
      <c r="AM25" s="248"/>
      <c r="AN25" s="248"/>
      <c r="AO25" s="248"/>
      <c r="AP25" s="238"/>
      <c r="AQ25" s="238"/>
      <c r="AR25" s="238"/>
      <c r="AS25" s="60"/>
      <c r="AU25" s="242" t="s">
        <v>434</v>
      </c>
      <c r="AV25" s="248"/>
      <c r="AW25" s="248"/>
      <c r="AX25" s="248"/>
      <c r="AY25" s="238"/>
      <c r="AZ25" s="238"/>
      <c r="BA25" s="238"/>
      <c r="BB25" s="60"/>
      <c r="BD25" s="242" t="s">
        <v>434</v>
      </c>
      <c r="BE25" s="248"/>
      <c r="BF25" s="248"/>
      <c r="BG25" s="248"/>
      <c r="BH25" s="238"/>
      <c r="BI25" s="238"/>
      <c r="BJ25" s="238"/>
      <c r="BK25" s="60"/>
      <c r="BM25" s="242" t="s">
        <v>434</v>
      </c>
      <c r="BN25" s="248"/>
      <c r="BO25" s="248"/>
      <c r="BP25" s="248"/>
      <c r="BQ25" s="238"/>
      <c r="BR25" s="238"/>
      <c r="BS25" s="238"/>
      <c r="BT25" s="60"/>
      <c r="BV25" s="242" t="s">
        <v>434</v>
      </c>
      <c r="BW25" s="248"/>
      <c r="BX25" s="248"/>
      <c r="BY25" s="248"/>
      <c r="BZ25" s="238"/>
      <c r="CA25" s="238"/>
      <c r="CB25" s="238"/>
      <c r="CC25" s="60"/>
      <c r="CE25" s="242" t="s">
        <v>434</v>
      </c>
      <c r="CF25" s="248"/>
      <c r="CG25" s="248"/>
      <c r="CH25" s="248"/>
      <c r="CI25" s="238"/>
      <c r="CJ25" s="238"/>
      <c r="CK25" s="238"/>
      <c r="CL25" s="60"/>
      <c r="CN25" s="242" t="s">
        <v>434</v>
      </c>
      <c r="CO25" s="248"/>
      <c r="CP25" s="248"/>
      <c r="CQ25" s="248"/>
      <c r="CR25" s="238"/>
      <c r="CS25" s="238"/>
      <c r="CT25" s="238"/>
      <c r="CU25" s="60"/>
      <c r="CW25" s="242" t="s">
        <v>434</v>
      </c>
      <c r="CX25" s="248"/>
      <c r="CY25" s="248"/>
      <c r="CZ25" s="248"/>
      <c r="DA25" s="238"/>
      <c r="DB25" s="238"/>
      <c r="DC25" s="238"/>
      <c r="DD25" s="60"/>
      <c r="DF25" s="242" t="s">
        <v>434</v>
      </c>
      <c r="DG25" s="248"/>
      <c r="DH25" s="248"/>
      <c r="DI25" s="248"/>
      <c r="DJ25" s="238"/>
      <c r="DK25" s="238"/>
      <c r="DL25" s="238"/>
      <c r="DM25" s="60"/>
      <c r="DO25" s="242" t="s">
        <v>434</v>
      </c>
      <c r="DP25" s="248"/>
      <c r="DQ25" s="248"/>
      <c r="DR25" s="248"/>
      <c r="DS25" s="238"/>
      <c r="DT25" s="238"/>
      <c r="DU25" s="238"/>
      <c r="DV25" s="60"/>
      <c r="DX25" s="242" t="s">
        <v>434</v>
      </c>
      <c r="DY25" s="248"/>
      <c r="DZ25" s="248"/>
      <c r="EA25" s="248"/>
      <c r="EB25" s="238"/>
      <c r="EC25" s="238"/>
      <c r="ED25" s="238"/>
      <c r="EE25" s="60"/>
      <c r="EG25" s="242" t="s">
        <v>434</v>
      </c>
      <c r="EH25" s="248"/>
      <c r="EI25" s="248"/>
      <c r="EJ25" s="248"/>
      <c r="EK25" s="238"/>
      <c r="EL25" s="238"/>
      <c r="EM25" s="238"/>
      <c r="EN25" s="60"/>
      <c r="EP25" s="242" t="s">
        <v>434</v>
      </c>
      <c r="EQ25" s="248"/>
      <c r="ER25" s="248"/>
      <c r="ES25" s="248"/>
      <c r="ET25" s="238"/>
      <c r="EU25" s="238"/>
      <c r="EV25" s="238"/>
      <c r="EW25" s="60"/>
      <c r="EY25" s="242" t="s">
        <v>434</v>
      </c>
      <c r="EZ25" s="248"/>
      <c r="FA25" s="248"/>
      <c r="FB25" s="248"/>
      <c r="FC25" s="238"/>
      <c r="FD25" s="238"/>
      <c r="FE25" s="238"/>
      <c r="FF25" s="60"/>
      <c r="FH25" s="242" t="s">
        <v>434</v>
      </c>
      <c r="FI25" s="248"/>
      <c r="FJ25" s="248"/>
      <c r="FK25" s="248"/>
      <c r="FL25" s="238"/>
      <c r="FM25" s="238"/>
      <c r="FN25" s="238"/>
      <c r="FO25" s="60"/>
      <c r="FQ25" s="242" t="s">
        <v>434</v>
      </c>
      <c r="FR25" s="248"/>
      <c r="FS25" s="248"/>
      <c r="FT25" s="248"/>
      <c r="FU25" s="238"/>
      <c r="FV25" s="238"/>
      <c r="FW25" s="238"/>
      <c r="FX25" s="60"/>
      <c r="FZ25" s="242" t="s">
        <v>434</v>
      </c>
      <c r="GA25" s="248"/>
      <c r="GB25" s="248"/>
      <c r="GC25" s="248"/>
      <c r="GD25" s="238"/>
      <c r="GE25" s="238"/>
      <c r="GF25" s="238"/>
      <c r="GG25" s="60"/>
      <c r="GI25" s="242" t="s">
        <v>434</v>
      </c>
      <c r="GJ25" s="248"/>
      <c r="GK25" s="248"/>
      <c r="GL25" s="248"/>
      <c r="GM25" s="238"/>
      <c r="GN25" s="238"/>
      <c r="GO25" s="238"/>
      <c r="GP25" s="60"/>
      <c r="GR25" s="242" t="s">
        <v>434</v>
      </c>
      <c r="GS25" s="248"/>
      <c r="GT25" s="248"/>
      <c r="GU25" s="248"/>
      <c r="GV25" s="238"/>
      <c r="GW25" s="238"/>
      <c r="GX25" s="238"/>
      <c r="GY25" s="60"/>
      <c r="HA25" s="242" t="s">
        <v>434</v>
      </c>
      <c r="HB25" s="248"/>
      <c r="HC25" s="248"/>
      <c r="HD25" s="248"/>
      <c r="HE25" s="238"/>
      <c r="HF25" s="238"/>
      <c r="HG25" s="238"/>
      <c r="HH25" s="60"/>
      <c r="HJ25" s="242" t="s">
        <v>434</v>
      </c>
      <c r="HK25" s="248"/>
      <c r="HL25" s="248"/>
      <c r="HM25" s="248"/>
      <c r="HN25" s="238"/>
      <c r="HO25" s="238"/>
      <c r="HP25" s="238"/>
      <c r="HQ25" s="60"/>
      <c r="HS25" s="242" t="s">
        <v>434</v>
      </c>
      <c r="HT25" s="248"/>
      <c r="HU25" s="248"/>
      <c r="HV25" s="248"/>
      <c r="HW25" s="238"/>
      <c r="HX25" s="238"/>
      <c r="HY25" s="238"/>
      <c r="HZ25" s="60"/>
    </row>
    <row r="26" spans="1:234" ht="66" outlineLevel="1" x14ac:dyDescent="0.25">
      <c r="C26" s="242" t="s">
        <v>435</v>
      </c>
      <c r="D26" s="238"/>
      <c r="E26" s="238"/>
      <c r="F26" s="238"/>
      <c r="G26" s="238"/>
      <c r="H26" s="238"/>
      <c r="I26" s="238"/>
      <c r="K26" s="242" t="s">
        <v>435</v>
      </c>
      <c r="L26" s="248"/>
      <c r="M26" s="248"/>
      <c r="N26" s="248"/>
      <c r="O26" s="248"/>
      <c r="P26" s="248"/>
      <c r="Q26" s="248"/>
      <c r="R26" s="60"/>
      <c r="T26" s="242" t="s">
        <v>435</v>
      </c>
      <c r="U26" s="248"/>
      <c r="V26" s="248"/>
      <c r="W26" s="248"/>
      <c r="X26" s="238"/>
      <c r="Y26" s="238"/>
      <c r="Z26" s="238"/>
      <c r="AA26" s="60"/>
      <c r="AC26" s="242" t="s">
        <v>435</v>
      </c>
      <c r="AD26" s="248"/>
      <c r="AE26" s="248"/>
      <c r="AF26" s="248"/>
      <c r="AG26" s="238"/>
      <c r="AH26" s="238"/>
      <c r="AI26" s="238"/>
      <c r="AJ26" s="60"/>
      <c r="AL26" s="242" t="s">
        <v>435</v>
      </c>
      <c r="AM26" s="248"/>
      <c r="AN26" s="248"/>
      <c r="AO26" s="248"/>
      <c r="AP26" s="238"/>
      <c r="AQ26" s="238"/>
      <c r="AR26" s="238"/>
      <c r="AS26" s="60"/>
      <c r="AU26" s="242" t="s">
        <v>435</v>
      </c>
      <c r="AV26" s="248"/>
      <c r="AW26" s="248"/>
      <c r="AX26" s="248"/>
      <c r="AY26" s="238"/>
      <c r="AZ26" s="238"/>
      <c r="BA26" s="238"/>
      <c r="BB26" s="60"/>
      <c r="BD26" s="242" t="s">
        <v>435</v>
      </c>
      <c r="BE26" s="248"/>
      <c r="BF26" s="248"/>
      <c r="BG26" s="248"/>
      <c r="BH26" s="238"/>
      <c r="BI26" s="238"/>
      <c r="BJ26" s="238"/>
      <c r="BK26" s="60"/>
      <c r="BM26" s="242" t="s">
        <v>435</v>
      </c>
      <c r="BN26" s="248"/>
      <c r="BO26" s="248"/>
      <c r="BP26" s="248"/>
      <c r="BQ26" s="238"/>
      <c r="BR26" s="238"/>
      <c r="BS26" s="238"/>
      <c r="BT26" s="60"/>
      <c r="BV26" s="242" t="s">
        <v>435</v>
      </c>
      <c r="BW26" s="248"/>
      <c r="BX26" s="248"/>
      <c r="BY26" s="248"/>
      <c r="BZ26" s="238"/>
      <c r="CA26" s="238"/>
      <c r="CB26" s="238"/>
      <c r="CC26" s="60"/>
      <c r="CE26" s="242" t="s">
        <v>435</v>
      </c>
      <c r="CF26" s="248"/>
      <c r="CG26" s="248"/>
      <c r="CH26" s="248"/>
      <c r="CI26" s="238"/>
      <c r="CJ26" s="238"/>
      <c r="CK26" s="238"/>
      <c r="CL26" s="60"/>
      <c r="CN26" s="242" t="s">
        <v>435</v>
      </c>
      <c r="CO26" s="248"/>
      <c r="CP26" s="248"/>
      <c r="CQ26" s="248"/>
      <c r="CR26" s="238"/>
      <c r="CS26" s="238"/>
      <c r="CT26" s="238"/>
      <c r="CU26" s="60"/>
      <c r="CW26" s="242" t="s">
        <v>435</v>
      </c>
      <c r="CX26" s="248"/>
      <c r="CY26" s="248"/>
      <c r="CZ26" s="248"/>
      <c r="DA26" s="238"/>
      <c r="DB26" s="238"/>
      <c r="DC26" s="238"/>
      <c r="DD26" s="60"/>
      <c r="DF26" s="242" t="s">
        <v>435</v>
      </c>
      <c r="DG26" s="248"/>
      <c r="DH26" s="248"/>
      <c r="DI26" s="248"/>
      <c r="DJ26" s="238"/>
      <c r="DK26" s="238"/>
      <c r="DL26" s="238"/>
      <c r="DM26" s="60"/>
      <c r="DO26" s="242" t="s">
        <v>435</v>
      </c>
      <c r="DP26" s="248"/>
      <c r="DQ26" s="248"/>
      <c r="DR26" s="248"/>
      <c r="DS26" s="238"/>
      <c r="DT26" s="238"/>
      <c r="DU26" s="238"/>
      <c r="DV26" s="60"/>
      <c r="DX26" s="242" t="s">
        <v>435</v>
      </c>
      <c r="DY26" s="248"/>
      <c r="DZ26" s="248"/>
      <c r="EA26" s="248"/>
      <c r="EB26" s="238"/>
      <c r="EC26" s="238"/>
      <c r="ED26" s="238"/>
      <c r="EE26" s="60"/>
      <c r="EG26" s="242" t="s">
        <v>435</v>
      </c>
      <c r="EH26" s="248"/>
      <c r="EI26" s="248"/>
      <c r="EJ26" s="248"/>
      <c r="EK26" s="238"/>
      <c r="EL26" s="238"/>
      <c r="EM26" s="238"/>
      <c r="EN26" s="60"/>
      <c r="EP26" s="242" t="s">
        <v>435</v>
      </c>
      <c r="EQ26" s="248"/>
      <c r="ER26" s="248"/>
      <c r="ES26" s="248"/>
      <c r="ET26" s="238"/>
      <c r="EU26" s="238"/>
      <c r="EV26" s="238"/>
      <c r="EW26" s="60"/>
      <c r="EY26" s="242" t="s">
        <v>435</v>
      </c>
      <c r="EZ26" s="248"/>
      <c r="FA26" s="248"/>
      <c r="FB26" s="248"/>
      <c r="FC26" s="238"/>
      <c r="FD26" s="238"/>
      <c r="FE26" s="238"/>
      <c r="FF26" s="60"/>
      <c r="FH26" s="242" t="s">
        <v>435</v>
      </c>
      <c r="FI26" s="248"/>
      <c r="FJ26" s="248"/>
      <c r="FK26" s="248"/>
      <c r="FL26" s="238"/>
      <c r="FM26" s="238"/>
      <c r="FN26" s="238"/>
      <c r="FO26" s="60"/>
      <c r="FQ26" s="242" t="s">
        <v>435</v>
      </c>
      <c r="FR26" s="248"/>
      <c r="FS26" s="248"/>
      <c r="FT26" s="248"/>
      <c r="FU26" s="238"/>
      <c r="FV26" s="238"/>
      <c r="FW26" s="238"/>
      <c r="FX26" s="60"/>
      <c r="FZ26" s="242" t="s">
        <v>435</v>
      </c>
      <c r="GA26" s="248"/>
      <c r="GB26" s="248"/>
      <c r="GC26" s="248"/>
      <c r="GD26" s="238"/>
      <c r="GE26" s="238"/>
      <c r="GF26" s="238"/>
      <c r="GG26" s="60"/>
      <c r="GI26" s="242" t="s">
        <v>435</v>
      </c>
      <c r="GJ26" s="248"/>
      <c r="GK26" s="248"/>
      <c r="GL26" s="248"/>
      <c r="GM26" s="238"/>
      <c r="GN26" s="238"/>
      <c r="GO26" s="238"/>
      <c r="GP26" s="60"/>
      <c r="GR26" s="242" t="s">
        <v>435</v>
      </c>
      <c r="GS26" s="248"/>
      <c r="GT26" s="248"/>
      <c r="GU26" s="248"/>
      <c r="GV26" s="238"/>
      <c r="GW26" s="238"/>
      <c r="GX26" s="238"/>
      <c r="GY26" s="60"/>
      <c r="HA26" s="242" t="s">
        <v>435</v>
      </c>
      <c r="HB26" s="248"/>
      <c r="HC26" s="248"/>
      <c r="HD26" s="248"/>
      <c r="HE26" s="238"/>
      <c r="HF26" s="238"/>
      <c r="HG26" s="238"/>
      <c r="HH26" s="60"/>
      <c r="HJ26" s="242" t="s">
        <v>435</v>
      </c>
      <c r="HK26" s="248"/>
      <c r="HL26" s="248"/>
      <c r="HM26" s="248"/>
      <c r="HN26" s="238"/>
      <c r="HO26" s="238"/>
      <c r="HP26" s="238"/>
      <c r="HQ26" s="60"/>
      <c r="HS26" s="242" t="s">
        <v>435</v>
      </c>
      <c r="HT26" s="248"/>
      <c r="HU26" s="248"/>
      <c r="HV26" s="248"/>
      <c r="HW26" s="238"/>
      <c r="HX26" s="238"/>
      <c r="HY26" s="238"/>
      <c r="HZ26" s="60"/>
    </row>
    <row r="27" spans="1:234" ht="39.6" outlineLevel="1" x14ac:dyDescent="0.25">
      <c r="C27" s="242" t="s">
        <v>170</v>
      </c>
      <c r="D27" s="238"/>
      <c r="E27" s="238"/>
      <c r="F27" s="238"/>
      <c r="G27" s="238"/>
      <c r="H27" s="238"/>
      <c r="I27" s="238"/>
      <c r="K27" s="242" t="s">
        <v>170</v>
      </c>
      <c r="L27" s="248"/>
      <c r="M27" s="248"/>
      <c r="N27" s="248"/>
      <c r="O27" s="248"/>
      <c r="P27" s="248"/>
      <c r="Q27" s="248"/>
      <c r="R27" s="60"/>
      <c r="T27" s="242" t="s">
        <v>170</v>
      </c>
      <c r="U27" s="248"/>
      <c r="V27" s="248"/>
      <c r="W27" s="248"/>
      <c r="X27" s="238"/>
      <c r="Y27" s="238"/>
      <c r="Z27" s="238"/>
      <c r="AA27" s="60"/>
      <c r="AC27" s="242" t="s">
        <v>170</v>
      </c>
      <c r="AD27" s="248"/>
      <c r="AE27" s="248"/>
      <c r="AF27" s="248"/>
      <c r="AG27" s="238"/>
      <c r="AH27" s="238"/>
      <c r="AI27" s="238"/>
      <c r="AJ27" s="60"/>
      <c r="AL27" s="242" t="s">
        <v>170</v>
      </c>
      <c r="AM27" s="248"/>
      <c r="AN27" s="248"/>
      <c r="AO27" s="248"/>
      <c r="AP27" s="238"/>
      <c r="AQ27" s="238"/>
      <c r="AR27" s="238"/>
      <c r="AS27" s="60"/>
      <c r="AU27" s="242" t="s">
        <v>170</v>
      </c>
      <c r="AV27" s="248"/>
      <c r="AW27" s="248"/>
      <c r="AX27" s="248"/>
      <c r="AY27" s="238"/>
      <c r="AZ27" s="238"/>
      <c r="BA27" s="238"/>
      <c r="BB27" s="60"/>
      <c r="BD27" s="242" t="s">
        <v>170</v>
      </c>
      <c r="BE27" s="248"/>
      <c r="BF27" s="248"/>
      <c r="BG27" s="248"/>
      <c r="BH27" s="238"/>
      <c r="BI27" s="238"/>
      <c r="BJ27" s="238"/>
      <c r="BK27" s="60"/>
      <c r="BM27" s="242" t="s">
        <v>170</v>
      </c>
      <c r="BN27" s="248"/>
      <c r="BO27" s="248"/>
      <c r="BP27" s="248"/>
      <c r="BQ27" s="238"/>
      <c r="BR27" s="238"/>
      <c r="BS27" s="238"/>
      <c r="BT27" s="60"/>
      <c r="BV27" s="242" t="s">
        <v>170</v>
      </c>
      <c r="BW27" s="248"/>
      <c r="BX27" s="248"/>
      <c r="BY27" s="248"/>
      <c r="BZ27" s="238"/>
      <c r="CA27" s="238"/>
      <c r="CB27" s="238"/>
      <c r="CC27" s="60"/>
      <c r="CE27" s="242" t="s">
        <v>170</v>
      </c>
      <c r="CF27" s="248"/>
      <c r="CG27" s="248"/>
      <c r="CH27" s="248"/>
      <c r="CI27" s="238"/>
      <c r="CJ27" s="238"/>
      <c r="CK27" s="238"/>
      <c r="CL27" s="60"/>
      <c r="CN27" s="242" t="s">
        <v>170</v>
      </c>
      <c r="CO27" s="248"/>
      <c r="CP27" s="248"/>
      <c r="CQ27" s="248"/>
      <c r="CR27" s="238"/>
      <c r="CS27" s="238"/>
      <c r="CT27" s="238"/>
      <c r="CU27" s="60"/>
      <c r="CW27" s="242" t="s">
        <v>170</v>
      </c>
      <c r="CX27" s="248"/>
      <c r="CY27" s="248"/>
      <c r="CZ27" s="248"/>
      <c r="DA27" s="238"/>
      <c r="DB27" s="238"/>
      <c r="DC27" s="238"/>
      <c r="DD27" s="60"/>
      <c r="DF27" s="242" t="s">
        <v>170</v>
      </c>
      <c r="DG27" s="248"/>
      <c r="DH27" s="248"/>
      <c r="DI27" s="248"/>
      <c r="DJ27" s="238"/>
      <c r="DK27" s="238"/>
      <c r="DL27" s="238"/>
      <c r="DM27" s="60"/>
      <c r="DO27" s="242" t="s">
        <v>170</v>
      </c>
      <c r="DP27" s="248"/>
      <c r="DQ27" s="248"/>
      <c r="DR27" s="248"/>
      <c r="DS27" s="238"/>
      <c r="DT27" s="238"/>
      <c r="DU27" s="238"/>
      <c r="DV27" s="60"/>
      <c r="DX27" s="242" t="s">
        <v>170</v>
      </c>
      <c r="DY27" s="248"/>
      <c r="DZ27" s="248"/>
      <c r="EA27" s="248"/>
      <c r="EB27" s="238"/>
      <c r="EC27" s="238"/>
      <c r="ED27" s="238"/>
      <c r="EE27" s="60"/>
      <c r="EG27" s="242" t="s">
        <v>170</v>
      </c>
      <c r="EH27" s="248"/>
      <c r="EI27" s="248"/>
      <c r="EJ27" s="248"/>
      <c r="EK27" s="238"/>
      <c r="EL27" s="238"/>
      <c r="EM27" s="238"/>
      <c r="EN27" s="60"/>
      <c r="EP27" s="242" t="s">
        <v>170</v>
      </c>
      <c r="EQ27" s="248"/>
      <c r="ER27" s="248"/>
      <c r="ES27" s="248"/>
      <c r="ET27" s="238"/>
      <c r="EU27" s="238"/>
      <c r="EV27" s="238"/>
      <c r="EW27" s="60"/>
      <c r="EY27" s="242" t="s">
        <v>170</v>
      </c>
      <c r="EZ27" s="248"/>
      <c r="FA27" s="248"/>
      <c r="FB27" s="248"/>
      <c r="FC27" s="238"/>
      <c r="FD27" s="238"/>
      <c r="FE27" s="238"/>
      <c r="FF27" s="60"/>
      <c r="FH27" s="242" t="s">
        <v>170</v>
      </c>
      <c r="FI27" s="248"/>
      <c r="FJ27" s="248"/>
      <c r="FK27" s="248"/>
      <c r="FL27" s="238"/>
      <c r="FM27" s="238"/>
      <c r="FN27" s="238"/>
      <c r="FO27" s="60"/>
      <c r="FQ27" s="242" t="s">
        <v>170</v>
      </c>
      <c r="FR27" s="248"/>
      <c r="FS27" s="248"/>
      <c r="FT27" s="248"/>
      <c r="FU27" s="238"/>
      <c r="FV27" s="238"/>
      <c r="FW27" s="238"/>
      <c r="FX27" s="60"/>
      <c r="FZ27" s="242" t="s">
        <v>170</v>
      </c>
      <c r="GA27" s="248"/>
      <c r="GB27" s="248"/>
      <c r="GC27" s="248"/>
      <c r="GD27" s="238"/>
      <c r="GE27" s="238"/>
      <c r="GF27" s="238"/>
      <c r="GG27" s="60"/>
      <c r="GI27" s="242" t="s">
        <v>170</v>
      </c>
      <c r="GJ27" s="248"/>
      <c r="GK27" s="248"/>
      <c r="GL27" s="248"/>
      <c r="GM27" s="238"/>
      <c r="GN27" s="238"/>
      <c r="GO27" s="238"/>
      <c r="GP27" s="60"/>
      <c r="GR27" s="242" t="s">
        <v>170</v>
      </c>
      <c r="GS27" s="248"/>
      <c r="GT27" s="248"/>
      <c r="GU27" s="248"/>
      <c r="GV27" s="238"/>
      <c r="GW27" s="238"/>
      <c r="GX27" s="238"/>
      <c r="GY27" s="60"/>
      <c r="HA27" s="242" t="s">
        <v>170</v>
      </c>
      <c r="HB27" s="248"/>
      <c r="HC27" s="248"/>
      <c r="HD27" s="248"/>
      <c r="HE27" s="238"/>
      <c r="HF27" s="238"/>
      <c r="HG27" s="238"/>
      <c r="HH27" s="60"/>
      <c r="HJ27" s="242" t="s">
        <v>170</v>
      </c>
      <c r="HK27" s="248"/>
      <c r="HL27" s="248"/>
      <c r="HM27" s="248"/>
      <c r="HN27" s="238"/>
      <c r="HO27" s="238"/>
      <c r="HP27" s="238"/>
      <c r="HQ27" s="60"/>
      <c r="HS27" s="242" t="s">
        <v>170</v>
      </c>
      <c r="HT27" s="248"/>
      <c r="HU27" s="248"/>
      <c r="HV27" s="248"/>
      <c r="HW27" s="238"/>
      <c r="HX27" s="238"/>
      <c r="HY27" s="238"/>
      <c r="HZ27" s="60"/>
    </row>
    <row r="28" spans="1:234" ht="39.6" outlineLevel="1" x14ac:dyDescent="0.25">
      <c r="C28" s="242" t="s">
        <v>436</v>
      </c>
      <c r="D28" s="238"/>
      <c r="E28" s="238"/>
      <c r="F28" s="238"/>
      <c r="G28" s="238"/>
      <c r="H28" s="238"/>
      <c r="I28" s="238"/>
      <c r="K28" s="242" t="s">
        <v>436</v>
      </c>
      <c r="L28" s="248"/>
      <c r="M28" s="248"/>
      <c r="N28" s="248"/>
      <c r="O28" s="248"/>
      <c r="P28" s="248"/>
      <c r="Q28" s="248"/>
      <c r="R28" s="60"/>
      <c r="T28" s="242" t="s">
        <v>436</v>
      </c>
      <c r="U28" s="248"/>
      <c r="V28" s="248"/>
      <c r="W28" s="248"/>
      <c r="X28" s="238"/>
      <c r="Y28" s="238"/>
      <c r="Z28" s="238"/>
      <c r="AA28" s="60"/>
      <c r="AC28" s="242" t="s">
        <v>436</v>
      </c>
      <c r="AD28" s="248"/>
      <c r="AE28" s="248"/>
      <c r="AF28" s="248"/>
      <c r="AG28" s="238"/>
      <c r="AH28" s="238"/>
      <c r="AI28" s="238"/>
      <c r="AJ28" s="60"/>
      <c r="AL28" s="242" t="s">
        <v>436</v>
      </c>
      <c r="AM28" s="248"/>
      <c r="AN28" s="248"/>
      <c r="AO28" s="248"/>
      <c r="AP28" s="238"/>
      <c r="AQ28" s="238"/>
      <c r="AR28" s="238"/>
      <c r="AS28" s="60"/>
      <c r="AU28" s="242" t="s">
        <v>436</v>
      </c>
      <c r="AV28" s="248"/>
      <c r="AW28" s="248"/>
      <c r="AX28" s="248"/>
      <c r="AY28" s="238"/>
      <c r="AZ28" s="238"/>
      <c r="BA28" s="238"/>
      <c r="BB28" s="60"/>
      <c r="BD28" s="242" t="s">
        <v>436</v>
      </c>
      <c r="BE28" s="248"/>
      <c r="BF28" s="248"/>
      <c r="BG28" s="248"/>
      <c r="BH28" s="238"/>
      <c r="BI28" s="238"/>
      <c r="BJ28" s="238"/>
      <c r="BK28" s="60"/>
      <c r="BM28" s="242" t="s">
        <v>436</v>
      </c>
      <c r="BN28" s="248"/>
      <c r="BO28" s="248"/>
      <c r="BP28" s="248"/>
      <c r="BQ28" s="238"/>
      <c r="BR28" s="238"/>
      <c r="BS28" s="238"/>
      <c r="BT28" s="60"/>
      <c r="BV28" s="242" t="s">
        <v>436</v>
      </c>
      <c r="BW28" s="248"/>
      <c r="BX28" s="248"/>
      <c r="BY28" s="248"/>
      <c r="BZ28" s="238"/>
      <c r="CA28" s="238"/>
      <c r="CB28" s="238"/>
      <c r="CC28" s="60"/>
      <c r="CE28" s="242" t="s">
        <v>436</v>
      </c>
      <c r="CF28" s="248"/>
      <c r="CG28" s="248"/>
      <c r="CH28" s="248"/>
      <c r="CI28" s="238"/>
      <c r="CJ28" s="238"/>
      <c r="CK28" s="238"/>
      <c r="CL28" s="60"/>
      <c r="CN28" s="242" t="s">
        <v>436</v>
      </c>
      <c r="CO28" s="248"/>
      <c r="CP28" s="248"/>
      <c r="CQ28" s="248"/>
      <c r="CR28" s="238"/>
      <c r="CS28" s="238"/>
      <c r="CT28" s="238"/>
      <c r="CU28" s="60"/>
      <c r="CW28" s="242" t="s">
        <v>436</v>
      </c>
      <c r="CX28" s="248"/>
      <c r="CY28" s="248"/>
      <c r="CZ28" s="248"/>
      <c r="DA28" s="238"/>
      <c r="DB28" s="238"/>
      <c r="DC28" s="238"/>
      <c r="DD28" s="60"/>
      <c r="DF28" s="242" t="s">
        <v>436</v>
      </c>
      <c r="DG28" s="248"/>
      <c r="DH28" s="248"/>
      <c r="DI28" s="248"/>
      <c r="DJ28" s="238"/>
      <c r="DK28" s="238"/>
      <c r="DL28" s="238"/>
      <c r="DM28" s="60"/>
      <c r="DO28" s="242" t="s">
        <v>436</v>
      </c>
      <c r="DP28" s="248"/>
      <c r="DQ28" s="248"/>
      <c r="DR28" s="248"/>
      <c r="DS28" s="238"/>
      <c r="DT28" s="238"/>
      <c r="DU28" s="238"/>
      <c r="DV28" s="60"/>
      <c r="DX28" s="242" t="s">
        <v>436</v>
      </c>
      <c r="DY28" s="248"/>
      <c r="DZ28" s="248"/>
      <c r="EA28" s="248"/>
      <c r="EB28" s="238"/>
      <c r="EC28" s="238"/>
      <c r="ED28" s="238"/>
      <c r="EE28" s="60"/>
      <c r="EG28" s="242" t="s">
        <v>436</v>
      </c>
      <c r="EH28" s="248"/>
      <c r="EI28" s="248"/>
      <c r="EJ28" s="248"/>
      <c r="EK28" s="238"/>
      <c r="EL28" s="238"/>
      <c r="EM28" s="238"/>
      <c r="EN28" s="60"/>
      <c r="EP28" s="242" t="s">
        <v>436</v>
      </c>
      <c r="EQ28" s="248"/>
      <c r="ER28" s="248"/>
      <c r="ES28" s="248"/>
      <c r="ET28" s="238"/>
      <c r="EU28" s="238"/>
      <c r="EV28" s="238"/>
      <c r="EW28" s="60"/>
      <c r="EY28" s="242" t="s">
        <v>436</v>
      </c>
      <c r="EZ28" s="248"/>
      <c r="FA28" s="248"/>
      <c r="FB28" s="248"/>
      <c r="FC28" s="238"/>
      <c r="FD28" s="238"/>
      <c r="FE28" s="238"/>
      <c r="FF28" s="60"/>
      <c r="FH28" s="242" t="s">
        <v>436</v>
      </c>
      <c r="FI28" s="248"/>
      <c r="FJ28" s="248"/>
      <c r="FK28" s="248"/>
      <c r="FL28" s="238"/>
      <c r="FM28" s="238"/>
      <c r="FN28" s="238"/>
      <c r="FO28" s="60"/>
      <c r="FQ28" s="242" t="s">
        <v>436</v>
      </c>
      <c r="FR28" s="248"/>
      <c r="FS28" s="248"/>
      <c r="FT28" s="248"/>
      <c r="FU28" s="238"/>
      <c r="FV28" s="238"/>
      <c r="FW28" s="238"/>
      <c r="FX28" s="60"/>
      <c r="FZ28" s="242" t="s">
        <v>436</v>
      </c>
      <c r="GA28" s="248"/>
      <c r="GB28" s="248"/>
      <c r="GC28" s="248"/>
      <c r="GD28" s="238"/>
      <c r="GE28" s="238"/>
      <c r="GF28" s="238"/>
      <c r="GG28" s="60"/>
      <c r="GI28" s="242" t="s">
        <v>436</v>
      </c>
      <c r="GJ28" s="248"/>
      <c r="GK28" s="248"/>
      <c r="GL28" s="248"/>
      <c r="GM28" s="238"/>
      <c r="GN28" s="238"/>
      <c r="GO28" s="238"/>
      <c r="GP28" s="60"/>
      <c r="GR28" s="242" t="s">
        <v>436</v>
      </c>
      <c r="GS28" s="248"/>
      <c r="GT28" s="248"/>
      <c r="GU28" s="248"/>
      <c r="GV28" s="238"/>
      <c r="GW28" s="238"/>
      <c r="GX28" s="238"/>
      <c r="GY28" s="60"/>
      <c r="HA28" s="242" t="s">
        <v>436</v>
      </c>
      <c r="HB28" s="248"/>
      <c r="HC28" s="248"/>
      <c r="HD28" s="248"/>
      <c r="HE28" s="238"/>
      <c r="HF28" s="238"/>
      <c r="HG28" s="238"/>
      <c r="HH28" s="60"/>
      <c r="HJ28" s="242" t="s">
        <v>436</v>
      </c>
      <c r="HK28" s="248"/>
      <c r="HL28" s="248"/>
      <c r="HM28" s="248"/>
      <c r="HN28" s="238"/>
      <c r="HO28" s="238"/>
      <c r="HP28" s="238"/>
      <c r="HQ28" s="60"/>
      <c r="HS28" s="242" t="s">
        <v>436</v>
      </c>
      <c r="HT28" s="248"/>
      <c r="HU28" s="248"/>
      <c r="HV28" s="248"/>
      <c r="HW28" s="238"/>
      <c r="HX28" s="238"/>
      <c r="HY28" s="238"/>
      <c r="HZ28" s="60"/>
    </row>
    <row r="29" spans="1:234" ht="13.8" outlineLevel="1" x14ac:dyDescent="0.25">
      <c r="C29" s="228" t="s">
        <v>1</v>
      </c>
      <c r="D29" s="229" t="e">
        <f>AVERAGE(L29,U29,AD29,AM29,AV29,BE29,BN29,BW29,CF29,CO29,CX29,DG29,DP29,DY29,EH29,EQ29,EZ29,FI29,FR29,GA29,GJ29,GS29,HB29,HK29,HT29)</f>
        <v>#DIV/0!</v>
      </c>
      <c r="E29" s="229" t="e">
        <f t="shared" ref="E29:I29" si="202">AVERAGE(M29,V29,AE29,AN29,AW29,BF29,BO29,BX29,CG29,CP29,CY29,DH29,DQ29,DZ29,EI29,ER29,FA29,FJ29,FS29,GB29,GK29,GT29,HC29,HL29,HU29)</f>
        <v>#DIV/0!</v>
      </c>
      <c r="F29" s="229" t="e">
        <f t="shared" si="202"/>
        <v>#DIV/0!</v>
      </c>
      <c r="G29" s="229" t="e">
        <f t="shared" si="202"/>
        <v>#DIV/0!</v>
      </c>
      <c r="H29" s="229" t="e">
        <f t="shared" si="202"/>
        <v>#DIV/0!</v>
      </c>
      <c r="I29" s="229" t="e">
        <f t="shared" si="202"/>
        <v>#DIV/0!</v>
      </c>
      <c r="K29" s="250" t="s">
        <v>1</v>
      </c>
      <c r="L29" s="251" t="str">
        <f>IF(COUNT(L24:L28)=0,"",AVERAGE(L24:L28))</f>
        <v/>
      </c>
      <c r="M29" s="251" t="str">
        <f t="shared" ref="M29:Q29" si="203">IF(COUNT(M24:M28)=0,"",AVERAGE(M24:M28))</f>
        <v/>
      </c>
      <c r="N29" s="251" t="str">
        <f t="shared" si="203"/>
        <v/>
      </c>
      <c r="O29" s="251" t="str">
        <f t="shared" si="203"/>
        <v/>
      </c>
      <c r="P29" s="251"/>
      <c r="Q29" s="251" t="str">
        <f t="shared" si="203"/>
        <v/>
      </c>
      <c r="R29" s="1"/>
      <c r="T29" s="250" t="s">
        <v>1</v>
      </c>
      <c r="U29" s="251" t="str">
        <f>IF(COUNT(U24:U28)=0,"",AVERAGE(U24:U28))</f>
        <v/>
      </c>
      <c r="V29" s="251" t="str">
        <f t="shared" ref="V29" si="204">IF(COUNT(V24:V28)=0,"",AVERAGE(V24:V28))</f>
        <v/>
      </c>
      <c r="W29" s="251" t="str">
        <f t="shared" ref="W29" si="205">IF(COUNT(W24:W28)=0,"",AVERAGE(W24:W28))</f>
        <v/>
      </c>
      <c r="X29" s="251" t="str">
        <f t="shared" ref="X29" si="206">IF(COUNT(X24:X28)=0,"",AVERAGE(X24:X28))</f>
        <v/>
      </c>
      <c r="Y29" s="251" t="str">
        <f t="shared" ref="Y29:Z29" si="207">IF(COUNT(Y24:Y28)=0,"",AVERAGE(Y24:Y28))</f>
        <v/>
      </c>
      <c r="Z29" s="251" t="str">
        <f t="shared" si="207"/>
        <v/>
      </c>
      <c r="AA29" s="1"/>
      <c r="AC29" s="250" t="s">
        <v>1</v>
      </c>
      <c r="AD29" s="251" t="str">
        <f>IF(COUNT(AD24:AD28)=0,"",AVERAGE(AD24:AD28))</f>
        <v/>
      </c>
      <c r="AE29" s="251" t="str">
        <f t="shared" ref="AE29" si="208">IF(COUNT(AE24:AE28)=0,"",AVERAGE(AE24:AE28))</f>
        <v/>
      </c>
      <c r="AF29" s="251" t="str">
        <f t="shared" ref="AF29" si="209">IF(COUNT(AF24:AF28)=0,"",AVERAGE(AF24:AF28))</f>
        <v/>
      </c>
      <c r="AG29" s="251" t="str">
        <f t="shared" ref="AG29" si="210">IF(COUNT(AG24:AG28)=0,"",AVERAGE(AG24:AG28))</f>
        <v/>
      </c>
      <c r="AH29" s="251" t="str">
        <f t="shared" ref="AH29:AI29" si="211">IF(COUNT(AH24:AH28)=0,"",AVERAGE(AH24:AH28))</f>
        <v/>
      </c>
      <c r="AI29" s="251" t="str">
        <f t="shared" si="211"/>
        <v/>
      </c>
      <c r="AJ29" s="1"/>
      <c r="AL29" s="250" t="s">
        <v>1</v>
      </c>
      <c r="AM29" s="251" t="str">
        <f>IF(COUNT(AM24:AM28)=0,"",AVERAGE(AM24:AM28))</f>
        <v/>
      </c>
      <c r="AN29" s="251" t="str">
        <f t="shared" ref="AN29" si="212">IF(COUNT(AN24:AN28)=0,"",AVERAGE(AN24:AN28))</f>
        <v/>
      </c>
      <c r="AO29" s="251" t="str">
        <f t="shared" ref="AO29" si="213">IF(COUNT(AO24:AO28)=0,"",AVERAGE(AO24:AO28))</f>
        <v/>
      </c>
      <c r="AP29" s="251" t="str">
        <f t="shared" ref="AP29" si="214">IF(COUNT(AP24:AP28)=0,"",AVERAGE(AP24:AP28))</f>
        <v/>
      </c>
      <c r="AQ29" s="251" t="str">
        <f t="shared" ref="AQ29:AR29" si="215">IF(COUNT(AQ24:AQ28)=0,"",AVERAGE(AQ24:AQ28))</f>
        <v/>
      </c>
      <c r="AR29" s="251" t="str">
        <f t="shared" si="215"/>
        <v/>
      </c>
      <c r="AS29" s="1"/>
      <c r="AU29" s="250" t="s">
        <v>1</v>
      </c>
      <c r="AV29" s="251" t="str">
        <f>IF(COUNT(AV24:AV28)=0,"",AVERAGE(AV24:AV28))</f>
        <v/>
      </c>
      <c r="AW29" s="251" t="str">
        <f t="shared" ref="AW29" si="216">IF(COUNT(AW24:AW28)=0,"",AVERAGE(AW24:AW28))</f>
        <v/>
      </c>
      <c r="AX29" s="251" t="str">
        <f t="shared" ref="AX29" si="217">IF(COUNT(AX24:AX28)=0,"",AVERAGE(AX24:AX28))</f>
        <v/>
      </c>
      <c r="AY29" s="251" t="str">
        <f t="shared" ref="AY29" si="218">IF(COUNT(AY24:AY28)=0,"",AVERAGE(AY24:AY28))</f>
        <v/>
      </c>
      <c r="AZ29" s="251" t="str">
        <f t="shared" ref="AZ29:BA29" si="219">IF(COUNT(AZ24:AZ28)=0,"",AVERAGE(AZ24:AZ28))</f>
        <v/>
      </c>
      <c r="BA29" s="251" t="str">
        <f t="shared" si="219"/>
        <v/>
      </c>
      <c r="BB29" s="1"/>
      <c r="BD29" s="250" t="s">
        <v>1</v>
      </c>
      <c r="BE29" s="251" t="str">
        <f>IF(COUNT(BE24:BE28)=0,"",AVERAGE(BE24:BE28))</f>
        <v/>
      </c>
      <c r="BF29" s="251" t="str">
        <f t="shared" ref="BF29" si="220">IF(COUNT(BF24:BF28)=0,"",AVERAGE(BF24:BF28))</f>
        <v/>
      </c>
      <c r="BG29" s="251" t="str">
        <f t="shared" ref="BG29" si="221">IF(COUNT(BG24:BG28)=0,"",AVERAGE(BG24:BG28))</f>
        <v/>
      </c>
      <c r="BH29" s="251" t="str">
        <f t="shared" ref="BH29" si="222">IF(COUNT(BH24:BH28)=0,"",AVERAGE(BH24:BH28))</f>
        <v/>
      </c>
      <c r="BI29" s="251" t="str">
        <f t="shared" ref="BI29:BJ29" si="223">IF(COUNT(BI24:BI28)=0,"",AVERAGE(BI24:BI28))</f>
        <v/>
      </c>
      <c r="BJ29" s="251" t="str">
        <f t="shared" si="223"/>
        <v/>
      </c>
      <c r="BK29" s="1"/>
      <c r="BM29" s="250" t="s">
        <v>1</v>
      </c>
      <c r="BN29" s="251" t="str">
        <f>IF(COUNT(BN24:BN28)=0,"",AVERAGE(BN24:BN28))</f>
        <v/>
      </c>
      <c r="BO29" s="251" t="str">
        <f t="shared" ref="BO29" si="224">IF(COUNT(BO24:BO28)=0,"",AVERAGE(BO24:BO28))</f>
        <v/>
      </c>
      <c r="BP29" s="251" t="str">
        <f t="shared" ref="BP29" si="225">IF(COUNT(BP24:BP28)=0,"",AVERAGE(BP24:BP28))</f>
        <v/>
      </c>
      <c r="BQ29" s="251" t="str">
        <f t="shared" ref="BQ29" si="226">IF(COUNT(BQ24:BQ28)=0,"",AVERAGE(BQ24:BQ28))</f>
        <v/>
      </c>
      <c r="BR29" s="251" t="str">
        <f t="shared" ref="BR29:BS29" si="227">IF(COUNT(BR24:BR28)=0,"",AVERAGE(BR24:BR28))</f>
        <v/>
      </c>
      <c r="BS29" s="251" t="str">
        <f t="shared" si="227"/>
        <v/>
      </c>
      <c r="BT29" s="1"/>
      <c r="BV29" s="250" t="s">
        <v>1</v>
      </c>
      <c r="BW29" s="251" t="str">
        <f>IF(COUNT(BW24:BW28)=0,"",AVERAGE(BW24:BW28))</f>
        <v/>
      </c>
      <c r="BX29" s="251" t="str">
        <f t="shared" ref="BX29" si="228">IF(COUNT(BX24:BX28)=0,"",AVERAGE(BX24:BX28))</f>
        <v/>
      </c>
      <c r="BY29" s="251" t="str">
        <f t="shared" ref="BY29" si="229">IF(COUNT(BY24:BY28)=0,"",AVERAGE(BY24:BY28))</f>
        <v/>
      </c>
      <c r="BZ29" s="251" t="str">
        <f t="shared" ref="BZ29" si="230">IF(COUNT(BZ24:BZ28)=0,"",AVERAGE(BZ24:BZ28))</f>
        <v/>
      </c>
      <c r="CA29" s="251" t="str">
        <f t="shared" ref="CA29:CB29" si="231">IF(COUNT(CA24:CA28)=0,"",AVERAGE(CA24:CA28))</f>
        <v/>
      </c>
      <c r="CB29" s="251" t="str">
        <f t="shared" si="231"/>
        <v/>
      </c>
      <c r="CC29" s="1"/>
      <c r="CE29" s="250" t="s">
        <v>1</v>
      </c>
      <c r="CF29" s="251" t="str">
        <f>IF(COUNT(CF24:CF28)=0,"",AVERAGE(CF24:CF28))</f>
        <v/>
      </c>
      <c r="CG29" s="251" t="str">
        <f t="shared" ref="CG29" si="232">IF(COUNT(CG24:CG28)=0,"",AVERAGE(CG24:CG28))</f>
        <v/>
      </c>
      <c r="CH29" s="251" t="str">
        <f t="shared" ref="CH29" si="233">IF(COUNT(CH24:CH28)=0,"",AVERAGE(CH24:CH28))</f>
        <v/>
      </c>
      <c r="CI29" s="251" t="str">
        <f t="shared" ref="CI29" si="234">IF(COUNT(CI24:CI28)=0,"",AVERAGE(CI24:CI28))</f>
        <v/>
      </c>
      <c r="CJ29" s="251" t="str">
        <f t="shared" ref="CJ29:CK29" si="235">IF(COUNT(CJ24:CJ28)=0,"",AVERAGE(CJ24:CJ28))</f>
        <v/>
      </c>
      <c r="CK29" s="251" t="str">
        <f t="shared" si="235"/>
        <v/>
      </c>
      <c r="CL29" s="1"/>
      <c r="CN29" s="250" t="s">
        <v>1</v>
      </c>
      <c r="CO29" s="251" t="str">
        <f>IF(COUNT(CO24:CO28)=0,"",AVERAGE(CO24:CO28))</f>
        <v/>
      </c>
      <c r="CP29" s="251" t="str">
        <f t="shared" ref="CP29" si="236">IF(COUNT(CP24:CP28)=0,"",AVERAGE(CP24:CP28))</f>
        <v/>
      </c>
      <c r="CQ29" s="251" t="str">
        <f t="shared" ref="CQ29" si="237">IF(COUNT(CQ24:CQ28)=0,"",AVERAGE(CQ24:CQ28))</f>
        <v/>
      </c>
      <c r="CR29" s="251" t="str">
        <f t="shared" ref="CR29" si="238">IF(COUNT(CR24:CR28)=0,"",AVERAGE(CR24:CR28))</f>
        <v/>
      </c>
      <c r="CS29" s="251" t="str">
        <f t="shared" ref="CS29:CT29" si="239">IF(COUNT(CS24:CS28)=0,"",AVERAGE(CS24:CS28))</f>
        <v/>
      </c>
      <c r="CT29" s="251" t="str">
        <f t="shared" si="239"/>
        <v/>
      </c>
      <c r="CU29" s="1"/>
      <c r="CW29" s="250" t="s">
        <v>1</v>
      </c>
      <c r="CX29" s="251" t="str">
        <f>IF(COUNT(CX24:CX28)=0,"",AVERAGE(CX24:CX28))</f>
        <v/>
      </c>
      <c r="CY29" s="251" t="str">
        <f t="shared" ref="CY29" si="240">IF(COUNT(CY24:CY28)=0,"",AVERAGE(CY24:CY28))</f>
        <v/>
      </c>
      <c r="CZ29" s="251" t="str">
        <f t="shared" ref="CZ29" si="241">IF(COUNT(CZ24:CZ28)=0,"",AVERAGE(CZ24:CZ28))</f>
        <v/>
      </c>
      <c r="DA29" s="251" t="str">
        <f t="shared" ref="DA29" si="242">IF(COUNT(DA24:DA28)=0,"",AVERAGE(DA24:DA28))</f>
        <v/>
      </c>
      <c r="DB29" s="251" t="str">
        <f t="shared" ref="DB29:DC29" si="243">IF(COUNT(DB24:DB28)=0,"",AVERAGE(DB24:DB28))</f>
        <v/>
      </c>
      <c r="DC29" s="251" t="str">
        <f t="shared" si="243"/>
        <v/>
      </c>
      <c r="DD29" s="1"/>
      <c r="DF29" s="250" t="s">
        <v>1</v>
      </c>
      <c r="DG29" s="251" t="str">
        <f>IF(COUNT(DG24:DG28)=0,"",AVERAGE(DG24:DG28))</f>
        <v/>
      </c>
      <c r="DH29" s="251" t="str">
        <f t="shared" ref="DH29" si="244">IF(COUNT(DH24:DH28)=0,"",AVERAGE(DH24:DH28))</f>
        <v/>
      </c>
      <c r="DI29" s="251" t="str">
        <f t="shared" ref="DI29" si="245">IF(COUNT(DI24:DI28)=0,"",AVERAGE(DI24:DI28))</f>
        <v/>
      </c>
      <c r="DJ29" s="251" t="str">
        <f t="shared" ref="DJ29" si="246">IF(COUNT(DJ24:DJ28)=0,"",AVERAGE(DJ24:DJ28))</f>
        <v/>
      </c>
      <c r="DK29" s="251" t="str">
        <f t="shared" ref="DK29:DL29" si="247">IF(COUNT(DK24:DK28)=0,"",AVERAGE(DK24:DK28))</f>
        <v/>
      </c>
      <c r="DL29" s="251" t="str">
        <f t="shared" si="247"/>
        <v/>
      </c>
      <c r="DM29" s="1"/>
      <c r="DO29" s="250" t="s">
        <v>1</v>
      </c>
      <c r="DP29" s="251" t="str">
        <f>IF(COUNT(DP24:DP28)=0,"",AVERAGE(DP24:DP28))</f>
        <v/>
      </c>
      <c r="DQ29" s="251" t="str">
        <f t="shared" ref="DQ29" si="248">IF(COUNT(DQ24:DQ28)=0,"",AVERAGE(DQ24:DQ28))</f>
        <v/>
      </c>
      <c r="DR29" s="251" t="str">
        <f t="shared" ref="DR29" si="249">IF(COUNT(DR24:DR28)=0,"",AVERAGE(DR24:DR28))</f>
        <v/>
      </c>
      <c r="DS29" s="251" t="str">
        <f t="shared" ref="DS29" si="250">IF(COUNT(DS24:DS28)=0,"",AVERAGE(DS24:DS28))</f>
        <v/>
      </c>
      <c r="DT29" s="251" t="str">
        <f t="shared" ref="DT29:DU29" si="251">IF(COUNT(DT24:DT28)=0,"",AVERAGE(DT24:DT28))</f>
        <v/>
      </c>
      <c r="DU29" s="251" t="str">
        <f t="shared" si="251"/>
        <v/>
      </c>
      <c r="DV29" s="1"/>
      <c r="DX29" s="250" t="s">
        <v>1</v>
      </c>
      <c r="DY29" s="251" t="str">
        <f>IF(COUNT(DY24:DY28)=0,"",AVERAGE(DY24:DY28))</f>
        <v/>
      </c>
      <c r="DZ29" s="251" t="str">
        <f t="shared" ref="DZ29" si="252">IF(COUNT(DZ24:DZ28)=0,"",AVERAGE(DZ24:DZ28))</f>
        <v/>
      </c>
      <c r="EA29" s="251" t="str">
        <f t="shared" ref="EA29" si="253">IF(COUNT(EA24:EA28)=0,"",AVERAGE(EA24:EA28))</f>
        <v/>
      </c>
      <c r="EB29" s="251" t="str">
        <f t="shared" ref="EB29" si="254">IF(COUNT(EB24:EB28)=0,"",AVERAGE(EB24:EB28))</f>
        <v/>
      </c>
      <c r="EC29" s="251" t="str">
        <f t="shared" ref="EC29:ED29" si="255">IF(COUNT(EC24:EC28)=0,"",AVERAGE(EC24:EC28))</f>
        <v/>
      </c>
      <c r="ED29" s="251" t="str">
        <f t="shared" si="255"/>
        <v/>
      </c>
      <c r="EE29" s="1"/>
      <c r="EG29" s="250" t="s">
        <v>1</v>
      </c>
      <c r="EH29" s="251" t="str">
        <f>IF(COUNT(EH24:EH28)=0,"",AVERAGE(EH24:EH28))</f>
        <v/>
      </c>
      <c r="EI29" s="251" t="str">
        <f t="shared" ref="EI29" si="256">IF(COUNT(EI24:EI28)=0,"",AVERAGE(EI24:EI28))</f>
        <v/>
      </c>
      <c r="EJ29" s="251" t="str">
        <f t="shared" ref="EJ29" si="257">IF(COUNT(EJ24:EJ28)=0,"",AVERAGE(EJ24:EJ28))</f>
        <v/>
      </c>
      <c r="EK29" s="251" t="str">
        <f t="shared" ref="EK29" si="258">IF(COUNT(EK24:EK28)=0,"",AVERAGE(EK24:EK28))</f>
        <v/>
      </c>
      <c r="EL29" s="251" t="str">
        <f t="shared" ref="EL29:EM29" si="259">IF(COUNT(EL24:EL28)=0,"",AVERAGE(EL24:EL28))</f>
        <v/>
      </c>
      <c r="EM29" s="251" t="str">
        <f t="shared" si="259"/>
        <v/>
      </c>
      <c r="EN29" s="1"/>
      <c r="EP29" s="250" t="s">
        <v>1</v>
      </c>
      <c r="EQ29" s="251" t="str">
        <f>IF(COUNT(EQ24:EQ28)=0,"",AVERAGE(EQ24:EQ28))</f>
        <v/>
      </c>
      <c r="ER29" s="251" t="str">
        <f t="shared" ref="ER29" si="260">IF(COUNT(ER24:ER28)=0,"",AVERAGE(ER24:ER28))</f>
        <v/>
      </c>
      <c r="ES29" s="251" t="str">
        <f t="shared" ref="ES29" si="261">IF(COUNT(ES24:ES28)=0,"",AVERAGE(ES24:ES28))</f>
        <v/>
      </c>
      <c r="ET29" s="251" t="str">
        <f t="shared" ref="ET29" si="262">IF(COUNT(ET24:ET28)=0,"",AVERAGE(ET24:ET28))</f>
        <v/>
      </c>
      <c r="EU29" s="251" t="str">
        <f t="shared" ref="EU29:EV29" si="263">IF(COUNT(EU24:EU28)=0,"",AVERAGE(EU24:EU28))</f>
        <v/>
      </c>
      <c r="EV29" s="251" t="str">
        <f t="shared" si="263"/>
        <v/>
      </c>
      <c r="EW29" s="1"/>
      <c r="EY29" s="250" t="s">
        <v>1</v>
      </c>
      <c r="EZ29" s="251" t="str">
        <f>IF(COUNT(EZ24:EZ28)=0,"",AVERAGE(EZ24:EZ28))</f>
        <v/>
      </c>
      <c r="FA29" s="251" t="str">
        <f t="shared" ref="FA29" si="264">IF(COUNT(FA24:FA28)=0,"",AVERAGE(FA24:FA28))</f>
        <v/>
      </c>
      <c r="FB29" s="251" t="str">
        <f t="shared" ref="FB29" si="265">IF(COUNT(FB24:FB28)=0,"",AVERAGE(FB24:FB28))</f>
        <v/>
      </c>
      <c r="FC29" s="251" t="str">
        <f t="shared" ref="FC29" si="266">IF(COUNT(FC24:FC28)=0,"",AVERAGE(FC24:FC28))</f>
        <v/>
      </c>
      <c r="FD29" s="251" t="str">
        <f t="shared" ref="FD29:FE29" si="267">IF(COUNT(FD24:FD28)=0,"",AVERAGE(FD24:FD28))</f>
        <v/>
      </c>
      <c r="FE29" s="251" t="str">
        <f t="shared" si="267"/>
        <v/>
      </c>
      <c r="FF29" s="1"/>
      <c r="FH29" s="250" t="s">
        <v>1</v>
      </c>
      <c r="FI29" s="251" t="str">
        <f>IF(COUNT(FI24:FI28)=0,"",AVERAGE(FI24:FI28))</f>
        <v/>
      </c>
      <c r="FJ29" s="251" t="str">
        <f t="shared" ref="FJ29" si="268">IF(COUNT(FJ24:FJ28)=0,"",AVERAGE(FJ24:FJ28))</f>
        <v/>
      </c>
      <c r="FK29" s="251" t="str">
        <f t="shared" ref="FK29" si="269">IF(COUNT(FK24:FK28)=0,"",AVERAGE(FK24:FK28))</f>
        <v/>
      </c>
      <c r="FL29" s="251" t="str">
        <f t="shared" ref="FL29" si="270">IF(COUNT(FL24:FL28)=0,"",AVERAGE(FL24:FL28))</f>
        <v/>
      </c>
      <c r="FM29" s="251" t="str">
        <f t="shared" ref="FM29:FN29" si="271">IF(COUNT(FM24:FM28)=0,"",AVERAGE(FM24:FM28))</f>
        <v/>
      </c>
      <c r="FN29" s="251" t="str">
        <f t="shared" si="271"/>
        <v/>
      </c>
      <c r="FO29" s="1"/>
      <c r="FQ29" s="250" t="s">
        <v>1</v>
      </c>
      <c r="FR29" s="251" t="str">
        <f>IF(COUNT(FR24:FR28)=0,"",AVERAGE(FR24:FR28))</f>
        <v/>
      </c>
      <c r="FS29" s="251" t="str">
        <f t="shared" ref="FS29" si="272">IF(COUNT(FS24:FS28)=0,"",AVERAGE(FS24:FS28))</f>
        <v/>
      </c>
      <c r="FT29" s="251" t="str">
        <f t="shared" ref="FT29" si="273">IF(COUNT(FT24:FT28)=0,"",AVERAGE(FT24:FT28))</f>
        <v/>
      </c>
      <c r="FU29" s="251" t="str">
        <f t="shared" ref="FU29" si="274">IF(COUNT(FU24:FU28)=0,"",AVERAGE(FU24:FU28))</f>
        <v/>
      </c>
      <c r="FV29" s="251" t="str">
        <f t="shared" ref="FV29:FW29" si="275">IF(COUNT(FV24:FV28)=0,"",AVERAGE(FV24:FV28))</f>
        <v/>
      </c>
      <c r="FW29" s="251" t="str">
        <f t="shared" si="275"/>
        <v/>
      </c>
      <c r="FX29" s="1"/>
      <c r="FZ29" s="250" t="s">
        <v>1</v>
      </c>
      <c r="GA29" s="251" t="str">
        <f>IF(COUNT(GA24:GA28)=0,"",AVERAGE(GA24:GA28))</f>
        <v/>
      </c>
      <c r="GB29" s="251" t="str">
        <f t="shared" ref="GB29" si="276">IF(COUNT(GB24:GB28)=0,"",AVERAGE(GB24:GB28))</f>
        <v/>
      </c>
      <c r="GC29" s="251" t="str">
        <f t="shared" ref="GC29" si="277">IF(COUNT(GC24:GC28)=0,"",AVERAGE(GC24:GC28))</f>
        <v/>
      </c>
      <c r="GD29" s="251" t="str">
        <f t="shared" ref="GD29" si="278">IF(COUNT(GD24:GD28)=0,"",AVERAGE(GD24:GD28))</f>
        <v/>
      </c>
      <c r="GE29" s="251" t="str">
        <f t="shared" ref="GE29:GF29" si="279">IF(COUNT(GE24:GE28)=0,"",AVERAGE(GE24:GE28))</f>
        <v/>
      </c>
      <c r="GF29" s="251" t="str">
        <f t="shared" si="279"/>
        <v/>
      </c>
      <c r="GG29" s="1"/>
      <c r="GI29" s="250" t="s">
        <v>1</v>
      </c>
      <c r="GJ29" s="251" t="str">
        <f>IF(COUNT(GJ24:GJ28)=0,"",AVERAGE(GJ24:GJ28))</f>
        <v/>
      </c>
      <c r="GK29" s="251" t="str">
        <f t="shared" ref="GK29" si="280">IF(COUNT(GK24:GK28)=0,"",AVERAGE(GK24:GK28))</f>
        <v/>
      </c>
      <c r="GL29" s="251" t="str">
        <f t="shared" ref="GL29" si="281">IF(COUNT(GL24:GL28)=0,"",AVERAGE(GL24:GL28))</f>
        <v/>
      </c>
      <c r="GM29" s="251" t="str">
        <f t="shared" ref="GM29" si="282">IF(COUNT(GM24:GM28)=0,"",AVERAGE(GM24:GM28))</f>
        <v/>
      </c>
      <c r="GN29" s="251" t="str">
        <f t="shared" ref="GN29:GO29" si="283">IF(COUNT(GN24:GN28)=0,"",AVERAGE(GN24:GN28))</f>
        <v/>
      </c>
      <c r="GO29" s="251" t="str">
        <f t="shared" si="283"/>
        <v/>
      </c>
      <c r="GP29" s="1"/>
      <c r="GR29" s="250" t="s">
        <v>1</v>
      </c>
      <c r="GS29" s="251" t="str">
        <f>IF(COUNT(GS24:GS28)=0,"",AVERAGE(GS24:GS28))</f>
        <v/>
      </c>
      <c r="GT29" s="251" t="str">
        <f t="shared" ref="GT29" si="284">IF(COUNT(GT24:GT28)=0,"",AVERAGE(GT24:GT28))</f>
        <v/>
      </c>
      <c r="GU29" s="251" t="str">
        <f t="shared" ref="GU29" si="285">IF(COUNT(GU24:GU28)=0,"",AVERAGE(GU24:GU28))</f>
        <v/>
      </c>
      <c r="GV29" s="251" t="str">
        <f t="shared" ref="GV29" si="286">IF(COUNT(GV24:GV28)=0,"",AVERAGE(GV24:GV28))</f>
        <v/>
      </c>
      <c r="GW29" s="251" t="str">
        <f t="shared" ref="GW29:GX29" si="287">IF(COUNT(GW24:GW28)=0,"",AVERAGE(GW24:GW28))</f>
        <v/>
      </c>
      <c r="GX29" s="251" t="str">
        <f t="shared" si="287"/>
        <v/>
      </c>
      <c r="GY29" s="1"/>
      <c r="HA29" s="250" t="s">
        <v>1</v>
      </c>
      <c r="HB29" s="251" t="str">
        <f>IF(COUNT(HB24:HB28)=0,"",AVERAGE(HB24:HB28))</f>
        <v/>
      </c>
      <c r="HC29" s="251" t="str">
        <f t="shared" ref="HC29" si="288">IF(COUNT(HC24:HC28)=0,"",AVERAGE(HC24:HC28))</f>
        <v/>
      </c>
      <c r="HD29" s="251" t="str">
        <f t="shared" ref="HD29" si="289">IF(COUNT(HD24:HD28)=0,"",AVERAGE(HD24:HD28))</f>
        <v/>
      </c>
      <c r="HE29" s="251" t="str">
        <f t="shared" ref="HE29" si="290">IF(COUNT(HE24:HE28)=0,"",AVERAGE(HE24:HE28))</f>
        <v/>
      </c>
      <c r="HF29" s="251" t="str">
        <f t="shared" ref="HF29:HG29" si="291">IF(COUNT(HF24:HF28)=0,"",AVERAGE(HF24:HF28))</f>
        <v/>
      </c>
      <c r="HG29" s="251" t="str">
        <f t="shared" si="291"/>
        <v/>
      </c>
      <c r="HH29" s="1"/>
      <c r="HJ29" s="250" t="s">
        <v>1</v>
      </c>
      <c r="HK29" s="251" t="str">
        <f>IF(COUNT(HK24:HK28)=0,"",AVERAGE(HK24:HK28))</f>
        <v/>
      </c>
      <c r="HL29" s="251" t="str">
        <f t="shared" ref="HL29" si="292">IF(COUNT(HL24:HL28)=0,"",AVERAGE(HL24:HL28))</f>
        <v/>
      </c>
      <c r="HM29" s="251" t="str">
        <f t="shared" ref="HM29" si="293">IF(COUNT(HM24:HM28)=0,"",AVERAGE(HM24:HM28))</f>
        <v/>
      </c>
      <c r="HN29" s="251" t="str">
        <f t="shared" ref="HN29" si="294">IF(COUNT(HN24:HN28)=0,"",AVERAGE(HN24:HN28))</f>
        <v/>
      </c>
      <c r="HO29" s="251" t="str">
        <f t="shared" ref="HO29:HP29" si="295">IF(COUNT(HO24:HO28)=0,"",AVERAGE(HO24:HO28))</f>
        <v/>
      </c>
      <c r="HP29" s="251" t="str">
        <f t="shared" si="295"/>
        <v/>
      </c>
      <c r="HQ29" s="1"/>
      <c r="HS29" s="250" t="s">
        <v>1</v>
      </c>
      <c r="HT29" s="251" t="str">
        <f>IF(COUNT(HT24:HT28)=0,"",AVERAGE(HT24:HT28))</f>
        <v/>
      </c>
      <c r="HU29" s="251" t="str">
        <f t="shared" ref="HU29" si="296">IF(COUNT(HU24:HU28)=0,"",AVERAGE(HU24:HU28))</f>
        <v/>
      </c>
      <c r="HV29" s="251" t="str">
        <f t="shared" ref="HV29" si="297">IF(COUNT(HV24:HV28)=0,"",AVERAGE(HV24:HV28))</f>
        <v/>
      </c>
      <c r="HW29" s="251" t="str">
        <f t="shared" ref="HW29" si="298">IF(COUNT(HW24:HW28)=0,"",AVERAGE(HW24:HW28))</f>
        <v/>
      </c>
      <c r="HX29" s="251" t="str">
        <f t="shared" ref="HX29:HY29" si="299">IF(COUNT(HX24:HX28)=0,"",AVERAGE(HX24:HX28))</f>
        <v/>
      </c>
      <c r="HY29" s="251" t="str">
        <f t="shared" si="299"/>
        <v/>
      </c>
      <c r="HZ29" s="1"/>
    </row>
    <row r="30" spans="1:234" x14ac:dyDescent="0.3">
      <c r="A30" s="226" t="s">
        <v>131</v>
      </c>
      <c r="B30" s="227">
        <f>IF(A30="High",High,(IF(A30="Medium",Medium,(IF(A30="Low",Low,0)))))</f>
        <v>0.1</v>
      </c>
      <c r="C30" s="236" t="s">
        <v>177</v>
      </c>
      <c r="D30" s="237" t="e">
        <f>D36</f>
        <v>#DIV/0!</v>
      </c>
      <c r="E30" s="237" t="e">
        <f t="shared" ref="E30:I30" si="300">E36</f>
        <v>#DIV/0!</v>
      </c>
      <c r="F30" s="237" t="e">
        <f t="shared" si="300"/>
        <v>#DIV/0!</v>
      </c>
      <c r="G30" s="237" t="e">
        <f t="shared" si="300"/>
        <v>#DIV/0!</v>
      </c>
      <c r="H30" s="237" t="e">
        <f t="shared" si="300"/>
        <v>#DIV/0!</v>
      </c>
      <c r="I30" s="237" t="e">
        <f t="shared" si="300"/>
        <v>#DIV/0!</v>
      </c>
      <c r="K30" s="15" t="s">
        <v>177</v>
      </c>
      <c r="L30" s="423"/>
      <c r="M30" s="4"/>
      <c r="N30" s="4"/>
      <c r="O30" s="4"/>
      <c r="P30" s="4"/>
      <c r="Q30" s="4"/>
      <c r="R30" s="1"/>
      <c r="T30" s="15" t="s">
        <v>177</v>
      </c>
      <c r="U30" s="4"/>
      <c r="V30" s="4"/>
      <c r="W30" s="4"/>
      <c r="X30" s="4"/>
      <c r="Y30" s="4"/>
      <c r="Z30" s="4"/>
      <c r="AA30" s="1"/>
      <c r="AC30" s="15" t="s">
        <v>177</v>
      </c>
      <c r="AD30" s="4"/>
      <c r="AE30" s="4"/>
      <c r="AF30" s="4"/>
      <c r="AG30" s="4"/>
      <c r="AH30" s="4"/>
      <c r="AI30" s="4"/>
      <c r="AJ30" s="1"/>
      <c r="AL30" s="15" t="s">
        <v>177</v>
      </c>
      <c r="AM30" s="4"/>
      <c r="AN30" s="4"/>
      <c r="AO30" s="4"/>
      <c r="AP30" s="4"/>
      <c r="AQ30" s="4"/>
      <c r="AR30" s="4"/>
      <c r="AS30" s="1"/>
      <c r="AU30" s="15" t="s">
        <v>177</v>
      </c>
      <c r="AV30" s="4"/>
      <c r="AW30" s="4"/>
      <c r="AX30" s="4"/>
      <c r="AY30" s="4"/>
      <c r="AZ30" s="4"/>
      <c r="BA30" s="4"/>
      <c r="BB30" s="1"/>
      <c r="BD30" s="15" t="s">
        <v>177</v>
      </c>
      <c r="BE30" s="4"/>
      <c r="BF30" s="4"/>
      <c r="BG30" s="4"/>
      <c r="BH30" s="4"/>
      <c r="BI30" s="4"/>
      <c r="BJ30" s="4"/>
      <c r="BK30" s="1"/>
      <c r="BM30" s="15" t="s">
        <v>177</v>
      </c>
      <c r="BN30" s="4"/>
      <c r="BO30" s="4"/>
      <c r="BP30" s="4"/>
      <c r="BQ30" s="4"/>
      <c r="BR30" s="4"/>
      <c r="BS30" s="4"/>
      <c r="BT30" s="1"/>
      <c r="BV30" s="15" t="s">
        <v>177</v>
      </c>
      <c r="BW30" s="4"/>
      <c r="BX30" s="4"/>
      <c r="BY30" s="4"/>
      <c r="BZ30" s="4"/>
      <c r="CA30" s="4"/>
      <c r="CB30" s="4"/>
      <c r="CC30" s="1"/>
      <c r="CE30" s="15" t="s">
        <v>177</v>
      </c>
      <c r="CF30" s="4"/>
      <c r="CG30" s="4"/>
      <c r="CH30" s="4"/>
      <c r="CI30" s="4"/>
      <c r="CJ30" s="4"/>
      <c r="CK30" s="4"/>
      <c r="CL30" s="1"/>
      <c r="CN30" s="15" t="s">
        <v>177</v>
      </c>
      <c r="CO30" s="4"/>
      <c r="CP30" s="4"/>
      <c r="CQ30" s="4"/>
      <c r="CR30" s="4"/>
      <c r="CS30" s="4"/>
      <c r="CT30" s="4"/>
      <c r="CU30" s="1"/>
      <c r="CW30" s="15" t="s">
        <v>177</v>
      </c>
      <c r="CX30" s="4"/>
      <c r="CY30" s="4"/>
      <c r="CZ30" s="4"/>
      <c r="DA30" s="4"/>
      <c r="DB30" s="4"/>
      <c r="DC30" s="4"/>
      <c r="DD30" s="1"/>
      <c r="DF30" s="15" t="s">
        <v>177</v>
      </c>
      <c r="DG30" s="4"/>
      <c r="DH30" s="4"/>
      <c r="DI30" s="4"/>
      <c r="DJ30" s="4"/>
      <c r="DK30" s="4"/>
      <c r="DL30" s="4"/>
      <c r="DM30" s="1"/>
      <c r="DO30" s="15" t="s">
        <v>177</v>
      </c>
      <c r="DP30" s="4"/>
      <c r="DQ30" s="4"/>
      <c r="DR30" s="4"/>
      <c r="DS30" s="4"/>
      <c r="DT30" s="4"/>
      <c r="DU30" s="4"/>
      <c r="DV30" s="1"/>
      <c r="DX30" s="15" t="s">
        <v>177</v>
      </c>
      <c r="DY30" s="4"/>
      <c r="DZ30" s="4"/>
      <c r="EA30" s="4"/>
      <c r="EB30" s="4"/>
      <c r="EC30" s="4"/>
      <c r="ED30" s="4"/>
      <c r="EE30" s="1"/>
      <c r="EG30" s="15" t="s">
        <v>177</v>
      </c>
      <c r="EH30" s="4"/>
      <c r="EI30" s="4"/>
      <c r="EJ30" s="4"/>
      <c r="EK30" s="4"/>
      <c r="EL30" s="4"/>
      <c r="EM30" s="4"/>
      <c r="EN30" s="1"/>
      <c r="EP30" s="15" t="s">
        <v>177</v>
      </c>
      <c r="EQ30" s="4"/>
      <c r="ER30" s="4"/>
      <c r="ES30" s="4"/>
      <c r="ET30" s="4"/>
      <c r="EU30" s="4"/>
      <c r="EV30" s="4"/>
      <c r="EW30" s="1"/>
      <c r="EY30" s="15" t="s">
        <v>177</v>
      </c>
      <c r="EZ30" s="4"/>
      <c r="FA30" s="4"/>
      <c r="FB30" s="4"/>
      <c r="FC30" s="4"/>
      <c r="FD30" s="4"/>
      <c r="FE30" s="4"/>
      <c r="FF30" s="1"/>
      <c r="FH30" s="15" t="s">
        <v>177</v>
      </c>
      <c r="FI30" s="4"/>
      <c r="FJ30" s="4"/>
      <c r="FK30" s="4"/>
      <c r="FL30" s="4"/>
      <c r="FM30" s="4"/>
      <c r="FN30" s="4"/>
      <c r="FO30" s="1"/>
      <c r="FQ30" s="15" t="s">
        <v>177</v>
      </c>
      <c r="FR30" s="4"/>
      <c r="FS30" s="4"/>
      <c r="FT30" s="4"/>
      <c r="FU30" s="4"/>
      <c r="FV30" s="4"/>
      <c r="FW30" s="4"/>
      <c r="FX30" s="1"/>
      <c r="FZ30" s="15" t="s">
        <v>177</v>
      </c>
      <c r="GA30" s="4"/>
      <c r="GB30" s="4"/>
      <c r="GC30" s="4"/>
      <c r="GD30" s="4"/>
      <c r="GE30" s="4"/>
      <c r="GF30" s="4"/>
      <c r="GG30" s="1"/>
      <c r="GI30" s="15" t="s">
        <v>177</v>
      </c>
      <c r="GJ30" s="4"/>
      <c r="GK30" s="4"/>
      <c r="GL30" s="4"/>
      <c r="GM30" s="4"/>
      <c r="GN30" s="4"/>
      <c r="GO30" s="4"/>
      <c r="GP30" s="1"/>
      <c r="GR30" s="15" t="s">
        <v>177</v>
      </c>
      <c r="GS30" s="4"/>
      <c r="GT30" s="4"/>
      <c r="GU30" s="4"/>
      <c r="GV30" s="4"/>
      <c r="GW30" s="4"/>
      <c r="GX30" s="4"/>
      <c r="GY30" s="1"/>
      <c r="HA30" s="15" t="s">
        <v>177</v>
      </c>
      <c r="HB30" s="4"/>
      <c r="HC30" s="4"/>
      <c r="HD30" s="4"/>
      <c r="HE30" s="4"/>
      <c r="HF30" s="4"/>
      <c r="HG30" s="4"/>
      <c r="HH30" s="1"/>
      <c r="HJ30" s="15" t="s">
        <v>177</v>
      </c>
      <c r="HK30" s="4"/>
      <c r="HL30" s="4"/>
      <c r="HM30" s="4"/>
      <c r="HN30" s="4"/>
      <c r="HO30" s="4"/>
      <c r="HP30" s="4"/>
      <c r="HQ30" s="1"/>
      <c r="HS30" s="15" t="s">
        <v>177</v>
      </c>
      <c r="HT30" s="4"/>
      <c r="HU30" s="4"/>
      <c r="HV30" s="4"/>
      <c r="HW30" s="4"/>
      <c r="HX30" s="4"/>
      <c r="HY30" s="4"/>
      <c r="HZ30" s="1"/>
    </row>
    <row r="31" spans="1:234" ht="52.8" outlineLevel="1" x14ac:dyDescent="0.25">
      <c r="C31" s="242" t="s">
        <v>433</v>
      </c>
      <c r="D31" s="238"/>
      <c r="E31" s="238"/>
      <c r="F31" s="238"/>
      <c r="G31" s="238"/>
      <c r="H31" s="238"/>
      <c r="I31" s="238"/>
      <c r="K31" s="242" t="s">
        <v>433</v>
      </c>
      <c r="L31" s="248"/>
      <c r="M31" s="248"/>
      <c r="N31" s="248"/>
      <c r="O31" s="248"/>
      <c r="P31" s="248"/>
      <c r="Q31" s="248"/>
      <c r="R31" s="60"/>
      <c r="T31" s="242" t="s">
        <v>433</v>
      </c>
      <c r="U31" s="248"/>
      <c r="V31" s="248"/>
      <c r="W31" s="248"/>
      <c r="X31" s="238"/>
      <c r="Y31" s="238"/>
      <c r="Z31" s="238"/>
      <c r="AA31" s="60"/>
      <c r="AC31" s="242" t="s">
        <v>433</v>
      </c>
      <c r="AD31" s="248"/>
      <c r="AE31" s="248"/>
      <c r="AF31" s="248"/>
      <c r="AG31" s="238"/>
      <c r="AH31" s="238"/>
      <c r="AI31" s="238"/>
      <c r="AJ31" s="60"/>
      <c r="AL31" s="242" t="s">
        <v>433</v>
      </c>
      <c r="AM31" s="248"/>
      <c r="AN31" s="248"/>
      <c r="AO31" s="248"/>
      <c r="AP31" s="238"/>
      <c r="AQ31" s="238"/>
      <c r="AR31" s="238"/>
      <c r="AS31" s="60"/>
      <c r="AU31" s="242" t="s">
        <v>433</v>
      </c>
      <c r="AV31" s="248"/>
      <c r="AW31" s="248"/>
      <c r="AX31" s="248"/>
      <c r="AY31" s="238"/>
      <c r="AZ31" s="238"/>
      <c r="BA31" s="238"/>
      <c r="BB31" s="60"/>
      <c r="BD31" s="242" t="s">
        <v>433</v>
      </c>
      <c r="BE31" s="248"/>
      <c r="BF31" s="248"/>
      <c r="BG31" s="248"/>
      <c r="BH31" s="238"/>
      <c r="BI31" s="238"/>
      <c r="BJ31" s="238"/>
      <c r="BK31" s="60"/>
      <c r="BM31" s="242" t="s">
        <v>433</v>
      </c>
      <c r="BN31" s="248"/>
      <c r="BO31" s="248"/>
      <c r="BP31" s="248"/>
      <c r="BQ31" s="238"/>
      <c r="BR31" s="238"/>
      <c r="BS31" s="238"/>
      <c r="BT31" s="60"/>
      <c r="BV31" s="242" t="s">
        <v>433</v>
      </c>
      <c r="BW31" s="248"/>
      <c r="BX31" s="248"/>
      <c r="BY31" s="248"/>
      <c r="BZ31" s="238"/>
      <c r="CA31" s="238"/>
      <c r="CB31" s="238"/>
      <c r="CC31" s="60"/>
      <c r="CE31" s="242" t="s">
        <v>433</v>
      </c>
      <c r="CF31" s="248"/>
      <c r="CG31" s="248"/>
      <c r="CH31" s="248"/>
      <c r="CI31" s="238"/>
      <c r="CJ31" s="238"/>
      <c r="CK31" s="238"/>
      <c r="CL31" s="60"/>
      <c r="CN31" s="242" t="s">
        <v>433</v>
      </c>
      <c r="CO31" s="248"/>
      <c r="CP31" s="248"/>
      <c r="CQ31" s="248"/>
      <c r="CR31" s="238"/>
      <c r="CS31" s="238"/>
      <c r="CT31" s="238"/>
      <c r="CU31" s="60"/>
      <c r="CW31" s="242" t="s">
        <v>433</v>
      </c>
      <c r="CX31" s="248"/>
      <c r="CY31" s="248"/>
      <c r="CZ31" s="248"/>
      <c r="DA31" s="238"/>
      <c r="DB31" s="238"/>
      <c r="DC31" s="238"/>
      <c r="DD31" s="60"/>
      <c r="DF31" s="242" t="s">
        <v>433</v>
      </c>
      <c r="DG31" s="248"/>
      <c r="DH31" s="248"/>
      <c r="DI31" s="248"/>
      <c r="DJ31" s="238"/>
      <c r="DK31" s="238"/>
      <c r="DL31" s="238"/>
      <c r="DM31" s="60"/>
      <c r="DO31" s="242" t="s">
        <v>433</v>
      </c>
      <c r="DP31" s="248"/>
      <c r="DQ31" s="248"/>
      <c r="DR31" s="248"/>
      <c r="DS31" s="238"/>
      <c r="DT31" s="238"/>
      <c r="DU31" s="238"/>
      <c r="DV31" s="60"/>
      <c r="DX31" s="242" t="s">
        <v>433</v>
      </c>
      <c r="DY31" s="248"/>
      <c r="DZ31" s="248"/>
      <c r="EA31" s="248"/>
      <c r="EB31" s="238"/>
      <c r="EC31" s="238"/>
      <c r="ED31" s="238"/>
      <c r="EE31" s="60"/>
      <c r="EG31" s="242" t="s">
        <v>433</v>
      </c>
      <c r="EH31" s="248"/>
      <c r="EI31" s="248"/>
      <c r="EJ31" s="248"/>
      <c r="EK31" s="238"/>
      <c r="EL31" s="238"/>
      <c r="EM31" s="238"/>
      <c r="EN31" s="60"/>
      <c r="EP31" s="242" t="s">
        <v>433</v>
      </c>
      <c r="EQ31" s="248"/>
      <c r="ER31" s="248"/>
      <c r="ES31" s="248"/>
      <c r="ET31" s="238"/>
      <c r="EU31" s="238"/>
      <c r="EV31" s="238"/>
      <c r="EW31" s="60"/>
      <c r="EY31" s="242" t="s">
        <v>433</v>
      </c>
      <c r="EZ31" s="248"/>
      <c r="FA31" s="248"/>
      <c r="FB31" s="248"/>
      <c r="FC31" s="238"/>
      <c r="FD31" s="238"/>
      <c r="FE31" s="238"/>
      <c r="FF31" s="60"/>
      <c r="FH31" s="242" t="s">
        <v>433</v>
      </c>
      <c r="FI31" s="248"/>
      <c r="FJ31" s="248"/>
      <c r="FK31" s="248"/>
      <c r="FL31" s="238"/>
      <c r="FM31" s="238"/>
      <c r="FN31" s="238"/>
      <c r="FO31" s="60"/>
      <c r="FQ31" s="242" t="s">
        <v>433</v>
      </c>
      <c r="FR31" s="248"/>
      <c r="FS31" s="248"/>
      <c r="FT31" s="248"/>
      <c r="FU31" s="238"/>
      <c r="FV31" s="238"/>
      <c r="FW31" s="238"/>
      <c r="FX31" s="60"/>
      <c r="FZ31" s="242" t="s">
        <v>433</v>
      </c>
      <c r="GA31" s="248"/>
      <c r="GB31" s="248"/>
      <c r="GC31" s="248"/>
      <c r="GD31" s="238"/>
      <c r="GE31" s="238"/>
      <c r="GF31" s="238"/>
      <c r="GG31" s="60"/>
      <c r="GI31" s="242" t="s">
        <v>433</v>
      </c>
      <c r="GJ31" s="248"/>
      <c r="GK31" s="248"/>
      <c r="GL31" s="248"/>
      <c r="GM31" s="238"/>
      <c r="GN31" s="238"/>
      <c r="GO31" s="238"/>
      <c r="GP31" s="60"/>
      <c r="GR31" s="242" t="s">
        <v>433</v>
      </c>
      <c r="GS31" s="248"/>
      <c r="GT31" s="248"/>
      <c r="GU31" s="248"/>
      <c r="GV31" s="238"/>
      <c r="GW31" s="238"/>
      <c r="GX31" s="238"/>
      <c r="GY31" s="60"/>
      <c r="HA31" s="242" t="s">
        <v>433</v>
      </c>
      <c r="HB31" s="248"/>
      <c r="HC31" s="248"/>
      <c r="HD31" s="248"/>
      <c r="HE31" s="238"/>
      <c r="HF31" s="238"/>
      <c r="HG31" s="238"/>
      <c r="HH31" s="60"/>
      <c r="HJ31" s="242" t="s">
        <v>433</v>
      </c>
      <c r="HK31" s="248"/>
      <c r="HL31" s="248"/>
      <c r="HM31" s="248"/>
      <c r="HN31" s="238"/>
      <c r="HO31" s="238"/>
      <c r="HP31" s="238"/>
      <c r="HQ31" s="60"/>
      <c r="HS31" s="242" t="s">
        <v>433</v>
      </c>
      <c r="HT31" s="248"/>
      <c r="HU31" s="248"/>
      <c r="HV31" s="248"/>
      <c r="HW31" s="238"/>
      <c r="HX31" s="238"/>
      <c r="HY31" s="238"/>
      <c r="HZ31" s="60"/>
    </row>
    <row r="32" spans="1:234" ht="52.8" outlineLevel="1" x14ac:dyDescent="0.25">
      <c r="C32" s="242" t="s">
        <v>434</v>
      </c>
      <c r="D32" s="238"/>
      <c r="E32" s="238"/>
      <c r="F32" s="238"/>
      <c r="G32" s="238"/>
      <c r="H32" s="238"/>
      <c r="I32" s="238"/>
      <c r="K32" s="242" t="s">
        <v>434</v>
      </c>
      <c r="L32" s="248"/>
      <c r="M32" s="248"/>
      <c r="N32" s="248"/>
      <c r="O32" s="248"/>
      <c r="P32" s="248"/>
      <c r="Q32" s="248"/>
      <c r="R32" s="60"/>
      <c r="T32" s="242" t="s">
        <v>434</v>
      </c>
      <c r="U32" s="248"/>
      <c r="V32" s="248"/>
      <c r="W32" s="248"/>
      <c r="X32" s="238"/>
      <c r="Y32" s="238"/>
      <c r="Z32" s="238"/>
      <c r="AA32" s="60"/>
      <c r="AC32" s="242" t="s">
        <v>434</v>
      </c>
      <c r="AD32" s="248"/>
      <c r="AE32" s="248"/>
      <c r="AF32" s="248"/>
      <c r="AG32" s="238"/>
      <c r="AH32" s="238"/>
      <c r="AI32" s="238"/>
      <c r="AJ32" s="60"/>
      <c r="AL32" s="242" t="s">
        <v>434</v>
      </c>
      <c r="AM32" s="248"/>
      <c r="AN32" s="248"/>
      <c r="AO32" s="248"/>
      <c r="AP32" s="238"/>
      <c r="AQ32" s="238"/>
      <c r="AR32" s="238"/>
      <c r="AS32" s="60"/>
      <c r="AU32" s="242" t="s">
        <v>434</v>
      </c>
      <c r="AV32" s="248"/>
      <c r="AW32" s="248"/>
      <c r="AX32" s="248"/>
      <c r="AY32" s="238"/>
      <c r="AZ32" s="238"/>
      <c r="BA32" s="238"/>
      <c r="BB32" s="60"/>
      <c r="BD32" s="242" t="s">
        <v>434</v>
      </c>
      <c r="BE32" s="248"/>
      <c r="BF32" s="248"/>
      <c r="BG32" s="248"/>
      <c r="BH32" s="238"/>
      <c r="BI32" s="238"/>
      <c r="BJ32" s="238"/>
      <c r="BK32" s="60"/>
      <c r="BM32" s="242" t="s">
        <v>434</v>
      </c>
      <c r="BN32" s="248"/>
      <c r="BO32" s="248"/>
      <c r="BP32" s="248"/>
      <c r="BQ32" s="238"/>
      <c r="BR32" s="238"/>
      <c r="BS32" s="238"/>
      <c r="BT32" s="60"/>
      <c r="BV32" s="242" t="s">
        <v>434</v>
      </c>
      <c r="BW32" s="248"/>
      <c r="BX32" s="248"/>
      <c r="BY32" s="248"/>
      <c r="BZ32" s="238"/>
      <c r="CA32" s="238"/>
      <c r="CB32" s="238"/>
      <c r="CC32" s="60"/>
      <c r="CE32" s="242" t="s">
        <v>434</v>
      </c>
      <c r="CF32" s="248"/>
      <c r="CG32" s="248"/>
      <c r="CH32" s="248"/>
      <c r="CI32" s="238"/>
      <c r="CJ32" s="238"/>
      <c r="CK32" s="238"/>
      <c r="CL32" s="60"/>
      <c r="CN32" s="242" t="s">
        <v>434</v>
      </c>
      <c r="CO32" s="248"/>
      <c r="CP32" s="248"/>
      <c r="CQ32" s="248"/>
      <c r="CR32" s="238"/>
      <c r="CS32" s="238"/>
      <c r="CT32" s="238"/>
      <c r="CU32" s="60"/>
      <c r="CW32" s="242" t="s">
        <v>434</v>
      </c>
      <c r="CX32" s="248"/>
      <c r="CY32" s="248"/>
      <c r="CZ32" s="248"/>
      <c r="DA32" s="238"/>
      <c r="DB32" s="238"/>
      <c r="DC32" s="238"/>
      <c r="DD32" s="60"/>
      <c r="DF32" s="242" t="s">
        <v>434</v>
      </c>
      <c r="DG32" s="248"/>
      <c r="DH32" s="248"/>
      <c r="DI32" s="248"/>
      <c r="DJ32" s="238"/>
      <c r="DK32" s="238"/>
      <c r="DL32" s="238"/>
      <c r="DM32" s="60"/>
      <c r="DO32" s="242" t="s">
        <v>434</v>
      </c>
      <c r="DP32" s="248"/>
      <c r="DQ32" s="248"/>
      <c r="DR32" s="248"/>
      <c r="DS32" s="238"/>
      <c r="DT32" s="238"/>
      <c r="DU32" s="238"/>
      <c r="DV32" s="60"/>
      <c r="DX32" s="242" t="s">
        <v>434</v>
      </c>
      <c r="DY32" s="248"/>
      <c r="DZ32" s="248"/>
      <c r="EA32" s="248"/>
      <c r="EB32" s="238"/>
      <c r="EC32" s="238"/>
      <c r="ED32" s="238"/>
      <c r="EE32" s="60"/>
      <c r="EG32" s="242" t="s">
        <v>434</v>
      </c>
      <c r="EH32" s="248"/>
      <c r="EI32" s="248"/>
      <c r="EJ32" s="248"/>
      <c r="EK32" s="238"/>
      <c r="EL32" s="238"/>
      <c r="EM32" s="238"/>
      <c r="EN32" s="60"/>
      <c r="EP32" s="242" t="s">
        <v>434</v>
      </c>
      <c r="EQ32" s="248"/>
      <c r="ER32" s="248"/>
      <c r="ES32" s="248"/>
      <c r="ET32" s="238"/>
      <c r="EU32" s="238"/>
      <c r="EV32" s="238"/>
      <c r="EW32" s="60"/>
      <c r="EY32" s="242" t="s">
        <v>434</v>
      </c>
      <c r="EZ32" s="248"/>
      <c r="FA32" s="248"/>
      <c r="FB32" s="248"/>
      <c r="FC32" s="238"/>
      <c r="FD32" s="238"/>
      <c r="FE32" s="238"/>
      <c r="FF32" s="60"/>
      <c r="FH32" s="242" t="s">
        <v>434</v>
      </c>
      <c r="FI32" s="248"/>
      <c r="FJ32" s="248"/>
      <c r="FK32" s="248"/>
      <c r="FL32" s="238"/>
      <c r="FM32" s="238"/>
      <c r="FN32" s="238"/>
      <c r="FO32" s="60"/>
      <c r="FQ32" s="242" t="s">
        <v>434</v>
      </c>
      <c r="FR32" s="248"/>
      <c r="FS32" s="248"/>
      <c r="FT32" s="248"/>
      <c r="FU32" s="238"/>
      <c r="FV32" s="238"/>
      <c r="FW32" s="238"/>
      <c r="FX32" s="60"/>
      <c r="FZ32" s="242" t="s">
        <v>434</v>
      </c>
      <c r="GA32" s="248"/>
      <c r="GB32" s="248"/>
      <c r="GC32" s="248"/>
      <c r="GD32" s="238"/>
      <c r="GE32" s="238"/>
      <c r="GF32" s="238"/>
      <c r="GG32" s="60"/>
      <c r="GI32" s="242" t="s">
        <v>434</v>
      </c>
      <c r="GJ32" s="248"/>
      <c r="GK32" s="248"/>
      <c r="GL32" s="248"/>
      <c r="GM32" s="238"/>
      <c r="GN32" s="238"/>
      <c r="GO32" s="238"/>
      <c r="GP32" s="60"/>
      <c r="GR32" s="242" t="s">
        <v>434</v>
      </c>
      <c r="GS32" s="248"/>
      <c r="GT32" s="248"/>
      <c r="GU32" s="248"/>
      <c r="GV32" s="238"/>
      <c r="GW32" s="238"/>
      <c r="GX32" s="238"/>
      <c r="GY32" s="60"/>
      <c r="HA32" s="242" t="s">
        <v>434</v>
      </c>
      <c r="HB32" s="248"/>
      <c r="HC32" s="248"/>
      <c r="HD32" s="248"/>
      <c r="HE32" s="238"/>
      <c r="HF32" s="238"/>
      <c r="HG32" s="238"/>
      <c r="HH32" s="60"/>
      <c r="HJ32" s="242" t="s">
        <v>434</v>
      </c>
      <c r="HK32" s="248"/>
      <c r="HL32" s="248"/>
      <c r="HM32" s="248"/>
      <c r="HN32" s="238"/>
      <c r="HO32" s="238"/>
      <c r="HP32" s="238"/>
      <c r="HQ32" s="60"/>
      <c r="HS32" s="242" t="s">
        <v>434</v>
      </c>
      <c r="HT32" s="248"/>
      <c r="HU32" s="248"/>
      <c r="HV32" s="248"/>
      <c r="HW32" s="238"/>
      <c r="HX32" s="238"/>
      <c r="HY32" s="238"/>
      <c r="HZ32" s="60"/>
    </row>
    <row r="33" spans="1:234" ht="66" outlineLevel="1" collapsed="1" x14ac:dyDescent="0.25">
      <c r="C33" s="242" t="s">
        <v>435</v>
      </c>
      <c r="D33" s="238"/>
      <c r="E33" s="238"/>
      <c r="F33" s="238"/>
      <c r="G33" s="238"/>
      <c r="H33" s="238"/>
      <c r="I33" s="238"/>
      <c r="K33" s="242" t="s">
        <v>435</v>
      </c>
      <c r="L33" s="248"/>
      <c r="M33" s="248"/>
      <c r="N33" s="248"/>
      <c r="O33" s="248"/>
      <c r="P33" s="248"/>
      <c r="Q33" s="248"/>
      <c r="R33" s="60"/>
      <c r="T33" s="242" t="s">
        <v>435</v>
      </c>
      <c r="U33" s="248"/>
      <c r="V33" s="248"/>
      <c r="W33" s="248"/>
      <c r="X33" s="238"/>
      <c r="Y33" s="238"/>
      <c r="Z33" s="238"/>
      <c r="AA33" s="60"/>
      <c r="AC33" s="242" t="s">
        <v>435</v>
      </c>
      <c r="AD33" s="248"/>
      <c r="AE33" s="248"/>
      <c r="AF33" s="248"/>
      <c r="AG33" s="238"/>
      <c r="AH33" s="238"/>
      <c r="AI33" s="238"/>
      <c r="AJ33" s="60"/>
      <c r="AL33" s="242" t="s">
        <v>435</v>
      </c>
      <c r="AM33" s="248"/>
      <c r="AN33" s="248"/>
      <c r="AO33" s="248"/>
      <c r="AP33" s="238"/>
      <c r="AQ33" s="238"/>
      <c r="AR33" s="238"/>
      <c r="AS33" s="60"/>
      <c r="AU33" s="242" t="s">
        <v>435</v>
      </c>
      <c r="AV33" s="248"/>
      <c r="AW33" s="248"/>
      <c r="AX33" s="248"/>
      <c r="AY33" s="238"/>
      <c r="AZ33" s="238"/>
      <c r="BA33" s="238"/>
      <c r="BB33" s="60"/>
      <c r="BD33" s="242" t="s">
        <v>435</v>
      </c>
      <c r="BE33" s="248"/>
      <c r="BF33" s="248"/>
      <c r="BG33" s="248"/>
      <c r="BH33" s="238"/>
      <c r="BI33" s="238"/>
      <c r="BJ33" s="238"/>
      <c r="BK33" s="60"/>
      <c r="BM33" s="242" t="s">
        <v>435</v>
      </c>
      <c r="BN33" s="248"/>
      <c r="BO33" s="248"/>
      <c r="BP33" s="248"/>
      <c r="BQ33" s="238"/>
      <c r="BR33" s="238"/>
      <c r="BS33" s="238"/>
      <c r="BT33" s="60"/>
      <c r="BV33" s="242" t="s">
        <v>435</v>
      </c>
      <c r="BW33" s="248"/>
      <c r="BX33" s="248"/>
      <c r="BY33" s="248"/>
      <c r="BZ33" s="238"/>
      <c r="CA33" s="238"/>
      <c r="CB33" s="238"/>
      <c r="CC33" s="60"/>
      <c r="CE33" s="242" t="s">
        <v>435</v>
      </c>
      <c r="CF33" s="248"/>
      <c r="CG33" s="248"/>
      <c r="CH33" s="248"/>
      <c r="CI33" s="238"/>
      <c r="CJ33" s="238"/>
      <c r="CK33" s="238"/>
      <c r="CL33" s="60"/>
      <c r="CN33" s="242" t="s">
        <v>435</v>
      </c>
      <c r="CO33" s="248"/>
      <c r="CP33" s="248"/>
      <c r="CQ33" s="248"/>
      <c r="CR33" s="238"/>
      <c r="CS33" s="238"/>
      <c r="CT33" s="238"/>
      <c r="CU33" s="60"/>
      <c r="CW33" s="242" t="s">
        <v>435</v>
      </c>
      <c r="CX33" s="248"/>
      <c r="CY33" s="248"/>
      <c r="CZ33" s="248"/>
      <c r="DA33" s="238"/>
      <c r="DB33" s="238"/>
      <c r="DC33" s="238"/>
      <c r="DD33" s="60"/>
      <c r="DF33" s="242" t="s">
        <v>435</v>
      </c>
      <c r="DG33" s="248"/>
      <c r="DH33" s="248"/>
      <c r="DI33" s="248"/>
      <c r="DJ33" s="238"/>
      <c r="DK33" s="238"/>
      <c r="DL33" s="238"/>
      <c r="DM33" s="60"/>
      <c r="DO33" s="242" t="s">
        <v>435</v>
      </c>
      <c r="DP33" s="248"/>
      <c r="DQ33" s="248"/>
      <c r="DR33" s="248"/>
      <c r="DS33" s="238"/>
      <c r="DT33" s="238"/>
      <c r="DU33" s="238"/>
      <c r="DV33" s="60"/>
      <c r="DX33" s="242" t="s">
        <v>435</v>
      </c>
      <c r="DY33" s="248"/>
      <c r="DZ33" s="248"/>
      <c r="EA33" s="248"/>
      <c r="EB33" s="238"/>
      <c r="EC33" s="238"/>
      <c r="ED33" s="238"/>
      <c r="EE33" s="60"/>
      <c r="EG33" s="242" t="s">
        <v>435</v>
      </c>
      <c r="EH33" s="248"/>
      <c r="EI33" s="248"/>
      <c r="EJ33" s="248"/>
      <c r="EK33" s="238"/>
      <c r="EL33" s="238"/>
      <c r="EM33" s="238"/>
      <c r="EN33" s="60"/>
      <c r="EP33" s="242" t="s">
        <v>435</v>
      </c>
      <c r="EQ33" s="248"/>
      <c r="ER33" s="248"/>
      <c r="ES33" s="248"/>
      <c r="ET33" s="238"/>
      <c r="EU33" s="238"/>
      <c r="EV33" s="238"/>
      <c r="EW33" s="60"/>
      <c r="EY33" s="242" t="s">
        <v>435</v>
      </c>
      <c r="EZ33" s="248"/>
      <c r="FA33" s="248"/>
      <c r="FB33" s="248"/>
      <c r="FC33" s="238"/>
      <c r="FD33" s="238"/>
      <c r="FE33" s="238"/>
      <c r="FF33" s="60"/>
      <c r="FH33" s="242" t="s">
        <v>435</v>
      </c>
      <c r="FI33" s="248"/>
      <c r="FJ33" s="248"/>
      <c r="FK33" s="248"/>
      <c r="FL33" s="238"/>
      <c r="FM33" s="238"/>
      <c r="FN33" s="238"/>
      <c r="FO33" s="60"/>
      <c r="FQ33" s="242" t="s">
        <v>435</v>
      </c>
      <c r="FR33" s="248"/>
      <c r="FS33" s="248"/>
      <c r="FT33" s="248"/>
      <c r="FU33" s="238"/>
      <c r="FV33" s="238"/>
      <c r="FW33" s="238"/>
      <c r="FX33" s="60"/>
      <c r="FZ33" s="242" t="s">
        <v>435</v>
      </c>
      <c r="GA33" s="248"/>
      <c r="GB33" s="248"/>
      <c r="GC33" s="248"/>
      <c r="GD33" s="238"/>
      <c r="GE33" s="238"/>
      <c r="GF33" s="238"/>
      <c r="GG33" s="60"/>
      <c r="GI33" s="242" t="s">
        <v>435</v>
      </c>
      <c r="GJ33" s="248"/>
      <c r="GK33" s="248"/>
      <c r="GL33" s="248"/>
      <c r="GM33" s="238"/>
      <c r="GN33" s="238"/>
      <c r="GO33" s="238"/>
      <c r="GP33" s="60"/>
      <c r="GR33" s="242" t="s">
        <v>435</v>
      </c>
      <c r="GS33" s="248"/>
      <c r="GT33" s="248"/>
      <c r="GU33" s="248"/>
      <c r="GV33" s="238"/>
      <c r="GW33" s="238"/>
      <c r="GX33" s="238"/>
      <c r="GY33" s="60"/>
      <c r="HA33" s="242" t="s">
        <v>435</v>
      </c>
      <c r="HB33" s="248"/>
      <c r="HC33" s="248"/>
      <c r="HD33" s="248"/>
      <c r="HE33" s="238"/>
      <c r="HF33" s="238"/>
      <c r="HG33" s="238"/>
      <c r="HH33" s="60"/>
      <c r="HJ33" s="242" t="s">
        <v>435</v>
      </c>
      <c r="HK33" s="248"/>
      <c r="HL33" s="248"/>
      <c r="HM33" s="248"/>
      <c r="HN33" s="238"/>
      <c r="HO33" s="238"/>
      <c r="HP33" s="238"/>
      <c r="HQ33" s="60"/>
      <c r="HS33" s="242" t="s">
        <v>435</v>
      </c>
      <c r="HT33" s="248"/>
      <c r="HU33" s="248"/>
      <c r="HV33" s="248"/>
      <c r="HW33" s="238"/>
      <c r="HX33" s="238"/>
      <c r="HY33" s="238"/>
      <c r="HZ33" s="60"/>
    </row>
    <row r="34" spans="1:234" ht="39.6" outlineLevel="1" x14ac:dyDescent="0.25">
      <c r="C34" s="242" t="s">
        <v>170</v>
      </c>
      <c r="D34" s="238"/>
      <c r="E34" s="238"/>
      <c r="F34" s="238"/>
      <c r="G34" s="238"/>
      <c r="H34" s="238"/>
      <c r="I34" s="238"/>
      <c r="K34" s="242" t="s">
        <v>170</v>
      </c>
      <c r="L34" s="248"/>
      <c r="M34" s="248"/>
      <c r="N34" s="248"/>
      <c r="O34" s="248"/>
      <c r="P34" s="248"/>
      <c r="Q34" s="248"/>
      <c r="R34" s="60"/>
      <c r="T34" s="242" t="s">
        <v>170</v>
      </c>
      <c r="U34" s="248"/>
      <c r="V34" s="248"/>
      <c r="W34" s="248"/>
      <c r="X34" s="238"/>
      <c r="Y34" s="238"/>
      <c r="Z34" s="238"/>
      <c r="AA34" s="60"/>
      <c r="AC34" s="242" t="s">
        <v>170</v>
      </c>
      <c r="AD34" s="248"/>
      <c r="AE34" s="248"/>
      <c r="AF34" s="248"/>
      <c r="AG34" s="238"/>
      <c r="AH34" s="238"/>
      <c r="AI34" s="238"/>
      <c r="AJ34" s="60"/>
      <c r="AL34" s="242" t="s">
        <v>170</v>
      </c>
      <c r="AM34" s="248"/>
      <c r="AN34" s="248"/>
      <c r="AO34" s="248"/>
      <c r="AP34" s="238"/>
      <c r="AQ34" s="238"/>
      <c r="AR34" s="238"/>
      <c r="AS34" s="60"/>
      <c r="AU34" s="242" t="s">
        <v>170</v>
      </c>
      <c r="AV34" s="248"/>
      <c r="AW34" s="248"/>
      <c r="AX34" s="248"/>
      <c r="AY34" s="238"/>
      <c r="AZ34" s="238"/>
      <c r="BA34" s="238"/>
      <c r="BB34" s="60"/>
      <c r="BD34" s="242" t="s">
        <v>170</v>
      </c>
      <c r="BE34" s="248"/>
      <c r="BF34" s="248"/>
      <c r="BG34" s="248"/>
      <c r="BH34" s="238"/>
      <c r="BI34" s="238"/>
      <c r="BJ34" s="238"/>
      <c r="BK34" s="60"/>
      <c r="BM34" s="242" t="s">
        <v>170</v>
      </c>
      <c r="BN34" s="248"/>
      <c r="BO34" s="248"/>
      <c r="BP34" s="248"/>
      <c r="BQ34" s="238"/>
      <c r="BR34" s="238"/>
      <c r="BS34" s="238"/>
      <c r="BT34" s="60"/>
      <c r="BV34" s="242" t="s">
        <v>170</v>
      </c>
      <c r="BW34" s="248"/>
      <c r="BX34" s="248"/>
      <c r="BY34" s="248"/>
      <c r="BZ34" s="238"/>
      <c r="CA34" s="238"/>
      <c r="CB34" s="238"/>
      <c r="CC34" s="60"/>
      <c r="CE34" s="242" t="s">
        <v>170</v>
      </c>
      <c r="CF34" s="248"/>
      <c r="CG34" s="248"/>
      <c r="CH34" s="248"/>
      <c r="CI34" s="238"/>
      <c r="CJ34" s="238"/>
      <c r="CK34" s="238"/>
      <c r="CL34" s="60"/>
      <c r="CN34" s="242" t="s">
        <v>170</v>
      </c>
      <c r="CO34" s="248"/>
      <c r="CP34" s="248"/>
      <c r="CQ34" s="248"/>
      <c r="CR34" s="238"/>
      <c r="CS34" s="238"/>
      <c r="CT34" s="238"/>
      <c r="CU34" s="60"/>
      <c r="CW34" s="242" t="s">
        <v>170</v>
      </c>
      <c r="CX34" s="248"/>
      <c r="CY34" s="248"/>
      <c r="CZ34" s="248"/>
      <c r="DA34" s="238"/>
      <c r="DB34" s="238"/>
      <c r="DC34" s="238"/>
      <c r="DD34" s="60"/>
      <c r="DF34" s="242" t="s">
        <v>170</v>
      </c>
      <c r="DG34" s="248"/>
      <c r="DH34" s="248"/>
      <c r="DI34" s="248"/>
      <c r="DJ34" s="238"/>
      <c r="DK34" s="238"/>
      <c r="DL34" s="238"/>
      <c r="DM34" s="60"/>
      <c r="DO34" s="242" t="s">
        <v>170</v>
      </c>
      <c r="DP34" s="248"/>
      <c r="DQ34" s="248"/>
      <c r="DR34" s="248"/>
      <c r="DS34" s="238"/>
      <c r="DT34" s="238"/>
      <c r="DU34" s="238"/>
      <c r="DV34" s="60"/>
      <c r="DX34" s="242" t="s">
        <v>170</v>
      </c>
      <c r="DY34" s="248"/>
      <c r="DZ34" s="248"/>
      <c r="EA34" s="248"/>
      <c r="EB34" s="238"/>
      <c r="EC34" s="238"/>
      <c r="ED34" s="238"/>
      <c r="EE34" s="60"/>
      <c r="EG34" s="242" t="s">
        <v>170</v>
      </c>
      <c r="EH34" s="248"/>
      <c r="EI34" s="248"/>
      <c r="EJ34" s="248"/>
      <c r="EK34" s="238"/>
      <c r="EL34" s="238"/>
      <c r="EM34" s="238"/>
      <c r="EN34" s="60"/>
      <c r="EP34" s="242" t="s">
        <v>170</v>
      </c>
      <c r="EQ34" s="248"/>
      <c r="ER34" s="248"/>
      <c r="ES34" s="248"/>
      <c r="ET34" s="238"/>
      <c r="EU34" s="238"/>
      <c r="EV34" s="238"/>
      <c r="EW34" s="60"/>
      <c r="EY34" s="242" t="s">
        <v>170</v>
      </c>
      <c r="EZ34" s="248"/>
      <c r="FA34" s="248"/>
      <c r="FB34" s="248"/>
      <c r="FC34" s="238"/>
      <c r="FD34" s="238"/>
      <c r="FE34" s="238"/>
      <c r="FF34" s="60"/>
      <c r="FH34" s="242" t="s">
        <v>170</v>
      </c>
      <c r="FI34" s="248"/>
      <c r="FJ34" s="248"/>
      <c r="FK34" s="248"/>
      <c r="FL34" s="238"/>
      <c r="FM34" s="238"/>
      <c r="FN34" s="238"/>
      <c r="FO34" s="60"/>
      <c r="FQ34" s="242" t="s">
        <v>170</v>
      </c>
      <c r="FR34" s="248"/>
      <c r="FS34" s="248"/>
      <c r="FT34" s="248"/>
      <c r="FU34" s="238"/>
      <c r="FV34" s="238"/>
      <c r="FW34" s="238"/>
      <c r="FX34" s="60"/>
      <c r="FZ34" s="242" t="s">
        <v>170</v>
      </c>
      <c r="GA34" s="248"/>
      <c r="GB34" s="248"/>
      <c r="GC34" s="248"/>
      <c r="GD34" s="238"/>
      <c r="GE34" s="238"/>
      <c r="GF34" s="238"/>
      <c r="GG34" s="60"/>
      <c r="GI34" s="242" t="s">
        <v>170</v>
      </c>
      <c r="GJ34" s="248"/>
      <c r="GK34" s="248"/>
      <c r="GL34" s="248"/>
      <c r="GM34" s="238"/>
      <c r="GN34" s="238"/>
      <c r="GO34" s="238"/>
      <c r="GP34" s="60"/>
      <c r="GR34" s="242" t="s">
        <v>170</v>
      </c>
      <c r="GS34" s="248"/>
      <c r="GT34" s="248"/>
      <c r="GU34" s="248"/>
      <c r="GV34" s="238"/>
      <c r="GW34" s="238"/>
      <c r="GX34" s="238"/>
      <c r="GY34" s="60"/>
      <c r="HA34" s="242" t="s">
        <v>170</v>
      </c>
      <c r="HB34" s="248"/>
      <c r="HC34" s="248"/>
      <c r="HD34" s="248"/>
      <c r="HE34" s="238"/>
      <c r="HF34" s="238"/>
      <c r="HG34" s="238"/>
      <c r="HH34" s="60"/>
      <c r="HJ34" s="242" t="s">
        <v>170</v>
      </c>
      <c r="HK34" s="248"/>
      <c r="HL34" s="248"/>
      <c r="HM34" s="248"/>
      <c r="HN34" s="238"/>
      <c r="HO34" s="238"/>
      <c r="HP34" s="238"/>
      <c r="HQ34" s="60"/>
      <c r="HS34" s="242" t="s">
        <v>170</v>
      </c>
      <c r="HT34" s="248"/>
      <c r="HU34" s="248"/>
      <c r="HV34" s="248"/>
      <c r="HW34" s="238"/>
      <c r="HX34" s="238"/>
      <c r="HY34" s="238"/>
      <c r="HZ34" s="60"/>
    </row>
    <row r="35" spans="1:234" ht="39.6" outlineLevel="1" x14ac:dyDescent="0.25">
      <c r="C35" s="242" t="s">
        <v>436</v>
      </c>
      <c r="D35" s="238"/>
      <c r="E35" s="238"/>
      <c r="F35" s="238"/>
      <c r="G35" s="238"/>
      <c r="H35" s="238"/>
      <c r="I35" s="238"/>
      <c r="K35" s="242" t="s">
        <v>436</v>
      </c>
      <c r="L35" s="248"/>
      <c r="M35" s="248"/>
      <c r="N35" s="248"/>
      <c r="O35" s="248"/>
      <c r="P35" s="248"/>
      <c r="Q35" s="248"/>
      <c r="R35" s="60"/>
      <c r="T35" s="242" t="s">
        <v>436</v>
      </c>
      <c r="U35" s="248"/>
      <c r="V35" s="248"/>
      <c r="W35" s="248"/>
      <c r="X35" s="238"/>
      <c r="Y35" s="238"/>
      <c r="Z35" s="238"/>
      <c r="AA35" s="60"/>
      <c r="AC35" s="242" t="s">
        <v>436</v>
      </c>
      <c r="AD35" s="248"/>
      <c r="AE35" s="248"/>
      <c r="AF35" s="248"/>
      <c r="AG35" s="238"/>
      <c r="AH35" s="238"/>
      <c r="AI35" s="238"/>
      <c r="AJ35" s="60"/>
      <c r="AL35" s="242" t="s">
        <v>436</v>
      </c>
      <c r="AM35" s="248"/>
      <c r="AN35" s="248"/>
      <c r="AO35" s="248"/>
      <c r="AP35" s="238"/>
      <c r="AQ35" s="238"/>
      <c r="AR35" s="238"/>
      <c r="AS35" s="60"/>
      <c r="AU35" s="242" t="s">
        <v>436</v>
      </c>
      <c r="AV35" s="248"/>
      <c r="AW35" s="248"/>
      <c r="AX35" s="248"/>
      <c r="AY35" s="238"/>
      <c r="AZ35" s="238"/>
      <c r="BA35" s="238"/>
      <c r="BB35" s="60"/>
      <c r="BD35" s="242" t="s">
        <v>436</v>
      </c>
      <c r="BE35" s="248"/>
      <c r="BF35" s="248"/>
      <c r="BG35" s="248"/>
      <c r="BH35" s="238"/>
      <c r="BI35" s="238"/>
      <c r="BJ35" s="238"/>
      <c r="BK35" s="60"/>
      <c r="BM35" s="242" t="s">
        <v>436</v>
      </c>
      <c r="BN35" s="248"/>
      <c r="BO35" s="248"/>
      <c r="BP35" s="248"/>
      <c r="BQ35" s="238"/>
      <c r="BR35" s="238"/>
      <c r="BS35" s="238"/>
      <c r="BT35" s="60"/>
      <c r="BV35" s="242" t="s">
        <v>436</v>
      </c>
      <c r="BW35" s="248"/>
      <c r="BX35" s="248"/>
      <c r="BY35" s="248"/>
      <c r="BZ35" s="238"/>
      <c r="CA35" s="238"/>
      <c r="CB35" s="238"/>
      <c r="CC35" s="60"/>
      <c r="CE35" s="242" t="s">
        <v>436</v>
      </c>
      <c r="CF35" s="248"/>
      <c r="CG35" s="248"/>
      <c r="CH35" s="248"/>
      <c r="CI35" s="238"/>
      <c r="CJ35" s="238"/>
      <c r="CK35" s="238"/>
      <c r="CL35" s="60"/>
      <c r="CN35" s="242" t="s">
        <v>436</v>
      </c>
      <c r="CO35" s="248"/>
      <c r="CP35" s="248"/>
      <c r="CQ35" s="248"/>
      <c r="CR35" s="238"/>
      <c r="CS35" s="238"/>
      <c r="CT35" s="238"/>
      <c r="CU35" s="60"/>
      <c r="CW35" s="242" t="s">
        <v>436</v>
      </c>
      <c r="CX35" s="248"/>
      <c r="CY35" s="248"/>
      <c r="CZ35" s="248"/>
      <c r="DA35" s="238"/>
      <c r="DB35" s="238"/>
      <c r="DC35" s="238"/>
      <c r="DD35" s="60"/>
      <c r="DF35" s="242" t="s">
        <v>436</v>
      </c>
      <c r="DG35" s="248"/>
      <c r="DH35" s="248"/>
      <c r="DI35" s="248"/>
      <c r="DJ35" s="238"/>
      <c r="DK35" s="238"/>
      <c r="DL35" s="238"/>
      <c r="DM35" s="60"/>
      <c r="DO35" s="242" t="s">
        <v>436</v>
      </c>
      <c r="DP35" s="248"/>
      <c r="DQ35" s="248"/>
      <c r="DR35" s="248"/>
      <c r="DS35" s="238"/>
      <c r="DT35" s="238"/>
      <c r="DU35" s="238"/>
      <c r="DV35" s="60"/>
      <c r="DX35" s="242" t="s">
        <v>436</v>
      </c>
      <c r="DY35" s="248"/>
      <c r="DZ35" s="248"/>
      <c r="EA35" s="248"/>
      <c r="EB35" s="238"/>
      <c r="EC35" s="238"/>
      <c r="ED35" s="238"/>
      <c r="EE35" s="60"/>
      <c r="EG35" s="242" t="s">
        <v>436</v>
      </c>
      <c r="EH35" s="248"/>
      <c r="EI35" s="248"/>
      <c r="EJ35" s="248"/>
      <c r="EK35" s="238"/>
      <c r="EL35" s="238"/>
      <c r="EM35" s="238"/>
      <c r="EN35" s="60"/>
      <c r="EP35" s="242" t="s">
        <v>436</v>
      </c>
      <c r="EQ35" s="248"/>
      <c r="ER35" s="248"/>
      <c r="ES35" s="248"/>
      <c r="ET35" s="238"/>
      <c r="EU35" s="238"/>
      <c r="EV35" s="238"/>
      <c r="EW35" s="60"/>
      <c r="EY35" s="242" t="s">
        <v>436</v>
      </c>
      <c r="EZ35" s="248"/>
      <c r="FA35" s="248"/>
      <c r="FB35" s="248"/>
      <c r="FC35" s="238"/>
      <c r="FD35" s="238"/>
      <c r="FE35" s="238"/>
      <c r="FF35" s="60"/>
      <c r="FH35" s="242" t="s">
        <v>436</v>
      </c>
      <c r="FI35" s="248"/>
      <c r="FJ35" s="248"/>
      <c r="FK35" s="248"/>
      <c r="FL35" s="238"/>
      <c r="FM35" s="238"/>
      <c r="FN35" s="238"/>
      <c r="FO35" s="60"/>
      <c r="FQ35" s="242" t="s">
        <v>436</v>
      </c>
      <c r="FR35" s="248"/>
      <c r="FS35" s="248"/>
      <c r="FT35" s="248"/>
      <c r="FU35" s="238"/>
      <c r="FV35" s="238"/>
      <c r="FW35" s="238"/>
      <c r="FX35" s="60"/>
      <c r="FZ35" s="242" t="s">
        <v>436</v>
      </c>
      <c r="GA35" s="248"/>
      <c r="GB35" s="248"/>
      <c r="GC35" s="248"/>
      <c r="GD35" s="238"/>
      <c r="GE35" s="238"/>
      <c r="GF35" s="238"/>
      <c r="GG35" s="60"/>
      <c r="GI35" s="242" t="s">
        <v>436</v>
      </c>
      <c r="GJ35" s="248"/>
      <c r="GK35" s="248"/>
      <c r="GL35" s="248"/>
      <c r="GM35" s="238"/>
      <c r="GN35" s="238"/>
      <c r="GO35" s="238"/>
      <c r="GP35" s="60"/>
      <c r="GR35" s="242" t="s">
        <v>436</v>
      </c>
      <c r="GS35" s="248"/>
      <c r="GT35" s="248"/>
      <c r="GU35" s="248"/>
      <c r="GV35" s="238"/>
      <c r="GW35" s="238"/>
      <c r="GX35" s="238"/>
      <c r="GY35" s="60"/>
      <c r="HA35" s="242" t="s">
        <v>436</v>
      </c>
      <c r="HB35" s="248"/>
      <c r="HC35" s="248"/>
      <c r="HD35" s="248"/>
      <c r="HE35" s="238"/>
      <c r="HF35" s="238"/>
      <c r="HG35" s="238"/>
      <c r="HH35" s="60"/>
      <c r="HJ35" s="242" t="s">
        <v>436</v>
      </c>
      <c r="HK35" s="248"/>
      <c r="HL35" s="248"/>
      <c r="HM35" s="248"/>
      <c r="HN35" s="238"/>
      <c r="HO35" s="238"/>
      <c r="HP35" s="238"/>
      <c r="HQ35" s="60"/>
      <c r="HS35" s="242" t="s">
        <v>436</v>
      </c>
      <c r="HT35" s="248"/>
      <c r="HU35" s="248"/>
      <c r="HV35" s="248"/>
      <c r="HW35" s="238"/>
      <c r="HX35" s="238"/>
      <c r="HY35" s="238"/>
      <c r="HZ35" s="60"/>
    </row>
    <row r="36" spans="1:234" ht="13.8" outlineLevel="1" x14ac:dyDescent="0.25">
      <c r="C36" s="228" t="s">
        <v>1</v>
      </c>
      <c r="D36" s="229" t="e">
        <f>AVERAGE(L36,U36,AD36,AM36,AV36,BE36,BN36,BW36,CF36,CO36,CX36,DG36,DP36,DY36,EH36,EQ36,EZ36,FI36,FR36,GA36,GJ36,GS36,HB36,HK36,HT36)</f>
        <v>#DIV/0!</v>
      </c>
      <c r="E36" s="229" t="e">
        <f t="shared" ref="E36:I36" si="301">AVERAGE(M36,V36,AE36,AN36,AW36,BF36,BO36,BX36,CG36,CP36,CY36,DH36,DQ36,DZ36,EI36,ER36,FA36,FJ36,FS36,GB36,GK36,GT36,HC36,HL36,HU36)</f>
        <v>#DIV/0!</v>
      </c>
      <c r="F36" s="229" t="e">
        <f t="shared" si="301"/>
        <v>#DIV/0!</v>
      </c>
      <c r="G36" s="229" t="e">
        <f t="shared" si="301"/>
        <v>#DIV/0!</v>
      </c>
      <c r="H36" s="229" t="e">
        <f t="shared" si="301"/>
        <v>#DIV/0!</v>
      </c>
      <c r="I36" s="229" t="e">
        <f t="shared" si="301"/>
        <v>#DIV/0!</v>
      </c>
      <c r="K36" s="250" t="s">
        <v>1</v>
      </c>
      <c r="L36" s="251" t="str">
        <f>IF(COUNT(L31:L35)=0,"",AVERAGE(L31:L35))</f>
        <v/>
      </c>
      <c r="M36" s="251" t="str">
        <f t="shared" ref="M36:Q36" si="302">IF(COUNT(M31:M35)=0,"",AVERAGE(M31:M35))</f>
        <v/>
      </c>
      <c r="N36" s="251" t="str">
        <f t="shared" si="302"/>
        <v/>
      </c>
      <c r="O36" s="251" t="str">
        <f t="shared" si="302"/>
        <v/>
      </c>
      <c r="P36" s="251"/>
      <c r="Q36" s="251" t="str">
        <f t="shared" si="302"/>
        <v/>
      </c>
      <c r="R36" s="1"/>
      <c r="T36" s="250" t="s">
        <v>1</v>
      </c>
      <c r="U36" s="251" t="str">
        <f>IF(COUNT(U31:U35)=0,"",AVERAGE(U31:U35))</f>
        <v/>
      </c>
      <c r="V36" s="251" t="str">
        <f t="shared" ref="V36" si="303">IF(COUNT(V31:V35)=0,"",AVERAGE(V31:V35))</f>
        <v/>
      </c>
      <c r="W36" s="251" t="str">
        <f t="shared" ref="W36" si="304">IF(COUNT(W31:W35)=0,"",AVERAGE(W31:W35))</f>
        <v/>
      </c>
      <c r="X36" s="251" t="str">
        <f t="shared" ref="X36" si="305">IF(COUNT(X31:X35)=0,"",AVERAGE(X31:X35))</f>
        <v/>
      </c>
      <c r="Y36" s="251" t="str">
        <f t="shared" ref="Y36:Z36" si="306">IF(COUNT(Y31:Y35)=0,"",AVERAGE(Y31:Y35))</f>
        <v/>
      </c>
      <c r="Z36" s="251" t="str">
        <f t="shared" si="306"/>
        <v/>
      </c>
      <c r="AA36" s="1"/>
      <c r="AC36" s="250" t="s">
        <v>1</v>
      </c>
      <c r="AD36" s="251" t="str">
        <f>IF(COUNT(AD31:AD35)=0,"",AVERAGE(AD31:AD35))</f>
        <v/>
      </c>
      <c r="AE36" s="251" t="str">
        <f t="shared" ref="AE36" si="307">IF(COUNT(AE31:AE35)=0,"",AVERAGE(AE31:AE35))</f>
        <v/>
      </c>
      <c r="AF36" s="251" t="str">
        <f t="shared" ref="AF36" si="308">IF(COUNT(AF31:AF35)=0,"",AVERAGE(AF31:AF35))</f>
        <v/>
      </c>
      <c r="AG36" s="251" t="str">
        <f t="shared" ref="AG36" si="309">IF(COUNT(AG31:AG35)=0,"",AVERAGE(AG31:AG35))</f>
        <v/>
      </c>
      <c r="AH36" s="251" t="str">
        <f t="shared" ref="AH36:AI36" si="310">IF(COUNT(AH31:AH35)=0,"",AVERAGE(AH31:AH35))</f>
        <v/>
      </c>
      <c r="AI36" s="251" t="str">
        <f t="shared" si="310"/>
        <v/>
      </c>
      <c r="AJ36" s="1"/>
      <c r="AL36" s="250" t="s">
        <v>1</v>
      </c>
      <c r="AM36" s="251" t="str">
        <f>IF(COUNT(AM31:AM35)=0,"",AVERAGE(AM31:AM35))</f>
        <v/>
      </c>
      <c r="AN36" s="251" t="str">
        <f t="shared" ref="AN36" si="311">IF(COUNT(AN31:AN35)=0,"",AVERAGE(AN31:AN35))</f>
        <v/>
      </c>
      <c r="AO36" s="251" t="str">
        <f t="shared" ref="AO36" si="312">IF(COUNT(AO31:AO35)=0,"",AVERAGE(AO31:AO35))</f>
        <v/>
      </c>
      <c r="AP36" s="251" t="str">
        <f t="shared" ref="AP36" si="313">IF(COUNT(AP31:AP35)=0,"",AVERAGE(AP31:AP35))</f>
        <v/>
      </c>
      <c r="AQ36" s="251" t="str">
        <f t="shared" ref="AQ36:AR36" si="314">IF(COUNT(AQ31:AQ35)=0,"",AVERAGE(AQ31:AQ35))</f>
        <v/>
      </c>
      <c r="AR36" s="251" t="str">
        <f t="shared" si="314"/>
        <v/>
      </c>
      <c r="AS36" s="1"/>
      <c r="AU36" s="250" t="s">
        <v>1</v>
      </c>
      <c r="AV36" s="251" t="str">
        <f>IF(COUNT(AV31:AV35)=0,"",AVERAGE(AV31:AV35))</f>
        <v/>
      </c>
      <c r="AW36" s="251" t="str">
        <f t="shared" ref="AW36" si="315">IF(COUNT(AW31:AW35)=0,"",AVERAGE(AW31:AW35))</f>
        <v/>
      </c>
      <c r="AX36" s="251" t="str">
        <f t="shared" ref="AX36" si="316">IF(COUNT(AX31:AX35)=0,"",AVERAGE(AX31:AX35))</f>
        <v/>
      </c>
      <c r="AY36" s="251" t="str">
        <f t="shared" ref="AY36" si="317">IF(COUNT(AY31:AY35)=0,"",AVERAGE(AY31:AY35))</f>
        <v/>
      </c>
      <c r="AZ36" s="251" t="str">
        <f t="shared" ref="AZ36:BA36" si="318">IF(COUNT(AZ31:AZ35)=0,"",AVERAGE(AZ31:AZ35))</f>
        <v/>
      </c>
      <c r="BA36" s="251" t="str">
        <f t="shared" si="318"/>
        <v/>
      </c>
      <c r="BB36" s="1"/>
      <c r="BD36" s="250" t="s">
        <v>1</v>
      </c>
      <c r="BE36" s="251" t="str">
        <f>IF(COUNT(BE31:BE35)=0,"",AVERAGE(BE31:BE35))</f>
        <v/>
      </c>
      <c r="BF36" s="251" t="str">
        <f t="shared" ref="BF36" si="319">IF(COUNT(BF31:BF35)=0,"",AVERAGE(BF31:BF35))</f>
        <v/>
      </c>
      <c r="BG36" s="251" t="str">
        <f t="shared" ref="BG36" si="320">IF(COUNT(BG31:BG35)=0,"",AVERAGE(BG31:BG35))</f>
        <v/>
      </c>
      <c r="BH36" s="251" t="str">
        <f t="shared" ref="BH36" si="321">IF(COUNT(BH31:BH35)=0,"",AVERAGE(BH31:BH35))</f>
        <v/>
      </c>
      <c r="BI36" s="251" t="str">
        <f t="shared" ref="BI36:BJ36" si="322">IF(COUNT(BI31:BI35)=0,"",AVERAGE(BI31:BI35))</f>
        <v/>
      </c>
      <c r="BJ36" s="251" t="str">
        <f t="shared" si="322"/>
        <v/>
      </c>
      <c r="BK36" s="1"/>
      <c r="BM36" s="250" t="s">
        <v>1</v>
      </c>
      <c r="BN36" s="251" t="str">
        <f>IF(COUNT(BN31:BN35)=0,"",AVERAGE(BN31:BN35))</f>
        <v/>
      </c>
      <c r="BO36" s="251" t="str">
        <f t="shared" ref="BO36" si="323">IF(COUNT(BO31:BO35)=0,"",AVERAGE(BO31:BO35))</f>
        <v/>
      </c>
      <c r="BP36" s="251" t="str">
        <f t="shared" ref="BP36" si="324">IF(COUNT(BP31:BP35)=0,"",AVERAGE(BP31:BP35))</f>
        <v/>
      </c>
      <c r="BQ36" s="251" t="str">
        <f t="shared" ref="BQ36" si="325">IF(COUNT(BQ31:BQ35)=0,"",AVERAGE(BQ31:BQ35))</f>
        <v/>
      </c>
      <c r="BR36" s="251" t="str">
        <f t="shared" ref="BR36:BS36" si="326">IF(COUNT(BR31:BR35)=0,"",AVERAGE(BR31:BR35))</f>
        <v/>
      </c>
      <c r="BS36" s="251" t="str">
        <f t="shared" si="326"/>
        <v/>
      </c>
      <c r="BT36" s="1"/>
      <c r="BV36" s="250" t="s">
        <v>1</v>
      </c>
      <c r="BW36" s="251" t="str">
        <f>IF(COUNT(BW31:BW35)=0,"",AVERAGE(BW31:BW35))</f>
        <v/>
      </c>
      <c r="BX36" s="251" t="str">
        <f t="shared" ref="BX36" si="327">IF(COUNT(BX31:BX35)=0,"",AVERAGE(BX31:BX35))</f>
        <v/>
      </c>
      <c r="BY36" s="251" t="str">
        <f t="shared" ref="BY36" si="328">IF(COUNT(BY31:BY35)=0,"",AVERAGE(BY31:BY35))</f>
        <v/>
      </c>
      <c r="BZ36" s="251" t="str">
        <f t="shared" ref="BZ36" si="329">IF(COUNT(BZ31:BZ35)=0,"",AVERAGE(BZ31:BZ35))</f>
        <v/>
      </c>
      <c r="CA36" s="251" t="str">
        <f t="shared" ref="CA36:CB36" si="330">IF(COUNT(CA31:CA35)=0,"",AVERAGE(CA31:CA35))</f>
        <v/>
      </c>
      <c r="CB36" s="251" t="str">
        <f t="shared" si="330"/>
        <v/>
      </c>
      <c r="CC36" s="1"/>
      <c r="CE36" s="250" t="s">
        <v>1</v>
      </c>
      <c r="CF36" s="251" t="str">
        <f>IF(COUNT(CF31:CF35)=0,"",AVERAGE(CF31:CF35))</f>
        <v/>
      </c>
      <c r="CG36" s="251" t="str">
        <f t="shared" ref="CG36" si="331">IF(COUNT(CG31:CG35)=0,"",AVERAGE(CG31:CG35))</f>
        <v/>
      </c>
      <c r="CH36" s="251" t="str">
        <f t="shared" ref="CH36" si="332">IF(COUNT(CH31:CH35)=0,"",AVERAGE(CH31:CH35))</f>
        <v/>
      </c>
      <c r="CI36" s="251" t="str">
        <f t="shared" ref="CI36" si="333">IF(COUNT(CI31:CI35)=0,"",AVERAGE(CI31:CI35))</f>
        <v/>
      </c>
      <c r="CJ36" s="251" t="str">
        <f t="shared" ref="CJ36:CK36" si="334">IF(COUNT(CJ31:CJ35)=0,"",AVERAGE(CJ31:CJ35))</f>
        <v/>
      </c>
      <c r="CK36" s="251" t="str">
        <f t="shared" si="334"/>
        <v/>
      </c>
      <c r="CL36" s="1"/>
      <c r="CN36" s="250" t="s">
        <v>1</v>
      </c>
      <c r="CO36" s="251" t="str">
        <f>IF(COUNT(CO31:CO35)=0,"",AVERAGE(CO31:CO35))</f>
        <v/>
      </c>
      <c r="CP36" s="251" t="str">
        <f t="shared" ref="CP36" si="335">IF(COUNT(CP31:CP35)=0,"",AVERAGE(CP31:CP35))</f>
        <v/>
      </c>
      <c r="CQ36" s="251" t="str">
        <f t="shared" ref="CQ36" si="336">IF(COUNT(CQ31:CQ35)=0,"",AVERAGE(CQ31:CQ35))</f>
        <v/>
      </c>
      <c r="CR36" s="251" t="str">
        <f t="shared" ref="CR36" si="337">IF(COUNT(CR31:CR35)=0,"",AVERAGE(CR31:CR35))</f>
        <v/>
      </c>
      <c r="CS36" s="251" t="str">
        <f t="shared" ref="CS36:CT36" si="338">IF(COUNT(CS31:CS35)=0,"",AVERAGE(CS31:CS35))</f>
        <v/>
      </c>
      <c r="CT36" s="251" t="str">
        <f t="shared" si="338"/>
        <v/>
      </c>
      <c r="CU36" s="1"/>
      <c r="CW36" s="250" t="s">
        <v>1</v>
      </c>
      <c r="CX36" s="251" t="str">
        <f>IF(COUNT(CX31:CX35)=0,"",AVERAGE(CX31:CX35))</f>
        <v/>
      </c>
      <c r="CY36" s="251" t="str">
        <f t="shared" ref="CY36" si="339">IF(COUNT(CY31:CY35)=0,"",AVERAGE(CY31:CY35))</f>
        <v/>
      </c>
      <c r="CZ36" s="251" t="str">
        <f t="shared" ref="CZ36" si="340">IF(COUNT(CZ31:CZ35)=0,"",AVERAGE(CZ31:CZ35))</f>
        <v/>
      </c>
      <c r="DA36" s="251" t="str">
        <f t="shared" ref="DA36" si="341">IF(COUNT(DA31:DA35)=0,"",AVERAGE(DA31:DA35))</f>
        <v/>
      </c>
      <c r="DB36" s="251" t="str">
        <f t="shared" ref="DB36:DC36" si="342">IF(COUNT(DB31:DB35)=0,"",AVERAGE(DB31:DB35))</f>
        <v/>
      </c>
      <c r="DC36" s="251" t="str">
        <f t="shared" si="342"/>
        <v/>
      </c>
      <c r="DD36" s="1"/>
      <c r="DF36" s="250" t="s">
        <v>1</v>
      </c>
      <c r="DG36" s="251" t="str">
        <f>IF(COUNT(DG31:DG35)=0,"",AVERAGE(DG31:DG35))</f>
        <v/>
      </c>
      <c r="DH36" s="251" t="str">
        <f t="shared" ref="DH36" si="343">IF(COUNT(DH31:DH35)=0,"",AVERAGE(DH31:DH35))</f>
        <v/>
      </c>
      <c r="DI36" s="251" t="str">
        <f t="shared" ref="DI36" si="344">IF(COUNT(DI31:DI35)=0,"",AVERAGE(DI31:DI35))</f>
        <v/>
      </c>
      <c r="DJ36" s="251" t="str">
        <f t="shared" ref="DJ36" si="345">IF(COUNT(DJ31:DJ35)=0,"",AVERAGE(DJ31:DJ35))</f>
        <v/>
      </c>
      <c r="DK36" s="251" t="str">
        <f t="shared" ref="DK36:DL36" si="346">IF(COUNT(DK31:DK35)=0,"",AVERAGE(DK31:DK35))</f>
        <v/>
      </c>
      <c r="DL36" s="251" t="str">
        <f t="shared" si="346"/>
        <v/>
      </c>
      <c r="DM36" s="1"/>
      <c r="DO36" s="250" t="s">
        <v>1</v>
      </c>
      <c r="DP36" s="251" t="str">
        <f>IF(COUNT(DP31:DP35)=0,"",AVERAGE(DP31:DP35))</f>
        <v/>
      </c>
      <c r="DQ36" s="251" t="str">
        <f t="shared" ref="DQ36" si="347">IF(COUNT(DQ31:DQ35)=0,"",AVERAGE(DQ31:DQ35))</f>
        <v/>
      </c>
      <c r="DR36" s="251" t="str">
        <f t="shared" ref="DR36" si="348">IF(COUNT(DR31:DR35)=0,"",AVERAGE(DR31:DR35))</f>
        <v/>
      </c>
      <c r="DS36" s="251" t="str">
        <f t="shared" ref="DS36" si="349">IF(COUNT(DS31:DS35)=0,"",AVERAGE(DS31:DS35))</f>
        <v/>
      </c>
      <c r="DT36" s="251" t="str">
        <f t="shared" ref="DT36:DU36" si="350">IF(COUNT(DT31:DT35)=0,"",AVERAGE(DT31:DT35))</f>
        <v/>
      </c>
      <c r="DU36" s="251" t="str">
        <f t="shared" si="350"/>
        <v/>
      </c>
      <c r="DV36" s="1"/>
      <c r="DX36" s="250" t="s">
        <v>1</v>
      </c>
      <c r="DY36" s="251" t="str">
        <f>IF(COUNT(DY31:DY35)=0,"",AVERAGE(DY31:DY35))</f>
        <v/>
      </c>
      <c r="DZ36" s="251" t="str">
        <f t="shared" ref="DZ36" si="351">IF(COUNT(DZ31:DZ35)=0,"",AVERAGE(DZ31:DZ35))</f>
        <v/>
      </c>
      <c r="EA36" s="251" t="str">
        <f t="shared" ref="EA36" si="352">IF(COUNT(EA31:EA35)=0,"",AVERAGE(EA31:EA35))</f>
        <v/>
      </c>
      <c r="EB36" s="251" t="str">
        <f t="shared" ref="EB36" si="353">IF(COUNT(EB31:EB35)=0,"",AVERAGE(EB31:EB35))</f>
        <v/>
      </c>
      <c r="EC36" s="251" t="str">
        <f t="shared" ref="EC36:ED36" si="354">IF(COUNT(EC31:EC35)=0,"",AVERAGE(EC31:EC35))</f>
        <v/>
      </c>
      <c r="ED36" s="251" t="str">
        <f t="shared" si="354"/>
        <v/>
      </c>
      <c r="EE36" s="1"/>
      <c r="EG36" s="250" t="s">
        <v>1</v>
      </c>
      <c r="EH36" s="251" t="str">
        <f>IF(COUNT(EH31:EH35)=0,"",AVERAGE(EH31:EH35))</f>
        <v/>
      </c>
      <c r="EI36" s="251" t="str">
        <f t="shared" ref="EI36" si="355">IF(COUNT(EI31:EI35)=0,"",AVERAGE(EI31:EI35))</f>
        <v/>
      </c>
      <c r="EJ36" s="251" t="str">
        <f t="shared" ref="EJ36" si="356">IF(COUNT(EJ31:EJ35)=0,"",AVERAGE(EJ31:EJ35))</f>
        <v/>
      </c>
      <c r="EK36" s="251" t="str">
        <f t="shared" ref="EK36" si="357">IF(COUNT(EK31:EK35)=0,"",AVERAGE(EK31:EK35))</f>
        <v/>
      </c>
      <c r="EL36" s="251" t="str">
        <f t="shared" ref="EL36:EM36" si="358">IF(COUNT(EL31:EL35)=0,"",AVERAGE(EL31:EL35))</f>
        <v/>
      </c>
      <c r="EM36" s="251" t="str">
        <f t="shared" si="358"/>
        <v/>
      </c>
      <c r="EN36" s="1"/>
      <c r="EP36" s="250" t="s">
        <v>1</v>
      </c>
      <c r="EQ36" s="251" t="str">
        <f>IF(COUNT(EQ31:EQ35)=0,"",AVERAGE(EQ31:EQ35))</f>
        <v/>
      </c>
      <c r="ER36" s="251" t="str">
        <f t="shared" ref="ER36" si="359">IF(COUNT(ER31:ER35)=0,"",AVERAGE(ER31:ER35))</f>
        <v/>
      </c>
      <c r="ES36" s="251" t="str">
        <f t="shared" ref="ES36" si="360">IF(COUNT(ES31:ES35)=0,"",AVERAGE(ES31:ES35))</f>
        <v/>
      </c>
      <c r="ET36" s="251" t="str">
        <f t="shared" ref="ET36" si="361">IF(COUNT(ET31:ET35)=0,"",AVERAGE(ET31:ET35))</f>
        <v/>
      </c>
      <c r="EU36" s="251" t="str">
        <f t="shared" ref="EU36:EV36" si="362">IF(COUNT(EU31:EU35)=0,"",AVERAGE(EU31:EU35))</f>
        <v/>
      </c>
      <c r="EV36" s="251" t="str">
        <f t="shared" si="362"/>
        <v/>
      </c>
      <c r="EW36" s="1"/>
      <c r="EY36" s="250" t="s">
        <v>1</v>
      </c>
      <c r="EZ36" s="251" t="str">
        <f>IF(COUNT(EZ31:EZ35)=0,"",AVERAGE(EZ31:EZ35))</f>
        <v/>
      </c>
      <c r="FA36" s="251" t="str">
        <f t="shared" ref="FA36" si="363">IF(COUNT(FA31:FA35)=0,"",AVERAGE(FA31:FA35))</f>
        <v/>
      </c>
      <c r="FB36" s="251" t="str">
        <f t="shared" ref="FB36" si="364">IF(COUNT(FB31:FB35)=0,"",AVERAGE(FB31:FB35))</f>
        <v/>
      </c>
      <c r="FC36" s="251" t="str">
        <f t="shared" ref="FC36" si="365">IF(COUNT(FC31:FC35)=0,"",AVERAGE(FC31:FC35))</f>
        <v/>
      </c>
      <c r="FD36" s="251" t="str">
        <f t="shared" ref="FD36:FE36" si="366">IF(COUNT(FD31:FD35)=0,"",AVERAGE(FD31:FD35))</f>
        <v/>
      </c>
      <c r="FE36" s="251" t="str">
        <f t="shared" si="366"/>
        <v/>
      </c>
      <c r="FF36" s="1"/>
      <c r="FH36" s="250" t="s">
        <v>1</v>
      </c>
      <c r="FI36" s="251" t="str">
        <f>IF(COUNT(FI31:FI35)=0,"",AVERAGE(FI31:FI35))</f>
        <v/>
      </c>
      <c r="FJ36" s="251" t="str">
        <f t="shared" ref="FJ36" si="367">IF(COUNT(FJ31:FJ35)=0,"",AVERAGE(FJ31:FJ35))</f>
        <v/>
      </c>
      <c r="FK36" s="251" t="str">
        <f t="shared" ref="FK36" si="368">IF(COUNT(FK31:FK35)=0,"",AVERAGE(FK31:FK35))</f>
        <v/>
      </c>
      <c r="FL36" s="251" t="str">
        <f t="shared" ref="FL36" si="369">IF(COUNT(FL31:FL35)=0,"",AVERAGE(FL31:FL35))</f>
        <v/>
      </c>
      <c r="FM36" s="251" t="str">
        <f t="shared" ref="FM36:FN36" si="370">IF(COUNT(FM31:FM35)=0,"",AVERAGE(FM31:FM35))</f>
        <v/>
      </c>
      <c r="FN36" s="251" t="str">
        <f t="shared" si="370"/>
        <v/>
      </c>
      <c r="FO36" s="1"/>
      <c r="FQ36" s="250" t="s">
        <v>1</v>
      </c>
      <c r="FR36" s="251" t="str">
        <f>IF(COUNT(FR31:FR35)=0,"",AVERAGE(FR31:FR35))</f>
        <v/>
      </c>
      <c r="FS36" s="251" t="str">
        <f t="shared" ref="FS36" si="371">IF(COUNT(FS31:FS35)=0,"",AVERAGE(FS31:FS35))</f>
        <v/>
      </c>
      <c r="FT36" s="251" t="str">
        <f t="shared" ref="FT36" si="372">IF(COUNT(FT31:FT35)=0,"",AVERAGE(FT31:FT35))</f>
        <v/>
      </c>
      <c r="FU36" s="251" t="str">
        <f t="shared" ref="FU36" si="373">IF(COUNT(FU31:FU35)=0,"",AVERAGE(FU31:FU35))</f>
        <v/>
      </c>
      <c r="FV36" s="251" t="str">
        <f t="shared" ref="FV36:FW36" si="374">IF(COUNT(FV31:FV35)=0,"",AVERAGE(FV31:FV35))</f>
        <v/>
      </c>
      <c r="FW36" s="251" t="str">
        <f t="shared" si="374"/>
        <v/>
      </c>
      <c r="FX36" s="1"/>
      <c r="FZ36" s="250" t="s">
        <v>1</v>
      </c>
      <c r="GA36" s="251" t="str">
        <f>IF(COUNT(GA31:GA35)=0,"",AVERAGE(GA31:GA35))</f>
        <v/>
      </c>
      <c r="GB36" s="251" t="str">
        <f t="shared" ref="GB36" si="375">IF(COUNT(GB31:GB35)=0,"",AVERAGE(GB31:GB35))</f>
        <v/>
      </c>
      <c r="GC36" s="251" t="str">
        <f t="shared" ref="GC36" si="376">IF(COUNT(GC31:GC35)=0,"",AVERAGE(GC31:GC35))</f>
        <v/>
      </c>
      <c r="GD36" s="251" t="str">
        <f t="shared" ref="GD36" si="377">IF(COUNT(GD31:GD35)=0,"",AVERAGE(GD31:GD35))</f>
        <v/>
      </c>
      <c r="GE36" s="251" t="str">
        <f t="shared" ref="GE36:GF36" si="378">IF(COUNT(GE31:GE35)=0,"",AVERAGE(GE31:GE35))</f>
        <v/>
      </c>
      <c r="GF36" s="251" t="str">
        <f t="shared" si="378"/>
        <v/>
      </c>
      <c r="GG36" s="1"/>
      <c r="GI36" s="250" t="s">
        <v>1</v>
      </c>
      <c r="GJ36" s="251" t="str">
        <f>IF(COUNT(GJ31:GJ35)=0,"",AVERAGE(GJ31:GJ35))</f>
        <v/>
      </c>
      <c r="GK36" s="251" t="str">
        <f t="shared" ref="GK36" si="379">IF(COUNT(GK31:GK35)=0,"",AVERAGE(GK31:GK35))</f>
        <v/>
      </c>
      <c r="GL36" s="251" t="str">
        <f t="shared" ref="GL36" si="380">IF(COUNT(GL31:GL35)=0,"",AVERAGE(GL31:GL35))</f>
        <v/>
      </c>
      <c r="GM36" s="251" t="str">
        <f t="shared" ref="GM36" si="381">IF(COUNT(GM31:GM35)=0,"",AVERAGE(GM31:GM35))</f>
        <v/>
      </c>
      <c r="GN36" s="251" t="str">
        <f t="shared" ref="GN36:GO36" si="382">IF(COUNT(GN31:GN35)=0,"",AVERAGE(GN31:GN35))</f>
        <v/>
      </c>
      <c r="GO36" s="251" t="str">
        <f t="shared" si="382"/>
        <v/>
      </c>
      <c r="GP36" s="1"/>
      <c r="GR36" s="250" t="s">
        <v>1</v>
      </c>
      <c r="GS36" s="251" t="str">
        <f>IF(COUNT(GS31:GS35)=0,"",AVERAGE(GS31:GS35))</f>
        <v/>
      </c>
      <c r="GT36" s="251" t="str">
        <f t="shared" ref="GT36" si="383">IF(COUNT(GT31:GT35)=0,"",AVERAGE(GT31:GT35))</f>
        <v/>
      </c>
      <c r="GU36" s="251" t="str">
        <f t="shared" ref="GU36" si="384">IF(COUNT(GU31:GU35)=0,"",AVERAGE(GU31:GU35))</f>
        <v/>
      </c>
      <c r="GV36" s="251" t="str">
        <f t="shared" ref="GV36" si="385">IF(COUNT(GV31:GV35)=0,"",AVERAGE(GV31:GV35))</f>
        <v/>
      </c>
      <c r="GW36" s="251" t="str">
        <f t="shared" ref="GW36:GX36" si="386">IF(COUNT(GW31:GW35)=0,"",AVERAGE(GW31:GW35))</f>
        <v/>
      </c>
      <c r="GX36" s="251" t="str">
        <f t="shared" si="386"/>
        <v/>
      </c>
      <c r="GY36" s="1"/>
      <c r="HA36" s="250" t="s">
        <v>1</v>
      </c>
      <c r="HB36" s="251" t="str">
        <f>IF(COUNT(HB31:HB35)=0,"",AVERAGE(HB31:HB35))</f>
        <v/>
      </c>
      <c r="HC36" s="251" t="str">
        <f t="shared" ref="HC36" si="387">IF(COUNT(HC31:HC35)=0,"",AVERAGE(HC31:HC35))</f>
        <v/>
      </c>
      <c r="HD36" s="251" t="str">
        <f t="shared" ref="HD36" si="388">IF(COUNT(HD31:HD35)=0,"",AVERAGE(HD31:HD35))</f>
        <v/>
      </c>
      <c r="HE36" s="251" t="str">
        <f t="shared" ref="HE36" si="389">IF(COUNT(HE31:HE35)=0,"",AVERAGE(HE31:HE35))</f>
        <v/>
      </c>
      <c r="HF36" s="251" t="str">
        <f t="shared" ref="HF36:HG36" si="390">IF(COUNT(HF31:HF35)=0,"",AVERAGE(HF31:HF35))</f>
        <v/>
      </c>
      <c r="HG36" s="251" t="str">
        <f t="shared" si="390"/>
        <v/>
      </c>
      <c r="HH36" s="1"/>
      <c r="HJ36" s="250" t="s">
        <v>1</v>
      </c>
      <c r="HK36" s="251" t="str">
        <f>IF(COUNT(HK31:HK35)=0,"",AVERAGE(HK31:HK35))</f>
        <v/>
      </c>
      <c r="HL36" s="251" t="str">
        <f t="shared" ref="HL36" si="391">IF(COUNT(HL31:HL35)=0,"",AVERAGE(HL31:HL35))</f>
        <v/>
      </c>
      <c r="HM36" s="251" t="str">
        <f t="shared" ref="HM36" si="392">IF(COUNT(HM31:HM35)=0,"",AVERAGE(HM31:HM35))</f>
        <v/>
      </c>
      <c r="HN36" s="251" t="str">
        <f t="shared" ref="HN36" si="393">IF(COUNT(HN31:HN35)=0,"",AVERAGE(HN31:HN35))</f>
        <v/>
      </c>
      <c r="HO36" s="251" t="str">
        <f t="shared" ref="HO36:HP36" si="394">IF(COUNT(HO31:HO35)=0,"",AVERAGE(HO31:HO35))</f>
        <v/>
      </c>
      <c r="HP36" s="251" t="str">
        <f t="shared" si="394"/>
        <v/>
      </c>
      <c r="HQ36" s="1"/>
      <c r="HS36" s="250" t="s">
        <v>1</v>
      </c>
      <c r="HT36" s="251" t="str">
        <f>IF(COUNT(HT31:HT35)=0,"",AVERAGE(HT31:HT35))</f>
        <v/>
      </c>
      <c r="HU36" s="251" t="str">
        <f t="shared" ref="HU36" si="395">IF(COUNT(HU31:HU35)=0,"",AVERAGE(HU31:HU35))</f>
        <v/>
      </c>
      <c r="HV36" s="251" t="str">
        <f t="shared" ref="HV36" si="396">IF(COUNT(HV31:HV35)=0,"",AVERAGE(HV31:HV35))</f>
        <v/>
      </c>
      <c r="HW36" s="251" t="str">
        <f t="shared" ref="HW36" si="397">IF(COUNT(HW31:HW35)=0,"",AVERAGE(HW31:HW35))</f>
        <v/>
      </c>
      <c r="HX36" s="251" t="str">
        <f t="shared" ref="HX36:HY36" si="398">IF(COUNT(HX31:HX35)=0,"",AVERAGE(HX31:HX35))</f>
        <v/>
      </c>
      <c r="HY36" s="251" t="str">
        <f t="shared" si="398"/>
        <v/>
      </c>
      <c r="HZ36" s="1"/>
    </row>
    <row r="37" spans="1:234" x14ac:dyDescent="0.3">
      <c r="A37" s="226" t="s">
        <v>131</v>
      </c>
      <c r="B37" s="227">
        <f>IF(A37="High",High,(IF(A37="Medium",Medium,(IF(A37="Low",Low,0)))))</f>
        <v>0.1</v>
      </c>
      <c r="C37" s="236" t="s">
        <v>178</v>
      </c>
      <c r="D37" s="237" t="e">
        <f>D43</f>
        <v>#DIV/0!</v>
      </c>
      <c r="E37" s="237" t="e">
        <f t="shared" ref="E37:I37" si="399">E43</f>
        <v>#DIV/0!</v>
      </c>
      <c r="F37" s="237" t="e">
        <f t="shared" si="399"/>
        <v>#DIV/0!</v>
      </c>
      <c r="G37" s="237" t="e">
        <f t="shared" si="399"/>
        <v>#DIV/0!</v>
      </c>
      <c r="H37" s="237" t="e">
        <f t="shared" si="399"/>
        <v>#DIV/0!</v>
      </c>
      <c r="I37" s="237" t="e">
        <f t="shared" si="399"/>
        <v>#DIV/0!</v>
      </c>
      <c r="K37" s="15" t="s">
        <v>178</v>
      </c>
      <c r="L37" s="4"/>
      <c r="M37" s="4"/>
      <c r="N37" s="4"/>
      <c r="O37" s="4"/>
      <c r="P37" s="4"/>
      <c r="Q37" s="4"/>
      <c r="R37" s="1"/>
      <c r="T37" s="15" t="s">
        <v>178</v>
      </c>
      <c r="U37" s="4"/>
      <c r="V37" s="4"/>
      <c r="W37" s="4"/>
      <c r="X37" s="4"/>
      <c r="Y37" s="4"/>
      <c r="Z37" s="4"/>
      <c r="AA37" s="1"/>
      <c r="AC37" s="15" t="s">
        <v>178</v>
      </c>
      <c r="AD37" s="4"/>
      <c r="AE37" s="4"/>
      <c r="AF37" s="4"/>
      <c r="AG37" s="4"/>
      <c r="AH37" s="4"/>
      <c r="AI37" s="4"/>
      <c r="AJ37" s="1"/>
      <c r="AL37" s="15" t="s">
        <v>178</v>
      </c>
      <c r="AM37" s="4"/>
      <c r="AN37" s="4"/>
      <c r="AO37" s="4"/>
      <c r="AP37" s="4"/>
      <c r="AQ37" s="4"/>
      <c r="AR37" s="4"/>
      <c r="AS37" s="1"/>
      <c r="AU37" s="15" t="s">
        <v>178</v>
      </c>
      <c r="AV37" s="4"/>
      <c r="AW37" s="4"/>
      <c r="AX37" s="4"/>
      <c r="AY37" s="4"/>
      <c r="AZ37" s="4"/>
      <c r="BA37" s="4"/>
      <c r="BB37" s="1"/>
      <c r="BD37" s="15" t="s">
        <v>178</v>
      </c>
      <c r="BE37" s="4"/>
      <c r="BF37" s="4"/>
      <c r="BG37" s="4"/>
      <c r="BH37" s="4"/>
      <c r="BI37" s="4"/>
      <c r="BJ37" s="4"/>
      <c r="BK37" s="1"/>
      <c r="BM37" s="15" t="s">
        <v>178</v>
      </c>
      <c r="BN37" s="4"/>
      <c r="BO37" s="4"/>
      <c r="BP37" s="4"/>
      <c r="BQ37" s="4"/>
      <c r="BR37" s="4"/>
      <c r="BS37" s="4"/>
      <c r="BT37" s="1"/>
      <c r="BV37" s="15" t="s">
        <v>178</v>
      </c>
      <c r="BW37" s="4"/>
      <c r="BX37" s="4"/>
      <c r="BY37" s="4"/>
      <c r="BZ37" s="4"/>
      <c r="CA37" s="4"/>
      <c r="CB37" s="4"/>
      <c r="CC37" s="1"/>
      <c r="CE37" s="15" t="s">
        <v>178</v>
      </c>
      <c r="CF37" s="4"/>
      <c r="CG37" s="4"/>
      <c r="CH37" s="4"/>
      <c r="CI37" s="4"/>
      <c r="CJ37" s="4"/>
      <c r="CK37" s="4"/>
      <c r="CL37" s="1"/>
      <c r="CN37" s="15" t="s">
        <v>178</v>
      </c>
      <c r="CO37" s="4"/>
      <c r="CP37" s="4"/>
      <c r="CQ37" s="4"/>
      <c r="CR37" s="4"/>
      <c r="CS37" s="4"/>
      <c r="CT37" s="4"/>
      <c r="CU37" s="1"/>
      <c r="CW37" s="15" t="s">
        <v>178</v>
      </c>
      <c r="CX37" s="4"/>
      <c r="CY37" s="4"/>
      <c r="CZ37" s="4"/>
      <c r="DA37" s="4"/>
      <c r="DB37" s="4"/>
      <c r="DC37" s="4"/>
      <c r="DD37" s="1"/>
      <c r="DF37" s="15" t="s">
        <v>178</v>
      </c>
      <c r="DG37" s="4"/>
      <c r="DH37" s="4"/>
      <c r="DI37" s="4"/>
      <c r="DJ37" s="4"/>
      <c r="DK37" s="4"/>
      <c r="DL37" s="4"/>
      <c r="DM37" s="1"/>
      <c r="DO37" s="15" t="s">
        <v>178</v>
      </c>
      <c r="DP37" s="4"/>
      <c r="DQ37" s="4"/>
      <c r="DR37" s="4"/>
      <c r="DS37" s="4"/>
      <c r="DT37" s="4"/>
      <c r="DU37" s="4"/>
      <c r="DV37" s="1"/>
      <c r="DX37" s="15" t="s">
        <v>178</v>
      </c>
      <c r="DY37" s="4"/>
      <c r="DZ37" s="4"/>
      <c r="EA37" s="4"/>
      <c r="EB37" s="4"/>
      <c r="EC37" s="4"/>
      <c r="ED37" s="4"/>
      <c r="EE37" s="1"/>
      <c r="EG37" s="15" t="s">
        <v>178</v>
      </c>
      <c r="EH37" s="4"/>
      <c r="EI37" s="4"/>
      <c r="EJ37" s="4"/>
      <c r="EK37" s="4"/>
      <c r="EL37" s="4"/>
      <c r="EM37" s="4"/>
      <c r="EN37" s="1"/>
      <c r="EP37" s="15" t="s">
        <v>178</v>
      </c>
      <c r="EQ37" s="4"/>
      <c r="ER37" s="4"/>
      <c r="ES37" s="4"/>
      <c r="ET37" s="4"/>
      <c r="EU37" s="4"/>
      <c r="EV37" s="4"/>
      <c r="EW37" s="1"/>
      <c r="EY37" s="15" t="s">
        <v>178</v>
      </c>
      <c r="EZ37" s="4"/>
      <c r="FA37" s="4"/>
      <c r="FB37" s="4"/>
      <c r="FC37" s="4"/>
      <c r="FD37" s="4"/>
      <c r="FE37" s="4"/>
      <c r="FF37" s="1"/>
      <c r="FH37" s="15" t="s">
        <v>178</v>
      </c>
      <c r="FI37" s="4"/>
      <c r="FJ37" s="4"/>
      <c r="FK37" s="4"/>
      <c r="FL37" s="4"/>
      <c r="FM37" s="4"/>
      <c r="FN37" s="4"/>
      <c r="FO37" s="1"/>
      <c r="FQ37" s="15" t="s">
        <v>178</v>
      </c>
      <c r="FR37" s="4"/>
      <c r="FS37" s="4"/>
      <c r="FT37" s="4"/>
      <c r="FU37" s="4"/>
      <c r="FV37" s="4"/>
      <c r="FW37" s="4"/>
      <c r="FX37" s="1"/>
      <c r="FZ37" s="15" t="s">
        <v>178</v>
      </c>
      <c r="GA37" s="4"/>
      <c r="GB37" s="4"/>
      <c r="GC37" s="4"/>
      <c r="GD37" s="4"/>
      <c r="GE37" s="4"/>
      <c r="GF37" s="4"/>
      <c r="GG37" s="1"/>
      <c r="GI37" s="15" t="s">
        <v>178</v>
      </c>
      <c r="GJ37" s="4"/>
      <c r="GK37" s="4"/>
      <c r="GL37" s="4"/>
      <c r="GM37" s="4"/>
      <c r="GN37" s="4"/>
      <c r="GO37" s="4"/>
      <c r="GP37" s="1"/>
      <c r="GR37" s="15" t="s">
        <v>178</v>
      </c>
      <c r="GS37" s="4"/>
      <c r="GT37" s="4"/>
      <c r="GU37" s="4"/>
      <c r="GV37" s="4"/>
      <c r="GW37" s="4"/>
      <c r="GX37" s="4"/>
      <c r="GY37" s="1"/>
      <c r="HA37" s="15" t="s">
        <v>178</v>
      </c>
      <c r="HB37" s="4"/>
      <c r="HC37" s="4"/>
      <c r="HD37" s="4"/>
      <c r="HE37" s="4"/>
      <c r="HF37" s="4"/>
      <c r="HG37" s="4"/>
      <c r="HH37" s="1"/>
      <c r="HJ37" s="15" t="s">
        <v>178</v>
      </c>
      <c r="HK37" s="4"/>
      <c r="HL37" s="4"/>
      <c r="HM37" s="4"/>
      <c r="HN37" s="4"/>
      <c r="HO37" s="4"/>
      <c r="HP37" s="4"/>
      <c r="HQ37" s="1"/>
      <c r="HS37" s="15" t="s">
        <v>178</v>
      </c>
      <c r="HT37" s="4"/>
      <c r="HU37" s="4"/>
      <c r="HV37" s="4"/>
      <c r="HW37" s="4"/>
      <c r="HX37" s="4"/>
      <c r="HY37" s="4"/>
      <c r="HZ37" s="1"/>
    </row>
    <row r="38" spans="1:234" ht="52.8" outlineLevel="1" x14ac:dyDescent="0.25">
      <c r="C38" s="242" t="s">
        <v>433</v>
      </c>
      <c r="D38" s="238"/>
      <c r="E38" s="238"/>
      <c r="F38" s="238"/>
      <c r="G38" s="238"/>
      <c r="H38" s="238"/>
      <c r="I38" s="238"/>
      <c r="K38" s="242" t="s">
        <v>433</v>
      </c>
      <c r="L38" s="248"/>
      <c r="M38" s="248"/>
      <c r="N38" s="248"/>
      <c r="O38" s="248"/>
      <c r="P38" s="248"/>
      <c r="Q38" s="248"/>
      <c r="R38" s="60"/>
      <c r="T38" s="242" t="s">
        <v>433</v>
      </c>
      <c r="U38" s="248"/>
      <c r="V38" s="248"/>
      <c r="W38" s="248"/>
      <c r="X38" s="238"/>
      <c r="Y38" s="238"/>
      <c r="Z38" s="238"/>
      <c r="AA38" s="60"/>
      <c r="AC38" s="242" t="s">
        <v>433</v>
      </c>
      <c r="AD38" s="248"/>
      <c r="AE38" s="248"/>
      <c r="AF38" s="248"/>
      <c r="AG38" s="238"/>
      <c r="AH38" s="238"/>
      <c r="AI38" s="238"/>
      <c r="AJ38" s="60"/>
      <c r="AL38" s="242" t="s">
        <v>433</v>
      </c>
      <c r="AM38" s="248"/>
      <c r="AN38" s="248"/>
      <c r="AO38" s="248"/>
      <c r="AP38" s="238"/>
      <c r="AQ38" s="238"/>
      <c r="AR38" s="238"/>
      <c r="AS38" s="60"/>
      <c r="AU38" s="242" t="s">
        <v>433</v>
      </c>
      <c r="AV38" s="248"/>
      <c r="AW38" s="248"/>
      <c r="AX38" s="248"/>
      <c r="AY38" s="238"/>
      <c r="AZ38" s="238"/>
      <c r="BA38" s="238"/>
      <c r="BB38" s="60"/>
      <c r="BD38" s="242" t="s">
        <v>433</v>
      </c>
      <c r="BE38" s="248"/>
      <c r="BF38" s="248"/>
      <c r="BG38" s="248"/>
      <c r="BH38" s="238"/>
      <c r="BI38" s="238"/>
      <c r="BJ38" s="238"/>
      <c r="BK38" s="60"/>
      <c r="BM38" s="242" t="s">
        <v>433</v>
      </c>
      <c r="BN38" s="248"/>
      <c r="BO38" s="248"/>
      <c r="BP38" s="248"/>
      <c r="BQ38" s="238"/>
      <c r="BR38" s="238"/>
      <c r="BS38" s="238"/>
      <c r="BT38" s="60"/>
      <c r="BV38" s="242" t="s">
        <v>433</v>
      </c>
      <c r="BW38" s="248"/>
      <c r="BX38" s="248"/>
      <c r="BY38" s="248"/>
      <c r="BZ38" s="238"/>
      <c r="CA38" s="238"/>
      <c r="CB38" s="238"/>
      <c r="CC38" s="60"/>
      <c r="CE38" s="242" t="s">
        <v>433</v>
      </c>
      <c r="CF38" s="248"/>
      <c r="CG38" s="248"/>
      <c r="CH38" s="248"/>
      <c r="CI38" s="238"/>
      <c r="CJ38" s="238"/>
      <c r="CK38" s="238"/>
      <c r="CL38" s="60"/>
      <c r="CN38" s="242" t="s">
        <v>433</v>
      </c>
      <c r="CO38" s="248"/>
      <c r="CP38" s="248"/>
      <c r="CQ38" s="248"/>
      <c r="CR38" s="238"/>
      <c r="CS38" s="238"/>
      <c r="CT38" s="238"/>
      <c r="CU38" s="60"/>
      <c r="CW38" s="242" t="s">
        <v>433</v>
      </c>
      <c r="CX38" s="248"/>
      <c r="CY38" s="248"/>
      <c r="CZ38" s="248"/>
      <c r="DA38" s="238"/>
      <c r="DB38" s="238"/>
      <c r="DC38" s="238"/>
      <c r="DD38" s="60"/>
      <c r="DF38" s="242" t="s">
        <v>433</v>
      </c>
      <c r="DG38" s="248"/>
      <c r="DH38" s="248"/>
      <c r="DI38" s="248"/>
      <c r="DJ38" s="238"/>
      <c r="DK38" s="238"/>
      <c r="DL38" s="238"/>
      <c r="DM38" s="60"/>
      <c r="DO38" s="242" t="s">
        <v>433</v>
      </c>
      <c r="DP38" s="248"/>
      <c r="DQ38" s="248"/>
      <c r="DR38" s="248"/>
      <c r="DS38" s="238"/>
      <c r="DT38" s="238"/>
      <c r="DU38" s="238"/>
      <c r="DV38" s="60"/>
      <c r="DX38" s="242" t="s">
        <v>433</v>
      </c>
      <c r="DY38" s="248"/>
      <c r="DZ38" s="248"/>
      <c r="EA38" s="248"/>
      <c r="EB38" s="238"/>
      <c r="EC38" s="238"/>
      <c r="ED38" s="238"/>
      <c r="EE38" s="60"/>
      <c r="EG38" s="242" t="s">
        <v>433</v>
      </c>
      <c r="EH38" s="248"/>
      <c r="EI38" s="248"/>
      <c r="EJ38" s="248"/>
      <c r="EK38" s="238"/>
      <c r="EL38" s="238"/>
      <c r="EM38" s="238"/>
      <c r="EN38" s="60"/>
      <c r="EP38" s="242" t="s">
        <v>433</v>
      </c>
      <c r="EQ38" s="248"/>
      <c r="ER38" s="248"/>
      <c r="ES38" s="248"/>
      <c r="ET38" s="238"/>
      <c r="EU38" s="238"/>
      <c r="EV38" s="238"/>
      <c r="EW38" s="60"/>
      <c r="EY38" s="242" t="s">
        <v>433</v>
      </c>
      <c r="EZ38" s="248"/>
      <c r="FA38" s="248"/>
      <c r="FB38" s="248"/>
      <c r="FC38" s="238"/>
      <c r="FD38" s="238"/>
      <c r="FE38" s="238"/>
      <c r="FF38" s="60"/>
      <c r="FH38" s="242" t="s">
        <v>433</v>
      </c>
      <c r="FI38" s="248"/>
      <c r="FJ38" s="248"/>
      <c r="FK38" s="248"/>
      <c r="FL38" s="238"/>
      <c r="FM38" s="238"/>
      <c r="FN38" s="238"/>
      <c r="FO38" s="60"/>
      <c r="FQ38" s="242" t="s">
        <v>433</v>
      </c>
      <c r="FR38" s="248"/>
      <c r="FS38" s="248"/>
      <c r="FT38" s="248"/>
      <c r="FU38" s="238"/>
      <c r="FV38" s="238"/>
      <c r="FW38" s="238"/>
      <c r="FX38" s="60"/>
      <c r="FZ38" s="242" t="s">
        <v>433</v>
      </c>
      <c r="GA38" s="248"/>
      <c r="GB38" s="248"/>
      <c r="GC38" s="248"/>
      <c r="GD38" s="238"/>
      <c r="GE38" s="238"/>
      <c r="GF38" s="238"/>
      <c r="GG38" s="60"/>
      <c r="GI38" s="242" t="s">
        <v>433</v>
      </c>
      <c r="GJ38" s="248"/>
      <c r="GK38" s="248"/>
      <c r="GL38" s="248"/>
      <c r="GM38" s="238"/>
      <c r="GN38" s="238"/>
      <c r="GO38" s="238"/>
      <c r="GP38" s="60"/>
      <c r="GR38" s="242" t="s">
        <v>433</v>
      </c>
      <c r="GS38" s="248"/>
      <c r="GT38" s="248"/>
      <c r="GU38" s="248"/>
      <c r="GV38" s="238"/>
      <c r="GW38" s="238"/>
      <c r="GX38" s="238"/>
      <c r="GY38" s="60"/>
      <c r="HA38" s="242" t="s">
        <v>433</v>
      </c>
      <c r="HB38" s="248"/>
      <c r="HC38" s="248"/>
      <c r="HD38" s="248"/>
      <c r="HE38" s="238"/>
      <c r="HF38" s="238"/>
      <c r="HG38" s="238"/>
      <c r="HH38" s="60"/>
      <c r="HJ38" s="242" t="s">
        <v>433</v>
      </c>
      <c r="HK38" s="248"/>
      <c r="HL38" s="248"/>
      <c r="HM38" s="248"/>
      <c r="HN38" s="238"/>
      <c r="HO38" s="238"/>
      <c r="HP38" s="238"/>
      <c r="HQ38" s="60"/>
      <c r="HS38" s="242" t="s">
        <v>433</v>
      </c>
      <c r="HT38" s="248"/>
      <c r="HU38" s="248"/>
      <c r="HV38" s="248"/>
      <c r="HW38" s="238"/>
      <c r="HX38" s="238"/>
      <c r="HY38" s="238"/>
      <c r="HZ38" s="60"/>
    </row>
    <row r="39" spans="1:234" ht="52.8" outlineLevel="1" x14ac:dyDescent="0.25">
      <c r="C39" s="242" t="s">
        <v>434</v>
      </c>
      <c r="D39" s="238"/>
      <c r="E39" s="238"/>
      <c r="F39" s="238"/>
      <c r="G39" s="238"/>
      <c r="H39" s="238"/>
      <c r="I39" s="238"/>
      <c r="K39" s="242" t="s">
        <v>434</v>
      </c>
      <c r="L39" s="248"/>
      <c r="M39" s="248"/>
      <c r="N39" s="248"/>
      <c r="O39" s="248"/>
      <c r="P39" s="248"/>
      <c r="Q39" s="248"/>
      <c r="R39" s="60"/>
      <c r="T39" s="242" t="s">
        <v>434</v>
      </c>
      <c r="U39" s="248"/>
      <c r="V39" s="248"/>
      <c r="W39" s="248"/>
      <c r="X39" s="238"/>
      <c r="Y39" s="238"/>
      <c r="Z39" s="238"/>
      <c r="AA39" s="60"/>
      <c r="AC39" s="242" t="s">
        <v>434</v>
      </c>
      <c r="AD39" s="248"/>
      <c r="AE39" s="248"/>
      <c r="AF39" s="248"/>
      <c r="AG39" s="238"/>
      <c r="AH39" s="238"/>
      <c r="AI39" s="238"/>
      <c r="AJ39" s="60"/>
      <c r="AL39" s="242" t="s">
        <v>434</v>
      </c>
      <c r="AM39" s="248"/>
      <c r="AN39" s="248"/>
      <c r="AO39" s="248"/>
      <c r="AP39" s="238"/>
      <c r="AQ39" s="238"/>
      <c r="AR39" s="238"/>
      <c r="AS39" s="60"/>
      <c r="AU39" s="242" t="s">
        <v>434</v>
      </c>
      <c r="AV39" s="248"/>
      <c r="AW39" s="248"/>
      <c r="AX39" s="248"/>
      <c r="AY39" s="238"/>
      <c r="AZ39" s="238"/>
      <c r="BA39" s="238"/>
      <c r="BB39" s="60"/>
      <c r="BD39" s="242" t="s">
        <v>434</v>
      </c>
      <c r="BE39" s="248"/>
      <c r="BF39" s="248"/>
      <c r="BG39" s="248"/>
      <c r="BH39" s="238"/>
      <c r="BI39" s="238"/>
      <c r="BJ39" s="238"/>
      <c r="BK39" s="60"/>
      <c r="BM39" s="242" t="s">
        <v>434</v>
      </c>
      <c r="BN39" s="248"/>
      <c r="BO39" s="248"/>
      <c r="BP39" s="248"/>
      <c r="BQ39" s="238"/>
      <c r="BR39" s="238"/>
      <c r="BS39" s="238"/>
      <c r="BT39" s="60"/>
      <c r="BV39" s="242" t="s">
        <v>434</v>
      </c>
      <c r="BW39" s="248"/>
      <c r="BX39" s="248"/>
      <c r="BY39" s="248"/>
      <c r="BZ39" s="238"/>
      <c r="CA39" s="238"/>
      <c r="CB39" s="238"/>
      <c r="CC39" s="60"/>
      <c r="CE39" s="242" t="s">
        <v>434</v>
      </c>
      <c r="CF39" s="248"/>
      <c r="CG39" s="248"/>
      <c r="CH39" s="248"/>
      <c r="CI39" s="238"/>
      <c r="CJ39" s="238"/>
      <c r="CK39" s="238"/>
      <c r="CL39" s="60"/>
      <c r="CN39" s="242" t="s">
        <v>434</v>
      </c>
      <c r="CO39" s="248"/>
      <c r="CP39" s="248"/>
      <c r="CQ39" s="248"/>
      <c r="CR39" s="238"/>
      <c r="CS39" s="238"/>
      <c r="CT39" s="238"/>
      <c r="CU39" s="60"/>
      <c r="CW39" s="242" t="s">
        <v>434</v>
      </c>
      <c r="CX39" s="248"/>
      <c r="CY39" s="248"/>
      <c r="CZ39" s="248"/>
      <c r="DA39" s="238"/>
      <c r="DB39" s="238"/>
      <c r="DC39" s="238"/>
      <c r="DD39" s="60"/>
      <c r="DF39" s="242" t="s">
        <v>434</v>
      </c>
      <c r="DG39" s="248"/>
      <c r="DH39" s="248"/>
      <c r="DI39" s="248"/>
      <c r="DJ39" s="238"/>
      <c r="DK39" s="238"/>
      <c r="DL39" s="238"/>
      <c r="DM39" s="60"/>
      <c r="DO39" s="242" t="s">
        <v>434</v>
      </c>
      <c r="DP39" s="248"/>
      <c r="DQ39" s="248"/>
      <c r="DR39" s="248"/>
      <c r="DS39" s="238"/>
      <c r="DT39" s="238"/>
      <c r="DU39" s="238"/>
      <c r="DV39" s="60"/>
      <c r="DX39" s="242" t="s">
        <v>434</v>
      </c>
      <c r="DY39" s="248"/>
      <c r="DZ39" s="248"/>
      <c r="EA39" s="248"/>
      <c r="EB39" s="238"/>
      <c r="EC39" s="238"/>
      <c r="ED39" s="238"/>
      <c r="EE39" s="60"/>
      <c r="EG39" s="242" t="s">
        <v>434</v>
      </c>
      <c r="EH39" s="248"/>
      <c r="EI39" s="248"/>
      <c r="EJ39" s="248"/>
      <c r="EK39" s="238"/>
      <c r="EL39" s="238"/>
      <c r="EM39" s="238"/>
      <c r="EN39" s="60"/>
      <c r="EP39" s="242" t="s">
        <v>434</v>
      </c>
      <c r="EQ39" s="248"/>
      <c r="ER39" s="248"/>
      <c r="ES39" s="248"/>
      <c r="ET39" s="238"/>
      <c r="EU39" s="238"/>
      <c r="EV39" s="238"/>
      <c r="EW39" s="60"/>
      <c r="EY39" s="242" t="s">
        <v>434</v>
      </c>
      <c r="EZ39" s="248"/>
      <c r="FA39" s="248"/>
      <c r="FB39" s="248"/>
      <c r="FC39" s="238"/>
      <c r="FD39" s="238"/>
      <c r="FE39" s="238"/>
      <c r="FF39" s="60"/>
      <c r="FH39" s="242" t="s">
        <v>434</v>
      </c>
      <c r="FI39" s="248"/>
      <c r="FJ39" s="248"/>
      <c r="FK39" s="248"/>
      <c r="FL39" s="238"/>
      <c r="FM39" s="238"/>
      <c r="FN39" s="238"/>
      <c r="FO39" s="60"/>
      <c r="FQ39" s="242" t="s">
        <v>434</v>
      </c>
      <c r="FR39" s="248"/>
      <c r="FS39" s="248"/>
      <c r="FT39" s="248"/>
      <c r="FU39" s="238"/>
      <c r="FV39" s="238"/>
      <c r="FW39" s="238"/>
      <c r="FX39" s="60"/>
      <c r="FZ39" s="242" t="s">
        <v>434</v>
      </c>
      <c r="GA39" s="248"/>
      <c r="GB39" s="248"/>
      <c r="GC39" s="248"/>
      <c r="GD39" s="238"/>
      <c r="GE39" s="238"/>
      <c r="GF39" s="238"/>
      <c r="GG39" s="60"/>
      <c r="GI39" s="242" t="s">
        <v>434</v>
      </c>
      <c r="GJ39" s="248"/>
      <c r="GK39" s="248"/>
      <c r="GL39" s="248"/>
      <c r="GM39" s="238"/>
      <c r="GN39" s="238"/>
      <c r="GO39" s="238"/>
      <c r="GP39" s="60"/>
      <c r="GR39" s="242" t="s">
        <v>434</v>
      </c>
      <c r="GS39" s="248"/>
      <c r="GT39" s="248"/>
      <c r="GU39" s="248"/>
      <c r="GV39" s="238"/>
      <c r="GW39" s="238"/>
      <c r="GX39" s="238"/>
      <c r="GY39" s="60"/>
      <c r="HA39" s="242" t="s">
        <v>434</v>
      </c>
      <c r="HB39" s="248"/>
      <c r="HC39" s="248"/>
      <c r="HD39" s="248"/>
      <c r="HE39" s="238"/>
      <c r="HF39" s="238"/>
      <c r="HG39" s="238"/>
      <c r="HH39" s="60"/>
      <c r="HJ39" s="242" t="s">
        <v>434</v>
      </c>
      <c r="HK39" s="248"/>
      <c r="HL39" s="248"/>
      <c r="HM39" s="248"/>
      <c r="HN39" s="238"/>
      <c r="HO39" s="238"/>
      <c r="HP39" s="238"/>
      <c r="HQ39" s="60"/>
      <c r="HS39" s="242" t="s">
        <v>434</v>
      </c>
      <c r="HT39" s="248"/>
      <c r="HU39" s="248"/>
      <c r="HV39" s="248"/>
      <c r="HW39" s="238"/>
      <c r="HX39" s="238"/>
      <c r="HY39" s="238"/>
      <c r="HZ39" s="60"/>
    </row>
    <row r="40" spans="1:234" ht="66" outlineLevel="1" x14ac:dyDescent="0.25">
      <c r="C40" s="242" t="s">
        <v>435</v>
      </c>
      <c r="D40" s="238"/>
      <c r="E40" s="238"/>
      <c r="F40" s="238"/>
      <c r="G40" s="238"/>
      <c r="H40" s="238"/>
      <c r="I40" s="238"/>
      <c r="K40" s="242" t="s">
        <v>435</v>
      </c>
      <c r="L40" s="248"/>
      <c r="M40" s="248"/>
      <c r="N40" s="248"/>
      <c r="O40" s="248"/>
      <c r="P40" s="248"/>
      <c r="Q40" s="248"/>
      <c r="R40" s="60"/>
      <c r="T40" s="242" t="s">
        <v>435</v>
      </c>
      <c r="U40" s="248"/>
      <c r="V40" s="248"/>
      <c r="W40" s="248"/>
      <c r="X40" s="238"/>
      <c r="Y40" s="238"/>
      <c r="Z40" s="238"/>
      <c r="AA40" s="60"/>
      <c r="AC40" s="242" t="s">
        <v>435</v>
      </c>
      <c r="AD40" s="248"/>
      <c r="AE40" s="248"/>
      <c r="AF40" s="248"/>
      <c r="AG40" s="238"/>
      <c r="AH40" s="238"/>
      <c r="AI40" s="238"/>
      <c r="AJ40" s="60"/>
      <c r="AL40" s="242" t="s">
        <v>435</v>
      </c>
      <c r="AM40" s="248"/>
      <c r="AN40" s="248"/>
      <c r="AO40" s="248"/>
      <c r="AP40" s="238"/>
      <c r="AQ40" s="238"/>
      <c r="AR40" s="238"/>
      <c r="AS40" s="60"/>
      <c r="AU40" s="242" t="s">
        <v>435</v>
      </c>
      <c r="AV40" s="248"/>
      <c r="AW40" s="248"/>
      <c r="AX40" s="248"/>
      <c r="AY40" s="238"/>
      <c r="AZ40" s="238"/>
      <c r="BA40" s="238"/>
      <c r="BB40" s="60"/>
      <c r="BD40" s="242" t="s">
        <v>435</v>
      </c>
      <c r="BE40" s="248"/>
      <c r="BF40" s="248"/>
      <c r="BG40" s="248"/>
      <c r="BH40" s="238"/>
      <c r="BI40" s="238"/>
      <c r="BJ40" s="238"/>
      <c r="BK40" s="60"/>
      <c r="BM40" s="242" t="s">
        <v>435</v>
      </c>
      <c r="BN40" s="248"/>
      <c r="BO40" s="248"/>
      <c r="BP40" s="248"/>
      <c r="BQ40" s="238"/>
      <c r="BR40" s="238"/>
      <c r="BS40" s="238"/>
      <c r="BT40" s="60"/>
      <c r="BV40" s="242" t="s">
        <v>435</v>
      </c>
      <c r="BW40" s="248"/>
      <c r="BX40" s="248"/>
      <c r="BY40" s="248"/>
      <c r="BZ40" s="238"/>
      <c r="CA40" s="238"/>
      <c r="CB40" s="238"/>
      <c r="CC40" s="60"/>
      <c r="CE40" s="242" t="s">
        <v>435</v>
      </c>
      <c r="CF40" s="248"/>
      <c r="CG40" s="248"/>
      <c r="CH40" s="248"/>
      <c r="CI40" s="238"/>
      <c r="CJ40" s="238"/>
      <c r="CK40" s="238"/>
      <c r="CL40" s="60"/>
      <c r="CN40" s="242" t="s">
        <v>435</v>
      </c>
      <c r="CO40" s="248"/>
      <c r="CP40" s="248"/>
      <c r="CQ40" s="248"/>
      <c r="CR40" s="238"/>
      <c r="CS40" s="238"/>
      <c r="CT40" s="238"/>
      <c r="CU40" s="60"/>
      <c r="CW40" s="242" t="s">
        <v>435</v>
      </c>
      <c r="CX40" s="248"/>
      <c r="CY40" s="248"/>
      <c r="CZ40" s="248"/>
      <c r="DA40" s="238"/>
      <c r="DB40" s="238"/>
      <c r="DC40" s="238"/>
      <c r="DD40" s="60"/>
      <c r="DF40" s="242" t="s">
        <v>435</v>
      </c>
      <c r="DG40" s="248"/>
      <c r="DH40" s="248"/>
      <c r="DI40" s="248"/>
      <c r="DJ40" s="238"/>
      <c r="DK40" s="238"/>
      <c r="DL40" s="238"/>
      <c r="DM40" s="60"/>
      <c r="DO40" s="242" t="s">
        <v>435</v>
      </c>
      <c r="DP40" s="248"/>
      <c r="DQ40" s="248"/>
      <c r="DR40" s="248"/>
      <c r="DS40" s="238"/>
      <c r="DT40" s="238"/>
      <c r="DU40" s="238"/>
      <c r="DV40" s="60"/>
      <c r="DX40" s="242" t="s">
        <v>435</v>
      </c>
      <c r="DY40" s="248"/>
      <c r="DZ40" s="248"/>
      <c r="EA40" s="248"/>
      <c r="EB40" s="238"/>
      <c r="EC40" s="238"/>
      <c r="ED40" s="238"/>
      <c r="EE40" s="60"/>
      <c r="EG40" s="242" t="s">
        <v>435</v>
      </c>
      <c r="EH40" s="248"/>
      <c r="EI40" s="248"/>
      <c r="EJ40" s="248"/>
      <c r="EK40" s="238"/>
      <c r="EL40" s="238"/>
      <c r="EM40" s="238"/>
      <c r="EN40" s="60"/>
      <c r="EP40" s="242" t="s">
        <v>435</v>
      </c>
      <c r="EQ40" s="248"/>
      <c r="ER40" s="248"/>
      <c r="ES40" s="248"/>
      <c r="ET40" s="238"/>
      <c r="EU40" s="238"/>
      <c r="EV40" s="238"/>
      <c r="EW40" s="60"/>
      <c r="EY40" s="242" t="s">
        <v>435</v>
      </c>
      <c r="EZ40" s="248"/>
      <c r="FA40" s="248"/>
      <c r="FB40" s="248"/>
      <c r="FC40" s="238"/>
      <c r="FD40" s="238"/>
      <c r="FE40" s="238"/>
      <c r="FF40" s="60"/>
      <c r="FH40" s="242" t="s">
        <v>435</v>
      </c>
      <c r="FI40" s="248"/>
      <c r="FJ40" s="248"/>
      <c r="FK40" s="248"/>
      <c r="FL40" s="238"/>
      <c r="FM40" s="238"/>
      <c r="FN40" s="238"/>
      <c r="FO40" s="60"/>
      <c r="FQ40" s="242" t="s">
        <v>435</v>
      </c>
      <c r="FR40" s="248"/>
      <c r="FS40" s="248"/>
      <c r="FT40" s="248"/>
      <c r="FU40" s="238"/>
      <c r="FV40" s="238"/>
      <c r="FW40" s="238"/>
      <c r="FX40" s="60"/>
      <c r="FZ40" s="242" t="s">
        <v>435</v>
      </c>
      <c r="GA40" s="248"/>
      <c r="GB40" s="248"/>
      <c r="GC40" s="248"/>
      <c r="GD40" s="238"/>
      <c r="GE40" s="238"/>
      <c r="GF40" s="238"/>
      <c r="GG40" s="60"/>
      <c r="GI40" s="242" t="s">
        <v>435</v>
      </c>
      <c r="GJ40" s="248"/>
      <c r="GK40" s="248"/>
      <c r="GL40" s="248"/>
      <c r="GM40" s="238"/>
      <c r="GN40" s="238"/>
      <c r="GO40" s="238"/>
      <c r="GP40" s="60"/>
      <c r="GR40" s="242" t="s">
        <v>435</v>
      </c>
      <c r="GS40" s="248"/>
      <c r="GT40" s="248"/>
      <c r="GU40" s="248"/>
      <c r="GV40" s="238"/>
      <c r="GW40" s="238"/>
      <c r="GX40" s="238"/>
      <c r="GY40" s="60"/>
      <c r="HA40" s="242" t="s">
        <v>435</v>
      </c>
      <c r="HB40" s="248"/>
      <c r="HC40" s="248"/>
      <c r="HD40" s="248"/>
      <c r="HE40" s="238"/>
      <c r="HF40" s="238"/>
      <c r="HG40" s="238"/>
      <c r="HH40" s="60"/>
      <c r="HJ40" s="242" t="s">
        <v>435</v>
      </c>
      <c r="HK40" s="248"/>
      <c r="HL40" s="248"/>
      <c r="HM40" s="248"/>
      <c r="HN40" s="238"/>
      <c r="HO40" s="238"/>
      <c r="HP40" s="238"/>
      <c r="HQ40" s="60"/>
      <c r="HS40" s="242" t="s">
        <v>435</v>
      </c>
      <c r="HT40" s="248"/>
      <c r="HU40" s="248"/>
      <c r="HV40" s="248"/>
      <c r="HW40" s="238"/>
      <c r="HX40" s="238"/>
      <c r="HY40" s="238"/>
      <c r="HZ40" s="60"/>
    </row>
    <row r="41" spans="1:234" ht="39.6" outlineLevel="1" collapsed="1" x14ac:dyDescent="0.25">
      <c r="C41" s="242" t="s">
        <v>170</v>
      </c>
      <c r="D41" s="238"/>
      <c r="E41" s="238"/>
      <c r="F41" s="238"/>
      <c r="G41" s="238"/>
      <c r="H41" s="238"/>
      <c r="I41" s="238"/>
      <c r="K41" s="242" t="s">
        <v>170</v>
      </c>
      <c r="L41" s="248"/>
      <c r="M41" s="248"/>
      <c r="N41" s="248"/>
      <c r="O41" s="248"/>
      <c r="P41" s="248"/>
      <c r="Q41" s="248"/>
      <c r="R41" s="60"/>
      <c r="T41" s="242" t="s">
        <v>170</v>
      </c>
      <c r="U41" s="248"/>
      <c r="V41" s="248"/>
      <c r="W41" s="248"/>
      <c r="X41" s="238"/>
      <c r="Y41" s="238"/>
      <c r="Z41" s="238"/>
      <c r="AA41" s="60"/>
      <c r="AC41" s="242" t="s">
        <v>170</v>
      </c>
      <c r="AD41" s="248"/>
      <c r="AE41" s="248"/>
      <c r="AF41" s="248"/>
      <c r="AG41" s="238"/>
      <c r="AH41" s="238"/>
      <c r="AI41" s="238"/>
      <c r="AJ41" s="60"/>
      <c r="AL41" s="242" t="s">
        <v>170</v>
      </c>
      <c r="AM41" s="248"/>
      <c r="AN41" s="248"/>
      <c r="AO41" s="248"/>
      <c r="AP41" s="238"/>
      <c r="AQ41" s="238"/>
      <c r="AR41" s="238"/>
      <c r="AS41" s="60"/>
      <c r="AU41" s="242" t="s">
        <v>170</v>
      </c>
      <c r="AV41" s="248"/>
      <c r="AW41" s="248"/>
      <c r="AX41" s="248"/>
      <c r="AY41" s="238"/>
      <c r="AZ41" s="238"/>
      <c r="BA41" s="238"/>
      <c r="BB41" s="60"/>
      <c r="BD41" s="242" t="s">
        <v>170</v>
      </c>
      <c r="BE41" s="248"/>
      <c r="BF41" s="248"/>
      <c r="BG41" s="248"/>
      <c r="BH41" s="238"/>
      <c r="BI41" s="238"/>
      <c r="BJ41" s="238"/>
      <c r="BK41" s="60"/>
      <c r="BM41" s="242" t="s">
        <v>170</v>
      </c>
      <c r="BN41" s="248"/>
      <c r="BO41" s="248"/>
      <c r="BP41" s="248"/>
      <c r="BQ41" s="238"/>
      <c r="BR41" s="238"/>
      <c r="BS41" s="238"/>
      <c r="BT41" s="60"/>
      <c r="BV41" s="242" t="s">
        <v>170</v>
      </c>
      <c r="BW41" s="248"/>
      <c r="BX41" s="248"/>
      <c r="BY41" s="248"/>
      <c r="BZ41" s="238"/>
      <c r="CA41" s="238"/>
      <c r="CB41" s="238"/>
      <c r="CC41" s="60"/>
      <c r="CE41" s="242" t="s">
        <v>170</v>
      </c>
      <c r="CF41" s="248"/>
      <c r="CG41" s="248"/>
      <c r="CH41" s="248"/>
      <c r="CI41" s="238"/>
      <c r="CJ41" s="238"/>
      <c r="CK41" s="238"/>
      <c r="CL41" s="60"/>
      <c r="CN41" s="242" t="s">
        <v>170</v>
      </c>
      <c r="CO41" s="248"/>
      <c r="CP41" s="248"/>
      <c r="CQ41" s="248"/>
      <c r="CR41" s="238"/>
      <c r="CS41" s="238"/>
      <c r="CT41" s="238"/>
      <c r="CU41" s="60"/>
      <c r="CW41" s="242" t="s">
        <v>170</v>
      </c>
      <c r="CX41" s="248"/>
      <c r="CY41" s="248"/>
      <c r="CZ41" s="248"/>
      <c r="DA41" s="238"/>
      <c r="DB41" s="238"/>
      <c r="DC41" s="238"/>
      <c r="DD41" s="60"/>
      <c r="DF41" s="242" t="s">
        <v>170</v>
      </c>
      <c r="DG41" s="248"/>
      <c r="DH41" s="248"/>
      <c r="DI41" s="248"/>
      <c r="DJ41" s="238"/>
      <c r="DK41" s="238"/>
      <c r="DL41" s="238"/>
      <c r="DM41" s="60"/>
      <c r="DO41" s="242" t="s">
        <v>170</v>
      </c>
      <c r="DP41" s="248"/>
      <c r="DQ41" s="248"/>
      <c r="DR41" s="248"/>
      <c r="DS41" s="238"/>
      <c r="DT41" s="238"/>
      <c r="DU41" s="238"/>
      <c r="DV41" s="60"/>
      <c r="DX41" s="242" t="s">
        <v>170</v>
      </c>
      <c r="DY41" s="248"/>
      <c r="DZ41" s="248"/>
      <c r="EA41" s="248"/>
      <c r="EB41" s="238"/>
      <c r="EC41" s="238"/>
      <c r="ED41" s="238"/>
      <c r="EE41" s="60"/>
      <c r="EG41" s="242" t="s">
        <v>170</v>
      </c>
      <c r="EH41" s="248"/>
      <c r="EI41" s="248"/>
      <c r="EJ41" s="248"/>
      <c r="EK41" s="238"/>
      <c r="EL41" s="238"/>
      <c r="EM41" s="238"/>
      <c r="EN41" s="60"/>
      <c r="EP41" s="242" t="s">
        <v>170</v>
      </c>
      <c r="EQ41" s="248"/>
      <c r="ER41" s="248"/>
      <c r="ES41" s="248"/>
      <c r="ET41" s="238"/>
      <c r="EU41" s="238"/>
      <c r="EV41" s="238"/>
      <c r="EW41" s="60"/>
      <c r="EY41" s="242" t="s">
        <v>170</v>
      </c>
      <c r="EZ41" s="248"/>
      <c r="FA41" s="248"/>
      <c r="FB41" s="248"/>
      <c r="FC41" s="238"/>
      <c r="FD41" s="238"/>
      <c r="FE41" s="238"/>
      <c r="FF41" s="60"/>
      <c r="FH41" s="242" t="s">
        <v>170</v>
      </c>
      <c r="FI41" s="248"/>
      <c r="FJ41" s="248"/>
      <c r="FK41" s="248"/>
      <c r="FL41" s="238"/>
      <c r="FM41" s="238"/>
      <c r="FN41" s="238"/>
      <c r="FO41" s="60"/>
      <c r="FQ41" s="242" t="s">
        <v>170</v>
      </c>
      <c r="FR41" s="248"/>
      <c r="FS41" s="248"/>
      <c r="FT41" s="248"/>
      <c r="FU41" s="238"/>
      <c r="FV41" s="238"/>
      <c r="FW41" s="238"/>
      <c r="FX41" s="60"/>
      <c r="FZ41" s="242" t="s">
        <v>170</v>
      </c>
      <c r="GA41" s="248"/>
      <c r="GB41" s="248"/>
      <c r="GC41" s="248"/>
      <c r="GD41" s="238"/>
      <c r="GE41" s="238"/>
      <c r="GF41" s="238"/>
      <c r="GG41" s="60"/>
      <c r="GI41" s="242" t="s">
        <v>170</v>
      </c>
      <c r="GJ41" s="248"/>
      <c r="GK41" s="248"/>
      <c r="GL41" s="248"/>
      <c r="GM41" s="238"/>
      <c r="GN41" s="238"/>
      <c r="GO41" s="238"/>
      <c r="GP41" s="60"/>
      <c r="GR41" s="242" t="s">
        <v>170</v>
      </c>
      <c r="GS41" s="248"/>
      <c r="GT41" s="248"/>
      <c r="GU41" s="248"/>
      <c r="GV41" s="238"/>
      <c r="GW41" s="238"/>
      <c r="GX41" s="238"/>
      <c r="GY41" s="60"/>
      <c r="HA41" s="242" t="s">
        <v>170</v>
      </c>
      <c r="HB41" s="248"/>
      <c r="HC41" s="248"/>
      <c r="HD41" s="248"/>
      <c r="HE41" s="238"/>
      <c r="HF41" s="238"/>
      <c r="HG41" s="238"/>
      <c r="HH41" s="60"/>
      <c r="HJ41" s="242" t="s">
        <v>170</v>
      </c>
      <c r="HK41" s="248"/>
      <c r="HL41" s="248"/>
      <c r="HM41" s="248"/>
      <c r="HN41" s="238"/>
      <c r="HO41" s="238"/>
      <c r="HP41" s="238"/>
      <c r="HQ41" s="60"/>
      <c r="HS41" s="242" t="s">
        <v>170</v>
      </c>
      <c r="HT41" s="248"/>
      <c r="HU41" s="248"/>
      <c r="HV41" s="248"/>
      <c r="HW41" s="238"/>
      <c r="HX41" s="238"/>
      <c r="HY41" s="238"/>
      <c r="HZ41" s="60"/>
    </row>
    <row r="42" spans="1:234" ht="39.6" outlineLevel="1" x14ac:dyDescent="0.25">
      <c r="C42" s="242" t="s">
        <v>436</v>
      </c>
      <c r="D42" s="238"/>
      <c r="E42" s="238"/>
      <c r="F42" s="238"/>
      <c r="G42" s="238"/>
      <c r="H42" s="238"/>
      <c r="I42" s="238"/>
      <c r="K42" s="242" t="s">
        <v>436</v>
      </c>
      <c r="L42" s="248"/>
      <c r="M42" s="248"/>
      <c r="N42" s="248"/>
      <c r="O42" s="248"/>
      <c r="P42" s="248"/>
      <c r="Q42" s="248"/>
      <c r="R42" s="60"/>
      <c r="T42" s="242" t="s">
        <v>436</v>
      </c>
      <c r="U42" s="248"/>
      <c r="V42" s="248"/>
      <c r="W42" s="248"/>
      <c r="X42" s="238"/>
      <c r="Y42" s="238"/>
      <c r="Z42" s="238"/>
      <c r="AA42" s="60"/>
      <c r="AC42" s="242" t="s">
        <v>436</v>
      </c>
      <c r="AD42" s="248"/>
      <c r="AE42" s="248"/>
      <c r="AF42" s="248"/>
      <c r="AG42" s="238"/>
      <c r="AH42" s="238"/>
      <c r="AI42" s="238"/>
      <c r="AJ42" s="60"/>
      <c r="AL42" s="242" t="s">
        <v>436</v>
      </c>
      <c r="AM42" s="248"/>
      <c r="AN42" s="248"/>
      <c r="AO42" s="248"/>
      <c r="AP42" s="238"/>
      <c r="AQ42" s="238"/>
      <c r="AR42" s="238"/>
      <c r="AS42" s="60"/>
      <c r="AU42" s="242" t="s">
        <v>436</v>
      </c>
      <c r="AV42" s="248"/>
      <c r="AW42" s="248"/>
      <c r="AX42" s="248"/>
      <c r="AY42" s="238"/>
      <c r="AZ42" s="238"/>
      <c r="BA42" s="238"/>
      <c r="BB42" s="60"/>
      <c r="BD42" s="242" t="s">
        <v>436</v>
      </c>
      <c r="BE42" s="248"/>
      <c r="BF42" s="248"/>
      <c r="BG42" s="248"/>
      <c r="BH42" s="238"/>
      <c r="BI42" s="238"/>
      <c r="BJ42" s="238"/>
      <c r="BK42" s="60"/>
      <c r="BM42" s="242" t="s">
        <v>436</v>
      </c>
      <c r="BN42" s="248"/>
      <c r="BO42" s="248"/>
      <c r="BP42" s="248"/>
      <c r="BQ42" s="238"/>
      <c r="BR42" s="238"/>
      <c r="BS42" s="238"/>
      <c r="BT42" s="60"/>
      <c r="BV42" s="242" t="s">
        <v>436</v>
      </c>
      <c r="BW42" s="248"/>
      <c r="BX42" s="248"/>
      <c r="BY42" s="248"/>
      <c r="BZ42" s="238"/>
      <c r="CA42" s="238"/>
      <c r="CB42" s="238"/>
      <c r="CC42" s="60"/>
      <c r="CE42" s="242" t="s">
        <v>436</v>
      </c>
      <c r="CF42" s="248"/>
      <c r="CG42" s="248"/>
      <c r="CH42" s="248"/>
      <c r="CI42" s="238"/>
      <c r="CJ42" s="238"/>
      <c r="CK42" s="238"/>
      <c r="CL42" s="60"/>
      <c r="CN42" s="242" t="s">
        <v>436</v>
      </c>
      <c r="CO42" s="248"/>
      <c r="CP42" s="248"/>
      <c r="CQ42" s="248"/>
      <c r="CR42" s="238"/>
      <c r="CS42" s="238"/>
      <c r="CT42" s="238"/>
      <c r="CU42" s="60"/>
      <c r="CW42" s="242" t="s">
        <v>436</v>
      </c>
      <c r="CX42" s="248"/>
      <c r="CY42" s="248"/>
      <c r="CZ42" s="248"/>
      <c r="DA42" s="238"/>
      <c r="DB42" s="238"/>
      <c r="DC42" s="238"/>
      <c r="DD42" s="60"/>
      <c r="DF42" s="242" t="s">
        <v>436</v>
      </c>
      <c r="DG42" s="248"/>
      <c r="DH42" s="248"/>
      <c r="DI42" s="248"/>
      <c r="DJ42" s="238"/>
      <c r="DK42" s="238"/>
      <c r="DL42" s="238"/>
      <c r="DM42" s="60"/>
      <c r="DO42" s="242" t="s">
        <v>436</v>
      </c>
      <c r="DP42" s="248"/>
      <c r="DQ42" s="248"/>
      <c r="DR42" s="248"/>
      <c r="DS42" s="238"/>
      <c r="DT42" s="238"/>
      <c r="DU42" s="238"/>
      <c r="DV42" s="60"/>
      <c r="DX42" s="242" t="s">
        <v>436</v>
      </c>
      <c r="DY42" s="248"/>
      <c r="DZ42" s="248"/>
      <c r="EA42" s="248"/>
      <c r="EB42" s="238"/>
      <c r="EC42" s="238"/>
      <c r="ED42" s="238"/>
      <c r="EE42" s="60"/>
      <c r="EG42" s="242" t="s">
        <v>436</v>
      </c>
      <c r="EH42" s="248"/>
      <c r="EI42" s="248"/>
      <c r="EJ42" s="248"/>
      <c r="EK42" s="238"/>
      <c r="EL42" s="238"/>
      <c r="EM42" s="238"/>
      <c r="EN42" s="60"/>
      <c r="EP42" s="242" t="s">
        <v>436</v>
      </c>
      <c r="EQ42" s="248"/>
      <c r="ER42" s="248"/>
      <c r="ES42" s="248"/>
      <c r="ET42" s="238"/>
      <c r="EU42" s="238"/>
      <c r="EV42" s="238"/>
      <c r="EW42" s="60"/>
      <c r="EY42" s="242" t="s">
        <v>436</v>
      </c>
      <c r="EZ42" s="248"/>
      <c r="FA42" s="248"/>
      <c r="FB42" s="248"/>
      <c r="FC42" s="238"/>
      <c r="FD42" s="238"/>
      <c r="FE42" s="238"/>
      <c r="FF42" s="60"/>
      <c r="FH42" s="242" t="s">
        <v>436</v>
      </c>
      <c r="FI42" s="248"/>
      <c r="FJ42" s="248"/>
      <c r="FK42" s="248"/>
      <c r="FL42" s="238"/>
      <c r="FM42" s="238"/>
      <c r="FN42" s="238"/>
      <c r="FO42" s="60"/>
      <c r="FQ42" s="242" t="s">
        <v>436</v>
      </c>
      <c r="FR42" s="248"/>
      <c r="FS42" s="248"/>
      <c r="FT42" s="248"/>
      <c r="FU42" s="238"/>
      <c r="FV42" s="238"/>
      <c r="FW42" s="238"/>
      <c r="FX42" s="60"/>
      <c r="FZ42" s="242" t="s">
        <v>436</v>
      </c>
      <c r="GA42" s="248"/>
      <c r="GB42" s="248"/>
      <c r="GC42" s="248"/>
      <c r="GD42" s="238"/>
      <c r="GE42" s="238"/>
      <c r="GF42" s="238"/>
      <c r="GG42" s="60"/>
      <c r="GI42" s="242" t="s">
        <v>436</v>
      </c>
      <c r="GJ42" s="248"/>
      <c r="GK42" s="248"/>
      <c r="GL42" s="248"/>
      <c r="GM42" s="238"/>
      <c r="GN42" s="238"/>
      <c r="GO42" s="238"/>
      <c r="GP42" s="60"/>
      <c r="GR42" s="242" t="s">
        <v>436</v>
      </c>
      <c r="GS42" s="248"/>
      <c r="GT42" s="248"/>
      <c r="GU42" s="248"/>
      <c r="GV42" s="238"/>
      <c r="GW42" s="238"/>
      <c r="GX42" s="238"/>
      <c r="GY42" s="60"/>
      <c r="HA42" s="242" t="s">
        <v>436</v>
      </c>
      <c r="HB42" s="248"/>
      <c r="HC42" s="248"/>
      <c r="HD42" s="248"/>
      <c r="HE42" s="238"/>
      <c r="HF42" s="238"/>
      <c r="HG42" s="238"/>
      <c r="HH42" s="60"/>
      <c r="HJ42" s="242" t="s">
        <v>436</v>
      </c>
      <c r="HK42" s="248"/>
      <c r="HL42" s="248"/>
      <c r="HM42" s="248"/>
      <c r="HN42" s="238"/>
      <c r="HO42" s="238"/>
      <c r="HP42" s="238"/>
      <c r="HQ42" s="60"/>
      <c r="HS42" s="242" t="s">
        <v>436</v>
      </c>
      <c r="HT42" s="248"/>
      <c r="HU42" s="248"/>
      <c r="HV42" s="248"/>
      <c r="HW42" s="238"/>
      <c r="HX42" s="238"/>
      <c r="HY42" s="238"/>
      <c r="HZ42" s="60"/>
    </row>
    <row r="43" spans="1:234" ht="13.8" outlineLevel="1" x14ac:dyDescent="0.25">
      <c r="C43" s="228" t="s">
        <v>1</v>
      </c>
      <c r="D43" s="229" t="e">
        <f>AVERAGE(L43,U43,AD43,AM43,AV43,BE43,BN43,BW43,CF43,CO43,CX43,DG43,DP43,DY43,EH43,EQ43,EZ43,FI43,FR43,GA43,GJ43,GS43,HB43,HK43,HT43)</f>
        <v>#DIV/0!</v>
      </c>
      <c r="E43" s="229" t="e">
        <f t="shared" ref="E43:I43" si="400">AVERAGE(M43,V43,AE43,AN43,AW43,BF43,BO43,BX43,CG43,CP43,CY43,DH43,DQ43,DZ43,EI43,ER43,FA43,FJ43,FS43,GB43,GK43,GT43,HC43,HL43,HU43)</f>
        <v>#DIV/0!</v>
      </c>
      <c r="F43" s="229" t="e">
        <f t="shared" si="400"/>
        <v>#DIV/0!</v>
      </c>
      <c r="G43" s="229" t="e">
        <f t="shared" si="400"/>
        <v>#DIV/0!</v>
      </c>
      <c r="H43" s="229" t="e">
        <f t="shared" si="400"/>
        <v>#DIV/0!</v>
      </c>
      <c r="I43" s="229" t="e">
        <f t="shared" si="400"/>
        <v>#DIV/0!</v>
      </c>
      <c r="K43" s="250" t="s">
        <v>1</v>
      </c>
      <c r="L43" s="251" t="str">
        <f>IF(COUNT(L38:L42)=0,"",AVERAGE(L38:L42))</f>
        <v/>
      </c>
      <c r="M43" s="251" t="str">
        <f t="shared" ref="M43:Q43" si="401">IF(COUNT(M38:M42)=0,"",AVERAGE(M38:M42))</f>
        <v/>
      </c>
      <c r="N43" s="251" t="str">
        <f t="shared" si="401"/>
        <v/>
      </c>
      <c r="O43" s="251" t="str">
        <f t="shared" si="401"/>
        <v/>
      </c>
      <c r="P43" s="251"/>
      <c r="Q43" s="251" t="str">
        <f t="shared" si="401"/>
        <v/>
      </c>
      <c r="R43" s="1"/>
      <c r="T43" s="250" t="s">
        <v>1</v>
      </c>
      <c r="U43" s="251" t="str">
        <f>IF(COUNT(U38:U42)=0,"",AVERAGE(U38:U42))</f>
        <v/>
      </c>
      <c r="V43" s="251" t="str">
        <f t="shared" ref="V43" si="402">IF(COUNT(V38:V42)=0,"",AVERAGE(V38:V42))</f>
        <v/>
      </c>
      <c r="W43" s="251" t="str">
        <f t="shared" ref="W43" si="403">IF(COUNT(W38:W42)=0,"",AVERAGE(W38:W42))</f>
        <v/>
      </c>
      <c r="X43" s="251" t="str">
        <f t="shared" ref="X43" si="404">IF(COUNT(X38:X42)=0,"",AVERAGE(X38:X42))</f>
        <v/>
      </c>
      <c r="Y43" s="251" t="str">
        <f t="shared" ref="Y43:Z43" si="405">IF(COUNT(Y38:Y42)=0,"",AVERAGE(Y38:Y42))</f>
        <v/>
      </c>
      <c r="Z43" s="251" t="str">
        <f t="shared" si="405"/>
        <v/>
      </c>
      <c r="AA43" s="1"/>
      <c r="AC43" s="250" t="s">
        <v>1</v>
      </c>
      <c r="AD43" s="251" t="str">
        <f>IF(COUNT(AD38:AD42)=0,"",AVERAGE(AD38:AD42))</f>
        <v/>
      </c>
      <c r="AE43" s="251" t="str">
        <f t="shared" ref="AE43" si="406">IF(COUNT(AE38:AE42)=0,"",AVERAGE(AE38:AE42))</f>
        <v/>
      </c>
      <c r="AF43" s="251" t="str">
        <f t="shared" ref="AF43" si="407">IF(COUNT(AF38:AF42)=0,"",AVERAGE(AF38:AF42))</f>
        <v/>
      </c>
      <c r="AG43" s="251" t="str">
        <f t="shared" ref="AG43" si="408">IF(COUNT(AG38:AG42)=0,"",AVERAGE(AG38:AG42))</f>
        <v/>
      </c>
      <c r="AH43" s="251" t="str">
        <f t="shared" ref="AH43:AI43" si="409">IF(COUNT(AH38:AH42)=0,"",AVERAGE(AH38:AH42))</f>
        <v/>
      </c>
      <c r="AI43" s="251" t="str">
        <f t="shared" si="409"/>
        <v/>
      </c>
      <c r="AJ43" s="1"/>
      <c r="AL43" s="250" t="s">
        <v>1</v>
      </c>
      <c r="AM43" s="251" t="str">
        <f>IF(COUNT(AM38:AM42)=0,"",AVERAGE(AM38:AM42))</f>
        <v/>
      </c>
      <c r="AN43" s="251" t="str">
        <f t="shared" ref="AN43" si="410">IF(COUNT(AN38:AN42)=0,"",AVERAGE(AN38:AN42))</f>
        <v/>
      </c>
      <c r="AO43" s="251" t="str">
        <f t="shared" ref="AO43" si="411">IF(COUNT(AO38:AO42)=0,"",AVERAGE(AO38:AO42))</f>
        <v/>
      </c>
      <c r="AP43" s="251" t="str">
        <f t="shared" ref="AP43" si="412">IF(COUNT(AP38:AP42)=0,"",AVERAGE(AP38:AP42))</f>
        <v/>
      </c>
      <c r="AQ43" s="251" t="str">
        <f t="shared" ref="AQ43:AR43" si="413">IF(COUNT(AQ38:AQ42)=0,"",AVERAGE(AQ38:AQ42))</f>
        <v/>
      </c>
      <c r="AR43" s="251" t="str">
        <f t="shared" si="413"/>
        <v/>
      </c>
      <c r="AS43" s="1"/>
      <c r="AU43" s="250" t="s">
        <v>1</v>
      </c>
      <c r="AV43" s="251" t="str">
        <f>IF(COUNT(AV38:AV42)=0,"",AVERAGE(AV38:AV42))</f>
        <v/>
      </c>
      <c r="AW43" s="251" t="str">
        <f t="shared" ref="AW43" si="414">IF(COUNT(AW38:AW42)=0,"",AVERAGE(AW38:AW42))</f>
        <v/>
      </c>
      <c r="AX43" s="251" t="str">
        <f t="shared" ref="AX43" si="415">IF(COUNT(AX38:AX42)=0,"",AVERAGE(AX38:AX42))</f>
        <v/>
      </c>
      <c r="AY43" s="251" t="str">
        <f t="shared" ref="AY43" si="416">IF(COUNT(AY38:AY42)=0,"",AVERAGE(AY38:AY42))</f>
        <v/>
      </c>
      <c r="AZ43" s="251" t="str">
        <f t="shared" ref="AZ43:BA43" si="417">IF(COUNT(AZ38:AZ42)=0,"",AVERAGE(AZ38:AZ42))</f>
        <v/>
      </c>
      <c r="BA43" s="251" t="str">
        <f t="shared" si="417"/>
        <v/>
      </c>
      <c r="BB43" s="1"/>
      <c r="BD43" s="250" t="s">
        <v>1</v>
      </c>
      <c r="BE43" s="251" t="str">
        <f>IF(COUNT(BE38:BE42)=0,"",AVERAGE(BE38:BE42))</f>
        <v/>
      </c>
      <c r="BF43" s="251" t="str">
        <f t="shared" ref="BF43" si="418">IF(COUNT(BF38:BF42)=0,"",AVERAGE(BF38:BF42))</f>
        <v/>
      </c>
      <c r="BG43" s="251" t="str">
        <f t="shared" ref="BG43" si="419">IF(COUNT(BG38:BG42)=0,"",AVERAGE(BG38:BG42))</f>
        <v/>
      </c>
      <c r="BH43" s="251" t="str">
        <f t="shared" ref="BH43" si="420">IF(COUNT(BH38:BH42)=0,"",AVERAGE(BH38:BH42))</f>
        <v/>
      </c>
      <c r="BI43" s="251" t="str">
        <f t="shared" ref="BI43:BJ43" si="421">IF(COUNT(BI38:BI42)=0,"",AVERAGE(BI38:BI42))</f>
        <v/>
      </c>
      <c r="BJ43" s="251" t="str">
        <f t="shared" si="421"/>
        <v/>
      </c>
      <c r="BK43" s="1"/>
      <c r="BM43" s="250" t="s">
        <v>1</v>
      </c>
      <c r="BN43" s="251" t="str">
        <f>IF(COUNT(BN38:BN42)=0,"",AVERAGE(BN38:BN42))</f>
        <v/>
      </c>
      <c r="BO43" s="251" t="str">
        <f t="shared" ref="BO43" si="422">IF(COUNT(BO38:BO42)=0,"",AVERAGE(BO38:BO42))</f>
        <v/>
      </c>
      <c r="BP43" s="251" t="str">
        <f t="shared" ref="BP43" si="423">IF(COUNT(BP38:BP42)=0,"",AVERAGE(BP38:BP42))</f>
        <v/>
      </c>
      <c r="BQ43" s="251" t="str">
        <f t="shared" ref="BQ43" si="424">IF(COUNT(BQ38:BQ42)=0,"",AVERAGE(BQ38:BQ42))</f>
        <v/>
      </c>
      <c r="BR43" s="251" t="str">
        <f t="shared" ref="BR43:BS43" si="425">IF(COUNT(BR38:BR42)=0,"",AVERAGE(BR38:BR42))</f>
        <v/>
      </c>
      <c r="BS43" s="251" t="str">
        <f t="shared" si="425"/>
        <v/>
      </c>
      <c r="BT43" s="1"/>
      <c r="BV43" s="250" t="s">
        <v>1</v>
      </c>
      <c r="BW43" s="251" t="str">
        <f>IF(COUNT(BW38:BW42)=0,"",AVERAGE(BW38:BW42))</f>
        <v/>
      </c>
      <c r="BX43" s="251" t="str">
        <f t="shared" ref="BX43" si="426">IF(COUNT(BX38:BX42)=0,"",AVERAGE(BX38:BX42))</f>
        <v/>
      </c>
      <c r="BY43" s="251" t="str">
        <f t="shared" ref="BY43" si="427">IF(COUNT(BY38:BY42)=0,"",AVERAGE(BY38:BY42))</f>
        <v/>
      </c>
      <c r="BZ43" s="251" t="str">
        <f t="shared" ref="BZ43" si="428">IF(COUNT(BZ38:BZ42)=0,"",AVERAGE(BZ38:BZ42))</f>
        <v/>
      </c>
      <c r="CA43" s="251" t="str">
        <f t="shared" ref="CA43:CB43" si="429">IF(COUNT(CA38:CA42)=0,"",AVERAGE(CA38:CA42))</f>
        <v/>
      </c>
      <c r="CB43" s="251" t="str">
        <f t="shared" si="429"/>
        <v/>
      </c>
      <c r="CC43" s="1"/>
      <c r="CE43" s="250" t="s">
        <v>1</v>
      </c>
      <c r="CF43" s="251" t="str">
        <f>IF(COUNT(CF38:CF42)=0,"",AVERAGE(CF38:CF42))</f>
        <v/>
      </c>
      <c r="CG43" s="251" t="str">
        <f t="shared" ref="CG43" si="430">IF(COUNT(CG38:CG42)=0,"",AVERAGE(CG38:CG42))</f>
        <v/>
      </c>
      <c r="CH43" s="251" t="str">
        <f t="shared" ref="CH43" si="431">IF(COUNT(CH38:CH42)=0,"",AVERAGE(CH38:CH42))</f>
        <v/>
      </c>
      <c r="CI43" s="251" t="str">
        <f t="shared" ref="CI43" si="432">IF(COUNT(CI38:CI42)=0,"",AVERAGE(CI38:CI42))</f>
        <v/>
      </c>
      <c r="CJ43" s="251" t="str">
        <f t="shared" ref="CJ43:CK43" si="433">IF(COUNT(CJ38:CJ42)=0,"",AVERAGE(CJ38:CJ42))</f>
        <v/>
      </c>
      <c r="CK43" s="251" t="str">
        <f t="shared" si="433"/>
        <v/>
      </c>
      <c r="CL43" s="1"/>
      <c r="CN43" s="250" t="s">
        <v>1</v>
      </c>
      <c r="CO43" s="251" t="str">
        <f>IF(COUNT(CO38:CO42)=0,"",AVERAGE(CO38:CO42))</f>
        <v/>
      </c>
      <c r="CP43" s="251" t="str">
        <f t="shared" ref="CP43" si="434">IF(COUNT(CP38:CP42)=0,"",AVERAGE(CP38:CP42))</f>
        <v/>
      </c>
      <c r="CQ43" s="251" t="str">
        <f t="shared" ref="CQ43" si="435">IF(COUNT(CQ38:CQ42)=0,"",AVERAGE(CQ38:CQ42))</f>
        <v/>
      </c>
      <c r="CR43" s="251" t="str">
        <f t="shared" ref="CR43" si="436">IF(COUNT(CR38:CR42)=0,"",AVERAGE(CR38:CR42))</f>
        <v/>
      </c>
      <c r="CS43" s="251" t="str">
        <f t="shared" ref="CS43:CT43" si="437">IF(COUNT(CS38:CS42)=0,"",AVERAGE(CS38:CS42))</f>
        <v/>
      </c>
      <c r="CT43" s="251" t="str">
        <f t="shared" si="437"/>
        <v/>
      </c>
      <c r="CU43" s="1"/>
      <c r="CW43" s="250" t="s">
        <v>1</v>
      </c>
      <c r="CX43" s="251" t="str">
        <f>IF(COUNT(CX38:CX42)=0,"",AVERAGE(CX38:CX42))</f>
        <v/>
      </c>
      <c r="CY43" s="251" t="str">
        <f t="shared" ref="CY43" si="438">IF(COUNT(CY38:CY42)=0,"",AVERAGE(CY38:CY42))</f>
        <v/>
      </c>
      <c r="CZ43" s="251" t="str">
        <f t="shared" ref="CZ43" si="439">IF(COUNT(CZ38:CZ42)=0,"",AVERAGE(CZ38:CZ42))</f>
        <v/>
      </c>
      <c r="DA43" s="251" t="str">
        <f t="shared" ref="DA43" si="440">IF(COUNT(DA38:DA42)=0,"",AVERAGE(DA38:DA42))</f>
        <v/>
      </c>
      <c r="DB43" s="251" t="str">
        <f t="shared" ref="DB43:DC43" si="441">IF(COUNT(DB38:DB42)=0,"",AVERAGE(DB38:DB42))</f>
        <v/>
      </c>
      <c r="DC43" s="251" t="str">
        <f t="shared" si="441"/>
        <v/>
      </c>
      <c r="DD43" s="1"/>
      <c r="DF43" s="250" t="s">
        <v>1</v>
      </c>
      <c r="DG43" s="251" t="str">
        <f>IF(COUNT(DG38:DG42)=0,"",AVERAGE(DG38:DG42))</f>
        <v/>
      </c>
      <c r="DH43" s="251" t="str">
        <f t="shared" ref="DH43" si="442">IF(COUNT(DH38:DH42)=0,"",AVERAGE(DH38:DH42))</f>
        <v/>
      </c>
      <c r="DI43" s="251" t="str">
        <f t="shared" ref="DI43" si="443">IF(COUNT(DI38:DI42)=0,"",AVERAGE(DI38:DI42))</f>
        <v/>
      </c>
      <c r="DJ43" s="251" t="str">
        <f t="shared" ref="DJ43" si="444">IF(COUNT(DJ38:DJ42)=0,"",AVERAGE(DJ38:DJ42))</f>
        <v/>
      </c>
      <c r="DK43" s="251" t="str">
        <f t="shared" ref="DK43:DL43" si="445">IF(COUNT(DK38:DK42)=0,"",AVERAGE(DK38:DK42))</f>
        <v/>
      </c>
      <c r="DL43" s="251" t="str">
        <f t="shared" si="445"/>
        <v/>
      </c>
      <c r="DM43" s="1"/>
      <c r="DO43" s="250" t="s">
        <v>1</v>
      </c>
      <c r="DP43" s="251" t="str">
        <f>IF(COUNT(DP38:DP42)=0,"",AVERAGE(DP38:DP42))</f>
        <v/>
      </c>
      <c r="DQ43" s="251" t="str">
        <f t="shared" ref="DQ43" si="446">IF(COUNT(DQ38:DQ42)=0,"",AVERAGE(DQ38:DQ42))</f>
        <v/>
      </c>
      <c r="DR43" s="251" t="str">
        <f t="shared" ref="DR43" si="447">IF(COUNT(DR38:DR42)=0,"",AVERAGE(DR38:DR42))</f>
        <v/>
      </c>
      <c r="DS43" s="251" t="str">
        <f t="shared" ref="DS43" si="448">IF(COUNT(DS38:DS42)=0,"",AVERAGE(DS38:DS42))</f>
        <v/>
      </c>
      <c r="DT43" s="251" t="str">
        <f t="shared" ref="DT43:DU43" si="449">IF(COUNT(DT38:DT42)=0,"",AVERAGE(DT38:DT42))</f>
        <v/>
      </c>
      <c r="DU43" s="251" t="str">
        <f t="shared" si="449"/>
        <v/>
      </c>
      <c r="DV43" s="1"/>
      <c r="DX43" s="250" t="s">
        <v>1</v>
      </c>
      <c r="DY43" s="251" t="str">
        <f>IF(COUNT(DY38:DY42)=0,"",AVERAGE(DY38:DY42))</f>
        <v/>
      </c>
      <c r="DZ43" s="251" t="str">
        <f t="shared" ref="DZ43" si="450">IF(COUNT(DZ38:DZ42)=0,"",AVERAGE(DZ38:DZ42))</f>
        <v/>
      </c>
      <c r="EA43" s="251" t="str">
        <f t="shared" ref="EA43" si="451">IF(COUNT(EA38:EA42)=0,"",AVERAGE(EA38:EA42))</f>
        <v/>
      </c>
      <c r="EB43" s="251" t="str">
        <f t="shared" ref="EB43" si="452">IF(COUNT(EB38:EB42)=0,"",AVERAGE(EB38:EB42))</f>
        <v/>
      </c>
      <c r="EC43" s="251" t="str">
        <f t="shared" ref="EC43:ED43" si="453">IF(COUNT(EC38:EC42)=0,"",AVERAGE(EC38:EC42))</f>
        <v/>
      </c>
      <c r="ED43" s="251" t="str">
        <f t="shared" si="453"/>
        <v/>
      </c>
      <c r="EE43" s="1"/>
      <c r="EG43" s="250" t="s">
        <v>1</v>
      </c>
      <c r="EH43" s="251" t="str">
        <f>IF(COUNT(EH38:EH42)=0,"",AVERAGE(EH38:EH42))</f>
        <v/>
      </c>
      <c r="EI43" s="251" t="str">
        <f t="shared" ref="EI43" si="454">IF(COUNT(EI38:EI42)=0,"",AVERAGE(EI38:EI42))</f>
        <v/>
      </c>
      <c r="EJ43" s="251" t="str">
        <f t="shared" ref="EJ43" si="455">IF(COUNT(EJ38:EJ42)=0,"",AVERAGE(EJ38:EJ42))</f>
        <v/>
      </c>
      <c r="EK43" s="251" t="str">
        <f t="shared" ref="EK43" si="456">IF(COUNT(EK38:EK42)=0,"",AVERAGE(EK38:EK42))</f>
        <v/>
      </c>
      <c r="EL43" s="251" t="str">
        <f t="shared" ref="EL43:EM43" si="457">IF(COUNT(EL38:EL42)=0,"",AVERAGE(EL38:EL42))</f>
        <v/>
      </c>
      <c r="EM43" s="251" t="str">
        <f t="shared" si="457"/>
        <v/>
      </c>
      <c r="EN43" s="1"/>
      <c r="EP43" s="250" t="s">
        <v>1</v>
      </c>
      <c r="EQ43" s="251" t="str">
        <f>IF(COUNT(EQ38:EQ42)=0,"",AVERAGE(EQ38:EQ42))</f>
        <v/>
      </c>
      <c r="ER43" s="251" t="str">
        <f t="shared" ref="ER43" si="458">IF(COUNT(ER38:ER42)=0,"",AVERAGE(ER38:ER42))</f>
        <v/>
      </c>
      <c r="ES43" s="251" t="str">
        <f t="shared" ref="ES43" si="459">IF(COUNT(ES38:ES42)=0,"",AVERAGE(ES38:ES42))</f>
        <v/>
      </c>
      <c r="ET43" s="251" t="str">
        <f t="shared" ref="ET43" si="460">IF(COUNT(ET38:ET42)=0,"",AVERAGE(ET38:ET42))</f>
        <v/>
      </c>
      <c r="EU43" s="251" t="str">
        <f t="shared" ref="EU43:EV43" si="461">IF(COUNT(EU38:EU42)=0,"",AVERAGE(EU38:EU42))</f>
        <v/>
      </c>
      <c r="EV43" s="251" t="str">
        <f t="shared" si="461"/>
        <v/>
      </c>
      <c r="EW43" s="1"/>
      <c r="EY43" s="250" t="s">
        <v>1</v>
      </c>
      <c r="EZ43" s="251" t="str">
        <f>IF(COUNT(EZ38:EZ42)=0,"",AVERAGE(EZ38:EZ42))</f>
        <v/>
      </c>
      <c r="FA43" s="251" t="str">
        <f t="shared" ref="FA43" si="462">IF(COUNT(FA38:FA42)=0,"",AVERAGE(FA38:FA42))</f>
        <v/>
      </c>
      <c r="FB43" s="251" t="str">
        <f t="shared" ref="FB43" si="463">IF(COUNT(FB38:FB42)=0,"",AVERAGE(FB38:FB42))</f>
        <v/>
      </c>
      <c r="FC43" s="251" t="str">
        <f t="shared" ref="FC43" si="464">IF(COUNT(FC38:FC42)=0,"",AVERAGE(FC38:FC42))</f>
        <v/>
      </c>
      <c r="FD43" s="251" t="str">
        <f t="shared" ref="FD43:FE43" si="465">IF(COUNT(FD38:FD42)=0,"",AVERAGE(FD38:FD42))</f>
        <v/>
      </c>
      <c r="FE43" s="251" t="str">
        <f t="shared" si="465"/>
        <v/>
      </c>
      <c r="FF43" s="1"/>
      <c r="FH43" s="250" t="s">
        <v>1</v>
      </c>
      <c r="FI43" s="251" t="str">
        <f>IF(COUNT(FI38:FI42)=0,"",AVERAGE(FI38:FI42))</f>
        <v/>
      </c>
      <c r="FJ43" s="251" t="str">
        <f t="shared" ref="FJ43" si="466">IF(COUNT(FJ38:FJ42)=0,"",AVERAGE(FJ38:FJ42))</f>
        <v/>
      </c>
      <c r="FK43" s="251" t="str">
        <f t="shared" ref="FK43" si="467">IF(COUNT(FK38:FK42)=0,"",AVERAGE(FK38:FK42))</f>
        <v/>
      </c>
      <c r="FL43" s="251" t="str">
        <f t="shared" ref="FL43" si="468">IF(COUNT(FL38:FL42)=0,"",AVERAGE(FL38:FL42))</f>
        <v/>
      </c>
      <c r="FM43" s="251" t="str">
        <f t="shared" ref="FM43:FN43" si="469">IF(COUNT(FM38:FM42)=0,"",AVERAGE(FM38:FM42))</f>
        <v/>
      </c>
      <c r="FN43" s="251" t="str">
        <f t="shared" si="469"/>
        <v/>
      </c>
      <c r="FO43" s="1"/>
      <c r="FQ43" s="250" t="s">
        <v>1</v>
      </c>
      <c r="FR43" s="251" t="str">
        <f>IF(COUNT(FR38:FR42)=0,"",AVERAGE(FR38:FR42))</f>
        <v/>
      </c>
      <c r="FS43" s="251" t="str">
        <f t="shared" ref="FS43" si="470">IF(COUNT(FS38:FS42)=0,"",AVERAGE(FS38:FS42))</f>
        <v/>
      </c>
      <c r="FT43" s="251" t="str">
        <f t="shared" ref="FT43" si="471">IF(COUNT(FT38:FT42)=0,"",AVERAGE(FT38:FT42))</f>
        <v/>
      </c>
      <c r="FU43" s="251" t="str">
        <f t="shared" ref="FU43" si="472">IF(COUNT(FU38:FU42)=0,"",AVERAGE(FU38:FU42))</f>
        <v/>
      </c>
      <c r="FV43" s="251" t="str">
        <f t="shared" ref="FV43:FW43" si="473">IF(COUNT(FV38:FV42)=0,"",AVERAGE(FV38:FV42))</f>
        <v/>
      </c>
      <c r="FW43" s="251" t="str">
        <f t="shared" si="473"/>
        <v/>
      </c>
      <c r="FX43" s="1"/>
      <c r="FZ43" s="250" t="s">
        <v>1</v>
      </c>
      <c r="GA43" s="251" t="str">
        <f>IF(COUNT(GA38:GA42)=0,"",AVERAGE(GA38:GA42))</f>
        <v/>
      </c>
      <c r="GB43" s="251" t="str">
        <f t="shared" ref="GB43" si="474">IF(COUNT(GB38:GB42)=0,"",AVERAGE(GB38:GB42))</f>
        <v/>
      </c>
      <c r="GC43" s="251" t="str">
        <f t="shared" ref="GC43" si="475">IF(COUNT(GC38:GC42)=0,"",AVERAGE(GC38:GC42))</f>
        <v/>
      </c>
      <c r="GD43" s="251" t="str">
        <f t="shared" ref="GD43" si="476">IF(COUNT(GD38:GD42)=0,"",AVERAGE(GD38:GD42))</f>
        <v/>
      </c>
      <c r="GE43" s="251" t="str">
        <f t="shared" ref="GE43:GF43" si="477">IF(COUNT(GE38:GE42)=0,"",AVERAGE(GE38:GE42))</f>
        <v/>
      </c>
      <c r="GF43" s="251" t="str">
        <f t="shared" si="477"/>
        <v/>
      </c>
      <c r="GG43" s="1"/>
      <c r="GI43" s="250" t="s">
        <v>1</v>
      </c>
      <c r="GJ43" s="251" t="str">
        <f>IF(COUNT(GJ38:GJ42)=0,"",AVERAGE(GJ38:GJ42))</f>
        <v/>
      </c>
      <c r="GK43" s="251" t="str">
        <f t="shared" ref="GK43" si="478">IF(COUNT(GK38:GK42)=0,"",AVERAGE(GK38:GK42))</f>
        <v/>
      </c>
      <c r="GL43" s="251" t="str">
        <f t="shared" ref="GL43" si="479">IF(COUNT(GL38:GL42)=0,"",AVERAGE(GL38:GL42))</f>
        <v/>
      </c>
      <c r="GM43" s="251" t="str">
        <f t="shared" ref="GM43" si="480">IF(COUNT(GM38:GM42)=0,"",AVERAGE(GM38:GM42))</f>
        <v/>
      </c>
      <c r="GN43" s="251" t="str">
        <f t="shared" ref="GN43:GO43" si="481">IF(COUNT(GN38:GN42)=0,"",AVERAGE(GN38:GN42))</f>
        <v/>
      </c>
      <c r="GO43" s="251" t="str">
        <f t="shared" si="481"/>
        <v/>
      </c>
      <c r="GP43" s="1"/>
      <c r="GR43" s="250" t="s">
        <v>1</v>
      </c>
      <c r="GS43" s="251" t="str">
        <f>IF(COUNT(GS38:GS42)=0,"",AVERAGE(GS38:GS42))</f>
        <v/>
      </c>
      <c r="GT43" s="251" t="str">
        <f t="shared" ref="GT43" si="482">IF(COUNT(GT38:GT42)=0,"",AVERAGE(GT38:GT42))</f>
        <v/>
      </c>
      <c r="GU43" s="251" t="str">
        <f t="shared" ref="GU43" si="483">IF(COUNT(GU38:GU42)=0,"",AVERAGE(GU38:GU42))</f>
        <v/>
      </c>
      <c r="GV43" s="251" t="str">
        <f t="shared" ref="GV43" si="484">IF(COUNT(GV38:GV42)=0,"",AVERAGE(GV38:GV42))</f>
        <v/>
      </c>
      <c r="GW43" s="251" t="str">
        <f t="shared" ref="GW43:GX43" si="485">IF(COUNT(GW38:GW42)=0,"",AVERAGE(GW38:GW42))</f>
        <v/>
      </c>
      <c r="GX43" s="251" t="str">
        <f t="shared" si="485"/>
        <v/>
      </c>
      <c r="GY43" s="1"/>
      <c r="HA43" s="250" t="s">
        <v>1</v>
      </c>
      <c r="HB43" s="251" t="str">
        <f>IF(COUNT(HB38:HB42)=0,"",AVERAGE(HB38:HB42))</f>
        <v/>
      </c>
      <c r="HC43" s="251" t="str">
        <f t="shared" ref="HC43" si="486">IF(COUNT(HC38:HC42)=0,"",AVERAGE(HC38:HC42))</f>
        <v/>
      </c>
      <c r="HD43" s="251" t="str">
        <f t="shared" ref="HD43" si="487">IF(COUNT(HD38:HD42)=0,"",AVERAGE(HD38:HD42))</f>
        <v/>
      </c>
      <c r="HE43" s="251" t="str">
        <f t="shared" ref="HE43" si="488">IF(COUNT(HE38:HE42)=0,"",AVERAGE(HE38:HE42))</f>
        <v/>
      </c>
      <c r="HF43" s="251" t="str">
        <f t="shared" ref="HF43:HG43" si="489">IF(COUNT(HF38:HF42)=0,"",AVERAGE(HF38:HF42))</f>
        <v/>
      </c>
      <c r="HG43" s="251" t="str">
        <f t="shared" si="489"/>
        <v/>
      </c>
      <c r="HH43" s="1"/>
      <c r="HJ43" s="250" t="s">
        <v>1</v>
      </c>
      <c r="HK43" s="251" t="str">
        <f>IF(COUNT(HK38:HK42)=0,"",AVERAGE(HK38:HK42))</f>
        <v/>
      </c>
      <c r="HL43" s="251" t="str">
        <f t="shared" ref="HL43" si="490">IF(COUNT(HL38:HL42)=0,"",AVERAGE(HL38:HL42))</f>
        <v/>
      </c>
      <c r="HM43" s="251" t="str">
        <f t="shared" ref="HM43" si="491">IF(COUNT(HM38:HM42)=0,"",AVERAGE(HM38:HM42))</f>
        <v/>
      </c>
      <c r="HN43" s="251" t="str">
        <f t="shared" ref="HN43" si="492">IF(COUNT(HN38:HN42)=0,"",AVERAGE(HN38:HN42))</f>
        <v/>
      </c>
      <c r="HO43" s="251" t="str">
        <f t="shared" ref="HO43:HP43" si="493">IF(COUNT(HO38:HO42)=0,"",AVERAGE(HO38:HO42))</f>
        <v/>
      </c>
      <c r="HP43" s="251" t="str">
        <f t="shared" si="493"/>
        <v/>
      </c>
      <c r="HQ43" s="1"/>
      <c r="HS43" s="250" t="s">
        <v>1</v>
      </c>
      <c r="HT43" s="251" t="str">
        <f>IF(COUNT(HT38:HT42)=0,"",AVERAGE(HT38:HT42))</f>
        <v/>
      </c>
      <c r="HU43" s="251" t="str">
        <f t="shared" ref="HU43" si="494">IF(COUNT(HU38:HU42)=0,"",AVERAGE(HU38:HU42))</f>
        <v/>
      </c>
      <c r="HV43" s="251" t="str">
        <f t="shared" ref="HV43" si="495">IF(COUNT(HV38:HV42)=0,"",AVERAGE(HV38:HV42))</f>
        <v/>
      </c>
      <c r="HW43" s="251" t="str">
        <f t="shared" ref="HW43" si="496">IF(COUNT(HW38:HW42)=0,"",AVERAGE(HW38:HW42))</f>
        <v/>
      </c>
      <c r="HX43" s="251" t="str">
        <f t="shared" ref="HX43:HY43" si="497">IF(COUNT(HX38:HX42)=0,"",AVERAGE(HX38:HX42))</f>
        <v/>
      </c>
      <c r="HY43" s="251" t="str">
        <f t="shared" si="497"/>
        <v/>
      </c>
      <c r="HZ43" s="1"/>
    </row>
    <row r="44" spans="1:234" ht="15.6" x14ac:dyDescent="0.3">
      <c r="A44" s="224"/>
      <c r="B44" s="225">
        <f>SUM(B45:B84)*10</f>
        <v>50</v>
      </c>
      <c r="C44" s="234" t="s">
        <v>179</v>
      </c>
      <c r="D44" s="239">
        <f>(($B45*D45)+($B53*D53)+($B61*D61)+($B69*D69)+($B77*D77))/($B$44)</f>
        <v>0.69666666666666655</v>
      </c>
      <c r="E44" s="239">
        <f t="shared" ref="E44:I44" si="498">(($B45*E45)+($B53*E53)+($B61*E61)+($B69*E69)+($B77*E77))/($B$44)</f>
        <v>0.70666666666666667</v>
      </c>
      <c r="F44" s="239">
        <f t="shared" si="498"/>
        <v>0.57999999999999996</v>
      </c>
      <c r="G44" s="239">
        <f t="shared" si="498"/>
        <v>0.63666666666666671</v>
      </c>
      <c r="H44" s="239">
        <f t="shared" si="498"/>
        <v>0.7</v>
      </c>
      <c r="I44" s="239">
        <f t="shared" si="498"/>
        <v>0.50333333333333341</v>
      </c>
      <c r="K44" s="247" t="s">
        <v>179</v>
      </c>
      <c r="L44" s="3"/>
      <c r="M44" s="3"/>
      <c r="N44" s="3"/>
      <c r="O44" s="3"/>
      <c r="P44" s="3"/>
      <c r="Q44" s="3"/>
      <c r="R44" s="1"/>
      <c r="T44" s="247" t="s">
        <v>179</v>
      </c>
      <c r="U44" s="3"/>
      <c r="V44" s="3"/>
      <c r="W44" s="3"/>
      <c r="X44" s="3"/>
      <c r="Y44" s="3"/>
      <c r="Z44" s="3"/>
      <c r="AA44" s="1"/>
      <c r="AC44" s="247" t="s">
        <v>179</v>
      </c>
      <c r="AD44" s="3"/>
      <c r="AE44" s="3"/>
      <c r="AF44" s="3"/>
      <c r="AG44" s="3"/>
      <c r="AH44" s="3"/>
      <c r="AI44" s="3"/>
      <c r="AJ44" s="1"/>
      <c r="AL44" s="247" t="s">
        <v>179</v>
      </c>
      <c r="AM44" s="3"/>
      <c r="AN44" s="3"/>
      <c r="AO44" s="3"/>
      <c r="AP44" s="3"/>
      <c r="AQ44" s="3"/>
      <c r="AR44" s="3"/>
      <c r="AS44" s="1"/>
      <c r="AU44" s="247" t="s">
        <v>179</v>
      </c>
      <c r="AV44" s="3"/>
      <c r="AW44" s="3"/>
      <c r="AX44" s="3"/>
      <c r="AY44" s="3"/>
      <c r="AZ44" s="3"/>
      <c r="BA44" s="3"/>
      <c r="BB44" s="1"/>
      <c r="BD44" s="247" t="s">
        <v>179</v>
      </c>
      <c r="BE44" s="3"/>
      <c r="BF44" s="3"/>
      <c r="BG44" s="3"/>
      <c r="BH44" s="3"/>
      <c r="BI44" s="3"/>
      <c r="BJ44" s="3"/>
      <c r="BK44" s="1"/>
      <c r="BM44" s="247" t="s">
        <v>179</v>
      </c>
      <c r="BN44" s="3"/>
      <c r="BO44" s="3"/>
      <c r="BP44" s="3"/>
      <c r="BQ44" s="3"/>
      <c r="BR44" s="3"/>
      <c r="BS44" s="3"/>
      <c r="BT44" s="1"/>
      <c r="BV44" s="247" t="s">
        <v>179</v>
      </c>
      <c r="BW44" s="3"/>
      <c r="BX44" s="3"/>
      <c r="BY44" s="3"/>
      <c r="BZ44" s="3"/>
      <c r="CA44" s="3"/>
      <c r="CB44" s="3"/>
      <c r="CC44" s="1"/>
      <c r="CE44" s="247" t="s">
        <v>179</v>
      </c>
      <c r="CF44" s="3"/>
      <c r="CG44" s="3"/>
      <c r="CH44" s="3"/>
      <c r="CI44" s="3"/>
      <c r="CJ44" s="3"/>
      <c r="CK44" s="3"/>
      <c r="CL44" s="1"/>
      <c r="CN44" s="247" t="s">
        <v>179</v>
      </c>
      <c r="CO44" s="3"/>
      <c r="CP44" s="3"/>
      <c r="CQ44" s="3"/>
      <c r="CR44" s="3"/>
      <c r="CS44" s="3"/>
      <c r="CT44" s="3"/>
      <c r="CU44" s="1"/>
      <c r="CW44" s="247" t="s">
        <v>179</v>
      </c>
      <c r="CX44" s="3"/>
      <c r="CY44" s="3"/>
      <c r="CZ44" s="3"/>
      <c r="DA44" s="3"/>
      <c r="DB44" s="3"/>
      <c r="DC44" s="3"/>
      <c r="DD44" s="1"/>
      <c r="DF44" s="247" t="s">
        <v>179</v>
      </c>
      <c r="DG44" s="3"/>
      <c r="DH44" s="3"/>
      <c r="DI44" s="3"/>
      <c r="DJ44" s="3"/>
      <c r="DK44" s="3"/>
      <c r="DL44" s="3"/>
      <c r="DM44" s="1"/>
      <c r="DO44" s="247" t="s">
        <v>179</v>
      </c>
      <c r="DP44" s="3"/>
      <c r="DQ44" s="3"/>
      <c r="DR44" s="3"/>
      <c r="DS44" s="3"/>
      <c r="DT44" s="3"/>
      <c r="DU44" s="3"/>
      <c r="DV44" s="1"/>
      <c r="DX44" s="247" t="s">
        <v>179</v>
      </c>
      <c r="DY44" s="3"/>
      <c r="DZ44" s="3"/>
      <c r="EA44" s="3"/>
      <c r="EB44" s="3"/>
      <c r="EC44" s="3"/>
      <c r="ED44" s="3"/>
      <c r="EE44" s="1"/>
      <c r="EG44" s="247" t="s">
        <v>179</v>
      </c>
      <c r="EH44" s="3"/>
      <c r="EI44" s="3"/>
      <c r="EJ44" s="3"/>
      <c r="EK44" s="3"/>
      <c r="EL44" s="3"/>
      <c r="EM44" s="3"/>
      <c r="EN44" s="1"/>
      <c r="EP44" s="247" t="s">
        <v>179</v>
      </c>
      <c r="EQ44" s="3"/>
      <c r="ER44" s="3"/>
      <c r="ES44" s="3"/>
      <c r="ET44" s="3"/>
      <c r="EU44" s="3"/>
      <c r="EV44" s="3"/>
      <c r="EW44" s="1"/>
      <c r="EY44" s="247" t="s">
        <v>179</v>
      </c>
      <c r="EZ44" s="3"/>
      <c r="FA44" s="3"/>
      <c r="FB44" s="3"/>
      <c r="FC44" s="3"/>
      <c r="FD44" s="3"/>
      <c r="FE44" s="3"/>
      <c r="FF44" s="1"/>
      <c r="FH44" s="247" t="s">
        <v>179</v>
      </c>
      <c r="FI44" s="3"/>
      <c r="FJ44" s="3"/>
      <c r="FK44" s="3"/>
      <c r="FL44" s="3"/>
      <c r="FM44" s="3"/>
      <c r="FN44" s="3"/>
      <c r="FO44" s="1"/>
      <c r="FQ44" s="247" t="s">
        <v>179</v>
      </c>
      <c r="FR44" s="3"/>
      <c r="FS44" s="3"/>
      <c r="FT44" s="3"/>
      <c r="FU44" s="3"/>
      <c r="FV44" s="3"/>
      <c r="FW44" s="3"/>
      <c r="FX44" s="1"/>
      <c r="FZ44" s="247" t="s">
        <v>179</v>
      </c>
      <c r="GA44" s="3"/>
      <c r="GB44" s="3"/>
      <c r="GC44" s="3"/>
      <c r="GD44" s="3"/>
      <c r="GE44" s="3"/>
      <c r="GF44" s="3"/>
      <c r="GG44" s="1"/>
      <c r="GI44" s="247" t="s">
        <v>179</v>
      </c>
      <c r="GJ44" s="3"/>
      <c r="GK44" s="3"/>
      <c r="GL44" s="3"/>
      <c r="GM44" s="3"/>
      <c r="GN44" s="3"/>
      <c r="GO44" s="3"/>
      <c r="GP44" s="1"/>
      <c r="GR44" s="247" t="s">
        <v>179</v>
      </c>
      <c r="GS44" s="3"/>
      <c r="GT44" s="3"/>
      <c r="GU44" s="3"/>
      <c r="GV44" s="3"/>
      <c r="GW44" s="3"/>
      <c r="GX44" s="3"/>
      <c r="GY44" s="1"/>
      <c r="HA44" s="247" t="s">
        <v>179</v>
      </c>
      <c r="HB44" s="3"/>
      <c r="HC44" s="3"/>
      <c r="HD44" s="3"/>
      <c r="HE44" s="3"/>
      <c r="HF44" s="3"/>
      <c r="HG44" s="3"/>
      <c r="HH44" s="1"/>
      <c r="HJ44" s="247" t="s">
        <v>179</v>
      </c>
      <c r="HK44" s="3"/>
      <c r="HL44" s="3"/>
      <c r="HM44" s="3"/>
      <c r="HN44" s="3"/>
      <c r="HO44" s="3"/>
      <c r="HP44" s="3"/>
      <c r="HQ44" s="1"/>
      <c r="HS44" s="247" t="s">
        <v>179</v>
      </c>
      <c r="HT44" s="3"/>
      <c r="HU44" s="3"/>
      <c r="HV44" s="3"/>
      <c r="HW44" s="3"/>
      <c r="HX44" s="3"/>
      <c r="HY44" s="3"/>
      <c r="HZ44" s="1"/>
    </row>
    <row r="45" spans="1:234" x14ac:dyDescent="0.3">
      <c r="A45" s="226" t="s">
        <v>129</v>
      </c>
      <c r="B45" s="227">
        <f>IF(A45="High",High,(IF(A45="Medium",Medium,(IF(A45="Low",Low,0)))))</f>
        <v>1</v>
      </c>
      <c r="C45" s="236" t="s">
        <v>180</v>
      </c>
      <c r="D45" s="237">
        <f>D52</f>
        <v>9.6666666666666661</v>
      </c>
      <c r="E45" s="237">
        <f t="shared" ref="E45:I45" si="499">E52</f>
        <v>7.166666666666667</v>
      </c>
      <c r="F45" s="237">
        <f t="shared" si="499"/>
        <v>7</v>
      </c>
      <c r="G45" s="237">
        <f t="shared" si="499"/>
        <v>5.666666666666667</v>
      </c>
      <c r="H45" s="237">
        <f t="shared" si="499"/>
        <v>7</v>
      </c>
      <c r="I45" s="237">
        <f t="shared" si="499"/>
        <v>4.666666666666667</v>
      </c>
      <c r="K45" s="15" t="s">
        <v>180</v>
      </c>
      <c r="L45" s="424" t="s">
        <v>554</v>
      </c>
      <c r="M45" s="423" t="s">
        <v>555</v>
      </c>
      <c r="N45" s="423" t="s">
        <v>556</v>
      </c>
      <c r="O45" s="423" t="s">
        <v>557</v>
      </c>
      <c r="P45" s="425" t="s">
        <v>558</v>
      </c>
      <c r="Q45" s="425" t="s">
        <v>559</v>
      </c>
      <c r="R45" s="1"/>
      <c r="T45" s="15" t="s">
        <v>180</v>
      </c>
      <c r="U45" s="4"/>
      <c r="V45" s="4"/>
      <c r="W45" s="4"/>
      <c r="X45" s="4"/>
      <c r="Y45" s="4"/>
      <c r="Z45" s="4"/>
      <c r="AA45" s="1"/>
      <c r="AC45" s="15" t="s">
        <v>180</v>
      </c>
      <c r="AD45" s="4"/>
      <c r="AE45" s="4"/>
      <c r="AF45" s="4"/>
      <c r="AG45" s="4"/>
      <c r="AH45" s="4"/>
      <c r="AI45" s="4"/>
      <c r="AJ45" s="1"/>
      <c r="AL45" s="15" t="s">
        <v>180</v>
      </c>
      <c r="AM45" s="4"/>
      <c r="AN45" s="4"/>
      <c r="AO45" s="4"/>
      <c r="AP45" s="4"/>
      <c r="AQ45" s="4"/>
      <c r="AR45" s="4"/>
      <c r="AS45" s="1"/>
      <c r="AU45" s="15" t="s">
        <v>180</v>
      </c>
      <c r="AV45" s="4"/>
      <c r="AW45" s="4"/>
      <c r="AX45" s="4"/>
      <c r="AY45" s="4"/>
      <c r="AZ45" s="4"/>
      <c r="BA45" s="4"/>
      <c r="BB45" s="1"/>
      <c r="BD45" s="15" t="s">
        <v>180</v>
      </c>
      <c r="BE45" s="4"/>
      <c r="BF45" s="4"/>
      <c r="BG45" s="4"/>
      <c r="BH45" s="4"/>
      <c r="BI45" s="4"/>
      <c r="BJ45" s="4"/>
      <c r="BK45" s="1"/>
      <c r="BM45" s="15" t="s">
        <v>180</v>
      </c>
      <c r="BN45" s="4"/>
      <c r="BO45" s="4"/>
      <c r="BP45" s="4"/>
      <c r="BQ45" s="4"/>
      <c r="BR45" s="4"/>
      <c r="BS45" s="4"/>
      <c r="BT45" s="1"/>
      <c r="BV45" s="15" t="s">
        <v>180</v>
      </c>
      <c r="BW45" s="4"/>
      <c r="BX45" s="4"/>
      <c r="BY45" s="4"/>
      <c r="BZ45" s="4"/>
      <c r="CA45" s="4"/>
      <c r="CB45" s="4"/>
      <c r="CC45" s="1"/>
      <c r="CE45" s="15" t="s">
        <v>180</v>
      </c>
      <c r="CF45" s="4"/>
      <c r="CG45" s="4"/>
      <c r="CH45" s="4"/>
      <c r="CI45" s="4"/>
      <c r="CJ45" s="4"/>
      <c r="CK45" s="4"/>
      <c r="CL45" s="1"/>
      <c r="CN45" s="15" t="s">
        <v>180</v>
      </c>
      <c r="CO45" s="4"/>
      <c r="CP45" s="4"/>
      <c r="CQ45" s="4"/>
      <c r="CR45" s="4"/>
      <c r="CS45" s="4"/>
      <c r="CT45" s="4"/>
      <c r="CU45" s="1"/>
      <c r="CW45" s="15" t="s">
        <v>180</v>
      </c>
      <c r="CX45" s="4"/>
      <c r="CY45" s="4"/>
      <c r="CZ45" s="4"/>
      <c r="DA45" s="4"/>
      <c r="DB45" s="4"/>
      <c r="DC45" s="4"/>
      <c r="DD45" s="1"/>
      <c r="DF45" s="15" t="s">
        <v>180</v>
      </c>
      <c r="DG45" s="4"/>
      <c r="DH45" s="4"/>
      <c r="DI45" s="4"/>
      <c r="DJ45" s="4"/>
      <c r="DK45" s="4"/>
      <c r="DL45" s="4"/>
      <c r="DM45" s="1"/>
      <c r="DO45" s="15" t="s">
        <v>180</v>
      </c>
      <c r="DP45" s="4"/>
      <c r="DQ45" s="4"/>
      <c r="DR45" s="4"/>
      <c r="DS45" s="4"/>
      <c r="DT45" s="4"/>
      <c r="DU45" s="4"/>
      <c r="DV45" s="1"/>
      <c r="DX45" s="15" t="s">
        <v>180</v>
      </c>
      <c r="DY45" s="4"/>
      <c r="DZ45" s="4"/>
      <c r="EA45" s="4"/>
      <c r="EB45" s="4"/>
      <c r="EC45" s="4"/>
      <c r="ED45" s="4"/>
      <c r="EE45" s="1"/>
      <c r="EG45" s="15" t="s">
        <v>180</v>
      </c>
      <c r="EH45" s="4"/>
      <c r="EI45" s="4"/>
      <c r="EJ45" s="4"/>
      <c r="EK45" s="4"/>
      <c r="EL45" s="4"/>
      <c r="EM45" s="4"/>
      <c r="EN45" s="1"/>
      <c r="EP45" s="15" t="s">
        <v>180</v>
      </c>
      <c r="EQ45" s="4"/>
      <c r="ER45" s="4"/>
      <c r="ES45" s="4"/>
      <c r="ET45" s="4"/>
      <c r="EU45" s="4"/>
      <c r="EV45" s="4"/>
      <c r="EW45" s="1"/>
      <c r="EY45" s="15" t="s">
        <v>180</v>
      </c>
      <c r="EZ45" s="4"/>
      <c r="FA45" s="4"/>
      <c r="FB45" s="4"/>
      <c r="FC45" s="4"/>
      <c r="FD45" s="4"/>
      <c r="FE45" s="4"/>
      <c r="FF45" s="1"/>
      <c r="FH45" s="15" t="s">
        <v>180</v>
      </c>
      <c r="FI45" s="4"/>
      <c r="FJ45" s="4"/>
      <c r="FK45" s="4"/>
      <c r="FL45" s="4"/>
      <c r="FM45" s="4"/>
      <c r="FN45" s="4"/>
      <c r="FO45" s="1"/>
      <c r="FQ45" s="15" t="s">
        <v>180</v>
      </c>
      <c r="FR45" s="4"/>
      <c r="FS45" s="4"/>
      <c r="FT45" s="4"/>
      <c r="FU45" s="4"/>
      <c r="FV45" s="4"/>
      <c r="FW45" s="4"/>
      <c r="FX45" s="1"/>
      <c r="FZ45" s="15" t="s">
        <v>180</v>
      </c>
      <c r="GA45" s="4"/>
      <c r="GB45" s="4"/>
      <c r="GC45" s="4"/>
      <c r="GD45" s="4"/>
      <c r="GE45" s="4"/>
      <c r="GF45" s="4"/>
      <c r="GG45" s="1"/>
      <c r="GI45" s="15" t="s">
        <v>180</v>
      </c>
      <c r="GJ45" s="4"/>
      <c r="GK45" s="4"/>
      <c r="GL45" s="4"/>
      <c r="GM45" s="4"/>
      <c r="GN45" s="4"/>
      <c r="GO45" s="4"/>
      <c r="GP45" s="1"/>
      <c r="GR45" s="15" t="s">
        <v>180</v>
      </c>
      <c r="GS45" s="4"/>
      <c r="GT45" s="4"/>
      <c r="GU45" s="4"/>
      <c r="GV45" s="4"/>
      <c r="GW45" s="4"/>
      <c r="GX45" s="4"/>
      <c r="GY45" s="1"/>
      <c r="HA45" s="15" t="s">
        <v>180</v>
      </c>
      <c r="HB45" s="4"/>
      <c r="HC45" s="4"/>
      <c r="HD45" s="4"/>
      <c r="HE45" s="4"/>
      <c r="HF45" s="4"/>
      <c r="HG45" s="4"/>
      <c r="HH45" s="1"/>
      <c r="HJ45" s="15" t="s">
        <v>180</v>
      </c>
      <c r="HK45" s="4"/>
      <c r="HL45" s="4"/>
      <c r="HM45" s="4"/>
      <c r="HN45" s="4"/>
      <c r="HO45" s="4"/>
      <c r="HP45" s="4"/>
      <c r="HQ45" s="1"/>
      <c r="HS45" s="15" t="s">
        <v>180</v>
      </c>
      <c r="HT45" s="4"/>
      <c r="HU45" s="4"/>
      <c r="HV45" s="4"/>
      <c r="HW45" s="4"/>
      <c r="HX45" s="4"/>
      <c r="HY45" s="4"/>
      <c r="HZ45" s="1"/>
    </row>
    <row r="46" spans="1:234" ht="52.8" outlineLevel="1" x14ac:dyDescent="0.25">
      <c r="C46" s="242" t="s">
        <v>433</v>
      </c>
      <c r="D46" s="238"/>
      <c r="E46" s="238"/>
      <c r="F46" s="238"/>
      <c r="G46" s="238"/>
      <c r="H46" s="238"/>
      <c r="I46" s="238"/>
      <c r="K46" s="242" t="s">
        <v>433</v>
      </c>
      <c r="L46" s="248">
        <v>10</v>
      </c>
      <c r="M46" s="248">
        <v>10</v>
      </c>
      <c r="N46" s="248">
        <v>10</v>
      </c>
      <c r="O46" s="248">
        <v>8</v>
      </c>
      <c r="P46" s="248">
        <v>10</v>
      </c>
      <c r="Q46" s="248">
        <v>5</v>
      </c>
      <c r="R46" s="60"/>
      <c r="T46" s="242" t="s">
        <v>433</v>
      </c>
      <c r="U46" s="248"/>
      <c r="V46" s="248"/>
      <c r="W46" s="248"/>
      <c r="X46" s="238"/>
      <c r="Y46" s="238"/>
      <c r="Z46" s="238"/>
      <c r="AA46" s="60"/>
      <c r="AC46" s="242" t="s">
        <v>433</v>
      </c>
      <c r="AD46" s="248"/>
      <c r="AE46" s="248"/>
      <c r="AF46" s="248"/>
      <c r="AG46" s="238"/>
      <c r="AH46" s="238"/>
      <c r="AI46" s="238"/>
      <c r="AJ46" s="60"/>
      <c r="AL46" s="242" t="s">
        <v>433</v>
      </c>
      <c r="AM46" s="248"/>
      <c r="AN46" s="248"/>
      <c r="AO46" s="248"/>
      <c r="AP46" s="238"/>
      <c r="AQ46" s="238"/>
      <c r="AR46" s="238"/>
      <c r="AS46" s="60"/>
      <c r="AU46" s="242" t="s">
        <v>433</v>
      </c>
      <c r="AV46" s="248"/>
      <c r="AW46" s="248"/>
      <c r="AX46" s="248"/>
      <c r="AY46" s="238"/>
      <c r="AZ46" s="238"/>
      <c r="BA46" s="238"/>
      <c r="BB46" s="60"/>
      <c r="BD46" s="242" t="s">
        <v>433</v>
      </c>
      <c r="BE46" s="248"/>
      <c r="BF46" s="248"/>
      <c r="BG46" s="248"/>
      <c r="BH46" s="238"/>
      <c r="BI46" s="238"/>
      <c r="BJ46" s="238"/>
      <c r="BK46" s="60"/>
      <c r="BM46" s="242" t="s">
        <v>433</v>
      </c>
      <c r="BN46" s="248"/>
      <c r="BO46" s="248"/>
      <c r="BP46" s="248"/>
      <c r="BQ46" s="238"/>
      <c r="BR46" s="238"/>
      <c r="BS46" s="238"/>
      <c r="BT46" s="60"/>
      <c r="BV46" s="242" t="s">
        <v>433</v>
      </c>
      <c r="BW46" s="248"/>
      <c r="BX46" s="248"/>
      <c r="BY46" s="248"/>
      <c r="BZ46" s="238"/>
      <c r="CA46" s="238"/>
      <c r="CB46" s="238"/>
      <c r="CC46" s="60"/>
      <c r="CE46" s="242" t="s">
        <v>433</v>
      </c>
      <c r="CF46" s="248"/>
      <c r="CG46" s="248"/>
      <c r="CH46" s="248"/>
      <c r="CI46" s="238"/>
      <c r="CJ46" s="238"/>
      <c r="CK46" s="238"/>
      <c r="CL46" s="60"/>
      <c r="CN46" s="242" t="s">
        <v>433</v>
      </c>
      <c r="CO46" s="248"/>
      <c r="CP46" s="248"/>
      <c r="CQ46" s="248"/>
      <c r="CR46" s="238"/>
      <c r="CS46" s="238"/>
      <c r="CT46" s="238"/>
      <c r="CU46" s="60"/>
      <c r="CW46" s="242" t="s">
        <v>433</v>
      </c>
      <c r="CX46" s="248"/>
      <c r="CY46" s="248"/>
      <c r="CZ46" s="248"/>
      <c r="DA46" s="238"/>
      <c r="DB46" s="238"/>
      <c r="DC46" s="238"/>
      <c r="DD46" s="60"/>
      <c r="DF46" s="242" t="s">
        <v>433</v>
      </c>
      <c r="DG46" s="248"/>
      <c r="DH46" s="248"/>
      <c r="DI46" s="248"/>
      <c r="DJ46" s="238"/>
      <c r="DK46" s="238"/>
      <c r="DL46" s="238"/>
      <c r="DM46" s="60"/>
      <c r="DO46" s="242" t="s">
        <v>433</v>
      </c>
      <c r="DP46" s="248"/>
      <c r="DQ46" s="248"/>
      <c r="DR46" s="248"/>
      <c r="DS46" s="238"/>
      <c r="DT46" s="238"/>
      <c r="DU46" s="238"/>
      <c r="DV46" s="60"/>
      <c r="DX46" s="242" t="s">
        <v>433</v>
      </c>
      <c r="DY46" s="248"/>
      <c r="DZ46" s="248"/>
      <c r="EA46" s="248"/>
      <c r="EB46" s="238"/>
      <c r="EC46" s="238"/>
      <c r="ED46" s="238"/>
      <c r="EE46" s="60"/>
      <c r="EG46" s="242" t="s">
        <v>433</v>
      </c>
      <c r="EH46" s="248"/>
      <c r="EI46" s="248"/>
      <c r="EJ46" s="248"/>
      <c r="EK46" s="238"/>
      <c r="EL46" s="238"/>
      <c r="EM46" s="238"/>
      <c r="EN46" s="60"/>
      <c r="EP46" s="242" t="s">
        <v>433</v>
      </c>
      <c r="EQ46" s="248"/>
      <c r="ER46" s="248"/>
      <c r="ES46" s="248"/>
      <c r="ET46" s="238"/>
      <c r="EU46" s="238"/>
      <c r="EV46" s="238"/>
      <c r="EW46" s="60"/>
      <c r="EY46" s="242" t="s">
        <v>433</v>
      </c>
      <c r="EZ46" s="248"/>
      <c r="FA46" s="248"/>
      <c r="FB46" s="248"/>
      <c r="FC46" s="238"/>
      <c r="FD46" s="238"/>
      <c r="FE46" s="238"/>
      <c r="FF46" s="60"/>
      <c r="FH46" s="242" t="s">
        <v>433</v>
      </c>
      <c r="FI46" s="248"/>
      <c r="FJ46" s="248"/>
      <c r="FK46" s="248"/>
      <c r="FL46" s="238"/>
      <c r="FM46" s="238"/>
      <c r="FN46" s="238"/>
      <c r="FO46" s="60"/>
      <c r="FQ46" s="242" t="s">
        <v>433</v>
      </c>
      <c r="FR46" s="248"/>
      <c r="FS46" s="248"/>
      <c r="FT46" s="248"/>
      <c r="FU46" s="238"/>
      <c r="FV46" s="238"/>
      <c r="FW46" s="238"/>
      <c r="FX46" s="60"/>
      <c r="FZ46" s="242" t="s">
        <v>433</v>
      </c>
      <c r="GA46" s="248"/>
      <c r="GB46" s="248"/>
      <c r="GC46" s="248"/>
      <c r="GD46" s="238"/>
      <c r="GE46" s="238"/>
      <c r="GF46" s="238"/>
      <c r="GG46" s="60"/>
      <c r="GI46" s="242" t="s">
        <v>433</v>
      </c>
      <c r="GJ46" s="248"/>
      <c r="GK46" s="248"/>
      <c r="GL46" s="248"/>
      <c r="GM46" s="238"/>
      <c r="GN46" s="238"/>
      <c r="GO46" s="238"/>
      <c r="GP46" s="60"/>
      <c r="GR46" s="242" t="s">
        <v>433</v>
      </c>
      <c r="GS46" s="248"/>
      <c r="GT46" s="248"/>
      <c r="GU46" s="248"/>
      <c r="GV46" s="238"/>
      <c r="GW46" s="238"/>
      <c r="GX46" s="238"/>
      <c r="GY46" s="60"/>
      <c r="HA46" s="242" t="s">
        <v>433</v>
      </c>
      <c r="HB46" s="248"/>
      <c r="HC46" s="248"/>
      <c r="HD46" s="248"/>
      <c r="HE46" s="238"/>
      <c r="HF46" s="238"/>
      <c r="HG46" s="238"/>
      <c r="HH46" s="60"/>
      <c r="HJ46" s="242" t="s">
        <v>433</v>
      </c>
      <c r="HK46" s="248"/>
      <c r="HL46" s="248"/>
      <c r="HM46" s="248"/>
      <c r="HN46" s="238"/>
      <c r="HO46" s="238"/>
      <c r="HP46" s="238"/>
      <c r="HQ46" s="60"/>
      <c r="HS46" s="242" t="s">
        <v>433</v>
      </c>
      <c r="HT46" s="248"/>
      <c r="HU46" s="248"/>
      <c r="HV46" s="248"/>
      <c r="HW46" s="238"/>
      <c r="HX46" s="238"/>
      <c r="HY46" s="238"/>
      <c r="HZ46" s="60"/>
    </row>
    <row r="47" spans="1:234" ht="52.8" outlineLevel="1" x14ac:dyDescent="0.25">
      <c r="C47" s="242" t="s">
        <v>434</v>
      </c>
      <c r="D47" s="238"/>
      <c r="E47" s="238"/>
      <c r="F47" s="238"/>
      <c r="G47" s="238"/>
      <c r="H47" s="238"/>
      <c r="I47" s="238"/>
      <c r="K47" s="242" t="s">
        <v>434</v>
      </c>
      <c r="L47" s="248">
        <v>10</v>
      </c>
      <c r="M47" s="248">
        <v>8</v>
      </c>
      <c r="N47" s="248">
        <v>5</v>
      </c>
      <c r="O47" s="248">
        <v>1</v>
      </c>
      <c r="P47" s="248">
        <v>0</v>
      </c>
      <c r="Q47" s="248">
        <v>10</v>
      </c>
      <c r="R47" s="60"/>
      <c r="T47" s="242" t="s">
        <v>434</v>
      </c>
      <c r="U47" s="248"/>
      <c r="V47" s="248"/>
      <c r="W47" s="248"/>
      <c r="X47" s="238"/>
      <c r="Y47" s="238"/>
      <c r="Z47" s="238"/>
      <c r="AA47" s="60"/>
      <c r="AC47" s="242" t="s">
        <v>434</v>
      </c>
      <c r="AD47" s="248"/>
      <c r="AE47" s="248"/>
      <c r="AF47" s="248"/>
      <c r="AG47" s="238"/>
      <c r="AH47" s="238"/>
      <c r="AI47" s="238"/>
      <c r="AJ47" s="60"/>
      <c r="AL47" s="242" t="s">
        <v>434</v>
      </c>
      <c r="AM47" s="248"/>
      <c r="AN47" s="248"/>
      <c r="AO47" s="248"/>
      <c r="AP47" s="238"/>
      <c r="AQ47" s="238"/>
      <c r="AR47" s="238"/>
      <c r="AS47" s="60"/>
      <c r="AU47" s="242" t="s">
        <v>434</v>
      </c>
      <c r="AV47" s="248"/>
      <c r="AW47" s="248"/>
      <c r="AX47" s="248"/>
      <c r="AY47" s="238"/>
      <c r="AZ47" s="238"/>
      <c r="BA47" s="238"/>
      <c r="BB47" s="60"/>
      <c r="BD47" s="242" t="s">
        <v>434</v>
      </c>
      <c r="BE47" s="248"/>
      <c r="BF47" s="248"/>
      <c r="BG47" s="248"/>
      <c r="BH47" s="238"/>
      <c r="BI47" s="238"/>
      <c r="BJ47" s="238"/>
      <c r="BK47" s="60"/>
      <c r="BM47" s="242" t="s">
        <v>434</v>
      </c>
      <c r="BN47" s="248"/>
      <c r="BO47" s="248"/>
      <c r="BP47" s="248"/>
      <c r="BQ47" s="238"/>
      <c r="BR47" s="238"/>
      <c r="BS47" s="238"/>
      <c r="BT47" s="60"/>
      <c r="BV47" s="242" t="s">
        <v>434</v>
      </c>
      <c r="BW47" s="248"/>
      <c r="BX47" s="248"/>
      <c r="BY47" s="248"/>
      <c r="BZ47" s="238"/>
      <c r="CA47" s="238"/>
      <c r="CB47" s="238"/>
      <c r="CC47" s="60"/>
      <c r="CE47" s="242" t="s">
        <v>434</v>
      </c>
      <c r="CF47" s="248"/>
      <c r="CG47" s="248"/>
      <c r="CH47" s="248"/>
      <c r="CI47" s="238"/>
      <c r="CJ47" s="238"/>
      <c r="CK47" s="238"/>
      <c r="CL47" s="60"/>
      <c r="CN47" s="242" t="s">
        <v>434</v>
      </c>
      <c r="CO47" s="248"/>
      <c r="CP47" s="248"/>
      <c r="CQ47" s="248"/>
      <c r="CR47" s="238"/>
      <c r="CS47" s="238"/>
      <c r="CT47" s="238"/>
      <c r="CU47" s="60"/>
      <c r="CW47" s="242" t="s">
        <v>434</v>
      </c>
      <c r="CX47" s="248"/>
      <c r="CY47" s="248"/>
      <c r="CZ47" s="248"/>
      <c r="DA47" s="238"/>
      <c r="DB47" s="238"/>
      <c r="DC47" s="238"/>
      <c r="DD47" s="60"/>
      <c r="DF47" s="242" t="s">
        <v>434</v>
      </c>
      <c r="DG47" s="248"/>
      <c r="DH47" s="248"/>
      <c r="DI47" s="248"/>
      <c r="DJ47" s="238"/>
      <c r="DK47" s="238"/>
      <c r="DL47" s="238"/>
      <c r="DM47" s="60"/>
      <c r="DO47" s="242" t="s">
        <v>434</v>
      </c>
      <c r="DP47" s="248"/>
      <c r="DQ47" s="248"/>
      <c r="DR47" s="248"/>
      <c r="DS47" s="238"/>
      <c r="DT47" s="238"/>
      <c r="DU47" s="238"/>
      <c r="DV47" s="60"/>
      <c r="DX47" s="242" t="s">
        <v>434</v>
      </c>
      <c r="DY47" s="248"/>
      <c r="DZ47" s="248"/>
      <c r="EA47" s="248"/>
      <c r="EB47" s="238"/>
      <c r="EC47" s="238"/>
      <c r="ED47" s="238"/>
      <c r="EE47" s="60"/>
      <c r="EG47" s="242" t="s">
        <v>434</v>
      </c>
      <c r="EH47" s="248"/>
      <c r="EI47" s="248"/>
      <c r="EJ47" s="248"/>
      <c r="EK47" s="238"/>
      <c r="EL47" s="238"/>
      <c r="EM47" s="238"/>
      <c r="EN47" s="60"/>
      <c r="EP47" s="242" t="s">
        <v>434</v>
      </c>
      <c r="EQ47" s="248"/>
      <c r="ER47" s="248"/>
      <c r="ES47" s="248"/>
      <c r="ET47" s="238"/>
      <c r="EU47" s="238"/>
      <c r="EV47" s="238"/>
      <c r="EW47" s="60"/>
      <c r="EY47" s="242" t="s">
        <v>434</v>
      </c>
      <c r="EZ47" s="248"/>
      <c r="FA47" s="248"/>
      <c r="FB47" s="248"/>
      <c r="FC47" s="238"/>
      <c r="FD47" s="238"/>
      <c r="FE47" s="238"/>
      <c r="FF47" s="60"/>
      <c r="FH47" s="242" t="s">
        <v>434</v>
      </c>
      <c r="FI47" s="248"/>
      <c r="FJ47" s="248"/>
      <c r="FK47" s="248"/>
      <c r="FL47" s="238"/>
      <c r="FM47" s="238"/>
      <c r="FN47" s="238"/>
      <c r="FO47" s="60"/>
      <c r="FQ47" s="242" t="s">
        <v>434</v>
      </c>
      <c r="FR47" s="248"/>
      <c r="FS47" s="248"/>
      <c r="FT47" s="248"/>
      <c r="FU47" s="238"/>
      <c r="FV47" s="238"/>
      <c r="FW47" s="238"/>
      <c r="FX47" s="60"/>
      <c r="FZ47" s="242" t="s">
        <v>434</v>
      </c>
      <c r="GA47" s="248"/>
      <c r="GB47" s="248"/>
      <c r="GC47" s="248"/>
      <c r="GD47" s="238"/>
      <c r="GE47" s="238"/>
      <c r="GF47" s="238"/>
      <c r="GG47" s="60"/>
      <c r="GI47" s="242" t="s">
        <v>434</v>
      </c>
      <c r="GJ47" s="248"/>
      <c r="GK47" s="248"/>
      <c r="GL47" s="248"/>
      <c r="GM47" s="238"/>
      <c r="GN47" s="238"/>
      <c r="GO47" s="238"/>
      <c r="GP47" s="60"/>
      <c r="GR47" s="242" t="s">
        <v>434</v>
      </c>
      <c r="GS47" s="248"/>
      <c r="GT47" s="248"/>
      <c r="GU47" s="248"/>
      <c r="GV47" s="238"/>
      <c r="GW47" s="238"/>
      <c r="GX47" s="238"/>
      <c r="GY47" s="60"/>
      <c r="HA47" s="242" t="s">
        <v>434</v>
      </c>
      <c r="HB47" s="248"/>
      <c r="HC47" s="248"/>
      <c r="HD47" s="248"/>
      <c r="HE47" s="238"/>
      <c r="HF47" s="238"/>
      <c r="HG47" s="238"/>
      <c r="HH47" s="60"/>
      <c r="HJ47" s="242" t="s">
        <v>434</v>
      </c>
      <c r="HK47" s="248"/>
      <c r="HL47" s="248"/>
      <c r="HM47" s="248"/>
      <c r="HN47" s="238"/>
      <c r="HO47" s="238"/>
      <c r="HP47" s="238"/>
      <c r="HQ47" s="60"/>
      <c r="HS47" s="242" t="s">
        <v>434</v>
      </c>
      <c r="HT47" s="248"/>
      <c r="HU47" s="248"/>
      <c r="HV47" s="248"/>
      <c r="HW47" s="238"/>
      <c r="HX47" s="238"/>
      <c r="HY47" s="238"/>
      <c r="HZ47" s="60"/>
    </row>
    <row r="48" spans="1:234" ht="66" outlineLevel="1" x14ac:dyDescent="0.25">
      <c r="C48" s="242" t="s">
        <v>435</v>
      </c>
      <c r="D48" s="238"/>
      <c r="E48" s="238"/>
      <c r="F48" s="238"/>
      <c r="G48" s="238"/>
      <c r="H48" s="238"/>
      <c r="I48" s="238"/>
      <c r="K48" s="242" t="s">
        <v>435</v>
      </c>
      <c r="L48" s="248">
        <v>8</v>
      </c>
      <c r="M48" s="248">
        <v>10</v>
      </c>
      <c r="N48" s="248">
        <v>7</v>
      </c>
      <c r="O48" s="248">
        <v>10</v>
      </c>
      <c r="P48" s="248">
        <v>10</v>
      </c>
      <c r="Q48" s="248">
        <v>3</v>
      </c>
      <c r="R48" s="60"/>
      <c r="T48" s="242" t="s">
        <v>435</v>
      </c>
      <c r="U48" s="248"/>
      <c r="V48" s="248"/>
      <c r="W48" s="248"/>
      <c r="X48" s="238"/>
      <c r="Y48" s="238"/>
      <c r="Z48" s="238"/>
      <c r="AA48" s="60"/>
      <c r="AC48" s="242" t="s">
        <v>435</v>
      </c>
      <c r="AD48" s="248"/>
      <c r="AE48" s="248"/>
      <c r="AF48" s="248"/>
      <c r="AG48" s="238"/>
      <c r="AH48" s="238"/>
      <c r="AI48" s="238"/>
      <c r="AJ48" s="60"/>
      <c r="AL48" s="242" t="s">
        <v>435</v>
      </c>
      <c r="AM48" s="248"/>
      <c r="AN48" s="248"/>
      <c r="AO48" s="248"/>
      <c r="AP48" s="238"/>
      <c r="AQ48" s="238"/>
      <c r="AR48" s="238"/>
      <c r="AS48" s="60"/>
      <c r="AU48" s="242" t="s">
        <v>435</v>
      </c>
      <c r="AV48" s="248"/>
      <c r="AW48" s="248"/>
      <c r="AX48" s="248"/>
      <c r="AY48" s="238"/>
      <c r="AZ48" s="238"/>
      <c r="BA48" s="238"/>
      <c r="BB48" s="60"/>
      <c r="BD48" s="242" t="s">
        <v>435</v>
      </c>
      <c r="BE48" s="248"/>
      <c r="BF48" s="248"/>
      <c r="BG48" s="248"/>
      <c r="BH48" s="238"/>
      <c r="BI48" s="238"/>
      <c r="BJ48" s="238"/>
      <c r="BK48" s="60"/>
      <c r="BM48" s="242" t="s">
        <v>435</v>
      </c>
      <c r="BN48" s="248"/>
      <c r="BO48" s="248"/>
      <c r="BP48" s="248"/>
      <c r="BQ48" s="238"/>
      <c r="BR48" s="238"/>
      <c r="BS48" s="238"/>
      <c r="BT48" s="60"/>
      <c r="BV48" s="242" t="s">
        <v>435</v>
      </c>
      <c r="BW48" s="248"/>
      <c r="BX48" s="248"/>
      <c r="BY48" s="248"/>
      <c r="BZ48" s="238"/>
      <c r="CA48" s="238"/>
      <c r="CB48" s="238"/>
      <c r="CC48" s="60"/>
      <c r="CE48" s="242" t="s">
        <v>435</v>
      </c>
      <c r="CF48" s="248"/>
      <c r="CG48" s="248"/>
      <c r="CH48" s="248"/>
      <c r="CI48" s="238"/>
      <c r="CJ48" s="238"/>
      <c r="CK48" s="238"/>
      <c r="CL48" s="60"/>
      <c r="CN48" s="242" t="s">
        <v>435</v>
      </c>
      <c r="CO48" s="248"/>
      <c r="CP48" s="248"/>
      <c r="CQ48" s="248"/>
      <c r="CR48" s="238"/>
      <c r="CS48" s="238"/>
      <c r="CT48" s="238"/>
      <c r="CU48" s="60"/>
      <c r="CW48" s="242" t="s">
        <v>435</v>
      </c>
      <c r="CX48" s="248"/>
      <c r="CY48" s="248"/>
      <c r="CZ48" s="248"/>
      <c r="DA48" s="238"/>
      <c r="DB48" s="238"/>
      <c r="DC48" s="238"/>
      <c r="DD48" s="60"/>
      <c r="DF48" s="242" t="s">
        <v>435</v>
      </c>
      <c r="DG48" s="248"/>
      <c r="DH48" s="248"/>
      <c r="DI48" s="248"/>
      <c r="DJ48" s="238"/>
      <c r="DK48" s="238"/>
      <c r="DL48" s="238"/>
      <c r="DM48" s="60"/>
      <c r="DO48" s="242" t="s">
        <v>435</v>
      </c>
      <c r="DP48" s="248"/>
      <c r="DQ48" s="248"/>
      <c r="DR48" s="248"/>
      <c r="DS48" s="238"/>
      <c r="DT48" s="238"/>
      <c r="DU48" s="238"/>
      <c r="DV48" s="60"/>
      <c r="DX48" s="242" t="s">
        <v>435</v>
      </c>
      <c r="DY48" s="248"/>
      <c r="DZ48" s="248"/>
      <c r="EA48" s="248"/>
      <c r="EB48" s="238"/>
      <c r="EC48" s="238"/>
      <c r="ED48" s="238"/>
      <c r="EE48" s="60"/>
      <c r="EG48" s="242" t="s">
        <v>435</v>
      </c>
      <c r="EH48" s="248"/>
      <c r="EI48" s="248"/>
      <c r="EJ48" s="248"/>
      <c r="EK48" s="238"/>
      <c r="EL48" s="238"/>
      <c r="EM48" s="238"/>
      <c r="EN48" s="60"/>
      <c r="EP48" s="242" t="s">
        <v>435</v>
      </c>
      <c r="EQ48" s="248"/>
      <c r="ER48" s="248"/>
      <c r="ES48" s="248"/>
      <c r="ET48" s="238"/>
      <c r="EU48" s="238"/>
      <c r="EV48" s="238"/>
      <c r="EW48" s="60"/>
      <c r="EY48" s="242" t="s">
        <v>435</v>
      </c>
      <c r="EZ48" s="248"/>
      <c r="FA48" s="248"/>
      <c r="FB48" s="248"/>
      <c r="FC48" s="238"/>
      <c r="FD48" s="238"/>
      <c r="FE48" s="238"/>
      <c r="FF48" s="60"/>
      <c r="FH48" s="242" t="s">
        <v>435</v>
      </c>
      <c r="FI48" s="248"/>
      <c r="FJ48" s="248"/>
      <c r="FK48" s="248"/>
      <c r="FL48" s="238"/>
      <c r="FM48" s="238"/>
      <c r="FN48" s="238"/>
      <c r="FO48" s="60"/>
      <c r="FQ48" s="242" t="s">
        <v>435</v>
      </c>
      <c r="FR48" s="248"/>
      <c r="FS48" s="248"/>
      <c r="FT48" s="248"/>
      <c r="FU48" s="238"/>
      <c r="FV48" s="238"/>
      <c r="FW48" s="238"/>
      <c r="FX48" s="60"/>
      <c r="FZ48" s="242" t="s">
        <v>435</v>
      </c>
      <c r="GA48" s="248"/>
      <c r="GB48" s="248"/>
      <c r="GC48" s="248"/>
      <c r="GD48" s="238"/>
      <c r="GE48" s="238"/>
      <c r="GF48" s="238"/>
      <c r="GG48" s="60"/>
      <c r="GI48" s="242" t="s">
        <v>435</v>
      </c>
      <c r="GJ48" s="248"/>
      <c r="GK48" s="248"/>
      <c r="GL48" s="248"/>
      <c r="GM48" s="238"/>
      <c r="GN48" s="238"/>
      <c r="GO48" s="238"/>
      <c r="GP48" s="60"/>
      <c r="GR48" s="242" t="s">
        <v>435</v>
      </c>
      <c r="GS48" s="248"/>
      <c r="GT48" s="248"/>
      <c r="GU48" s="248"/>
      <c r="GV48" s="238"/>
      <c r="GW48" s="238"/>
      <c r="GX48" s="238"/>
      <c r="GY48" s="60"/>
      <c r="HA48" s="242" t="s">
        <v>435</v>
      </c>
      <c r="HB48" s="248"/>
      <c r="HC48" s="248"/>
      <c r="HD48" s="248"/>
      <c r="HE48" s="238"/>
      <c r="HF48" s="238"/>
      <c r="HG48" s="238"/>
      <c r="HH48" s="60"/>
      <c r="HJ48" s="242" t="s">
        <v>435</v>
      </c>
      <c r="HK48" s="248"/>
      <c r="HL48" s="248"/>
      <c r="HM48" s="248"/>
      <c r="HN48" s="238"/>
      <c r="HO48" s="238"/>
      <c r="HP48" s="238"/>
      <c r="HQ48" s="60"/>
      <c r="HS48" s="242" t="s">
        <v>435</v>
      </c>
      <c r="HT48" s="248"/>
      <c r="HU48" s="248"/>
      <c r="HV48" s="248"/>
      <c r="HW48" s="238"/>
      <c r="HX48" s="238"/>
      <c r="HY48" s="238"/>
      <c r="HZ48" s="60"/>
    </row>
    <row r="49" spans="1:234" ht="39.6" outlineLevel="1" collapsed="1" x14ac:dyDescent="0.25">
      <c r="C49" s="242" t="s">
        <v>170</v>
      </c>
      <c r="D49" s="238"/>
      <c r="E49" s="238"/>
      <c r="F49" s="238"/>
      <c r="G49" s="238"/>
      <c r="H49" s="238"/>
      <c r="I49" s="238"/>
      <c r="K49" s="242" t="s">
        <v>170</v>
      </c>
      <c r="L49" s="248">
        <v>10</v>
      </c>
      <c r="M49" s="248">
        <v>0</v>
      </c>
      <c r="N49" s="248">
        <v>5</v>
      </c>
      <c r="O49" s="248">
        <v>0</v>
      </c>
      <c r="P49" s="248">
        <v>2</v>
      </c>
      <c r="Q49" s="248">
        <v>0</v>
      </c>
      <c r="R49" s="60"/>
      <c r="T49" s="242" t="s">
        <v>170</v>
      </c>
      <c r="U49" s="248"/>
      <c r="V49" s="248"/>
      <c r="W49" s="248"/>
      <c r="X49" s="238"/>
      <c r="Y49" s="238"/>
      <c r="Z49" s="238"/>
      <c r="AA49" s="60"/>
      <c r="AC49" s="242" t="s">
        <v>170</v>
      </c>
      <c r="AD49" s="248"/>
      <c r="AE49" s="248"/>
      <c r="AF49" s="248"/>
      <c r="AG49" s="238"/>
      <c r="AH49" s="238"/>
      <c r="AI49" s="238"/>
      <c r="AJ49" s="60"/>
      <c r="AL49" s="242" t="s">
        <v>170</v>
      </c>
      <c r="AM49" s="248"/>
      <c r="AN49" s="248"/>
      <c r="AO49" s="248"/>
      <c r="AP49" s="238"/>
      <c r="AQ49" s="238"/>
      <c r="AR49" s="238"/>
      <c r="AS49" s="60"/>
      <c r="AU49" s="242" t="s">
        <v>170</v>
      </c>
      <c r="AV49" s="248"/>
      <c r="AW49" s="248"/>
      <c r="AX49" s="248"/>
      <c r="AY49" s="238"/>
      <c r="AZ49" s="238"/>
      <c r="BA49" s="238"/>
      <c r="BB49" s="60"/>
      <c r="BD49" s="242" t="s">
        <v>170</v>
      </c>
      <c r="BE49" s="248"/>
      <c r="BF49" s="248"/>
      <c r="BG49" s="248"/>
      <c r="BH49" s="238"/>
      <c r="BI49" s="238"/>
      <c r="BJ49" s="238"/>
      <c r="BK49" s="60"/>
      <c r="BM49" s="242" t="s">
        <v>170</v>
      </c>
      <c r="BN49" s="248"/>
      <c r="BO49" s="248"/>
      <c r="BP49" s="248"/>
      <c r="BQ49" s="238"/>
      <c r="BR49" s="238"/>
      <c r="BS49" s="238"/>
      <c r="BT49" s="60"/>
      <c r="BV49" s="242" t="s">
        <v>170</v>
      </c>
      <c r="BW49" s="248"/>
      <c r="BX49" s="248"/>
      <c r="BY49" s="248"/>
      <c r="BZ49" s="238"/>
      <c r="CA49" s="238"/>
      <c r="CB49" s="238"/>
      <c r="CC49" s="60"/>
      <c r="CE49" s="242" t="s">
        <v>170</v>
      </c>
      <c r="CF49" s="248"/>
      <c r="CG49" s="248"/>
      <c r="CH49" s="248"/>
      <c r="CI49" s="238"/>
      <c r="CJ49" s="238"/>
      <c r="CK49" s="238"/>
      <c r="CL49" s="60"/>
      <c r="CN49" s="242" t="s">
        <v>170</v>
      </c>
      <c r="CO49" s="248"/>
      <c r="CP49" s="248"/>
      <c r="CQ49" s="248"/>
      <c r="CR49" s="238"/>
      <c r="CS49" s="238"/>
      <c r="CT49" s="238"/>
      <c r="CU49" s="60"/>
      <c r="CW49" s="242" t="s">
        <v>170</v>
      </c>
      <c r="CX49" s="248"/>
      <c r="CY49" s="248"/>
      <c r="CZ49" s="248"/>
      <c r="DA49" s="238"/>
      <c r="DB49" s="238"/>
      <c r="DC49" s="238"/>
      <c r="DD49" s="60"/>
      <c r="DF49" s="242" t="s">
        <v>170</v>
      </c>
      <c r="DG49" s="248"/>
      <c r="DH49" s="248"/>
      <c r="DI49" s="248"/>
      <c r="DJ49" s="238"/>
      <c r="DK49" s="238"/>
      <c r="DL49" s="238"/>
      <c r="DM49" s="60"/>
      <c r="DO49" s="242" t="s">
        <v>170</v>
      </c>
      <c r="DP49" s="248"/>
      <c r="DQ49" s="248"/>
      <c r="DR49" s="248"/>
      <c r="DS49" s="238"/>
      <c r="DT49" s="238"/>
      <c r="DU49" s="238"/>
      <c r="DV49" s="60"/>
      <c r="DX49" s="242" t="s">
        <v>170</v>
      </c>
      <c r="DY49" s="248"/>
      <c r="DZ49" s="248"/>
      <c r="EA49" s="248"/>
      <c r="EB49" s="238"/>
      <c r="EC49" s="238"/>
      <c r="ED49" s="238"/>
      <c r="EE49" s="60"/>
      <c r="EG49" s="242" t="s">
        <v>170</v>
      </c>
      <c r="EH49" s="248"/>
      <c r="EI49" s="248"/>
      <c r="EJ49" s="248"/>
      <c r="EK49" s="238"/>
      <c r="EL49" s="238"/>
      <c r="EM49" s="238"/>
      <c r="EN49" s="60"/>
      <c r="EP49" s="242" t="s">
        <v>170</v>
      </c>
      <c r="EQ49" s="248"/>
      <c r="ER49" s="248"/>
      <c r="ES49" s="248"/>
      <c r="ET49" s="238"/>
      <c r="EU49" s="238"/>
      <c r="EV49" s="238"/>
      <c r="EW49" s="60"/>
      <c r="EY49" s="242" t="s">
        <v>170</v>
      </c>
      <c r="EZ49" s="248"/>
      <c r="FA49" s="248"/>
      <c r="FB49" s="248"/>
      <c r="FC49" s="238"/>
      <c r="FD49" s="238"/>
      <c r="FE49" s="238"/>
      <c r="FF49" s="60"/>
      <c r="FH49" s="242" t="s">
        <v>170</v>
      </c>
      <c r="FI49" s="248"/>
      <c r="FJ49" s="248"/>
      <c r="FK49" s="248"/>
      <c r="FL49" s="238"/>
      <c r="FM49" s="238"/>
      <c r="FN49" s="238"/>
      <c r="FO49" s="60"/>
      <c r="FQ49" s="242" t="s">
        <v>170</v>
      </c>
      <c r="FR49" s="248"/>
      <c r="FS49" s="248"/>
      <c r="FT49" s="248"/>
      <c r="FU49" s="238"/>
      <c r="FV49" s="238"/>
      <c r="FW49" s="238"/>
      <c r="FX49" s="60"/>
      <c r="FZ49" s="242" t="s">
        <v>170</v>
      </c>
      <c r="GA49" s="248"/>
      <c r="GB49" s="248"/>
      <c r="GC49" s="248"/>
      <c r="GD49" s="238"/>
      <c r="GE49" s="238"/>
      <c r="GF49" s="238"/>
      <c r="GG49" s="60"/>
      <c r="GI49" s="242" t="s">
        <v>170</v>
      </c>
      <c r="GJ49" s="248"/>
      <c r="GK49" s="248"/>
      <c r="GL49" s="248"/>
      <c r="GM49" s="238"/>
      <c r="GN49" s="238"/>
      <c r="GO49" s="238"/>
      <c r="GP49" s="60"/>
      <c r="GR49" s="242" t="s">
        <v>170</v>
      </c>
      <c r="GS49" s="248"/>
      <c r="GT49" s="248"/>
      <c r="GU49" s="248"/>
      <c r="GV49" s="238"/>
      <c r="GW49" s="238"/>
      <c r="GX49" s="238"/>
      <c r="GY49" s="60"/>
      <c r="HA49" s="242" t="s">
        <v>170</v>
      </c>
      <c r="HB49" s="248"/>
      <c r="HC49" s="248"/>
      <c r="HD49" s="248"/>
      <c r="HE49" s="238"/>
      <c r="HF49" s="238"/>
      <c r="HG49" s="238"/>
      <c r="HH49" s="60"/>
      <c r="HJ49" s="242" t="s">
        <v>170</v>
      </c>
      <c r="HK49" s="248"/>
      <c r="HL49" s="248"/>
      <c r="HM49" s="248"/>
      <c r="HN49" s="238"/>
      <c r="HO49" s="238"/>
      <c r="HP49" s="238"/>
      <c r="HQ49" s="60"/>
      <c r="HS49" s="242" t="s">
        <v>170</v>
      </c>
      <c r="HT49" s="248"/>
      <c r="HU49" s="248"/>
      <c r="HV49" s="248"/>
      <c r="HW49" s="238"/>
      <c r="HX49" s="238"/>
      <c r="HY49" s="238"/>
      <c r="HZ49" s="60"/>
    </row>
    <row r="50" spans="1:234" ht="39.6" outlineLevel="1" x14ac:dyDescent="0.25">
      <c r="C50" s="242" t="s">
        <v>436</v>
      </c>
      <c r="D50" s="238"/>
      <c r="E50" s="238"/>
      <c r="F50" s="238"/>
      <c r="G50" s="238"/>
      <c r="H50" s="238"/>
      <c r="I50" s="238"/>
      <c r="K50" s="242" t="s">
        <v>436</v>
      </c>
      <c r="L50" s="248">
        <v>10</v>
      </c>
      <c r="M50" s="248">
        <v>5</v>
      </c>
      <c r="N50" s="248">
        <v>5</v>
      </c>
      <c r="O50" s="248">
        <v>5</v>
      </c>
      <c r="P50" s="248">
        <v>10</v>
      </c>
      <c r="Q50" s="248">
        <v>0</v>
      </c>
      <c r="R50" s="60"/>
      <c r="T50" s="242" t="s">
        <v>436</v>
      </c>
      <c r="U50" s="248"/>
      <c r="V50" s="248"/>
      <c r="W50" s="248"/>
      <c r="X50" s="238"/>
      <c r="Y50" s="238"/>
      <c r="Z50" s="238"/>
      <c r="AA50" s="60"/>
      <c r="AC50" s="242" t="s">
        <v>436</v>
      </c>
      <c r="AD50" s="248"/>
      <c r="AE50" s="248"/>
      <c r="AF50" s="248"/>
      <c r="AG50" s="238"/>
      <c r="AH50" s="238"/>
      <c r="AI50" s="238"/>
      <c r="AJ50" s="60"/>
      <c r="AL50" s="242" t="s">
        <v>436</v>
      </c>
      <c r="AM50" s="248"/>
      <c r="AN50" s="248"/>
      <c r="AO50" s="248"/>
      <c r="AP50" s="238"/>
      <c r="AQ50" s="238"/>
      <c r="AR50" s="238"/>
      <c r="AS50" s="60"/>
      <c r="AU50" s="242" t="s">
        <v>436</v>
      </c>
      <c r="AV50" s="248"/>
      <c r="AW50" s="248"/>
      <c r="AX50" s="248"/>
      <c r="AY50" s="238"/>
      <c r="AZ50" s="238"/>
      <c r="BA50" s="238"/>
      <c r="BB50" s="60"/>
      <c r="BD50" s="242" t="s">
        <v>436</v>
      </c>
      <c r="BE50" s="248"/>
      <c r="BF50" s="248"/>
      <c r="BG50" s="248"/>
      <c r="BH50" s="238"/>
      <c r="BI50" s="238"/>
      <c r="BJ50" s="238"/>
      <c r="BK50" s="60"/>
      <c r="BM50" s="242" t="s">
        <v>436</v>
      </c>
      <c r="BN50" s="248"/>
      <c r="BO50" s="248"/>
      <c r="BP50" s="248"/>
      <c r="BQ50" s="238"/>
      <c r="BR50" s="238"/>
      <c r="BS50" s="238"/>
      <c r="BT50" s="60"/>
      <c r="BV50" s="242" t="s">
        <v>436</v>
      </c>
      <c r="BW50" s="248"/>
      <c r="BX50" s="248"/>
      <c r="BY50" s="248"/>
      <c r="BZ50" s="238"/>
      <c r="CA50" s="238"/>
      <c r="CB50" s="238"/>
      <c r="CC50" s="60"/>
      <c r="CE50" s="242" t="s">
        <v>436</v>
      </c>
      <c r="CF50" s="248"/>
      <c r="CG50" s="248"/>
      <c r="CH50" s="248"/>
      <c r="CI50" s="238"/>
      <c r="CJ50" s="238"/>
      <c r="CK50" s="238"/>
      <c r="CL50" s="60"/>
      <c r="CN50" s="242" t="s">
        <v>436</v>
      </c>
      <c r="CO50" s="248"/>
      <c r="CP50" s="248"/>
      <c r="CQ50" s="248"/>
      <c r="CR50" s="238"/>
      <c r="CS50" s="238"/>
      <c r="CT50" s="238"/>
      <c r="CU50" s="60"/>
      <c r="CW50" s="242" t="s">
        <v>436</v>
      </c>
      <c r="CX50" s="248"/>
      <c r="CY50" s="248"/>
      <c r="CZ50" s="248"/>
      <c r="DA50" s="238"/>
      <c r="DB50" s="238"/>
      <c r="DC50" s="238"/>
      <c r="DD50" s="60"/>
      <c r="DF50" s="242" t="s">
        <v>436</v>
      </c>
      <c r="DG50" s="248"/>
      <c r="DH50" s="248"/>
      <c r="DI50" s="248"/>
      <c r="DJ50" s="238"/>
      <c r="DK50" s="238"/>
      <c r="DL50" s="238"/>
      <c r="DM50" s="60"/>
      <c r="DO50" s="242" t="s">
        <v>436</v>
      </c>
      <c r="DP50" s="248"/>
      <c r="DQ50" s="248"/>
      <c r="DR50" s="248"/>
      <c r="DS50" s="238"/>
      <c r="DT50" s="238"/>
      <c r="DU50" s="238"/>
      <c r="DV50" s="60"/>
      <c r="DX50" s="242" t="s">
        <v>436</v>
      </c>
      <c r="DY50" s="248"/>
      <c r="DZ50" s="248"/>
      <c r="EA50" s="248"/>
      <c r="EB50" s="238"/>
      <c r="EC50" s="238"/>
      <c r="ED50" s="238"/>
      <c r="EE50" s="60"/>
      <c r="EG50" s="242" t="s">
        <v>436</v>
      </c>
      <c r="EH50" s="248"/>
      <c r="EI50" s="248"/>
      <c r="EJ50" s="248"/>
      <c r="EK50" s="238"/>
      <c r="EL50" s="238"/>
      <c r="EM50" s="238"/>
      <c r="EN50" s="60"/>
      <c r="EP50" s="242" t="s">
        <v>436</v>
      </c>
      <c r="EQ50" s="248"/>
      <c r="ER50" s="248"/>
      <c r="ES50" s="248"/>
      <c r="ET50" s="238"/>
      <c r="EU50" s="238"/>
      <c r="EV50" s="238"/>
      <c r="EW50" s="60"/>
      <c r="EY50" s="242" t="s">
        <v>436</v>
      </c>
      <c r="EZ50" s="248"/>
      <c r="FA50" s="248"/>
      <c r="FB50" s="248"/>
      <c r="FC50" s="238"/>
      <c r="FD50" s="238"/>
      <c r="FE50" s="238"/>
      <c r="FF50" s="60"/>
      <c r="FH50" s="242" t="s">
        <v>436</v>
      </c>
      <c r="FI50" s="248"/>
      <c r="FJ50" s="248"/>
      <c r="FK50" s="248"/>
      <c r="FL50" s="238"/>
      <c r="FM50" s="238"/>
      <c r="FN50" s="238"/>
      <c r="FO50" s="60"/>
      <c r="FQ50" s="242" t="s">
        <v>436</v>
      </c>
      <c r="FR50" s="248"/>
      <c r="FS50" s="248"/>
      <c r="FT50" s="248"/>
      <c r="FU50" s="238"/>
      <c r="FV50" s="238"/>
      <c r="FW50" s="238"/>
      <c r="FX50" s="60"/>
      <c r="FZ50" s="242" t="s">
        <v>436</v>
      </c>
      <c r="GA50" s="248"/>
      <c r="GB50" s="248"/>
      <c r="GC50" s="248"/>
      <c r="GD50" s="238"/>
      <c r="GE50" s="238"/>
      <c r="GF50" s="238"/>
      <c r="GG50" s="60"/>
      <c r="GI50" s="242" t="s">
        <v>436</v>
      </c>
      <c r="GJ50" s="248"/>
      <c r="GK50" s="248"/>
      <c r="GL50" s="248"/>
      <c r="GM50" s="238"/>
      <c r="GN50" s="238"/>
      <c r="GO50" s="238"/>
      <c r="GP50" s="60"/>
      <c r="GR50" s="242" t="s">
        <v>436</v>
      </c>
      <c r="GS50" s="248"/>
      <c r="GT50" s="248"/>
      <c r="GU50" s="248"/>
      <c r="GV50" s="238"/>
      <c r="GW50" s="238"/>
      <c r="GX50" s="238"/>
      <c r="GY50" s="60"/>
      <c r="HA50" s="242" t="s">
        <v>436</v>
      </c>
      <c r="HB50" s="248"/>
      <c r="HC50" s="248"/>
      <c r="HD50" s="248"/>
      <c r="HE50" s="238"/>
      <c r="HF50" s="238"/>
      <c r="HG50" s="238"/>
      <c r="HH50" s="60"/>
      <c r="HJ50" s="242" t="s">
        <v>436</v>
      </c>
      <c r="HK50" s="248"/>
      <c r="HL50" s="248"/>
      <c r="HM50" s="248"/>
      <c r="HN50" s="238"/>
      <c r="HO50" s="238"/>
      <c r="HP50" s="238"/>
      <c r="HQ50" s="60"/>
      <c r="HS50" s="242" t="s">
        <v>436</v>
      </c>
      <c r="HT50" s="248"/>
      <c r="HU50" s="248"/>
      <c r="HV50" s="248"/>
      <c r="HW50" s="238"/>
      <c r="HX50" s="238"/>
      <c r="HY50" s="238"/>
      <c r="HZ50" s="60"/>
    </row>
    <row r="51" spans="1:234" ht="39.6" outlineLevel="1" x14ac:dyDescent="0.25">
      <c r="C51" s="242" t="s">
        <v>181</v>
      </c>
      <c r="D51" s="238"/>
      <c r="E51" s="238"/>
      <c r="F51" s="238"/>
      <c r="G51" s="238"/>
      <c r="H51" s="238"/>
      <c r="I51" s="238"/>
      <c r="K51" s="242" t="s">
        <v>181</v>
      </c>
      <c r="L51" s="248">
        <v>10</v>
      </c>
      <c r="M51" s="248">
        <v>10</v>
      </c>
      <c r="N51" s="248">
        <v>10</v>
      </c>
      <c r="O51" s="248">
        <v>10</v>
      </c>
      <c r="P51" s="248">
        <v>10</v>
      </c>
      <c r="Q51" s="248">
        <v>10</v>
      </c>
      <c r="R51" s="1"/>
      <c r="T51" s="242" t="s">
        <v>181</v>
      </c>
      <c r="U51" s="248"/>
      <c r="V51" s="248"/>
      <c r="W51" s="248"/>
      <c r="X51" s="238"/>
      <c r="Y51" s="238"/>
      <c r="Z51" s="238"/>
      <c r="AA51" s="1"/>
      <c r="AC51" s="242" t="s">
        <v>181</v>
      </c>
      <c r="AD51" s="248"/>
      <c r="AE51" s="248"/>
      <c r="AF51" s="248"/>
      <c r="AG51" s="238"/>
      <c r="AH51" s="238"/>
      <c r="AI51" s="238"/>
      <c r="AJ51" s="1"/>
      <c r="AL51" s="242" t="s">
        <v>181</v>
      </c>
      <c r="AM51" s="248"/>
      <c r="AN51" s="248"/>
      <c r="AO51" s="248"/>
      <c r="AP51" s="238"/>
      <c r="AQ51" s="238"/>
      <c r="AR51" s="238"/>
      <c r="AS51" s="1"/>
      <c r="AU51" s="242" t="s">
        <v>181</v>
      </c>
      <c r="AV51" s="248"/>
      <c r="AW51" s="248"/>
      <c r="AX51" s="248"/>
      <c r="AY51" s="238"/>
      <c r="AZ51" s="238"/>
      <c r="BA51" s="238"/>
      <c r="BB51" s="1"/>
      <c r="BD51" s="242" t="s">
        <v>181</v>
      </c>
      <c r="BE51" s="248"/>
      <c r="BF51" s="248"/>
      <c r="BG51" s="248"/>
      <c r="BH51" s="238"/>
      <c r="BI51" s="238"/>
      <c r="BJ51" s="238"/>
      <c r="BK51" s="1"/>
      <c r="BM51" s="242" t="s">
        <v>181</v>
      </c>
      <c r="BN51" s="248"/>
      <c r="BO51" s="248"/>
      <c r="BP51" s="248"/>
      <c r="BQ51" s="238"/>
      <c r="BR51" s="238"/>
      <c r="BS51" s="238"/>
      <c r="BT51" s="1"/>
      <c r="BV51" s="242" t="s">
        <v>181</v>
      </c>
      <c r="BW51" s="248"/>
      <c r="BX51" s="248"/>
      <c r="BY51" s="248"/>
      <c r="BZ51" s="238"/>
      <c r="CA51" s="238"/>
      <c r="CB51" s="238"/>
      <c r="CC51" s="1"/>
      <c r="CE51" s="242" t="s">
        <v>181</v>
      </c>
      <c r="CF51" s="248"/>
      <c r="CG51" s="248"/>
      <c r="CH51" s="248"/>
      <c r="CI51" s="238"/>
      <c r="CJ51" s="238"/>
      <c r="CK51" s="238"/>
      <c r="CL51" s="1"/>
      <c r="CN51" s="242" t="s">
        <v>181</v>
      </c>
      <c r="CO51" s="248"/>
      <c r="CP51" s="248"/>
      <c r="CQ51" s="248"/>
      <c r="CR51" s="238"/>
      <c r="CS51" s="238"/>
      <c r="CT51" s="238"/>
      <c r="CU51" s="1"/>
      <c r="CW51" s="242" t="s">
        <v>181</v>
      </c>
      <c r="CX51" s="248"/>
      <c r="CY51" s="248"/>
      <c r="CZ51" s="248"/>
      <c r="DA51" s="238"/>
      <c r="DB51" s="238"/>
      <c r="DC51" s="238"/>
      <c r="DD51" s="1"/>
      <c r="DF51" s="242" t="s">
        <v>181</v>
      </c>
      <c r="DG51" s="248"/>
      <c r="DH51" s="248"/>
      <c r="DI51" s="248"/>
      <c r="DJ51" s="238"/>
      <c r="DK51" s="238"/>
      <c r="DL51" s="238"/>
      <c r="DM51" s="1"/>
      <c r="DO51" s="242" t="s">
        <v>181</v>
      </c>
      <c r="DP51" s="248"/>
      <c r="DQ51" s="248"/>
      <c r="DR51" s="248"/>
      <c r="DS51" s="238"/>
      <c r="DT51" s="238"/>
      <c r="DU51" s="238"/>
      <c r="DV51" s="1"/>
      <c r="DX51" s="242" t="s">
        <v>181</v>
      </c>
      <c r="DY51" s="248"/>
      <c r="DZ51" s="248"/>
      <c r="EA51" s="248"/>
      <c r="EB51" s="238"/>
      <c r="EC51" s="238"/>
      <c r="ED51" s="238"/>
      <c r="EE51" s="1"/>
      <c r="EG51" s="242" t="s">
        <v>181</v>
      </c>
      <c r="EH51" s="248"/>
      <c r="EI51" s="248"/>
      <c r="EJ51" s="248"/>
      <c r="EK51" s="238"/>
      <c r="EL51" s="238"/>
      <c r="EM51" s="238"/>
      <c r="EN51" s="1"/>
      <c r="EP51" s="242" t="s">
        <v>181</v>
      </c>
      <c r="EQ51" s="248"/>
      <c r="ER51" s="248"/>
      <c r="ES51" s="248"/>
      <c r="ET51" s="238"/>
      <c r="EU51" s="238"/>
      <c r="EV51" s="238"/>
      <c r="EW51" s="1"/>
      <c r="EY51" s="242" t="s">
        <v>181</v>
      </c>
      <c r="EZ51" s="248"/>
      <c r="FA51" s="248"/>
      <c r="FB51" s="248"/>
      <c r="FC51" s="238"/>
      <c r="FD51" s="238"/>
      <c r="FE51" s="238"/>
      <c r="FF51" s="1"/>
      <c r="FH51" s="242" t="s">
        <v>181</v>
      </c>
      <c r="FI51" s="248"/>
      <c r="FJ51" s="248"/>
      <c r="FK51" s="248"/>
      <c r="FL51" s="238"/>
      <c r="FM51" s="238"/>
      <c r="FN51" s="238"/>
      <c r="FO51" s="1"/>
      <c r="FQ51" s="242" t="s">
        <v>181</v>
      </c>
      <c r="FR51" s="248"/>
      <c r="FS51" s="248"/>
      <c r="FT51" s="248"/>
      <c r="FU51" s="238"/>
      <c r="FV51" s="238"/>
      <c r="FW51" s="238"/>
      <c r="FX51" s="1"/>
      <c r="FZ51" s="242" t="s">
        <v>181</v>
      </c>
      <c r="GA51" s="248"/>
      <c r="GB51" s="248"/>
      <c r="GC51" s="248"/>
      <c r="GD51" s="238"/>
      <c r="GE51" s="238"/>
      <c r="GF51" s="238"/>
      <c r="GG51" s="1"/>
      <c r="GI51" s="242" t="s">
        <v>181</v>
      </c>
      <c r="GJ51" s="248"/>
      <c r="GK51" s="248"/>
      <c r="GL51" s="248"/>
      <c r="GM51" s="238"/>
      <c r="GN51" s="238"/>
      <c r="GO51" s="238"/>
      <c r="GP51" s="1"/>
      <c r="GR51" s="242" t="s">
        <v>181</v>
      </c>
      <c r="GS51" s="248"/>
      <c r="GT51" s="248"/>
      <c r="GU51" s="248"/>
      <c r="GV51" s="238"/>
      <c r="GW51" s="238"/>
      <c r="GX51" s="238"/>
      <c r="GY51" s="1"/>
      <c r="HA51" s="242" t="s">
        <v>181</v>
      </c>
      <c r="HB51" s="248"/>
      <c r="HC51" s="248"/>
      <c r="HD51" s="248"/>
      <c r="HE51" s="238"/>
      <c r="HF51" s="238"/>
      <c r="HG51" s="238"/>
      <c r="HH51" s="1"/>
      <c r="HJ51" s="242" t="s">
        <v>181</v>
      </c>
      <c r="HK51" s="248"/>
      <c r="HL51" s="248"/>
      <c r="HM51" s="248"/>
      <c r="HN51" s="238"/>
      <c r="HO51" s="238"/>
      <c r="HP51" s="238"/>
      <c r="HQ51" s="1"/>
      <c r="HS51" s="242" t="s">
        <v>181</v>
      </c>
      <c r="HT51" s="248"/>
      <c r="HU51" s="248"/>
      <c r="HV51" s="248"/>
      <c r="HW51" s="238"/>
      <c r="HX51" s="238"/>
      <c r="HY51" s="238"/>
      <c r="HZ51" s="1"/>
    </row>
    <row r="52" spans="1:234" ht="13.8" outlineLevel="1" x14ac:dyDescent="0.25">
      <c r="C52" s="228" t="s">
        <v>1</v>
      </c>
      <c r="D52" s="229">
        <f>AVERAGE(L52,U52,AD52,AM52,AV52,BE52,BN52,BW52,CF52,CO52,CX52,DG52,DP52,DY52,EH52,EQ52,EZ52,FI52,FR52,GA52,GJ52,GS52,HB52,HK52,HT52)</f>
        <v>9.6666666666666661</v>
      </c>
      <c r="E52" s="229">
        <f t="shared" ref="E52:I52" si="500">AVERAGE(M52,V52,AE52,AN52,AW52,BF52,BO52,BX52,CG52,CP52,CY52,DH52,DQ52,DZ52,EI52,ER52,FA52,FJ52,FS52,GB52,GK52,GT52,HC52,HL52,HU52)</f>
        <v>7.166666666666667</v>
      </c>
      <c r="F52" s="229">
        <f t="shared" si="500"/>
        <v>7</v>
      </c>
      <c r="G52" s="229">
        <f t="shared" si="500"/>
        <v>5.666666666666667</v>
      </c>
      <c r="H52" s="229">
        <f t="shared" si="500"/>
        <v>7</v>
      </c>
      <c r="I52" s="229">
        <f t="shared" si="500"/>
        <v>4.666666666666667</v>
      </c>
      <c r="K52" s="250" t="s">
        <v>1</v>
      </c>
      <c r="L52" s="251">
        <f t="shared" ref="L52:Q52" si="501">IF(COUNT(L46:L51)=0,"",AVERAGE(L46:L51))</f>
        <v>9.6666666666666661</v>
      </c>
      <c r="M52" s="251">
        <f t="shared" si="501"/>
        <v>7.166666666666667</v>
      </c>
      <c r="N52" s="251">
        <f t="shared" si="501"/>
        <v>7</v>
      </c>
      <c r="O52" s="251">
        <f t="shared" si="501"/>
        <v>5.666666666666667</v>
      </c>
      <c r="P52" s="251">
        <f t="shared" si="501"/>
        <v>7</v>
      </c>
      <c r="Q52" s="251">
        <f t="shared" si="501"/>
        <v>4.666666666666667</v>
      </c>
      <c r="R52" s="1"/>
      <c r="T52" s="250" t="s">
        <v>1</v>
      </c>
      <c r="U52" s="251" t="str">
        <f t="shared" ref="U52:Z52" si="502">IF(COUNT(U46:U51)=0,"",AVERAGE(U46:U51))</f>
        <v/>
      </c>
      <c r="V52" s="251" t="str">
        <f t="shared" si="502"/>
        <v/>
      </c>
      <c r="W52" s="251" t="str">
        <f t="shared" si="502"/>
        <v/>
      </c>
      <c r="X52" s="251" t="str">
        <f t="shared" si="502"/>
        <v/>
      </c>
      <c r="Y52" s="251" t="str">
        <f t="shared" si="502"/>
        <v/>
      </c>
      <c r="Z52" s="251" t="str">
        <f t="shared" si="502"/>
        <v/>
      </c>
      <c r="AA52" s="1"/>
      <c r="AC52" s="250" t="s">
        <v>1</v>
      </c>
      <c r="AD52" s="251" t="str">
        <f t="shared" ref="AD52:AI52" si="503">IF(COUNT(AD46:AD51)=0,"",AVERAGE(AD46:AD51))</f>
        <v/>
      </c>
      <c r="AE52" s="251" t="str">
        <f t="shared" si="503"/>
        <v/>
      </c>
      <c r="AF52" s="251" t="str">
        <f t="shared" si="503"/>
        <v/>
      </c>
      <c r="AG52" s="251" t="str">
        <f t="shared" si="503"/>
        <v/>
      </c>
      <c r="AH52" s="251" t="str">
        <f t="shared" si="503"/>
        <v/>
      </c>
      <c r="AI52" s="251" t="str">
        <f t="shared" si="503"/>
        <v/>
      </c>
      <c r="AJ52" s="1"/>
      <c r="AL52" s="250" t="s">
        <v>1</v>
      </c>
      <c r="AM52" s="251" t="str">
        <f t="shared" ref="AM52:AR52" si="504">IF(COUNT(AM46:AM51)=0,"",AVERAGE(AM46:AM51))</f>
        <v/>
      </c>
      <c r="AN52" s="251" t="str">
        <f t="shared" si="504"/>
        <v/>
      </c>
      <c r="AO52" s="251" t="str">
        <f t="shared" si="504"/>
        <v/>
      </c>
      <c r="AP52" s="251" t="str">
        <f t="shared" si="504"/>
        <v/>
      </c>
      <c r="AQ52" s="251" t="str">
        <f t="shared" si="504"/>
        <v/>
      </c>
      <c r="AR52" s="251" t="str">
        <f t="shared" si="504"/>
        <v/>
      </c>
      <c r="AS52" s="1"/>
      <c r="AU52" s="250" t="s">
        <v>1</v>
      </c>
      <c r="AV52" s="251" t="str">
        <f t="shared" ref="AV52:BA52" si="505">IF(COUNT(AV46:AV51)=0,"",AVERAGE(AV46:AV51))</f>
        <v/>
      </c>
      <c r="AW52" s="251" t="str">
        <f t="shared" si="505"/>
        <v/>
      </c>
      <c r="AX52" s="251" t="str">
        <f t="shared" si="505"/>
        <v/>
      </c>
      <c r="AY52" s="251" t="str">
        <f t="shared" si="505"/>
        <v/>
      </c>
      <c r="AZ52" s="251" t="str">
        <f t="shared" si="505"/>
        <v/>
      </c>
      <c r="BA52" s="251" t="str">
        <f t="shared" si="505"/>
        <v/>
      </c>
      <c r="BB52" s="1"/>
      <c r="BD52" s="250" t="s">
        <v>1</v>
      </c>
      <c r="BE52" s="251" t="str">
        <f t="shared" ref="BE52:BJ52" si="506">IF(COUNT(BE46:BE51)=0,"",AVERAGE(BE46:BE51))</f>
        <v/>
      </c>
      <c r="BF52" s="251" t="str">
        <f t="shared" si="506"/>
        <v/>
      </c>
      <c r="BG52" s="251" t="str">
        <f t="shared" si="506"/>
        <v/>
      </c>
      <c r="BH52" s="251" t="str">
        <f t="shared" si="506"/>
        <v/>
      </c>
      <c r="BI52" s="251" t="str">
        <f t="shared" si="506"/>
        <v/>
      </c>
      <c r="BJ52" s="251" t="str">
        <f t="shared" si="506"/>
        <v/>
      </c>
      <c r="BK52" s="1"/>
      <c r="BM52" s="250" t="s">
        <v>1</v>
      </c>
      <c r="BN52" s="251" t="str">
        <f t="shared" ref="BN52:BS52" si="507">IF(COUNT(BN46:BN51)=0,"",AVERAGE(BN46:BN51))</f>
        <v/>
      </c>
      <c r="BO52" s="251" t="str">
        <f t="shared" si="507"/>
        <v/>
      </c>
      <c r="BP52" s="251" t="str">
        <f t="shared" si="507"/>
        <v/>
      </c>
      <c r="BQ52" s="251" t="str">
        <f t="shared" si="507"/>
        <v/>
      </c>
      <c r="BR52" s="251" t="str">
        <f t="shared" si="507"/>
        <v/>
      </c>
      <c r="BS52" s="251" t="str">
        <f t="shared" si="507"/>
        <v/>
      </c>
      <c r="BT52" s="1"/>
      <c r="BV52" s="250" t="s">
        <v>1</v>
      </c>
      <c r="BW52" s="251" t="str">
        <f t="shared" ref="BW52:CB52" si="508">IF(COUNT(BW46:BW51)=0,"",AVERAGE(BW46:BW51))</f>
        <v/>
      </c>
      <c r="BX52" s="251" t="str">
        <f t="shared" si="508"/>
        <v/>
      </c>
      <c r="BY52" s="251" t="str">
        <f t="shared" si="508"/>
        <v/>
      </c>
      <c r="BZ52" s="251" t="str">
        <f t="shared" si="508"/>
        <v/>
      </c>
      <c r="CA52" s="251" t="str">
        <f t="shared" si="508"/>
        <v/>
      </c>
      <c r="CB52" s="251" t="str">
        <f t="shared" si="508"/>
        <v/>
      </c>
      <c r="CC52" s="1"/>
      <c r="CE52" s="250" t="s">
        <v>1</v>
      </c>
      <c r="CF52" s="251" t="str">
        <f t="shared" ref="CF52:CK52" si="509">IF(COUNT(CF46:CF51)=0,"",AVERAGE(CF46:CF51))</f>
        <v/>
      </c>
      <c r="CG52" s="251" t="str">
        <f t="shared" si="509"/>
        <v/>
      </c>
      <c r="CH52" s="251" t="str">
        <f t="shared" si="509"/>
        <v/>
      </c>
      <c r="CI52" s="251" t="str">
        <f t="shared" si="509"/>
        <v/>
      </c>
      <c r="CJ52" s="251" t="str">
        <f t="shared" si="509"/>
        <v/>
      </c>
      <c r="CK52" s="251" t="str">
        <f t="shared" si="509"/>
        <v/>
      </c>
      <c r="CL52" s="1"/>
      <c r="CN52" s="250" t="s">
        <v>1</v>
      </c>
      <c r="CO52" s="251" t="str">
        <f t="shared" ref="CO52:CT52" si="510">IF(COUNT(CO46:CO51)=0,"",AVERAGE(CO46:CO51))</f>
        <v/>
      </c>
      <c r="CP52" s="251" t="str">
        <f t="shared" si="510"/>
        <v/>
      </c>
      <c r="CQ52" s="251" t="str">
        <f t="shared" si="510"/>
        <v/>
      </c>
      <c r="CR52" s="251" t="str">
        <f t="shared" si="510"/>
        <v/>
      </c>
      <c r="CS52" s="251" t="str">
        <f t="shared" si="510"/>
        <v/>
      </c>
      <c r="CT52" s="251" t="str">
        <f t="shared" si="510"/>
        <v/>
      </c>
      <c r="CU52" s="1"/>
      <c r="CW52" s="250" t="s">
        <v>1</v>
      </c>
      <c r="CX52" s="251" t="str">
        <f t="shared" ref="CX52:DC52" si="511">IF(COUNT(CX46:CX51)=0,"",AVERAGE(CX46:CX51))</f>
        <v/>
      </c>
      <c r="CY52" s="251" t="str">
        <f t="shared" si="511"/>
        <v/>
      </c>
      <c r="CZ52" s="251" t="str">
        <f t="shared" si="511"/>
        <v/>
      </c>
      <c r="DA52" s="251" t="str">
        <f t="shared" si="511"/>
        <v/>
      </c>
      <c r="DB52" s="251" t="str">
        <f t="shared" si="511"/>
        <v/>
      </c>
      <c r="DC52" s="251" t="str">
        <f t="shared" si="511"/>
        <v/>
      </c>
      <c r="DD52" s="1"/>
      <c r="DF52" s="250" t="s">
        <v>1</v>
      </c>
      <c r="DG52" s="251" t="str">
        <f t="shared" ref="DG52:DL52" si="512">IF(COUNT(DG46:DG51)=0,"",AVERAGE(DG46:DG51))</f>
        <v/>
      </c>
      <c r="DH52" s="251" t="str">
        <f t="shared" si="512"/>
        <v/>
      </c>
      <c r="DI52" s="251" t="str">
        <f t="shared" si="512"/>
        <v/>
      </c>
      <c r="DJ52" s="251" t="str">
        <f t="shared" si="512"/>
        <v/>
      </c>
      <c r="DK52" s="251" t="str">
        <f t="shared" si="512"/>
        <v/>
      </c>
      <c r="DL52" s="251" t="str">
        <f t="shared" si="512"/>
        <v/>
      </c>
      <c r="DM52" s="1"/>
      <c r="DO52" s="250" t="s">
        <v>1</v>
      </c>
      <c r="DP52" s="251" t="str">
        <f t="shared" ref="DP52:DU52" si="513">IF(COUNT(DP46:DP51)=0,"",AVERAGE(DP46:DP51))</f>
        <v/>
      </c>
      <c r="DQ52" s="251" t="str">
        <f t="shared" si="513"/>
        <v/>
      </c>
      <c r="DR52" s="251" t="str">
        <f t="shared" si="513"/>
        <v/>
      </c>
      <c r="DS52" s="251" t="str">
        <f t="shared" si="513"/>
        <v/>
      </c>
      <c r="DT52" s="251" t="str">
        <f t="shared" si="513"/>
        <v/>
      </c>
      <c r="DU52" s="251" t="str">
        <f t="shared" si="513"/>
        <v/>
      </c>
      <c r="DV52" s="1"/>
      <c r="DX52" s="250" t="s">
        <v>1</v>
      </c>
      <c r="DY52" s="251" t="str">
        <f t="shared" ref="DY52:ED52" si="514">IF(COUNT(DY46:DY51)=0,"",AVERAGE(DY46:DY51))</f>
        <v/>
      </c>
      <c r="DZ52" s="251" t="str">
        <f t="shared" si="514"/>
        <v/>
      </c>
      <c r="EA52" s="251" t="str">
        <f t="shared" si="514"/>
        <v/>
      </c>
      <c r="EB52" s="251" t="str">
        <f t="shared" si="514"/>
        <v/>
      </c>
      <c r="EC52" s="251" t="str">
        <f t="shared" si="514"/>
        <v/>
      </c>
      <c r="ED52" s="251" t="str">
        <f t="shared" si="514"/>
        <v/>
      </c>
      <c r="EE52" s="1"/>
      <c r="EG52" s="250" t="s">
        <v>1</v>
      </c>
      <c r="EH52" s="251" t="str">
        <f t="shared" ref="EH52:EM52" si="515">IF(COUNT(EH46:EH51)=0,"",AVERAGE(EH46:EH51))</f>
        <v/>
      </c>
      <c r="EI52" s="251" t="str">
        <f t="shared" si="515"/>
        <v/>
      </c>
      <c r="EJ52" s="251" t="str">
        <f t="shared" si="515"/>
        <v/>
      </c>
      <c r="EK52" s="251" t="str">
        <f t="shared" si="515"/>
        <v/>
      </c>
      <c r="EL52" s="251" t="str">
        <f t="shared" si="515"/>
        <v/>
      </c>
      <c r="EM52" s="251" t="str">
        <f t="shared" si="515"/>
        <v/>
      </c>
      <c r="EN52" s="1"/>
      <c r="EP52" s="250" t="s">
        <v>1</v>
      </c>
      <c r="EQ52" s="251" t="str">
        <f t="shared" ref="EQ52:EV52" si="516">IF(COUNT(EQ46:EQ51)=0,"",AVERAGE(EQ46:EQ51))</f>
        <v/>
      </c>
      <c r="ER52" s="251" t="str">
        <f t="shared" si="516"/>
        <v/>
      </c>
      <c r="ES52" s="251" t="str">
        <f t="shared" si="516"/>
        <v/>
      </c>
      <c r="ET52" s="251" t="str">
        <f t="shared" si="516"/>
        <v/>
      </c>
      <c r="EU52" s="251" t="str">
        <f t="shared" si="516"/>
        <v/>
      </c>
      <c r="EV52" s="251" t="str">
        <f t="shared" si="516"/>
        <v/>
      </c>
      <c r="EW52" s="1"/>
      <c r="EY52" s="250" t="s">
        <v>1</v>
      </c>
      <c r="EZ52" s="251" t="str">
        <f t="shared" ref="EZ52:FE52" si="517">IF(COUNT(EZ46:EZ51)=0,"",AVERAGE(EZ46:EZ51))</f>
        <v/>
      </c>
      <c r="FA52" s="251" t="str">
        <f t="shared" si="517"/>
        <v/>
      </c>
      <c r="FB52" s="251" t="str">
        <f t="shared" si="517"/>
        <v/>
      </c>
      <c r="FC52" s="251" t="str">
        <f t="shared" si="517"/>
        <v/>
      </c>
      <c r="FD52" s="251" t="str">
        <f t="shared" si="517"/>
        <v/>
      </c>
      <c r="FE52" s="251" t="str">
        <f t="shared" si="517"/>
        <v/>
      </c>
      <c r="FF52" s="1"/>
      <c r="FH52" s="250" t="s">
        <v>1</v>
      </c>
      <c r="FI52" s="251" t="str">
        <f t="shared" ref="FI52:FN52" si="518">IF(COUNT(FI46:FI51)=0,"",AVERAGE(FI46:FI51))</f>
        <v/>
      </c>
      <c r="FJ52" s="251" t="str">
        <f t="shared" si="518"/>
        <v/>
      </c>
      <c r="FK52" s="251" t="str">
        <f t="shared" si="518"/>
        <v/>
      </c>
      <c r="FL52" s="251" t="str">
        <f t="shared" si="518"/>
        <v/>
      </c>
      <c r="FM52" s="251" t="str">
        <f t="shared" si="518"/>
        <v/>
      </c>
      <c r="FN52" s="251" t="str">
        <f t="shared" si="518"/>
        <v/>
      </c>
      <c r="FO52" s="1"/>
      <c r="FQ52" s="250" t="s">
        <v>1</v>
      </c>
      <c r="FR52" s="251" t="str">
        <f t="shared" ref="FR52:FW52" si="519">IF(COUNT(FR46:FR51)=0,"",AVERAGE(FR46:FR51))</f>
        <v/>
      </c>
      <c r="FS52" s="251" t="str">
        <f t="shared" si="519"/>
        <v/>
      </c>
      <c r="FT52" s="251" t="str">
        <f t="shared" si="519"/>
        <v/>
      </c>
      <c r="FU52" s="251" t="str">
        <f t="shared" si="519"/>
        <v/>
      </c>
      <c r="FV52" s="251" t="str">
        <f t="shared" si="519"/>
        <v/>
      </c>
      <c r="FW52" s="251" t="str">
        <f t="shared" si="519"/>
        <v/>
      </c>
      <c r="FX52" s="1"/>
      <c r="FZ52" s="250" t="s">
        <v>1</v>
      </c>
      <c r="GA52" s="251" t="str">
        <f t="shared" ref="GA52:GF52" si="520">IF(COUNT(GA46:GA51)=0,"",AVERAGE(GA46:GA51))</f>
        <v/>
      </c>
      <c r="GB52" s="251" t="str">
        <f t="shared" si="520"/>
        <v/>
      </c>
      <c r="GC52" s="251" t="str">
        <f t="shared" si="520"/>
        <v/>
      </c>
      <c r="GD52" s="251" t="str">
        <f t="shared" si="520"/>
        <v/>
      </c>
      <c r="GE52" s="251" t="str">
        <f t="shared" si="520"/>
        <v/>
      </c>
      <c r="GF52" s="251" t="str">
        <f t="shared" si="520"/>
        <v/>
      </c>
      <c r="GG52" s="1"/>
      <c r="GI52" s="250" t="s">
        <v>1</v>
      </c>
      <c r="GJ52" s="251" t="str">
        <f t="shared" ref="GJ52:GO52" si="521">IF(COUNT(GJ46:GJ51)=0,"",AVERAGE(GJ46:GJ51))</f>
        <v/>
      </c>
      <c r="GK52" s="251" t="str">
        <f t="shared" si="521"/>
        <v/>
      </c>
      <c r="GL52" s="251" t="str">
        <f t="shared" si="521"/>
        <v/>
      </c>
      <c r="GM52" s="251" t="str">
        <f t="shared" si="521"/>
        <v/>
      </c>
      <c r="GN52" s="251" t="str">
        <f t="shared" si="521"/>
        <v/>
      </c>
      <c r="GO52" s="251" t="str">
        <f t="shared" si="521"/>
        <v/>
      </c>
      <c r="GP52" s="1"/>
      <c r="GR52" s="250" t="s">
        <v>1</v>
      </c>
      <c r="GS52" s="251" t="str">
        <f t="shared" ref="GS52:GX52" si="522">IF(COUNT(GS46:GS51)=0,"",AVERAGE(GS46:GS51))</f>
        <v/>
      </c>
      <c r="GT52" s="251" t="str">
        <f t="shared" si="522"/>
        <v/>
      </c>
      <c r="GU52" s="251" t="str">
        <f t="shared" si="522"/>
        <v/>
      </c>
      <c r="GV52" s="251" t="str">
        <f t="shared" si="522"/>
        <v/>
      </c>
      <c r="GW52" s="251" t="str">
        <f t="shared" si="522"/>
        <v/>
      </c>
      <c r="GX52" s="251" t="str">
        <f t="shared" si="522"/>
        <v/>
      </c>
      <c r="GY52" s="1"/>
      <c r="HA52" s="250" t="s">
        <v>1</v>
      </c>
      <c r="HB52" s="251" t="str">
        <f t="shared" ref="HB52:HG52" si="523">IF(COUNT(HB46:HB51)=0,"",AVERAGE(HB46:HB51))</f>
        <v/>
      </c>
      <c r="HC52" s="251" t="str">
        <f t="shared" si="523"/>
        <v/>
      </c>
      <c r="HD52" s="251" t="str">
        <f t="shared" si="523"/>
        <v/>
      </c>
      <c r="HE52" s="251" t="str">
        <f t="shared" si="523"/>
        <v/>
      </c>
      <c r="HF52" s="251" t="str">
        <f t="shared" si="523"/>
        <v/>
      </c>
      <c r="HG52" s="251" t="str">
        <f t="shared" si="523"/>
        <v/>
      </c>
      <c r="HH52" s="1"/>
      <c r="HJ52" s="250" t="s">
        <v>1</v>
      </c>
      <c r="HK52" s="251" t="str">
        <f t="shared" ref="HK52:HP52" si="524">IF(COUNT(HK46:HK51)=0,"",AVERAGE(HK46:HK51))</f>
        <v/>
      </c>
      <c r="HL52" s="251" t="str">
        <f t="shared" si="524"/>
        <v/>
      </c>
      <c r="HM52" s="251" t="str">
        <f t="shared" si="524"/>
        <v/>
      </c>
      <c r="HN52" s="251" t="str">
        <f t="shared" si="524"/>
        <v/>
      </c>
      <c r="HO52" s="251" t="str">
        <f t="shared" si="524"/>
        <v/>
      </c>
      <c r="HP52" s="251" t="str">
        <f t="shared" si="524"/>
        <v/>
      </c>
      <c r="HQ52" s="1"/>
      <c r="HS52" s="250" t="s">
        <v>1</v>
      </c>
      <c r="HT52" s="251" t="str">
        <f t="shared" ref="HT52:HY52" si="525">IF(COUNT(HT46:HT51)=0,"",AVERAGE(HT46:HT51))</f>
        <v/>
      </c>
      <c r="HU52" s="251" t="str">
        <f t="shared" si="525"/>
        <v/>
      </c>
      <c r="HV52" s="251" t="str">
        <f t="shared" si="525"/>
        <v/>
      </c>
      <c r="HW52" s="251" t="str">
        <f t="shared" si="525"/>
        <v/>
      </c>
      <c r="HX52" s="251" t="str">
        <f t="shared" si="525"/>
        <v/>
      </c>
      <c r="HY52" s="251" t="str">
        <f t="shared" si="525"/>
        <v/>
      </c>
      <c r="HZ52" s="1"/>
    </row>
    <row r="53" spans="1:234" x14ac:dyDescent="0.3">
      <c r="A53" s="226" t="s">
        <v>129</v>
      </c>
      <c r="B53" s="227">
        <f>IF(A53="High",High,(IF(A53="Medium",Medium,(IF(A53="Low",Low,0)))))</f>
        <v>1</v>
      </c>
      <c r="C53" s="236" t="s">
        <v>182</v>
      </c>
      <c r="D53" s="237">
        <f>D60</f>
        <v>6.166666666666667</v>
      </c>
      <c r="E53" s="237">
        <f t="shared" ref="E53:I53" si="526">E60</f>
        <v>4.5</v>
      </c>
      <c r="F53" s="237">
        <f t="shared" si="526"/>
        <v>6.166666666666667</v>
      </c>
      <c r="G53" s="237">
        <f t="shared" si="526"/>
        <v>6.333333333333333</v>
      </c>
      <c r="H53" s="237">
        <f t="shared" si="526"/>
        <v>7.833333333333333</v>
      </c>
      <c r="I53" s="237">
        <f t="shared" si="526"/>
        <v>4.333333333333333</v>
      </c>
      <c r="K53" s="15" t="s">
        <v>182</v>
      </c>
      <c r="L53" s="424" t="s">
        <v>560</v>
      </c>
      <c r="M53" s="425" t="s">
        <v>561</v>
      </c>
      <c r="N53" s="423" t="s">
        <v>562</v>
      </c>
      <c r="O53" s="425" t="s">
        <v>563</v>
      </c>
      <c r="P53" s="423" t="s">
        <v>564</v>
      </c>
      <c r="Q53" s="425" t="s">
        <v>565</v>
      </c>
      <c r="R53" s="1"/>
      <c r="T53" s="15" t="s">
        <v>182</v>
      </c>
      <c r="U53" s="4"/>
      <c r="V53" s="4"/>
      <c r="W53" s="4"/>
      <c r="X53" s="4"/>
      <c r="Y53" s="4"/>
      <c r="Z53" s="4"/>
      <c r="AA53" s="1"/>
      <c r="AC53" s="15" t="s">
        <v>182</v>
      </c>
      <c r="AD53" s="4"/>
      <c r="AE53" s="4"/>
      <c r="AF53" s="4"/>
      <c r="AG53" s="4"/>
      <c r="AH53" s="4"/>
      <c r="AI53" s="4"/>
      <c r="AJ53" s="1"/>
      <c r="AL53" s="15" t="s">
        <v>182</v>
      </c>
      <c r="AM53" s="4"/>
      <c r="AN53" s="4"/>
      <c r="AO53" s="4"/>
      <c r="AP53" s="4"/>
      <c r="AQ53" s="4"/>
      <c r="AR53" s="4"/>
      <c r="AS53" s="1"/>
      <c r="AU53" s="15" t="s">
        <v>182</v>
      </c>
      <c r="AV53" s="4"/>
      <c r="AW53" s="4"/>
      <c r="AX53" s="4"/>
      <c r="AY53" s="4"/>
      <c r="AZ53" s="4"/>
      <c r="BA53" s="4"/>
      <c r="BB53" s="1"/>
      <c r="BD53" s="15" t="s">
        <v>182</v>
      </c>
      <c r="BE53" s="4"/>
      <c r="BF53" s="4"/>
      <c r="BG53" s="4"/>
      <c r="BH53" s="4"/>
      <c r="BI53" s="4"/>
      <c r="BJ53" s="4"/>
      <c r="BK53" s="1"/>
      <c r="BM53" s="15" t="s">
        <v>182</v>
      </c>
      <c r="BN53" s="4"/>
      <c r="BO53" s="4"/>
      <c r="BP53" s="4"/>
      <c r="BQ53" s="4"/>
      <c r="BR53" s="4"/>
      <c r="BS53" s="4"/>
      <c r="BT53" s="1"/>
      <c r="BV53" s="15" t="s">
        <v>182</v>
      </c>
      <c r="BW53" s="4"/>
      <c r="BX53" s="4"/>
      <c r="BY53" s="4"/>
      <c r="BZ53" s="4"/>
      <c r="CA53" s="4"/>
      <c r="CB53" s="4"/>
      <c r="CC53" s="1"/>
      <c r="CE53" s="15" t="s">
        <v>182</v>
      </c>
      <c r="CF53" s="4"/>
      <c r="CG53" s="4"/>
      <c r="CH53" s="4"/>
      <c r="CI53" s="4"/>
      <c r="CJ53" s="4"/>
      <c r="CK53" s="4"/>
      <c r="CL53" s="1"/>
      <c r="CN53" s="15" t="s">
        <v>182</v>
      </c>
      <c r="CO53" s="4"/>
      <c r="CP53" s="4"/>
      <c r="CQ53" s="4"/>
      <c r="CR53" s="4"/>
      <c r="CS53" s="4"/>
      <c r="CT53" s="4"/>
      <c r="CU53" s="1"/>
      <c r="CW53" s="15" t="s">
        <v>182</v>
      </c>
      <c r="CX53" s="4"/>
      <c r="CY53" s="4"/>
      <c r="CZ53" s="4"/>
      <c r="DA53" s="4"/>
      <c r="DB53" s="4"/>
      <c r="DC53" s="4"/>
      <c r="DD53" s="1"/>
      <c r="DF53" s="15" t="s">
        <v>182</v>
      </c>
      <c r="DG53" s="4"/>
      <c r="DH53" s="4"/>
      <c r="DI53" s="4"/>
      <c r="DJ53" s="4"/>
      <c r="DK53" s="4"/>
      <c r="DL53" s="4"/>
      <c r="DM53" s="1"/>
      <c r="DO53" s="15" t="s">
        <v>182</v>
      </c>
      <c r="DP53" s="4"/>
      <c r="DQ53" s="4"/>
      <c r="DR53" s="4"/>
      <c r="DS53" s="4"/>
      <c r="DT53" s="4"/>
      <c r="DU53" s="4"/>
      <c r="DV53" s="1"/>
      <c r="DX53" s="15" t="s">
        <v>182</v>
      </c>
      <c r="DY53" s="4"/>
      <c r="DZ53" s="4"/>
      <c r="EA53" s="4"/>
      <c r="EB53" s="4"/>
      <c r="EC53" s="4"/>
      <c r="ED53" s="4"/>
      <c r="EE53" s="1"/>
      <c r="EG53" s="15" t="s">
        <v>182</v>
      </c>
      <c r="EH53" s="4"/>
      <c r="EI53" s="4"/>
      <c r="EJ53" s="4"/>
      <c r="EK53" s="4"/>
      <c r="EL53" s="4"/>
      <c r="EM53" s="4"/>
      <c r="EN53" s="1"/>
      <c r="EP53" s="15" t="s">
        <v>182</v>
      </c>
      <c r="EQ53" s="4"/>
      <c r="ER53" s="4"/>
      <c r="ES53" s="4"/>
      <c r="ET53" s="4"/>
      <c r="EU53" s="4"/>
      <c r="EV53" s="4"/>
      <c r="EW53" s="1"/>
      <c r="EY53" s="15" t="s">
        <v>182</v>
      </c>
      <c r="EZ53" s="4"/>
      <c r="FA53" s="4"/>
      <c r="FB53" s="4"/>
      <c r="FC53" s="4"/>
      <c r="FD53" s="4"/>
      <c r="FE53" s="4"/>
      <c r="FF53" s="1"/>
      <c r="FH53" s="15" t="s">
        <v>182</v>
      </c>
      <c r="FI53" s="4"/>
      <c r="FJ53" s="4"/>
      <c r="FK53" s="4"/>
      <c r="FL53" s="4"/>
      <c r="FM53" s="4"/>
      <c r="FN53" s="4"/>
      <c r="FO53" s="1"/>
      <c r="FQ53" s="15" t="s">
        <v>182</v>
      </c>
      <c r="FR53" s="4"/>
      <c r="FS53" s="4"/>
      <c r="FT53" s="4"/>
      <c r="FU53" s="4"/>
      <c r="FV53" s="4"/>
      <c r="FW53" s="4"/>
      <c r="FX53" s="1"/>
      <c r="FZ53" s="15" t="s">
        <v>182</v>
      </c>
      <c r="GA53" s="4"/>
      <c r="GB53" s="4"/>
      <c r="GC53" s="4"/>
      <c r="GD53" s="4"/>
      <c r="GE53" s="4"/>
      <c r="GF53" s="4"/>
      <c r="GG53" s="1"/>
      <c r="GI53" s="15" t="s">
        <v>182</v>
      </c>
      <c r="GJ53" s="4"/>
      <c r="GK53" s="4"/>
      <c r="GL53" s="4"/>
      <c r="GM53" s="4"/>
      <c r="GN53" s="4"/>
      <c r="GO53" s="4"/>
      <c r="GP53" s="1"/>
      <c r="GR53" s="15" t="s">
        <v>182</v>
      </c>
      <c r="GS53" s="4"/>
      <c r="GT53" s="4"/>
      <c r="GU53" s="4"/>
      <c r="GV53" s="4"/>
      <c r="GW53" s="4"/>
      <c r="GX53" s="4"/>
      <c r="GY53" s="1"/>
      <c r="HA53" s="15" t="s">
        <v>182</v>
      </c>
      <c r="HB53" s="4"/>
      <c r="HC53" s="4"/>
      <c r="HD53" s="4"/>
      <c r="HE53" s="4"/>
      <c r="HF53" s="4"/>
      <c r="HG53" s="4"/>
      <c r="HH53" s="1"/>
      <c r="HJ53" s="15" t="s">
        <v>182</v>
      </c>
      <c r="HK53" s="4"/>
      <c r="HL53" s="4"/>
      <c r="HM53" s="4"/>
      <c r="HN53" s="4"/>
      <c r="HO53" s="4"/>
      <c r="HP53" s="4"/>
      <c r="HQ53" s="1"/>
      <c r="HS53" s="15" t="s">
        <v>182</v>
      </c>
      <c r="HT53" s="4"/>
      <c r="HU53" s="4"/>
      <c r="HV53" s="4"/>
      <c r="HW53" s="4"/>
      <c r="HX53" s="4"/>
      <c r="HY53" s="4"/>
      <c r="HZ53" s="1"/>
    </row>
    <row r="54" spans="1:234" ht="52.8" outlineLevel="1" x14ac:dyDescent="0.25">
      <c r="C54" s="242" t="s">
        <v>433</v>
      </c>
      <c r="D54" s="238"/>
      <c r="E54" s="238"/>
      <c r="F54" s="238"/>
      <c r="G54" s="238"/>
      <c r="H54" s="238"/>
      <c r="I54" s="238"/>
      <c r="K54" s="242" t="s">
        <v>433</v>
      </c>
      <c r="L54" s="248">
        <v>7</v>
      </c>
      <c r="M54" s="248">
        <v>7</v>
      </c>
      <c r="N54" s="248">
        <v>3</v>
      </c>
      <c r="O54" s="248">
        <v>8</v>
      </c>
      <c r="P54" s="248">
        <v>7</v>
      </c>
      <c r="Q54" s="248">
        <v>5</v>
      </c>
      <c r="R54" s="60"/>
      <c r="T54" s="242" t="s">
        <v>433</v>
      </c>
      <c r="U54" s="248"/>
      <c r="V54" s="248"/>
      <c r="W54" s="248"/>
      <c r="X54" s="238"/>
      <c r="Y54" s="238"/>
      <c r="Z54" s="238"/>
      <c r="AA54" s="60"/>
      <c r="AC54" s="242" t="s">
        <v>433</v>
      </c>
      <c r="AD54" s="248"/>
      <c r="AE54" s="248"/>
      <c r="AF54" s="248"/>
      <c r="AG54" s="238"/>
      <c r="AH54" s="238"/>
      <c r="AI54" s="238"/>
      <c r="AJ54" s="60"/>
      <c r="AL54" s="242" t="s">
        <v>433</v>
      </c>
      <c r="AM54" s="248"/>
      <c r="AN54" s="248"/>
      <c r="AO54" s="248"/>
      <c r="AP54" s="238"/>
      <c r="AQ54" s="238"/>
      <c r="AR54" s="238"/>
      <c r="AS54" s="60"/>
      <c r="AU54" s="242" t="s">
        <v>433</v>
      </c>
      <c r="AV54" s="248"/>
      <c r="AW54" s="248"/>
      <c r="AX54" s="248"/>
      <c r="AY54" s="238"/>
      <c r="AZ54" s="238"/>
      <c r="BA54" s="238"/>
      <c r="BB54" s="60"/>
      <c r="BD54" s="242" t="s">
        <v>433</v>
      </c>
      <c r="BE54" s="248"/>
      <c r="BF54" s="248"/>
      <c r="BG54" s="248"/>
      <c r="BH54" s="238"/>
      <c r="BI54" s="238"/>
      <c r="BJ54" s="238"/>
      <c r="BK54" s="60"/>
      <c r="BM54" s="242" t="s">
        <v>433</v>
      </c>
      <c r="BN54" s="248"/>
      <c r="BO54" s="248"/>
      <c r="BP54" s="248"/>
      <c r="BQ54" s="238"/>
      <c r="BR54" s="238"/>
      <c r="BS54" s="238"/>
      <c r="BT54" s="60"/>
      <c r="BV54" s="242" t="s">
        <v>433</v>
      </c>
      <c r="BW54" s="248"/>
      <c r="BX54" s="248"/>
      <c r="BY54" s="248"/>
      <c r="BZ54" s="238"/>
      <c r="CA54" s="238"/>
      <c r="CB54" s="238"/>
      <c r="CC54" s="60"/>
      <c r="CE54" s="242" t="s">
        <v>433</v>
      </c>
      <c r="CF54" s="248"/>
      <c r="CG54" s="248"/>
      <c r="CH54" s="248"/>
      <c r="CI54" s="238"/>
      <c r="CJ54" s="238"/>
      <c r="CK54" s="238"/>
      <c r="CL54" s="60"/>
      <c r="CN54" s="242" t="s">
        <v>433</v>
      </c>
      <c r="CO54" s="248"/>
      <c r="CP54" s="248"/>
      <c r="CQ54" s="248"/>
      <c r="CR54" s="238"/>
      <c r="CS54" s="238"/>
      <c r="CT54" s="238"/>
      <c r="CU54" s="60"/>
      <c r="CW54" s="242" t="s">
        <v>433</v>
      </c>
      <c r="CX54" s="248"/>
      <c r="CY54" s="248"/>
      <c r="CZ54" s="248"/>
      <c r="DA54" s="238"/>
      <c r="DB54" s="238"/>
      <c r="DC54" s="238"/>
      <c r="DD54" s="60"/>
      <c r="DF54" s="242" t="s">
        <v>433</v>
      </c>
      <c r="DG54" s="248"/>
      <c r="DH54" s="248"/>
      <c r="DI54" s="248"/>
      <c r="DJ54" s="238"/>
      <c r="DK54" s="238"/>
      <c r="DL54" s="238"/>
      <c r="DM54" s="60"/>
      <c r="DO54" s="242" t="s">
        <v>433</v>
      </c>
      <c r="DP54" s="248"/>
      <c r="DQ54" s="248"/>
      <c r="DR54" s="248"/>
      <c r="DS54" s="238"/>
      <c r="DT54" s="238"/>
      <c r="DU54" s="238"/>
      <c r="DV54" s="60"/>
      <c r="DX54" s="242" t="s">
        <v>433</v>
      </c>
      <c r="DY54" s="248"/>
      <c r="DZ54" s="248"/>
      <c r="EA54" s="248"/>
      <c r="EB54" s="238"/>
      <c r="EC54" s="238"/>
      <c r="ED54" s="238"/>
      <c r="EE54" s="60"/>
      <c r="EG54" s="242" t="s">
        <v>433</v>
      </c>
      <c r="EH54" s="248"/>
      <c r="EI54" s="248"/>
      <c r="EJ54" s="248"/>
      <c r="EK54" s="238"/>
      <c r="EL54" s="238"/>
      <c r="EM54" s="238"/>
      <c r="EN54" s="60"/>
      <c r="EP54" s="242" t="s">
        <v>433</v>
      </c>
      <c r="EQ54" s="248"/>
      <c r="ER54" s="248"/>
      <c r="ES54" s="248"/>
      <c r="ET54" s="238"/>
      <c r="EU54" s="238"/>
      <c r="EV54" s="238"/>
      <c r="EW54" s="60"/>
      <c r="EY54" s="242" t="s">
        <v>433</v>
      </c>
      <c r="EZ54" s="248"/>
      <c r="FA54" s="248"/>
      <c r="FB54" s="248"/>
      <c r="FC54" s="238"/>
      <c r="FD54" s="238"/>
      <c r="FE54" s="238"/>
      <c r="FF54" s="60"/>
      <c r="FH54" s="242" t="s">
        <v>433</v>
      </c>
      <c r="FI54" s="248"/>
      <c r="FJ54" s="248"/>
      <c r="FK54" s="248"/>
      <c r="FL54" s="238"/>
      <c r="FM54" s="238"/>
      <c r="FN54" s="238"/>
      <c r="FO54" s="60"/>
      <c r="FQ54" s="242" t="s">
        <v>433</v>
      </c>
      <c r="FR54" s="248"/>
      <c r="FS54" s="248"/>
      <c r="FT54" s="248"/>
      <c r="FU54" s="238"/>
      <c r="FV54" s="238"/>
      <c r="FW54" s="238"/>
      <c r="FX54" s="60"/>
      <c r="FZ54" s="242" t="s">
        <v>433</v>
      </c>
      <c r="GA54" s="248"/>
      <c r="GB54" s="248"/>
      <c r="GC54" s="248"/>
      <c r="GD54" s="238"/>
      <c r="GE54" s="238"/>
      <c r="GF54" s="238"/>
      <c r="GG54" s="60"/>
      <c r="GI54" s="242" t="s">
        <v>433</v>
      </c>
      <c r="GJ54" s="248"/>
      <c r="GK54" s="248"/>
      <c r="GL54" s="248"/>
      <c r="GM54" s="238"/>
      <c r="GN54" s="238"/>
      <c r="GO54" s="238"/>
      <c r="GP54" s="60"/>
      <c r="GR54" s="242" t="s">
        <v>433</v>
      </c>
      <c r="GS54" s="248"/>
      <c r="GT54" s="248"/>
      <c r="GU54" s="248"/>
      <c r="GV54" s="238"/>
      <c r="GW54" s="238"/>
      <c r="GX54" s="238"/>
      <c r="GY54" s="60"/>
      <c r="HA54" s="242" t="s">
        <v>433</v>
      </c>
      <c r="HB54" s="248"/>
      <c r="HC54" s="248"/>
      <c r="HD54" s="248"/>
      <c r="HE54" s="238"/>
      <c r="HF54" s="238"/>
      <c r="HG54" s="238"/>
      <c r="HH54" s="60"/>
      <c r="HJ54" s="242" t="s">
        <v>433</v>
      </c>
      <c r="HK54" s="248"/>
      <c r="HL54" s="248"/>
      <c r="HM54" s="248"/>
      <c r="HN54" s="238"/>
      <c r="HO54" s="238"/>
      <c r="HP54" s="238"/>
      <c r="HQ54" s="60"/>
      <c r="HS54" s="242" t="s">
        <v>433</v>
      </c>
      <c r="HT54" s="248"/>
      <c r="HU54" s="248"/>
      <c r="HV54" s="248"/>
      <c r="HW54" s="238"/>
      <c r="HX54" s="238"/>
      <c r="HY54" s="238"/>
      <c r="HZ54" s="60"/>
    </row>
    <row r="55" spans="1:234" ht="52.8" outlineLevel="1" x14ac:dyDescent="0.25">
      <c r="C55" s="242" t="s">
        <v>434</v>
      </c>
      <c r="D55" s="238"/>
      <c r="E55" s="238"/>
      <c r="F55" s="238"/>
      <c r="G55" s="238"/>
      <c r="H55" s="238"/>
      <c r="I55" s="238"/>
      <c r="K55" s="242" t="s">
        <v>434</v>
      </c>
      <c r="L55" s="248">
        <v>5</v>
      </c>
      <c r="M55" s="248">
        <v>0</v>
      </c>
      <c r="N55" s="248">
        <v>9</v>
      </c>
      <c r="O55" s="248">
        <v>1</v>
      </c>
      <c r="P55" s="248">
        <v>10</v>
      </c>
      <c r="Q55" s="248">
        <v>10</v>
      </c>
      <c r="R55" s="60"/>
      <c r="T55" s="242" t="s">
        <v>434</v>
      </c>
      <c r="U55" s="248"/>
      <c r="V55" s="248"/>
      <c r="W55" s="248"/>
      <c r="X55" s="238"/>
      <c r="Y55" s="238"/>
      <c r="Z55" s="238"/>
      <c r="AA55" s="60"/>
      <c r="AC55" s="242" t="s">
        <v>434</v>
      </c>
      <c r="AD55" s="248"/>
      <c r="AE55" s="248"/>
      <c r="AF55" s="248"/>
      <c r="AG55" s="238"/>
      <c r="AH55" s="238"/>
      <c r="AI55" s="238"/>
      <c r="AJ55" s="60"/>
      <c r="AL55" s="242" t="s">
        <v>434</v>
      </c>
      <c r="AM55" s="248"/>
      <c r="AN55" s="248"/>
      <c r="AO55" s="248"/>
      <c r="AP55" s="238"/>
      <c r="AQ55" s="238"/>
      <c r="AR55" s="238"/>
      <c r="AS55" s="60"/>
      <c r="AU55" s="242" t="s">
        <v>434</v>
      </c>
      <c r="AV55" s="248"/>
      <c r="AW55" s="248"/>
      <c r="AX55" s="248"/>
      <c r="AY55" s="238"/>
      <c r="AZ55" s="238"/>
      <c r="BA55" s="238"/>
      <c r="BB55" s="60"/>
      <c r="BD55" s="242" t="s">
        <v>434</v>
      </c>
      <c r="BE55" s="248"/>
      <c r="BF55" s="248"/>
      <c r="BG55" s="248"/>
      <c r="BH55" s="238"/>
      <c r="BI55" s="238"/>
      <c r="BJ55" s="238"/>
      <c r="BK55" s="60"/>
      <c r="BM55" s="242" t="s">
        <v>434</v>
      </c>
      <c r="BN55" s="248"/>
      <c r="BO55" s="248"/>
      <c r="BP55" s="248"/>
      <c r="BQ55" s="238"/>
      <c r="BR55" s="238"/>
      <c r="BS55" s="238"/>
      <c r="BT55" s="60"/>
      <c r="BV55" s="242" t="s">
        <v>434</v>
      </c>
      <c r="BW55" s="248"/>
      <c r="BX55" s="248"/>
      <c r="BY55" s="248"/>
      <c r="BZ55" s="238"/>
      <c r="CA55" s="238"/>
      <c r="CB55" s="238"/>
      <c r="CC55" s="60"/>
      <c r="CE55" s="242" t="s">
        <v>434</v>
      </c>
      <c r="CF55" s="248"/>
      <c r="CG55" s="248"/>
      <c r="CH55" s="248"/>
      <c r="CI55" s="238"/>
      <c r="CJ55" s="238"/>
      <c r="CK55" s="238"/>
      <c r="CL55" s="60"/>
      <c r="CN55" s="242" t="s">
        <v>434</v>
      </c>
      <c r="CO55" s="248"/>
      <c r="CP55" s="248"/>
      <c r="CQ55" s="248"/>
      <c r="CR55" s="238"/>
      <c r="CS55" s="238"/>
      <c r="CT55" s="238"/>
      <c r="CU55" s="60"/>
      <c r="CW55" s="242" t="s">
        <v>434</v>
      </c>
      <c r="CX55" s="248"/>
      <c r="CY55" s="248"/>
      <c r="CZ55" s="248"/>
      <c r="DA55" s="238"/>
      <c r="DB55" s="238"/>
      <c r="DC55" s="238"/>
      <c r="DD55" s="60"/>
      <c r="DF55" s="242" t="s">
        <v>434</v>
      </c>
      <c r="DG55" s="248"/>
      <c r="DH55" s="248"/>
      <c r="DI55" s="248"/>
      <c r="DJ55" s="238"/>
      <c r="DK55" s="238"/>
      <c r="DL55" s="238"/>
      <c r="DM55" s="60"/>
      <c r="DO55" s="242" t="s">
        <v>434</v>
      </c>
      <c r="DP55" s="248"/>
      <c r="DQ55" s="248"/>
      <c r="DR55" s="248"/>
      <c r="DS55" s="238"/>
      <c r="DT55" s="238"/>
      <c r="DU55" s="238"/>
      <c r="DV55" s="60"/>
      <c r="DX55" s="242" t="s">
        <v>434</v>
      </c>
      <c r="DY55" s="248"/>
      <c r="DZ55" s="248"/>
      <c r="EA55" s="248"/>
      <c r="EB55" s="238"/>
      <c r="EC55" s="238"/>
      <c r="ED55" s="238"/>
      <c r="EE55" s="60"/>
      <c r="EG55" s="242" t="s">
        <v>434</v>
      </c>
      <c r="EH55" s="248"/>
      <c r="EI55" s="248"/>
      <c r="EJ55" s="248"/>
      <c r="EK55" s="238"/>
      <c r="EL55" s="238"/>
      <c r="EM55" s="238"/>
      <c r="EN55" s="60"/>
      <c r="EP55" s="242" t="s">
        <v>434</v>
      </c>
      <c r="EQ55" s="248"/>
      <c r="ER55" s="248"/>
      <c r="ES55" s="248"/>
      <c r="ET55" s="238"/>
      <c r="EU55" s="238"/>
      <c r="EV55" s="238"/>
      <c r="EW55" s="60"/>
      <c r="EY55" s="242" t="s">
        <v>434</v>
      </c>
      <c r="EZ55" s="248"/>
      <c r="FA55" s="248"/>
      <c r="FB55" s="248"/>
      <c r="FC55" s="238"/>
      <c r="FD55" s="238"/>
      <c r="FE55" s="238"/>
      <c r="FF55" s="60"/>
      <c r="FH55" s="242" t="s">
        <v>434</v>
      </c>
      <c r="FI55" s="248"/>
      <c r="FJ55" s="248"/>
      <c r="FK55" s="248"/>
      <c r="FL55" s="238"/>
      <c r="FM55" s="238"/>
      <c r="FN55" s="238"/>
      <c r="FO55" s="60"/>
      <c r="FQ55" s="242" t="s">
        <v>434</v>
      </c>
      <c r="FR55" s="248"/>
      <c r="FS55" s="248"/>
      <c r="FT55" s="248"/>
      <c r="FU55" s="238"/>
      <c r="FV55" s="238"/>
      <c r="FW55" s="238"/>
      <c r="FX55" s="60"/>
      <c r="FZ55" s="242" t="s">
        <v>434</v>
      </c>
      <c r="GA55" s="248"/>
      <c r="GB55" s="248"/>
      <c r="GC55" s="248"/>
      <c r="GD55" s="238"/>
      <c r="GE55" s="238"/>
      <c r="GF55" s="238"/>
      <c r="GG55" s="60"/>
      <c r="GI55" s="242" t="s">
        <v>434</v>
      </c>
      <c r="GJ55" s="248"/>
      <c r="GK55" s="248"/>
      <c r="GL55" s="248"/>
      <c r="GM55" s="238"/>
      <c r="GN55" s="238"/>
      <c r="GO55" s="238"/>
      <c r="GP55" s="60"/>
      <c r="GR55" s="242" t="s">
        <v>434</v>
      </c>
      <c r="GS55" s="248"/>
      <c r="GT55" s="248"/>
      <c r="GU55" s="248"/>
      <c r="GV55" s="238"/>
      <c r="GW55" s="238"/>
      <c r="GX55" s="238"/>
      <c r="GY55" s="60"/>
      <c r="HA55" s="242" t="s">
        <v>434</v>
      </c>
      <c r="HB55" s="248"/>
      <c r="HC55" s="248"/>
      <c r="HD55" s="248"/>
      <c r="HE55" s="238"/>
      <c r="HF55" s="238"/>
      <c r="HG55" s="238"/>
      <c r="HH55" s="60"/>
      <c r="HJ55" s="242" t="s">
        <v>434</v>
      </c>
      <c r="HK55" s="248"/>
      <c r="HL55" s="248"/>
      <c r="HM55" s="248"/>
      <c r="HN55" s="238"/>
      <c r="HO55" s="238"/>
      <c r="HP55" s="238"/>
      <c r="HQ55" s="60"/>
      <c r="HS55" s="242" t="s">
        <v>434</v>
      </c>
      <c r="HT55" s="248"/>
      <c r="HU55" s="248"/>
      <c r="HV55" s="248"/>
      <c r="HW55" s="238"/>
      <c r="HX55" s="238"/>
      <c r="HY55" s="238"/>
      <c r="HZ55" s="60"/>
    </row>
    <row r="56" spans="1:234" ht="66" outlineLevel="1" x14ac:dyDescent="0.25">
      <c r="C56" s="242" t="s">
        <v>435</v>
      </c>
      <c r="D56" s="238"/>
      <c r="E56" s="238"/>
      <c r="F56" s="238"/>
      <c r="G56" s="238"/>
      <c r="H56" s="238"/>
      <c r="I56" s="238"/>
      <c r="K56" s="242" t="s">
        <v>435</v>
      </c>
      <c r="L56" s="248">
        <v>5</v>
      </c>
      <c r="M56" s="248">
        <v>10</v>
      </c>
      <c r="N56" s="248">
        <v>10</v>
      </c>
      <c r="O56" s="248">
        <v>9</v>
      </c>
      <c r="P56" s="248">
        <v>10</v>
      </c>
      <c r="Q56" s="248">
        <v>1</v>
      </c>
      <c r="R56" s="60"/>
      <c r="T56" s="242" t="s">
        <v>435</v>
      </c>
      <c r="U56" s="248"/>
      <c r="V56" s="248"/>
      <c r="W56" s="248"/>
      <c r="X56" s="238"/>
      <c r="Y56" s="238"/>
      <c r="Z56" s="238"/>
      <c r="AA56" s="60"/>
      <c r="AC56" s="242" t="s">
        <v>435</v>
      </c>
      <c r="AD56" s="248"/>
      <c r="AE56" s="248"/>
      <c r="AF56" s="248"/>
      <c r="AG56" s="238"/>
      <c r="AH56" s="238"/>
      <c r="AI56" s="238"/>
      <c r="AJ56" s="60"/>
      <c r="AL56" s="242" t="s">
        <v>435</v>
      </c>
      <c r="AM56" s="248"/>
      <c r="AN56" s="248"/>
      <c r="AO56" s="248"/>
      <c r="AP56" s="238"/>
      <c r="AQ56" s="238"/>
      <c r="AR56" s="238"/>
      <c r="AS56" s="60"/>
      <c r="AU56" s="242" t="s">
        <v>435</v>
      </c>
      <c r="AV56" s="248"/>
      <c r="AW56" s="248"/>
      <c r="AX56" s="248"/>
      <c r="AY56" s="238"/>
      <c r="AZ56" s="238"/>
      <c r="BA56" s="238"/>
      <c r="BB56" s="60"/>
      <c r="BD56" s="242" t="s">
        <v>435</v>
      </c>
      <c r="BE56" s="248"/>
      <c r="BF56" s="248"/>
      <c r="BG56" s="248"/>
      <c r="BH56" s="238"/>
      <c r="BI56" s="238"/>
      <c r="BJ56" s="238"/>
      <c r="BK56" s="60"/>
      <c r="BM56" s="242" t="s">
        <v>435</v>
      </c>
      <c r="BN56" s="248"/>
      <c r="BO56" s="248"/>
      <c r="BP56" s="248"/>
      <c r="BQ56" s="238"/>
      <c r="BR56" s="238"/>
      <c r="BS56" s="238"/>
      <c r="BT56" s="60"/>
      <c r="BV56" s="242" t="s">
        <v>435</v>
      </c>
      <c r="BW56" s="248"/>
      <c r="BX56" s="248"/>
      <c r="BY56" s="248"/>
      <c r="BZ56" s="238"/>
      <c r="CA56" s="238"/>
      <c r="CB56" s="238"/>
      <c r="CC56" s="60"/>
      <c r="CE56" s="242" t="s">
        <v>435</v>
      </c>
      <c r="CF56" s="248"/>
      <c r="CG56" s="248"/>
      <c r="CH56" s="248"/>
      <c r="CI56" s="238"/>
      <c r="CJ56" s="238"/>
      <c r="CK56" s="238"/>
      <c r="CL56" s="60"/>
      <c r="CN56" s="242" t="s">
        <v>435</v>
      </c>
      <c r="CO56" s="248"/>
      <c r="CP56" s="248"/>
      <c r="CQ56" s="248"/>
      <c r="CR56" s="238"/>
      <c r="CS56" s="238"/>
      <c r="CT56" s="238"/>
      <c r="CU56" s="60"/>
      <c r="CW56" s="242" t="s">
        <v>435</v>
      </c>
      <c r="CX56" s="248"/>
      <c r="CY56" s="248"/>
      <c r="CZ56" s="248"/>
      <c r="DA56" s="238"/>
      <c r="DB56" s="238"/>
      <c r="DC56" s="238"/>
      <c r="DD56" s="60"/>
      <c r="DF56" s="242" t="s">
        <v>435</v>
      </c>
      <c r="DG56" s="248"/>
      <c r="DH56" s="248"/>
      <c r="DI56" s="248"/>
      <c r="DJ56" s="238"/>
      <c r="DK56" s="238"/>
      <c r="DL56" s="238"/>
      <c r="DM56" s="60"/>
      <c r="DO56" s="242" t="s">
        <v>435</v>
      </c>
      <c r="DP56" s="248"/>
      <c r="DQ56" s="248"/>
      <c r="DR56" s="248"/>
      <c r="DS56" s="238"/>
      <c r="DT56" s="238"/>
      <c r="DU56" s="238"/>
      <c r="DV56" s="60"/>
      <c r="DX56" s="242" t="s">
        <v>435</v>
      </c>
      <c r="DY56" s="248"/>
      <c r="DZ56" s="248"/>
      <c r="EA56" s="248"/>
      <c r="EB56" s="238"/>
      <c r="EC56" s="238"/>
      <c r="ED56" s="238"/>
      <c r="EE56" s="60"/>
      <c r="EG56" s="242" t="s">
        <v>435</v>
      </c>
      <c r="EH56" s="248"/>
      <c r="EI56" s="248"/>
      <c r="EJ56" s="248"/>
      <c r="EK56" s="238"/>
      <c r="EL56" s="238"/>
      <c r="EM56" s="238"/>
      <c r="EN56" s="60"/>
      <c r="EP56" s="242" t="s">
        <v>435</v>
      </c>
      <c r="EQ56" s="248"/>
      <c r="ER56" s="248"/>
      <c r="ES56" s="248"/>
      <c r="ET56" s="238"/>
      <c r="EU56" s="238"/>
      <c r="EV56" s="238"/>
      <c r="EW56" s="60"/>
      <c r="EY56" s="242" t="s">
        <v>435</v>
      </c>
      <c r="EZ56" s="248"/>
      <c r="FA56" s="248"/>
      <c r="FB56" s="248"/>
      <c r="FC56" s="238"/>
      <c r="FD56" s="238"/>
      <c r="FE56" s="238"/>
      <c r="FF56" s="60"/>
      <c r="FH56" s="242" t="s">
        <v>435</v>
      </c>
      <c r="FI56" s="248"/>
      <c r="FJ56" s="248"/>
      <c r="FK56" s="248"/>
      <c r="FL56" s="238"/>
      <c r="FM56" s="238"/>
      <c r="FN56" s="238"/>
      <c r="FO56" s="60"/>
      <c r="FQ56" s="242" t="s">
        <v>435</v>
      </c>
      <c r="FR56" s="248"/>
      <c r="FS56" s="248"/>
      <c r="FT56" s="248"/>
      <c r="FU56" s="238"/>
      <c r="FV56" s="238"/>
      <c r="FW56" s="238"/>
      <c r="FX56" s="60"/>
      <c r="FZ56" s="242" t="s">
        <v>435</v>
      </c>
      <c r="GA56" s="248"/>
      <c r="GB56" s="248"/>
      <c r="GC56" s="248"/>
      <c r="GD56" s="238"/>
      <c r="GE56" s="238"/>
      <c r="GF56" s="238"/>
      <c r="GG56" s="60"/>
      <c r="GI56" s="242" t="s">
        <v>435</v>
      </c>
      <c r="GJ56" s="248"/>
      <c r="GK56" s="248"/>
      <c r="GL56" s="248"/>
      <c r="GM56" s="238"/>
      <c r="GN56" s="238"/>
      <c r="GO56" s="238"/>
      <c r="GP56" s="60"/>
      <c r="GR56" s="242" t="s">
        <v>435</v>
      </c>
      <c r="GS56" s="248"/>
      <c r="GT56" s="248"/>
      <c r="GU56" s="248"/>
      <c r="GV56" s="238"/>
      <c r="GW56" s="238"/>
      <c r="GX56" s="238"/>
      <c r="GY56" s="60"/>
      <c r="HA56" s="242" t="s">
        <v>435</v>
      </c>
      <c r="HB56" s="248"/>
      <c r="HC56" s="248"/>
      <c r="HD56" s="248"/>
      <c r="HE56" s="238"/>
      <c r="HF56" s="238"/>
      <c r="HG56" s="238"/>
      <c r="HH56" s="60"/>
      <c r="HJ56" s="242" t="s">
        <v>435</v>
      </c>
      <c r="HK56" s="248"/>
      <c r="HL56" s="248"/>
      <c r="HM56" s="248"/>
      <c r="HN56" s="238"/>
      <c r="HO56" s="238"/>
      <c r="HP56" s="238"/>
      <c r="HQ56" s="60"/>
      <c r="HS56" s="242" t="s">
        <v>435</v>
      </c>
      <c r="HT56" s="248"/>
      <c r="HU56" s="248"/>
      <c r="HV56" s="248"/>
      <c r="HW56" s="238"/>
      <c r="HX56" s="238"/>
      <c r="HY56" s="238"/>
      <c r="HZ56" s="60"/>
    </row>
    <row r="57" spans="1:234" ht="39.6" outlineLevel="1" x14ac:dyDescent="0.25">
      <c r="C57" s="242" t="s">
        <v>170</v>
      </c>
      <c r="D57" s="238"/>
      <c r="E57" s="238"/>
      <c r="F57" s="238"/>
      <c r="G57" s="238"/>
      <c r="H57" s="238"/>
      <c r="I57" s="238"/>
      <c r="K57" s="242" t="s">
        <v>170</v>
      </c>
      <c r="L57" s="248">
        <v>5</v>
      </c>
      <c r="M57" s="248">
        <v>5</v>
      </c>
      <c r="N57" s="248">
        <v>0</v>
      </c>
      <c r="O57" s="248">
        <v>5</v>
      </c>
      <c r="P57" s="248">
        <v>0</v>
      </c>
      <c r="Q57" s="248">
        <v>0</v>
      </c>
      <c r="R57" s="60"/>
      <c r="T57" s="242" t="s">
        <v>170</v>
      </c>
      <c r="U57" s="248"/>
      <c r="V57" s="248"/>
      <c r="W57" s="248"/>
      <c r="X57" s="238"/>
      <c r="Y57" s="238"/>
      <c r="Z57" s="238"/>
      <c r="AA57" s="60"/>
      <c r="AC57" s="242" t="s">
        <v>170</v>
      </c>
      <c r="AD57" s="248"/>
      <c r="AE57" s="248"/>
      <c r="AF57" s="248"/>
      <c r="AG57" s="238"/>
      <c r="AH57" s="238"/>
      <c r="AI57" s="238"/>
      <c r="AJ57" s="60"/>
      <c r="AL57" s="242" t="s">
        <v>170</v>
      </c>
      <c r="AM57" s="248"/>
      <c r="AN57" s="248"/>
      <c r="AO57" s="248"/>
      <c r="AP57" s="238"/>
      <c r="AQ57" s="238"/>
      <c r="AR57" s="238"/>
      <c r="AS57" s="60"/>
      <c r="AU57" s="242" t="s">
        <v>170</v>
      </c>
      <c r="AV57" s="248"/>
      <c r="AW57" s="248"/>
      <c r="AX57" s="248"/>
      <c r="AY57" s="238"/>
      <c r="AZ57" s="238"/>
      <c r="BA57" s="238"/>
      <c r="BB57" s="60"/>
      <c r="BD57" s="242" t="s">
        <v>170</v>
      </c>
      <c r="BE57" s="248"/>
      <c r="BF57" s="248"/>
      <c r="BG57" s="248"/>
      <c r="BH57" s="238"/>
      <c r="BI57" s="238"/>
      <c r="BJ57" s="238"/>
      <c r="BK57" s="60"/>
      <c r="BM57" s="242" t="s">
        <v>170</v>
      </c>
      <c r="BN57" s="248"/>
      <c r="BO57" s="248"/>
      <c r="BP57" s="248"/>
      <c r="BQ57" s="238"/>
      <c r="BR57" s="238"/>
      <c r="BS57" s="238"/>
      <c r="BT57" s="60"/>
      <c r="BV57" s="242" t="s">
        <v>170</v>
      </c>
      <c r="BW57" s="248"/>
      <c r="BX57" s="248"/>
      <c r="BY57" s="248"/>
      <c r="BZ57" s="238"/>
      <c r="CA57" s="238"/>
      <c r="CB57" s="238"/>
      <c r="CC57" s="60"/>
      <c r="CE57" s="242" t="s">
        <v>170</v>
      </c>
      <c r="CF57" s="248"/>
      <c r="CG57" s="248"/>
      <c r="CH57" s="248"/>
      <c r="CI57" s="238"/>
      <c r="CJ57" s="238"/>
      <c r="CK57" s="238"/>
      <c r="CL57" s="60"/>
      <c r="CN57" s="242" t="s">
        <v>170</v>
      </c>
      <c r="CO57" s="248"/>
      <c r="CP57" s="248"/>
      <c r="CQ57" s="248"/>
      <c r="CR57" s="238"/>
      <c r="CS57" s="238"/>
      <c r="CT57" s="238"/>
      <c r="CU57" s="60"/>
      <c r="CW57" s="242" t="s">
        <v>170</v>
      </c>
      <c r="CX57" s="248"/>
      <c r="CY57" s="248"/>
      <c r="CZ57" s="248"/>
      <c r="DA57" s="238"/>
      <c r="DB57" s="238"/>
      <c r="DC57" s="238"/>
      <c r="DD57" s="60"/>
      <c r="DF57" s="242" t="s">
        <v>170</v>
      </c>
      <c r="DG57" s="248"/>
      <c r="DH57" s="248"/>
      <c r="DI57" s="248"/>
      <c r="DJ57" s="238"/>
      <c r="DK57" s="238"/>
      <c r="DL57" s="238"/>
      <c r="DM57" s="60"/>
      <c r="DO57" s="242" t="s">
        <v>170</v>
      </c>
      <c r="DP57" s="248"/>
      <c r="DQ57" s="248"/>
      <c r="DR57" s="248"/>
      <c r="DS57" s="238"/>
      <c r="DT57" s="238"/>
      <c r="DU57" s="238"/>
      <c r="DV57" s="60"/>
      <c r="DX57" s="242" t="s">
        <v>170</v>
      </c>
      <c r="DY57" s="248"/>
      <c r="DZ57" s="248"/>
      <c r="EA57" s="248"/>
      <c r="EB57" s="238"/>
      <c r="EC57" s="238"/>
      <c r="ED57" s="238"/>
      <c r="EE57" s="60"/>
      <c r="EG57" s="242" t="s">
        <v>170</v>
      </c>
      <c r="EH57" s="248"/>
      <c r="EI57" s="248"/>
      <c r="EJ57" s="248"/>
      <c r="EK57" s="238"/>
      <c r="EL57" s="238"/>
      <c r="EM57" s="238"/>
      <c r="EN57" s="60"/>
      <c r="EP57" s="242" t="s">
        <v>170</v>
      </c>
      <c r="EQ57" s="248"/>
      <c r="ER57" s="248"/>
      <c r="ES57" s="248"/>
      <c r="ET57" s="238"/>
      <c r="EU57" s="238"/>
      <c r="EV57" s="238"/>
      <c r="EW57" s="60"/>
      <c r="EY57" s="242" t="s">
        <v>170</v>
      </c>
      <c r="EZ57" s="248"/>
      <c r="FA57" s="248"/>
      <c r="FB57" s="248"/>
      <c r="FC57" s="238"/>
      <c r="FD57" s="238"/>
      <c r="FE57" s="238"/>
      <c r="FF57" s="60"/>
      <c r="FH57" s="242" t="s">
        <v>170</v>
      </c>
      <c r="FI57" s="248"/>
      <c r="FJ57" s="248"/>
      <c r="FK57" s="248"/>
      <c r="FL57" s="238"/>
      <c r="FM57" s="238"/>
      <c r="FN57" s="238"/>
      <c r="FO57" s="60"/>
      <c r="FQ57" s="242" t="s">
        <v>170</v>
      </c>
      <c r="FR57" s="248"/>
      <c r="FS57" s="248"/>
      <c r="FT57" s="248"/>
      <c r="FU57" s="238"/>
      <c r="FV57" s="238"/>
      <c r="FW57" s="238"/>
      <c r="FX57" s="60"/>
      <c r="FZ57" s="242" t="s">
        <v>170</v>
      </c>
      <c r="GA57" s="248"/>
      <c r="GB57" s="248"/>
      <c r="GC57" s="248"/>
      <c r="GD57" s="238"/>
      <c r="GE57" s="238"/>
      <c r="GF57" s="238"/>
      <c r="GG57" s="60"/>
      <c r="GI57" s="242" t="s">
        <v>170</v>
      </c>
      <c r="GJ57" s="248"/>
      <c r="GK57" s="248"/>
      <c r="GL57" s="248"/>
      <c r="GM57" s="238"/>
      <c r="GN57" s="238"/>
      <c r="GO57" s="238"/>
      <c r="GP57" s="60"/>
      <c r="GR57" s="242" t="s">
        <v>170</v>
      </c>
      <c r="GS57" s="248"/>
      <c r="GT57" s="248"/>
      <c r="GU57" s="248"/>
      <c r="GV57" s="238"/>
      <c r="GW57" s="238"/>
      <c r="GX57" s="238"/>
      <c r="GY57" s="60"/>
      <c r="HA57" s="242" t="s">
        <v>170</v>
      </c>
      <c r="HB57" s="248"/>
      <c r="HC57" s="248"/>
      <c r="HD57" s="248"/>
      <c r="HE57" s="238"/>
      <c r="HF57" s="238"/>
      <c r="HG57" s="238"/>
      <c r="HH57" s="60"/>
      <c r="HJ57" s="242" t="s">
        <v>170</v>
      </c>
      <c r="HK57" s="248"/>
      <c r="HL57" s="248"/>
      <c r="HM57" s="248"/>
      <c r="HN57" s="238"/>
      <c r="HO57" s="238"/>
      <c r="HP57" s="238"/>
      <c r="HQ57" s="60"/>
      <c r="HS57" s="242" t="s">
        <v>170</v>
      </c>
      <c r="HT57" s="248"/>
      <c r="HU57" s="248"/>
      <c r="HV57" s="248"/>
      <c r="HW57" s="238"/>
      <c r="HX57" s="238"/>
      <c r="HY57" s="238"/>
      <c r="HZ57" s="60"/>
    </row>
    <row r="58" spans="1:234" ht="39.6" outlineLevel="1" collapsed="1" x14ac:dyDescent="0.25">
      <c r="C58" s="242" t="s">
        <v>436</v>
      </c>
      <c r="D58" s="238"/>
      <c r="E58" s="238"/>
      <c r="F58" s="238"/>
      <c r="G58" s="238"/>
      <c r="H58" s="238"/>
      <c r="I58" s="238"/>
      <c r="K58" s="242" t="s">
        <v>436</v>
      </c>
      <c r="L58" s="248">
        <v>5</v>
      </c>
      <c r="M58" s="248">
        <v>5</v>
      </c>
      <c r="N58" s="248">
        <v>5</v>
      </c>
      <c r="O58" s="248">
        <v>5</v>
      </c>
      <c r="P58" s="248">
        <v>10</v>
      </c>
      <c r="Q58" s="248">
        <v>0</v>
      </c>
      <c r="R58" s="60"/>
      <c r="T58" s="242" t="s">
        <v>436</v>
      </c>
      <c r="U58" s="248"/>
      <c r="V58" s="248"/>
      <c r="W58" s="248"/>
      <c r="X58" s="238"/>
      <c r="Y58" s="238"/>
      <c r="Z58" s="238"/>
      <c r="AA58" s="60"/>
      <c r="AC58" s="242" t="s">
        <v>436</v>
      </c>
      <c r="AD58" s="248"/>
      <c r="AE58" s="248"/>
      <c r="AF58" s="248"/>
      <c r="AG58" s="238"/>
      <c r="AH58" s="238"/>
      <c r="AI58" s="238"/>
      <c r="AJ58" s="60"/>
      <c r="AL58" s="242" t="s">
        <v>436</v>
      </c>
      <c r="AM58" s="248"/>
      <c r="AN58" s="248"/>
      <c r="AO58" s="248"/>
      <c r="AP58" s="238"/>
      <c r="AQ58" s="238"/>
      <c r="AR58" s="238"/>
      <c r="AS58" s="60"/>
      <c r="AU58" s="242" t="s">
        <v>436</v>
      </c>
      <c r="AV58" s="248"/>
      <c r="AW58" s="248"/>
      <c r="AX58" s="248"/>
      <c r="AY58" s="238"/>
      <c r="AZ58" s="238"/>
      <c r="BA58" s="238"/>
      <c r="BB58" s="60"/>
      <c r="BD58" s="242" t="s">
        <v>436</v>
      </c>
      <c r="BE58" s="248"/>
      <c r="BF58" s="248"/>
      <c r="BG58" s="248"/>
      <c r="BH58" s="238"/>
      <c r="BI58" s="238"/>
      <c r="BJ58" s="238"/>
      <c r="BK58" s="60"/>
      <c r="BM58" s="242" t="s">
        <v>436</v>
      </c>
      <c r="BN58" s="248"/>
      <c r="BO58" s="248"/>
      <c r="BP58" s="248"/>
      <c r="BQ58" s="238"/>
      <c r="BR58" s="238"/>
      <c r="BS58" s="238"/>
      <c r="BT58" s="60"/>
      <c r="BV58" s="242" t="s">
        <v>436</v>
      </c>
      <c r="BW58" s="248"/>
      <c r="BX58" s="248"/>
      <c r="BY58" s="248"/>
      <c r="BZ58" s="238"/>
      <c r="CA58" s="238"/>
      <c r="CB58" s="238"/>
      <c r="CC58" s="60"/>
      <c r="CE58" s="242" t="s">
        <v>436</v>
      </c>
      <c r="CF58" s="248"/>
      <c r="CG58" s="248"/>
      <c r="CH58" s="248"/>
      <c r="CI58" s="238"/>
      <c r="CJ58" s="238"/>
      <c r="CK58" s="238"/>
      <c r="CL58" s="60"/>
      <c r="CN58" s="242" t="s">
        <v>436</v>
      </c>
      <c r="CO58" s="248"/>
      <c r="CP58" s="248"/>
      <c r="CQ58" s="248"/>
      <c r="CR58" s="238"/>
      <c r="CS58" s="238"/>
      <c r="CT58" s="238"/>
      <c r="CU58" s="60"/>
      <c r="CW58" s="242" t="s">
        <v>436</v>
      </c>
      <c r="CX58" s="248"/>
      <c r="CY58" s="248"/>
      <c r="CZ58" s="248"/>
      <c r="DA58" s="238"/>
      <c r="DB58" s="238"/>
      <c r="DC58" s="238"/>
      <c r="DD58" s="60"/>
      <c r="DF58" s="242" t="s">
        <v>436</v>
      </c>
      <c r="DG58" s="248"/>
      <c r="DH58" s="248"/>
      <c r="DI58" s="248"/>
      <c r="DJ58" s="238"/>
      <c r="DK58" s="238"/>
      <c r="DL58" s="238"/>
      <c r="DM58" s="60"/>
      <c r="DO58" s="242" t="s">
        <v>436</v>
      </c>
      <c r="DP58" s="248"/>
      <c r="DQ58" s="248"/>
      <c r="DR58" s="248"/>
      <c r="DS58" s="238"/>
      <c r="DT58" s="238"/>
      <c r="DU58" s="238"/>
      <c r="DV58" s="60"/>
      <c r="DX58" s="242" t="s">
        <v>436</v>
      </c>
      <c r="DY58" s="248"/>
      <c r="DZ58" s="248"/>
      <c r="EA58" s="248"/>
      <c r="EB58" s="238"/>
      <c r="EC58" s="238"/>
      <c r="ED58" s="238"/>
      <c r="EE58" s="60"/>
      <c r="EG58" s="242" t="s">
        <v>436</v>
      </c>
      <c r="EH58" s="248"/>
      <c r="EI58" s="248"/>
      <c r="EJ58" s="248"/>
      <c r="EK58" s="238"/>
      <c r="EL58" s="238"/>
      <c r="EM58" s="238"/>
      <c r="EN58" s="60"/>
      <c r="EP58" s="242" t="s">
        <v>436</v>
      </c>
      <c r="EQ58" s="248"/>
      <c r="ER58" s="248"/>
      <c r="ES58" s="248"/>
      <c r="ET58" s="238"/>
      <c r="EU58" s="238"/>
      <c r="EV58" s="238"/>
      <c r="EW58" s="60"/>
      <c r="EY58" s="242" t="s">
        <v>436</v>
      </c>
      <c r="EZ58" s="248"/>
      <c r="FA58" s="248"/>
      <c r="FB58" s="248"/>
      <c r="FC58" s="238"/>
      <c r="FD58" s="238"/>
      <c r="FE58" s="238"/>
      <c r="FF58" s="60"/>
      <c r="FH58" s="242" t="s">
        <v>436</v>
      </c>
      <c r="FI58" s="248"/>
      <c r="FJ58" s="248"/>
      <c r="FK58" s="248"/>
      <c r="FL58" s="238"/>
      <c r="FM58" s="238"/>
      <c r="FN58" s="238"/>
      <c r="FO58" s="60"/>
      <c r="FQ58" s="242" t="s">
        <v>436</v>
      </c>
      <c r="FR58" s="248"/>
      <c r="FS58" s="248"/>
      <c r="FT58" s="248"/>
      <c r="FU58" s="238"/>
      <c r="FV58" s="238"/>
      <c r="FW58" s="238"/>
      <c r="FX58" s="60"/>
      <c r="FZ58" s="242" t="s">
        <v>436</v>
      </c>
      <c r="GA58" s="248"/>
      <c r="GB58" s="248"/>
      <c r="GC58" s="248"/>
      <c r="GD58" s="238"/>
      <c r="GE58" s="238"/>
      <c r="GF58" s="238"/>
      <c r="GG58" s="60"/>
      <c r="GI58" s="242" t="s">
        <v>436</v>
      </c>
      <c r="GJ58" s="248"/>
      <c r="GK58" s="248"/>
      <c r="GL58" s="248"/>
      <c r="GM58" s="238"/>
      <c r="GN58" s="238"/>
      <c r="GO58" s="238"/>
      <c r="GP58" s="60"/>
      <c r="GR58" s="242" t="s">
        <v>436</v>
      </c>
      <c r="GS58" s="248"/>
      <c r="GT58" s="248"/>
      <c r="GU58" s="248"/>
      <c r="GV58" s="238"/>
      <c r="GW58" s="238"/>
      <c r="GX58" s="238"/>
      <c r="GY58" s="60"/>
      <c r="HA58" s="242" t="s">
        <v>436</v>
      </c>
      <c r="HB58" s="248"/>
      <c r="HC58" s="248"/>
      <c r="HD58" s="248"/>
      <c r="HE58" s="238"/>
      <c r="HF58" s="238"/>
      <c r="HG58" s="238"/>
      <c r="HH58" s="60"/>
      <c r="HJ58" s="242" t="s">
        <v>436</v>
      </c>
      <c r="HK58" s="248"/>
      <c r="HL58" s="248"/>
      <c r="HM58" s="248"/>
      <c r="HN58" s="238"/>
      <c r="HO58" s="238"/>
      <c r="HP58" s="238"/>
      <c r="HQ58" s="60"/>
      <c r="HS58" s="242" t="s">
        <v>436</v>
      </c>
      <c r="HT58" s="248"/>
      <c r="HU58" s="248"/>
      <c r="HV58" s="248"/>
      <c r="HW58" s="238"/>
      <c r="HX58" s="238"/>
      <c r="HY58" s="238"/>
      <c r="HZ58" s="60"/>
    </row>
    <row r="59" spans="1:234" ht="39.6" outlineLevel="1" x14ac:dyDescent="0.25">
      <c r="C59" s="242" t="s">
        <v>181</v>
      </c>
      <c r="D59" s="238"/>
      <c r="E59" s="238"/>
      <c r="F59" s="238"/>
      <c r="G59" s="238"/>
      <c r="H59" s="238"/>
      <c r="I59" s="238"/>
      <c r="K59" s="242" t="s">
        <v>181</v>
      </c>
      <c r="L59" s="248">
        <v>10</v>
      </c>
      <c r="M59" s="248">
        <v>0</v>
      </c>
      <c r="N59" s="248">
        <v>10</v>
      </c>
      <c r="O59" s="248">
        <v>10</v>
      </c>
      <c r="P59" s="248">
        <v>10</v>
      </c>
      <c r="Q59" s="248">
        <v>10</v>
      </c>
      <c r="R59" s="60"/>
      <c r="T59" s="242" t="s">
        <v>181</v>
      </c>
      <c r="U59" s="248"/>
      <c r="V59" s="248"/>
      <c r="W59" s="248"/>
      <c r="X59" s="238"/>
      <c r="Y59" s="238"/>
      <c r="Z59" s="238"/>
      <c r="AA59" s="60"/>
      <c r="AC59" s="242" t="s">
        <v>181</v>
      </c>
      <c r="AD59" s="248"/>
      <c r="AE59" s="248"/>
      <c r="AF59" s="248"/>
      <c r="AG59" s="238"/>
      <c r="AH59" s="238"/>
      <c r="AI59" s="238"/>
      <c r="AJ59" s="60"/>
      <c r="AL59" s="242" t="s">
        <v>181</v>
      </c>
      <c r="AM59" s="248"/>
      <c r="AN59" s="248"/>
      <c r="AO59" s="248"/>
      <c r="AP59" s="238"/>
      <c r="AQ59" s="238"/>
      <c r="AR59" s="238"/>
      <c r="AS59" s="60"/>
      <c r="AU59" s="242" t="s">
        <v>181</v>
      </c>
      <c r="AV59" s="248"/>
      <c r="AW59" s="248"/>
      <c r="AX59" s="248"/>
      <c r="AY59" s="238"/>
      <c r="AZ59" s="238"/>
      <c r="BA59" s="238"/>
      <c r="BB59" s="60"/>
      <c r="BD59" s="242" t="s">
        <v>181</v>
      </c>
      <c r="BE59" s="248"/>
      <c r="BF59" s="248"/>
      <c r="BG59" s="248"/>
      <c r="BH59" s="238"/>
      <c r="BI59" s="238"/>
      <c r="BJ59" s="238"/>
      <c r="BK59" s="60"/>
      <c r="BM59" s="242" t="s">
        <v>181</v>
      </c>
      <c r="BN59" s="248"/>
      <c r="BO59" s="248"/>
      <c r="BP59" s="248"/>
      <c r="BQ59" s="238"/>
      <c r="BR59" s="238"/>
      <c r="BS59" s="238"/>
      <c r="BT59" s="60"/>
      <c r="BV59" s="242" t="s">
        <v>181</v>
      </c>
      <c r="BW59" s="248"/>
      <c r="BX59" s="248"/>
      <c r="BY59" s="248"/>
      <c r="BZ59" s="238"/>
      <c r="CA59" s="238"/>
      <c r="CB59" s="238"/>
      <c r="CC59" s="60"/>
      <c r="CE59" s="242" t="s">
        <v>181</v>
      </c>
      <c r="CF59" s="248"/>
      <c r="CG59" s="248"/>
      <c r="CH59" s="248"/>
      <c r="CI59" s="238"/>
      <c r="CJ59" s="238"/>
      <c r="CK59" s="238"/>
      <c r="CL59" s="60"/>
      <c r="CN59" s="242" t="s">
        <v>181</v>
      </c>
      <c r="CO59" s="248"/>
      <c r="CP59" s="248"/>
      <c r="CQ59" s="248"/>
      <c r="CR59" s="238"/>
      <c r="CS59" s="238"/>
      <c r="CT59" s="238"/>
      <c r="CU59" s="60"/>
      <c r="CW59" s="242" t="s">
        <v>181</v>
      </c>
      <c r="CX59" s="248"/>
      <c r="CY59" s="248"/>
      <c r="CZ59" s="248"/>
      <c r="DA59" s="238"/>
      <c r="DB59" s="238"/>
      <c r="DC59" s="238"/>
      <c r="DD59" s="60"/>
      <c r="DF59" s="242" t="s">
        <v>181</v>
      </c>
      <c r="DG59" s="248"/>
      <c r="DH59" s="248"/>
      <c r="DI59" s="248"/>
      <c r="DJ59" s="238"/>
      <c r="DK59" s="238"/>
      <c r="DL59" s="238"/>
      <c r="DM59" s="60"/>
      <c r="DO59" s="242" t="s">
        <v>181</v>
      </c>
      <c r="DP59" s="248"/>
      <c r="DQ59" s="248"/>
      <c r="DR59" s="248"/>
      <c r="DS59" s="238"/>
      <c r="DT59" s="238"/>
      <c r="DU59" s="238"/>
      <c r="DV59" s="60"/>
      <c r="DX59" s="242" t="s">
        <v>181</v>
      </c>
      <c r="DY59" s="248"/>
      <c r="DZ59" s="248"/>
      <c r="EA59" s="248"/>
      <c r="EB59" s="238"/>
      <c r="EC59" s="238"/>
      <c r="ED59" s="238"/>
      <c r="EE59" s="60"/>
      <c r="EG59" s="242" t="s">
        <v>181</v>
      </c>
      <c r="EH59" s="248"/>
      <c r="EI59" s="248"/>
      <c r="EJ59" s="248"/>
      <c r="EK59" s="238"/>
      <c r="EL59" s="238"/>
      <c r="EM59" s="238"/>
      <c r="EN59" s="60"/>
      <c r="EP59" s="242" t="s">
        <v>181</v>
      </c>
      <c r="EQ59" s="248"/>
      <c r="ER59" s="248"/>
      <c r="ES59" s="248"/>
      <c r="ET59" s="238"/>
      <c r="EU59" s="238"/>
      <c r="EV59" s="238"/>
      <c r="EW59" s="60"/>
      <c r="EY59" s="242" t="s">
        <v>181</v>
      </c>
      <c r="EZ59" s="248"/>
      <c r="FA59" s="248"/>
      <c r="FB59" s="248"/>
      <c r="FC59" s="238"/>
      <c r="FD59" s="238"/>
      <c r="FE59" s="238"/>
      <c r="FF59" s="60"/>
      <c r="FH59" s="242" t="s">
        <v>181</v>
      </c>
      <c r="FI59" s="248"/>
      <c r="FJ59" s="248"/>
      <c r="FK59" s="248"/>
      <c r="FL59" s="238"/>
      <c r="FM59" s="238"/>
      <c r="FN59" s="238"/>
      <c r="FO59" s="60"/>
      <c r="FQ59" s="242" t="s">
        <v>181</v>
      </c>
      <c r="FR59" s="248"/>
      <c r="FS59" s="248"/>
      <c r="FT59" s="248"/>
      <c r="FU59" s="238"/>
      <c r="FV59" s="238"/>
      <c r="FW59" s="238"/>
      <c r="FX59" s="60"/>
      <c r="FZ59" s="242" t="s">
        <v>181</v>
      </c>
      <c r="GA59" s="248"/>
      <c r="GB59" s="248"/>
      <c r="GC59" s="248"/>
      <c r="GD59" s="238"/>
      <c r="GE59" s="238"/>
      <c r="GF59" s="238"/>
      <c r="GG59" s="60"/>
      <c r="GI59" s="242" t="s">
        <v>181</v>
      </c>
      <c r="GJ59" s="248"/>
      <c r="GK59" s="248"/>
      <c r="GL59" s="248"/>
      <c r="GM59" s="238"/>
      <c r="GN59" s="238"/>
      <c r="GO59" s="238"/>
      <c r="GP59" s="60"/>
      <c r="GR59" s="242" t="s">
        <v>181</v>
      </c>
      <c r="GS59" s="248"/>
      <c r="GT59" s="248"/>
      <c r="GU59" s="248"/>
      <c r="GV59" s="238"/>
      <c r="GW59" s="238"/>
      <c r="GX59" s="238"/>
      <c r="GY59" s="60"/>
      <c r="HA59" s="242" t="s">
        <v>181</v>
      </c>
      <c r="HB59" s="248"/>
      <c r="HC59" s="248"/>
      <c r="HD59" s="248"/>
      <c r="HE59" s="238"/>
      <c r="HF59" s="238"/>
      <c r="HG59" s="238"/>
      <c r="HH59" s="60"/>
      <c r="HJ59" s="242" t="s">
        <v>181</v>
      </c>
      <c r="HK59" s="248"/>
      <c r="HL59" s="248"/>
      <c r="HM59" s="248"/>
      <c r="HN59" s="238"/>
      <c r="HO59" s="238"/>
      <c r="HP59" s="238"/>
      <c r="HQ59" s="60"/>
      <c r="HS59" s="242" t="s">
        <v>181</v>
      </c>
      <c r="HT59" s="248"/>
      <c r="HU59" s="248"/>
      <c r="HV59" s="248"/>
      <c r="HW59" s="238"/>
      <c r="HX59" s="238"/>
      <c r="HY59" s="238"/>
      <c r="HZ59" s="60"/>
    </row>
    <row r="60" spans="1:234" ht="13.8" outlineLevel="1" x14ac:dyDescent="0.25">
      <c r="C60" s="228" t="s">
        <v>1</v>
      </c>
      <c r="D60" s="229">
        <f>AVERAGE(L60,U60,AD60,AM60,AV60,BE60,BN60,BW60,CF60,CO60,CX60,DG60,DP60,DY60,EH60,EQ60,EZ60,FI60,FR60,GA60,GJ60,GS60,HB60,HK60,HT60)</f>
        <v>6.166666666666667</v>
      </c>
      <c r="E60" s="229">
        <f t="shared" ref="E60:I60" si="527">AVERAGE(M60,V60,AE60,AN60,AW60,BF60,BO60,BX60,CG60,CP60,CY60,DH60,DQ60,DZ60,EI60,ER60,FA60,FJ60,FS60,GB60,GK60,GT60,HC60,HL60,HU60)</f>
        <v>4.5</v>
      </c>
      <c r="F60" s="229">
        <f t="shared" si="527"/>
        <v>6.166666666666667</v>
      </c>
      <c r="G60" s="229">
        <f t="shared" si="527"/>
        <v>6.333333333333333</v>
      </c>
      <c r="H60" s="229">
        <f t="shared" si="527"/>
        <v>7.833333333333333</v>
      </c>
      <c r="I60" s="229">
        <f t="shared" si="527"/>
        <v>4.333333333333333</v>
      </c>
      <c r="K60" s="250" t="s">
        <v>1</v>
      </c>
      <c r="L60" s="251">
        <f t="shared" ref="L60:Q60" si="528">IF(COUNT(L54:L59)=0,"",AVERAGE(L54:L59))</f>
        <v>6.166666666666667</v>
      </c>
      <c r="M60" s="251">
        <f t="shared" si="528"/>
        <v>4.5</v>
      </c>
      <c r="N60" s="251">
        <f t="shared" si="528"/>
        <v>6.166666666666667</v>
      </c>
      <c r="O60" s="251">
        <f t="shared" si="528"/>
        <v>6.333333333333333</v>
      </c>
      <c r="P60" s="251">
        <f t="shared" si="528"/>
        <v>7.833333333333333</v>
      </c>
      <c r="Q60" s="251">
        <f t="shared" si="528"/>
        <v>4.333333333333333</v>
      </c>
      <c r="R60" s="1"/>
      <c r="T60" s="250" t="s">
        <v>1</v>
      </c>
      <c r="U60" s="251" t="str">
        <f t="shared" ref="U60:Z60" si="529">IF(COUNT(U54:U59)=0,"",AVERAGE(U54:U59))</f>
        <v/>
      </c>
      <c r="V60" s="251" t="str">
        <f t="shared" si="529"/>
        <v/>
      </c>
      <c r="W60" s="251" t="str">
        <f t="shared" si="529"/>
        <v/>
      </c>
      <c r="X60" s="251" t="str">
        <f t="shared" si="529"/>
        <v/>
      </c>
      <c r="Y60" s="251" t="str">
        <f t="shared" si="529"/>
        <v/>
      </c>
      <c r="Z60" s="251" t="str">
        <f t="shared" si="529"/>
        <v/>
      </c>
      <c r="AA60" s="1"/>
      <c r="AC60" s="250" t="s">
        <v>1</v>
      </c>
      <c r="AD60" s="251" t="str">
        <f t="shared" ref="AD60:AI60" si="530">IF(COUNT(AD54:AD59)=0,"",AVERAGE(AD54:AD59))</f>
        <v/>
      </c>
      <c r="AE60" s="251" t="str">
        <f t="shared" si="530"/>
        <v/>
      </c>
      <c r="AF60" s="251" t="str">
        <f t="shared" si="530"/>
        <v/>
      </c>
      <c r="AG60" s="251" t="str">
        <f t="shared" si="530"/>
        <v/>
      </c>
      <c r="AH60" s="251" t="str">
        <f t="shared" si="530"/>
        <v/>
      </c>
      <c r="AI60" s="251" t="str">
        <f t="shared" si="530"/>
        <v/>
      </c>
      <c r="AJ60" s="1"/>
      <c r="AL60" s="250" t="s">
        <v>1</v>
      </c>
      <c r="AM60" s="251" t="str">
        <f t="shared" ref="AM60:AR60" si="531">IF(COUNT(AM54:AM59)=0,"",AVERAGE(AM54:AM59))</f>
        <v/>
      </c>
      <c r="AN60" s="251" t="str">
        <f t="shared" si="531"/>
        <v/>
      </c>
      <c r="AO60" s="251" t="str">
        <f t="shared" si="531"/>
        <v/>
      </c>
      <c r="AP60" s="251" t="str">
        <f t="shared" si="531"/>
        <v/>
      </c>
      <c r="AQ60" s="251" t="str">
        <f t="shared" si="531"/>
        <v/>
      </c>
      <c r="AR60" s="251" t="str">
        <f t="shared" si="531"/>
        <v/>
      </c>
      <c r="AS60" s="1"/>
      <c r="AU60" s="250" t="s">
        <v>1</v>
      </c>
      <c r="AV60" s="251" t="str">
        <f t="shared" ref="AV60:BA60" si="532">IF(COUNT(AV54:AV59)=0,"",AVERAGE(AV54:AV59))</f>
        <v/>
      </c>
      <c r="AW60" s="251" t="str">
        <f t="shared" si="532"/>
        <v/>
      </c>
      <c r="AX60" s="251" t="str">
        <f t="shared" si="532"/>
        <v/>
      </c>
      <c r="AY60" s="251" t="str">
        <f t="shared" si="532"/>
        <v/>
      </c>
      <c r="AZ60" s="251" t="str">
        <f t="shared" si="532"/>
        <v/>
      </c>
      <c r="BA60" s="251" t="str">
        <f t="shared" si="532"/>
        <v/>
      </c>
      <c r="BB60" s="1"/>
      <c r="BD60" s="250" t="s">
        <v>1</v>
      </c>
      <c r="BE60" s="251" t="str">
        <f t="shared" ref="BE60:BJ60" si="533">IF(COUNT(BE54:BE59)=0,"",AVERAGE(BE54:BE59))</f>
        <v/>
      </c>
      <c r="BF60" s="251" t="str">
        <f t="shared" si="533"/>
        <v/>
      </c>
      <c r="BG60" s="251" t="str">
        <f t="shared" si="533"/>
        <v/>
      </c>
      <c r="BH60" s="251" t="str">
        <f t="shared" si="533"/>
        <v/>
      </c>
      <c r="BI60" s="251" t="str">
        <f t="shared" si="533"/>
        <v/>
      </c>
      <c r="BJ60" s="251" t="str">
        <f t="shared" si="533"/>
        <v/>
      </c>
      <c r="BK60" s="1"/>
      <c r="BM60" s="250" t="s">
        <v>1</v>
      </c>
      <c r="BN60" s="251" t="str">
        <f t="shared" ref="BN60:BS60" si="534">IF(COUNT(BN54:BN59)=0,"",AVERAGE(BN54:BN59))</f>
        <v/>
      </c>
      <c r="BO60" s="251" t="str">
        <f t="shared" si="534"/>
        <v/>
      </c>
      <c r="BP60" s="251" t="str">
        <f t="shared" si="534"/>
        <v/>
      </c>
      <c r="BQ60" s="251" t="str">
        <f t="shared" si="534"/>
        <v/>
      </c>
      <c r="BR60" s="251" t="str">
        <f t="shared" si="534"/>
        <v/>
      </c>
      <c r="BS60" s="251" t="str">
        <f t="shared" si="534"/>
        <v/>
      </c>
      <c r="BT60" s="1"/>
      <c r="BV60" s="250" t="s">
        <v>1</v>
      </c>
      <c r="BW60" s="251" t="str">
        <f t="shared" ref="BW60:CB60" si="535">IF(COUNT(BW54:BW59)=0,"",AVERAGE(BW54:BW59))</f>
        <v/>
      </c>
      <c r="BX60" s="251" t="str">
        <f t="shared" si="535"/>
        <v/>
      </c>
      <c r="BY60" s="251" t="str">
        <f t="shared" si="535"/>
        <v/>
      </c>
      <c r="BZ60" s="251" t="str">
        <f t="shared" si="535"/>
        <v/>
      </c>
      <c r="CA60" s="251" t="str">
        <f t="shared" si="535"/>
        <v/>
      </c>
      <c r="CB60" s="251" t="str">
        <f t="shared" si="535"/>
        <v/>
      </c>
      <c r="CC60" s="1"/>
      <c r="CE60" s="250" t="s">
        <v>1</v>
      </c>
      <c r="CF60" s="251" t="str">
        <f t="shared" ref="CF60:CK60" si="536">IF(COUNT(CF54:CF59)=0,"",AVERAGE(CF54:CF59))</f>
        <v/>
      </c>
      <c r="CG60" s="251" t="str">
        <f t="shared" si="536"/>
        <v/>
      </c>
      <c r="CH60" s="251" t="str">
        <f t="shared" si="536"/>
        <v/>
      </c>
      <c r="CI60" s="251" t="str">
        <f t="shared" si="536"/>
        <v/>
      </c>
      <c r="CJ60" s="251" t="str">
        <f t="shared" si="536"/>
        <v/>
      </c>
      <c r="CK60" s="251" t="str">
        <f t="shared" si="536"/>
        <v/>
      </c>
      <c r="CL60" s="1"/>
      <c r="CN60" s="250" t="s">
        <v>1</v>
      </c>
      <c r="CO60" s="251" t="str">
        <f t="shared" ref="CO60:CT60" si="537">IF(COUNT(CO54:CO59)=0,"",AVERAGE(CO54:CO59))</f>
        <v/>
      </c>
      <c r="CP60" s="251" t="str">
        <f t="shared" si="537"/>
        <v/>
      </c>
      <c r="CQ60" s="251" t="str">
        <f t="shared" si="537"/>
        <v/>
      </c>
      <c r="CR60" s="251" t="str">
        <f t="shared" si="537"/>
        <v/>
      </c>
      <c r="CS60" s="251" t="str">
        <f t="shared" si="537"/>
        <v/>
      </c>
      <c r="CT60" s="251" t="str">
        <f t="shared" si="537"/>
        <v/>
      </c>
      <c r="CU60" s="1"/>
      <c r="CW60" s="250" t="s">
        <v>1</v>
      </c>
      <c r="CX60" s="251" t="str">
        <f t="shared" ref="CX60:DC60" si="538">IF(COUNT(CX54:CX59)=0,"",AVERAGE(CX54:CX59))</f>
        <v/>
      </c>
      <c r="CY60" s="251" t="str">
        <f t="shared" si="538"/>
        <v/>
      </c>
      <c r="CZ60" s="251" t="str">
        <f t="shared" si="538"/>
        <v/>
      </c>
      <c r="DA60" s="251" t="str">
        <f t="shared" si="538"/>
        <v/>
      </c>
      <c r="DB60" s="251" t="str">
        <f t="shared" si="538"/>
        <v/>
      </c>
      <c r="DC60" s="251" t="str">
        <f t="shared" si="538"/>
        <v/>
      </c>
      <c r="DD60" s="1"/>
      <c r="DF60" s="250" t="s">
        <v>1</v>
      </c>
      <c r="DG60" s="251" t="str">
        <f t="shared" ref="DG60:DL60" si="539">IF(COUNT(DG54:DG59)=0,"",AVERAGE(DG54:DG59))</f>
        <v/>
      </c>
      <c r="DH60" s="251" t="str">
        <f t="shared" si="539"/>
        <v/>
      </c>
      <c r="DI60" s="251" t="str">
        <f t="shared" si="539"/>
        <v/>
      </c>
      <c r="DJ60" s="251" t="str">
        <f t="shared" si="539"/>
        <v/>
      </c>
      <c r="DK60" s="251" t="str">
        <f t="shared" si="539"/>
        <v/>
      </c>
      <c r="DL60" s="251" t="str">
        <f t="shared" si="539"/>
        <v/>
      </c>
      <c r="DM60" s="1"/>
      <c r="DO60" s="250" t="s">
        <v>1</v>
      </c>
      <c r="DP60" s="251" t="str">
        <f t="shared" ref="DP60:DU60" si="540">IF(COUNT(DP54:DP59)=0,"",AVERAGE(DP54:DP59))</f>
        <v/>
      </c>
      <c r="DQ60" s="251" t="str">
        <f t="shared" si="540"/>
        <v/>
      </c>
      <c r="DR60" s="251" t="str">
        <f t="shared" si="540"/>
        <v/>
      </c>
      <c r="DS60" s="251" t="str">
        <f t="shared" si="540"/>
        <v/>
      </c>
      <c r="DT60" s="251" t="str">
        <f t="shared" si="540"/>
        <v/>
      </c>
      <c r="DU60" s="251" t="str">
        <f t="shared" si="540"/>
        <v/>
      </c>
      <c r="DV60" s="1"/>
      <c r="DX60" s="250" t="s">
        <v>1</v>
      </c>
      <c r="DY60" s="251" t="str">
        <f t="shared" ref="DY60:ED60" si="541">IF(COUNT(DY54:DY59)=0,"",AVERAGE(DY54:DY59))</f>
        <v/>
      </c>
      <c r="DZ60" s="251" t="str">
        <f t="shared" si="541"/>
        <v/>
      </c>
      <c r="EA60" s="251" t="str">
        <f t="shared" si="541"/>
        <v/>
      </c>
      <c r="EB60" s="251" t="str">
        <f t="shared" si="541"/>
        <v/>
      </c>
      <c r="EC60" s="251" t="str">
        <f t="shared" si="541"/>
        <v/>
      </c>
      <c r="ED60" s="251" t="str">
        <f t="shared" si="541"/>
        <v/>
      </c>
      <c r="EE60" s="1"/>
      <c r="EG60" s="250" t="s">
        <v>1</v>
      </c>
      <c r="EH60" s="251" t="str">
        <f t="shared" ref="EH60:EM60" si="542">IF(COUNT(EH54:EH59)=0,"",AVERAGE(EH54:EH59))</f>
        <v/>
      </c>
      <c r="EI60" s="251" t="str">
        <f t="shared" si="542"/>
        <v/>
      </c>
      <c r="EJ60" s="251" t="str">
        <f t="shared" si="542"/>
        <v/>
      </c>
      <c r="EK60" s="251" t="str">
        <f t="shared" si="542"/>
        <v/>
      </c>
      <c r="EL60" s="251" t="str">
        <f t="shared" si="542"/>
        <v/>
      </c>
      <c r="EM60" s="251" t="str">
        <f t="shared" si="542"/>
        <v/>
      </c>
      <c r="EN60" s="1"/>
      <c r="EP60" s="250" t="s">
        <v>1</v>
      </c>
      <c r="EQ60" s="251" t="str">
        <f t="shared" ref="EQ60:EV60" si="543">IF(COUNT(EQ54:EQ59)=0,"",AVERAGE(EQ54:EQ59))</f>
        <v/>
      </c>
      <c r="ER60" s="251" t="str">
        <f t="shared" si="543"/>
        <v/>
      </c>
      <c r="ES60" s="251" t="str">
        <f t="shared" si="543"/>
        <v/>
      </c>
      <c r="ET60" s="251" t="str">
        <f t="shared" si="543"/>
        <v/>
      </c>
      <c r="EU60" s="251" t="str">
        <f t="shared" si="543"/>
        <v/>
      </c>
      <c r="EV60" s="251" t="str">
        <f t="shared" si="543"/>
        <v/>
      </c>
      <c r="EW60" s="1"/>
      <c r="EY60" s="250" t="s">
        <v>1</v>
      </c>
      <c r="EZ60" s="251" t="str">
        <f t="shared" ref="EZ60:FE60" si="544">IF(COUNT(EZ54:EZ59)=0,"",AVERAGE(EZ54:EZ59))</f>
        <v/>
      </c>
      <c r="FA60" s="251" t="str">
        <f t="shared" si="544"/>
        <v/>
      </c>
      <c r="FB60" s="251" t="str">
        <f t="shared" si="544"/>
        <v/>
      </c>
      <c r="FC60" s="251" t="str">
        <f t="shared" si="544"/>
        <v/>
      </c>
      <c r="FD60" s="251" t="str">
        <f t="shared" si="544"/>
        <v/>
      </c>
      <c r="FE60" s="251" t="str">
        <f t="shared" si="544"/>
        <v/>
      </c>
      <c r="FF60" s="1"/>
      <c r="FH60" s="250" t="s">
        <v>1</v>
      </c>
      <c r="FI60" s="251" t="str">
        <f t="shared" ref="FI60:FN60" si="545">IF(COUNT(FI54:FI59)=0,"",AVERAGE(FI54:FI59))</f>
        <v/>
      </c>
      <c r="FJ60" s="251" t="str">
        <f t="shared" si="545"/>
        <v/>
      </c>
      <c r="FK60" s="251" t="str">
        <f t="shared" si="545"/>
        <v/>
      </c>
      <c r="FL60" s="251" t="str">
        <f t="shared" si="545"/>
        <v/>
      </c>
      <c r="FM60" s="251" t="str">
        <f t="shared" si="545"/>
        <v/>
      </c>
      <c r="FN60" s="251" t="str">
        <f t="shared" si="545"/>
        <v/>
      </c>
      <c r="FO60" s="1"/>
      <c r="FQ60" s="250" t="s">
        <v>1</v>
      </c>
      <c r="FR60" s="251" t="str">
        <f t="shared" ref="FR60:FW60" si="546">IF(COUNT(FR54:FR59)=0,"",AVERAGE(FR54:FR59))</f>
        <v/>
      </c>
      <c r="FS60" s="251" t="str">
        <f t="shared" si="546"/>
        <v/>
      </c>
      <c r="FT60" s="251" t="str">
        <f t="shared" si="546"/>
        <v/>
      </c>
      <c r="FU60" s="251" t="str">
        <f t="shared" si="546"/>
        <v/>
      </c>
      <c r="FV60" s="251" t="str">
        <f t="shared" si="546"/>
        <v/>
      </c>
      <c r="FW60" s="251" t="str">
        <f t="shared" si="546"/>
        <v/>
      </c>
      <c r="FX60" s="1"/>
      <c r="FZ60" s="250" t="s">
        <v>1</v>
      </c>
      <c r="GA60" s="251" t="str">
        <f t="shared" ref="GA60:GF60" si="547">IF(COUNT(GA54:GA59)=0,"",AVERAGE(GA54:GA59))</f>
        <v/>
      </c>
      <c r="GB60" s="251" t="str">
        <f t="shared" si="547"/>
        <v/>
      </c>
      <c r="GC60" s="251" t="str">
        <f t="shared" si="547"/>
        <v/>
      </c>
      <c r="GD60" s="251" t="str">
        <f t="shared" si="547"/>
        <v/>
      </c>
      <c r="GE60" s="251" t="str">
        <f t="shared" si="547"/>
        <v/>
      </c>
      <c r="GF60" s="251" t="str">
        <f t="shared" si="547"/>
        <v/>
      </c>
      <c r="GG60" s="1"/>
      <c r="GI60" s="250" t="s">
        <v>1</v>
      </c>
      <c r="GJ60" s="251" t="str">
        <f t="shared" ref="GJ60:GO60" si="548">IF(COUNT(GJ54:GJ59)=0,"",AVERAGE(GJ54:GJ59))</f>
        <v/>
      </c>
      <c r="GK60" s="251" t="str">
        <f t="shared" si="548"/>
        <v/>
      </c>
      <c r="GL60" s="251" t="str">
        <f t="shared" si="548"/>
        <v/>
      </c>
      <c r="GM60" s="251" t="str">
        <f t="shared" si="548"/>
        <v/>
      </c>
      <c r="GN60" s="251" t="str">
        <f t="shared" si="548"/>
        <v/>
      </c>
      <c r="GO60" s="251" t="str">
        <f t="shared" si="548"/>
        <v/>
      </c>
      <c r="GP60" s="1"/>
      <c r="GR60" s="250" t="s">
        <v>1</v>
      </c>
      <c r="GS60" s="251" t="str">
        <f t="shared" ref="GS60:GX60" si="549">IF(COUNT(GS54:GS59)=0,"",AVERAGE(GS54:GS59))</f>
        <v/>
      </c>
      <c r="GT60" s="251" t="str">
        <f t="shared" si="549"/>
        <v/>
      </c>
      <c r="GU60" s="251" t="str">
        <f t="shared" si="549"/>
        <v/>
      </c>
      <c r="GV60" s="251" t="str">
        <f t="shared" si="549"/>
        <v/>
      </c>
      <c r="GW60" s="251" t="str">
        <f t="shared" si="549"/>
        <v/>
      </c>
      <c r="GX60" s="251" t="str">
        <f t="shared" si="549"/>
        <v/>
      </c>
      <c r="GY60" s="1"/>
      <c r="HA60" s="250" t="s">
        <v>1</v>
      </c>
      <c r="HB60" s="251" t="str">
        <f t="shared" ref="HB60:HG60" si="550">IF(COUNT(HB54:HB59)=0,"",AVERAGE(HB54:HB59))</f>
        <v/>
      </c>
      <c r="HC60" s="251" t="str">
        <f t="shared" si="550"/>
        <v/>
      </c>
      <c r="HD60" s="251" t="str">
        <f t="shared" si="550"/>
        <v/>
      </c>
      <c r="HE60" s="251" t="str">
        <f t="shared" si="550"/>
        <v/>
      </c>
      <c r="HF60" s="251" t="str">
        <f t="shared" si="550"/>
        <v/>
      </c>
      <c r="HG60" s="251" t="str">
        <f t="shared" si="550"/>
        <v/>
      </c>
      <c r="HH60" s="1"/>
      <c r="HJ60" s="250" t="s">
        <v>1</v>
      </c>
      <c r="HK60" s="251" t="str">
        <f t="shared" ref="HK60:HP60" si="551">IF(COUNT(HK54:HK59)=0,"",AVERAGE(HK54:HK59))</f>
        <v/>
      </c>
      <c r="HL60" s="251" t="str">
        <f t="shared" si="551"/>
        <v/>
      </c>
      <c r="HM60" s="251" t="str">
        <f t="shared" si="551"/>
        <v/>
      </c>
      <c r="HN60" s="251" t="str">
        <f t="shared" si="551"/>
        <v/>
      </c>
      <c r="HO60" s="251" t="str">
        <f t="shared" si="551"/>
        <v/>
      </c>
      <c r="HP60" s="251" t="str">
        <f t="shared" si="551"/>
        <v/>
      </c>
      <c r="HQ60" s="1"/>
      <c r="HS60" s="250" t="s">
        <v>1</v>
      </c>
      <c r="HT60" s="251" t="str">
        <f t="shared" ref="HT60:HY60" si="552">IF(COUNT(HT54:HT59)=0,"",AVERAGE(HT54:HT59))</f>
        <v/>
      </c>
      <c r="HU60" s="251" t="str">
        <f t="shared" si="552"/>
        <v/>
      </c>
      <c r="HV60" s="251" t="str">
        <f t="shared" si="552"/>
        <v/>
      </c>
      <c r="HW60" s="251" t="str">
        <f t="shared" si="552"/>
        <v/>
      </c>
      <c r="HX60" s="251" t="str">
        <f t="shared" si="552"/>
        <v/>
      </c>
      <c r="HY60" s="251" t="str">
        <f t="shared" si="552"/>
        <v/>
      </c>
      <c r="HZ60" s="1"/>
    </row>
    <row r="61" spans="1:234" x14ac:dyDescent="0.3">
      <c r="A61" s="226" t="s">
        <v>129</v>
      </c>
      <c r="B61" s="227">
        <f>IF(A61="High",High,(IF(A61="Medium",Medium,(IF(A61="Low",Low,0)))))</f>
        <v>1</v>
      </c>
      <c r="C61" s="236" t="s">
        <v>183</v>
      </c>
      <c r="D61" s="237">
        <f>D68</f>
        <v>6.833333333333333</v>
      </c>
      <c r="E61" s="237">
        <f t="shared" ref="E61:I61" si="553">E68</f>
        <v>8.6666666666666661</v>
      </c>
      <c r="F61" s="237">
        <f t="shared" si="553"/>
        <v>6.833333333333333</v>
      </c>
      <c r="G61" s="237">
        <f t="shared" si="553"/>
        <v>6.5</v>
      </c>
      <c r="H61" s="237">
        <f t="shared" si="553"/>
        <v>7</v>
      </c>
      <c r="I61" s="237">
        <f t="shared" si="553"/>
        <v>6.666666666666667</v>
      </c>
      <c r="K61" s="15" t="s">
        <v>183</v>
      </c>
      <c r="L61" s="424" t="s">
        <v>566</v>
      </c>
      <c r="M61" s="423" t="s">
        <v>567</v>
      </c>
      <c r="N61" s="423" t="s">
        <v>568</v>
      </c>
      <c r="O61" s="425" t="s">
        <v>569</v>
      </c>
      <c r="P61" s="423" t="s">
        <v>570</v>
      </c>
      <c r="Q61" s="425" t="s">
        <v>571</v>
      </c>
      <c r="R61" s="1"/>
      <c r="T61" s="15" t="s">
        <v>183</v>
      </c>
      <c r="U61" s="4"/>
      <c r="V61" s="4"/>
      <c r="W61" s="4"/>
      <c r="X61" s="4"/>
      <c r="Y61" s="4"/>
      <c r="Z61" s="4"/>
      <c r="AA61" s="1"/>
      <c r="AC61" s="15" t="s">
        <v>183</v>
      </c>
      <c r="AD61" s="4"/>
      <c r="AE61" s="4"/>
      <c r="AF61" s="4"/>
      <c r="AG61" s="4"/>
      <c r="AH61" s="4"/>
      <c r="AI61" s="4"/>
      <c r="AJ61" s="1"/>
      <c r="AL61" s="15" t="s">
        <v>183</v>
      </c>
      <c r="AM61" s="4"/>
      <c r="AN61" s="4"/>
      <c r="AO61" s="4"/>
      <c r="AP61" s="4"/>
      <c r="AQ61" s="4"/>
      <c r="AR61" s="4"/>
      <c r="AS61" s="1"/>
      <c r="AU61" s="15" t="s">
        <v>183</v>
      </c>
      <c r="AV61" s="4"/>
      <c r="AW61" s="4"/>
      <c r="AX61" s="4"/>
      <c r="AY61" s="4"/>
      <c r="AZ61" s="4"/>
      <c r="BA61" s="4"/>
      <c r="BB61" s="1"/>
      <c r="BD61" s="15" t="s">
        <v>183</v>
      </c>
      <c r="BE61" s="4"/>
      <c r="BF61" s="4"/>
      <c r="BG61" s="4"/>
      <c r="BH61" s="4"/>
      <c r="BI61" s="4"/>
      <c r="BJ61" s="4"/>
      <c r="BK61" s="1"/>
      <c r="BM61" s="15" t="s">
        <v>183</v>
      </c>
      <c r="BN61" s="4"/>
      <c r="BO61" s="4"/>
      <c r="BP61" s="4"/>
      <c r="BQ61" s="4"/>
      <c r="BR61" s="4"/>
      <c r="BS61" s="4"/>
      <c r="BT61" s="1"/>
      <c r="BV61" s="15" t="s">
        <v>183</v>
      </c>
      <c r="BW61" s="4"/>
      <c r="BX61" s="4"/>
      <c r="BY61" s="4"/>
      <c r="BZ61" s="4"/>
      <c r="CA61" s="4"/>
      <c r="CB61" s="4"/>
      <c r="CC61" s="1"/>
      <c r="CE61" s="15" t="s">
        <v>183</v>
      </c>
      <c r="CF61" s="4"/>
      <c r="CG61" s="4"/>
      <c r="CH61" s="4"/>
      <c r="CI61" s="4"/>
      <c r="CJ61" s="4"/>
      <c r="CK61" s="4"/>
      <c r="CL61" s="1"/>
      <c r="CN61" s="15" t="s">
        <v>183</v>
      </c>
      <c r="CO61" s="4"/>
      <c r="CP61" s="4"/>
      <c r="CQ61" s="4"/>
      <c r="CR61" s="4"/>
      <c r="CS61" s="4"/>
      <c r="CT61" s="4"/>
      <c r="CU61" s="1"/>
      <c r="CW61" s="15" t="s">
        <v>183</v>
      </c>
      <c r="CX61" s="4"/>
      <c r="CY61" s="4"/>
      <c r="CZ61" s="4"/>
      <c r="DA61" s="4"/>
      <c r="DB61" s="4"/>
      <c r="DC61" s="4"/>
      <c r="DD61" s="1"/>
      <c r="DF61" s="15" t="s">
        <v>183</v>
      </c>
      <c r="DG61" s="4"/>
      <c r="DH61" s="4"/>
      <c r="DI61" s="4"/>
      <c r="DJ61" s="4"/>
      <c r="DK61" s="4"/>
      <c r="DL61" s="4"/>
      <c r="DM61" s="1"/>
      <c r="DO61" s="15" t="s">
        <v>183</v>
      </c>
      <c r="DP61" s="4"/>
      <c r="DQ61" s="4"/>
      <c r="DR61" s="4"/>
      <c r="DS61" s="4"/>
      <c r="DT61" s="4"/>
      <c r="DU61" s="4"/>
      <c r="DV61" s="1"/>
      <c r="DX61" s="15" t="s">
        <v>183</v>
      </c>
      <c r="DY61" s="4"/>
      <c r="DZ61" s="4"/>
      <c r="EA61" s="4"/>
      <c r="EB61" s="4"/>
      <c r="EC61" s="4"/>
      <c r="ED61" s="4"/>
      <c r="EE61" s="1"/>
      <c r="EG61" s="15" t="s">
        <v>183</v>
      </c>
      <c r="EH61" s="4"/>
      <c r="EI61" s="4"/>
      <c r="EJ61" s="4"/>
      <c r="EK61" s="4"/>
      <c r="EL61" s="4"/>
      <c r="EM61" s="4"/>
      <c r="EN61" s="1"/>
      <c r="EP61" s="15" t="s">
        <v>183</v>
      </c>
      <c r="EQ61" s="4"/>
      <c r="ER61" s="4"/>
      <c r="ES61" s="4"/>
      <c r="ET61" s="4"/>
      <c r="EU61" s="4"/>
      <c r="EV61" s="4"/>
      <c r="EW61" s="1"/>
      <c r="EY61" s="15" t="s">
        <v>183</v>
      </c>
      <c r="EZ61" s="4"/>
      <c r="FA61" s="4"/>
      <c r="FB61" s="4"/>
      <c r="FC61" s="4"/>
      <c r="FD61" s="4"/>
      <c r="FE61" s="4"/>
      <c r="FF61" s="1"/>
      <c r="FH61" s="15" t="s">
        <v>183</v>
      </c>
      <c r="FI61" s="4"/>
      <c r="FJ61" s="4"/>
      <c r="FK61" s="4"/>
      <c r="FL61" s="4"/>
      <c r="FM61" s="4"/>
      <c r="FN61" s="4"/>
      <c r="FO61" s="1"/>
      <c r="FQ61" s="15" t="s">
        <v>183</v>
      </c>
      <c r="FR61" s="4"/>
      <c r="FS61" s="4"/>
      <c r="FT61" s="4"/>
      <c r="FU61" s="4"/>
      <c r="FV61" s="4"/>
      <c r="FW61" s="4"/>
      <c r="FX61" s="1"/>
      <c r="FZ61" s="15" t="s">
        <v>183</v>
      </c>
      <c r="GA61" s="4"/>
      <c r="GB61" s="4"/>
      <c r="GC61" s="4"/>
      <c r="GD61" s="4"/>
      <c r="GE61" s="4"/>
      <c r="GF61" s="4"/>
      <c r="GG61" s="1"/>
      <c r="GI61" s="15" t="s">
        <v>183</v>
      </c>
      <c r="GJ61" s="4"/>
      <c r="GK61" s="4"/>
      <c r="GL61" s="4"/>
      <c r="GM61" s="4"/>
      <c r="GN61" s="4"/>
      <c r="GO61" s="4"/>
      <c r="GP61" s="1"/>
      <c r="GR61" s="15" t="s">
        <v>183</v>
      </c>
      <c r="GS61" s="4"/>
      <c r="GT61" s="4"/>
      <c r="GU61" s="4"/>
      <c r="GV61" s="4"/>
      <c r="GW61" s="4"/>
      <c r="GX61" s="4"/>
      <c r="GY61" s="1"/>
      <c r="HA61" s="15" t="s">
        <v>183</v>
      </c>
      <c r="HB61" s="4"/>
      <c r="HC61" s="4"/>
      <c r="HD61" s="4"/>
      <c r="HE61" s="4"/>
      <c r="HF61" s="4"/>
      <c r="HG61" s="4"/>
      <c r="HH61" s="1"/>
      <c r="HJ61" s="15" t="s">
        <v>183</v>
      </c>
      <c r="HK61" s="4"/>
      <c r="HL61" s="4"/>
      <c r="HM61" s="4"/>
      <c r="HN61" s="4"/>
      <c r="HO61" s="4"/>
      <c r="HP61" s="4"/>
      <c r="HQ61" s="1"/>
      <c r="HS61" s="15" t="s">
        <v>183</v>
      </c>
      <c r="HT61" s="4"/>
      <c r="HU61" s="4"/>
      <c r="HV61" s="4"/>
      <c r="HW61" s="4"/>
      <c r="HX61" s="4"/>
      <c r="HY61" s="4"/>
      <c r="HZ61" s="1"/>
    </row>
    <row r="62" spans="1:234" ht="52.8" outlineLevel="1" x14ac:dyDescent="0.25">
      <c r="C62" s="242" t="s">
        <v>433</v>
      </c>
      <c r="D62" s="238"/>
      <c r="E62" s="238"/>
      <c r="F62" s="238"/>
      <c r="G62" s="238"/>
      <c r="H62" s="238"/>
      <c r="I62" s="238"/>
      <c r="K62" s="242" t="s">
        <v>433</v>
      </c>
      <c r="L62" s="248">
        <v>6</v>
      </c>
      <c r="M62" s="248">
        <v>10</v>
      </c>
      <c r="N62" s="248">
        <v>8</v>
      </c>
      <c r="O62" s="248">
        <v>10</v>
      </c>
      <c r="P62" s="248">
        <v>7</v>
      </c>
      <c r="Q62" s="248">
        <v>5</v>
      </c>
      <c r="R62" s="60"/>
      <c r="T62" s="242" t="s">
        <v>433</v>
      </c>
      <c r="U62" s="248"/>
      <c r="V62" s="248"/>
      <c r="W62" s="248"/>
      <c r="X62" s="238"/>
      <c r="Y62" s="238"/>
      <c r="Z62" s="238"/>
      <c r="AA62" s="60"/>
      <c r="AC62" s="242" t="s">
        <v>433</v>
      </c>
      <c r="AD62" s="248"/>
      <c r="AE62" s="248"/>
      <c r="AF62" s="248"/>
      <c r="AG62" s="238"/>
      <c r="AH62" s="238"/>
      <c r="AI62" s="238"/>
      <c r="AJ62" s="60"/>
      <c r="AL62" s="242" t="s">
        <v>433</v>
      </c>
      <c r="AM62" s="248"/>
      <c r="AN62" s="248"/>
      <c r="AO62" s="248"/>
      <c r="AP62" s="238"/>
      <c r="AQ62" s="238"/>
      <c r="AR62" s="238"/>
      <c r="AS62" s="60"/>
      <c r="AU62" s="242" t="s">
        <v>433</v>
      </c>
      <c r="AV62" s="248"/>
      <c r="AW62" s="248"/>
      <c r="AX62" s="248"/>
      <c r="AY62" s="238"/>
      <c r="AZ62" s="238"/>
      <c r="BA62" s="238"/>
      <c r="BB62" s="60"/>
      <c r="BD62" s="242" t="s">
        <v>433</v>
      </c>
      <c r="BE62" s="248"/>
      <c r="BF62" s="248"/>
      <c r="BG62" s="248"/>
      <c r="BH62" s="238"/>
      <c r="BI62" s="238"/>
      <c r="BJ62" s="238"/>
      <c r="BK62" s="60"/>
      <c r="BM62" s="242" t="s">
        <v>433</v>
      </c>
      <c r="BN62" s="248"/>
      <c r="BO62" s="248"/>
      <c r="BP62" s="248"/>
      <c r="BQ62" s="238"/>
      <c r="BR62" s="238"/>
      <c r="BS62" s="238"/>
      <c r="BT62" s="60"/>
      <c r="BV62" s="242" t="s">
        <v>433</v>
      </c>
      <c r="BW62" s="248"/>
      <c r="BX62" s="248"/>
      <c r="BY62" s="248"/>
      <c r="BZ62" s="238"/>
      <c r="CA62" s="238"/>
      <c r="CB62" s="238"/>
      <c r="CC62" s="60"/>
      <c r="CE62" s="242" t="s">
        <v>433</v>
      </c>
      <c r="CF62" s="248"/>
      <c r="CG62" s="248"/>
      <c r="CH62" s="248"/>
      <c r="CI62" s="238"/>
      <c r="CJ62" s="238"/>
      <c r="CK62" s="238"/>
      <c r="CL62" s="60"/>
      <c r="CN62" s="242" t="s">
        <v>433</v>
      </c>
      <c r="CO62" s="248"/>
      <c r="CP62" s="248"/>
      <c r="CQ62" s="248"/>
      <c r="CR62" s="238"/>
      <c r="CS62" s="238"/>
      <c r="CT62" s="238"/>
      <c r="CU62" s="60"/>
      <c r="CW62" s="242" t="s">
        <v>433</v>
      </c>
      <c r="CX62" s="248"/>
      <c r="CY62" s="248"/>
      <c r="CZ62" s="248"/>
      <c r="DA62" s="238"/>
      <c r="DB62" s="238"/>
      <c r="DC62" s="238"/>
      <c r="DD62" s="60"/>
      <c r="DF62" s="242" t="s">
        <v>433</v>
      </c>
      <c r="DG62" s="248"/>
      <c r="DH62" s="248"/>
      <c r="DI62" s="248"/>
      <c r="DJ62" s="238"/>
      <c r="DK62" s="238"/>
      <c r="DL62" s="238"/>
      <c r="DM62" s="60"/>
      <c r="DO62" s="242" t="s">
        <v>433</v>
      </c>
      <c r="DP62" s="248"/>
      <c r="DQ62" s="248"/>
      <c r="DR62" s="248"/>
      <c r="DS62" s="238"/>
      <c r="DT62" s="238"/>
      <c r="DU62" s="238"/>
      <c r="DV62" s="60"/>
      <c r="DX62" s="242" t="s">
        <v>433</v>
      </c>
      <c r="DY62" s="248"/>
      <c r="DZ62" s="248"/>
      <c r="EA62" s="248"/>
      <c r="EB62" s="238"/>
      <c r="EC62" s="238"/>
      <c r="ED62" s="238"/>
      <c r="EE62" s="60"/>
      <c r="EG62" s="242" t="s">
        <v>433</v>
      </c>
      <c r="EH62" s="248"/>
      <c r="EI62" s="248"/>
      <c r="EJ62" s="248"/>
      <c r="EK62" s="238"/>
      <c r="EL62" s="238"/>
      <c r="EM62" s="238"/>
      <c r="EN62" s="60"/>
      <c r="EP62" s="242" t="s">
        <v>433</v>
      </c>
      <c r="EQ62" s="248"/>
      <c r="ER62" s="248"/>
      <c r="ES62" s="248"/>
      <c r="ET62" s="238"/>
      <c r="EU62" s="238"/>
      <c r="EV62" s="238"/>
      <c r="EW62" s="60"/>
      <c r="EY62" s="242" t="s">
        <v>433</v>
      </c>
      <c r="EZ62" s="248"/>
      <c r="FA62" s="248"/>
      <c r="FB62" s="248"/>
      <c r="FC62" s="238"/>
      <c r="FD62" s="238"/>
      <c r="FE62" s="238"/>
      <c r="FF62" s="60"/>
      <c r="FH62" s="242" t="s">
        <v>433</v>
      </c>
      <c r="FI62" s="248"/>
      <c r="FJ62" s="248"/>
      <c r="FK62" s="248"/>
      <c r="FL62" s="238"/>
      <c r="FM62" s="238"/>
      <c r="FN62" s="238"/>
      <c r="FO62" s="60"/>
      <c r="FQ62" s="242" t="s">
        <v>433</v>
      </c>
      <c r="FR62" s="248"/>
      <c r="FS62" s="248"/>
      <c r="FT62" s="248"/>
      <c r="FU62" s="238"/>
      <c r="FV62" s="238"/>
      <c r="FW62" s="238"/>
      <c r="FX62" s="60"/>
      <c r="FZ62" s="242" t="s">
        <v>433</v>
      </c>
      <c r="GA62" s="248"/>
      <c r="GB62" s="248"/>
      <c r="GC62" s="248"/>
      <c r="GD62" s="238"/>
      <c r="GE62" s="238"/>
      <c r="GF62" s="238"/>
      <c r="GG62" s="60"/>
      <c r="GI62" s="242" t="s">
        <v>433</v>
      </c>
      <c r="GJ62" s="248"/>
      <c r="GK62" s="248"/>
      <c r="GL62" s="248"/>
      <c r="GM62" s="238"/>
      <c r="GN62" s="238"/>
      <c r="GO62" s="238"/>
      <c r="GP62" s="60"/>
      <c r="GR62" s="242" t="s">
        <v>433</v>
      </c>
      <c r="GS62" s="248"/>
      <c r="GT62" s="248"/>
      <c r="GU62" s="248"/>
      <c r="GV62" s="238"/>
      <c r="GW62" s="238"/>
      <c r="GX62" s="238"/>
      <c r="GY62" s="60"/>
      <c r="HA62" s="242" t="s">
        <v>433</v>
      </c>
      <c r="HB62" s="248"/>
      <c r="HC62" s="248"/>
      <c r="HD62" s="248"/>
      <c r="HE62" s="238"/>
      <c r="HF62" s="238"/>
      <c r="HG62" s="238"/>
      <c r="HH62" s="60"/>
      <c r="HJ62" s="242" t="s">
        <v>433</v>
      </c>
      <c r="HK62" s="248"/>
      <c r="HL62" s="248"/>
      <c r="HM62" s="248"/>
      <c r="HN62" s="238"/>
      <c r="HO62" s="238"/>
      <c r="HP62" s="238"/>
      <c r="HQ62" s="60"/>
      <c r="HS62" s="242" t="s">
        <v>433</v>
      </c>
      <c r="HT62" s="248"/>
      <c r="HU62" s="248"/>
      <c r="HV62" s="248"/>
      <c r="HW62" s="238"/>
      <c r="HX62" s="238"/>
      <c r="HY62" s="238"/>
      <c r="HZ62" s="60"/>
    </row>
    <row r="63" spans="1:234" ht="52.8" outlineLevel="1" x14ac:dyDescent="0.25">
      <c r="C63" s="242" t="s">
        <v>434</v>
      </c>
      <c r="D63" s="238"/>
      <c r="E63" s="238"/>
      <c r="F63" s="238"/>
      <c r="G63" s="238"/>
      <c r="H63" s="238"/>
      <c r="I63" s="238"/>
      <c r="K63" s="242" t="s">
        <v>434</v>
      </c>
      <c r="L63" s="248">
        <v>4</v>
      </c>
      <c r="M63" s="248">
        <v>6</v>
      </c>
      <c r="N63" s="248">
        <v>9</v>
      </c>
      <c r="O63" s="248">
        <v>5</v>
      </c>
      <c r="P63" s="248">
        <v>5</v>
      </c>
      <c r="Q63" s="248">
        <v>10</v>
      </c>
      <c r="R63" s="60"/>
      <c r="T63" s="242" t="s">
        <v>434</v>
      </c>
      <c r="U63" s="248"/>
      <c r="V63" s="248"/>
      <c r="W63" s="248"/>
      <c r="X63" s="238"/>
      <c r="Y63" s="238"/>
      <c r="Z63" s="238"/>
      <c r="AA63" s="60"/>
      <c r="AC63" s="242" t="s">
        <v>434</v>
      </c>
      <c r="AD63" s="248"/>
      <c r="AE63" s="248"/>
      <c r="AF63" s="248"/>
      <c r="AG63" s="238"/>
      <c r="AH63" s="238"/>
      <c r="AI63" s="238"/>
      <c r="AJ63" s="60"/>
      <c r="AL63" s="242" t="s">
        <v>434</v>
      </c>
      <c r="AM63" s="248"/>
      <c r="AN63" s="248"/>
      <c r="AO63" s="248"/>
      <c r="AP63" s="238"/>
      <c r="AQ63" s="238"/>
      <c r="AR63" s="238"/>
      <c r="AS63" s="60"/>
      <c r="AU63" s="242" t="s">
        <v>434</v>
      </c>
      <c r="AV63" s="248"/>
      <c r="AW63" s="248"/>
      <c r="AX63" s="248"/>
      <c r="AY63" s="238"/>
      <c r="AZ63" s="238"/>
      <c r="BA63" s="238"/>
      <c r="BB63" s="60"/>
      <c r="BD63" s="242" t="s">
        <v>434</v>
      </c>
      <c r="BE63" s="248"/>
      <c r="BF63" s="248"/>
      <c r="BG63" s="248"/>
      <c r="BH63" s="238"/>
      <c r="BI63" s="238"/>
      <c r="BJ63" s="238"/>
      <c r="BK63" s="60"/>
      <c r="BM63" s="242" t="s">
        <v>434</v>
      </c>
      <c r="BN63" s="248"/>
      <c r="BO63" s="248"/>
      <c r="BP63" s="248"/>
      <c r="BQ63" s="238"/>
      <c r="BR63" s="238"/>
      <c r="BS63" s="238"/>
      <c r="BT63" s="60"/>
      <c r="BV63" s="242" t="s">
        <v>434</v>
      </c>
      <c r="BW63" s="248"/>
      <c r="BX63" s="248"/>
      <c r="BY63" s="248"/>
      <c r="BZ63" s="238"/>
      <c r="CA63" s="238"/>
      <c r="CB63" s="238"/>
      <c r="CC63" s="60"/>
      <c r="CE63" s="242" t="s">
        <v>434</v>
      </c>
      <c r="CF63" s="248"/>
      <c r="CG63" s="248"/>
      <c r="CH63" s="248"/>
      <c r="CI63" s="238"/>
      <c r="CJ63" s="238"/>
      <c r="CK63" s="238"/>
      <c r="CL63" s="60"/>
      <c r="CN63" s="242" t="s">
        <v>434</v>
      </c>
      <c r="CO63" s="248"/>
      <c r="CP63" s="248"/>
      <c r="CQ63" s="248"/>
      <c r="CR63" s="238"/>
      <c r="CS63" s="238"/>
      <c r="CT63" s="238"/>
      <c r="CU63" s="60"/>
      <c r="CW63" s="242" t="s">
        <v>434</v>
      </c>
      <c r="CX63" s="248"/>
      <c r="CY63" s="248"/>
      <c r="CZ63" s="248"/>
      <c r="DA63" s="238"/>
      <c r="DB63" s="238"/>
      <c r="DC63" s="238"/>
      <c r="DD63" s="60"/>
      <c r="DF63" s="242" t="s">
        <v>434</v>
      </c>
      <c r="DG63" s="248"/>
      <c r="DH63" s="248"/>
      <c r="DI63" s="248"/>
      <c r="DJ63" s="238"/>
      <c r="DK63" s="238"/>
      <c r="DL63" s="238"/>
      <c r="DM63" s="60"/>
      <c r="DO63" s="242" t="s">
        <v>434</v>
      </c>
      <c r="DP63" s="248"/>
      <c r="DQ63" s="248"/>
      <c r="DR63" s="248"/>
      <c r="DS63" s="238"/>
      <c r="DT63" s="238"/>
      <c r="DU63" s="238"/>
      <c r="DV63" s="60"/>
      <c r="DX63" s="242" t="s">
        <v>434</v>
      </c>
      <c r="DY63" s="248"/>
      <c r="DZ63" s="248"/>
      <c r="EA63" s="248"/>
      <c r="EB63" s="238"/>
      <c r="EC63" s="238"/>
      <c r="ED63" s="238"/>
      <c r="EE63" s="60"/>
      <c r="EG63" s="242" t="s">
        <v>434</v>
      </c>
      <c r="EH63" s="248"/>
      <c r="EI63" s="248"/>
      <c r="EJ63" s="248"/>
      <c r="EK63" s="238"/>
      <c r="EL63" s="238"/>
      <c r="EM63" s="238"/>
      <c r="EN63" s="60"/>
      <c r="EP63" s="242" t="s">
        <v>434</v>
      </c>
      <c r="EQ63" s="248"/>
      <c r="ER63" s="248"/>
      <c r="ES63" s="248"/>
      <c r="ET63" s="238"/>
      <c r="EU63" s="238"/>
      <c r="EV63" s="238"/>
      <c r="EW63" s="60"/>
      <c r="EY63" s="242" t="s">
        <v>434</v>
      </c>
      <c r="EZ63" s="248"/>
      <c r="FA63" s="248"/>
      <c r="FB63" s="248"/>
      <c r="FC63" s="238"/>
      <c r="FD63" s="238"/>
      <c r="FE63" s="238"/>
      <c r="FF63" s="60"/>
      <c r="FH63" s="242" t="s">
        <v>434</v>
      </c>
      <c r="FI63" s="248"/>
      <c r="FJ63" s="248"/>
      <c r="FK63" s="248"/>
      <c r="FL63" s="238"/>
      <c r="FM63" s="238"/>
      <c r="FN63" s="238"/>
      <c r="FO63" s="60"/>
      <c r="FQ63" s="242" t="s">
        <v>434</v>
      </c>
      <c r="FR63" s="248"/>
      <c r="FS63" s="248"/>
      <c r="FT63" s="248"/>
      <c r="FU63" s="238"/>
      <c r="FV63" s="238"/>
      <c r="FW63" s="238"/>
      <c r="FX63" s="60"/>
      <c r="FZ63" s="242" t="s">
        <v>434</v>
      </c>
      <c r="GA63" s="248"/>
      <c r="GB63" s="248"/>
      <c r="GC63" s="248"/>
      <c r="GD63" s="238"/>
      <c r="GE63" s="238"/>
      <c r="GF63" s="238"/>
      <c r="GG63" s="60"/>
      <c r="GI63" s="242" t="s">
        <v>434</v>
      </c>
      <c r="GJ63" s="248"/>
      <c r="GK63" s="248"/>
      <c r="GL63" s="248"/>
      <c r="GM63" s="238"/>
      <c r="GN63" s="238"/>
      <c r="GO63" s="238"/>
      <c r="GP63" s="60"/>
      <c r="GR63" s="242" t="s">
        <v>434</v>
      </c>
      <c r="GS63" s="248"/>
      <c r="GT63" s="248"/>
      <c r="GU63" s="248"/>
      <c r="GV63" s="238"/>
      <c r="GW63" s="238"/>
      <c r="GX63" s="238"/>
      <c r="GY63" s="60"/>
      <c r="HA63" s="242" t="s">
        <v>434</v>
      </c>
      <c r="HB63" s="248"/>
      <c r="HC63" s="248"/>
      <c r="HD63" s="248"/>
      <c r="HE63" s="238"/>
      <c r="HF63" s="238"/>
      <c r="HG63" s="238"/>
      <c r="HH63" s="60"/>
      <c r="HJ63" s="242" t="s">
        <v>434</v>
      </c>
      <c r="HK63" s="248"/>
      <c r="HL63" s="248"/>
      <c r="HM63" s="248"/>
      <c r="HN63" s="238"/>
      <c r="HO63" s="238"/>
      <c r="HP63" s="238"/>
      <c r="HQ63" s="60"/>
      <c r="HS63" s="242" t="s">
        <v>434</v>
      </c>
      <c r="HT63" s="248"/>
      <c r="HU63" s="248"/>
      <c r="HV63" s="248"/>
      <c r="HW63" s="238"/>
      <c r="HX63" s="238"/>
      <c r="HY63" s="238"/>
      <c r="HZ63" s="60"/>
    </row>
    <row r="64" spans="1:234" ht="66" outlineLevel="1" x14ac:dyDescent="0.25">
      <c r="C64" s="242" t="s">
        <v>435</v>
      </c>
      <c r="D64" s="238"/>
      <c r="E64" s="238"/>
      <c r="F64" s="238"/>
      <c r="G64" s="238"/>
      <c r="H64" s="238"/>
      <c r="I64" s="238"/>
      <c r="K64" s="242" t="s">
        <v>435</v>
      </c>
      <c r="L64" s="248">
        <v>6</v>
      </c>
      <c r="M64" s="248">
        <v>6</v>
      </c>
      <c r="N64" s="248">
        <v>9</v>
      </c>
      <c r="O64" s="248">
        <v>9</v>
      </c>
      <c r="P64" s="248">
        <v>10</v>
      </c>
      <c r="Q64" s="248">
        <v>5</v>
      </c>
      <c r="R64" s="60"/>
      <c r="T64" s="242" t="s">
        <v>435</v>
      </c>
      <c r="U64" s="248"/>
      <c r="V64" s="248"/>
      <c r="W64" s="248"/>
      <c r="X64" s="238"/>
      <c r="Y64" s="238"/>
      <c r="Z64" s="238"/>
      <c r="AA64" s="60"/>
      <c r="AC64" s="242" t="s">
        <v>435</v>
      </c>
      <c r="AD64" s="248"/>
      <c r="AE64" s="248"/>
      <c r="AF64" s="248"/>
      <c r="AG64" s="238"/>
      <c r="AH64" s="238"/>
      <c r="AI64" s="238"/>
      <c r="AJ64" s="60"/>
      <c r="AL64" s="242" t="s">
        <v>435</v>
      </c>
      <c r="AM64" s="248"/>
      <c r="AN64" s="248"/>
      <c r="AO64" s="248"/>
      <c r="AP64" s="238"/>
      <c r="AQ64" s="238"/>
      <c r="AR64" s="238"/>
      <c r="AS64" s="60"/>
      <c r="AU64" s="242" t="s">
        <v>435</v>
      </c>
      <c r="AV64" s="248"/>
      <c r="AW64" s="248"/>
      <c r="AX64" s="248"/>
      <c r="AY64" s="238"/>
      <c r="AZ64" s="238"/>
      <c r="BA64" s="238"/>
      <c r="BB64" s="60"/>
      <c r="BD64" s="242" t="s">
        <v>435</v>
      </c>
      <c r="BE64" s="248"/>
      <c r="BF64" s="248"/>
      <c r="BG64" s="248"/>
      <c r="BH64" s="238"/>
      <c r="BI64" s="238"/>
      <c r="BJ64" s="238"/>
      <c r="BK64" s="60"/>
      <c r="BM64" s="242" t="s">
        <v>435</v>
      </c>
      <c r="BN64" s="248"/>
      <c r="BO64" s="248"/>
      <c r="BP64" s="248"/>
      <c r="BQ64" s="238"/>
      <c r="BR64" s="238"/>
      <c r="BS64" s="238"/>
      <c r="BT64" s="60"/>
      <c r="BV64" s="242" t="s">
        <v>435</v>
      </c>
      <c r="BW64" s="248"/>
      <c r="BX64" s="248"/>
      <c r="BY64" s="248"/>
      <c r="BZ64" s="238"/>
      <c r="CA64" s="238"/>
      <c r="CB64" s="238"/>
      <c r="CC64" s="60"/>
      <c r="CE64" s="242" t="s">
        <v>435</v>
      </c>
      <c r="CF64" s="248"/>
      <c r="CG64" s="248"/>
      <c r="CH64" s="248"/>
      <c r="CI64" s="238"/>
      <c r="CJ64" s="238"/>
      <c r="CK64" s="238"/>
      <c r="CL64" s="60"/>
      <c r="CN64" s="242" t="s">
        <v>435</v>
      </c>
      <c r="CO64" s="248"/>
      <c r="CP64" s="248"/>
      <c r="CQ64" s="248"/>
      <c r="CR64" s="238"/>
      <c r="CS64" s="238"/>
      <c r="CT64" s="238"/>
      <c r="CU64" s="60"/>
      <c r="CW64" s="242" t="s">
        <v>435</v>
      </c>
      <c r="CX64" s="248"/>
      <c r="CY64" s="248"/>
      <c r="CZ64" s="248"/>
      <c r="DA64" s="238"/>
      <c r="DB64" s="238"/>
      <c r="DC64" s="238"/>
      <c r="DD64" s="60"/>
      <c r="DF64" s="242" t="s">
        <v>435</v>
      </c>
      <c r="DG64" s="248"/>
      <c r="DH64" s="248"/>
      <c r="DI64" s="248"/>
      <c r="DJ64" s="238"/>
      <c r="DK64" s="238"/>
      <c r="DL64" s="238"/>
      <c r="DM64" s="60"/>
      <c r="DO64" s="242" t="s">
        <v>435</v>
      </c>
      <c r="DP64" s="248"/>
      <c r="DQ64" s="248"/>
      <c r="DR64" s="248"/>
      <c r="DS64" s="238"/>
      <c r="DT64" s="238"/>
      <c r="DU64" s="238"/>
      <c r="DV64" s="60"/>
      <c r="DX64" s="242" t="s">
        <v>435</v>
      </c>
      <c r="DY64" s="248"/>
      <c r="DZ64" s="248"/>
      <c r="EA64" s="248"/>
      <c r="EB64" s="238"/>
      <c r="EC64" s="238"/>
      <c r="ED64" s="238"/>
      <c r="EE64" s="60"/>
      <c r="EG64" s="242" t="s">
        <v>435</v>
      </c>
      <c r="EH64" s="248"/>
      <c r="EI64" s="248"/>
      <c r="EJ64" s="248"/>
      <c r="EK64" s="238"/>
      <c r="EL64" s="238"/>
      <c r="EM64" s="238"/>
      <c r="EN64" s="60"/>
      <c r="EP64" s="242" t="s">
        <v>435</v>
      </c>
      <c r="EQ64" s="248"/>
      <c r="ER64" s="248"/>
      <c r="ES64" s="248"/>
      <c r="ET64" s="238"/>
      <c r="EU64" s="238"/>
      <c r="EV64" s="238"/>
      <c r="EW64" s="60"/>
      <c r="EY64" s="242" t="s">
        <v>435</v>
      </c>
      <c r="EZ64" s="248"/>
      <c r="FA64" s="248"/>
      <c r="FB64" s="248"/>
      <c r="FC64" s="238"/>
      <c r="FD64" s="238"/>
      <c r="FE64" s="238"/>
      <c r="FF64" s="60"/>
      <c r="FH64" s="242" t="s">
        <v>435</v>
      </c>
      <c r="FI64" s="248"/>
      <c r="FJ64" s="248"/>
      <c r="FK64" s="248"/>
      <c r="FL64" s="238"/>
      <c r="FM64" s="238"/>
      <c r="FN64" s="238"/>
      <c r="FO64" s="60"/>
      <c r="FQ64" s="242" t="s">
        <v>435</v>
      </c>
      <c r="FR64" s="248"/>
      <c r="FS64" s="248"/>
      <c r="FT64" s="248"/>
      <c r="FU64" s="238"/>
      <c r="FV64" s="238"/>
      <c r="FW64" s="238"/>
      <c r="FX64" s="60"/>
      <c r="FZ64" s="242" t="s">
        <v>435</v>
      </c>
      <c r="GA64" s="248"/>
      <c r="GB64" s="248"/>
      <c r="GC64" s="248"/>
      <c r="GD64" s="238"/>
      <c r="GE64" s="238"/>
      <c r="GF64" s="238"/>
      <c r="GG64" s="60"/>
      <c r="GI64" s="242" t="s">
        <v>435</v>
      </c>
      <c r="GJ64" s="248"/>
      <c r="GK64" s="248"/>
      <c r="GL64" s="248"/>
      <c r="GM64" s="238"/>
      <c r="GN64" s="238"/>
      <c r="GO64" s="238"/>
      <c r="GP64" s="60"/>
      <c r="GR64" s="242" t="s">
        <v>435</v>
      </c>
      <c r="GS64" s="248"/>
      <c r="GT64" s="248"/>
      <c r="GU64" s="248"/>
      <c r="GV64" s="238"/>
      <c r="GW64" s="238"/>
      <c r="GX64" s="238"/>
      <c r="GY64" s="60"/>
      <c r="HA64" s="242" t="s">
        <v>435</v>
      </c>
      <c r="HB64" s="248"/>
      <c r="HC64" s="248"/>
      <c r="HD64" s="248"/>
      <c r="HE64" s="238"/>
      <c r="HF64" s="238"/>
      <c r="HG64" s="238"/>
      <c r="HH64" s="60"/>
      <c r="HJ64" s="242" t="s">
        <v>435</v>
      </c>
      <c r="HK64" s="248"/>
      <c r="HL64" s="248"/>
      <c r="HM64" s="248"/>
      <c r="HN64" s="238"/>
      <c r="HO64" s="238"/>
      <c r="HP64" s="238"/>
      <c r="HQ64" s="60"/>
      <c r="HS64" s="242" t="s">
        <v>435</v>
      </c>
      <c r="HT64" s="248"/>
      <c r="HU64" s="248"/>
      <c r="HV64" s="248"/>
      <c r="HW64" s="238"/>
      <c r="HX64" s="238"/>
      <c r="HY64" s="238"/>
      <c r="HZ64" s="60"/>
    </row>
    <row r="65" spans="1:234" ht="39.6" outlineLevel="1" x14ac:dyDescent="0.25">
      <c r="C65" s="242" t="s">
        <v>170</v>
      </c>
      <c r="D65" s="238"/>
      <c r="E65" s="238"/>
      <c r="F65" s="238"/>
      <c r="G65" s="238"/>
      <c r="H65" s="238"/>
      <c r="I65" s="238"/>
      <c r="K65" s="242" t="s">
        <v>170</v>
      </c>
      <c r="L65" s="248">
        <v>10</v>
      </c>
      <c r="M65" s="248">
        <v>10</v>
      </c>
      <c r="N65" s="248">
        <v>0</v>
      </c>
      <c r="O65" s="248">
        <v>0</v>
      </c>
      <c r="P65" s="248">
        <v>0</v>
      </c>
      <c r="Q65" s="248">
        <v>10</v>
      </c>
      <c r="R65" s="60"/>
      <c r="T65" s="242" t="s">
        <v>170</v>
      </c>
      <c r="U65" s="248"/>
      <c r="V65" s="248"/>
      <c r="W65" s="248"/>
      <c r="X65" s="238"/>
      <c r="Y65" s="238"/>
      <c r="Z65" s="238"/>
      <c r="AA65" s="60"/>
      <c r="AC65" s="242" t="s">
        <v>170</v>
      </c>
      <c r="AD65" s="248"/>
      <c r="AE65" s="248"/>
      <c r="AF65" s="248"/>
      <c r="AG65" s="238"/>
      <c r="AH65" s="238"/>
      <c r="AI65" s="238"/>
      <c r="AJ65" s="60"/>
      <c r="AL65" s="242" t="s">
        <v>170</v>
      </c>
      <c r="AM65" s="248"/>
      <c r="AN65" s="248"/>
      <c r="AO65" s="248"/>
      <c r="AP65" s="238"/>
      <c r="AQ65" s="238"/>
      <c r="AR65" s="238"/>
      <c r="AS65" s="60"/>
      <c r="AU65" s="242" t="s">
        <v>170</v>
      </c>
      <c r="AV65" s="248"/>
      <c r="AW65" s="248"/>
      <c r="AX65" s="248"/>
      <c r="AY65" s="238"/>
      <c r="AZ65" s="238"/>
      <c r="BA65" s="238"/>
      <c r="BB65" s="60"/>
      <c r="BD65" s="242" t="s">
        <v>170</v>
      </c>
      <c r="BE65" s="248"/>
      <c r="BF65" s="248"/>
      <c r="BG65" s="248"/>
      <c r="BH65" s="238"/>
      <c r="BI65" s="238"/>
      <c r="BJ65" s="238"/>
      <c r="BK65" s="60"/>
      <c r="BM65" s="242" t="s">
        <v>170</v>
      </c>
      <c r="BN65" s="248"/>
      <c r="BO65" s="248"/>
      <c r="BP65" s="248"/>
      <c r="BQ65" s="238"/>
      <c r="BR65" s="238"/>
      <c r="BS65" s="238"/>
      <c r="BT65" s="60"/>
      <c r="BV65" s="242" t="s">
        <v>170</v>
      </c>
      <c r="BW65" s="248"/>
      <c r="BX65" s="248"/>
      <c r="BY65" s="248"/>
      <c r="BZ65" s="238"/>
      <c r="CA65" s="238"/>
      <c r="CB65" s="238"/>
      <c r="CC65" s="60"/>
      <c r="CE65" s="242" t="s">
        <v>170</v>
      </c>
      <c r="CF65" s="248"/>
      <c r="CG65" s="248"/>
      <c r="CH65" s="248"/>
      <c r="CI65" s="238"/>
      <c r="CJ65" s="238"/>
      <c r="CK65" s="238"/>
      <c r="CL65" s="60"/>
      <c r="CN65" s="242" t="s">
        <v>170</v>
      </c>
      <c r="CO65" s="248"/>
      <c r="CP65" s="248"/>
      <c r="CQ65" s="248"/>
      <c r="CR65" s="238"/>
      <c r="CS65" s="238"/>
      <c r="CT65" s="238"/>
      <c r="CU65" s="60"/>
      <c r="CW65" s="242" t="s">
        <v>170</v>
      </c>
      <c r="CX65" s="248"/>
      <c r="CY65" s="248"/>
      <c r="CZ65" s="248"/>
      <c r="DA65" s="238"/>
      <c r="DB65" s="238"/>
      <c r="DC65" s="238"/>
      <c r="DD65" s="60"/>
      <c r="DF65" s="242" t="s">
        <v>170</v>
      </c>
      <c r="DG65" s="248"/>
      <c r="DH65" s="248"/>
      <c r="DI65" s="248"/>
      <c r="DJ65" s="238"/>
      <c r="DK65" s="238"/>
      <c r="DL65" s="238"/>
      <c r="DM65" s="60"/>
      <c r="DO65" s="242" t="s">
        <v>170</v>
      </c>
      <c r="DP65" s="248"/>
      <c r="DQ65" s="248"/>
      <c r="DR65" s="248"/>
      <c r="DS65" s="238"/>
      <c r="DT65" s="238"/>
      <c r="DU65" s="238"/>
      <c r="DV65" s="60"/>
      <c r="DX65" s="242" t="s">
        <v>170</v>
      </c>
      <c r="DY65" s="248"/>
      <c r="DZ65" s="248"/>
      <c r="EA65" s="248"/>
      <c r="EB65" s="238"/>
      <c r="EC65" s="238"/>
      <c r="ED65" s="238"/>
      <c r="EE65" s="60"/>
      <c r="EG65" s="242" t="s">
        <v>170</v>
      </c>
      <c r="EH65" s="248"/>
      <c r="EI65" s="248"/>
      <c r="EJ65" s="248"/>
      <c r="EK65" s="238"/>
      <c r="EL65" s="238"/>
      <c r="EM65" s="238"/>
      <c r="EN65" s="60"/>
      <c r="EP65" s="242" t="s">
        <v>170</v>
      </c>
      <c r="EQ65" s="248"/>
      <c r="ER65" s="248"/>
      <c r="ES65" s="248"/>
      <c r="ET65" s="238"/>
      <c r="EU65" s="238"/>
      <c r="EV65" s="238"/>
      <c r="EW65" s="60"/>
      <c r="EY65" s="242" t="s">
        <v>170</v>
      </c>
      <c r="EZ65" s="248"/>
      <c r="FA65" s="248"/>
      <c r="FB65" s="248"/>
      <c r="FC65" s="238"/>
      <c r="FD65" s="238"/>
      <c r="FE65" s="238"/>
      <c r="FF65" s="60"/>
      <c r="FH65" s="242" t="s">
        <v>170</v>
      </c>
      <c r="FI65" s="248"/>
      <c r="FJ65" s="248"/>
      <c r="FK65" s="248"/>
      <c r="FL65" s="238"/>
      <c r="FM65" s="238"/>
      <c r="FN65" s="238"/>
      <c r="FO65" s="60"/>
      <c r="FQ65" s="242" t="s">
        <v>170</v>
      </c>
      <c r="FR65" s="248"/>
      <c r="FS65" s="248"/>
      <c r="FT65" s="248"/>
      <c r="FU65" s="238"/>
      <c r="FV65" s="238"/>
      <c r="FW65" s="238"/>
      <c r="FX65" s="60"/>
      <c r="FZ65" s="242" t="s">
        <v>170</v>
      </c>
      <c r="GA65" s="248"/>
      <c r="GB65" s="248"/>
      <c r="GC65" s="248"/>
      <c r="GD65" s="238"/>
      <c r="GE65" s="238"/>
      <c r="GF65" s="238"/>
      <c r="GG65" s="60"/>
      <c r="GI65" s="242" t="s">
        <v>170</v>
      </c>
      <c r="GJ65" s="248"/>
      <c r="GK65" s="248"/>
      <c r="GL65" s="248"/>
      <c r="GM65" s="238"/>
      <c r="GN65" s="238"/>
      <c r="GO65" s="238"/>
      <c r="GP65" s="60"/>
      <c r="GR65" s="242" t="s">
        <v>170</v>
      </c>
      <c r="GS65" s="248"/>
      <c r="GT65" s="248"/>
      <c r="GU65" s="248"/>
      <c r="GV65" s="238"/>
      <c r="GW65" s="238"/>
      <c r="GX65" s="238"/>
      <c r="GY65" s="60"/>
      <c r="HA65" s="242" t="s">
        <v>170</v>
      </c>
      <c r="HB65" s="248"/>
      <c r="HC65" s="248"/>
      <c r="HD65" s="248"/>
      <c r="HE65" s="238"/>
      <c r="HF65" s="238"/>
      <c r="HG65" s="238"/>
      <c r="HH65" s="60"/>
      <c r="HJ65" s="242" t="s">
        <v>170</v>
      </c>
      <c r="HK65" s="248"/>
      <c r="HL65" s="248"/>
      <c r="HM65" s="248"/>
      <c r="HN65" s="238"/>
      <c r="HO65" s="238"/>
      <c r="HP65" s="238"/>
      <c r="HQ65" s="60"/>
      <c r="HS65" s="242" t="s">
        <v>170</v>
      </c>
      <c r="HT65" s="248"/>
      <c r="HU65" s="248"/>
      <c r="HV65" s="248"/>
      <c r="HW65" s="238"/>
      <c r="HX65" s="238"/>
      <c r="HY65" s="238"/>
      <c r="HZ65" s="60"/>
    </row>
    <row r="66" spans="1:234" ht="39.6" outlineLevel="1" collapsed="1" x14ac:dyDescent="0.25">
      <c r="C66" s="242" t="s">
        <v>436</v>
      </c>
      <c r="D66" s="238"/>
      <c r="E66" s="238"/>
      <c r="F66" s="238"/>
      <c r="G66" s="238"/>
      <c r="H66" s="238"/>
      <c r="I66" s="238"/>
      <c r="K66" s="242" t="s">
        <v>436</v>
      </c>
      <c r="L66" s="248">
        <v>5</v>
      </c>
      <c r="M66" s="248">
        <v>10</v>
      </c>
      <c r="N66" s="248">
        <v>5</v>
      </c>
      <c r="O66" s="248">
        <v>5</v>
      </c>
      <c r="P66" s="248">
        <v>10</v>
      </c>
      <c r="Q66" s="248">
        <v>10</v>
      </c>
      <c r="R66" s="60"/>
      <c r="T66" s="242" t="s">
        <v>436</v>
      </c>
      <c r="U66" s="248"/>
      <c r="V66" s="248"/>
      <c r="W66" s="248"/>
      <c r="X66" s="238"/>
      <c r="Y66" s="238"/>
      <c r="Z66" s="238"/>
      <c r="AA66" s="60"/>
      <c r="AC66" s="242" t="s">
        <v>436</v>
      </c>
      <c r="AD66" s="248"/>
      <c r="AE66" s="248"/>
      <c r="AF66" s="248"/>
      <c r="AG66" s="238"/>
      <c r="AH66" s="238"/>
      <c r="AI66" s="238"/>
      <c r="AJ66" s="60"/>
      <c r="AL66" s="242" t="s">
        <v>436</v>
      </c>
      <c r="AM66" s="248"/>
      <c r="AN66" s="248"/>
      <c r="AO66" s="248"/>
      <c r="AP66" s="238"/>
      <c r="AQ66" s="238"/>
      <c r="AR66" s="238"/>
      <c r="AS66" s="60"/>
      <c r="AU66" s="242" t="s">
        <v>436</v>
      </c>
      <c r="AV66" s="248"/>
      <c r="AW66" s="248"/>
      <c r="AX66" s="248"/>
      <c r="AY66" s="238"/>
      <c r="AZ66" s="238"/>
      <c r="BA66" s="238"/>
      <c r="BB66" s="60"/>
      <c r="BD66" s="242" t="s">
        <v>436</v>
      </c>
      <c r="BE66" s="248"/>
      <c r="BF66" s="248"/>
      <c r="BG66" s="248"/>
      <c r="BH66" s="238"/>
      <c r="BI66" s="238"/>
      <c r="BJ66" s="238"/>
      <c r="BK66" s="60"/>
      <c r="BM66" s="242" t="s">
        <v>436</v>
      </c>
      <c r="BN66" s="248"/>
      <c r="BO66" s="248"/>
      <c r="BP66" s="248"/>
      <c r="BQ66" s="238"/>
      <c r="BR66" s="238"/>
      <c r="BS66" s="238"/>
      <c r="BT66" s="60"/>
      <c r="BV66" s="242" t="s">
        <v>436</v>
      </c>
      <c r="BW66" s="248"/>
      <c r="BX66" s="248"/>
      <c r="BY66" s="248"/>
      <c r="BZ66" s="238"/>
      <c r="CA66" s="238"/>
      <c r="CB66" s="238"/>
      <c r="CC66" s="60"/>
      <c r="CE66" s="242" t="s">
        <v>436</v>
      </c>
      <c r="CF66" s="248"/>
      <c r="CG66" s="248"/>
      <c r="CH66" s="248"/>
      <c r="CI66" s="238"/>
      <c r="CJ66" s="238"/>
      <c r="CK66" s="238"/>
      <c r="CL66" s="60"/>
      <c r="CN66" s="242" t="s">
        <v>436</v>
      </c>
      <c r="CO66" s="248"/>
      <c r="CP66" s="248"/>
      <c r="CQ66" s="248"/>
      <c r="CR66" s="238"/>
      <c r="CS66" s="238"/>
      <c r="CT66" s="238"/>
      <c r="CU66" s="60"/>
      <c r="CW66" s="242" t="s">
        <v>436</v>
      </c>
      <c r="CX66" s="248"/>
      <c r="CY66" s="248"/>
      <c r="CZ66" s="248"/>
      <c r="DA66" s="238"/>
      <c r="DB66" s="238"/>
      <c r="DC66" s="238"/>
      <c r="DD66" s="60"/>
      <c r="DF66" s="242" t="s">
        <v>436</v>
      </c>
      <c r="DG66" s="248"/>
      <c r="DH66" s="248"/>
      <c r="DI66" s="248"/>
      <c r="DJ66" s="238"/>
      <c r="DK66" s="238"/>
      <c r="DL66" s="238"/>
      <c r="DM66" s="60"/>
      <c r="DO66" s="242" t="s">
        <v>436</v>
      </c>
      <c r="DP66" s="248"/>
      <c r="DQ66" s="248"/>
      <c r="DR66" s="248"/>
      <c r="DS66" s="238"/>
      <c r="DT66" s="238"/>
      <c r="DU66" s="238"/>
      <c r="DV66" s="60"/>
      <c r="DX66" s="242" t="s">
        <v>436</v>
      </c>
      <c r="DY66" s="248"/>
      <c r="DZ66" s="248"/>
      <c r="EA66" s="248"/>
      <c r="EB66" s="238"/>
      <c r="EC66" s="238"/>
      <c r="ED66" s="238"/>
      <c r="EE66" s="60"/>
      <c r="EG66" s="242" t="s">
        <v>436</v>
      </c>
      <c r="EH66" s="248"/>
      <c r="EI66" s="248"/>
      <c r="EJ66" s="248"/>
      <c r="EK66" s="238"/>
      <c r="EL66" s="238"/>
      <c r="EM66" s="238"/>
      <c r="EN66" s="60"/>
      <c r="EP66" s="242" t="s">
        <v>436</v>
      </c>
      <c r="EQ66" s="248"/>
      <c r="ER66" s="248"/>
      <c r="ES66" s="248"/>
      <c r="ET66" s="238"/>
      <c r="EU66" s="238"/>
      <c r="EV66" s="238"/>
      <c r="EW66" s="60"/>
      <c r="EY66" s="242" t="s">
        <v>436</v>
      </c>
      <c r="EZ66" s="248"/>
      <c r="FA66" s="248"/>
      <c r="FB66" s="248"/>
      <c r="FC66" s="238"/>
      <c r="FD66" s="238"/>
      <c r="FE66" s="238"/>
      <c r="FF66" s="60"/>
      <c r="FH66" s="242" t="s">
        <v>436</v>
      </c>
      <c r="FI66" s="248"/>
      <c r="FJ66" s="248"/>
      <c r="FK66" s="248"/>
      <c r="FL66" s="238"/>
      <c r="FM66" s="238"/>
      <c r="FN66" s="238"/>
      <c r="FO66" s="60"/>
      <c r="FQ66" s="242" t="s">
        <v>436</v>
      </c>
      <c r="FR66" s="248"/>
      <c r="FS66" s="248"/>
      <c r="FT66" s="248"/>
      <c r="FU66" s="238"/>
      <c r="FV66" s="238"/>
      <c r="FW66" s="238"/>
      <c r="FX66" s="60"/>
      <c r="FZ66" s="242" t="s">
        <v>436</v>
      </c>
      <c r="GA66" s="248"/>
      <c r="GB66" s="248"/>
      <c r="GC66" s="248"/>
      <c r="GD66" s="238"/>
      <c r="GE66" s="238"/>
      <c r="GF66" s="238"/>
      <c r="GG66" s="60"/>
      <c r="GI66" s="242" t="s">
        <v>436</v>
      </c>
      <c r="GJ66" s="248"/>
      <c r="GK66" s="248"/>
      <c r="GL66" s="248"/>
      <c r="GM66" s="238"/>
      <c r="GN66" s="238"/>
      <c r="GO66" s="238"/>
      <c r="GP66" s="60"/>
      <c r="GR66" s="242" t="s">
        <v>436</v>
      </c>
      <c r="GS66" s="248"/>
      <c r="GT66" s="248"/>
      <c r="GU66" s="248"/>
      <c r="GV66" s="238"/>
      <c r="GW66" s="238"/>
      <c r="GX66" s="238"/>
      <c r="GY66" s="60"/>
      <c r="HA66" s="242" t="s">
        <v>436</v>
      </c>
      <c r="HB66" s="248"/>
      <c r="HC66" s="248"/>
      <c r="HD66" s="248"/>
      <c r="HE66" s="238"/>
      <c r="HF66" s="238"/>
      <c r="HG66" s="238"/>
      <c r="HH66" s="60"/>
      <c r="HJ66" s="242" t="s">
        <v>436</v>
      </c>
      <c r="HK66" s="248"/>
      <c r="HL66" s="248"/>
      <c r="HM66" s="248"/>
      <c r="HN66" s="238"/>
      <c r="HO66" s="238"/>
      <c r="HP66" s="238"/>
      <c r="HQ66" s="60"/>
      <c r="HS66" s="242" t="s">
        <v>436</v>
      </c>
      <c r="HT66" s="248"/>
      <c r="HU66" s="248"/>
      <c r="HV66" s="248"/>
      <c r="HW66" s="238"/>
      <c r="HX66" s="238"/>
      <c r="HY66" s="238"/>
      <c r="HZ66" s="60"/>
    </row>
    <row r="67" spans="1:234" ht="39.6" outlineLevel="1" x14ac:dyDescent="0.25">
      <c r="C67" s="242" t="s">
        <v>181</v>
      </c>
      <c r="D67" s="238"/>
      <c r="E67" s="238"/>
      <c r="F67" s="238"/>
      <c r="G67" s="238"/>
      <c r="H67" s="238"/>
      <c r="I67" s="238"/>
      <c r="K67" s="242" t="s">
        <v>181</v>
      </c>
      <c r="L67" s="248">
        <v>10</v>
      </c>
      <c r="M67" s="248">
        <v>10</v>
      </c>
      <c r="N67" s="248">
        <v>10</v>
      </c>
      <c r="O67" s="248">
        <v>10</v>
      </c>
      <c r="P67" s="248">
        <v>10</v>
      </c>
      <c r="Q67" s="248">
        <v>0</v>
      </c>
      <c r="R67" s="60"/>
      <c r="T67" s="242" t="s">
        <v>181</v>
      </c>
      <c r="U67" s="248"/>
      <c r="V67" s="248"/>
      <c r="W67" s="248"/>
      <c r="X67" s="238"/>
      <c r="Y67" s="238"/>
      <c r="Z67" s="238"/>
      <c r="AA67" s="60"/>
      <c r="AC67" s="242" t="s">
        <v>181</v>
      </c>
      <c r="AD67" s="248"/>
      <c r="AE67" s="248"/>
      <c r="AF67" s="248"/>
      <c r="AG67" s="238"/>
      <c r="AH67" s="238"/>
      <c r="AI67" s="238"/>
      <c r="AJ67" s="60"/>
      <c r="AL67" s="242" t="s">
        <v>181</v>
      </c>
      <c r="AM67" s="248"/>
      <c r="AN67" s="248"/>
      <c r="AO67" s="248"/>
      <c r="AP67" s="238"/>
      <c r="AQ67" s="238"/>
      <c r="AR67" s="238"/>
      <c r="AS67" s="60"/>
      <c r="AU67" s="242" t="s">
        <v>181</v>
      </c>
      <c r="AV67" s="248"/>
      <c r="AW67" s="248"/>
      <c r="AX67" s="248"/>
      <c r="AY67" s="238"/>
      <c r="AZ67" s="238"/>
      <c r="BA67" s="238"/>
      <c r="BB67" s="60"/>
      <c r="BD67" s="242" t="s">
        <v>181</v>
      </c>
      <c r="BE67" s="248"/>
      <c r="BF67" s="248"/>
      <c r="BG67" s="248"/>
      <c r="BH67" s="238"/>
      <c r="BI67" s="238"/>
      <c r="BJ67" s="238"/>
      <c r="BK67" s="60"/>
      <c r="BM67" s="242" t="s">
        <v>181</v>
      </c>
      <c r="BN67" s="248"/>
      <c r="BO67" s="248"/>
      <c r="BP67" s="248"/>
      <c r="BQ67" s="238"/>
      <c r="BR67" s="238"/>
      <c r="BS67" s="238"/>
      <c r="BT67" s="60"/>
      <c r="BV67" s="242" t="s">
        <v>181</v>
      </c>
      <c r="BW67" s="248"/>
      <c r="BX67" s="248"/>
      <c r="BY67" s="248"/>
      <c r="BZ67" s="238"/>
      <c r="CA67" s="238"/>
      <c r="CB67" s="238"/>
      <c r="CC67" s="60"/>
      <c r="CE67" s="242" t="s">
        <v>181</v>
      </c>
      <c r="CF67" s="248"/>
      <c r="CG67" s="248"/>
      <c r="CH67" s="248"/>
      <c r="CI67" s="238"/>
      <c r="CJ67" s="238"/>
      <c r="CK67" s="238"/>
      <c r="CL67" s="60"/>
      <c r="CN67" s="242" t="s">
        <v>181</v>
      </c>
      <c r="CO67" s="248"/>
      <c r="CP67" s="248"/>
      <c r="CQ67" s="248"/>
      <c r="CR67" s="238"/>
      <c r="CS67" s="238"/>
      <c r="CT67" s="238"/>
      <c r="CU67" s="60"/>
      <c r="CW67" s="242" t="s">
        <v>181</v>
      </c>
      <c r="CX67" s="248"/>
      <c r="CY67" s="248"/>
      <c r="CZ67" s="248"/>
      <c r="DA67" s="238"/>
      <c r="DB67" s="238"/>
      <c r="DC67" s="238"/>
      <c r="DD67" s="60"/>
      <c r="DF67" s="242" t="s">
        <v>181</v>
      </c>
      <c r="DG67" s="248"/>
      <c r="DH67" s="248"/>
      <c r="DI67" s="248"/>
      <c r="DJ67" s="238"/>
      <c r="DK67" s="238"/>
      <c r="DL67" s="238"/>
      <c r="DM67" s="60"/>
      <c r="DO67" s="242" t="s">
        <v>181</v>
      </c>
      <c r="DP67" s="248"/>
      <c r="DQ67" s="248"/>
      <c r="DR67" s="248"/>
      <c r="DS67" s="238"/>
      <c r="DT67" s="238"/>
      <c r="DU67" s="238"/>
      <c r="DV67" s="60"/>
      <c r="DX67" s="242" t="s">
        <v>181</v>
      </c>
      <c r="DY67" s="248"/>
      <c r="DZ67" s="248"/>
      <c r="EA67" s="248"/>
      <c r="EB67" s="238"/>
      <c r="EC67" s="238"/>
      <c r="ED67" s="238"/>
      <c r="EE67" s="60"/>
      <c r="EG67" s="242" t="s">
        <v>181</v>
      </c>
      <c r="EH67" s="248"/>
      <c r="EI67" s="248"/>
      <c r="EJ67" s="248"/>
      <c r="EK67" s="238"/>
      <c r="EL67" s="238"/>
      <c r="EM67" s="238"/>
      <c r="EN67" s="60"/>
      <c r="EP67" s="242" t="s">
        <v>181</v>
      </c>
      <c r="EQ67" s="248"/>
      <c r="ER67" s="248"/>
      <c r="ES67" s="248"/>
      <c r="ET67" s="238"/>
      <c r="EU67" s="238"/>
      <c r="EV67" s="238"/>
      <c r="EW67" s="60"/>
      <c r="EY67" s="242" t="s">
        <v>181</v>
      </c>
      <c r="EZ67" s="248"/>
      <c r="FA67" s="248"/>
      <c r="FB67" s="248"/>
      <c r="FC67" s="238"/>
      <c r="FD67" s="238"/>
      <c r="FE67" s="238"/>
      <c r="FF67" s="60"/>
      <c r="FH67" s="242" t="s">
        <v>181</v>
      </c>
      <c r="FI67" s="248"/>
      <c r="FJ67" s="248"/>
      <c r="FK67" s="248"/>
      <c r="FL67" s="238"/>
      <c r="FM67" s="238"/>
      <c r="FN67" s="238"/>
      <c r="FO67" s="60"/>
      <c r="FQ67" s="242" t="s">
        <v>181</v>
      </c>
      <c r="FR67" s="248"/>
      <c r="FS67" s="248"/>
      <c r="FT67" s="248"/>
      <c r="FU67" s="238"/>
      <c r="FV67" s="238"/>
      <c r="FW67" s="238"/>
      <c r="FX67" s="60"/>
      <c r="FZ67" s="242" t="s">
        <v>181</v>
      </c>
      <c r="GA67" s="248"/>
      <c r="GB67" s="248"/>
      <c r="GC67" s="248"/>
      <c r="GD67" s="238"/>
      <c r="GE67" s="238"/>
      <c r="GF67" s="238"/>
      <c r="GG67" s="60"/>
      <c r="GI67" s="242" t="s">
        <v>181</v>
      </c>
      <c r="GJ67" s="248"/>
      <c r="GK67" s="248"/>
      <c r="GL67" s="248"/>
      <c r="GM67" s="238"/>
      <c r="GN67" s="238"/>
      <c r="GO67" s="238"/>
      <c r="GP67" s="60"/>
      <c r="GR67" s="242" t="s">
        <v>181</v>
      </c>
      <c r="GS67" s="248"/>
      <c r="GT67" s="248"/>
      <c r="GU67" s="248"/>
      <c r="GV67" s="238"/>
      <c r="GW67" s="238"/>
      <c r="GX67" s="238"/>
      <c r="GY67" s="60"/>
      <c r="HA67" s="242" t="s">
        <v>181</v>
      </c>
      <c r="HB67" s="248"/>
      <c r="HC67" s="248"/>
      <c r="HD67" s="248"/>
      <c r="HE67" s="238"/>
      <c r="HF67" s="238"/>
      <c r="HG67" s="238"/>
      <c r="HH67" s="60"/>
      <c r="HJ67" s="242" t="s">
        <v>181</v>
      </c>
      <c r="HK67" s="248"/>
      <c r="HL67" s="248"/>
      <c r="HM67" s="248"/>
      <c r="HN67" s="238"/>
      <c r="HO67" s="238"/>
      <c r="HP67" s="238"/>
      <c r="HQ67" s="60"/>
      <c r="HS67" s="242" t="s">
        <v>181</v>
      </c>
      <c r="HT67" s="248"/>
      <c r="HU67" s="248"/>
      <c r="HV67" s="248"/>
      <c r="HW67" s="238"/>
      <c r="HX67" s="238"/>
      <c r="HY67" s="238"/>
      <c r="HZ67" s="60"/>
    </row>
    <row r="68" spans="1:234" ht="13.8" outlineLevel="1" x14ac:dyDescent="0.25">
      <c r="C68" s="228" t="s">
        <v>1</v>
      </c>
      <c r="D68" s="229">
        <f>AVERAGE(L68,U68,AD68,AM68,AV68,BE68,BN68,BW68,CF68,CO68,CX68,DG68,DP68,DY68,EH68,EQ68,EZ68,FI68,FR68,GA68,GJ68,GS68,HB68,HK68,HT68)</f>
        <v>6.833333333333333</v>
      </c>
      <c r="E68" s="229">
        <f t="shared" ref="E68:I68" si="554">AVERAGE(M68,V68,AE68,AN68,AW68,BF68,BO68,BX68,CG68,CP68,CY68,DH68,DQ68,DZ68,EI68,ER68,FA68,FJ68,FS68,GB68,GK68,GT68,HC68,HL68,HU68)</f>
        <v>8.6666666666666661</v>
      </c>
      <c r="F68" s="229">
        <f t="shared" si="554"/>
        <v>6.833333333333333</v>
      </c>
      <c r="G68" s="229">
        <f t="shared" si="554"/>
        <v>6.5</v>
      </c>
      <c r="H68" s="229">
        <f t="shared" si="554"/>
        <v>7</v>
      </c>
      <c r="I68" s="229">
        <f t="shared" si="554"/>
        <v>6.666666666666667</v>
      </c>
      <c r="K68" s="250" t="s">
        <v>1</v>
      </c>
      <c r="L68" s="251">
        <f t="shared" ref="L68:Q68" si="555">IF(COUNT(L62:L67)=0,"",AVERAGE(L62:L67))</f>
        <v>6.833333333333333</v>
      </c>
      <c r="M68" s="251">
        <f>IF(COUNT(M62:M67)=0,"",AVERAGE(M62:M67))</f>
        <v>8.6666666666666661</v>
      </c>
      <c r="N68" s="251">
        <f t="shared" si="555"/>
        <v>6.833333333333333</v>
      </c>
      <c r="O68" s="251">
        <f t="shared" si="555"/>
        <v>6.5</v>
      </c>
      <c r="P68" s="251">
        <f t="shared" si="555"/>
        <v>7</v>
      </c>
      <c r="Q68" s="251">
        <f t="shared" si="555"/>
        <v>6.666666666666667</v>
      </c>
      <c r="R68" s="1"/>
      <c r="T68" s="250" t="s">
        <v>1</v>
      </c>
      <c r="U68" s="251" t="str">
        <f t="shared" ref="U68:Z68" si="556">IF(COUNT(U62:U67)=0,"",AVERAGE(U62:U67))</f>
        <v/>
      </c>
      <c r="V68" s="251" t="str">
        <f t="shared" si="556"/>
        <v/>
      </c>
      <c r="W68" s="251" t="str">
        <f t="shared" si="556"/>
        <v/>
      </c>
      <c r="X68" s="251" t="str">
        <f t="shared" si="556"/>
        <v/>
      </c>
      <c r="Y68" s="251" t="str">
        <f t="shared" si="556"/>
        <v/>
      </c>
      <c r="Z68" s="251" t="str">
        <f t="shared" si="556"/>
        <v/>
      </c>
      <c r="AA68" s="1"/>
      <c r="AC68" s="250" t="s">
        <v>1</v>
      </c>
      <c r="AD68" s="251" t="str">
        <f t="shared" ref="AD68:AI68" si="557">IF(COUNT(AD62:AD67)=0,"",AVERAGE(AD62:AD67))</f>
        <v/>
      </c>
      <c r="AE68" s="251" t="str">
        <f t="shared" si="557"/>
        <v/>
      </c>
      <c r="AF68" s="251" t="str">
        <f t="shared" si="557"/>
        <v/>
      </c>
      <c r="AG68" s="251" t="str">
        <f t="shared" si="557"/>
        <v/>
      </c>
      <c r="AH68" s="251" t="str">
        <f t="shared" si="557"/>
        <v/>
      </c>
      <c r="AI68" s="251" t="str">
        <f t="shared" si="557"/>
        <v/>
      </c>
      <c r="AJ68" s="1"/>
      <c r="AL68" s="250" t="s">
        <v>1</v>
      </c>
      <c r="AM68" s="251" t="str">
        <f t="shared" ref="AM68:AR68" si="558">IF(COUNT(AM62:AM67)=0,"",AVERAGE(AM62:AM67))</f>
        <v/>
      </c>
      <c r="AN68" s="251" t="str">
        <f t="shared" si="558"/>
        <v/>
      </c>
      <c r="AO68" s="251" t="str">
        <f t="shared" si="558"/>
        <v/>
      </c>
      <c r="AP68" s="251" t="str">
        <f t="shared" si="558"/>
        <v/>
      </c>
      <c r="AQ68" s="251" t="str">
        <f t="shared" si="558"/>
        <v/>
      </c>
      <c r="AR68" s="251" t="str">
        <f t="shared" si="558"/>
        <v/>
      </c>
      <c r="AS68" s="1"/>
      <c r="AU68" s="250" t="s">
        <v>1</v>
      </c>
      <c r="AV68" s="251" t="str">
        <f t="shared" ref="AV68:BA68" si="559">IF(COUNT(AV62:AV67)=0,"",AVERAGE(AV62:AV67))</f>
        <v/>
      </c>
      <c r="AW68" s="251" t="str">
        <f t="shared" si="559"/>
        <v/>
      </c>
      <c r="AX68" s="251" t="str">
        <f t="shared" si="559"/>
        <v/>
      </c>
      <c r="AY68" s="251" t="str">
        <f t="shared" si="559"/>
        <v/>
      </c>
      <c r="AZ68" s="251" t="str">
        <f t="shared" si="559"/>
        <v/>
      </c>
      <c r="BA68" s="251" t="str">
        <f t="shared" si="559"/>
        <v/>
      </c>
      <c r="BB68" s="1"/>
      <c r="BD68" s="250" t="s">
        <v>1</v>
      </c>
      <c r="BE68" s="251" t="str">
        <f t="shared" ref="BE68:BJ68" si="560">IF(COUNT(BE62:BE67)=0,"",AVERAGE(BE62:BE67))</f>
        <v/>
      </c>
      <c r="BF68" s="251" t="str">
        <f t="shared" si="560"/>
        <v/>
      </c>
      <c r="BG68" s="251" t="str">
        <f t="shared" si="560"/>
        <v/>
      </c>
      <c r="BH68" s="251" t="str">
        <f t="shared" si="560"/>
        <v/>
      </c>
      <c r="BI68" s="251" t="str">
        <f t="shared" si="560"/>
        <v/>
      </c>
      <c r="BJ68" s="251" t="str">
        <f t="shared" si="560"/>
        <v/>
      </c>
      <c r="BK68" s="1"/>
      <c r="BM68" s="250" t="s">
        <v>1</v>
      </c>
      <c r="BN68" s="251" t="str">
        <f t="shared" ref="BN68:BS68" si="561">IF(COUNT(BN62:BN67)=0,"",AVERAGE(BN62:BN67))</f>
        <v/>
      </c>
      <c r="BO68" s="251" t="str">
        <f t="shared" si="561"/>
        <v/>
      </c>
      <c r="BP68" s="251" t="str">
        <f t="shared" si="561"/>
        <v/>
      </c>
      <c r="BQ68" s="251" t="str">
        <f t="shared" si="561"/>
        <v/>
      </c>
      <c r="BR68" s="251" t="str">
        <f t="shared" si="561"/>
        <v/>
      </c>
      <c r="BS68" s="251" t="str">
        <f t="shared" si="561"/>
        <v/>
      </c>
      <c r="BT68" s="1"/>
      <c r="BV68" s="250" t="s">
        <v>1</v>
      </c>
      <c r="BW68" s="251" t="str">
        <f t="shared" ref="BW68:CB68" si="562">IF(COUNT(BW62:BW67)=0,"",AVERAGE(BW62:BW67))</f>
        <v/>
      </c>
      <c r="BX68" s="251" t="str">
        <f t="shared" si="562"/>
        <v/>
      </c>
      <c r="BY68" s="251" t="str">
        <f t="shared" si="562"/>
        <v/>
      </c>
      <c r="BZ68" s="251" t="str">
        <f t="shared" si="562"/>
        <v/>
      </c>
      <c r="CA68" s="251" t="str">
        <f t="shared" si="562"/>
        <v/>
      </c>
      <c r="CB68" s="251" t="str">
        <f t="shared" si="562"/>
        <v/>
      </c>
      <c r="CC68" s="1"/>
      <c r="CE68" s="250" t="s">
        <v>1</v>
      </c>
      <c r="CF68" s="251" t="str">
        <f t="shared" ref="CF68:CK68" si="563">IF(COUNT(CF62:CF67)=0,"",AVERAGE(CF62:CF67))</f>
        <v/>
      </c>
      <c r="CG68" s="251" t="str">
        <f t="shared" si="563"/>
        <v/>
      </c>
      <c r="CH68" s="251" t="str">
        <f t="shared" si="563"/>
        <v/>
      </c>
      <c r="CI68" s="251" t="str">
        <f t="shared" si="563"/>
        <v/>
      </c>
      <c r="CJ68" s="251" t="str">
        <f t="shared" si="563"/>
        <v/>
      </c>
      <c r="CK68" s="251" t="str">
        <f t="shared" si="563"/>
        <v/>
      </c>
      <c r="CL68" s="1"/>
      <c r="CN68" s="250" t="s">
        <v>1</v>
      </c>
      <c r="CO68" s="251" t="str">
        <f t="shared" ref="CO68:CT68" si="564">IF(COUNT(CO62:CO67)=0,"",AVERAGE(CO62:CO67))</f>
        <v/>
      </c>
      <c r="CP68" s="251" t="str">
        <f t="shared" si="564"/>
        <v/>
      </c>
      <c r="CQ68" s="251" t="str">
        <f t="shared" si="564"/>
        <v/>
      </c>
      <c r="CR68" s="251" t="str">
        <f t="shared" si="564"/>
        <v/>
      </c>
      <c r="CS68" s="251" t="str">
        <f t="shared" si="564"/>
        <v/>
      </c>
      <c r="CT68" s="251" t="str">
        <f t="shared" si="564"/>
        <v/>
      </c>
      <c r="CU68" s="1"/>
      <c r="CW68" s="250" t="s">
        <v>1</v>
      </c>
      <c r="CX68" s="251" t="str">
        <f t="shared" ref="CX68:DC68" si="565">IF(COUNT(CX62:CX67)=0,"",AVERAGE(CX62:CX67))</f>
        <v/>
      </c>
      <c r="CY68" s="251" t="str">
        <f t="shared" si="565"/>
        <v/>
      </c>
      <c r="CZ68" s="251" t="str">
        <f t="shared" si="565"/>
        <v/>
      </c>
      <c r="DA68" s="251" t="str">
        <f t="shared" si="565"/>
        <v/>
      </c>
      <c r="DB68" s="251" t="str">
        <f t="shared" si="565"/>
        <v/>
      </c>
      <c r="DC68" s="251" t="str">
        <f t="shared" si="565"/>
        <v/>
      </c>
      <c r="DD68" s="1"/>
      <c r="DF68" s="250" t="s">
        <v>1</v>
      </c>
      <c r="DG68" s="251" t="str">
        <f t="shared" ref="DG68:DL68" si="566">IF(COUNT(DG62:DG67)=0,"",AVERAGE(DG62:DG67))</f>
        <v/>
      </c>
      <c r="DH68" s="251" t="str">
        <f t="shared" si="566"/>
        <v/>
      </c>
      <c r="DI68" s="251" t="str">
        <f t="shared" si="566"/>
        <v/>
      </c>
      <c r="DJ68" s="251" t="str">
        <f t="shared" si="566"/>
        <v/>
      </c>
      <c r="DK68" s="251" t="str">
        <f t="shared" si="566"/>
        <v/>
      </c>
      <c r="DL68" s="251" t="str">
        <f t="shared" si="566"/>
        <v/>
      </c>
      <c r="DM68" s="1"/>
      <c r="DO68" s="250" t="s">
        <v>1</v>
      </c>
      <c r="DP68" s="251" t="str">
        <f t="shared" ref="DP68:DU68" si="567">IF(COUNT(DP62:DP67)=0,"",AVERAGE(DP62:DP67))</f>
        <v/>
      </c>
      <c r="DQ68" s="251" t="str">
        <f t="shared" si="567"/>
        <v/>
      </c>
      <c r="DR68" s="251" t="str">
        <f t="shared" si="567"/>
        <v/>
      </c>
      <c r="DS68" s="251" t="str">
        <f t="shared" si="567"/>
        <v/>
      </c>
      <c r="DT68" s="251" t="str">
        <f t="shared" si="567"/>
        <v/>
      </c>
      <c r="DU68" s="251" t="str">
        <f t="shared" si="567"/>
        <v/>
      </c>
      <c r="DV68" s="1"/>
      <c r="DX68" s="250" t="s">
        <v>1</v>
      </c>
      <c r="DY68" s="251" t="str">
        <f t="shared" ref="DY68:ED68" si="568">IF(COUNT(DY62:DY67)=0,"",AVERAGE(DY62:DY67))</f>
        <v/>
      </c>
      <c r="DZ68" s="251" t="str">
        <f t="shared" si="568"/>
        <v/>
      </c>
      <c r="EA68" s="251" t="str">
        <f t="shared" si="568"/>
        <v/>
      </c>
      <c r="EB68" s="251" t="str">
        <f t="shared" si="568"/>
        <v/>
      </c>
      <c r="EC68" s="251" t="str">
        <f t="shared" si="568"/>
        <v/>
      </c>
      <c r="ED68" s="251" t="str">
        <f t="shared" si="568"/>
        <v/>
      </c>
      <c r="EE68" s="1"/>
      <c r="EG68" s="250" t="s">
        <v>1</v>
      </c>
      <c r="EH68" s="251" t="str">
        <f t="shared" ref="EH68:EM68" si="569">IF(COUNT(EH62:EH67)=0,"",AVERAGE(EH62:EH67))</f>
        <v/>
      </c>
      <c r="EI68" s="251" t="str">
        <f t="shared" si="569"/>
        <v/>
      </c>
      <c r="EJ68" s="251" t="str">
        <f t="shared" si="569"/>
        <v/>
      </c>
      <c r="EK68" s="251" t="str">
        <f t="shared" si="569"/>
        <v/>
      </c>
      <c r="EL68" s="251" t="str">
        <f t="shared" si="569"/>
        <v/>
      </c>
      <c r="EM68" s="251" t="str">
        <f t="shared" si="569"/>
        <v/>
      </c>
      <c r="EN68" s="1"/>
      <c r="EP68" s="250" t="s">
        <v>1</v>
      </c>
      <c r="EQ68" s="251" t="str">
        <f t="shared" ref="EQ68:EV68" si="570">IF(COUNT(EQ62:EQ67)=0,"",AVERAGE(EQ62:EQ67))</f>
        <v/>
      </c>
      <c r="ER68" s="251" t="str">
        <f t="shared" si="570"/>
        <v/>
      </c>
      <c r="ES68" s="251" t="str">
        <f t="shared" si="570"/>
        <v/>
      </c>
      <c r="ET68" s="251" t="str">
        <f t="shared" si="570"/>
        <v/>
      </c>
      <c r="EU68" s="251" t="str">
        <f t="shared" si="570"/>
        <v/>
      </c>
      <c r="EV68" s="251" t="str">
        <f t="shared" si="570"/>
        <v/>
      </c>
      <c r="EW68" s="1"/>
      <c r="EY68" s="250" t="s">
        <v>1</v>
      </c>
      <c r="EZ68" s="251" t="str">
        <f t="shared" ref="EZ68:FE68" si="571">IF(COUNT(EZ62:EZ67)=0,"",AVERAGE(EZ62:EZ67))</f>
        <v/>
      </c>
      <c r="FA68" s="251" t="str">
        <f t="shared" si="571"/>
        <v/>
      </c>
      <c r="FB68" s="251" t="str">
        <f t="shared" si="571"/>
        <v/>
      </c>
      <c r="FC68" s="251" t="str">
        <f t="shared" si="571"/>
        <v/>
      </c>
      <c r="FD68" s="251" t="str">
        <f t="shared" si="571"/>
        <v/>
      </c>
      <c r="FE68" s="251" t="str">
        <f t="shared" si="571"/>
        <v/>
      </c>
      <c r="FF68" s="1"/>
      <c r="FH68" s="250" t="s">
        <v>1</v>
      </c>
      <c r="FI68" s="251" t="str">
        <f t="shared" ref="FI68:FN68" si="572">IF(COUNT(FI62:FI67)=0,"",AVERAGE(FI62:FI67))</f>
        <v/>
      </c>
      <c r="FJ68" s="251" t="str">
        <f t="shared" si="572"/>
        <v/>
      </c>
      <c r="FK68" s="251" t="str">
        <f t="shared" si="572"/>
        <v/>
      </c>
      <c r="FL68" s="251" t="str">
        <f t="shared" si="572"/>
        <v/>
      </c>
      <c r="FM68" s="251" t="str">
        <f t="shared" si="572"/>
        <v/>
      </c>
      <c r="FN68" s="251" t="str">
        <f t="shared" si="572"/>
        <v/>
      </c>
      <c r="FO68" s="1"/>
      <c r="FQ68" s="250" t="s">
        <v>1</v>
      </c>
      <c r="FR68" s="251" t="str">
        <f t="shared" ref="FR68:FW68" si="573">IF(COUNT(FR62:FR67)=0,"",AVERAGE(FR62:FR67))</f>
        <v/>
      </c>
      <c r="FS68" s="251" t="str">
        <f t="shared" si="573"/>
        <v/>
      </c>
      <c r="FT68" s="251" t="str">
        <f t="shared" si="573"/>
        <v/>
      </c>
      <c r="FU68" s="251" t="str">
        <f t="shared" si="573"/>
        <v/>
      </c>
      <c r="FV68" s="251" t="str">
        <f t="shared" si="573"/>
        <v/>
      </c>
      <c r="FW68" s="251" t="str">
        <f t="shared" si="573"/>
        <v/>
      </c>
      <c r="FX68" s="1"/>
      <c r="FZ68" s="250" t="s">
        <v>1</v>
      </c>
      <c r="GA68" s="251" t="str">
        <f t="shared" ref="GA68:GF68" si="574">IF(COUNT(GA62:GA67)=0,"",AVERAGE(GA62:GA67))</f>
        <v/>
      </c>
      <c r="GB68" s="251" t="str">
        <f t="shared" si="574"/>
        <v/>
      </c>
      <c r="GC68" s="251" t="str">
        <f t="shared" si="574"/>
        <v/>
      </c>
      <c r="GD68" s="251" t="str">
        <f t="shared" si="574"/>
        <v/>
      </c>
      <c r="GE68" s="251" t="str">
        <f t="shared" si="574"/>
        <v/>
      </c>
      <c r="GF68" s="251" t="str">
        <f t="shared" si="574"/>
        <v/>
      </c>
      <c r="GG68" s="1"/>
      <c r="GI68" s="250" t="s">
        <v>1</v>
      </c>
      <c r="GJ68" s="251" t="str">
        <f t="shared" ref="GJ68:GO68" si="575">IF(COUNT(GJ62:GJ67)=0,"",AVERAGE(GJ62:GJ67))</f>
        <v/>
      </c>
      <c r="GK68" s="251" t="str">
        <f t="shared" si="575"/>
        <v/>
      </c>
      <c r="GL68" s="251" t="str">
        <f t="shared" si="575"/>
        <v/>
      </c>
      <c r="GM68" s="251" t="str">
        <f t="shared" si="575"/>
        <v/>
      </c>
      <c r="GN68" s="251" t="str">
        <f t="shared" si="575"/>
        <v/>
      </c>
      <c r="GO68" s="251" t="str">
        <f t="shared" si="575"/>
        <v/>
      </c>
      <c r="GP68" s="1"/>
      <c r="GR68" s="250" t="s">
        <v>1</v>
      </c>
      <c r="GS68" s="251" t="str">
        <f t="shared" ref="GS68:GX68" si="576">IF(COUNT(GS62:GS67)=0,"",AVERAGE(GS62:GS67))</f>
        <v/>
      </c>
      <c r="GT68" s="251" t="str">
        <f t="shared" si="576"/>
        <v/>
      </c>
      <c r="GU68" s="251" t="str">
        <f t="shared" si="576"/>
        <v/>
      </c>
      <c r="GV68" s="251" t="str">
        <f t="shared" si="576"/>
        <v/>
      </c>
      <c r="GW68" s="251" t="str">
        <f t="shared" si="576"/>
        <v/>
      </c>
      <c r="GX68" s="251" t="str">
        <f t="shared" si="576"/>
        <v/>
      </c>
      <c r="GY68" s="1"/>
      <c r="HA68" s="250" t="s">
        <v>1</v>
      </c>
      <c r="HB68" s="251" t="str">
        <f t="shared" ref="HB68:HG68" si="577">IF(COUNT(HB62:HB67)=0,"",AVERAGE(HB62:HB67))</f>
        <v/>
      </c>
      <c r="HC68" s="251" t="str">
        <f t="shared" si="577"/>
        <v/>
      </c>
      <c r="HD68" s="251" t="str">
        <f t="shared" si="577"/>
        <v/>
      </c>
      <c r="HE68" s="251" t="str">
        <f t="shared" si="577"/>
        <v/>
      </c>
      <c r="HF68" s="251" t="str">
        <f t="shared" si="577"/>
        <v/>
      </c>
      <c r="HG68" s="251" t="str">
        <f t="shared" si="577"/>
        <v/>
      </c>
      <c r="HH68" s="1"/>
      <c r="HJ68" s="250" t="s">
        <v>1</v>
      </c>
      <c r="HK68" s="251" t="str">
        <f t="shared" ref="HK68:HP68" si="578">IF(COUNT(HK62:HK67)=0,"",AVERAGE(HK62:HK67))</f>
        <v/>
      </c>
      <c r="HL68" s="251" t="str">
        <f t="shared" si="578"/>
        <v/>
      </c>
      <c r="HM68" s="251" t="str">
        <f t="shared" si="578"/>
        <v/>
      </c>
      <c r="HN68" s="251" t="str">
        <f t="shared" si="578"/>
        <v/>
      </c>
      <c r="HO68" s="251" t="str">
        <f t="shared" si="578"/>
        <v/>
      </c>
      <c r="HP68" s="251" t="str">
        <f t="shared" si="578"/>
        <v/>
      </c>
      <c r="HQ68" s="1"/>
      <c r="HS68" s="250" t="s">
        <v>1</v>
      </c>
      <c r="HT68" s="251" t="str">
        <f t="shared" ref="HT68:HY68" si="579">IF(COUNT(HT62:HT67)=0,"",AVERAGE(HT62:HT67))</f>
        <v/>
      </c>
      <c r="HU68" s="251" t="str">
        <f t="shared" si="579"/>
        <v/>
      </c>
      <c r="HV68" s="251" t="str">
        <f t="shared" si="579"/>
        <v/>
      </c>
      <c r="HW68" s="251" t="str">
        <f t="shared" si="579"/>
        <v/>
      </c>
      <c r="HX68" s="251" t="str">
        <f t="shared" si="579"/>
        <v/>
      </c>
      <c r="HY68" s="251" t="str">
        <f t="shared" si="579"/>
        <v/>
      </c>
      <c r="HZ68" s="1"/>
    </row>
    <row r="69" spans="1:234" x14ac:dyDescent="0.3">
      <c r="A69" s="226" t="s">
        <v>129</v>
      </c>
      <c r="B69" s="227">
        <f>IF(A69="High",High,(IF(A69="Medium",Medium,(IF(A69="Low",Low,0)))))</f>
        <v>1</v>
      </c>
      <c r="C69" s="236" t="s">
        <v>184</v>
      </c>
      <c r="D69" s="237">
        <f>D76</f>
        <v>6.5</v>
      </c>
      <c r="E69" s="237">
        <f t="shared" ref="E69:I69" si="580">E76</f>
        <v>8.1666666666666661</v>
      </c>
      <c r="F69" s="237">
        <f t="shared" si="580"/>
        <v>5.666666666666667</v>
      </c>
      <c r="G69" s="237">
        <f t="shared" si="580"/>
        <v>5.166666666666667</v>
      </c>
      <c r="H69" s="237">
        <f t="shared" si="580"/>
        <v>6.666666666666667</v>
      </c>
      <c r="I69" s="237">
        <f t="shared" si="580"/>
        <v>6.166666666666667</v>
      </c>
      <c r="K69" s="15" t="s">
        <v>184</v>
      </c>
      <c r="L69" s="424" t="s">
        <v>572</v>
      </c>
      <c r="M69" s="423" t="s">
        <v>573</v>
      </c>
      <c r="N69" s="423" t="s">
        <v>574</v>
      </c>
      <c r="O69" s="423" t="s">
        <v>575</v>
      </c>
      <c r="P69" s="423" t="s">
        <v>576</v>
      </c>
      <c r="Q69" s="425" t="s">
        <v>577</v>
      </c>
      <c r="R69" s="1"/>
      <c r="T69" s="15" t="s">
        <v>184</v>
      </c>
      <c r="U69" s="4"/>
      <c r="V69" s="4"/>
      <c r="W69" s="4"/>
      <c r="X69" s="4"/>
      <c r="Y69" s="4"/>
      <c r="Z69" s="4"/>
      <c r="AA69" s="1"/>
      <c r="AC69" s="15" t="s">
        <v>184</v>
      </c>
      <c r="AD69" s="4"/>
      <c r="AE69" s="4"/>
      <c r="AF69" s="4"/>
      <c r="AG69" s="4"/>
      <c r="AH69" s="4"/>
      <c r="AI69" s="4"/>
      <c r="AJ69" s="1"/>
      <c r="AL69" s="15" t="s">
        <v>184</v>
      </c>
      <c r="AM69" s="4"/>
      <c r="AN69" s="4"/>
      <c r="AO69" s="4"/>
      <c r="AP69" s="4"/>
      <c r="AQ69" s="4"/>
      <c r="AR69" s="4"/>
      <c r="AS69" s="1"/>
      <c r="AU69" s="15" t="s">
        <v>184</v>
      </c>
      <c r="AV69" s="4"/>
      <c r="AW69" s="4"/>
      <c r="AX69" s="4"/>
      <c r="AY69" s="4"/>
      <c r="AZ69" s="4"/>
      <c r="BA69" s="4"/>
      <c r="BB69" s="1"/>
      <c r="BD69" s="15" t="s">
        <v>184</v>
      </c>
      <c r="BE69" s="4"/>
      <c r="BF69" s="4"/>
      <c r="BG69" s="4"/>
      <c r="BH69" s="4"/>
      <c r="BI69" s="4"/>
      <c r="BJ69" s="4"/>
      <c r="BK69" s="1"/>
      <c r="BM69" s="15" t="s">
        <v>184</v>
      </c>
      <c r="BN69" s="4"/>
      <c r="BO69" s="4"/>
      <c r="BP69" s="4"/>
      <c r="BQ69" s="4"/>
      <c r="BR69" s="4"/>
      <c r="BS69" s="4"/>
      <c r="BT69" s="1"/>
      <c r="BV69" s="15" t="s">
        <v>184</v>
      </c>
      <c r="BW69" s="4"/>
      <c r="BX69" s="4"/>
      <c r="BY69" s="4"/>
      <c r="BZ69" s="4"/>
      <c r="CA69" s="4"/>
      <c r="CB69" s="4"/>
      <c r="CC69" s="1"/>
      <c r="CE69" s="15" t="s">
        <v>184</v>
      </c>
      <c r="CF69" s="4"/>
      <c r="CG69" s="4"/>
      <c r="CH69" s="4"/>
      <c r="CI69" s="4"/>
      <c r="CJ69" s="4"/>
      <c r="CK69" s="4"/>
      <c r="CL69" s="1"/>
      <c r="CN69" s="15" t="s">
        <v>184</v>
      </c>
      <c r="CO69" s="4"/>
      <c r="CP69" s="4"/>
      <c r="CQ69" s="4"/>
      <c r="CR69" s="4"/>
      <c r="CS69" s="4"/>
      <c r="CT69" s="4"/>
      <c r="CU69" s="1"/>
      <c r="CW69" s="15" t="s">
        <v>184</v>
      </c>
      <c r="CX69" s="4"/>
      <c r="CY69" s="4"/>
      <c r="CZ69" s="4"/>
      <c r="DA69" s="4"/>
      <c r="DB69" s="4"/>
      <c r="DC69" s="4"/>
      <c r="DD69" s="1"/>
      <c r="DF69" s="15" t="s">
        <v>184</v>
      </c>
      <c r="DG69" s="4"/>
      <c r="DH69" s="4"/>
      <c r="DI69" s="4"/>
      <c r="DJ69" s="4"/>
      <c r="DK69" s="4"/>
      <c r="DL69" s="4"/>
      <c r="DM69" s="1"/>
      <c r="DO69" s="15" t="s">
        <v>184</v>
      </c>
      <c r="DP69" s="4"/>
      <c r="DQ69" s="4"/>
      <c r="DR69" s="4"/>
      <c r="DS69" s="4"/>
      <c r="DT69" s="4"/>
      <c r="DU69" s="4"/>
      <c r="DV69" s="1"/>
      <c r="DX69" s="15" t="s">
        <v>184</v>
      </c>
      <c r="DY69" s="4"/>
      <c r="DZ69" s="4"/>
      <c r="EA69" s="4"/>
      <c r="EB69" s="4"/>
      <c r="EC69" s="4"/>
      <c r="ED69" s="4"/>
      <c r="EE69" s="1"/>
      <c r="EG69" s="15" t="s">
        <v>184</v>
      </c>
      <c r="EH69" s="4"/>
      <c r="EI69" s="4"/>
      <c r="EJ69" s="4"/>
      <c r="EK69" s="4"/>
      <c r="EL69" s="4"/>
      <c r="EM69" s="4"/>
      <c r="EN69" s="1"/>
      <c r="EP69" s="15" t="s">
        <v>184</v>
      </c>
      <c r="EQ69" s="4"/>
      <c r="ER69" s="4"/>
      <c r="ES69" s="4"/>
      <c r="ET69" s="4"/>
      <c r="EU69" s="4"/>
      <c r="EV69" s="4"/>
      <c r="EW69" s="1"/>
      <c r="EY69" s="15" t="s">
        <v>184</v>
      </c>
      <c r="EZ69" s="4"/>
      <c r="FA69" s="4"/>
      <c r="FB69" s="4"/>
      <c r="FC69" s="4"/>
      <c r="FD69" s="4"/>
      <c r="FE69" s="4"/>
      <c r="FF69" s="1"/>
      <c r="FH69" s="15" t="s">
        <v>184</v>
      </c>
      <c r="FI69" s="4"/>
      <c r="FJ69" s="4"/>
      <c r="FK69" s="4"/>
      <c r="FL69" s="4"/>
      <c r="FM69" s="4"/>
      <c r="FN69" s="4"/>
      <c r="FO69" s="1"/>
      <c r="FQ69" s="15" t="s">
        <v>184</v>
      </c>
      <c r="FR69" s="4"/>
      <c r="FS69" s="4"/>
      <c r="FT69" s="4"/>
      <c r="FU69" s="4"/>
      <c r="FV69" s="4"/>
      <c r="FW69" s="4"/>
      <c r="FX69" s="1"/>
      <c r="FZ69" s="15" t="s">
        <v>184</v>
      </c>
      <c r="GA69" s="4"/>
      <c r="GB69" s="4"/>
      <c r="GC69" s="4"/>
      <c r="GD69" s="4"/>
      <c r="GE69" s="4"/>
      <c r="GF69" s="4"/>
      <c r="GG69" s="1"/>
      <c r="GI69" s="15" t="s">
        <v>184</v>
      </c>
      <c r="GJ69" s="4"/>
      <c r="GK69" s="4"/>
      <c r="GL69" s="4"/>
      <c r="GM69" s="4"/>
      <c r="GN69" s="4"/>
      <c r="GO69" s="4"/>
      <c r="GP69" s="1"/>
      <c r="GR69" s="15" t="s">
        <v>184</v>
      </c>
      <c r="GS69" s="4"/>
      <c r="GT69" s="4"/>
      <c r="GU69" s="4"/>
      <c r="GV69" s="4"/>
      <c r="GW69" s="4"/>
      <c r="GX69" s="4"/>
      <c r="GY69" s="1"/>
      <c r="HA69" s="15" t="s">
        <v>184</v>
      </c>
      <c r="HB69" s="4"/>
      <c r="HC69" s="4"/>
      <c r="HD69" s="4"/>
      <c r="HE69" s="4"/>
      <c r="HF69" s="4"/>
      <c r="HG69" s="4"/>
      <c r="HH69" s="1"/>
      <c r="HJ69" s="15" t="s">
        <v>184</v>
      </c>
      <c r="HK69" s="4"/>
      <c r="HL69" s="4"/>
      <c r="HM69" s="4"/>
      <c r="HN69" s="4"/>
      <c r="HO69" s="4"/>
      <c r="HP69" s="4"/>
      <c r="HQ69" s="1"/>
      <c r="HS69" s="15" t="s">
        <v>184</v>
      </c>
      <c r="HT69" s="4"/>
      <c r="HU69" s="4"/>
      <c r="HV69" s="4"/>
      <c r="HW69" s="4"/>
      <c r="HX69" s="4"/>
      <c r="HY69" s="4"/>
      <c r="HZ69" s="1"/>
    </row>
    <row r="70" spans="1:234" ht="52.8" outlineLevel="1" x14ac:dyDescent="0.25">
      <c r="C70" s="242" t="s">
        <v>433</v>
      </c>
      <c r="D70" s="238"/>
      <c r="E70" s="238"/>
      <c r="F70" s="238"/>
      <c r="G70" s="238"/>
      <c r="H70" s="238"/>
      <c r="I70" s="238"/>
      <c r="K70" s="242" t="s">
        <v>433</v>
      </c>
      <c r="L70" s="248">
        <v>10</v>
      </c>
      <c r="M70" s="248">
        <v>7</v>
      </c>
      <c r="N70" s="248">
        <v>4</v>
      </c>
      <c r="O70" s="248">
        <v>9</v>
      </c>
      <c r="P70" s="248">
        <v>7</v>
      </c>
      <c r="Q70" s="248">
        <v>5</v>
      </c>
      <c r="R70" s="60"/>
      <c r="T70" s="242" t="s">
        <v>433</v>
      </c>
      <c r="U70" s="248"/>
      <c r="V70" s="248"/>
      <c r="W70" s="248"/>
      <c r="X70" s="238"/>
      <c r="Y70" s="238"/>
      <c r="Z70" s="238"/>
      <c r="AA70" s="60"/>
      <c r="AC70" s="242" t="s">
        <v>433</v>
      </c>
      <c r="AD70" s="248"/>
      <c r="AE70" s="248"/>
      <c r="AF70" s="248"/>
      <c r="AG70" s="238"/>
      <c r="AH70" s="238"/>
      <c r="AI70" s="238"/>
      <c r="AJ70" s="60"/>
      <c r="AL70" s="242" t="s">
        <v>433</v>
      </c>
      <c r="AM70" s="248"/>
      <c r="AN70" s="248"/>
      <c r="AO70" s="248"/>
      <c r="AP70" s="238"/>
      <c r="AQ70" s="238"/>
      <c r="AR70" s="238"/>
      <c r="AS70" s="60"/>
      <c r="AU70" s="242" t="s">
        <v>433</v>
      </c>
      <c r="AV70" s="248"/>
      <c r="AW70" s="248"/>
      <c r="AX70" s="248"/>
      <c r="AY70" s="238"/>
      <c r="AZ70" s="238"/>
      <c r="BA70" s="238"/>
      <c r="BB70" s="60"/>
      <c r="BD70" s="242" t="s">
        <v>433</v>
      </c>
      <c r="BE70" s="248"/>
      <c r="BF70" s="248"/>
      <c r="BG70" s="248"/>
      <c r="BH70" s="238"/>
      <c r="BI70" s="238"/>
      <c r="BJ70" s="238"/>
      <c r="BK70" s="60"/>
      <c r="BM70" s="242" t="s">
        <v>433</v>
      </c>
      <c r="BN70" s="248"/>
      <c r="BO70" s="248"/>
      <c r="BP70" s="248"/>
      <c r="BQ70" s="238"/>
      <c r="BR70" s="238"/>
      <c r="BS70" s="238"/>
      <c r="BT70" s="60"/>
      <c r="BV70" s="242" t="s">
        <v>433</v>
      </c>
      <c r="BW70" s="248"/>
      <c r="BX70" s="248"/>
      <c r="BY70" s="248"/>
      <c r="BZ70" s="238"/>
      <c r="CA70" s="238"/>
      <c r="CB70" s="238"/>
      <c r="CC70" s="60"/>
      <c r="CE70" s="242" t="s">
        <v>433</v>
      </c>
      <c r="CF70" s="248"/>
      <c r="CG70" s="248"/>
      <c r="CH70" s="248"/>
      <c r="CI70" s="238"/>
      <c r="CJ70" s="238"/>
      <c r="CK70" s="238"/>
      <c r="CL70" s="60"/>
      <c r="CN70" s="242" t="s">
        <v>433</v>
      </c>
      <c r="CO70" s="248"/>
      <c r="CP70" s="248"/>
      <c r="CQ70" s="248"/>
      <c r="CR70" s="238"/>
      <c r="CS70" s="238"/>
      <c r="CT70" s="238"/>
      <c r="CU70" s="60"/>
      <c r="CW70" s="242" t="s">
        <v>433</v>
      </c>
      <c r="CX70" s="248"/>
      <c r="CY70" s="248"/>
      <c r="CZ70" s="248"/>
      <c r="DA70" s="238"/>
      <c r="DB70" s="238"/>
      <c r="DC70" s="238"/>
      <c r="DD70" s="60"/>
      <c r="DF70" s="242" t="s">
        <v>433</v>
      </c>
      <c r="DG70" s="248"/>
      <c r="DH70" s="248"/>
      <c r="DI70" s="248"/>
      <c r="DJ70" s="238"/>
      <c r="DK70" s="238"/>
      <c r="DL70" s="238"/>
      <c r="DM70" s="60"/>
      <c r="DO70" s="242" t="s">
        <v>433</v>
      </c>
      <c r="DP70" s="248"/>
      <c r="DQ70" s="248"/>
      <c r="DR70" s="248"/>
      <c r="DS70" s="238"/>
      <c r="DT70" s="238"/>
      <c r="DU70" s="238"/>
      <c r="DV70" s="60"/>
      <c r="DX70" s="242" t="s">
        <v>433</v>
      </c>
      <c r="DY70" s="248"/>
      <c r="DZ70" s="248"/>
      <c r="EA70" s="248"/>
      <c r="EB70" s="238"/>
      <c r="EC70" s="238"/>
      <c r="ED70" s="238"/>
      <c r="EE70" s="60"/>
      <c r="EG70" s="242" t="s">
        <v>433</v>
      </c>
      <c r="EH70" s="248"/>
      <c r="EI70" s="248"/>
      <c r="EJ70" s="248"/>
      <c r="EK70" s="238"/>
      <c r="EL70" s="238"/>
      <c r="EM70" s="238"/>
      <c r="EN70" s="60"/>
      <c r="EP70" s="242" t="s">
        <v>433</v>
      </c>
      <c r="EQ70" s="248"/>
      <c r="ER70" s="248"/>
      <c r="ES70" s="248"/>
      <c r="ET70" s="238"/>
      <c r="EU70" s="238"/>
      <c r="EV70" s="238"/>
      <c r="EW70" s="60"/>
      <c r="EY70" s="242" t="s">
        <v>433</v>
      </c>
      <c r="EZ70" s="248"/>
      <c r="FA70" s="248"/>
      <c r="FB70" s="248"/>
      <c r="FC70" s="238"/>
      <c r="FD70" s="238"/>
      <c r="FE70" s="238"/>
      <c r="FF70" s="60"/>
      <c r="FH70" s="242" t="s">
        <v>433</v>
      </c>
      <c r="FI70" s="248"/>
      <c r="FJ70" s="248"/>
      <c r="FK70" s="248"/>
      <c r="FL70" s="238"/>
      <c r="FM70" s="238"/>
      <c r="FN70" s="238"/>
      <c r="FO70" s="60"/>
      <c r="FQ70" s="242" t="s">
        <v>433</v>
      </c>
      <c r="FR70" s="248"/>
      <c r="FS70" s="248"/>
      <c r="FT70" s="248"/>
      <c r="FU70" s="238"/>
      <c r="FV70" s="238"/>
      <c r="FW70" s="238"/>
      <c r="FX70" s="60"/>
      <c r="FZ70" s="242" t="s">
        <v>433</v>
      </c>
      <c r="GA70" s="248"/>
      <c r="GB70" s="248"/>
      <c r="GC70" s="248"/>
      <c r="GD70" s="238"/>
      <c r="GE70" s="238"/>
      <c r="GF70" s="238"/>
      <c r="GG70" s="60"/>
      <c r="GI70" s="242" t="s">
        <v>433</v>
      </c>
      <c r="GJ70" s="248"/>
      <c r="GK70" s="248"/>
      <c r="GL70" s="248"/>
      <c r="GM70" s="238"/>
      <c r="GN70" s="238"/>
      <c r="GO70" s="238"/>
      <c r="GP70" s="60"/>
      <c r="GR70" s="242" t="s">
        <v>433</v>
      </c>
      <c r="GS70" s="248"/>
      <c r="GT70" s="248"/>
      <c r="GU70" s="248"/>
      <c r="GV70" s="238"/>
      <c r="GW70" s="238"/>
      <c r="GX70" s="238"/>
      <c r="GY70" s="60"/>
      <c r="HA70" s="242" t="s">
        <v>433</v>
      </c>
      <c r="HB70" s="248"/>
      <c r="HC70" s="248"/>
      <c r="HD70" s="248"/>
      <c r="HE70" s="238"/>
      <c r="HF70" s="238"/>
      <c r="HG70" s="238"/>
      <c r="HH70" s="60"/>
      <c r="HJ70" s="242" t="s">
        <v>433</v>
      </c>
      <c r="HK70" s="248"/>
      <c r="HL70" s="248"/>
      <c r="HM70" s="248"/>
      <c r="HN70" s="238"/>
      <c r="HO70" s="238"/>
      <c r="HP70" s="238"/>
      <c r="HQ70" s="60"/>
      <c r="HS70" s="242" t="s">
        <v>433</v>
      </c>
      <c r="HT70" s="248"/>
      <c r="HU70" s="248"/>
      <c r="HV70" s="248"/>
      <c r="HW70" s="238"/>
      <c r="HX70" s="238"/>
      <c r="HY70" s="238"/>
      <c r="HZ70" s="60"/>
    </row>
    <row r="71" spans="1:234" ht="52.8" outlineLevel="1" x14ac:dyDescent="0.25">
      <c r="C71" s="242" t="s">
        <v>434</v>
      </c>
      <c r="D71" s="238"/>
      <c r="E71" s="238"/>
      <c r="F71" s="238"/>
      <c r="G71" s="238"/>
      <c r="H71" s="238"/>
      <c r="I71" s="238"/>
      <c r="K71" s="242" t="s">
        <v>434</v>
      </c>
      <c r="L71" s="248">
        <v>10</v>
      </c>
      <c r="M71" s="248">
        <v>4</v>
      </c>
      <c r="N71" s="248">
        <v>7</v>
      </c>
      <c r="O71" s="248">
        <v>3</v>
      </c>
      <c r="P71" s="248">
        <v>5</v>
      </c>
      <c r="Q71" s="248">
        <v>7</v>
      </c>
      <c r="R71" s="60"/>
      <c r="T71" s="242" t="s">
        <v>434</v>
      </c>
      <c r="U71" s="248"/>
      <c r="V71" s="248"/>
      <c r="W71" s="248"/>
      <c r="X71" s="238"/>
      <c r="Y71" s="238"/>
      <c r="Z71" s="238"/>
      <c r="AA71" s="60"/>
      <c r="AC71" s="242" t="s">
        <v>434</v>
      </c>
      <c r="AD71" s="248"/>
      <c r="AE71" s="248"/>
      <c r="AF71" s="248"/>
      <c r="AG71" s="238"/>
      <c r="AH71" s="238"/>
      <c r="AI71" s="238"/>
      <c r="AJ71" s="60"/>
      <c r="AL71" s="242" t="s">
        <v>434</v>
      </c>
      <c r="AM71" s="248"/>
      <c r="AN71" s="248"/>
      <c r="AO71" s="248"/>
      <c r="AP71" s="238"/>
      <c r="AQ71" s="238"/>
      <c r="AR71" s="238"/>
      <c r="AS71" s="60"/>
      <c r="AU71" s="242" t="s">
        <v>434</v>
      </c>
      <c r="AV71" s="248"/>
      <c r="AW71" s="248"/>
      <c r="AX71" s="248"/>
      <c r="AY71" s="238"/>
      <c r="AZ71" s="238"/>
      <c r="BA71" s="238"/>
      <c r="BB71" s="60"/>
      <c r="BD71" s="242" t="s">
        <v>434</v>
      </c>
      <c r="BE71" s="248"/>
      <c r="BF71" s="248"/>
      <c r="BG71" s="248"/>
      <c r="BH71" s="238"/>
      <c r="BI71" s="238"/>
      <c r="BJ71" s="238"/>
      <c r="BK71" s="60"/>
      <c r="BM71" s="242" t="s">
        <v>434</v>
      </c>
      <c r="BN71" s="248"/>
      <c r="BO71" s="248"/>
      <c r="BP71" s="248"/>
      <c r="BQ71" s="238"/>
      <c r="BR71" s="238"/>
      <c r="BS71" s="238"/>
      <c r="BT71" s="60"/>
      <c r="BV71" s="242" t="s">
        <v>434</v>
      </c>
      <c r="BW71" s="248"/>
      <c r="BX71" s="248"/>
      <c r="BY71" s="248"/>
      <c r="BZ71" s="238"/>
      <c r="CA71" s="238"/>
      <c r="CB71" s="238"/>
      <c r="CC71" s="60"/>
      <c r="CE71" s="242" t="s">
        <v>434</v>
      </c>
      <c r="CF71" s="248"/>
      <c r="CG71" s="248"/>
      <c r="CH71" s="248"/>
      <c r="CI71" s="238"/>
      <c r="CJ71" s="238"/>
      <c r="CK71" s="238"/>
      <c r="CL71" s="60"/>
      <c r="CN71" s="242" t="s">
        <v>434</v>
      </c>
      <c r="CO71" s="248"/>
      <c r="CP71" s="248"/>
      <c r="CQ71" s="248"/>
      <c r="CR71" s="238"/>
      <c r="CS71" s="238"/>
      <c r="CT71" s="238"/>
      <c r="CU71" s="60"/>
      <c r="CW71" s="242" t="s">
        <v>434</v>
      </c>
      <c r="CX71" s="248"/>
      <c r="CY71" s="248"/>
      <c r="CZ71" s="248"/>
      <c r="DA71" s="238"/>
      <c r="DB71" s="238"/>
      <c r="DC71" s="238"/>
      <c r="DD71" s="60"/>
      <c r="DF71" s="242" t="s">
        <v>434</v>
      </c>
      <c r="DG71" s="248"/>
      <c r="DH71" s="248"/>
      <c r="DI71" s="248"/>
      <c r="DJ71" s="238"/>
      <c r="DK71" s="238"/>
      <c r="DL71" s="238"/>
      <c r="DM71" s="60"/>
      <c r="DO71" s="242" t="s">
        <v>434</v>
      </c>
      <c r="DP71" s="248"/>
      <c r="DQ71" s="248"/>
      <c r="DR71" s="248"/>
      <c r="DS71" s="238"/>
      <c r="DT71" s="238"/>
      <c r="DU71" s="238"/>
      <c r="DV71" s="60"/>
      <c r="DX71" s="242" t="s">
        <v>434</v>
      </c>
      <c r="DY71" s="248"/>
      <c r="DZ71" s="248"/>
      <c r="EA71" s="248"/>
      <c r="EB71" s="238"/>
      <c r="EC71" s="238"/>
      <c r="ED71" s="238"/>
      <c r="EE71" s="60"/>
      <c r="EG71" s="242" t="s">
        <v>434</v>
      </c>
      <c r="EH71" s="248"/>
      <c r="EI71" s="248"/>
      <c r="EJ71" s="248"/>
      <c r="EK71" s="238"/>
      <c r="EL71" s="238"/>
      <c r="EM71" s="238"/>
      <c r="EN71" s="60"/>
      <c r="EP71" s="242" t="s">
        <v>434</v>
      </c>
      <c r="EQ71" s="248"/>
      <c r="ER71" s="248"/>
      <c r="ES71" s="248"/>
      <c r="ET71" s="238"/>
      <c r="EU71" s="238"/>
      <c r="EV71" s="238"/>
      <c r="EW71" s="60"/>
      <c r="EY71" s="242" t="s">
        <v>434</v>
      </c>
      <c r="EZ71" s="248"/>
      <c r="FA71" s="248"/>
      <c r="FB71" s="248"/>
      <c r="FC71" s="238"/>
      <c r="FD71" s="238"/>
      <c r="FE71" s="238"/>
      <c r="FF71" s="60"/>
      <c r="FH71" s="242" t="s">
        <v>434</v>
      </c>
      <c r="FI71" s="248"/>
      <c r="FJ71" s="248"/>
      <c r="FK71" s="248"/>
      <c r="FL71" s="238"/>
      <c r="FM71" s="238"/>
      <c r="FN71" s="238"/>
      <c r="FO71" s="60"/>
      <c r="FQ71" s="242" t="s">
        <v>434</v>
      </c>
      <c r="FR71" s="248"/>
      <c r="FS71" s="248"/>
      <c r="FT71" s="248"/>
      <c r="FU71" s="238"/>
      <c r="FV71" s="238"/>
      <c r="FW71" s="238"/>
      <c r="FX71" s="60"/>
      <c r="FZ71" s="242" t="s">
        <v>434</v>
      </c>
      <c r="GA71" s="248"/>
      <c r="GB71" s="248"/>
      <c r="GC71" s="248"/>
      <c r="GD71" s="238"/>
      <c r="GE71" s="238"/>
      <c r="GF71" s="238"/>
      <c r="GG71" s="60"/>
      <c r="GI71" s="242" t="s">
        <v>434</v>
      </c>
      <c r="GJ71" s="248"/>
      <c r="GK71" s="248"/>
      <c r="GL71" s="248"/>
      <c r="GM71" s="238"/>
      <c r="GN71" s="238"/>
      <c r="GO71" s="238"/>
      <c r="GP71" s="60"/>
      <c r="GR71" s="242" t="s">
        <v>434</v>
      </c>
      <c r="GS71" s="248"/>
      <c r="GT71" s="248"/>
      <c r="GU71" s="248"/>
      <c r="GV71" s="238"/>
      <c r="GW71" s="238"/>
      <c r="GX71" s="238"/>
      <c r="GY71" s="60"/>
      <c r="HA71" s="242" t="s">
        <v>434</v>
      </c>
      <c r="HB71" s="248"/>
      <c r="HC71" s="248"/>
      <c r="HD71" s="248"/>
      <c r="HE71" s="238"/>
      <c r="HF71" s="238"/>
      <c r="HG71" s="238"/>
      <c r="HH71" s="60"/>
      <c r="HJ71" s="242" t="s">
        <v>434</v>
      </c>
      <c r="HK71" s="248"/>
      <c r="HL71" s="248"/>
      <c r="HM71" s="248"/>
      <c r="HN71" s="238"/>
      <c r="HO71" s="238"/>
      <c r="HP71" s="238"/>
      <c r="HQ71" s="60"/>
      <c r="HS71" s="242" t="s">
        <v>434</v>
      </c>
      <c r="HT71" s="248"/>
      <c r="HU71" s="248"/>
      <c r="HV71" s="248"/>
      <c r="HW71" s="238"/>
      <c r="HX71" s="238"/>
      <c r="HY71" s="238"/>
      <c r="HZ71" s="60"/>
    </row>
    <row r="72" spans="1:234" ht="66" outlineLevel="1" x14ac:dyDescent="0.25">
      <c r="C72" s="242" t="s">
        <v>435</v>
      </c>
      <c r="D72" s="238"/>
      <c r="E72" s="238"/>
      <c r="F72" s="238"/>
      <c r="G72" s="238"/>
      <c r="H72" s="238"/>
      <c r="I72" s="238"/>
      <c r="K72" s="242" t="s">
        <v>435</v>
      </c>
      <c r="L72" s="248">
        <v>9</v>
      </c>
      <c r="M72" s="248">
        <v>8</v>
      </c>
      <c r="N72" s="248">
        <v>8</v>
      </c>
      <c r="O72" s="248">
        <v>9</v>
      </c>
      <c r="P72" s="248">
        <v>8</v>
      </c>
      <c r="Q72" s="248">
        <v>5</v>
      </c>
      <c r="R72" s="60"/>
      <c r="T72" s="242" t="s">
        <v>435</v>
      </c>
      <c r="U72" s="248"/>
      <c r="V72" s="248"/>
      <c r="W72" s="248"/>
      <c r="X72" s="238"/>
      <c r="Y72" s="238"/>
      <c r="Z72" s="238"/>
      <c r="AA72" s="60"/>
      <c r="AC72" s="242" t="s">
        <v>435</v>
      </c>
      <c r="AD72" s="248"/>
      <c r="AE72" s="248"/>
      <c r="AF72" s="248"/>
      <c r="AG72" s="238"/>
      <c r="AH72" s="238"/>
      <c r="AI72" s="238"/>
      <c r="AJ72" s="60"/>
      <c r="AL72" s="242" t="s">
        <v>435</v>
      </c>
      <c r="AM72" s="248"/>
      <c r="AN72" s="248"/>
      <c r="AO72" s="248"/>
      <c r="AP72" s="238"/>
      <c r="AQ72" s="238"/>
      <c r="AR72" s="238"/>
      <c r="AS72" s="60"/>
      <c r="AU72" s="242" t="s">
        <v>435</v>
      </c>
      <c r="AV72" s="248"/>
      <c r="AW72" s="248"/>
      <c r="AX72" s="248"/>
      <c r="AY72" s="238"/>
      <c r="AZ72" s="238"/>
      <c r="BA72" s="238"/>
      <c r="BB72" s="60"/>
      <c r="BD72" s="242" t="s">
        <v>435</v>
      </c>
      <c r="BE72" s="248"/>
      <c r="BF72" s="248"/>
      <c r="BG72" s="248"/>
      <c r="BH72" s="238"/>
      <c r="BI72" s="238"/>
      <c r="BJ72" s="238"/>
      <c r="BK72" s="60"/>
      <c r="BM72" s="242" t="s">
        <v>435</v>
      </c>
      <c r="BN72" s="248"/>
      <c r="BO72" s="248"/>
      <c r="BP72" s="248"/>
      <c r="BQ72" s="238"/>
      <c r="BR72" s="238"/>
      <c r="BS72" s="238"/>
      <c r="BT72" s="60"/>
      <c r="BV72" s="242" t="s">
        <v>435</v>
      </c>
      <c r="BW72" s="248"/>
      <c r="BX72" s="248"/>
      <c r="BY72" s="248"/>
      <c r="BZ72" s="238"/>
      <c r="CA72" s="238"/>
      <c r="CB72" s="238"/>
      <c r="CC72" s="60"/>
      <c r="CE72" s="242" t="s">
        <v>435</v>
      </c>
      <c r="CF72" s="248"/>
      <c r="CG72" s="248"/>
      <c r="CH72" s="248"/>
      <c r="CI72" s="238"/>
      <c r="CJ72" s="238"/>
      <c r="CK72" s="238"/>
      <c r="CL72" s="60"/>
      <c r="CN72" s="242" t="s">
        <v>435</v>
      </c>
      <c r="CO72" s="248"/>
      <c r="CP72" s="248"/>
      <c r="CQ72" s="248"/>
      <c r="CR72" s="238"/>
      <c r="CS72" s="238"/>
      <c r="CT72" s="238"/>
      <c r="CU72" s="60"/>
      <c r="CW72" s="242" t="s">
        <v>435</v>
      </c>
      <c r="CX72" s="248"/>
      <c r="CY72" s="248"/>
      <c r="CZ72" s="248"/>
      <c r="DA72" s="238"/>
      <c r="DB72" s="238"/>
      <c r="DC72" s="238"/>
      <c r="DD72" s="60"/>
      <c r="DF72" s="242" t="s">
        <v>435</v>
      </c>
      <c r="DG72" s="248"/>
      <c r="DH72" s="248"/>
      <c r="DI72" s="248"/>
      <c r="DJ72" s="238"/>
      <c r="DK72" s="238"/>
      <c r="DL72" s="238"/>
      <c r="DM72" s="60"/>
      <c r="DO72" s="242" t="s">
        <v>435</v>
      </c>
      <c r="DP72" s="248"/>
      <c r="DQ72" s="248"/>
      <c r="DR72" s="248"/>
      <c r="DS72" s="238"/>
      <c r="DT72" s="238"/>
      <c r="DU72" s="238"/>
      <c r="DV72" s="60"/>
      <c r="DX72" s="242" t="s">
        <v>435</v>
      </c>
      <c r="DY72" s="248"/>
      <c r="DZ72" s="248"/>
      <c r="EA72" s="248"/>
      <c r="EB72" s="238"/>
      <c r="EC72" s="238"/>
      <c r="ED72" s="238"/>
      <c r="EE72" s="60"/>
      <c r="EG72" s="242" t="s">
        <v>435</v>
      </c>
      <c r="EH72" s="248"/>
      <c r="EI72" s="248"/>
      <c r="EJ72" s="248"/>
      <c r="EK72" s="238"/>
      <c r="EL72" s="238"/>
      <c r="EM72" s="238"/>
      <c r="EN72" s="60"/>
      <c r="EP72" s="242" t="s">
        <v>435</v>
      </c>
      <c r="EQ72" s="248"/>
      <c r="ER72" s="248"/>
      <c r="ES72" s="248"/>
      <c r="ET72" s="238"/>
      <c r="EU72" s="238"/>
      <c r="EV72" s="238"/>
      <c r="EW72" s="60"/>
      <c r="EY72" s="242" t="s">
        <v>435</v>
      </c>
      <c r="EZ72" s="248"/>
      <c r="FA72" s="248"/>
      <c r="FB72" s="248"/>
      <c r="FC72" s="238"/>
      <c r="FD72" s="238"/>
      <c r="FE72" s="238"/>
      <c r="FF72" s="60"/>
      <c r="FH72" s="242" t="s">
        <v>435</v>
      </c>
      <c r="FI72" s="248"/>
      <c r="FJ72" s="248"/>
      <c r="FK72" s="248"/>
      <c r="FL72" s="238"/>
      <c r="FM72" s="238"/>
      <c r="FN72" s="238"/>
      <c r="FO72" s="60"/>
      <c r="FQ72" s="242" t="s">
        <v>435</v>
      </c>
      <c r="FR72" s="248"/>
      <c r="FS72" s="248"/>
      <c r="FT72" s="248"/>
      <c r="FU72" s="238"/>
      <c r="FV72" s="238"/>
      <c r="FW72" s="238"/>
      <c r="FX72" s="60"/>
      <c r="FZ72" s="242" t="s">
        <v>435</v>
      </c>
      <c r="GA72" s="248"/>
      <c r="GB72" s="248"/>
      <c r="GC72" s="248"/>
      <c r="GD72" s="238"/>
      <c r="GE72" s="238"/>
      <c r="GF72" s="238"/>
      <c r="GG72" s="60"/>
      <c r="GI72" s="242" t="s">
        <v>435</v>
      </c>
      <c r="GJ72" s="248"/>
      <c r="GK72" s="248"/>
      <c r="GL72" s="248"/>
      <c r="GM72" s="238"/>
      <c r="GN72" s="238"/>
      <c r="GO72" s="238"/>
      <c r="GP72" s="60"/>
      <c r="GR72" s="242" t="s">
        <v>435</v>
      </c>
      <c r="GS72" s="248"/>
      <c r="GT72" s="248"/>
      <c r="GU72" s="248"/>
      <c r="GV72" s="238"/>
      <c r="GW72" s="238"/>
      <c r="GX72" s="238"/>
      <c r="GY72" s="60"/>
      <c r="HA72" s="242" t="s">
        <v>435</v>
      </c>
      <c r="HB72" s="248"/>
      <c r="HC72" s="248"/>
      <c r="HD72" s="248"/>
      <c r="HE72" s="238"/>
      <c r="HF72" s="238"/>
      <c r="HG72" s="238"/>
      <c r="HH72" s="60"/>
      <c r="HJ72" s="242" t="s">
        <v>435</v>
      </c>
      <c r="HK72" s="248"/>
      <c r="HL72" s="248"/>
      <c r="HM72" s="248"/>
      <c r="HN72" s="238"/>
      <c r="HO72" s="238"/>
      <c r="HP72" s="238"/>
      <c r="HQ72" s="60"/>
      <c r="HS72" s="242" t="s">
        <v>435</v>
      </c>
      <c r="HT72" s="248"/>
      <c r="HU72" s="248"/>
      <c r="HV72" s="248"/>
      <c r="HW72" s="238"/>
      <c r="HX72" s="238"/>
      <c r="HY72" s="238"/>
      <c r="HZ72" s="60"/>
    </row>
    <row r="73" spans="1:234" ht="39.6" outlineLevel="1" x14ac:dyDescent="0.25">
      <c r="C73" s="242" t="s">
        <v>170</v>
      </c>
      <c r="D73" s="238"/>
      <c r="E73" s="238"/>
      <c r="F73" s="238"/>
      <c r="G73" s="238"/>
      <c r="H73" s="238"/>
      <c r="I73" s="238"/>
      <c r="K73" s="242" t="s">
        <v>170</v>
      </c>
      <c r="L73" s="248">
        <v>0</v>
      </c>
      <c r="M73" s="248">
        <v>10</v>
      </c>
      <c r="N73" s="248">
        <v>0</v>
      </c>
      <c r="O73" s="248">
        <v>0</v>
      </c>
      <c r="P73" s="248">
        <v>0</v>
      </c>
      <c r="Q73" s="248">
        <v>10</v>
      </c>
      <c r="R73" s="60"/>
      <c r="T73" s="242" t="s">
        <v>170</v>
      </c>
      <c r="U73" s="248"/>
      <c r="V73" s="248"/>
      <c r="W73" s="248"/>
      <c r="X73" s="238"/>
      <c r="Y73" s="238"/>
      <c r="Z73" s="238"/>
      <c r="AA73" s="60"/>
      <c r="AC73" s="242" t="s">
        <v>170</v>
      </c>
      <c r="AD73" s="248"/>
      <c r="AE73" s="248"/>
      <c r="AF73" s="248"/>
      <c r="AG73" s="238"/>
      <c r="AH73" s="238"/>
      <c r="AI73" s="238"/>
      <c r="AJ73" s="60"/>
      <c r="AL73" s="242" t="s">
        <v>170</v>
      </c>
      <c r="AM73" s="248"/>
      <c r="AN73" s="248"/>
      <c r="AO73" s="248"/>
      <c r="AP73" s="238"/>
      <c r="AQ73" s="238"/>
      <c r="AR73" s="238"/>
      <c r="AS73" s="60"/>
      <c r="AU73" s="242" t="s">
        <v>170</v>
      </c>
      <c r="AV73" s="248"/>
      <c r="AW73" s="248"/>
      <c r="AX73" s="248"/>
      <c r="AY73" s="238"/>
      <c r="AZ73" s="238"/>
      <c r="BA73" s="238"/>
      <c r="BB73" s="60"/>
      <c r="BD73" s="242" t="s">
        <v>170</v>
      </c>
      <c r="BE73" s="248"/>
      <c r="BF73" s="248"/>
      <c r="BG73" s="248"/>
      <c r="BH73" s="238"/>
      <c r="BI73" s="238"/>
      <c r="BJ73" s="238"/>
      <c r="BK73" s="60"/>
      <c r="BM73" s="242" t="s">
        <v>170</v>
      </c>
      <c r="BN73" s="248"/>
      <c r="BO73" s="248"/>
      <c r="BP73" s="248"/>
      <c r="BQ73" s="238"/>
      <c r="BR73" s="238"/>
      <c r="BS73" s="238"/>
      <c r="BT73" s="60"/>
      <c r="BV73" s="242" t="s">
        <v>170</v>
      </c>
      <c r="BW73" s="248"/>
      <c r="BX73" s="248"/>
      <c r="BY73" s="248"/>
      <c r="BZ73" s="238"/>
      <c r="CA73" s="238"/>
      <c r="CB73" s="238"/>
      <c r="CC73" s="60"/>
      <c r="CE73" s="242" t="s">
        <v>170</v>
      </c>
      <c r="CF73" s="248"/>
      <c r="CG73" s="248"/>
      <c r="CH73" s="248"/>
      <c r="CI73" s="238"/>
      <c r="CJ73" s="238"/>
      <c r="CK73" s="238"/>
      <c r="CL73" s="60"/>
      <c r="CN73" s="242" t="s">
        <v>170</v>
      </c>
      <c r="CO73" s="248"/>
      <c r="CP73" s="248"/>
      <c r="CQ73" s="248"/>
      <c r="CR73" s="238"/>
      <c r="CS73" s="238"/>
      <c r="CT73" s="238"/>
      <c r="CU73" s="60"/>
      <c r="CW73" s="242" t="s">
        <v>170</v>
      </c>
      <c r="CX73" s="248"/>
      <c r="CY73" s="248"/>
      <c r="CZ73" s="248"/>
      <c r="DA73" s="238"/>
      <c r="DB73" s="238"/>
      <c r="DC73" s="238"/>
      <c r="DD73" s="60"/>
      <c r="DF73" s="242" t="s">
        <v>170</v>
      </c>
      <c r="DG73" s="248"/>
      <c r="DH73" s="248"/>
      <c r="DI73" s="248"/>
      <c r="DJ73" s="238"/>
      <c r="DK73" s="238"/>
      <c r="DL73" s="238"/>
      <c r="DM73" s="60"/>
      <c r="DO73" s="242" t="s">
        <v>170</v>
      </c>
      <c r="DP73" s="248"/>
      <c r="DQ73" s="248"/>
      <c r="DR73" s="248"/>
      <c r="DS73" s="238"/>
      <c r="DT73" s="238"/>
      <c r="DU73" s="238"/>
      <c r="DV73" s="60"/>
      <c r="DX73" s="242" t="s">
        <v>170</v>
      </c>
      <c r="DY73" s="248"/>
      <c r="DZ73" s="248"/>
      <c r="EA73" s="248"/>
      <c r="EB73" s="238"/>
      <c r="EC73" s="238"/>
      <c r="ED73" s="238"/>
      <c r="EE73" s="60"/>
      <c r="EG73" s="242" t="s">
        <v>170</v>
      </c>
      <c r="EH73" s="248"/>
      <c r="EI73" s="248"/>
      <c r="EJ73" s="248"/>
      <c r="EK73" s="238"/>
      <c r="EL73" s="238"/>
      <c r="EM73" s="238"/>
      <c r="EN73" s="60"/>
      <c r="EP73" s="242" t="s">
        <v>170</v>
      </c>
      <c r="EQ73" s="248"/>
      <c r="ER73" s="248"/>
      <c r="ES73" s="248"/>
      <c r="ET73" s="238"/>
      <c r="EU73" s="238"/>
      <c r="EV73" s="238"/>
      <c r="EW73" s="60"/>
      <c r="EY73" s="242" t="s">
        <v>170</v>
      </c>
      <c r="EZ73" s="248"/>
      <c r="FA73" s="248"/>
      <c r="FB73" s="248"/>
      <c r="FC73" s="238"/>
      <c r="FD73" s="238"/>
      <c r="FE73" s="238"/>
      <c r="FF73" s="60"/>
      <c r="FH73" s="242" t="s">
        <v>170</v>
      </c>
      <c r="FI73" s="248"/>
      <c r="FJ73" s="248"/>
      <c r="FK73" s="248"/>
      <c r="FL73" s="238"/>
      <c r="FM73" s="238"/>
      <c r="FN73" s="238"/>
      <c r="FO73" s="60"/>
      <c r="FQ73" s="242" t="s">
        <v>170</v>
      </c>
      <c r="FR73" s="248"/>
      <c r="FS73" s="248"/>
      <c r="FT73" s="248"/>
      <c r="FU73" s="238"/>
      <c r="FV73" s="238"/>
      <c r="FW73" s="238"/>
      <c r="FX73" s="60"/>
      <c r="FZ73" s="242" t="s">
        <v>170</v>
      </c>
      <c r="GA73" s="248"/>
      <c r="GB73" s="248"/>
      <c r="GC73" s="248"/>
      <c r="GD73" s="238"/>
      <c r="GE73" s="238"/>
      <c r="GF73" s="238"/>
      <c r="GG73" s="60"/>
      <c r="GI73" s="242" t="s">
        <v>170</v>
      </c>
      <c r="GJ73" s="248"/>
      <c r="GK73" s="248"/>
      <c r="GL73" s="248"/>
      <c r="GM73" s="238"/>
      <c r="GN73" s="238"/>
      <c r="GO73" s="238"/>
      <c r="GP73" s="60"/>
      <c r="GR73" s="242" t="s">
        <v>170</v>
      </c>
      <c r="GS73" s="248"/>
      <c r="GT73" s="248"/>
      <c r="GU73" s="248"/>
      <c r="GV73" s="238"/>
      <c r="GW73" s="238"/>
      <c r="GX73" s="238"/>
      <c r="GY73" s="60"/>
      <c r="HA73" s="242" t="s">
        <v>170</v>
      </c>
      <c r="HB73" s="248"/>
      <c r="HC73" s="248"/>
      <c r="HD73" s="248"/>
      <c r="HE73" s="238"/>
      <c r="HF73" s="238"/>
      <c r="HG73" s="238"/>
      <c r="HH73" s="60"/>
      <c r="HJ73" s="242" t="s">
        <v>170</v>
      </c>
      <c r="HK73" s="248"/>
      <c r="HL73" s="248"/>
      <c r="HM73" s="248"/>
      <c r="HN73" s="238"/>
      <c r="HO73" s="238"/>
      <c r="HP73" s="238"/>
      <c r="HQ73" s="60"/>
      <c r="HS73" s="242" t="s">
        <v>170</v>
      </c>
      <c r="HT73" s="248"/>
      <c r="HU73" s="248"/>
      <c r="HV73" s="248"/>
      <c r="HW73" s="238"/>
      <c r="HX73" s="238"/>
      <c r="HY73" s="238"/>
      <c r="HZ73" s="60"/>
    </row>
    <row r="74" spans="1:234" ht="39.6" outlineLevel="1" collapsed="1" x14ac:dyDescent="0.25">
      <c r="C74" s="242" t="s">
        <v>436</v>
      </c>
      <c r="D74" s="238"/>
      <c r="E74" s="238"/>
      <c r="F74" s="238"/>
      <c r="G74" s="238"/>
      <c r="H74" s="238"/>
      <c r="I74" s="238"/>
      <c r="K74" s="242" t="s">
        <v>436</v>
      </c>
      <c r="L74" s="248">
        <v>5</v>
      </c>
      <c r="M74" s="248">
        <v>10</v>
      </c>
      <c r="N74" s="248">
        <v>5</v>
      </c>
      <c r="O74" s="248">
        <v>5</v>
      </c>
      <c r="P74" s="248">
        <v>10</v>
      </c>
      <c r="Q74" s="248">
        <v>10</v>
      </c>
      <c r="R74" s="60"/>
      <c r="T74" s="242" t="s">
        <v>436</v>
      </c>
      <c r="U74" s="248"/>
      <c r="V74" s="248"/>
      <c r="W74" s="248"/>
      <c r="X74" s="238"/>
      <c r="Y74" s="238"/>
      <c r="Z74" s="238"/>
      <c r="AA74" s="60"/>
      <c r="AC74" s="242" t="s">
        <v>436</v>
      </c>
      <c r="AD74" s="248"/>
      <c r="AE74" s="248"/>
      <c r="AF74" s="248"/>
      <c r="AG74" s="238"/>
      <c r="AH74" s="238"/>
      <c r="AI74" s="238"/>
      <c r="AJ74" s="60"/>
      <c r="AL74" s="242" t="s">
        <v>436</v>
      </c>
      <c r="AM74" s="248"/>
      <c r="AN74" s="248"/>
      <c r="AO74" s="248"/>
      <c r="AP74" s="238"/>
      <c r="AQ74" s="238"/>
      <c r="AR74" s="238"/>
      <c r="AS74" s="60"/>
      <c r="AU74" s="242" t="s">
        <v>436</v>
      </c>
      <c r="AV74" s="248"/>
      <c r="AW74" s="248"/>
      <c r="AX74" s="248"/>
      <c r="AY74" s="238"/>
      <c r="AZ74" s="238"/>
      <c r="BA74" s="238"/>
      <c r="BB74" s="60"/>
      <c r="BD74" s="242" t="s">
        <v>436</v>
      </c>
      <c r="BE74" s="248"/>
      <c r="BF74" s="248"/>
      <c r="BG74" s="248"/>
      <c r="BH74" s="238"/>
      <c r="BI74" s="238"/>
      <c r="BJ74" s="238"/>
      <c r="BK74" s="60"/>
      <c r="BM74" s="242" t="s">
        <v>436</v>
      </c>
      <c r="BN74" s="248"/>
      <c r="BO74" s="248"/>
      <c r="BP74" s="248"/>
      <c r="BQ74" s="238"/>
      <c r="BR74" s="238"/>
      <c r="BS74" s="238"/>
      <c r="BT74" s="60"/>
      <c r="BV74" s="242" t="s">
        <v>436</v>
      </c>
      <c r="BW74" s="248"/>
      <c r="BX74" s="248"/>
      <c r="BY74" s="248"/>
      <c r="BZ74" s="238"/>
      <c r="CA74" s="238"/>
      <c r="CB74" s="238"/>
      <c r="CC74" s="60"/>
      <c r="CE74" s="242" t="s">
        <v>436</v>
      </c>
      <c r="CF74" s="248"/>
      <c r="CG74" s="248"/>
      <c r="CH74" s="248"/>
      <c r="CI74" s="238"/>
      <c r="CJ74" s="238"/>
      <c r="CK74" s="238"/>
      <c r="CL74" s="60"/>
      <c r="CN74" s="242" t="s">
        <v>436</v>
      </c>
      <c r="CO74" s="248"/>
      <c r="CP74" s="248"/>
      <c r="CQ74" s="248"/>
      <c r="CR74" s="238"/>
      <c r="CS74" s="238"/>
      <c r="CT74" s="238"/>
      <c r="CU74" s="60"/>
      <c r="CW74" s="242" t="s">
        <v>436</v>
      </c>
      <c r="CX74" s="248"/>
      <c r="CY74" s="248"/>
      <c r="CZ74" s="248"/>
      <c r="DA74" s="238"/>
      <c r="DB74" s="238"/>
      <c r="DC74" s="238"/>
      <c r="DD74" s="60"/>
      <c r="DF74" s="242" t="s">
        <v>436</v>
      </c>
      <c r="DG74" s="248"/>
      <c r="DH74" s="248"/>
      <c r="DI74" s="248"/>
      <c r="DJ74" s="238"/>
      <c r="DK74" s="238"/>
      <c r="DL74" s="238"/>
      <c r="DM74" s="60"/>
      <c r="DO74" s="242" t="s">
        <v>436</v>
      </c>
      <c r="DP74" s="248"/>
      <c r="DQ74" s="248"/>
      <c r="DR74" s="248"/>
      <c r="DS74" s="238"/>
      <c r="DT74" s="238"/>
      <c r="DU74" s="238"/>
      <c r="DV74" s="60"/>
      <c r="DX74" s="242" t="s">
        <v>436</v>
      </c>
      <c r="DY74" s="248"/>
      <c r="DZ74" s="248"/>
      <c r="EA74" s="248"/>
      <c r="EB74" s="238"/>
      <c r="EC74" s="238"/>
      <c r="ED74" s="238"/>
      <c r="EE74" s="60"/>
      <c r="EG74" s="242" t="s">
        <v>436</v>
      </c>
      <c r="EH74" s="248"/>
      <c r="EI74" s="248"/>
      <c r="EJ74" s="248"/>
      <c r="EK74" s="238"/>
      <c r="EL74" s="238"/>
      <c r="EM74" s="238"/>
      <c r="EN74" s="60"/>
      <c r="EP74" s="242" t="s">
        <v>436</v>
      </c>
      <c r="EQ74" s="248"/>
      <c r="ER74" s="248"/>
      <c r="ES74" s="248"/>
      <c r="ET74" s="238"/>
      <c r="EU74" s="238"/>
      <c r="EV74" s="238"/>
      <c r="EW74" s="60"/>
      <c r="EY74" s="242" t="s">
        <v>436</v>
      </c>
      <c r="EZ74" s="248"/>
      <c r="FA74" s="248"/>
      <c r="FB74" s="248"/>
      <c r="FC74" s="238"/>
      <c r="FD74" s="238"/>
      <c r="FE74" s="238"/>
      <c r="FF74" s="60"/>
      <c r="FH74" s="242" t="s">
        <v>436</v>
      </c>
      <c r="FI74" s="248"/>
      <c r="FJ74" s="248"/>
      <c r="FK74" s="248"/>
      <c r="FL74" s="238"/>
      <c r="FM74" s="238"/>
      <c r="FN74" s="238"/>
      <c r="FO74" s="60"/>
      <c r="FQ74" s="242" t="s">
        <v>436</v>
      </c>
      <c r="FR74" s="248"/>
      <c r="FS74" s="248"/>
      <c r="FT74" s="248"/>
      <c r="FU74" s="238"/>
      <c r="FV74" s="238"/>
      <c r="FW74" s="238"/>
      <c r="FX74" s="60"/>
      <c r="FZ74" s="242" t="s">
        <v>436</v>
      </c>
      <c r="GA74" s="248"/>
      <c r="GB74" s="248"/>
      <c r="GC74" s="248"/>
      <c r="GD74" s="238"/>
      <c r="GE74" s="238"/>
      <c r="GF74" s="238"/>
      <c r="GG74" s="60"/>
      <c r="GI74" s="242" t="s">
        <v>436</v>
      </c>
      <c r="GJ74" s="248"/>
      <c r="GK74" s="248"/>
      <c r="GL74" s="248"/>
      <c r="GM74" s="238"/>
      <c r="GN74" s="238"/>
      <c r="GO74" s="238"/>
      <c r="GP74" s="60"/>
      <c r="GR74" s="242" t="s">
        <v>436</v>
      </c>
      <c r="GS74" s="248"/>
      <c r="GT74" s="248"/>
      <c r="GU74" s="248"/>
      <c r="GV74" s="238"/>
      <c r="GW74" s="238"/>
      <c r="GX74" s="238"/>
      <c r="GY74" s="60"/>
      <c r="HA74" s="242" t="s">
        <v>436</v>
      </c>
      <c r="HB74" s="248"/>
      <c r="HC74" s="248"/>
      <c r="HD74" s="248"/>
      <c r="HE74" s="238"/>
      <c r="HF74" s="238"/>
      <c r="HG74" s="238"/>
      <c r="HH74" s="60"/>
      <c r="HJ74" s="242" t="s">
        <v>436</v>
      </c>
      <c r="HK74" s="248"/>
      <c r="HL74" s="248"/>
      <c r="HM74" s="248"/>
      <c r="HN74" s="238"/>
      <c r="HO74" s="238"/>
      <c r="HP74" s="238"/>
      <c r="HQ74" s="60"/>
      <c r="HS74" s="242" t="s">
        <v>436</v>
      </c>
      <c r="HT74" s="248"/>
      <c r="HU74" s="248"/>
      <c r="HV74" s="248"/>
      <c r="HW74" s="238"/>
      <c r="HX74" s="238"/>
      <c r="HY74" s="238"/>
      <c r="HZ74" s="60"/>
    </row>
    <row r="75" spans="1:234" ht="39.6" outlineLevel="1" x14ac:dyDescent="0.25">
      <c r="C75" s="242" t="s">
        <v>181</v>
      </c>
      <c r="D75" s="238"/>
      <c r="E75" s="238"/>
      <c r="F75" s="238"/>
      <c r="G75" s="238"/>
      <c r="H75" s="238"/>
      <c r="I75" s="238"/>
      <c r="K75" s="242" t="s">
        <v>181</v>
      </c>
      <c r="L75" s="248">
        <v>5</v>
      </c>
      <c r="M75" s="248">
        <v>10</v>
      </c>
      <c r="N75" s="248">
        <v>10</v>
      </c>
      <c r="O75" s="248">
        <v>5</v>
      </c>
      <c r="P75" s="248">
        <v>10</v>
      </c>
      <c r="Q75" s="248">
        <v>0</v>
      </c>
      <c r="R75" s="60"/>
      <c r="T75" s="242" t="s">
        <v>181</v>
      </c>
      <c r="U75" s="248"/>
      <c r="V75" s="248"/>
      <c r="W75" s="249"/>
      <c r="X75" s="238"/>
      <c r="Y75" s="238"/>
      <c r="Z75" s="238"/>
      <c r="AA75" s="60"/>
      <c r="AC75" s="242" t="s">
        <v>181</v>
      </c>
      <c r="AD75" s="248"/>
      <c r="AE75" s="248"/>
      <c r="AF75" s="249"/>
      <c r="AG75" s="238"/>
      <c r="AH75" s="238"/>
      <c r="AI75" s="238"/>
      <c r="AJ75" s="60"/>
      <c r="AL75" s="242" t="s">
        <v>181</v>
      </c>
      <c r="AM75" s="248"/>
      <c r="AN75" s="248"/>
      <c r="AO75" s="249"/>
      <c r="AP75" s="238"/>
      <c r="AQ75" s="238"/>
      <c r="AR75" s="238"/>
      <c r="AS75" s="60"/>
      <c r="AU75" s="242" t="s">
        <v>181</v>
      </c>
      <c r="AV75" s="248"/>
      <c r="AW75" s="248"/>
      <c r="AX75" s="249"/>
      <c r="AY75" s="238"/>
      <c r="AZ75" s="238"/>
      <c r="BA75" s="238"/>
      <c r="BB75" s="60"/>
      <c r="BD75" s="242" t="s">
        <v>181</v>
      </c>
      <c r="BE75" s="248"/>
      <c r="BF75" s="248"/>
      <c r="BG75" s="249"/>
      <c r="BH75" s="238"/>
      <c r="BI75" s="238"/>
      <c r="BJ75" s="238"/>
      <c r="BK75" s="60"/>
      <c r="BM75" s="242" t="s">
        <v>181</v>
      </c>
      <c r="BN75" s="248"/>
      <c r="BO75" s="248"/>
      <c r="BP75" s="249"/>
      <c r="BQ75" s="238"/>
      <c r="BR75" s="238"/>
      <c r="BS75" s="238"/>
      <c r="BT75" s="60"/>
      <c r="BV75" s="242" t="s">
        <v>181</v>
      </c>
      <c r="BW75" s="248"/>
      <c r="BX75" s="248"/>
      <c r="BY75" s="249"/>
      <c r="BZ75" s="238"/>
      <c r="CA75" s="238"/>
      <c r="CB75" s="238"/>
      <c r="CC75" s="60"/>
      <c r="CE75" s="242" t="s">
        <v>181</v>
      </c>
      <c r="CF75" s="248"/>
      <c r="CG75" s="248"/>
      <c r="CH75" s="249"/>
      <c r="CI75" s="238"/>
      <c r="CJ75" s="238"/>
      <c r="CK75" s="238"/>
      <c r="CL75" s="60"/>
      <c r="CN75" s="242" t="s">
        <v>181</v>
      </c>
      <c r="CO75" s="248"/>
      <c r="CP75" s="248"/>
      <c r="CQ75" s="249"/>
      <c r="CR75" s="238"/>
      <c r="CS75" s="238"/>
      <c r="CT75" s="238"/>
      <c r="CU75" s="60"/>
      <c r="CW75" s="242" t="s">
        <v>181</v>
      </c>
      <c r="CX75" s="248"/>
      <c r="CY75" s="248"/>
      <c r="CZ75" s="249"/>
      <c r="DA75" s="238"/>
      <c r="DB75" s="238"/>
      <c r="DC75" s="238"/>
      <c r="DD75" s="60"/>
      <c r="DF75" s="242" t="s">
        <v>181</v>
      </c>
      <c r="DG75" s="248"/>
      <c r="DH75" s="248"/>
      <c r="DI75" s="249"/>
      <c r="DJ75" s="238"/>
      <c r="DK75" s="238"/>
      <c r="DL75" s="238"/>
      <c r="DM75" s="60"/>
      <c r="DO75" s="242" t="s">
        <v>181</v>
      </c>
      <c r="DP75" s="248"/>
      <c r="DQ75" s="248"/>
      <c r="DR75" s="249"/>
      <c r="DS75" s="238"/>
      <c r="DT75" s="238"/>
      <c r="DU75" s="238"/>
      <c r="DV75" s="60"/>
      <c r="DX75" s="242" t="s">
        <v>181</v>
      </c>
      <c r="DY75" s="248"/>
      <c r="DZ75" s="248"/>
      <c r="EA75" s="249"/>
      <c r="EB75" s="238"/>
      <c r="EC75" s="238"/>
      <c r="ED75" s="238"/>
      <c r="EE75" s="60"/>
      <c r="EG75" s="242" t="s">
        <v>181</v>
      </c>
      <c r="EH75" s="248"/>
      <c r="EI75" s="248"/>
      <c r="EJ75" s="249"/>
      <c r="EK75" s="238"/>
      <c r="EL75" s="238"/>
      <c r="EM75" s="238"/>
      <c r="EN75" s="60"/>
      <c r="EP75" s="242" t="s">
        <v>181</v>
      </c>
      <c r="EQ75" s="248"/>
      <c r="ER75" s="248"/>
      <c r="ES75" s="249"/>
      <c r="ET75" s="238"/>
      <c r="EU75" s="238"/>
      <c r="EV75" s="238"/>
      <c r="EW75" s="60"/>
      <c r="EY75" s="242" t="s">
        <v>181</v>
      </c>
      <c r="EZ75" s="248"/>
      <c r="FA75" s="248"/>
      <c r="FB75" s="249"/>
      <c r="FC75" s="238"/>
      <c r="FD75" s="238"/>
      <c r="FE75" s="238"/>
      <c r="FF75" s="60"/>
      <c r="FH75" s="242" t="s">
        <v>181</v>
      </c>
      <c r="FI75" s="248"/>
      <c r="FJ75" s="248"/>
      <c r="FK75" s="249"/>
      <c r="FL75" s="238"/>
      <c r="FM75" s="238"/>
      <c r="FN75" s="238"/>
      <c r="FO75" s="60"/>
      <c r="FQ75" s="242" t="s">
        <v>181</v>
      </c>
      <c r="FR75" s="248"/>
      <c r="FS75" s="248"/>
      <c r="FT75" s="249"/>
      <c r="FU75" s="238"/>
      <c r="FV75" s="238"/>
      <c r="FW75" s="238"/>
      <c r="FX75" s="60"/>
      <c r="FZ75" s="242" t="s">
        <v>181</v>
      </c>
      <c r="GA75" s="248"/>
      <c r="GB75" s="248"/>
      <c r="GC75" s="249"/>
      <c r="GD75" s="238"/>
      <c r="GE75" s="238"/>
      <c r="GF75" s="238"/>
      <c r="GG75" s="60"/>
      <c r="GI75" s="242" t="s">
        <v>181</v>
      </c>
      <c r="GJ75" s="248"/>
      <c r="GK75" s="248"/>
      <c r="GL75" s="249"/>
      <c r="GM75" s="238"/>
      <c r="GN75" s="238"/>
      <c r="GO75" s="238"/>
      <c r="GP75" s="60"/>
      <c r="GR75" s="242" t="s">
        <v>181</v>
      </c>
      <c r="GS75" s="248"/>
      <c r="GT75" s="248"/>
      <c r="GU75" s="249"/>
      <c r="GV75" s="238"/>
      <c r="GW75" s="238"/>
      <c r="GX75" s="238"/>
      <c r="GY75" s="60"/>
      <c r="HA75" s="242" t="s">
        <v>181</v>
      </c>
      <c r="HB75" s="248"/>
      <c r="HC75" s="248"/>
      <c r="HD75" s="249"/>
      <c r="HE75" s="238"/>
      <c r="HF75" s="238"/>
      <c r="HG75" s="238"/>
      <c r="HH75" s="60"/>
      <c r="HJ75" s="242" t="s">
        <v>181</v>
      </c>
      <c r="HK75" s="248"/>
      <c r="HL75" s="248"/>
      <c r="HM75" s="249"/>
      <c r="HN75" s="238"/>
      <c r="HO75" s="238"/>
      <c r="HP75" s="238"/>
      <c r="HQ75" s="60"/>
      <c r="HS75" s="242" t="s">
        <v>181</v>
      </c>
      <c r="HT75" s="248"/>
      <c r="HU75" s="248"/>
      <c r="HV75" s="249"/>
      <c r="HW75" s="238"/>
      <c r="HX75" s="238"/>
      <c r="HY75" s="238"/>
      <c r="HZ75" s="60"/>
    </row>
    <row r="76" spans="1:234" ht="13.8" outlineLevel="1" x14ac:dyDescent="0.25">
      <c r="C76" s="228" t="s">
        <v>1</v>
      </c>
      <c r="D76" s="229">
        <f>AVERAGE(L76,U76,AD76,AM76,AV76,BE76,BN76,BW76,CF76,CO76,CX76,DG76,DP76,DY76,EH76,EQ76,EZ76,FI76,FR76,GA76,GJ76,GS76,HB76,HK76,HT76)</f>
        <v>6.5</v>
      </c>
      <c r="E76" s="229">
        <f t="shared" ref="E76:I76" si="581">AVERAGE(M76,V76,AE76,AN76,AW76,BF76,BO76,BX76,CG76,CP76,CY76,DH76,DQ76,DZ76,EI76,ER76,FA76,FJ76,FS76,GB76,GK76,GT76,HC76,HL76,HU76)</f>
        <v>8.1666666666666661</v>
      </c>
      <c r="F76" s="229">
        <f t="shared" si="581"/>
        <v>5.666666666666667</v>
      </c>
      <c r="G76" s="229">
        <f t="shared" si="581"/>
        <v>5.166666666666667</v>
      </c>
      <c r="H76" s="229">
        <f t="shared" si="581"/>
        <v>6.666666666666667</v>
      </c>
      <c r="I76" s="229">
        <f t="shared" si="581"/>
        <v>6.166666666666667</v>
      </c>
      <c r="K76" s="250" t="s">
        <v>1</v>
      </c>
      <c r="L76" s="251">
        <f t="shared" ref="L76:Q76" si="582">IF(COUNT(L70:L75)=0,"",AVERAGE(L70:L75))</f>
        <v>6.5</v>
      </c>
      <c r="M76" s="251">
        <f t="shared" si="582"/>
        <v>8.1666666666666661</v>
      </c>
      <c r="N76" s="251">
        <f t="shared" si="582"/>
        <v>5.666666666666667</v>
      </c>
      <c r="O76" s="251">
        <f t="shared" si="582"/>
        <v>5.166666666666667</v>
      </c>
      <c r="P76" s="251">
        <f t="shared" si="582"/>
        <v>6.666666666666667</v>
      </c>
      <c r="Q76" s="251">
        <f t="shared" si="582"/>
        <v>6.166666666666667</v>
      </c>
      <c r="R76" s="1"/>
      <c r="T76" s="250" t="s">
        <v>1</v>
      </c>
      <c r="U76" s="251" t="str">
        <f t="shared" ref="U76:Z76" si="583">IF(COUNT(U70:U75)=0,"",AVERAGE(U70:U75))</f>
        <v/>
      </c>
      <c r="V76" s="251" t="str">
        <f t="shared" si="583"/>
        <v/>
      </c>
      <c r="W76" s="251" t="str">
        <f t="shared" si="583"/>
        <v/>
      </c>
      <c r="X76" s="251" t="str">
        <f t="shared" si="583"/>
        <v/>
      </c>
      <c r="Y76" s="251" t="str">
        <f t="shared" si="583"/>
        <v/>
      </c>
      <c r="Z76" s="251" t="str">
        <f t="shared" si="583"/>
        <v/>
      </c>
      <c r="AA76" s="1"/>
      <c r="AC76" s="250" t="s">
        <v>1</v>
      </c>
      <c r="AD76" s="251" t="str">
        <f t="shared" ref="AD76:AI76" si="584">IF(COUNT(AD70:AD75)=0,"",AVERAGE(AD70:AD75))</f>
        <v/>
      </c>
      <c r="AE76" s="251" t="str">
        <f t="shared" si="584"/>
        <v/>
      </c>
      <c r="AF76" s="251" t="str">
        <f t="shared" si="584"/>
        <v/>
      </c>
      <c r="AG76" s="251" t="str">
        <f t="shared" si="584"/>
        <v/>
      </c>
      <c r="AH76" s="251" t="str">
        <f t="shared" si="584"/>
        <v/>
      </c>
      <c r="AI76" s="251" t="str">
        <f t="shared" si="584"/>
        <v/>
      </c>
      <c r="AJ76" s="1"/>
      <c r="AL76" s="250" t="s">
        <v>1</v>
      </c>
      <c r="AM76" s="251" t="str">
        <f t="shared" ref="AM76:AR76" si="585">IF(COUNT(AM70:AM75)=0,"",AVERAGE(AM70:AM75))</f>
        <v/>
      </c>
      <c r="AN76" s="251" t="str">
        <f t="shared" si="585"/>
        <v/>
      </c>
      <c r="AO76" s="251" t="str">
        <f t="shared" si="585"/>
        <v/>
      </c>
      <c r="AP76" s="251" t="str">
        <f t="shared" si="585"/>
        <v/>
      </c>
      <c r="AQ76" s="251" t="str">
        <f t="shared" si="585"/>
        <v/>
      </c>
      <c r="AR76" s="251" t="str">
        <f t="shared" si="585"/>
        <v/>
      </c>
      <c r="AS76" s="1"/>
      <c r="AU76" s="250" t="s">
        <v>1</v>
      </c>
      <c r="AV76" s="251" t="str">
        <f t="shared" ref="AV76:BA76" si="586">IF(COUNT(AV70:AV75)=0,"",AVERAGE(AV70:AV75))</f>
        <v/>
      </c>
      <c r="AW76" s="251" t="str">
        <f t="shared" si="586"/>
        <v/>
      </c>
      <c r="AX76" s="251" t="str">
        <f t="shared" si="586"/>
        <v/>
      </c>
      <c r="AY76" s="251" t="str">
        <f t="shared" si="586"/>
        <v/>
      </c>
      <c r="AZ76" s="251" t="str">
        <f t="shared" si="586"/>
        <v/>
      </c>
      <c r="BA76" s="251" t="str">
        <f t="shared" si="586"/>
        <v/>
      </c>
      <c r="BB76" s="1"/>
      <c r="BD76" s="250" t="s">
        <v>1</v>
      </c>
      <c r="BE76" s="251" t="str">
        <f t="shared" ref="BE76:BJ76" si="587">IF(COUNT(BE70:BE75)=0,"",AVERAGE(BE70:BE75))</f>
        <v/>
      </c>
      <c r="BF76" s="251" t="str">
        <f t="shared" si="587"/>
        <v/>
      </c>
      <c r="BG76" s="251" t="str">
        <f t="shared" si="587"/>
        <v/>
      </c>
      <c r="BH76" s="251" t="str">
        <f t="shared" si="587"/>
        <v/>
      </c>
      <c r="BI76" s="251" t="str">
        <f t="shared" si="587"/>
        <v/>
      </c>
      <c r="BJ76" s="251" t="str">
        <f t="shared" si="587"/>
        <v/>
      </c>
      <c r="BK76" s="1"/>
      <c r="BM76" s="250" t="s">
        <v>1</v>
      </c>
      <c r="BN76" s="251" t="str">
        <f t="shared" ref="BN76:BS76" si="588">IF(COUNT(BN70:BN75)=0,"",AVERAGE(BN70:BN75))</f>
        <v/>
      </c>
      <c r="BO76" s="251" t="str">
        <f t="shared" si="588"/>
        <v/>
      </c>
      <c r="BP76" s="251" t="str">
        <f t="shared" si="588"/>
        <v/>
      </c>
      <c r="BQ76" s="251" t="str">
        <f t="shared" si="588"/>
        <v/>
      </c>
      <c r="BR76" s="251" t="str">
        <f t="shared" si="588"/>
        <v/>
      </c>
      <c r="BS76" s="251" t="str">
        <f t="shared" si="588"/>
        <v/>
      </c>
      <c r="BT76" s="1"/>
      <c r="BV76" s="250" t="s">
        <v>1</v>
      </c>
      <c r="BW76" s="251" t="str">
        <f t="shared" ref="BW76:CB76" si="589">IF(COUNT(BW70:BW75)=0,"",AVERAGE(BW70:BW75))</f>
        <v/>
      </c>
      <c r="BX76" s="251" t="str">
        <f t="shared" si="589"/>
        <v/>
      </c>
      <c r="BY76" s="251" t="str">
        <f t="shared" si="589"/>
        <v/>
      </c>
      <c r="BZ76" s="251" t="str">
        <f t="shared" si="589"/>
        <v/>
      </c>
      <c r="CA76" s="251" t="str">
        <f t="shared" si="589"/>
        <v/>
      </c>
      <c r="CB76" s="251" t="str">
        <f t="shared" si="589"/>
        <v/>
      </c>
      <c r="CC76" s="1"/>
      <c r="CE76" s="250" t="s">
        <v>1</v>
      </c>
      <c r="CF76" s="251" t="str">
        <f t="shared" ref="CF76:CK76" si="590">IF(COUNT(CF70:CF75)=0,"",AVERAGE(CF70:CF75))</f>
        <v/>
      </c>
      <c r="CG76" s="251" t="str">
        <f t="shared" si="590"/>
        <v/>
      </c>
      <c r="CH76" s="251" t="str">
        <f t="shared" si="590"/>
        <v/>
      </c>
      <c r="CI76" s="251" t="str">
        <f t="shared" si="590"/>
        <v/>
      </c>
      <c r="CJ76" s="251" t="str">
        <f t="shared" si="590"/>
        <v/>
      </c>
      <c r="CK76" s="251" t="str">
        <f t="shared" si="590"/>
        <v/>
      </c>
      <c r="CL76" s="1"/>
      <c r="CN76" s="250" t="s">
        <v>1</v>
      </c>
      <c r="CO76" s="251" t="str">
        <f t="shared" ref="CO76:CT76" si="591">IF(COUNT(CO70:CO75)=0,"",AVERAGE(CO70:CO75))</f>
        <v/>
      </c>
      <c r="CP76" s="251" t="str">
        <f t="shared" si="591"/>
        <v/>
      </c>
      <c r="CQ76" s="251" t="str">
        <f t="shared" si="591"/>
        <v/>
      </c>
      <c r="CR76" s="251" t="str">
        <f t="shared" si="591"/>
        <v/>
      </c>
      <c r="CS76" s="251" t="str">
        <f t="shared" si="591"/>
        <v/>
      </c>
      <c r="CT76" s="251" t="str">
        <f t="shared" si="591"/>
        <v/>
      </c>
      <c r="CU76" s="1"/>
      <c r="CW76" s="250" t="s">
        <v>1</v>
      </c>
      <c r="CX76" s="251" t="str">
        <f t="shared" ref="CX76:DC76" si="592">IF(COUNT(CX70:CX75)=0,"",AVERAGE(CX70:CX75))</f>
        <v/>
      </c>
      <c r="CY76" s="251" t="str">
        <f t="shared" si="592"/>
        <v/>
      </c>
      <c r="CZ76" s="251" t="str">
        <f t="shared" si="592"/>
        <v/>
      </c>
      <c r="DA76" s="251" t="str">
        <f t="shared" si="592"/>
        <v/>
      </c>
      <c r="DB76" s="251" t="str">
        <f t="shared" si="592"/>
        <v/>
      </c>
      <c r="DC76" s="251" t="str">
        <f t="shared" si="592"/>
        <v/>
      </c>
      <c r="DD76" s="1"/>
      <c r="DF76" s="250" t="s">
        <v>1</v>
      </c>
      <c r="DG76" s="251" t="str">
        <f t="shared" ref="DG76:DL76" si="593">IF(COUNT(DG70:DG75)=0,"",AVERAGE(DG70:DG75))</f>
        <v/>
      </c>
      <c r="DH76" s="251" t="str">
        <f t="shared" si="593"/>
        <v/>
      </c>
      <c r="DI76" s="251" t="str">
        <f t="shared" si="593"/>
        <v/>
      </c>
      <c r="DJ76" s="251" t="str">
        <f t="shared" si="593"/>
        <v/>
      </c>
      <c r="DK76" s="251" t="str">
        <f t="shared" si="593"/>
        <v/>
      </c>
      <c r="DL76" s="251" t="str">
        <f t="shared" si="593"/>
        <v/>
      </c>
      <c r="DM76" s="1"/>
      <c r="DO76" s="250" t="s">
        <v>1</v>
      </c>
      <c r="DP76" s="251" t="str">
        <f t="shared" ref="DP76:DU76" si="594">IF(COUNT(DP70:DP75)=0,"",AVERAGE(DP70:DP75))</f>
        <v/>
      </c>
      <c r="DQ76" s="251" t="str">
        <f t="shared" si="594"/>
        <v/>
      </c>
      <c r="DR76" s="251" t="str">
        <f t="shared" si="594"/>
        <v/>
      </c>
      <c r="DS76" s="251" t="str">
        <f t="shared" si="594"/>
        <v/>
      </c>
      <c r="DT76" s="251" t="str">
        <f t="shared" si="594"/>
        <v/>
      </c>
      <c r="DU76" s="251" t="str">
        <f t="shared" si="594"/>
        <v/>
      </c>
      <c r="DV76" s="1"/>
      <c r="DX76" s="250" t="s">
        <v>1</v>
      </c>
      <c r="DY76" s="251" t="str">
        <f t="shared" ref="DY76:ED76" si="595">IF(COUNT(DY70:DY75)=0,"",AVERAGE(DY70:DY75))</f>
        <v/>
      </c>
      <c r="DZ76" s="251" t="str">
        <f t="shared" si="595"/>
        <v/>
      </c>
      <c r="EA76" s="251" t="str">
        <f t="shared" si="595"/>
        <v/>
      </c>
      <c r="EB76" s="251" t="str">
        <f t="shared" si="595"/>
        <v/>
      </c>
      <c r="EC76" s="251" t="str">
        <f t="shared" si="595"/>
        <v/>
      </c>
      <c r="ED76" s="251" t="str">
        <f t="shared" si="595"/>
        <v/>
      </c>
      <c r="EE76" s="1"/>
      <c r="EG76" s="250" t="s">
        <v>1</v>
      </c>
      <c r="EH76" s="251" t="str">
        <f t="shared" ref="EH76:EM76" si="596">IF(COUNT(EH70:EH75)=0,"",AVERAGE(EH70:EH75))</f>
        <v/>
      </c>
      <c r="EI76" s="251" t="str">
        <f t="shared" si="596"/>
        <v/>
      </c>
      <c r="EJ76" s="251" t="str">
        <f t="shared" si="596"/>
        <v/>
      </c>
      <c r="EK76" s="251" t="str">
        <f t="shared" si="596"/>
        <v/>
      </c>
      <c r="EL76" s="251" t="str">
        <f t="shared" si="596"/>
        <v/>
      </c>
      <c r="EM76" s="251" t="str">
        <f t="shared" si="596"/>
        <v/>
      </c>
      <c r="EN76" s="1"/>
      <c r="EP76" s="250" t="s">
        <v>1</v>
      </c>
      <c r="EQ76" s="251" t="str">
        <f t="shared" ref="EQ76:EV76" si="597">IF(COUNT(EQ70:EQ75)=0,"",AVERAGE(EQ70:EQ75))</f>
        <v/>
      </c>
      <c r="ER76" s="251" t="str">
        <f t="shared" si="597"/>
        <v/>
      </c>
      <c r="ES76" s="251" t="str">
        <f t="shared" si="597"/>
        <v/>
      </c>
      <c r="ET76" s="251" t="str">
        <f t="shared" si="597"/>
        <v/>
      </c>
      <c r="EU76" s="251" t="str">
        <f t="shared" si="597"/>
        <v/>
      </c>
      <c r="EV76" s="251" t="str">
        <f t="shared" si="597"/>
        <v/>
      </c>
      <c r="EW76" s="1"/>
      <c r="EY76" s="250" t="s">
        <v>1</v>
      </c>
      <c r="EZ76" s="251" t="str">
        <f t="shared" ref="EZ76:FE76" si="598">IF(COUNT(EZ70:EZ75)=0,"",AVERAGE(EZ70:EZ75))</f>
        <v/>
      </c>
      <c r="FA76" s="251" t="str">
        <f t="shared" si="598"/>
        <v/>
      </c>
      <c r="FB76" s="251" t="str">
        <f t="shared" si="598"/>
        <v/>
      </c>
      <c r="FC76" s="251" t="str">
        <f t="shared" si="598"/>
        <v/>
      </c>
      <c r="FD76" s="251" t="str">
        <f t="shared" si="598"/>
        <v/>
      </c>
      <c r="FE76" s="251" t="str">
        <f t="shared" si="598"/>
        <v/>
      </c>
      <c r="FF76" s="1"/>
      <c r="FH76" s="250" t="s">
        <v>1</v>
      </c>
      <c r="FI76" s="251" t="str">
        <f t="shared" ref="FI76:FN76" si="599">IF(COUNT(FI70:FI75)=0,"",AVERAGE(FI70:FI75))</f>
        <v/>
      </c>
      <c r="FJ76" s="251" t="str">
        <f t="shared" si="599"/>
        <v/>
      </c>
      <c r="FK76" s="251" t="str">
        <f t="shared" si="599"/>
        <v/>
      </c>
      <c r="FL76" s="251" t="str">
        <f t="shared" si="599"/>
        <v/>
      </c>
      <c r="FM76" s="251" t="str">
        <f t="shared" si="599"/>
        <v/>
      </c>
      <c r="FN76" s="251" t="str">
        <f t="shared" si="599"/>
        <v/>
      </c>
      <c r="FO76" s="1"/>
      <c r="FQ76" s="250" t="s">
        <v>1</v>
      </c>
      <c r="FR76" s="251" t="str">
        <f t="shared" ref="FR76:FW76" si="600">IF(COUNT(FR70:FR75)=0,"",AVERAGE(FR70:FR75))</f>
        <v/>
      </c>
      <c r="FS76" s="251" t="str">
        <f t="shared" si="600"/>
        <v/>
      </c>
      <c r="FT76" s="251" t="str">
        <f t="shared" si="600"/>
        <v/>
      </c>
      <c r="FU76" s="251" t="str">
        <f t="shared" si="600"/>
        <v/>
      </c>
      <c r="FV76" s="251" t="str">
        <f t="shared" si="600"/>
        <v/>
      </c>
      <c r="FW76" s="251" t="str">
        <f t="shared" si="600"/>
        <v/>
      </c>
      <c r="FX76" s="1"/>
      <c r="FZ76" s="250" t="s">
        <v>1</v>
      </c>
      <c r="GA76" s="251" t="str">
        <f t="shared" ref="GA76:GF76" si="601">IF(COUNT(GA70:GA75)=0,"",AVERAGE(GA70:GA75))</f>
        <v/>
      </c>
      <c r="GB76" s="251" t="str">
        <f t="shared" si="601"/>
        <v/>
      </c>
      <c r="GC76" s="251" t="str">
        <f t="shared" si="601"/>
        <v/>
      </c>
      <c r="GD76" s="251" t="str">
        <f t="shared" si="601"/>
        <v/>
      </c>
      <c r="GE76" s="251" t="str">
        <f t="shared" si="601"/>
        <v/>
      </c>
      <c r="GF76" s="251" t="str">
        <f t="shared" si="601"/>
        <v/>
      </c>
      <c r="GG76" s="1"/>
      <c r="GI76" s="250" t="s">
        <v>1</v>
      </c>
      <c r="GJ76" s="251" t="str">
        <f t="shared" ref="GJ76:GO76" si="602">IF(COUNT(GJ70:GJ75)=0,"",AVERAGE(GJ70:GJ75))</f>
        <v/>
      </c>
      <c r="GK76" s="251" t="str">
        <f t="shared" si="602"/>
        <v/>
      </c>
      <c r="GL76" s="251" t="str">
        <f t="shared" si="602"/>
        <v/>
      </c>
      <c r="GM76" s="251" t="str">
        <f t="shared" si="602"/>
        <v/>
      </c>
      <c r="GN76" s="251" t="str">
        <f t="shared" si="602"/>
        <v/>
      </c>
      <c r="GO76" s="251" t="str">
        <f t="shared" si="602"/>
        <v/>
      </c>
      <c r="GP76" s="1"/>
      <c r="GR76" s="250" t="s">
        <v>1</v>
      </c>
      <c r="GS76" s="251" t="str">
        <f t="shared" ref="GS76:GX76" si="603">IF(COUNT(GS70:GS75)=0,"",AVERAGE(GS70:GS75))</f>
        <v/>
      </c>
      <c r="GT76" s="251" t="str">
        <f t="shared" si="603"/>
        <v/>
      </c>
      <c r="GU76" s="251" t="str">
        <f t="shared" si="603"/>
        <v/>
      </c>
      <c r="GV76" s="251" t="str">
        <f t="shared" si="603"/>
        <v/>
      </c>
      <c r="GW76" s="251" t="str">
        <f t="shared" si="603"/>
        <v/>
      </c>
      <c r="GX76" s="251" t="str">
        <f t="shared" si="603"/>
        <v/>
      </c>
      <c r="GY76" s="1"/>
      <c r="HA76" s="250" t="s">
        <v>1</v>
      </c>
      <c r="HB76" s="251" t="str">
        <f t="shared" ref="HB76:HG76" si="604">IF(COUNT(HB70:HB75)=0,"",AVERAGE(HB70:HB75))</f>
        <v/>
      </c>
      <c r="HC76" s="251" t="str">
        <f t="shared" si="604"/>
        <v/>
      </c>
      <c r="HD76" s="251" t="str">
        <f t="shared" si="604"/>
        <v/>
      </c>
      <c r="HE76" s="251" t="str">
        <f t="shared" si="604"/>
        <v/>
      </c>
      <c r="HF76" s="251" t="str">
        <f t="shared" si="604"/>
        <v/>
      </c>
      <c r="HG76" s="251" t="str">
        <f t="shared" si="604"/>
        <v/>
      </c>
      <c r="HH76" s="1"/>
      <c r="HJ76" s="250" t="s">
        <v>1</v>
      </c>
      <c r="HK76" s="251" t="str">
        <f t="shared" ref="HK76:HP76" si="605">IF(COUNT(HK70:HK75)=0,"",AVERAGE(HK70:HK75))</f>
        <v/>
      </c>
      <c r="HL76" s="251" t="str">
        <f t="shared" si="605"/>
        <v/>
      </c>
      <c r="HM76" s="251" t="str">
        <f t="shared" si="605"/>
        <v/>
      </c>
      <c r="HN76" s="251" t="str">
        <f t="shared" si="605"/>
        <v/>
      </c>
      <c r="HO76" s="251" t="str">
        <f t="shared" si="605"/>
        <v/>
      </c>
      <c r="HP76" s="251" t="str">
        <f t="shared" si="605"/>
        <v/>
      </c>
      <c r="HQ76" s="1"/>
      <c r="HS76" s="250" t="s">
        <v>1</v>
      </c>
      <c r="HT76" s="251" t="str">
        <f t="shared" ref="HT76:HY76" si="606">IF(COUNT(HT70:HT75)=0,"",AVERAGE(HT70:HT75))</f>
        <v/>
      </c>
      <c r="HU76" s="251" t="str">
        <f t="shared" si="606"/>
        <v/>
      </c>
      <c r="HV76" s="251" t="str">
        <f t="shared" si="606"/>
        <v/>
      </c>
      <c r="HW76" s="251" t="str">
        <f t="shared" si="606"/>
        <v/>
      </c>
      <c r="HX76" s="251" t="str">
        <f t="shared" si="606"/>
        <v/>
      </c>
      <c r="HY76" s="251" t="str">
        <f t="shared" si="606"/>
        <v/>
      </c>
      <c r="HZ76" s="1"/>
    </row>
    <row r="77" spans="1:234" x14ac:dyDescent="0.3">
      <c r="A77" s="226" t="s">
        <v>129</v>
      </c>
      <c r="B77" s="227">
        <f>IF(A77="High",High,(IF(A77="Medium",Medium,(IF(A77="Low",Low,0)))))</f>
        <v>1</v>
      </c>
      <c r="C77" s="236" t="s">
        <v>185</v>
      </c>
      <c r="D77" s="237">
        <f>D84</f>
        <v>5.666666666666667</v>
      </c>
      <c r="E77" s="237">
        <f t="shared" ref="E77:I77" si="607">E84</f>
        <v>6.833333333333333</v>
      </c>
      <c r="F77" s="237">
        <f t="shared" si="607"/>
        <v>3.3333333333333335</v>
      </c>
      <c r="G77" s="237">
        <f t="shared" si="607"/>
        <v>8.1666666666666661</v>
      </c>
      <c r="H77" s="237">
        <f t="shared" si="607"/>
        <v>6.5</v>
      </c>
      <c r="I77" s="237">
        <f t="shared" si="607"/>
        <v>3.3333333333333335</v>
      </c>
      <c r="K77" s="15" t="s">
        <v>185</v>
      </c>
      <c r="L77" s="423" t="s">
        <v>578</v>
      </c>
      <c r="M77" s="425" t="s">
        <v>579</v>
      </c>
      <c r="N77" s="425" t="s">
        <v>580</v>
      </c>
      <c r="O77" s="425" t="s">
        <v>581</v>
      </c>
      <c r="P77" s="423" t="s">
        <v>582</v>
      </c>
      <c r="Q77" s="425" t="s">
        <v>583</v>
      </c>
      <c r="R77" s="1"/>
      <c r="T77" s="15" t="s">
        <v>185</v>
      </c>
      <c r="U77" s="4"/>
      <c r="V77" s="4"/>
      <c r="W77" s="4"/>
      <c r="X77" s="4"/>
      <c r="Y77" s="4"/>
      <c r="Z77" s="4"/>
      <c r="AA77" s="1"/>
      <c r="AC77" s="15" t="s">
        <v>185</v>
      </c>
      <c r="AD77" s="4"/>
      <c r="AE77" s="4"/>
      <c r="AF77" s="4"/>
      <c r="AG77" s="4"/>
      <c r="AH77" s="4"/>
      <c r="AI77" s="4"/>
      <c r="AJ77" s="1"/>
      <c r="AL77" s="15" t="s">
        <v>185</v>
      </c>
      <c r="AM77" s="4"/>
      <c r="AN77" s="4"/>
      <c r="AO77" s="4"/>
      <c r="AP77" s="4"/>
      <c r="AQ77" s="4"/>
      <c r="AR77" s="4"/>
      <c r="AS77" s="1"/>
      <c r="AU77" s="15" t="s">
        <v>185</v>
      </c>
      <c r="AV77" s="4"/>
      <c r="AW77" s="4"/>
      <c r="AX77" s="4"/>
      <c r="AY77" s="4"/>
      <c r="AZ77" s="4"/>
      <c r="BA77" s="4"/>
      <c r="BB77" s="1"/>
      <c r="BD77" s="15" t="s">
        <v>185</v>
      </c>
      <c r="BE77" s="4"/>
      <c r="BF77" s="4"/>
      <c r="BG77" s="4"/>
      <c r="BH77" s="4"/>
      <c r="BI77" s="4"/>
      <c r="BJ77" s="4"/>
      <c r="BK77" s="1"/>
      <c r="BM77" s="15" t="s">
        <v>185</v>
      </c>
      <c r="BN77" s="4"/>
      <c r="BO77" s="4"/>
      <c r="BP77" s="4"/>
      <c r="BQ77" s="4"/>
      <c r="BR77" s="4"/>
      <c r="BS77" s="4"/>
      <c r="BT77" s="1"/>
      <c r="BV77" s="15" t="s">
        <v>185</v>
      </c>
      <c r="BW77" s="4"/>
      <c r="BX77" s="4"/>
      <c r="BY77" s="4"/>
      <c r="BZ77" s="4"/>
      <c r="CA77" s="4"/>
      <c r="CB77" s="4"/>
      <c r="CC77" s="1"/>
      <c r="CE77" s="15" t="s">
        <v>185</v>
      </c>
      <c r="CF77" s="4"/>
      <c r="CG77" s="4"/>
      <c r="CH77" s="4"/>
      <c r="CI77" s="4"/>
      <c r="CJ77" s="4"/>
      <c r="CK77" s="4"/>
      <c r="CL77" s="1"/>
      <c r="CN77" s="15" t="s">
        <v>185</v>
      </c>
      <c r="CO77" s="4"/>
      <c r="CP77" s="4"/>
      <c r="CQ77" s="4"/>
      <c r="CR77" s="4"/>
      <c r="CS77" s="4"/>
      <c r="CT77" s="4"/>
      <c r="CU77" s="1"/>
      <c r="CW77" s="15" t="s">
        <v>185</v>
      </c>
      <c r="CX77" s="4"/>
      <c r="CY77" s="4"/>
      <c r="CZ77" s="4"/>
      <c r="DA77" s="4"/>
      <c r="DB77" s="4"/>
      <c r="DC77" s="4"/>
      <c r="DD77" s="1"/>
      <c r="DF77" s="15" t="s">
        <v>185</v>
      </c>
      <c r="DG77" s="4"/>
      <c r="DH77" s="4"/>
      <c r="DI77" s="4"/>
      <c r="DJ77" s="4"/>
      <c r="DK77" s="4"/>
      <c r="DL77" s="4"/>
      <c r="DM77" s="1"/>
      <c r="DO77" s="15" t="s">
        <v>185</v>
      </c>
      <c r="DP77" s="4"/>
      <c r="DQ77" s="4"/>
      <c r="DR77" s="4"/>
      <c r="DS77" s="4"/>
      <c r="DT77" s="4"/>
      <c r="DU77" s="4"/>
      <c r="DV77" s="1"/>
      <c r="DX77" s="15" t="s">
        <v>185</v>
      </c>
      <c r="DY77" s="4"/>
      <c r="DZ77" s="4"/>
      <c r="EA77" s="4"/>
      <c r="EB77" s="4"/>
      <c r="EC77" s="4"/>
      <c r="ED77" s="4"/>
      <c r="EE77" s="1"/>
      <c r="EG77" s="15" t="s">
        <v>185</v>
      </c>
      <c r="EH77" s="4"/>
      <c r="EI77" s="4"/>
      <c r="EJ77" s="4"/>
      <c r="EK77" s="4"/>
      <c r="EL77" s="4"/>
      <c r="EM77" s="4"/>
      <c r="EN77" s="1"/>
      <c r="EP77" s="15" t="s">
        <v>185</v>
      </c>
      <c r="EQ77" s="4"/>
      <c r="ER77" s="4"/>
      <c r="ES77" s="4"/>
      <c r="ET77" s="4"/>
      <c r="EU77" s="4"/>
      <c r="EV77" s="4"/>
      <c r="EW77" s="1"/>
      <c r="EY77" s="15" t="s">
        <v>185</v>
      </c>
      <c r="EZ77" s="4"/>
      <c r="FA77" s="4"/>
      <c r="FB77" s="4"/>
      <c r="FC77" s="4"/>
      <c r="FD77" s="4"/>
      <c r="FE77" s="4"/>
      <c r="FF77" s="1"/>
      <c r="FH77" s="15" t="s">
        <v>185</v>
      </c>
      <c r="FI77" s="4"/>
      <c r="FJ77" s="4"/>
      <c r="FK77" s="4"/>
      <c r="FL77" s="4"/>
      <c r="FM77" s="4"/>
      <c r="FN77" s="4"/>
      <c r="FO77" s="1"/>
      <c r="FQ77" s="15" t="s">
        <v>185</v>
      </c>
      <c r="FR77" s="4"/>
      <c r="FS77" s="4"/>
      <c r="FT77" s="4"/>
      <c r="FU77" s="4"/>
      <c r="FV77" s="4"/>
      <c r="FW77" s="4"/>
      <c r="FX77" s="1"/>
      <c r="FZ77" s="15" t="s">
        <v>185</v>
      </c>
      <c r="GA77" s="4"/>
      <c r="GB77" s="4"/>
      <c r="GC77" s="4"/>
      <c r="GD77" s="4"/>
      <c r="GE77" s="4"/>
      <c r="GF77" s="4"/>
      <c r="GG77" s="1"/>
      <c r="GI77" s="15" t="s">
        <v>185</v>
      </c>
      <c r="GJ77" s="4"/>
      <c r="GK77" s="4"/>
      <c r="GL77" s="4"/>
      <c r="GM77" s="4"/>
      <c r="GN77" s="4"/>
      <c r="GO77" s="4"/>
      <c r="GP77" s="1"/>
      <c r="GR77" s="15" t="s">
        <v>185</v>
      </c>
      <c r="GS77" s="4"/>
      <c r="GT77" s="4"/>
      <c r="GU77" s="4"/>
      <c r="GV77" s="4"/>
      <c r="GW77" s="4"/>
      <c r="GX77" s="4"/>
      <c r="GY77" s="1"/>
      <c r="HA77" s="15" t="s">
        <v>185</v>
      </c>
      <c r="HB77" s="4"/>
      <c r="HC77" s="4"/>
      <c r="HD77" s="4"/>
      <c r="HE77" s="4"/>
      <c r="HF77" s="4"/>
      <c r="HG77" s="4"/>
      <c r="HH77" s="1"/>
      <c r="HJ77" s="15" t="s">
        <v>185</v>
      </c>
      <c r="HK77" s="4"/>
      <c r="HL77" s="4"/>
      <c r="HM77" s="4"/>
      <c r="HN77" s="4"/>
      <c r="HO77" s="4"/>
      <c r="HP77" s="4"/>
      <c r="HQ77" s="1"/>
      <c r="HS77" s="15" t="s">
        <v>185</v>
      </c>
      <c r="HT77" s="4"/>
      <c r="HU77" s="4"/>
      <c r="HV77" s="4"/>
      <c r="HW77" s="4"/>
      <c r="HX77" s="4"/>
      <c r="HY77" s="4"/>
      <c r="HZ77" s="1"/>
    </row>
    <row r="78" spans="1:234" ht="52.8" outlineLevel="1" x14ac:dyDescent="0.25">
      <c r="C78" s="242" t="s">
        <v>433</v>
      </c>
      <c r="D78" s="238"/>
      <c r="E78" s="238"/>
      <c r="F78" s="238"/>
      <c r="G78" s="238"/>
      <c r="H78" s="238"/>
      <c r="I78" s="238"/>
      <c r="K78" s="242" t="s">
        <v>433</v>
      </c>
      <c r="L78" s="248">
        <v>10</v>
      </c>
      <c r="M78" s="248">
        <v>5</v>
      </c>
      <c r="N78" s="248">
        <v>0</v>
      </c>
      <c r="O78" s="248">
        <v>9</v>
      </c>
      <c r="P78" s="248">
        <v>7</v>
      </c>
      <c r="Q78" s="248">
        <v>5</v>
      </c>
      <c r="R78" s="60"/>
      <c r="T78" s="242" t="s">
        <v>433</v>
      </c>
      <c r="U78" s="248"/>
      <c r="V78" s="248"/>
      <c r="W78" s="248"/>
      <c r="X78" s="238"/>
      <c r="Y78" s="238"/>
      <c r="Z78" s="238"/>
      <c r="AA78" s="60"/>
      <c r="AC78" s="242" t="s">
        <v>433</v>
      </c>
      <c r="AD78" s="248"/>
      <c r="AE78" s="248"/>
      <c r="AF78" s="248"/>
      <c r="AG78" s="238"/>
      <c r="AH78" s="238"/>
      <c r="AI78" s="238"/>
      <c r="AJ78" s="60"/>
      <c r="AL78" s="242" t="s">
        <v>433</v>
      </c>
      <c r="AM78" s="248"/>
      <c r="AN78" s="248"/>
      <c r="AO78" s="248"/>
      <c r="AP78" s="238"/>
      <c r="AQ78" s="238"/>
      <c r="AR78" s="238"/>
      <c r="AS78" s="60"/>
      <c r="AU78" s="242" t="s">
        <v>433</v>
      </c>
      <c r="AV78" s="248"/>
      <c r="AW78" s="248"/>
      <c r="AX78" s="248"/>
      <c r="AY78" s="238"/>
      <c r="AZ78" s="238"/>
      <c r="BA78" s="238"/>
      <c r="BB78" s="60"/>
      <c r="BD78" s="242" t="s">
        <v>433</v>
      </c>
      <c r="BE78" s="248"/>
      <c r="BF78" s="248"/>
      <c r="BG78" s="248"/>
      <c r="BH78" s="238"/>
      <c r="BI78" s="238"/>
      <c r="BJ78" s="238"/>
      <c r="BK78" s="60"/>
      <c r="BM78" s="242" t="s">
        <v>433</v>
      </c>
      <c r="BN78" s="248"/>
      <c r="BO78" s="248"/>
      <c r="BP78" s="248"/>
      <c r="BQ78" s="238"/>
      <c r="BR78" s="238"/>
      <c r="BS78" s="238"/>
      <c r="BT78" s="60"/>
      <c r="BV78" s="242" t="s">
        <v>433</v>
      </c>
      <c r="BW78" s="248"/>
      <c r="BX78" s="248"/>
      <c r="BY78" s="248"/>
      <c r="BZ78" s="238"/>
      <c r="CA78" s="238"/>
      <c r="CB78" s="238"/>
      <c r="CC78" s="60"/>
      <c r="CE78" s="242" t="s">
        <v>433</v>
      </c>
      <c r="CF78" s="248"/>
      <c r="CG78" s="248"/>
      <c r="CH78" s="248"/>
      <c r="CI78" s="238"/>
      <c r="CJ78" s="238"/>
      <c r="CK78" s="238"/>
      <c r="CL78" s="60"/>
      <c r="CN78" s="242" t="s">
        <v>433</v>
      </c>
      <c r="CO78" s="248"/>
      <c r="CP78" s="248"/>
      <c r="CQ78" s="248"/>
      <c r="CR78" s="238"/>
      <c r="CS78" s="238"/>
      <c r="CT78" s="238"/>
      <c r="CU78" s="60"/>
      <c r="CW78" s="242" t="s">
        <v>433</v>
      </c>
      <c r="CX78" s="248"/>
      <c r="CY78" s="248"/>
      <c r="CZ78" s="248"/>
      <c r="DA78" s="238"/>
      <c r="DB78" s="238"/>
      <c r="DC78" s="238"/>
      <c r="DD78" s="60"/>
      <c r="DF78" s="242" t="s">
        <v>433</v>
      </c>
      <c r="DG78" s="248"/>
      <c r="DH78" s="248"/>
      <c r="DI78" s="248"/>
      <c r="DJ78" s="238"/>
      <c r="DK78" s="238"/>
      <c r="DL78" s="238"/>
      <c r="DM78" s="60"/>
      <c r="DO78" s="242" t="s">
        <v>433</v>
      </c>
      <c r="DP78" s="248"/>
      <c r="DQ78" s="248"/>
      <c r="DR78" s="248"/>
      <c r="DS78" s="238"/>
      <c r="DT78" s="238"/>
      <c r="DU78" s="238"/>
      <c r="DV78" s="60"/>
      <c r="DX78" s="242" t="s">
        <v>433</v>
      </c>
      <c r="DY78" s="248"/>
      <c r="DZ78" s="248"/>
      <c r="EA78" s="248"/>
      <c r="EB78" s="238"/>
      <c r="EC78" s="238"/>
      <c r="ED78" s="238"/>
      <c r="EE78" s="60"/>
      <c r="EG78" s="242" t="s">
        <v>433</v>
      </c>
      <c r="EH78" s="248"/>
      <c r="EI78" s="248"/>
      <c r="EJ78" s="248"/>
      <c r="EK78" s="238"/>
      <c r="EL78" s="238"/>
      <c r="EM78" s="238"/>
      <c r="EN78" s="60"/>
      <c r="EP78" s="242" t="s">
        <v>433</v>
      </c>
      <c r="EQ78" s="248"/>
      <c r="ER78" s="248"/>
      <c r="ES78" s="248"/>
      <c r="ET78" s="238"/>
      <c r="EU78" s="238"/>
      <c r="EV78" s="238"/>
      <c r="EW78" s="60"/>
      <c r="EY78" s="242" t="s">
        <v>433</v>
      </c>
      <c r="EZ78" s="248"/>
      <c r="FA78" s="248"/>
      <c r="FB78" s="248"/>
      <c r="FC78" s="238"/>
      <c r="FD78" s="238"/>
      <c r="FE78" s="238"/>
      <c r="FF78" s="60"/>
      <c r="FH78" s="242" t="s">
        <v>433</v>
      </c>
      <c r="FI78" s="248"/>
      <c r="FJ78" s="248"/>
      <c r="FK78" s="248"/>
      <c r="FL78" s="238"/>
      <c r="FM78" s="238"/>
      <c r="FN78" s="238"/>
      <c r="FO78" s="60"/>
      <c r="FQ78" s="242" t="s">
        <v>433</v>
      </c>
      <c r="FR78" s="248"/>
      <c r="FS78" s="248"/>
      <c r="FT78" s="248"/>
      <c r="FU78" s="238"/>
      <c r="FV78" s="238"/>
      <c r="FW78" s="238"/>
      <c r="FX78" s="60"/>
      <c r="FZ78" s="242" t="s">
        <v>433</v>
      </c>
      <c r="GA78" s="248"/>
      <c r="GB78" s="248"/>
      <c r="GC78" s="248"/>
      <c r="GD78" s="238"/>
      <c r="GE78" s="238"/>
      <c r="GF78" s="238"/>
      <c r="GG78" s="60"/>
      <c r="GI78" s="242" t="s">
        <v>433</v>
      </c>
      <c r="GJ78" s="248"/>
      <c r="GK78" s="248"/>
      <c r="GL78" s="248"/>
      <c r="GM78" s="238"/>
      <c r="GN78" s="238"/>
      <c r="GO78" s="238"/>
      <c r="GP78" s="60"/>
      <c r="GR78" s="242" t="s">
        <v>433</v>
      </c>
      <c r="GS78" s="248"/>
      <c r="GT78" s="248"/>
      <c r="GU78" s="248"/>
      <c r="GV78" s="238"/>
      <c r="GW78" s="238"/>
      <c r="GX78" s="238"/>
      <c r="GY78" s="60"/>
      <c r="HA78" s="242" t="s">
        <v>433</v>
      </c>
      <c r="HB78" s="248"/>
      <c r="HC78" s="248"/>
      <c r="HD78" s="248"/>
      <c r="HE78" s="238"/>
      <c r="HF78" s="238"/>
      <c r="HG78" s="238"/>
      <c r="HH78" s="60"/>
      <c r="HJ78" s="242" t="s">
        <v>433</v>
      </c>
      <c r="HK78" s="248"/>
      <c r="HL78" s="248"/>
      <c r="HM78" s="248"/>
      <c r="HN78" s="238"/>
      <c r="HO78" s="238"/>
      <c r="HP78" s="238"/>
      <c r="HQ78" s="60"/>
      <c r="HS78" s="242" t="s">
        <v>433</v>
      </c>
      <c r="HT78" s="248"/>
      <c r="HU78" s="248"/>
      <c r="HV78" s="248"/>
      <c r="HW78" s="238"/>
      <c r="HX78" s="238"/>
      <c r="HY78" s="238"/>
      <c r="HZ78" s="60"/>
    </row>
    <row r="79" spans="1:234" ht="52.8" outlineLevel="1" x14ac:dyDescent="0.25">
      <c r="C79" s="242" t="s">
        <v>434</v>
      </c>
      <c r="D79" s="238"/>
      <c r="E79" s="238"/>
      <c r="F79" s="238"/>
      <c r="G79" s="238"/>
      <c r="H79" s="238"/>
      <c r="I79" s="238"/>
      <c r="K79" s="242" t="s">
        <v>434</v>
      </c>
      <c r="L79" s="248">
        <v>5</v>
      </c>
      <c r="M79" s="248">
        <v>0</v>
      </c>
      <c r="N79" s="248">
        <v>2</v>
      </c>
      <c r="O79" s="248">
        <v>10</v>
      </c>
      <c r="P79" s="248">
        <v>5</v>
      </c>
      <c r="Q79" s="248">
        <v>1</v>
      </c>
      <c r="R79" s="60"/>
      <c r="T79" s="242" t="s">
        <v>434</v>
      </c>
      <c r="U79" s="248"/>
      <c r="V79" s="248"/>
      <c r="W79" s="248"/>
      <c r="X79" s="238"/>
      <c r="Y79" s="238"/>
      <c r="Z79" s="238"/>
      <c r="AA79" s="60"/>
      <c r="AC79" s="242" t="s">
        <v>434</v>
      </c>
      <c r="AD79" s="248"/>
      <c r="AE79" s="248"/>
      <c r="AF79" s="248"/>
      <c r="AG79" s="238"/>
      <c r="AH79" s="238"/>
      <c r="AI79" s="238"/>
      <c r="AJ79" s="60"/>
      <c r="AL79" s="242" t="s">
        <v>434</v>
      </c>
      <c r="AM79" s="248"/>
      <c r="AN79" s="248"/>
      <c r="AO79" s="248"/>
      <c r="AP79" s="238"/>
      <c r="AQ79" s="238"/>
      <c r="AR79" s="238"/>
      <c r="AS79" s="60"/>
      <c r="AU79" s="242" t="s">
        <v>434</v>
      </c>
      <c r="AV79" s="248"/>
      <c r="AW79" s="248"/>
      <c r="AX79" s="248"/>
      <c r="AY79" s="238"/>
      <c r="AZ79" s="238"/>
      <c r="BA79" s="238"/>
      <c r="BB79" s="60"/>
      <c r="BD79" s="242" t="s">
        <v>434</v>
      </c>
      <c r="BE79" s="248"/>
      <c r="BF79" s="248"/>
      <c r="BG79" s="248"/>
      <c r="BH79" s="238"/>
      <c r="BI79" s="238"/>
      <c r="BJ79" s="238"/>
      <c r="BK79" s="60"/>
      <c r="BM79" s="242" t="s">
        <v>434</v>
      </c>
      <c r="BN79" s="248"/>
      <c r="BO79" s="248"/>
      <c r="BP79" s="248"/>
      <c r="BQ79" s="238"/>
      <c r="BR79" s="238"/>
      <c r="BS79" s="238"/>
      <c r="BT79" s="60"/>
      <c r="BV79" s="242" t="s">
        <v>434</v>
      </c>
      <c r="BW79" s="248"/>
      <c r="BX79" s="248"/>
      <c r="BY79" s="248"/>
      <c r="BZ79" s="238"/>
      <c r="CA79" s="238"/>
      <c r="CB79" s="238"/>
      <c r="CC79" s="60"/>
      <c r="CE79" s="242" t="s">
        <v>434</v>
      </c>
      <c r="CF79" s="248"/>
      <c r="CG79" s="248"/>
      <c r="CH79" s="248"/>
      <c r="CI79" s="238"/>
      <c r="CJ79" s="238"/>
      <c r="CK79" s="238"/>
      <c r="CL79" s="60"/>
      <c r="CN79" s="242" t="s">
        <v>434</v>
      </c>
      <c r="CO79" s="248"/>
      <c r="CP79" s="248"/>
      <c r="CQ79" s="248"/>
      <c r="CR79" s="238"/>
      <c r="CS79" s="238"/>
      <c r="CT79" s="238"/>
      <c r="CU79" s="60"/>
      <c r="CW79" s="242" t="s">
        <v>434</v>
      </c>
      <c r="CX79" s="248"/>
      <c r="CY79" s="248"/>
      <c r="CZ79" s="248"/>
      <c r="DA79" s="238"/>
      <c r="DB79" s="238"/>
      <c r="DC79" s="238"/>
      <c r="DD79" s="60"/>
      <c r="DF79" s="242" t="s">
        <v>434</v>
      </c>
      <c r="DG79" s="248"/>
      <c r="DH79" s="248"/>
      <c r="DI79" s="248"/>
      <c r="DJ79" s="238"/>
      <c r="DK79" s="238"/>
      <c r="DL79" s="238"/>
      <c r="DM79" s="60"/>
      <c r="DO79" s="242" t="s">
        <v>434</v>
      </c>
      <c r="DP79" s="248"/>
      <c r="DQ79" s="248"/>
      <c r="DR79" s="248"/>
      <c r="DS79" s="238"/>
      <c r="DT79" s="238"/>
      <c r="DU79" s="238"/>
      <c r="DV79" s="60"/>
      <c r="DX79" s="242" t="s">
        <v>434</v>
      </c>
      <c r="DY79" s="248"/>
      <c r="DZ79" s="248"/>
      <c r="EA79" s="248"/>
      <c r="EB79" s="238"/>
      <c r="EC79" s="238"/>
      <c r="ED79" s="238"/>
      <c r="EE79" s="60"/>
      <c r="EG79" s="242" t="s">
        <v>434</v>
      </c>
      <c r="EH79" s="248"/>
      <c r="EI79" s="248"/>
      <c r="EJ79" s="248"/>
      <c r="EK79" s="238"/>
      <c r="EL79" s="238"/>
      <c r="EM79" s="238"/>
      <c r="EN79" s="60"/>
      <c r="EP79" s="242" t="s">
        <v>434</v>
      </c>
      <c r="EQ79" s="248"/>
      <c r="ER79" s="248"/>
      <c r="ES79" s="248"/>
      <c r="ET79" s="238"/>
      <c r="EU79" s="238"/>
      <c r="EV79" s="238"/>
      <c r="EW79" s="60"/>
      <c r="EY79" s="242" t="s">
        <v>434</v>
      </c>
      <c r="EZ79" s="248"/>
      <c r="FA79" s="248"/>
      <c r="FB79" s="248"/>
      <c r="FC79" s="238"/>
      <c r="FD79" s="238"/>
      <c r="FE79" s="238"/>
      <c r="FF79" s="60"/>
      <c r="FH79" s="242" t="s">
        <v>434</v>
      </c>
      <c r="FI79" s="248"/>
      <c r="FJ79" s="248"/>
      <c r="FK79" s="248"/>
      <c r="FL79" s="238"/>
      <c r="FM79" s="238"/>
      <c r="FN79" s="238"/>
      <c r="FO79" s="60"/>
      <c r="FQ79" s="242" t="s">
        <v>434</v>
      </c>
      <c r="FR79" s="248"/>
      <c r="FS79" s="248"/>
      <c r="FT79" s="248"/>
      <c r="FU79" s="238"/>
      <c r="FV79" s="238"/>
      <c r="FW79" s="238"/>
      <c r="FX79" s="60"/>
      <c r="FZ79" s="242" t="s">
        <v>434</v>
      </c>
      <c r="GA79" s="248"/>
      <c r="GB79" s="248"/>
      <c r="GC79" s="248"/>
      <c r="GD79" s="238"/>
      <c r="GE79" s="238"/>
      <c r="GF79" s="238"/>
      <c r="GG79" s="60"/>
      <c r="GI79" s="242" t="s">
        <v>434</v>
      </c>
      <c r="GJ79" s="248"/>
      <c r="GK79" s="248"/>
      <c r="GL79" s="248"/>
      <c r="GM79" s="238"/>
      <c r="GN79" s="238"/>
      <c r="GO79" s="238"/>
      <c r="GP79" s="60"/>
      <c r="GR79" s="242" t="s">
        <v>434</v>
      </c>
      <c r="GS79" s="248"/>
      <c r="GT79" s="248"/>
      <c r="GU79" s="248"/>
      <c r="GV79" s="238"/>
      <c r="GW79" s="238"/>
      <c r="GX79" s="238"/>
      <c r="GY79" s="60"/>
      <c r="HA79" s="242" t="s">
        <v>434</v>
      </c>
      <c r="HB79" s="248"/>
      <c r="HC79" s="248"/>
      <c r="HD79" s="248"/>
      <c r="HE79" s="238"/>
      <c r="HF79" s="238"/>
      <c r="HG79" s="238"/>
      <c r="HH79" s="60"/>
      <c r="HJ79" s="242" t="s">
        <v>434</v>
      </c>
      <c r="HK79" s="248"/>
      <c r="HL79" s="248"/>
      <c r="HM79" s="248"/>
      <c r="HN79" s="238"/>
      <c r="HO79" s="238"/>
      <c r="HP79" s="238"/>
      <c r="HQ79" s="60"/>
      <c r="HS79" s="242" t="s">
        <v>434</v>
      </c>
      <c r="HT79" s="248"/>
      <c r="HU79" s="248"/>
      <c r="HV79" s="248"/>
      <c r="HW79" s="238"/>
      <c r="HX79" s="238"/>
      <c r="HY79" s="238"/>
      <c r="HZ79" s="60"/>
    </row>
    <row r="80" spans="1:234" ht="66" outlineLevel="1" x14ac:dyDescent="0.25">
      <c r="C80" s="242" t="s">
        <v>435</v>
      </c>
      <c r="D80" s="238"/>
      <c r="E80" s="238"/>
      <c r="F80" s="238"/>
      <c r="G80" s="238"/>
      <c r="H80" s="238"/>
      <c r="I80" s="238"/>
      <c r="K80" s="242" t="s">
        <v>435</v>
      </c>
      <c r="L80" s="248">
        <v>9</v>
      </c>
      <c r="M80" s="248">
        <v>6</v>
      </c>
      <c r="N80" s="248">
        <v>3</v>
      </c>
      <c r="O80" s="248">
        <v>10</v>
      </c>
      <c r="P80" s="248">
        <v>7</v>
      </c>
      <c r="Q80" s="248">
        <v>1</v>
      </c>
      <c r="R80" s="60"/>
      <c r="T80" s="242" t="s">
        <v>435</v>
      </c>
      <c r="U80" s="248"/>
      <c r="V80" s="248"/>
      <c r="W80" s="248"/>
      <c r="X80" s="238"/>
      <c r="Y80" s="238"/>
      <c r="Z80" s="238"/>
      <c r="AA80" s="60"/>
      <c r="AC80" s="242" t="s">
        <v>435</v>
      </c>
      <c r="AD80" s="248"/>
      <c r="AE80" s="248"/>
      <c r="AF80" s="248"/>
      <c r="AG80" s="238"/>
      <c r="AH80" s="238"/>
      <c r="AI80" s="238"/>
      <c r="AJ80" s="60"/>
      <c r="AL80" s="242" t="s">
        <v>435</v>
      </c>
      <c r="AM80" s="248"/>
      <c r="AN80" s="248"/>
      <c r="AO80" s="248"/>
      <c r="AP80" s="238"/>
      <c r="AQ80" s="238"/>
      <c r="AR80" s="238"/>
      <c r="AS80" s="60"/>
      <c r="AU80" s="242" t="s">
        <v>435</v>
      </c>
      <c r="AV80" s="248"/>
      <c r="AW80" s="248"/>
      <c r="AX80" s="248"/>
      <c r="AY80" s="238"/>
      <c r="AZ80" s="238"/>
      <c r="BA80" s="238"/>
      <c r="BB80" s="60"/>
      <c r="BD80" s="242" t="s">
        <v>435</v>
      </c>
      <c r="BE80" s="248"/>
      <c r="BF80" s="248"/>
      <c r="BG80" s="248"/>
      <c r="BH80" s="238"/>
      <c r="BI80" s="238"/>
      <c r="BJ80" s="238"/>
      <c r="BK80" s="60"/>
      <c r="BM80" s="242" t="s">
        <v>435</v>
      </c>
      <c r="BN80" s="248"/>
      <c r="BO80" s="248"/>
      <c r="BP80" s="248"/>
      <c r="BQ80" s="238"/>
      <c r="BR80" s="238"/>
      <c r="BS80" s="238"/>
      <c r="BT80" s="60"/>
      <c r="BV80" s="242" t="s">
        <v>435</v>
      </c>
      <c r="BW80" s="248"/>
      <c r="BX80" s="248"/>
      <c r="BY80" s="248"/>
      <c r="BZ80" s="238"/>
      <c r="CA80" s="238"/>
      <c r="CB80" s="238"/>
      <c r="CC80" s="60"/>
      <c r="CE80" s="242" t="s">
        <v>435</v>
      </c>
      <c r="CF80" s="248"/>
      <c r="CG80" s="248"/>
      <c r="CH80" s="248"/>
      <c r="CI80" s="238"/>
      <c r="CJ80" s="238"/>
      <c r="CK80" s="238"/>
      <c r="CL80" s="60"/>
      <c r="CN80" s="242" t="s">
        <v>435</v>
      </c>
      <c r="CO80" s="248"/>
      <c r="CP80" s="248"/>
      <c r="CQ80" s="248"/>
      <c r="CR80" s="238"/>
      <c r="CS80" s="238"/>
      <c r="CT80" s="238"/>
      <c r="CU80" s="60"/>
      <c r="CW80" s="242" t="s">
        <v>435</v>
      </c>
      <c r="CX80" s="248"/>
      <c r="CY80" s="248"/>
      <c r="CZ80" s="248"/>
      <c r="DA80" s="238"/>
      <c r="DB80" s="238"/>
      <c r="DC80" s="238"/>
      <c r="DD80" s="60"/>
      <c r="DF80" s="242" t="s">
        <v>435</v>
      </c>
      <c r="DG80" s="248"/>
      <c r="DH80" s="248"/>
      <c r="DI80" s="248"/>
      <c r="DJ80" s="238"/>
      <c r="DK80" s="238"/>
      <c r="DL80" s="238"/>
      <c r="DM80" s="60"/>
      <c r="DO80" s="242" t="s">
        <v>435</v>
      </c>
      <c r="DP80" s="248"/>
      <c r="DQ80" s="248"/>
      <c r="DR80" s="248"/>
      <c r="DS80" s="238"/>
      <c r="DT80" s="238"/>
      <c r="DU80" s="238"/>
      <c r="DV80" s="60"/>
      <c r="DX80" s="242" t="s">
        <v>435</v>
      </c>
      <c r="DY80" s="248"/>
      <c r="DZ80" s="248"/>
      <c r="EA80" s="248"/>
      <c r="EB80" s="238"/>
      <c r="EC80" s="238"/>
      <c r="ED80" s="238"/>
      <c r="EE80" s="60"/>
      <c r="EG80" s="242" t="s">
        <v>435</v>
      </c>
      <c r="EH80" s="248"/>
      <c r="EI80" s="248"/>
      <c r="EJ80" s="248"/>
      <c r="EK80" s="238"/>
      <c r="EL80" s="238"/>
      <c r="EM80" s="238"/>
      <c r="EN80" s="60"/>
      <c r="EP80" s="242" t="s">
        <v>435</v>
      </c>
      <c r="EQ80" s="248"/>
      <c r="ER80" s="248"/>
      <c r="ES80" s="248"/>
      <c r="ET80" s="238"/>
      <c r="EU80" s="238"/>
      <c r="EV80" s="238"/>
      <c r="EW80" s="60"/>
      <c r="EY80" s="242" t="s">
        <v>435</v>
      </c>
      <c r="EZ80" s="248"/>
      <c r="FA80" s="248"/>
      <c r="FB80" s="248"/>
      <c r="FC80" s="238"/>
      <c r="FD80" s="238"/>
      <c r="FE80" s="238"/>
      <c r="FF80" s="60"/>
      <c r="FH80" s="242" t="s">
        <v>435</v>
      </c>
      <c r="FI80" s="248"/>
      <c r="FJ80" s="248"/>
      <c r="FK80" s="248"/>
      <c r="FL80" s="238"/>
      <c r="FM80" s="238"/>
      <c r="FN80" s="238"/>
      <c r="FO80" s="60"/>
      <c r="FQ80" s="242" t="s">
        <v>435</v>
      </c>
      <c r="FR80" s="248"/>
      <c r="FS80" s="248"/>
      <c r="FT80" s="248"/>
      <c r="FU80" s="238"/>
      <c r="FV80" s="238"/>
      <c r="FW80" s="238"/>
      <c r="FX80" s="60"/>
      <c r="FZ80" s="242" t="s">
        <v>435</v>
      </c>
      <c r="GA80" s="248"/>
      <c r="GB80" s="248"/>
      <c r="GC80" s="248"/>
      <c r="GD80" s="238"/>
      <c r="GE80" s="238"/>
      <c r="GF80" s="238"/>
      <c r="GG80" s="60"/>
      <c r="GI80" s="242" t="s">
        <v>435</v>
      </c>
      <c r="GJ80" s="248"/>
      <c r="GK80" s="248"/>
      <c r="GL80" s="248"/>
      <c r="GM80" s="238"/>
      <c r="GN80" s="238"/>
      <c r="GO80" s="238"/>
      <c r="GP80" s="60"/>
      <c r="GR80" s="242" t="s">
        <v>435</v>
      </c>
      <c r="GS80" s="248"/>
      <c r="GT80" s="248"/>
      <c r="GU80" s="248"/>
      <c r="GV80" s="238"/>
      <c r="GW80" s="238"/>
      <c r="GX80" s="238"/>
      <c r="GY80" s="60"/>
      <c r="HA80" s="242" t="s">
        <v>435</v>
      </c>
      <c r="HB80" s="248"/>
      <c r="HC80" s="248"/>
      <c r="HD80" s="248"/>
      <c r="HE80" s="238"/>
      <c r="HF80" s="238"/>
      <c r="HG80" s="238"/>
      <c r="HH80" s="60"/>
      <c r="HJ80" s="242" t="s">
        <v>435</v>
      </c>
      <c r="HK80" s="248"/>
      <c r="HL80" s="248"/>
      <c r="HM80" s="248"/>
      <c r="HN80" s="238"/>
      <c r="HO80" s="238"/>
      <c r="HP80" s="238"/>
      <c r="HQ80" s="60"/>
      <c r="HS80" s="242" t="s">
        <v>435</v>
      </c>
      <c r="HT80" s="248"/>
      <c r="HU80" s="248"/>
      <c r="HV80" s="248"/>
      <c r="HW80" s="238"/>
      <c r="HX80" s="238"/>
      <c r="HY80" s="238"/>
      <c r="HZ80" s="60"/>
    </row>
    <row r="81" spans="3:234" ht="39.6" outlineLevel="1" x14ac:dyDescent="0.25">
      <c r="C81" s="242" t="s">
        <v>170</v>
      </c>
      <c r="D81" s="238"/>
      <c r="E81" s="238"/>
      <c r="F81" s="238"/>
      <c r="G81" s="238"/>
      <c r="H81" s="238"/>
      <c r="I81" s="238"/>
      <c r="K81" s="242" t="s">
        <v>170</v>
      </c>
      <c r="L81" s="248">
        <v>0</v>
      </c>
      <c r="M81" s="248">
        <v>10</v>
      </c>
      <c r="N81" s="248">
        <v>0</v>
      </c>
      <c r="O81" s="248">
        <v>10</v>
      </c>
      <c r="P81" s="248">
        <v>0</v>
      </c>
      <c r="Q81" s="248">
        <v>10</v>
      </c>
      <c r="R81" s="60"/>
      <c r="T81" s="242" t="s">
        <v>170</v>
      </c>
      <c r="U81" s="248"/>
      <c r="V81" s="248"/>
      <c r="W81" s="248"/>
      <c r="X81" s="238"/>
      <c r="Y81" s="238"/>
      <c r="Z81" s="238"/>
      <c r="AA81" s="60"/>
      <c r="AC81" s="242" t="s">
        <v>170</v>
      </c>
      <c r="AD81" s="248"/>
      <c r="AE81" s="248"/>
      <c r="AF81" s="248"/>
      <c r="AG81" s="238"/>
      <c r="AH81" s="238"/>
      <c r="AI81" s="238"/>
      <c r="AJ81" s="60"/>
      <c r="AL81" s="242" t="s">
        <v>170</v>
      </c>
      <c r="AM81" s="248"/>
      <c r="AN81" s="248"/>
      <c r="AO81" s="248"/>
      <c r="AP81" s="238"/>
      <c r="AQ81" s="238"/>
      <c r="AR81" s="238"/>
      <c r="AS81" s="60"/>
      <c r="AU81" s="242" t="s">
        <v>170</v>
      </c>
      <c r="AV81" s="248"/>
      <c r="AW81" s="248"/>
      <c r="AX81" s="248"/>
      <c r="AY81" s="238"/>
      <c r="AZ81" s="238"/>
      <c r="BA81" s="238"/>
      <c r="BB81" s="60"/>
      <c r="BD81" s="242" t="s">
        <v>170</v>
      </c>
      <c r="BE81" s="248"/>
      <c r="BF81" s="248"/>
      <c r="BG81" s="248"/>
      <c r="BH81" s="238"/>
      <c r="BI81" s="238"/>
      <c r="BJ81" s="238"/>
      <c r="BK81" s="60"/>
      <c r="BM81" s="242" t="s">
        <v>170</v>
      </c>
      <c r="BN81" s="248"/>
      <c r="BO81" s="248"/>
      <c r="BP81" s="248"/>
      <c r="BQ81" s="238"/>
      <c r="BR81" s="238"/>
      <c r="BS81" s="238"/>
      <c r="BT81" s="60"/>
      <c r="BV81" s="242" t="s">
        <v>170</v>
      </c>
      <c r="BW81" s="248"/>
      <c r="BX81" s="248"/>
      <c r="BY81" s="248"/>
      <c r="BZ81" s="238"/>
      <c r="CA81" s="238"/>
      <c r="CB81" s="238"/>
      <c r="CC81" s="60"/>
      <c r="CE81" s="242" t="s">
        <v>170</v>
      </c>
      <c r="CF81" s="248"/>
      <c r="CG81" s="248"/>
      <c r="CH81" s="248"/>
      <c r="CI81" s="238"/>
      <c r="CJ81" s="238"/>
      <c r="CK81" s="238"/>
      <c r="CL81" s="60"/>
      <c r="CN81" s="242" t="s">
        <v>170</v>
      </c>
      <c r="CO81" s="248"/>
      <c r="CP81" s="248"/>
      <c r="CQ81" s="248"/>
      <c r="CR81" s="238"/>
      <c r="CS81" s="238"/>
      <c r="CT81" s="238"/>
      <c r="CU81" s="60"/>
      <c r="CW81" s="242" t="s">
        <v>170</v>
      </c>
      <c r="CX81" s="248"/>
      <c r="CY81" s="248"/>
      <c r="CZ81" s="248"/>
      <c r="DA81" s="238"/>
      <c r="DB81" s="238"/>
      <c r="DC81" s="238"/>
      <c r="DD81" s="60"/>
      <c r="DF81" s="242" t="s">
        <v>170</v>
      </c>
      <c r="DG81" s="248"/>
      <c r="DH81" s="248"/>
      <c r="DI81" s="248"/>
      <c r="DJ81" s="238"/>
      <c r="DK81" s="238"/>
      <c r="DL81" s="238"/>
      <c r="DM81" s="60"/>
      <c r="DO81" s="242" t="s">
        <v>170</v>
      </c>
      <c r="DP81" s="248"/>
      <c r="DQ81" s="248"/>
      <c r="DR81" s="248"/>
      <c r="DS81" s="238"/>
      <c r="DT81" s="238"/>
      <c r="DU81" s="238"/>
      <c r="DV81" s="60"/>
      <c r="DX81" s="242" t="s">
        <v>170</v>
      </c>
      <c r="DY81" s="248"/>
      <c r="DZ81" s="248"/>
      <c r="EA81" s="248"/>
      <c r="EB81" s="238"/>
      <c r="EC81" s="238"/>
      <c r="ED81" s="238"/>
      <c r="EE81" s="60"/>
      <c r="EG81" s="242" t="s">
        <v>170</v>
      </c>
      <c r="EH81" s="248"/>
      <c r="EI81" s="248"/>
      <c r="EJ81" s="248"/>
      <c r="EK81" s="238"/>
      <c r="EL81" s="238"/>
      <c r="EM81" s="238"/>
      <c r="EN81" s="60"/>
      <c r="EP81" s="242" t="s">
        <v>170</v>
      </c>
      <c r="EQ81" s="248"/>
      <c r="ER81" s="248"/>
      <c r="ES81" s="248"/>
      <c r="ET81" s="238"/>
      <c r="EU81" s="238"/>
      <c r="EV81" s="238"/>
      <c r="EW81" s="60"/>
      <c r="EY81" s="242" t="s">
        <v>170</v>
      </c>
      <c r="EZ81" s="248"/>
      <c r="FA81" s="248"/>
      <c r="FB81" s="248"/>
      <c r="FC81" s="238"/>
      <c r="FD81" s="238"/>
      <c r="FE81" s="238"/>
      <c r="FF81" s="60"/>
      <c r="FH81" s="242" t="s">
        <v>170</v>
      </c>
      <c r="FI81" s="248"/>
      <c r="FJ81" s="248"/>
      <c r="FK81" s="248"/>
      <c r="FL81" s="238"/>
      <c r="FM81" s="238"/>
      <c r="FN81" s="238"/>
      <c r="FO81" s="60"/>
      <c r="FQ81" s="242" t="s">
        <v>170</v>
      </c>
      <c r="FR81" s="248"/>
      <c r="FS81" s="248"/>
      <c r="FT81" s="248"/>
      <c r="FU81" s="238"/>
      <c r="FV81" s="238"/>
      <c r="FW81" s="238"/>
      <c r="FX81" s="60"/>
      <c r="FZ81" s="242" t="s">
        <v>170</v>
      </c>
      <c r="GA81" s="248"/>
      <c r="GB81" s="248"/>
      <c r="GC81" s="248"/>
      <c r="GD81" s="238"/>
      <c r="GE81" s="238"/>
      <c r="GF81" s="238"/>
      <c r="GG81" s="60"/>
      <c r="GI81" s="242" t="s">
        <v>170</v>
      </c>
      <c r="GJ81" s="248"/>
      <c r="GK81" s="248"/>
      <c r="GL81" s="248"/>
      <c r="GM81" s="238"/>
      <c r="GN81" s="238"/>
      <c r="GO81" s="238"/>
      <c r="GP81" s="60"/>
      <c r="GR81" s="242" t="s">
        <v>170</v>
      </c>
      <c r="GS81" s="248"/>
      <c r="GT81" s="248"/>
      <c r="GU81" s="248"/>
      <c r="GV81" s="238"/>
      <c r="GW81" s="238"/>
      <c r="GX81" s="238"/>
      <c r="GY81" s="60"/>
      <c r="HA81" s="242" t="s">
        <v>170</v>
      </c>
      <c r="HB81" s="248"/>
      <c r="HC81" s="248"/>
      <c r="HD81" s="248"/>
      <c r="HE81" s="238"/>
      <c r="HF81" s="238"/>
      <c r="HG81" s="238"/>
      <c r="HH81" s="60"/>
      <c r="HJ81" s="242" t="s">
        <v>170</v>
      </c>
      <c r="HK81" s="248"/>
      <c r="HL81" s="248"/>
      <c r="HM81" s="248"/>
      <c r="HN81" s="238"/>
      <c r="HO81" s="238"/>
      <c r="HP81" s="238"/>
      <c r="HQ81" s="60"/>
      <c r="HS81" s="242" t="s">
        <v>170</v>
      </c>
      <c r="HT81" s="248"/>
      <c r="HU81" s="248"/>
      <c r="HV81" s="248"/>
      <c r="HW81" s="238"/>
      <c r="HX81" s="238"/>
      <c r="HY81" s="238"/>
      <c r="HZ81" s="60"/>
    </row>
    <row r="82" spans="3:234" ht="39.6" outlineLevel="1" collapsed="1" x14ac:dyDescent="0.25">
      <c r="C82" s="242" t="s">
        <v>436</v>
      </c>
      <c r="D82" s="238"/>
      <c r="E82" s="238"/>
      <c r="F82" s="238"/>
      <c r="G82" s="238"/>
      <c r="H82" s="238"/>
      <c r="I82" s="238"/>
      <c r="K82" s="242" t="s">
        <v>436</v>
      </c>
      <c r="L82" s="248">
        <v>5</v>
      </c>
      <c r="M82" s="248">
        <v>10</v>
      </c>
      <c r="N82" s="248">
        <v>5</v>
      </c>
      <c r="O82" s="248">
        <v>5</v>
      </c>
      <c r="P82" s="248">
        <v>10</v>
      </c>
      <c r="Q82" s="248">
        <v>3</v>
      </c>
      <c r="R82" s="60"/>
      <c r="T82" s="242" t="s">
        <v>436</v>
      </c>
      <c r="U82" s="248"/>
      <c r="V82" s="248"/>
      <c r="W82" s="248"/>
      <c r="X82" s="238"/>
      <c r="Y82" s="238"/>
      <c r="Z82" s="238"/>
      <c r="AA82" s="60"/>
      <c r="AC82" s="242" t="s">
        <v>436</v>
      </c>
      <c r="AD82" s="248"/>
      <c r="AE82" s="248"/>
      <c r="AF82" s="248"/>
      <c r="AG82" s="238"/>
      <c r="AH82" s="238"/>
      <c r="AI82" s="238"/>
      <c r="AJ82" s="60"/>
      <c r="AL82" s="242" t="s">
        <v>436</v>
      </c>
      <c r="AM82" s="248"/>
      <c r="AN82" s="248"/>
      <c r="AO82" s="248"/>
      <c r="AP82" s="238"/>
      <c r="AQ82" s="238"/>
      <c r="AR82" s="238"/>
      <c r="AS82" s="60"/>
      <c r="AU82" s="242" t="s">
        <v>436</v>
      </c>
      <c r="AV82" s="248"/>
      <c r="AW82" s="248"/>
      <c r="AX82" s="248"/>
      <c r="AY82" s="238"/>
      <c r="AZ82" s="238"/>
      <c r="BA82" s="238"/>
      <c r="BB82" s="60"/>
      <c r="BD82" s="242" t="s">
        <v>436</v>
      </c>
      <c r="BE82" s="248"/>
      <c r="BF82" s="248"/>
      <c r="BG82" s="248"/>
      <c r="BH82" s="238"/>
      <c r="BI82" s="238"/>
      <c r="BJ82" s="238"/>
      <c r="BK82" s="60"/>
      <c r="BM82" s="242" t="s">
        <v>436</v>
      </c>
      <c r="BN82" s="248"/>
      <c r="BO82" s="248"/>
      <c r="BP82" s="248"/>
      <c r="BQ82" s="238"/>
      <c r="BR82" s="238"/>
      <c r="BS82" s="238"/>
      <c r="BT82" s="60"/>
      <c r="BV82" s="242" t="s">
        <v>436</v>
      </c>
      <c r="BW82" s="248"/>
      <c r="BX82" s="248"/>
      <c r="BY82" s="248"/>
      <c r="BZ82" s="238"/>
      <c r="CA82" s="238"/>
      <c r="CB82" s="238"/>
      <c r="CC82" s="60"/>
      <c r="CE82" s="242" t="s">
        <v>436</v>
      </c>
      <c r="CF82" s="248"/>
      <c r="CG82" s="248"/>
      <c r="CH82" s="248"/>
      <c r="CI82" s="238"/>
      <c r="CJ82" s="238"/>
      <c r="CK82" s="238"/>
      <c r="CL82" s="60"/>
      <c r="CN82" s="242" t="s">
        <v>436</v>
      </c>
      <c r="CO82" s="248"/>
      <c r="CP82" s="248"/>
      <c r="CQ82" s="248"/>
      <c r="CR82" s="238"/>
      <c r="CS82" s="238"/>
      <c r="CT82" s="238"/>
      <c r="CU82" s="60"/>
      <c r="CW82" s="242" t="s">
        <v>436</v>
      </c>
      <c r="CX82" s="248"/>
      <c r="CY82" s="248"/>
      <c r="CZ82" s="248"/>
      <c r="DA82" s="238"/>
      <c r="DB82" s="238"/>
      <c r="DC82" s="238"/>
      <c r="DD82" s="60"/>
      <c r="DF82" s="242" t="s">
        <v>436</v>
      </c>
      <c r="DG82" s="248"/>
      <c r="DH82" s="248"/>
      <c r="DI82" s="248"/>
      <c r="DJ82" s="238"/>
      <c r="DK82" s="238"/>
      <c r="DL82" s="238"/>
      <c r="DM82" s="60"/>
      <c r="DO82" s="242" t="s">
        <v>436</v>
      </c>
      <c r="DP82" s="248"/>
      <c r="DQ82" s="248"/>
      <c r="DR82" s="248"/>
      <c r="DS82" s="238"/>
      <c r="DT82" s="238"/>
      <c r="DU82" s="238"/>
      <c r="DV82" s="60"/>
      <c r="DX82" s="242" t="s">
        <v>436</v>
      </c>
      <c r="DY82" s="248"/>
      <c r="DZ82" s="248"/>
      <c r="EA82" s="248"/>
      <c r="EB82" s="238"/>
      <c r="EC82" s="238"/>
      <c r="ED82" s="238"/>
      <c r="EE82" s="60"/>
      <c r="EG82" s="242" t="s">
        <v>436</v>
      </c>
      <c r="EH82" s="248"/>
      <c r="EI82" s="248"/>
      <c r="EJ82" s="248"/>
      <c r="EK82" s="238"/>
      <c r="EL82" s="238"/>
      <c r="EM82" s="238"/>
      <c r="EN82" s="60"/>
      <c r="EP82" s="242" t="s">
        <v>436</v>
      </c>
      <c r="EQ82" s="248"/>
      <c r="ER82" s="248"/>
      <c r="ES82" s="248"/>
      <c r="ET82" s="238"/>
      <c r="EU82" s="238"/>
      <c r="EV82" s="238"/>
      <c r="EW82" s="60"/>
      <c r="EY82" s="242" t="s">
        <v>436</v>
      </c>
      <c r="EZ82" s="248"/>
      <c r="FA82" s="248"/>
      <c r="FB82" s="248"/>
      <c r="FC82" s="238"/>
      <c r="FD82" s="238"/>
      <c r="FE82" s="238"/>
      <c r="FF82" s="60"/>
      <c r="FH82" s="242" t="s">
        <v>436</v>
      </c>
      <c r="FI82" s="248"/>
      <c r="FJ82" s="248"/>
      <c r="FK82" s="248"/>
      <c r="FL82" s="238"/>
      <c r="FM82" s="238"/>
      <c r="FN82" s="238"/>
      <c r="FO82" s="60"/>
      <c r="FQ82" s="242" t="s">
        <v>436</v>
      </c>
      <c r="FR82" s="248"/>
      <c r="FS82" s="248"/>
      <c r="FT82" s="248"/>
      <c r="FU82" s="238"/>
      <c r="FV82" s="238"/>
      <c r="FW82" s="238"/>
      <c r="FX82" s="60"/>
      <c r="FZ82" s="242" t="s">
        <v>436</v>
      </c>
      <c r="GA82" s="248"/>
      <c r="GB82" s="248"/>
      <c r="GC82" s="248"/>
      <c r="GD82" s="238"/>
      <c r="GE82" s="238"/>
      <c r="GF82" s="238"/>
      <c r="GG82" s="60"/>
      <c r="GI82" s="242" t="s">
        <v>436</v>
      </c>
      <c r="GJ82" s="248"/>
      <c r="GK82" s="248"/>
      <c r="GL82" s="248"/>
      <c r="GM82" s="238"/>
      <c r="GN82" s="238"/>
      <c r="GO82" s="238"/>
      <c r="GP82" s="60"/>
      <c r="GR82" s="242" t="s">
        <v>436</v>
      </c>
      <c r="GS82" s="248"/>
      <c r="GT82" s="248"/>
      <c r="GU82" s="248"/>
      <c r="GV82" s="238"/>
      <c r="GW82" s="238"/>
      <c r="GX82" s="238"/>
      <c r="GY82" s="60"/>
      <c r="HA82" s="242" t="s">
        <v>436</v>
      </c>
      <c r="HB82" s="248"/>
      <c r="HC82" s="248"/>
      <c r="HD82" s="248"/>
      <c r="HE82" s="238"/>
      <c r="HF82" s="238"/>
      <c r="HG82" s="238"/>
      <c r="HH82" s="60"/>
      <c r="HJ82" s="242" t="s">
        <v>436</v>
      </c>
      <c r="HK82" s="248"/>
      <c r="HL82" s="248"/>
      <c r="HM82" s="248"/>
      <c r="HN82" s="238"/>
      <c r="HO82" s="238"/>
      <c r="HP82" s="238"/>
      <c r="HQ82" s="60"/>
      <c r="HS82" s="242" t="s">
        <v>436</v>
      </c>
      <c r="HT82" s="248"/>
      <c r="HU82" s="248"/>
      <c r="HV82" s="248"/>
      <c r="HW82" s="238"/>
      <c r="HX82" s="238"/>
      <c r="HY82" s="238"/>
      <c r="HZ82" s="60"/>
    </row>
    <row r="83" spans="3:234" ht="39.6" outlineLevel="1" x14ac:dyDescent="0.25">
      <c r="C83" s="242" t="s">
        <v>181</v>
      </c>
      <c r="D83" s="238"/>
      <c r="E83" s="238"/>
      <c r="F83" s="238"/>
      <c r="G83" s="238"/>
      <c r="H83" s="238"/>
      <c r="I83" s="238"/>
      <c r="K83" s="242" t="s">
        <v>181</v>
      </c>
      <c r="L83" s="248">
        <v>5</v>
      </c>
      <c r="M83" s="248">
        <v>10</v>
      </c>
      <c r="N83" s="248">
        <v>10</v>
      </c>
      <c r="O83" s="248">
        <v>5</v>
      </c>
      <c r="P83" s="248">
        <v>10</v>
      </c>
      <c r="Q83" s="248">
        <v>0</v>
      </c>
      <c r="R83" s="60"/>
      <c r="T83" s="242" t="s">
        <v>181</v>
      </c>
      <c r="U83" s="248"/>
      <c r="V83" s="248"/>
      <c r="W83" s="248"/>
      <c r="X83" s="238"/>
      <c r="Y83" s="238"/>
      <c r="Z83" s="238"/>
      <c r="AA83" s="60"/>
      <c r="AC83" s="242" t="s">
        <v>181</v>
      </c>
      <c r="AD83" s="248"/>
      <c r="AE83" s="248"/>
      <c r="AF83" s="248"/>
      <c r="AG83" s="238"/>
      <c r="AH83" s="238"/>
      <c r="AI83" s="238"/>
      <c r="AJ83" s="60"/>
      <c r="AL83" s="242" t="s">
        <v>181</v>
      </c>
      <c r="AM83" s="248"/>
      <c r="AN83" s="248"/>
      <c r="AO83" s="248"/>
      <c r="AP83" s="238"/>
      <c r="AQ83" s="238"/>
      <c r="AR83" s="238"/>
      <c r="AS83" s="60"/>
      <c r="AU83" s="242" t="s">
        <v>181</v>
      </c>
      <c r="AV83" s="248"/>
      <c r="AW83" s="248"/>
      <c r="AX83" s="248"/>
      <c r="AY83" s="238"/>
      <c r="AZ83" s="238"/>
      <c r="BA83" s="238"/>
      <c r="BB83" s="60"/>
      <c r="BD83" s="242" t="s">
        <v>181</v>
      </c>
      <c r="BE83" s="248"/>
      <c r="BF83" s="248"/>
      <c r="BG83" s="248"/>
      <c r="BH83" s="238"/>
      <c r="BI83" s="238"/>
      <c r="BJ83" s="238"/>
      <c r="BK83" s="60"/>
      <c r="BM83" s="242" t="s">
        <v>181</v>
      </c>
      <c r="BN83" s="248"/>
      <c r="BO83" s="248"/>
      <c r="BP83" s="248"/>
      <c r="BQ83" s="238"/>
      <c r="BR83" s="238"/>
      <c r="BS83" s="238"/>
      <c r="BT83" s="60"/>
      <c r="BV83" s="242" t="s">
        <v>181</v>
      </c>
      <c r="BW83" s="248"/>
      <c r="BX83" s="248"/>
      <c r="BY83" s="248"/>
      <c r="BZ83" s="238"/>
      <c r="CA83" s="238"/>
      <c r="CB83" s="238"/>
      <c r="CC83" s="60"/>
      <c r="CE83" s="242" t="s">
        <v>181</v>
      </c>
      <c r="CF83" s="248"/>
      <c r="CG83" s="248"/>
      <c r="CH83" s="248"/>
      <c r="CI83" s="238"/>
      <c r="CJ83" s="238"/>
      <c r="CK83" s="238"/>
      <c r="CL83" s="60"/>
      <c r="CN83" s="242" t="s">
        <v>181</v>
      </c>
      <c r="CO83" s="248"/>
      <c r="CP83" s="248"/>
      <c r="CQ83" s="248"/>
      <c r="CR83" s="238"/>
      <c r="CS83" s="238"/>
      <c r="CT83" s="238"/>
      <c r="CU83" s="60"/>
      <c r="CW83" s="242" t="s">
        <v>181</v>
      </c>
      <c r="CX83" s="248"/>
      <c r="CY83" s="248"/>
      <c r="CZ83" s="248"/>
      <c r="DA83" s="238"/>
      <c r="DB83" s="238"/>
      <c r="DC83" s="238"/>
      <c r="DD83" s="60"/>
      <c r="DF83" s="242" t="s">
        <v>181</v>
      </c>
      <c r="DG83" s="248"/>
      <c r="DH83" s="248"/>
      <c r="DI83" s="248"/>
      <c r="DJ83" s="238"/>
      <c r="DK83" s="238"/>
      <c r="DL83" s="238"/>
      <c r="DM83" s="60"/>
      <c r="DO83" s="242" t="s">
        <v>181</v>
      </c>
      <c r="DP83" s="248"/>
      <c r="DQ83" s="248"/>
      <c r="DR83" s="248"/>
      <c r="DS83" s="238"/>
      <c r="DT83" s="238"/>
      <c r="DU83" s="238"/>
      <c r="DV83" s="60"/>
      <c r="DX83" s="242" t="s">
        <v>181</v>
      </c>
      <c r="DY83" s="248"/>
      <c r="DZ83" s="248"/>
      <c r="EA83" s="248"/>
      <c r="EB83" s="238"/>
      <c r="EC83" s="238"/>
      <c r="ED83" s="238"/>
      <c r="EE83" s="60"/>
      <c r="EG83" s="242" t="s">
        <v>181</v>
      </c>
      <c r="EH83" s="248"/>
      <c r="EI83" s="248"/>
      <c r="EJ83" s="248"/>
      <c r="EK83" s="238"/>
      <c r="EL83" s="238"/>
      <c r="EM83" s="238"/>
      <c r="EN83" s="60"/>
      <c r="EP83" s="242" t="s">
        <v>181</v>
      </c>
      <c r="EQ83" s="248"/>
      <c r="ER83" s="248"/>
      <c r="ES83" s="248"/>
      <c r="ET83" s="238"/>
      <c r="EU83" s="238"/>
      <c r="EV83" s="238"/>
      <c r="EW83" s="60"/>
      <c r="EY83" s="242" t="s">
        <v>181</v>
      </c>
      <c r="EZ83" s="248"/>
      <c r="FA83" s="248"/>
      <c r="FB83" s="248"/>
      <c r="FC83" s="238"/>
      <c r="FD83" s="238"/>
      <c r="FE83" s="238"/>
      <c r="FF83" s="60"/>
      <c r="FH83" s="242" t="s">
        <v>181</v>
      </c>
      <c r="FI83" s="248"/>
      <c r="FJ83" s="248"/>
      <c r="FK83" s="248"/>
      <c r="FL83" s="238"/>
      <c r="FM83" s="238"/>
      <c r="FN83" s="238"/>
      <c r="FO83" s="60"/>
      <c r="FQ83" s="242" t="s">
        <v>181</v>
      </c>
      <c r="FR83" s="248"/>
      <c r="FS83" s="248"/>
      <c r="FT83" s="248"/>
      <c r="FU83" s="238"/>
      <c r="FV83" s="238"/>
      <c r="FW83" s="238"/>
      <c r="FX83" s="60"/>
      <c r="FZ83" s="242" t="s">
        <v>181</v>
      </c>
      <c r="GA83" s="248"/>
      <c r="GB83" s="248"/>
      <c r="GC83" s="248"/>
      <c r="GD83" s="238"/>
      <c r="GE83" s="238"/>
      <c r="GF83" s="238"/>
      <c r="GG83" s="60"/>
      <c r="GI83" s="242" t="s">
        <v>181</v>
      </c>
      <c r="GJ83" s="248"/>
      <c r="GK83" s="248"/>
      <c r="GL83" s="248"/>
      <c r="GM83" s="238"/>
      <c r="GN83" s="238"/>
      <c r="GO83" s="238"/>
      <c r="GP83" s="60"/>
      <c r="GR83" s="242" t="s">
        <v>181</v>
      </c>
      <c r="GS83" s="248"/>
      <c r="GT83" s="248"/>
      <c r="GU83" s="248"/>
      <c r="GV83" s="238"/>
      <c r="GW83" s="238"/>
      <c r="GX83" s="238"/>
      <c r="GY83" s="60"/>
      <c r="HA83" s="242" t="s">
        <v>181</v>
      </c>
      <c r="HB83" s="248"/>
      <c r="HC83" s="248"/>
      <c r="HD83" s="248"/>
      <c r="HE83" s="238"/>
      <c r="HF83" s="238"/>
      <c r="HG83" s="238"/>
      <c r="HH83" s="60"/>
      <c r="HJ83" s="242" t="s">
        <v>181</v>
      </c>
      <c r="HK83" s="248"/>
      <c r="HL83" s="248"/>
      <c r="HM83" s="248"/>
      <c r="HN83" s="238"/>
      <c r="HO83" s="238"/>
      <c r="HP83" s="238"/>
      <c r="HQ83" s="60"/>
      <c r="HS83" s="242" t="s">
        <v>181</v>
      </c>
      <c r="HT83" s="248"/>
      <c r="HU83" s="248"/>
      <c r="HV83" s="248"/>
      <c r="HW83" s="238"/>
      <c r="HX83" s="238"/>
      <c r="HY83" s="238"/>
      <c r="HZ83" s="60"/>
    </row>
    <row r="84" spans="3:234" ht="13.8" outlineLevel="1" x14ac:dyDescent="0.25">
      <c r="C84" s="240" t="s">
        <v>1</v>
      </c>
      <c r="D84" s="229">
        <f>AVERAGE(L84,U84,AD84,AM84,AV84,BE84,BN84,BW84,CF84,CO84,CX84,DG84,DP84,DY84,EH84,EQ84,EZ84,FI84,FR84,GA84,GJ84,GS84,HB84,HK84,HT84)</f>
        <v>5.666666666666667</v>
      </c>
      <c r="E84" s="229">
        <f t="shared" ref="E84:I84" si="608">AVERAGE(M84,V84,AE84,AN84,AW84,BF84,BO84,BX84,CG84,CP84,CY84,DH84,DQ84,DZ84,EI84,ER84,FA84,FJ84,FS84,GB84,GK84,GT84,HC84,HL84,HU84)</f>
        <v>6.833333333333333</v>
      </c>
      <c r="F84" s="229">
        <f t="shared" si="608"/>
        <v>3.3333333333333335</v>
      </c>
      <c r="G84" s="229">
        <f t="shared" si="608"/>
        <v>8.1666666666666661</v>
      </c>
      <c r="H84" s="229">
        <f t="shared" si="608"/>
        <v>6.5</v>
      </c>
      <c r="I84" s="229">
        <f t="shared" si="608"/>
        <v>3.3333333333333335</v>
      </c>
      <c r="K84" s="252" t="s">
        <v>1</v>
      </c>
      <c r="L84" s="36">
        <f>IF(COUNT(L78:L83)=0,"",AVERAGE(L78:L83))</f>
        <v>5.666666666666667</v>
      </c>
      <c r="M84" s="36">
        <f t="shared" ref="M84:Q84" si="609">IF(COUNT(M78:M83)=0,"",AVERAGE(M78:M83))</f>
        <v>6.833333333333333</v>
      </c>
      <c r="N84" s="36">
        <f t="shared" si="609"/>
        <v>3.3333333333333335</v>
      </c>
      <c r="O84" s="36">
        <f t="shared" si="609"/>
        <v>8.1666666666666661</v>
      </c>
      <c r="P84" s="36">
        <f t="shared" si="609"/>
        <v>6.5</v>
      </c>
      <c r="Q84" s="36">
        <f t="shared" si="609"/>
        <v>3.3333333333333335</v>
      </c>
      <c r="R84" s="1"/>
      <c r="T84" s="252" t="s">
        <v>1</v>
      </c>
      <c r="U84" s="36" t="str">
        <f>IF(COUNT(U78:U83)=0,"",AVERAGE(U78:U83))</f>
        <v/>
      </c>
      <c r="V84" s="36" t="str">
        <f t="shared" ref="V84" si="610">IF(COUNT(V78:V83)=0,"",AVERAGE(V78:V83))</f>
        <v/>
      </c>
      <c r="W84" s="36" t="str">
        <f t="shared" ref="W84" si="611">IF(COUNT(W78:W83)=0,"",AVERAGE(W78:W83))</f>
        <v/>
      </c>
      <c r="X84" s="36" t="str">
        <f t="shared" ref="X84" si="612">IF(COUNT(X78:X83)=0,"",AVERAGE(X78:X83))</f>
        <v/>
      </c>
      <c r="Y84" s="36" t="str">
        <f t="shared" ref="Y84:Z84" si="613">IF(COUNT(Y78:Y83)=0,"",AVERAGE(Y78:Y83))</f>
        <v/>
      </c>
      <c r="Z84" s="36" t="str">
        <f t="shared" si="613"/>
        <v/>
      </c>
      <c r="AA84" s="1"/>
      <c r="AC84" s="252" t="s">
        <v>1</v>
      </c>
      <c r="AD84" s="36" t="str">
        <f>IF(COUNT(AD78:AD83)=0,"",AVERAGE(AD78:AD83))</f>
        <v/>
      </c>
      <c r="AE84" s="36" t="str">
        <f t="shared" ref="AE84" si="614">IF(COUNT(AE78:AE83)=0,"",AVERAGE(AE78:AE83))</f>
        <v/>
      </c>
      <c r="AF84" s="36" t="str">
        <f t="shared" ref="AF84" si="615">IF(COUNT(AF78:AF83)=0,"",AVERAGE(AF78:AF83))</f>
        <v/>
      </c>
      <c r="AG84" s="36" t="str">
        <f t="shared" ref="AG84" si="616">IF(COUNT(AG78:AG83)=0,"",AVERAGE(AG78:AG83))</f>
        <v/>
      </c>
      <c r="AH84" s="36" t="str">
        <f t="shared" ref="AH84:AI84" si="617">IF(COUNT(AH78:AH83)=0,"",AVERAGE(AH78:AH83))</f>
        <v/>
      </c>
      <c r="AI84" s="36" t="str">
        <f t="shared" si="617"/>
        <v/>
      </c>
      <c r="AJ84" s="1"/>
      <c r="AL84" s="252" t="s">
        <v>1</v>
      </c>
      <c r="AM84" s="36" t="str">
        <f>IF(COUNT(AM78:AM83)=0,"",AVERAGE(AM78:AM83))</f>
        <v/>
      </c>
      <c r="AN84" s="36" t="str">
        <f t="shared" ref="AN84" si="618">IF(COUNT(AN78:AN83)=0,"",AVERAGE(AN78:AN83))</f>
        <v/>
      </c>
      <c r="AO84" s="36" t="str">
        <f t="shared" ref="AO84" si="619">IF(COUNT(AO78:AO83)=0,"",AVERAGE(AO78:AO83))</f>
        <v/>
      </c>
      <c r="AP84" s="36" t="str">
        <f t="shared" ref="AP84" si="620">IF(COUNT(AP78:AP83)=0,"",AVERAGE(AP78:AP83))</f>
        <v/>
      </c>
      <c r="AQ84" s="36" t="str">
        <f t="shared" ref="AQ84:AR84" si="621">IF(COUNT(AQ78:AQ83)=0,"",AVERAGE(AQ78:AQ83))</f>
        <v/>
      </c>
      <c r="AR84" s="36" t="str">
        <f t="shared" si="621"/>
        <v/>
      </c>
      <c r="AS84" s="1"/>
      <c r="AU84" s="252" t="s">
        <v>1</v>
      </c>
      <c r="AV84" s="36" t="str">
        <f>IF(COUNT(AV78:AV83)=0,"",AVERAGE(AV78:AV83))</f>
        <v/>
      </c>
      <c r="AW84" s="36" t="str">
        <f t="shared" ref="AW84" si="622">IF(COUNT(AW78:AW83)=0,"",AVERAGE(AW78:AW83))</f>
        <v/>
      </c>
      <c r="AX84" s="36" t="str">
        <f t="shared" ref="AX84" si="623">IF(COUNT(AX78:AX83)=0,"",AVERAGE(AX78:AX83))</f>
        <v/>
      </c>
      <c r="AY84" s="36" t="str">
        <f t="shared" ref="AY84" si="624">IF(COUNT(AY78:AY83)=0,"",AVERAGE(AY78:AY83))</f>
        <v/>
      </c>
      <c r="AZ84" s="36" t="str">
        <f t="shared" ref="AZ84:BA84" si="625">IF(COUNT(AZ78:AZ83)=0,"",AVERAGE(AZ78:AZ83))</f>
        <v/>
      </c>
      <c r="BA84" s="36" t="str">
        <f t="shared" si="625"/>
        <v/>
      </c>
      <c r="BB84" s="1"/>
      <c r="BD84" s="252" t="s">
        <v>1</v>
      </c>
      <c r="BE84" s="36" t="str">
        <f>IF(COUNT(BE78:BE83)=0,"",AVERAGE(BE78:BE83))</f>
        <v/>
      </c>
      <c r="BF84" s="36" t="str">
        <f t="shared" ref="BF84" si="626">IF(COUNT(BF78:BF83)=0,"",AVERAGE(BF78:BF83))</f>
        <v/>
      </c>
      <c r="BG84" s="36" t="str">
        <f t="shared" ref="BG84" si="627">IF(COUNT(BG78:BG83)=0,"",AVERAGE(BG78:BG83))</f>
        <v/>
      </c>
      <c r="BH84" s="36" t="str">
        <f t="shared" ref="BH84" si="628">IF(COUNT(BH78:BH83)=0,"",AVERAGE(BH78:BH83))</f>
        <v/>
      </c>
      <c r="BI84" s="36" t="str">
        <f t="shared" ref="BI84:BJ84" si="629">IF(COUNT(BI78:BI83)=0,"",AVERAGE(BI78:BI83))</f>
        <v/>
      </c>
      <c r="BJ84" s="36" t="str">
        <f t="shared" si="629"/>
        <v/>
      </c>
      <c r="BK84" s="1"/>
      <c r="BM84" s="252" t="s">
        <v>1</v>
      </c>
      <c r="BN84" s="36" t="str">
        <f>IF(COUNT(BN78:BN83)=0,"",AVERAGE(BN78:BN83))</f>
        <v/>
      </c>
      <c r="BO84" s="36" t="str">
        <f t="shared" ref="BO84" si="630">IF(COUNT(BO78:BO83)=0,"",AVERAGE(BO78:BO83))</f>
        <v/>
      </c>
      <c r="BP84" s="36" t="str">
        <f t="shared" ref="BP84" si="631">IF(COUNT(BP78:BP83)=0,"",AVERAGE(BP78:BP83))</f>
        <v/>
      </c>
      <c r="BQ84" s="36" t="str">
        <f t="shared" ref="BQ84" si="632">IF(COUNT(BQ78:BQ83)=0,"",AVERAGE(BQ78:BQ83))</f>
        <v/>
      </c>
      <c r="BR84" s="36" t="str">
        <f t="shared" ref="BR84:BS84" si="633">IF(COUNT(BR78:BR83)=0,"",AVERAGE(BR78:BR83))</f>
        <v/>
      </c>
      <c r="BS84" s="36" t="str">
        <f t="shared" si="633"/>
        <v/>
      </c>
      <c r="BT84" s="1"/>
      <c r="BV84" s="252" t="s">
        <v>1</v>
      </c>
      <c r="BW84" s="36" t="str">
        <f>IF(COUNT(BW78:BW83)=0,"",AVERAGE(BW78:BW83))</f>
        <v/>
      </c>
      <c r="BX84" s="36" t="str">
        <f t="shared" ref="BX84" si="634">IF(COUNT(BX78:BX83)=0,"",AVERAGE(BX78:BX83))</f>
        <v/>
      </c>
      <c r="BY84" s="36" t="str">
        <f t="shared" ref="BY84" si="635">IF(COUNT(BY78:BY83)=0,"",AVERAGE(BY78:BY83))</f>
        <v/>
      </c>
      <c r="BZ84" s="36" t="str">
        <f t="shared" ref="BZ84" si="636">IF(COUNT(BZ78:BZ83)=0,"",AVERAGE(BZ78:BZ83))</f>
        <v/>
      </c>
      <c r="CA84" s="36" t="str">
        <f t="shared" ref="CA84:CB84" si="637">IF(COUNT(CA78:CA83)=0,"",AVERAGE(CA78:CA83))</f>
        <v/>
      </c>
      <c r="CB84" s="36" t="str">
        <f t="shared" si="637"/>
        <v/>
      </c>
      <c r="CC84" s="1"/>
      <c r="CE84" s="252" t="s">
        <v>1</v>
      </c>
      <c r="CF84" s="36" t="str">
        <f>IF(COUNT(CF78:CF83)=0,"",AVERAGE(CF78:CF83))</f>
        <v/>
      </c>
      <c r="CG84" s="36" t="str">
        <f t="shared" ref="CG84" si="638">IF(COUNT(CG78:CG83)=0,"",AVERAGE(CG78:CG83))</f>
        <v/>
      </c>
      <c r="CH84" s="36" t="str">
        <f t="shared" ref="CH84" si="639">IF(COUNT(CH78:CH83)=0,"",AVERAGE(CH78:CH83))</f>
        <v/>
      </c>
      <c r="CI84" s="36" t="str">
        <f t="shared" ref="CI84" si="640">IF(COUNT(CI78:CI83)=0,"",AVERAGE(CI78:CI83))</f>
        <v/>
      </c>
      <c r="CJ84" s="36" t="str">
        <f t="shared" ref="CJ84:CK84" si="641">IF(COUNT(CJ78:CJ83)=0,"",AVERAGE(CJ78:CJ83))</f>
        <v/>
      </c>
      <c r="CK84" s="36" t="str">
        <f t="shared" si="641"/>
        <v/>
      </c>
      <c r="CL84" s="1"/>
      <c r="CN84" s="252" t="s">
        <v>1</v>
      </c>
      <c r="CO84" s="36" t="str">
        <f>IF(COUNT(CO78:CO83)=0,"",AVERAGE(CO78:CO83))</f>
        <v/>
      </c>
      <c r="CP84" s="36" t="str">
        <f t="shared" ref="CP84" si="642">IF(COUNT(CP78:CP83)=0,"",AVERAGE(CP78:CP83))</f>
        <v/>
      </c>
      <c r="CQ84" s="36" t="str">
        <f t="shared" ref="CQ84" si="643">IF(COUNT(CQ78:CQ83)=0,"",AVERAGE(CQ78:CQ83))</f>
        <v/>
      </c>
      <c r="CR84" s="36" t="str">
        <f t="shared" ref="CR84" si="644">IF(COUNT(CR78:CR83)=0,"",AVERAGE(CR78:CR83))</f>
        <v/>
      </c>
      <c r="CS84" s="36" t="str">
        <f t="shared" ref="CS84:CT84" si="645">IF(COUNT(CS78:CS83)=0,"",AVERAGE(CS78:CS83))</f>
        <v/>
      </c>
      <c r="CT84" s="36" t="str">
        <f t="shared" si="645"/>
        <v/>
      </c>
      <c r="CU84" s="1"/>
      <c r="CW84" s="252" t="s">
        <v>1</v>
      </c>
      <c r="CX84" s="36" t="str">
        <f>IF(COUNT(CX78:CX83)=0,"",AVERAGE(CX78:CX83))</f>
        <v/>
      </c>
      <c r="CY84" s="36" t="str">
        <f t="shared" ref="CY84" si="646">IF(COUNT(CY78:CY83)=0,"",AVERAGE(CY78:CY83))</f>
        <v/>
      </c>
      <c r="CZ84" s="36" t="str">
        <f t="shared" ref="CZ84" si="647">IF(COUNT(CZ78:CZ83)=0,"",AVERAGE(CZ78:CZ83))</f>
        <v/>
      </c>
      <c r="DA84" s="36" t="str">
        <f t="shared" ref="DA84" si="648">IF(COUNT(DA78:DA83)=0,"",AVERAGE(DA78:DA83))</f>
        <v/>
      </c>
      <c r="DB84" s="36" t="str">
        <f t="shared" ref="DB84:DC84" si="649">IF(COUNT(DB78:DB83)=0,"",AVERAGE(DB78:DB83))</f>
        <v/>
      </c>
      <c r="DC84" s="36" t="str">
        <f t="shared" si="649"/>
        <v/>
      </c>
      <c r="DD84" s="1"/>
      <c r="DF84" s="252" t="s">
        <v>1</v>
      </c>
      <c r="DG84" s="36" t="str">
        <f>IF(COUNT(DG78:DG83)=0,"",AVERAGE(DG78:DG83))</f>
        <v/>
      </c>
      <c r="DH84" s="36" t="str">
        <f t="shared" ref="DH84" si="650">IF(COUNT(DH78:DH83)=0,"",AVERAGE(DH78:DH83))</f>
        <v/>
      </c>
      <c r="DI84" s="36" t="str">
        <f t="shared" ref="DI84" si="651">IF(COUNT(DI78:DI83)=0,"",AVERAGE(DI78:DI83))</f>
        <v/>
      </c>
      <c r="DJ84" s="36" t="str">
        <f t="shared" ref="DJ84" si="652">IF(COUNT(DJ78:DJ83)=0,"",AVERAGE(DJ78:DJ83))</f>
        <v/>
      </c>
      <c r="DK84" s="36" t="str">
        <f t="shared" ref="DK84:DL84" si="653">IF(COUNT(DK78:DK83)=0,"",AVERAGE(DK78:DK83))</f>
        <v/>
      </c>
      <c r="DL84" s="36" t="str">
        <f t="shared" si="653"/>
        <v/>
      </c>
      <c r="DM84" s="1"/>
      <c r="DO84" s="252" t="s">
        <v>1</v>
      </c>
      <c r="DP84" s="36" t="str">
        <f>IF(COUNT(DP78:DP83)=0,"",AVERAGE(DP78:DP83))</f>
        <v/>
      </c>
      <c r="DQ84" s="36" t="str">
        <f t="shared" ref="DQ84" si="654">IF(COUNT(DQ78:DQ83)=0,"",AVERAGE(DQ78:DQ83))</f>
        <v/>
      </c>
      <c r="DR84" s="36" t="str">
        <f t="shared" ref="DR84" si="655">IF(COUNT(DR78:DR83)=0,"",AVERAGE(DR78:DR83))</f>
        <v/>
      </c>
      <c r="DS84" s="36" t="str">
        <f t="shared" ref="DS84" si="656">IF(COUNT(DS78:DS83)=0,"",AVERAGE(DS78:DS83))</f>
        <v/>
      </c>
      <c r="DT84" s="36" t="str">
        <f t="shared" ref="DT84:DU84" si="657">IF(COUNT(DT78:DT83)=0,"",AVERAGE(DT78:DT83))</f>
        <v/>
      </c>
      <c r="DU84" s="36" t="str">
        <f t="shared" si="657"/>
        <v/>
      </c>
      <c r="DV84" s="1"/>
      <c r="DX84" s="252" t="s">
        <v>1</v>
      </c>
      <c r="DY84" s="36" t="str">
        <f>IF(COUNT(DY78:DY83)=0,"",AVERAGE(DY78:DY83))</f>
        <v/>
      </c>
      <c r="DZ84" s="36" t="str">
        <f t="shared" ref="DZ84" si="658">IF(COUNT(DZ78:DZ83)=0,"",AVERAGE(DZ78:DZ83))</f>
        <v/>
      </c>
      <c r="EA84" s="36" t="str">
        <f t="shared" ref="EA84" si="659">IF(COUNT(EA78:EA83)=0,"",AVERAGE(EA78:EA83))</f>
        <v/>
      </c>
      <c r="EB84" s="36" t="str">
        <f t="shared" ref="EB84" si="660">IF(COUNT(EB78:EB83)=0,"",AVERAGE(EB78:EB83))</f>
        <v/>
      </c>
      <c r="EC84" s="36" t="str">
        <f t="shared" ref="EC84:ED84" si="661">IF(COUNT(EC78:EC83)=0,"",AVERAGE(EC78:EC83))</f>
        <v/>
      </c>
      <c r="ED84" s="36" t="str">
        <f t="shared" si="661"/>
        <v/>
      </c>
      <c r="EE84" s="1"/>
      <c r="EG84" s="252" t="s">
        <v>1</v>
      </c>
      <c r="EH84" s="36" t="str">
        <f>IF(COUNT(EH78:EH83)=0,"",AVERAGE(EH78:EH83))</f>
        <v/>
      </c>
      <c r="EI84" s="36" t="str">
        <f t="shared" ref="EI84" si="662">IF(COUNT(EI78:EI83)=0,"",AVERAGE(EI78:EI83))</f>
        <v/>
      </c>
      <c r="EJ84" s="36" t="str">
        <f t="shared" ref="EJ84" si="663">IF(COUNT(EJ78:EJ83)=0,"",AVERAGE(EJ78:EJ83))</f>
        <v/>
      </c>
      <c r="EK84" s="36" t="str">
        <f t="shared" ref="EK84" si="664">IF(COUNT(EK78:EK83)=0,"",AVERAGE(EK78:EK83))</f>
        <v/>
      </c>
      <c r="EL84" s="36" t="str">
        <f t="shared" ref="EL84:EM84" si="665">IF(COUNT(EL78:EL83)=0,"",AVERAGE(EL78:EL83))</f>
        <v/>
      </c>
      <c r="EM84" s="36" t="str">
        <f t="shared" si="665"/>
        <v/>
      </c>
      <c r="EN84" s="1"/>
      <c r="EP84" s="252" t="s">
        <v>1</v>
      </c>
      <c r="EQ84" s="36" t="str">
        <f>IF(COUNT(EQ78:EQ83)=0,"",AVERAGE(EQ78:EQ83))</f>
        <v/>
      </c>
      <c r="ER84" s="36" t="str">
        <f t="shared" ref="ER84" si="666">IF(COUNT(ER78:ER83)=0,"",AVERAGE(ER78:ER83))</f>
        <v/>
      </c>
      <c r="ES84" s="36" t="str">
        <f t="shared" ref="ES84" si="667">IF(COUNT(ES78:ES83)=0,"",AVERAGE(ES78:ES83))</f>
        <v/>
      </c>
      <c r="ET84" s="36" t="str">
        <f t="shared" ref="ET84" si="668">IF(COUNT(ET78:ET83)=0,"",AVERAGE(ET78:ET83))</f>
        <v/>
      </c>
      <c r="EU84" s="36" t="str">
        <f t="shared" ref="EU84:EV84" si="669">IF(COUNT(EU78:EU83)=0,"",AVERAGE(EU78:EU83))</f>
        <v/>
      </c>
      <c r="EV84" s="36" t="str">
        <f t="shared" si="669"/>
        <v/>
      </c>
      <c r="EW84" s="1"/>
      <c r="EY84" s="252" t="s">
        <v>1</v>
      </c>
      <c r="EZ84" s="36" t="str">
        <f>IF(COUNT(EZ78:EZ83)=0,"",AVERAGE(EZ78:EZ83))</f>
        <v/>
      </c>
      <c r="FA84" s="36" t="str">
        <f t="shared" ref="FA84" si="670">IF(COUNT(FA78:FA83)=0,"",AVERAGE(FA78:FA83))</f>
        <v/>
      </c>
      <c r="FB84" s="36" t="str">
        <f t="shared" ref="FB84" si="671">IF(COUNT(FB78:FB83)=0,"",AVERAGE(FB78:FB83))</f>
        <v/>
      </c>
      <c r="FC84" s="36" t="str">
        <f t="shared" ref="FC84" si="672">IF(COUNT(FC78:FC83)=0,"",AVERAGE(FC78:FC83))</f>
        <v/>
      </c>
      <c r="FD84" s="36" t="str">
        <f t="shared" ref="FD84:FE84" si="673">IF(COUNT(FD78:FD83)=0,"",AVERAGE(FD78:FD83))</f>
        <v/>
      </c>
      <c r="FE84" s="36" t="str">
        <f t="shared" si="673"/>
        <v/>
      </c>
      <c r="FF84" s="1"/>
      <c r="FH84" s="252" t="s">
        <v>1</v>
      </c>
      <c r="FI84" s="36" t="str">
        <f>IF(COUNT(FI78:FI83)=0,"",AVERAGE(FI78:FI83))</f>
        <v/>
      </c>
      <c r="FJ84" s="36" t="str">
        <f t="shared" ref="FJ84" si="674">IF(COUNT(FJ78:FJ83)=0,"",AVERAGE(FJ78:FJ83))</f>
        <v/>
      </c>
      <c r="FK84" s="36" t="str">
        <f t="shared" ref="FK84" si="675">IF(COUNT(FK78:FK83)=0,"",AVERAGE(FK78:FK83))</f>
        <v/>
      </c>
      <c r="FL84" s="36" t="str">
        <f t="shared" ref="FL84" si="676">IF(COUNT(FL78:FL83)=0,"",AVERAGE(FL78:FL83))</f>
        <v/>
      </c>
      <c r="FM84" s="36" t="str">
        <f t="shared" ref="FM84:FN84" si="677">IF(COUNT(FM78:FM83)=0,"",AVERAGE(FM78:FM83))</f>
        <v/>
      </c>
      <c r="FN84" s="36" t="str">
        <f t="shared" si="677"/>
        <v/>
      </c>
      <c r="FO84" s="1"/>
      <c r="FQ84" s="252" t="s">
        <v>1</v>
      </c>
      <c r="FR84" s="36" t="str">
        <f>IF(COUNT(FR78:FR83)=0,"",AVERAGE(FR78:FR83))</f>
        <v/>
      </c>
      <c r="FS84" s="36" t="str">
        <f t="shared" ref="FS84" si="678">IF(COUNT(FS78:FS83)=0,"",AVERAGE(FS78:FS83))</f>
        <v/>
      </c>
      <c r="FT84" s="36" t="str">
        <f t="shared" ref="FT84" si="679">IF(COUNT(FT78:FT83)=0,"",AVERAGE(FT78:FT83))</f>
        <v/>
      </c>
      <c r="FU84" s="36" t="str">
        <f t="shared" ref="FU84" si="680">IF(COUNT(FU78:FU83)=0,"",AVERAGE(FU78:FU83))</f>
        <v/>
      </c>
      <c r="FV84" s="36" t="str">
        <f t="shared" ref="FV84:FW84" si="681">IF(COUNT(FV78:FV83)=0,"",AVERAGE(FV78:FV83))</f>
        <v/>
      </c>
      <c r="FW84" s="36" t="str">
        <f t="shared" si="681"/>
        <v/>
      </c>
      <c r="FX84" s="1"/>
      <c r="FZ84" s="252" t="s">
        <v>1</v>
      </c>
      <c r="GA84" s="36" t="str">
        <f>IF(COUNT(GA78:GA83)=0,"",AVERAGE(GA78:GA83))</f>
        <v/>
      </c>
      <c r="GB84" s="36" t="str">
        <f t="shared" ref="GB84" si="682">IF(COUNT(GB78:GB83)=0,"",AVERAGE(GB78:GB83))</f>
        <v/>
      </c>
      <c r="GC84" s="36" t="str">
        <f t="shared" ref="GC84" si="683">IF(COUNT(GC78:GC83)=0,"",AVERAGE(GC78:GC83))</f>
        <v/>
      </c>
      <c r="GD84" s="36" t="str">
        <f t="shared" ref="GD84" si="684">IF(COUNT(GD78:GD83)=0,"",AVERAGE(GD78:GD83))</f>
        <v/>
      </c>
      <c r="GE84" s="36" t="str">
        <f t="shared" ref="GE84:GF84" si="685">IF(COUNT(GE78:GE83)=0,"",AVERAGE(GE78:GE83))</f>
        <v/>
      </c>
      <c r="GF84" s="36" t="str">
        <f t="shared" si="685"/>
        <v/>
      </c>
      <c r="GG84" s="1"/>
      <c r="GI84" s="252" t="s">
        <v>1</v>
      </c>
      <c r="GJ84" s="36" t="str">
        <f>IF(COUNT(GJ78:GJ83)=0,"",AVERAGE(GJ78:GJ83))</f>
        <v/>
      </c>
      <c r="GK84" s="36" t="str">
        <f t="shared" ref="GK84" si="686">IF(COUNT(GK78:GK83)=0,"",AVERAGE(GK78:GK83))</f>
        <v/>
      </c>
      <c r="GL84" s="36" t="str">
        <f t="shared" ref="GL84" si="687">IF(COUNT(GL78:GL83)=0,"",AVERAGE(GL78:GL83))</f>
        <v/>
      </c>
      <c r="GM84" s="36" t="str">
        <f t="shared" ref="GM84" si="688">IF(COUNT(GM78:GM83)=0,"",AVERAGE(GM78:GM83))</f>
        <v/>
      </c>
      <c r="GN84" s="36" t="str">
        <f t="shared" ref="GN84:GO84" si="689">IF(COUNT(GN78:GN83)=0,"",AVERAGE(GN78:GN83))</f>
        <v/>
      </c>
      <c r="GO84" s="36" t="str">
        <f t="shared" si="689"/>
        <v/>
      </c>
      <c r="GP84" s="1"/>
      <c r="GR84" s="252" t="s">
        <v>1</v>
      </c>
      <c r="GS84" s="36" t="str">
        <f>IF(COUNT(GS78:GS83)=0,"",AVERAGE(GS78:GS83))</f>
        <v/>
      </c>
      <c r="GT84" s="36" t="str">
        <f t="shared" ref="GT84" si="690">IF(COUNT(GT78:GT83)=0,"",AVERAGE(GT78:GT83))</f>
        <v/>
      </c>
      <c r="GU84" s="36" t="str">
        <f t="shared" ref="GU84" si="691">IF(COUNT(GU78:GU83)=0,"",AVERAGE(GU78:GU83))</f>
        <v/>
      </c>
      <c r="GV84" s="36" t="str">
        <f t="shared" ref="GV84" si="692">IF(COUNT(GV78:GV83)=0,"",AVERAGE(GV78:GV83))</f>
        <v/>
      </c>
      <c r="GW84" s="36" t="str">
        <f t="shared" ref="GW84:GX84" si="693">IF(COUNT(GW78:GW83)=0,"",AVERAGE(GW78:GW83))</f>
        <v/>
      </c>
      <c r="GX84" s="36" t="str">
        <f t="shared" si="693"/>
        <v/>
      </c>
      <c r="GY84" s="1"/>
      <c r="HA84" s="252" t="s">
        <v>1</v>
      </c>
      <c r="HB84" s="36" t="str">
        <f>IF(COUNT(HB78:HB83)=0,"",AVERAGE(HB78:HB83))</f>
        <v/>
      </c>
      <c r="HC84" s="36" t="str">
        <f t="shared" ref="HC84" si="694">IF(COUNT(HC78:HC83)=0,"",AVERAGE(HC78:HC83))</f>
        <v/>
      </c>
      <c r="HD84" s="36" t="str">
        <f t="shared" ref="HD84" si="695">IF(COUNT(HD78:HD83)=0,"",AVERAGE(HD78:HD83))</f>
        <v/>
      </c>
      <c r="HE84" s="36" t="str">
        <f t="shared" ref="HE84" si="696">IF(COUNT(HE78:HE83)=0,"",AVERAGE(HE78:HE83))</f>
        <v/>
      </c>
      <c r="HF84" s="36" t="str">
        <f t="shared" ref="HF84:HG84" si="697">IF(COUNT(HF78:HF83)=0,"",AVERAGE(HF78:HF83))</f>
        <v/>
      </c>
      <c r="HG84" s="36" t="str">
        <f t="shared" si="697"/>
        <v/>
      </c>
      <c r="HH84" s="1"/>
      <c r="HJ84" s="252" t="s">
        <v>1</v>
      </c>
      <c r="HK84" s="36" t="str">
        <f>IF(COUNT(HK78:HK83)=0,"",AVERAGE(HK78:HK83))</f>
        <v/>
      </c>
      <c r="HL84" s="36" t="str">
        <f t="shared" ref="HL84" si="698">IF(COUNT(HL78:HL83)=0,"",AVERAGE(HL78:HL83))</f>
        <v/>
      </c>
      <c r="HM84" s="36" t="str">
        <f t="shared" ref="HM84" si="699">IF(COUNT(HM78:HM83)=0,"",AVERAGE(HM78:HM83))</f>
        <v/>
      </c>
      <c r="HN84" s="36" t="str">
        <f t="shared" ref="HN84" si="700">IF(COUNT(HN78:HN83)=0,"",AVERAGE(HN78:HN83))</f>
        <v/>
      </c>
      <c r="HO84" s="36" t="str">
        <f t="shared" ref="HO84:HP84" si="701">IF(COUNT(HO78:HO83)=0,"",AVERAGE(HO78:HO83))</f>
        <v/>
      </c>
      <c r="HP84" s="36" t="str">
        <f t="shared" si="701"/>
        <v/>
      </c>
      <c r="HQ84" s="1"/>
      <c r="HS84" s="252" t="s">
        <v>1</v>
      </c>
      <c r="HT84" s="36" t="str">
        <f>IF(COUNT(HT78:HT83)=0,"",AVERAGE(HT78:HT83))</f>
        <v/>
      </c>
      <c r="HU84" s="36" t="str">
        <f t="shared" ref="HU84" si="702">IF(COUNT(HU78:HU83)=0,"",AVERAGE(HU78:HU83))</f>
        <v/>
      </c>
      <c r="HV84" s="36" t="str">
        <f t="shared" ref="HV84" si="703">IF(COUNT(HV78:HV83)=0,"",AVERAGE(HV78:HV83))</f>
        <v/>
      </c>
      <c r="HW84" s="36" t="str">
        <f t="shared" ref="HW84" si="704">IF(COUNT(HW78:HW83)=0,"",AVERAGE(HW78:HW83))</f>
        <v/>
      </c>
      <c r="HX84" s="36" t="str">
        <f t="shared" ref="HX84:HY84" si="705">IF(COUNT(HX78:HX83)=0,"",AVERAGE(HX78:HX83))</f>
        <v/>
      </c>
      <c r="HY84" s="36" t="str">
        <f t="shared" si="705"/>
        <v/>
      </c>
      <c r="HZ84" s="1"/>
    </row>
    <row r="85" spans="3:234" x14ac:dyDescent="0.3">
      <c r="C85" s="230"/>
      <c r="D85" s="231"/>
      <c r="E85" s="231"/>
      <c r="F85" s="231"/>
      <c r="G85" s="231"/>
      <c r="H85" s="231"/>
      <c r="I85" s="231"/>
    </row>
    <row r="86" spans="3:234" x14ac:dyDescent="0.3">
      <c r="C86" s="230"/>
      <c r="D86" s="231"/>
      <c r="E86" s="231"/>
      <c r="F86" s="231"/>
      <c r="G86" s="231"/>
      <c r="H86" s="231"/>
      <c r="I86" s="231"/>
    </row>
    <row r="87" spans="3:234" x14ac:dyDescent="0.3">
      <c r="C87" s="230"/>
      <c r="D87" s="231"/>
      <c r="E87" s="231"/>
      <c r="F87" s="231"/>
      <c r="G87" s="231"/>
      <c r="H87" s="231"/>
      <c r="I87" s="231"/>
    </row>
    <row r="88" spans="3:234" x14ac:dyDescent="0.3">
      <c r="C88" s="230"/>
      <c r="D88" s="231"/>
      <c r="E88" s="231"/>
      <c r="F88" s="231"/>
      <c r="G88" s="231"/>
      <c r="H88" s="231"/>
      <c r="I88" s="231"/>
    </row>
    <row r="89" spans="3:234" x14ac:dyDescent="0.3">
      <c r="C89" s="230"/>
      <c r="D89" s="231"/>
      <c r="E89" s="231"/>
      <c r="F89" s="231"/>
      <c r="G89" s="231"/>
      <c r="H89" s="231"/>
      <c r="I89" s="231"/>
    </row>
    <row r="90" spans="3:234" collapsed="1" x14ac:dyDescent="0.3">
      <c r="C90" s="230"/>
      <c r="D90" s="231"/>
      <c r="E90" s="231"/>
      <c r="F90" s="231"/>
      <c r="G90" s="231"/>
      <c r="H90" s="231"/>
      <c r="I90" s="231"/>
    </row>
    <row r="91" spans="3:234" x14ac:dyDescent="0.3">
      <c r="C91" s="230"/>
      <c r="D91" s="231"/>
      <c r="E91" s="231"/>
      <c r="F91" s="231"/>
      <c r="G91" s="231"/>
      <c r="H91" s="231"/>
      <c r="I91" s="231"/>
    </row>
    <row r="92" spans="3:234" x14ac:dyDescent="0.3">
      <c r="C92" s="230"/>
      <c r="D92" s="231"/>
      <c r="E92" s="231"/>
      <c r="F92" s="231"/>
      <c r="G92" s="231"/>
      <c r="H92" s="231"/>
      <c r="I92" s="231"/>
    </row>
    <row r="93" spans="3:234" x14ac:dyDescent="0.3">
      <c r="C93" s="230"/>
      <c r="D93" s="231"/>
      <c r="E93" s="231"/>
      <c r="F93" s="231"/>
      <c r="G93" s="231"/>
      <c r="H93" s="231"/>
      <c r="I93" s="231"/>
    </row>
    <row r="94" spans="3:234" x14ac:dyDescent="0.3">
      <c r="C94" s="230"/>
      <c r="D94" s="231"/>
      <c r="E94" s="231"/>
      <c r="F94" s="231"/>
      <c r="G94" s="231"/>
      <c r="H94" s="231"/>
      <c r="I94" s="231"/>
    </row>
    <row r="95" spans="3:234" x14ac:dyDescent="0.3">
      <c r="C95" s="230"/>
      <c r="D95" s="231"/>
      <c r="E95" s="231"/>
      <c r="F95" s="231"/>
      <c r="G95" s="231"/>
      <c r="H95" s="231"/>
      <c r="I95" s="231"/>
    </row>
    <row r="96" spans="3:234" x14ac:dyDescent="0.3">
      <c r="C96" s="230"/>
      <c r="D96" s="231"/>
      <c r="E96" s="231"/>
      <c r="F96" s="231"/>
      <c r="G96" s="231"/>
      <c r="H96" s="231"/>
      <c r="I96" s="231"/>
    </row>
    <row r="97" spans="3:9" x14ac:dyDescent="0.3">
      <c r="C97" s="230"/>
      <c r="D97" s="231"/>
      <c r="E97" s="231"/>
      <c r="F97" s="231"/>
      <c r="G97" s="231"/>
      <c r="H97" s="231"/>
      <c r="I97" s="231"/>
    </row>
    <row r="98" spans="3:9" x14ac:dyDescent="0.3">
      <c r="C98" s="230"/>
      <c r="D98" s="231"/>
      <c r="E98" s="231"/>
      <c r="F98" s="231"/>
      <c r="G98" s="231"/>
      <c r="H98" s="231"/>
      <c r="I98" s="231"/>
    </row>
    <row r="99" spans="3:9" x14ac:dyDescent="0.3">
      <c r="C99" s="230"/>
      <c r="D99" s="231"/>
      <c r="E99" s="231"/>
      <c r="F99" s="231"/>
      <c r="G99" s="231"/>
      <c r="H99" s="231"/>
      <c r="I99" s="231"/>
    </row>
    <row r="100" spans="3:9" x14ac:dyDescent="0.3">
      <c r="C100" s="230"/>
      <c r="D100" s="231"/>
      <c r="E100" s="231"/>
      <c r="F100" s="231"/>
      <c r="G100" s="231"/>
      <c r="H100" s="231"/>
      <c r="I100" s="231"/>
    </row>
    <row r="101" spans="3:9" x14ac:dyDescent="0.3">
      <c r="C101" s="230"/>
      <c r="D101" s="231"/>
      <c r="E101" s="231"/>
      <c r="F101" s="231"/>
      <c r="G101" s="231"/>
      <c r="H101" s="231"/>
      <c r="I101" s="231"/>
    </row>
    <row r="102" spans="3:9" x14ac:dyDescent="0.3">
      <c r="C102" s="230"/>
      <c r="D102" s="231"/>
      <c r="E102" s="231"/>
      <c r="F102" s="231"/>
      <c r="G102" s="231"/>
      <c r="H102" s="231"/>
      <c r="I102" s="231"/>
    </row>
    <row r="103" spans="3:9" x14ac:dyDescent="0.3">
      <c r="C103" s="230"/>
      <c r="D103" s="231"/>
      <c r="E103" s="231"/>
      <c r="F103" s="231"/>
      <c r="G103" s="231"/>
      <c r="H103" s="231"/>
      <c r="I103" s="231"/>
    </row>
    <row r="104" spans="3:9" x14ac:dyDescent="0.3">
      <c r="C104" s="230"/>
      <c r="D104" s="231"/>
      <c r="E104" s="231"/>
      <c r="F104" s="231"/>
      <c r="G104" s="231"/>
      <c r="H104" s="231"/>
      <c r="I104" s="231"/>
    </row>
    <row r="105" spans="3:9" x14ac:dyDescent="0.3">
      <c r="C105" s="230"/>
      <c r="D105" s="231"/>
      <c r="E105" s="231"/>
      <c r="F105" s="231"/>
      <c r="G105" s="231"/>
      <c r="H105" s="231"/>
      <c r="I105" s="231"/>
    </row>
    <row r="106" spans="3:9" x14ac:dyDescent="0.3">
      <c r="C106" s="230"/>
      <c r="D106" s="231"/>
      <c r="E106" s="231"/>
      <c r="F106" s="231"/>
      <c r="G106" s="231"/>
      <c r="H106" s="231"/>
      <c r="I106" s="231"/>
    </row>
    <row r="107" spans="3:9" x14ac:dyDescent="0.3">
      <c r="C107" s="230"/>
      <c r="D107" s="231"/>
      <c r="E107" s="231"/>
      <c r="F107" s="231"/>
      <c r="G107" s="231"/>
      <c r="H107" s="231"/>
      <c r="I107" s="231"/>
    </row>
    <row r="108" spans="3:9" x14ac:dyDescent="0.3">
      <c r="C108" s="230"/>
      <c r="D108" s="231"/>
      <c r="E108" s="231"/>
      <c r="F108" s="231"/>
      <c r="G108" s="231"/>
      <c r="H108" s="231"/>
      <c r="I108" s="231"/>
    </row>
    <row r="109" spans="3:9" x14ac:dyDescent="0.3">
      <c r="C109" s="230"/>
      <c r="D109" s="231"/>
      <c r="E109" s="231"/>
      <c r="F109" s="231"/>
      <c r="G109" s="231"/>
      <c r="H109" s="231"/>
      <c r="I109" s="231"/>
    </row>
    <row r="110" spans="3:9" x14ac:dyDescent="0.3">
      <c r="C110" s="230"/>
      <c r="D110" s="231"/>
      <c r="E110" s="231"/>
      <c r="F110" s="231"/>
      <c r="G110" s="231"/>
      <c r="H110" s="231"/>
      <c r="I110" s="231"/>
    </row>
    <row r="111" spans="3:9" x14ac:dyDescent="0.3">
      <c r="C111" s="230"/>
      <c r="D111" s="231"/>
      <c r="E111" s="231"/>
      <c r="F111" s="231"/>
      <c r="G111" s="231"/>
      <c r="H111" s="231"/>
      <c r="I111" s="231"/>
    </row>
    <row r="112" spans="3:9" x14ac:dyDescent="0.3">
      <c r="C112" s="230"/>
      <c r="D112" s="231"/>
      <c r="E112" s="231"/>
      <c r="F112" s="231"/>
      <c r="G112" s="231"/>
      <c r="H112" s="231"/>
      <c r="I112" s="231"/>
    </row>
  </sheetData>
  <mergeCells count="25">
    <mergeCell ref="FH3:FK3"/>
    <mergeCell ref="HJ3:HM3"/>
    <mergeCell ref="HS3:HV3"/>
    <mergeCell ref="FQ3:FT3"/>
    <mergeCell ref="FZ3:GC3"/>
    <mergeCell ref="GI3:GL3"/>
    <mergeCell ref="GR3:GU3"/>
    <mergeCell ref="HA3:HD3"/>
    <mergeCell ref="DO3:DR3"/>
    <mergeCell ref="DX3:EA3"/>
    <mergeCell ref="EG3:EJ3"/>
    <mergeCell ref="EP3:ES3"/>
    <mergeCell ref="EY3:FB3"/>
    <mergeCell ref="K3:O3"/>
    <mergeCell ref="CE3:CH3"/>
    <mergeCell ref="CN3:CQ3"/>
    <mergeCell ref="CW3:CZ3"/>
    <mergeCell ref="DF3:DI3"/>
    <mergeCell ref="BM3:BP3"/>
    <mergeCell ref="BV3:BY3"/>
    <mergeCell ref="T3:W3"/>
    <mergeCell ref="AC3:AF3"/>
    <mergeCell ref="AL3:AO3"/>
    <mergeCell ref="AU3:AX3"/>
    <mergeCell ref="BD3:BG3"/>
  </mergeCells>
  <dataValidations count="1">
    <dataValidation type="list" allowBlank="1" showInputMessage="1" showErrorMessage="1" sqref="A9 A77 A16 A23 A30 A45 A53 A61 A69 A37">
      <formula1>$D$1:$D$3</formula1>
    </dataValidation>
  </dataValidations>
  <pageMargins left="0.7" right="0.7" top="0.75" bottom="0.75" header="0.3" footer="0.3"/>
  <pageSetup paperSize="9" orientation="portrait" horizontalDpi="300" verticalDpi="0" copies="0"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13"/>
  <sheetViews>
    <sheetView workbookViewId="0"/>
  </sheetViews>
  <sheetFormatPr defaultRowHeight="13.2" x14ac:dyDescent="0.25"/>
  <cols>
    <col min="2" max="2" width="34.6640625" bestFit="1" customWidth="1"/>
    <col min="4" max="4" width="17" customWidth="1"/>
    <col min="5" max="5" width="17.44140625" bestFit="1" customWidth="1"/>
  </cols>
  <sheetData>
    <row r="1" spans="1:2" x14ac:dyDescent="0.25">
      <c r="A1" t="s">
        <v>2</v>
      </c>
      <c r="B1" t="s">
        <v>206</v>
      </c>
    </row>
    <row r="2" spans="1:2" x14ac:dyDescent="0.25">
      <c r="A2" t="s">
        <v>3</v>
      </c>
      <c r="B2" t="s">
        <v>207</v>
      </c>
    </row>
    <row r="3" spans="1:2" x14ac:dyDescent="0.25">
      <c r="A3" t="s">
        <v>4</v>
      </c>
      <c r="B3" t="s">
        <v>208</v>
      </c>
    </row>
    <row r="4" spans="1:2" x14ac:dyDescent="0.25">
      <c r="A4" t="s">
        <v>5</v>
      </c>
      <c r="B4" t="s">
        <v>209</v>
      </c>
    </row>
    <row r="5" spans="1:2" x14ac:dyDescent="0.25">
      <c r="A5" t="s">
        <v>6</v>
      </c>
      <c r="B5" t="s">
        <v>438</v>
      </c>
    </row>
    <row r="6" spans="1:2" x14ac:dyDescent="0.25">
      <c r="A6" t="s">
        <v>7</v>
      </c>
      <c r="B6" t="s">
        <v>437</v>
      </c>
    </row>
    <row r="7" spans="1:2" x14ac:dyDescent="0.25">
      <c r="A7" t="s">
        <v>8</v>
      </c>
    </row>
    <row r="8" spans="1:2" x14ac:dyDescent="0.25">
      <c r="A8" t="s">
        <v>9</v>
      </c>
    </row>
    <row r="9" spans="1:2" x14ac:dyDescent="0.25">
      <c r="A9" t="s">
        <v>10</v>
      </c>
    </row>
    <row r="10" spans="1:2" x14ac:dyDescent="0.25">
      <c r="A10" t="s">
        <v>11</v>
      </c>
    </row>
    <row r="11" spans="1:2" x14ac:dyDescent="0.25">
      <c r="A11" t="s">
        <v>10</v>
      </c>
    </row>
    <row r="12" spans="1:2" x14ac:dyDescent="0.25">
      <c r="A12" t="s">
        <v>11</v>
      </c>
    </row>
    <row r="13" spans="1:2" x14ac:dyDescent="0.25">
      <c r="A13" t="s">
        <v>12</v>
      </c>
    </row>
  </sheetData>
  <sortState ref="D1:E6">
    <sortCondition ref="E1:E6"/>
  </sortState>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W311"/>
  <sheetViews>
    <sheetView topLeftCell="E1" workbookViewId="0">
      <selection activeCell="E7" sqref="E7"/>
    </sheetView>
  </sheetViews>
  <sheetFormatPr defaultColWidth="9.109375" defaultRowHeight="13.2" x14ac:dyDescent="0.25"/>
  <cols>
    <col min="1" max="1" width="9.109375" style="7"/>
    <col min="2" max="4" width="12" style="8" customWidth="1"/>
    <col min="5" max="7" width="13.109375" style="7" bestFit="1" customWidth="1"/>
    <col min="8" max="8" width="9.109375" style="8"/>
    <col min="9" max="9" width="9.109375" style="7"/>
    <col min="10" max="16" width="20.88671875" style="438" customWidth="1"/>
    <col min="17" max="16384" width="9.109375" style="7"/>
  </cols>
  <sheetData>
    <row r="1" spans="1:23" x14ac:dyDescent="0.25">
      <c r="J1" s="438">
        <v>4172</v>
      </c>
      <c r="K1" s="438">
        <v>700</v>
      </c>
      <c r="L1" s="438">
        <v>14029</v>
      </c>
      <c r="M1" s="438">
        <v>1503</v>
      </c>
      <c r="N1" s="438">
        <v>3815</v>
      </c>
      <c r="O1" s="438">
        <v>5280</v>
      </c>
      <c r="P1" s="438">
        <v>800</v>
      </c>
    </row>
    <row r="2" spans="1:23" ht="39.6" x14ac:dyDescent="0.25">
      <c r="B2" s="53" t="s">
        <v>206</v>
      </c>
      <c r="C2" s="53" t="s">
        <v>207</v>
      </c>
      <c r="D2" s="53" t="s">
        <v>208</v>
      </c>
      <c r="E2" s="53" t="s">
        <v>209</v>
      </c>
      <c r="F2" s="53" t="s">
        <v>438</v>
      </c>
      <c r="G2" s="53" t="s">
        <v>437</v>
      </c>
      <c r="H2" s="454" t="s">
        <v>906</v>
      </c>
      <c r="I2" s="439"/>
      <c r="J2" s="440" t="s">
        <v>888</v>
      </c>
      <c r="K2" s="440" t="s">
        <v>889</v>
      </c>
      <c r="L2" s="440" t="s">
        <v>890</v>
      </c>
      <c r="M2" s="440" t="s">
        <v>891</v>
      </c>
      <c r="N2" s="440" t="s">
        <v>892</v>
      </c>
      <c r="O2" s="440" t="s">
        <v>893</v>
      </c>
      <c r="P2" s="440" t="s">
        <v>894</v>
      </c>
    </row>
    <row r="3" spans="1:23" ht="12.75" customHeight="1" x14ac:dyDescent="0.25">
      <c r="A3" s="7" t="s">
        <v>586</v>
      </c>
      <c r="B3" s="416">
        <v>8.1999999999999993</v>
      </c>
      <c r="C3" s="416">
        <v>6.8</v>
      </c>
      <c r="D3" s="416">
        <v>6.8</v>
      </c>
      <c r="E3" s="416">
        <v>7</v>
      </c>
      <c r="F3" s="416">
        <v>6.8</v>
      </c>
      <c r="G3" s="416">
        <v>7.5</v>
      </c>
      <c r="H3" s="455">
        <f>SUM(R3:W3)</f>
        <v>1011.5833333333334</v>
      </c>
      <c r="I3" s="7" t="s">
        <v>586</v>
      </c>
      <c r="M3" s="438" t="s">
        <v>129</v>
      </c>
      <c r="N3" s="438" t="s">
        <v>129</v>
      </c>
      <c r="R3" s="453">
        <f t="shared" ref="R3:R66" si="0">IF(J3="High",J$1/Total_Weighting*High/J$309,IF(J3="Medium",J$1/Total_Weighting*Medium/J$310,IF(J3="Low",J$1/Total_Weighting*Low/J$311,0)))</f>
        <v>0</v>
      </c>
      <c r="S3" s="453">
        <f t="shared" ref="S3:S66" si="1">IF(K3="High",K$1/Total_Weighting*High/K$309,IF(K3="Medium",K$1/Total_Weighting*Medium/K$310,IF(K3="Low",K$1/Total_Weighting*Low/K$311,0)))</f>
        <v>0</v>
      </c>
      <c r="T3" s="453">
        <f t="shared" ref="T3:T66" si="2">IF(L3="High",L$1/Total_Weighting*High/L$309,IF(L3="Medium",L$1/Total_Weighting*Medium/L$310,IF(L3="Low",L$1/Total_Weighting*Low/L$311,0)))</f>
        <v>0</v>
      </c>
      <c r="U3" s="453">
        <f t="shared" ref="U3:U66" si="3">IF(M3="High",M$1/Total_Weighting*High/M$309,IF(M3="Medium",M$1/Total_Weighting*Medium/M$310,IF(M3="Low",M$1/Total_Weighting*Low/M$311,0)))</f>
        <v>375.75</v>
      </c>
      <c r="V3" s="453">
        <f t="shared" ref="V3:V66" si="4">IF(N3="High",N$1/Total_Weighting*High/N$309,IF(N3="Medium",N$1/Total_Weighting*Medium/N$310,IF(N3="Low",N$1/Total_Weighting*Low/N$311,0)))</f>
        <v>635.83333333333337</v>
      </c>
      <c r="W3" s="453">
        <f t="shared" ref="W3:W66" si="5">IF(O3="High",O$1/Total_Weighting*High/O$309,IF(O3="Medium",O$1/Total_Weighting*Medium/O$310,IF(O3="Low",O$1/Total_Weighting*Low/O$311,0)))</f>
        <v>0</v>
      </c>
    </row>
    <row r="4" spans="1:23" ht="12.75" customHeight="1" x14ac:dyDescent="0.25">
      <c r="A4" s="7" t="s">
        <v>587</v>
      </c>
      <c r="B4" s="416">
        <v>9.4</v>
      </c>
      <c r="C4" s="416">
        <v>8.6</v>
      </c>
      <c r="D4" s="416">
        <v>8.8000000000000007</v>
      </c>
      <c r="E4" s="416">
        <v>8.8000000000000007</v>
      </c>
      <c r="F4" s="416">
        <v>7.6</v>
      </c>
      <c r="G4" s="416">
        <v>8.5</v>
      </c>
      <c r="H4" s="455">
        <f t="shared" ref="H4:H67" si="6">SUM(R4:W4)</f>
        <v>1011.5833333333334</v>
      </c>
      <c r="I4" s="7" t="s">
        <v>587</v>
      </c>
      <c r="M4" s="438" t="s">
        <v>129</v>
      </c>
      <c r="N4" s="438" t="s">
        <v>129</v>
      </c>
      <c r="R4" s="453">
        <f t="shared" si="0"/>
        <v>0</v>
      </c>
      <c r="S4" s="453">
        <f t="shared" si="1"/>
        <v>0</v>
      </c>
      <c r="T4" s="453">
        <f t="shared" si="2"/>
        <v>0</v>
      </c>
      <c r="U4" s="453">
        <f t="shared" si="3"/>
        <v>375.75</v>
      </c>
      <c r="V4" s="453">
        <f t="shared" si="4"/>
        <v>635.83333333333337</v>
      </c>
      <c r="W4" s="453">
        <f t="shared" si="5"/>
        <v>0</v>
      </c>
    </row>
    <row r="5" spans="1:23" ht="12.75" customHeight="1" x14ac:dyDescent="0.25">
      <c r="A5" s="7" t="s">
        <v>588</v>
      </c>
      <c r="B5" s="416">
        <v>9</v>
      </c>
      <c r="C5" s="416">
        <v>8.6</v>
      </c>
      <c r="D5" s="416">
        <v>8</v>
      </c>
      <c r="E5" s="416">
        <v>6.4</v>
      </c>
      <c r="F5" s="416">
        <v>7.8</v>
      </c>
      <c r="G5" s="416">
        <v>8</v>
      </c>
      <c r="H5" s="455">
        <f t="shared" si="6"/>
        <v>0</v>
      </c>
      <c r="I5" s="7" t="s">
        <v>588</v>
      </c>
      <c r="R5" s="453">
        <f t="shared" si="0"/>
        <v>0</v>
      </c>
      <c r="S5" s="453">
        <f t="shared" si="1"/>
        <v>0</v>
      </c>
      <c r="T5" s="453">
        <f t="shared" si="2"/>
        <v>0</v>
      </c>
      <c r="U5" s="453">
        <f t="shared" si="3"/>
        <v>0</v>
      </c>
      <c r="V5" s="453">
        <f t="shared" si="4"/>
        <v>0</v>
      </c>
      <c r="W5" s="453">
        <f t="shared" si="5"/>
        <v>0</v>
      </c>
    </row>
    <row r="6" spans="1:23" ht="12.75" customHeight="1" x14ac:dyDescent="0.25">
      <c r="A6" s="7" t="s">
        <v>589</v>
      </c>
      <c r="B6" s="416">
        <v>8.6</v>
      </c>
      <c r="C6" s="416">
        <v>7.6</v>
      </c>
      <c r="D6" s="416">
        <v>8</v>
      </c>
      <c r="E6" s="416">
        <v>8</v>
      </c>
      <c r="F6" s="416">
        <v>8</v>
      </c>
      <c r="G6" s="416">
        <v>8</v>
      </c>
      <c r="H6" s="455">
        <f t="shared" si="6"/>
        <v>218.21250000000001</v>
      </c>
      <c r="I6" s="7" t="s">
        <v>589</v>
      </c>
      <c r="M6" s="438" t="s">
        <v>131</v>
      </c>
      <c r="N6" s="438" t="s">
        <v>131</v>
      </c>
      <c r="R6" s="453">
        <f t="shared" si="0"/>
        <v>0</v>
      </c>
      <c r="S6" s="453">
        <f t="shared" si="1"/>
        <v>0</v>
      </c>
      <c r="T6" s="453">
        <f t="shared" si="2"/>
        <v>0</v>
      </c>
      <c r="U6" s="453">
        <f t="shared" si="3"/>
        <v>75.150000000000006</v>
      </c>
      <c r="V6" s="453">
        <f t="shared" si="4"/>
        <v>143.0625</v>
      </c>
      <c r="W6" s="453">
        <f t="shared" si="5"/>
        <v>0</v>
      </c>
    </row>
    <row r="7" spans="1:23" ht="12.75" customHeight="1" x14ac:dyDescent="0.25">
      <c r="A7" s="7" t="s">
        <v>590</v>
      </c>
      <c r="B7" s="416">
        <v>8</v>
      </c>
      <c r="C7" s="416">
        <v>5.4</v>
      </c>
      <c r="D7" s="416">
        <v>7</v>
      </c>
      <c r="E7" s="416">
        <v>7.4</v>
      </c>
      <c r="F7" s="416">
        <v>7.2</v>
      </c>
      <c r="G7" s="416">
        <v>8.5</v>
      </c>
      <c r="H7" s="455">
        <f t="shared" si="6"/>
        <v>465.32500000000005</v>
      </c>
      <c r="I7" s="7" t="s">
        <v>590</v>
      </c>
      <c r="M7" s="438" t="s">
        <v>130</v>
      </c>
      <c r="N7" s="438" t="s">
        <v>130</v>
      </c>
      <c r="R7" s="453">
        <f t="shared" si="0"/>
        <v>0</v>
      </c>
      <c r="S7" s="453">
        <f t="shared" si="1"/>
        <v>0</v>
      </c>
      <c r="T7" s="453">
        <f t="shared" si="2"/>
        <v>0</v>
      </c>
      <c r="U7" s="453">
        <f t="shared" si="3"/>
        <v>131.51250000000002</v>
      </c>
      <c r="V7" s="453">
        <f t="shared" si="4"/>
        <v>333.8125</v>
      </c>
      <c r="W7" s="453">
        <f t="shared" si="5"/>
        <v>0</v>
      </c>
    </row>
    <row r="8" spans="1:23" ht="12.75" customHeight="1" x14ac:dyDescent="0.25">
      <c r="A8" s="7" t="s">
        <v>591</v>
      </c>
      <c r="B8" s="416">
        <v>9.6</v>
      </c>
      <c r="C8" s="416">
        <v>8.6</v>
      </c>
      <c r="D8" s="416">
        <v>8.6</v>
      </c>
      <c r="E8" s="416">
        <v>9.6</v>
      </c>
      <c r="F8" s="416">
        <v>9.6</v>
      </c>
      <c r="G8" s="416">
        <v>9.25</v>
      </c>
      <c r="H8" s="455">
        <f t="shared" si="6"/>
        <v>465.32500000000005</v>
      </c>
      <c r="I8" s="7" t="s">
        <v>591</v>
      </c>
      <c r="M8" s="438" t="s">
        <v>130</v>
      </c>
      <c r="N8" s="438" t="s">
        <v>130</v>
      </c>
      <c r="R8" s="453">
        <f t="shared" si="0"/>
        <v>0</v>
      </c>
      <c r="S8" s="453">
        <f t="shared" si="1"/>
        <v>0</v>
      </c>
      <c r="T8" s="453">
        <f t="shared" si="2"/>
        <v>0</v>
      </c>
      <c r="U8" s="453">
        <f t="shared" si="3"/>
        <v>131.51250000000002</v>
      </c>
      <c r="V8" s="453">
        <f t="shared" si="4"/>
        <v>333.8125</v>
      </c>
      <c r="W8" s="453">
        <f t="shared" si="5"/>
        <v>0</v>
      </c>
    </row>
    <row r="9" spans="1:23" ht="12.75" customHeight="1" x14ac:dyDescent="0.25">
      <c r="A9" s="7" t="s">
        <v>592</v>
      </c>
      <c r="B9" s="416">
        <v>7</v>
      </c>
      <c r="C9" s="416">
        <v>7</v>
      </c>
      <c r="D9" s="416">
        <v>8.8000000000000007</v>
      </c>
      <c r="E9" s="416">
        <v>9</v>
      </c>
      <c r="F9" s="416">
        <v>7.2</v>
      </c>
      <c r="G9" s="416">
        <v>8</v>
      </c>
      <c r="H9" s="455">
        <f t="shared" si="6"/>
        <v>218.21250000000001</v>
      </c>
      <c r="I9" s="7" t="s">
        <v>592</v>
      </c>
      <c r="M9" s="438" t="s">
        <v>131</v>
      </c>
      <c r="N9" s="438" t="s">
        <v>131</v>
      </c>
      <c r="R9" s="453">
        <f t="shared" si="0"/>
        <v>0</v>
      </c>
      <c r="S9" s="453">
        <f t="shared" si="1"/>
        <v>0</v>
      </c>
      <c r="T9" s="453">
        <f t="shared" si="2"/>
        <v>0</v>
      </c>
      <c r="U9" s="453">
        <f t="shared" si="3"/>
        <v>75.150000000000006</v>
      </c>
      <c r="V9" s="453">
        <f t="shared" si="4"/>
        <v>143.0625</v>
      </c>
      <c r="W9" s="453">
        <f t="shared" si="5"/>
        <v>0</v>
      </c>
    </row>
    <row r="10" spans="1:23" ht="12.75" customHeight="1" x14ac:dyDescent="0.25">
      <c r="A10" s="7" t="s">
        <v>593</v>
      </c>
      <c r="B10" s="416">
        <v>8</v>
      </c>
      <c r="C10" s="416">
        <v>7</v>
      </c>
      <c r="D10" s="416">
        <v>9.1999999999999993</v>
      </c>
      <c r="E10" s="416">
        <v>8.6</v>
      </c>
      <c r="F10" s="416">
        <v>7.8</v>
      </c>
      <c r="G10" s="416">
        <v>4.5</v>
      </c>
      <c r="H10" s="455">
        <f t="shared" si="6"/>
        <v>218.21250000000001</v>
      </c>
      <c r="I10" s="7" t="s">
        <v>593</v>
      </c>
      <c r="M10" s="438" t="s">
        <v>131</v>
      </c>
      <c r="N10" s="438" t="s">
        <v>131</v>
      </c>
      <c r="R10" s="453">
        <f t="shared" si="0"/>
        <v>0</v>
      </c>
      <c r="S10" s="453">
        <f t="shared" si="1"/>
        <v>0</v>
      </c>
      <c r="T10" s="453">
        <f t="shared" si="2"/>
        <v>0</v>
      </c>
      <c r="U10" s="453">
        <f t="shared" si="3"/>
        <v>75.150000000000006</v>
      </c>
      <c r="V10" s="453">
        <f t="shared" si="4"/>
        <v>143.0625</v>
      </c>
      <c r="W10" s="453">
        <f t="shared" si="5"/>
        <v>0</v>
      </c>
    </row>
    <row r="11" spans="1:23" ht="12.75" customHeight="1" x14ac:dyDescent="0.25">
      <c r="A11" s="7" t="s">
        <v>594</v>
      </c>
      <c r="B11" s="416">
        <v>9.4</v>
      </c>
      <c r="C11" s="416">
        <v>9.4</v>
      </c>
      <c r="D11" s="416">
        <v>9</v>
      </c>
      <c r="E11" s="416">
        <v>7.8</v>
      </c>
      <c r="F11" s="416">
        <v>7.6</v>
      </c>
      <c r="G11" s="416">
        <v>8.75</v>
      </c>
      <c r="H11" s="455">
        <f t="shared" si="6"/>
        <v>0</v>
      </c>
      <c r="I11" s="7" t="s">
        <v>594</v>
      </c>
      <c r="R11" s="453">
        <f t="shared" si="0"/>
        <v>0</v>
      </c>
      <c r="S11" s="453">
        <f t="shared" si="1"/>
        <v>0</v>
      </c>
      <c r="T11" s="453">
        <f t="shared" si="2"/>
        <v>0</v>
      </c>
      <c r="U11" s="453">
        <f t="shared" si="3"/>
        <v>0</v>
      </c>
      <c r="V11" s="453">
        <f t="shared" si="4"/>
        <v>0</v>
      </c>
      <c r="W11" s="453">
        <f t="shared" si="5"/>
        <v>0</v>
      </c>
    </row>
    <row r="12" spans="1:23" ht="12.75" customHeight="1" x14ac:dyDescent="0.25">
      <c r="A12" s="7" t="s">
        <v>595</v>
      </c>
      <c r="B12" s="416">
        <v>9.8000000000000007</v>
      </c>
      <c r="C12" s="416">
        <v>9.8000000000000007</v>
      </c>
      <c r="D12" s="416">
        <v>9.4</v>
      </c>
      <c r="E12" s="416">
        <v>9.4</v>
      </c>
      <c r="F12" s="416">
        <v>9</v>
      </c>
      <c r="G12" s="416">
        <v>9.75</v>
      </c>
      <c r="H12" s="455">
        <f t="shared" si="6"/>
        <v>1283.6833333333334</v>
      </c>
      <c r="I12" s="7" t="s">
        <v>595</v>
      </c>
      <c r="L12" s="438" t="s">
        <v>130</v>
      </c>
      <c r="M12" s="438" t="s">
        <v>130</v>
      </c>
      <c r="N12" s="438" t="s">
        <v>130</v>
      </c>
      <c r="R12" s="453">
        <f t="shared" si="0"/>
        <v>0</v>
      </c>
      <c r="S12" s="453">
        <f t="shared" si="1"/>
        <v>0</v>
      </c>
      <c r="T12" s="453">
        <f t="shared" si="2"/>
        <v>818.35833333333346</v>
      </c>
      <c r="U12" s="453">
        <f t="shared" si="3"/>
        <v>131.51250000000002</v>
      </c>
      <c r="V12" s="453">
        <f t="shared" si="4"/>
        <v>333.8125</v>
      </c>
      <c r="W12" s="453">
        <f t="shared" si="5"/>
        <v>0</v>
      </c>
    </row>
    <row r="13" spans="1:23" ht="12.75" customHeight="1" x14ac:dyDescent="0.25">
      <c r="A13" s="7" t="s">
        <v>596</v>
      </c>
      <c r="B13" s="416">
        <v>9.1999999999999993</v>
      </c>
      <c r="C13" s="416">
        <v>9.1999999999999993</v>
      </c>
      <c r="D13" s="416">
        <v>8.6</v>
      </c>
      <c r="E13" s="416">
        <v>8</v>
      </c>
      <c r="F13" s="416">
        <v>7.6</v>
      </c>
      <c r="G13" s="416">
        <v>8.5</v>
      </c>
      <c r="H13" s="455">
        <f t="shared" si="6"/>
        <v>1166.7750000000001</v>
      </c>
      <c r="I13" s="7" t="s">
        <v>596</v>
      </c>
      <c r="L13" s="438" t="s">
        <v>131</v>
      </c>
      <c r="M13" s="438" t="s">
        <v>130</v>
      </c>
      <c r="N13" s="438" t="s">
        <v>130</v>
      </c>
      <c r="R13" s="453">
        <f t="shared" si="0"/>
        <v>0</v>
      </c>
      <c r="S13" s="453">
        <f t="shared" si="1"/>
        <v>0</v>
      </c>
      <c r="T13" s="453">
        <f t="shared" si="2"/>
        <v>701.45000000000016</v>
      </c>
      <c r="U13" s="453">
        <f t="shared" si="3"/>
        <v>131.51250000000002</v>
      </c>
      <c r="V13" s="453">
        <f t="shared" si="4"/>
        <v>333.8125</v>
      </c>
      <c r="W13" s="453">
        <f t="shared" si="5"/>
        <v>0</v>
      </c>
    </row>
    <row r="14" spans="1:23" ht="12.75" customHeight="1" x14ac:dyDescent="0.25">
      <c r="A14" s="7" t="s">
        <v>597</v>
      </c>
      <c r="B14" s="416">
        <v>7.6</v>
      </c>
      <c r="C14" s="416">
        <v>8.6</v>
      </c>
      <c r="D14" s="416">
        <v>7.6</v>
      </c>
      <c r="E14" s="416">
        <v>7.6</v>
      </c>
      <c r="F14" s="416">
        <v>7.2</v>
      </c>
      <c r="G14" s="416">
        <v>6.75</v>
      </c>
      <c r="H14" s="455">
        <f t="shared" si="6"/>
        <v>0</v>
      </c>
      <c r="I14" s="7" t="s">
        <v>597</v>
      </c>
      <c r="R14" s="453">
        <f t="shared" si="0"/>
        <v>0</v>
      </c>
      <c r="S14" s="453">
        <f t="shared" si="1"/>
        <v>0</v>
      </c>
      <c r="T14" s="453">
        <f t="shared" si="2"/>
        <v>0</v>
      </c>
      <c r="U14" s="453">
        <f t="shared" si="3"/>
        <v>0</v>
      </c>
      <c r="V14" s="453">
        <f t="shared" si="4"/>
        <v>0</v>
      </c>
      <c r="W14" s="453">
        <f t="shared" si="5"/>
        <v>0</v>
      </c>
    </row>
    <row r="15" spans="1:23" ht="12.75" customHeight="1" x14ac:dyDescent="0.25">
      <c r="A15" s="7" t="s">
        <v>598</v>
      </c>
      <c r="B15" s="416">
        <v>8.8000000000000007</v>
      </c>
      <c r="C15" s="416">
        <v>8.8000000000000007</v>
      </c>
      <c r="D15" s="416">
        <v>9</v>
      </c>
      <c r="E15" s="416">
        <v>7.6</v>
      </c>
      <c r="F15" s="416">
        <v>6</v>
      </c>
      <c r="G15" s="416">
        <v>7.25</v>
      </c>
      <c r="H15" s="455">
        <f t="shared" si="6"/>
        <v>0</v>
      </c>
      <c r="I15" s="7" t="s">
        <v>598</v>
      </c>
      <c r="R15" s="453">
        <f t="shared" si="0"/>
        <v>0</v>
      </c>
      <c r="S15" s="453">
        <f t="shared" si="1"/>
        <v>0</v>
      </c>
      <c r="T15" s="453">
        <f t="shared" si="2"/>
        <v>0</v>
      </c>
      <c r="U15" s="453">
        <f t="shared" si="3"/>
        <v>0</v>
      </c>
      <c r="V15" s="453">
        <f t="shared" si="4"/>
        <v>0</v>
      </c>
      <c r="W15" s="453">
        <f t="shared" si="5"/>
        <v>0</v>
      </c>
    </row>
    <row r="16" spans="1:23" ht="12.75" customHeight="1" x14ac:dyDescent="0.25">
      <c r="A16" s="7" t="s">
        <v>599</v>
      </c>
      <c r="B16" s="416">
        <v>8.6</v>
      </c>
      <c r="C16" s="416">
        <v>8.4</v>
      </c>
      <c r="D16" s="416">
        <v>8.4</v>
      </c>
      <c r="E16" s="416">
        <v>8</v>
      </c>
      <c r="F16" s="416">
        <v>7</v>
      </c>
      <c r="G16" s="416">
        <v>8</v>
      </c>
      <c r="H16" s="455">
        <f t="shared" si="6"/>
        <v>1169.0833333333333</v>
      </c>
      <c r="I16" s="7" t="s">
        <v>599</v>
      </c>
      <c r="L16" s="438" t="s">
        <v>129</v>
      </c>
      <c r="R16" s="453">
        <f t="shared" si="0"/>
        <v>0</v>
      </c>
      <c r="S16" s="453">
        <f t="shared" si="1"/>
        <v>0</v>
      </c>
      <c r="T16" s="453">
        <f t="shared" si="2"/>
        <v>1169.0833333333333</v>
      </c>
      <c r="U16" s="453">
        <f t="shared" si="3"/>
        <v>0</v>
      </c>
      <c r="V16" s="453">
        <f t="shared" si="4"/>
        <v>0</v>
      </c>
      <c r="W16" s="453">
        <f t="shared" si="5"/>
        <v>0</v>
      </c>
    </row>
    <row r="17" spans="1:23" ht="12.75" customHeight="1" x14ac:dyDescent="0.25">
      <c r="A17" s="7" t="s">
        <v>600</v>
      </c>
      <c r="B17" s="416">
        <v>9</v>
      </c>
      <c r="C17" s="416">
        <v>8.4</v>
      </c>
      <c r="D17" s="416">
        <v>9.1999999999999993</v>
      </c>
      <c r="E17" s="416">
        <v>8.8000000000000007</v>
      </c>
      <c r="F17" s="416">
        <v>8.4</v>
      </c>
      <c r="G17" s="416">
        <v>9</v>
      </c>
      <c r="H17" s="455">
        <f t="shared" si="6"/>
        <v>1169.0833333333333</v>
      </c>
      <c r="I17" s="7" t="s">
        <v>600</v>
      </c>
      <c r="L17" s="438" t="s">
        <v>129</v>
      </c>
      <c r="R17" s="453">
        <f t="shared" si="0"/>
        <v>0</v>
      </c>
      <c r="S17" s="453">
        <f t="shared" si="1"/>
        <v>0</v>
      </c>
      <c r="T17" s="453">
        <f t="shared" si="2"/>
        <v>1169.0833333333333</v>
      </c>
      <c r="U17" s="453">
        <f t="shared" si="3"/>
        <v>0</v>
      </c>
      <c r="V17" s="453">
        <f t="shared" si="4"/>
        <v>0</v>
      </c>
      <c r="W17" s="453">
        <f t="shared" si="5"/>
        <v>0</v>
      </c>
    </row>
    <row r="18" spans="1:23" ht="12.75" customHeight="1" x14ac:dyDescent="0.25">
      <c r="A18" s="7" t="s">
        <v>601</v>
      </c>
      <c r="B18" s="416">
        <v>9</v>
      </c>
      <c r="C18" s="416">
        <v>8.6999999999999993</v>
      </c>
      <c r="D18" s="416">
        <v>9.1999999999999993</v>
      </c>
      <c r="E18" s="416">
        <v>9.1999999999999993</v>
      </c>
      <c r="F18" s="416">
        <v>8.8000000000000007</v>
      </c>
      <c r="G18" s="416">
        <v>9</v>
      </c>
      <c r="H18" s="455">
        <f t="shared" si="6"/>
        <v>1169.0833333333333</v>
      </c>
      <c r="I18" s="7" t="s">
        <v>601</v>
      </c>
      <c r="L18" s="438" t="s">
        <v>129</v>
      </c>
      <c r="R18" s="453">
        <f t="shared" si="0"/>
        <v>0</v>
      </c>
      <c r="S18" s="453">
        <f t="shared" si="1"/>
        <v>0</v>
      </c>
      <c r="T18" s="453">
        <f t="shared" si="2"/>
        <v>1169.0833333333333</v>
      </c>
      <c r="U18" s="453">
        <f t="shared" si="3"/>
        <v>0</v>
      </c>
      <c r="V18" s="453">
        <f t="shared" si="4"/>
        <v>0</v>
      </c>
      <c r="W18" s="453">
        <f t="shared" si="5"/>
        <v>0</v>
      </c>
    </row>
    <row r="19" spans="1:23" ht="12.75" customHeight="1" x14ac:dyDescent="0.25">
      <c r="A19" s="7" t="s">
        <v>602</v>
      </c>
      <c r="B19" s="416">
        <v>9</v>
      </c>
      <c r="C19" s="416">
        <v>9.4</v>
      </c>
      <c r="D19" s="416">
        <v>7</v>
      </c>
      <c r="E19" s="416">
        <v>6.2</v>
      </c>
      <c r="F19" s="416">
        <v>8.9</v>
      </c>
      <c r="G19" s="416">
        <v>9</v>
      </c>
      <c r="H19" s="455">
        <f t="shared" si="6"/>
        <v>818.35833333333346</v>
      </c>
      <c r="I19" s="7" t="s">
        <v>602</v>
      </c>
      <c r="L19" s="438" t="s">
        <v>130</v>
      </c>
      <c r="R19" s="453">
        <f t="shared" si="0"/>
        <v>0</v>
      </c>
      <c r="S19" s="453">
        <f t="shared" si="1"/>
        <v>0</v>
      </c>
      <c r="T19" s="453">
        <f t="shared" si="2"/>
        <v>818.35833333333346</v>
      </c>
      <c r="U19" s="453">
        <f t="shared" si="3"/>
        <v>0</v>
      </c>
      <c r="V19" s="453">
        <f t="shared" si="4"/>
        <v>0</v>
      </c>
      <c r="W19" s="453">
        <f t="shared" si="5"/>
        <v>0</v>
      </c>
    </row>
    <row r="20" spans="1:23" ht="12.75" customHeight="1" x14ac:dyDescent="0.25">
      <c r="A20" s="7" t="s">
        <v>603</v>
      </c>
      <c r="B20" s="416">
        <v>8.6</v>
      </c>
      <c r="C20" s="416">
        <v>9</v>
      </c>
      <c r="D20" s="416">
        <v>8.6</v>
      </c>
      <c r="E20" s="416">
        <v>8.6</v>
      </c>
      <c r="F20" s="416">
        <v>6.8</v>
      </c>
      <c r="G20" s="416">
        <v>4.75</v>
      </c>
      <c r="H20" s="455">
        <f t="shared" si="6"/>
        <v>0</v>
      </c>
      <c r="I20" s="7" t="s">
        <v>603</v>
      </c>
      <c r="R20" s="453">
        <f t="shared" si="0"/>
        <v>0</v>
      </c>
      <c r="S20" s="453">
        <f t="shared" si="1"/>
        <v>0</v>
      </c>
      <c r="T20" s="453">
        <f t="shared" si="2"/>
        <v>0</v>
      </c>
      <c r="U20" s="453">
        <f t="shared" si="3"/>
        <v>0</v>
      </c>
      <c r="V20" s="453">
        <f t="shared" si="4"/>
        <v>0</v>
      </c>
      <c r="W20" s="453">
        <f t="shared" si="5"/>
        <v>0</v>
      </c>
    </row>
    <row r="21" spans="1:23" ht="12.75" customHeight="1" x14ac:dyDescent="0.25">
      <c r="A21" s="7" t="s">
        <v>604</v>
      </c>
      <c r="B21" s="416">
        <v>7</v>
      </c>
      <c r="C21" s="416">
        <v>5.6</v>
      </c>
      <c r="D21" s="416">
        <v>3.4</v>
      </c>
      <c r="E21" s="416">
        <v>5.6</v>
      </c>
      <c r="F21" s="416">
        <v>5.9</v>
      </c>
      <c r="G21" s="416">
        <v>5.5</v>
      </c>
      <c r="H21" s="455">
        <f t="shared" si="6"/>
        <v>1169.0833333333333</v>
      </c>
      <c r="I21" s="7" t="s">
        <v>604</v>
      </c>
      <c r="L21" s="438" t="s">
        <v>129</v>
      </c>
      <c r="R21" s="453">
        <f t="shared" si="0"/>
        <v>0</v>
      </c>
      <c r="S21" s="453">
        <f t="shared" si="1"/>
        <v>0</v>
      </c>
      <c r="T21" s="453">
        <f t="shared" si="2"/>
        <v>1169.0833333333333</v>
      </c>
      <c r="U21" s="453">
        <f t="shared" si="3"/>
        <v>0</v>
      </c>
      <c r="V21" s="453">
        <f t="shared" si="4"/>
        <v>0</v>
      </c>
      <c r="W21" s="453">
        <f t="shared" si="5"/>
        <v>0</v>
      </c>
    </row>
    <row r="22" spans="1:23" ht="12.75" customHeight="1" x14ac:dyDescent="0.25">
      <c r="A22" s="7" t="s">
        <v>605</v>
      </c>
      <c r="B22" s="416">
        <v>2.8</v>
      </c>
      <c r="C22" s="416">
        <v>5.2</v>
      </c>
      <c r="D22" s="416">
        <v>2.4</v>
      </c>
      <c r="E22" s="416">
        <v>6.2</v>
      </c>
      <c r="F22" s="416">
        <v>5</v>
      </c>
      <c r="G22" s="416">
        <v>1.75</v>
      </c>
      <c r="H22" s="455">
        <f t="shared" si="6"/>
        <v>701.45000000000016</v>
      </c>
      <c r="I22" s="7" t="s">
        <v>605</v>
      </c>
      <c r="L22" s="438" t="s">
        <v>131</v>
      </c>
      <c r="R22" s="453">
        <f t="shared" si="0"/>
        <v>0</v>
      </c>
      <c r="S22" s="453">
        <f t="shared" si="1"/>
        <v>0</v>
      </c>
      <c r="T22" s="453">
        <f t="shared" si="2"/>
        <v>701.45000000000016</v>
      </c>
      <c r="U22" s="453">
        <f t="shared" si="3"/>
        <v>0</v>
      </c>
      <c r="V22" s="453">
        <f t="shared" si="4"/>
        <v>0</v>
      </c>
      <c r="W22" s="453">
        <f t="shared" si="5"/>
        <v>0</v>
      </c>
    </row>
    <row r="23" spans="1:23" ht="12.75" customHeight="1" x14ac:dyDescent="0.25">
      <c r="A23" s="7" t="s">
        <v>606</v>
      </c>
      <c r="B23" s="416">
        <v>9.1</v>
      </c>
      <c r="C23" s="416">
        <v>9.1</v>
      </c>
      <c r="D23" s="416">
        <v>9</v>
      </c>
      <c r="E23" s="416">
        <v>9</v>
      </c>
      <c r="F23" s="416">
        <v>9</v>
      </c>
      <c r="G23" s="416">
        <v>9</v>
      </c>
      <c r="H23" s="455">
        <f t="shared" si="6"/>
        <v>0</v>
      </c>
      <c r="I23" s="7" t="s">
        <v>606</v>
      </c>
      <c r="R23" s="453">
        <f t="shared" si="0"/>
        <v>0</v>
      </c>
      <c r="S23" s="453">
        <f t="shared" si="1"/>
        <v>0</v>
      </c>
      <c r="T23" s="453">
        <f t="shared" si="2"/>
        <v>0</v>
      </c>
      <c r="U23" s="453">
        <f t="shared" si="3"/>
        <v>0</v>
      </c>
      <c r="V23" s="453">
        <f t="shared" si="4"/>
        <v>0</v>
      </c>
      <c r="W23" s="453">
        <f t="shared" si="5"/>
        <v>0</v>
      </c>
    </row>
    <row r="24" spans="1:23" ht="12.75" customHeight="1" x14ac:dyDescent="0.25">
      <c r="A24" s="7" t="s">
        <v>607</v>
      </c>
      <c r="B24" s="416">
        <v>5.6</v>
      </c>
      <c r="C24" s="416">
        <v>7</v>
      </c>
      <c r="D24" s="416">
        <v>6.4</v>
      </c>
      <c r="E24" s="416">
        <v>7.8</v>
      </c>
      <c r="F24" s="416">
        <v>7.6</v>
      </c>
      <c r="G24" s="416">
        <v>8</v>
      </c>
      <c r="H24" s="455">
        <f t="shared" si="6"/>
        <v>0</v>
      </c>
      <c r="I24" s="7" t="s">
        <v>607</v>
      </c>
      <c r="R24" s="453">
        <f t="shared" si="0"/>
        <v>0</v>
      </c>
      <c r="S24" s="453">
        <f t="shared" si="1"/>
        <v>0</v>
      </c>
      <c r="T24" s="453">
        <f t="shared" si="2"/>
        <v>0</v>
      </c>
      <c r="U24" s="453">
        <f t="shared" si="3"/>
        <v>0</v>
      </c>
      <c r="V24" s="453">
        <f t="shared" si="4"/>
        <v>0</v>
      </c>
      <c r="W24" s="453">
        <f t="shared" si="5"/>
        <v>0</v>
      </c>
    </row>
    <row r="25" spans="1:23" ht="12.75" customHeight="1" x14ac:dyDescent="0.25">
      <c r="A25" s="7" t="s">
        <v>399</v>
      </c>
      <c r="B25" s="416">
        <v>9.4</v>
      </c>
      <c r="C25" s="416">
        <v>9</v>
      </c>
      <c r="D25" s="416">
        <v>9</v>
      </c>
      <c r="E25" s="416">
        <v>9</v>
      </c>
      <c r="F25" s="416">
        <v>9.1999999999999993</v>
      </c>
      <c r="G25" s="416">
        <v>8.75</v>
      </c>
      <c r="H25" s="455">
        <f t="shared" si="6"/>
        <v>1169.0833333333333</v>
      </c>
      <c r="I25" s="7" t="s">
        <v>399</v>
      </c>
      <c r="L25" s="438" t="s">
        <v>129</v>
      </c>
      <c r="R25" s="453">
        <f t="shared" si="0"/>
        <v>0</v>
      </c>
      <c r="S25" s="453">
        <f t="shared" si="1"/>
        <v>0</v>
      </c>
      <c r="T25" s="453">
        <f t="shared" si="2"/>
        <v>1169.0833333333333</v>
      </c>
      <c r="U25" s="453">
        <f t="shared" si="3"/>
        <v>0</v>
      </c>
      <c r="V25" s="453">
        <f t="shared" si="4"/>
        <v>0</v>
      </c>
      <c r="W25" s="453">
        <f t="shared" si="5"/>
        <v>0</v>
      </c>
    </row>
    <row r="26" spans="1:23" ht="12.75" customHeight="1" x14ac:dyDescent="0.25">
      <c r="A26" s="7" t="s">
        <v>401</v>
      </c>
      <c r="B26" s="416">
        <v>9.1999999999999993</v>
      </c>
      <c r="C26" s="416">
        <v>9.4</v>
      </c>
      <c r="D26" s="416">
        <v>8.6</v>
      </c>
      <c r="E26" s="416">
        <v>9.4</v>
      </c>
      <c r="F26" s="416">
        <v>9</v>
      </c>
      <c r="G26" s="416">
        <v>9.25</v>
      </c>
      <c r="H26" s="455">
        <f t="shared" si="6"/>
        <v>1169.0833333333333</v>
      </c>
      <c r="I26" s="7" t="s">
        <v>401</v>
      </c>
      <c r="L26" s="438" t="s">
        <v>129</v>
      </c>
      <c r="R26" s="453">
        <f t="shared" si="0"/>
        <v>0</v>
      </c>
      <c r="S26" s="453">
        <f t="shared" si="1"/>
        <v>0</v>
      </c>
      <c r="T26" s="453">
        <f t="shared" si="2"/>
        <v>1169.0833333333333</v>
      </c>
      <c r="U26" s="453">
        <f t="shared" si="3"/>
        <v>0</v>
      </c>
      <c r="V26" s="453">
        <f t="shared" si="4"/>
        <v>0</v>
      </c>
      <c r="W26" s="453">
        <f t="shared" si="5"/>
        <v>0</v>
      </c>
    </row>
    <row r="27" spans="1:23" ht="12.75" customHeight="1" x14ac:dyDescent="0.25">
      <c r="A27" s="7" t="s">
        <v>403</v>
      </c>
      <c r="B27" s="416">
        <v>8.6</v>
      </c>
      <c r="C27" s="416">
        <v>9.1999999999999993</v>
      </c>
      <c r="D27" s="416">
        <v>8.8000000000000007</v>
      </c>
      <c r="E27" s="416">
        <v>8.6</v>
      </c>
      <c r="F27" s="416">
        <v>7</v>
      </c>
      <c r="G27" s="416">
        <v>4.75</v>
      </c>
      <c r="H27" s="455">
        <f t="shared" si="6"/>
        <v>0</v>
      </c>
      <c r="I27" s="7" t="s">
        <v>403</v>
      </c>
      <c r="R27" s="453">
        <f t="shared" si="0"/>
        <v>0</v>
      </c>
      <c r="S27" s="453">
        <f t="shared" si="1"/>
        <v>0</v>
      </c>
      <c r="T27" s="453">
        <f t="shared" si="2"/>
        <v>0</v>
      </c>
      <c r="U27" s="453">
        <f t="shared" si="3"/>
        <v>0</v>
      </c>
      <c r="V27" s="453">
        <f t="shared" si="4"/>
        <v>0</v>
      </c>
      <c r="W27" s="453">
        <f t="shared" si="5"/>
        <v>0</v>
      </c>
    </row>
    <row r="28" spans="1:23" ht="12.75" customHeight="1" x14ac:dyDescent="0.25">
      <c r="A28" s="7" t="s">
        <v>405</v>
      </c>
      <c r="B28" s="416">
        <v>9</v>
      </c>
      <c r="C28" s="416">
        <v>9.4</v>
      </c>
      <c r="D28" s="416">
        <v>9.1</v>
      </c>
      <c r="E28" s="416">
        <v>8.3000000000000007</v>
      </c>
      <c r="F28" s="416">
        <v>8.4</v>
      </c>
      <c r="G28" s="416">
        <v>7.75</v>
      </c>
      <c r="H28" s="455">
        <f t="shared" si="6"/>
        <v>818.35833333333346</v>
      </c>
      <c r="I28" s="7" t="s">
        <v>405</v>
      </c>
      <c r="L28" s="438" t="s">
        <v>130</v>
      </c>
      <c r="R28" s="453">
        <f t="shared" si="0"/>
        <v>0</v>
      </c>
      <c r="S28" s="453">
        <f t="shared" si="1"/>
        <v>0</v>
      </c>
      <c r="T28" s="453">
        <f t="shared" si="2"/>
        <v>818.35833333333346</v>
      </c>
      <c r="U28" s="453">
        <f t="shared" si="3"/>
        <v>0</v>
      </c>
      <c r="V28" s="453">
        <f t="shared" si="4"/>
        <v>0</v>
      </c>
      <c r="W28" s="453">
        <f t="shared" si="5"/>
        <v>0</v>
      </c>
    </row>
    <row r="29" spans="1:23" ht="12.75" customHeight="1" x14ac:dyDescent="0.25">
      <c r="A29" s="7" t="s">
        <v>608</v>
      </c>
      <c r="B29" s="416">
        <v>7.8</v>
      </c>
      <c r="C29" s="416">
        <v>8.1999999999999993</v>
      </c>
      <c r="D29" s="416">
        <v>7.8</v>
      </c>
      <c r="E29" s="416">
        <v>7.6</v>
      </c>
      <c r="F29" s="416">
        <v>7.8</v>
      </c>
      <c r="G29" s="416">
        <v>6</v>
      </c>
      <c r="H29" s="455">
        <f t="shared" si="6"/>
        <v>0</v>
      </c>
      <c r="I29" s="7" t="s">
        <v>608</v>
      </c>
      <c r="R29" s="453">
        <f t="shared" si="0"/>
        <v>0</v>
      </c>
      <c r="S29" s="453">
        <f t="shared" si="1"/>
        <v>0</v>
      </c>
      <c r="T29" s="453">
        <f t="shared" si="2"/>
        <v>0</v>
      </c>
      <c r="U29" s="453">
        <f t="shared" si="3"/>
        <v>0</v>
      </c>
      <c r="V29" s="453">
        <f t="shared" si="4"/>
        <v>0</v>
      </c>
      <c r="W29" s="453">
        <f t="shared" si="5"/>
        <v>0</v>
      </c>
    </row>
    <row r="30" spans="1:23" ht="12.75" customHeight="1" x14ac:dyDescent="0.25">
      <c r="A30" s="7" t="s">
        <v>609</v>
      </c>
      <c r="B30" s="416">
        <v>9.4</v>
      </c>
      <c r="C30" s="416">
        <v>9.1999999999999993</v>
      </c>
      <c r="D30" s="416">
        <v>9</v>
      </c>
      <c r="E30" s="416">
        <v>8.4</v>
      </c>
      <c r="F30" s="416">
        <v>8.8000000000000007</v>
      </c>
      <c r="G30" s="416">
        <v>7.75</v>
      </c>
      <c r="H30" s="455">
        <f t="shared" si="6"/>
        <v>0</v>
      </c>
      <c r="I30" s="7" t="s">
        <v>609</v>
      </c>
      <c r="R30" s="453">
        <f t="shared" si="0"/>
        <v>0</v>
      </c>
      <c r="S30" s="453">
        <f t="shared" si="1"/>
        <v>0</v>
      </c>
      <c r="T30" s="453">
        <f t="shared" si="2"/>
        <v>0</v>
      </c>
      <c r="U30" s="453">
        <f t="shared" si="3"/>
        <v>0</v>
      </c>
      <c r="V30" s="453">
        <f t="shared" si="4"/>
        <v>0</v>
      </c>
      <c r="W30" s="453">
        <f t="shared" si="5"/>
        <v>0</v>
      </c>
    </row>
    <row r="31" spans="1:23" ht="12.75" customHeight="1" x14ac:dyDescent="0.25">
      <c r="A31" s="7" t="s">
        <v>610</v>
      </c>
      <c r="B31" s="416">
        <v>9</v>
      </c>
      <c r="C31" s="416">
        <v>9.4</v>
      </c>
      <c r="D31" s="416">
        <v>9.1999999999999993</v>
      </c>
      <c r="E31" s="416">
        <v>8</v>
      </c>
      <c r="F31" s="416">
        <v>7.8</v>
      </c>
      <c r="G31" s="416">
        <v>6.75</v>
      </c>
      <c r="H31" s="455">
        <f t="shared" si="6"/>
        <v>0</v>
      </c>
      <c r="I31" s="7" t="s">
        <v>610</v>
      </c>
      <c r="R31" s="453">
        <f t="shared" si="0"/>
        <v>0</v>
      </c>
      <c r="S31" s="453">
        <f t="shared" si="1"/>
        <v>0</v>
      </c>
      <c r="T31" s="453">
        <f t="shared" si="2"/>
        <v>0</v>
      </c>
      <c r="U31" s="453">
        <f t="shared" si="3"/>
        <v>0</v>
      </c>
      <c r="V31" s="453">
        <f t="shared" si="4"/>
        <v>0</v>
      </c>
      <c r="W31" s="453">
        <f t="shared" si="5"/>
        <v>0</v>
      </c>
    </row>
    <row r="32" spans="1:23" ht="12.75" customHeight="1" x14ac:dyDescent="0.25">
      <c r="A32" s="7" t="s">
        <v>611</v>
      </c>
      <c r="B32" s="416">
        <v>9.1999999999999993</v>
      </c>
      <c r="C32" s="416">
        <v>8.8000000000000007</v>
      </c>
      <c r="D32" s="416">
        <v>9.1999999999999993</v>
      </c>
      <c r="E32" s="416">
        <v>9.1999999999999993</v>
      </c>
      <c r="F32" s="416">
        <v>8.8000000000000007</v>
      </c>
      <c r="G32" s="416">
        <v>9.25</v>
      </c>
      <c r="H32" s="455">
        <f t="shared" si="6"/>
        <v>0</v>
      </c>
      <c r="I32" s="7" t="s">
        <v>611</v>
      </c>
      <c r="R32" s="453">
        <f t="shared" si="0"/>
        <v>0</v>
      </c>
      <c r="S32" s="453">
        <f t="shared" si="1"/>
        <v>0</v>
      </c>
      <c r="T32" s="453">
        <f t="shared" si="2"/>
        <v>0</v>
      </c>
      <c r="U32" s="453">
        <f t="shared" si="3"/>
        <v>0</v>
      </c>
      <c r="V32" s="453">
        <f t="shared" si="4"/>
        <v>0</v>
      </c>
      <c r="W32" s="453">
        <f t="shared" si="5"/>
        <v>0</v>
      </c>
    </row>
    <row r="33" spans="1:23" ht="12.75" customHeight="1" x14ac:dyDescent="0.25">
      <c r="A33" s="7" t="s">
        <v>612</v>
      </c>
      <c r="B33" s="416">
        <v>9.8000000000000007</v>
      </c>
      <c r="C33" s="416">
        <v>9.6</v>
      </c>
      <c r="D33" s="416">
        <v>9.6</v>
      </c>
      <c r="E33" s="416">
        <v>9.6</v>
      </c>
      <c r="F33" s="416">
        <v>9.4</v>
      </c>
      <c r="G33" s="416">
        <v>9.5</v>
      </c>
      <c r="H33" s="455">
        <f t="shared" si="6"/>
        <v>0</v>
      </c>
      <c r="I33" s="7" t="s">
        <v>612</v>
      </c>
      <c r="R33" s="453">
        <f t="shared" si="0"/>
        <v>0</v>
      </c>
      <c r="S33" s="453">
        <f t="shared" si="1"/>
        <v>0</v>
      </c>
      <c r="T33" s="453">
        <f t="shared" si="2"/>
        <v>0</v>
      </c>
      <c r="U33" s="453">
        <f t="shared" si="3"/>
        <v>0</v>
      </c>
      <c r="V33" s="453">
        <f t="shared" si="4"/>
        <v>0</v>
      </c>
      <c r="W33" s="453">
        <f t="shared" si="5"/>
        <v>0</v>
      </c>
    </row>
    <row r="34" spans="1:23" ht="12.75" customHeight="1" x14ac:dyDescent="0.25">
      <c r="A34" s="7" t="s">
        <v>613</v>
      </c>
      <c r="B34" s="416">
        <v>9.6</v>
      </c>
      <c r="C34" s="416">
        <v>9.6</v>
      </c>
      <c r="D34" s="416">
        <v>9.6</v>
      </c>
      <c r="E34" s="416">
        <v>9.1999999999999993</v>
      </c>
      <c r="F34" s="416">
        <v>8.8000000000000007</v>
      </c>
      <c r="G34" s="416">
        <v>9.5</v>
      </c>
      <c r="H34" s="455">
        <f t="shared" si="6"/>
        <v>0</v>
      </c>
      <c r="I34" s="7" t="s">
        <v>613</v>
      </c>
      <c r="R34" s="453">
        <f t="shared" si="0"/>
        <v>0</v>
      </c>
      <c r="S34" s="453">
        <f t="shared" si="1"/>
        <v>0</v>
      </c>
      <c r="T34" s="453">
        <f t="shared" si="2"/>
        <v>0</v>
      </c>
      <c r="U34" s="453">
        <f t="shared" si="3"/>
        <v>0</v>
      </c>
      <c r="V34" s="453">
        <f t="shared" si="4"/>
        <v>0</v>
      </c>
      <c r="W34" s="453">
        <f t="shared" si="5"/>
        <v>0</v>
      </c>
    </row>
    <row r="35" spans="1:23" ht="12.75" customHeight="1" x14ac:dyDescent="0.25">
      <c r="A35" s="7" t="s">
        <v>614</v>
      </c>
      <c r="B35" s="416">
        <v>9.1999999999999993</v>
      </c>
      <c r="C35" s="416">
        <v>9.6</v>
      </c>
      <c r="D35" s="416">
        <v>9.6</v>
      </c>
      <c r="E35" s="416">
        <v>9.4</v>
      </c>
      <c r="F35" s="416">
        <v>9.1999999999999993</v>
      </c>
      <c r="G35" s="416">
        <v>9.25</v>
      </c>
      <c r="H35" s="455">
        <f t="shared" si="6"/>
        <v>0</v>
      </c>
      <c r="I35" s="7" t="s">
        <v>614</v>
      </c>
      <c r="R35" s="453">
        <f t="shared" si="0"/>
        <v>0</v>
      </c>
      <c r="S35" s="453">
        <f t="shared" si="1"/>
        <v>0</v>
      </c>
      <c r="T35" s="453">
        <f t="shared" si="2"/>
        <v>0</v>
      </c>
      <c r="U35" s="453">
        <f t="shared" si="3"/>
        <v>0</v>
      </c>
      <c r="V35" s="453">
        <f t="shared" si="4"/>
        <v>0</v>
      </c>
      <c r="W35" s="453">
        <f t="shared" si="5"/>
        <v>0</v>
      </c>
    </row>
    <row r="36" spans="1:23" ht="12.75" customHeight="1" x14ac:dyDescent="0.25">
      <c r="A36" s="7" t="s">
        <v>615</v>
      </c>
      <c r="B36" s="416">
        <v>9.6</v>
      </c>
      <c r="C36" s="416">
        <v>9.6</v>
      </c>
      <c r="D36" s="416">
        <v>9.6</v>
      </c>
      <c r="E36" s="416">
        <v>9</v>
      </c>
      <c r="F36" s="416">
        <v>9.1999999999999993</v>
      </c>
      <c r="G36" s="416">
        <v>9.5</v>
      </c>
      <c r="H36" s="455">
        <f t="shared" si="6"/>
        <v>0</v>
      </c>
      <c r="I36" s="7" t="s">
        <v>615</v>
      </c>
      <c r="R36" s="453">
        <f t="shared" si="0"/>
        <v>0</v>
      </c>
      <c r="S36" s="453">
        <f t="shared" si="1"/>
        <v>0</v>
      </c>
      <c r="T36" s="453">
        <f t="shared" si="2"/>
        <v>0</v>
      </c>
      <c r="U36" s="453">
        <f t="shared" si="3"/>
        <v>0</v>
      </c>
      <c r="V36" s="453">
        <f t="shared" si="4"/>
        <v>0</v>
      </c>
      <c r="W36" s="453">
        <f t="shared" si="5"/>
        <v>0</v>
      </c>
    </row>
    <row r="37" spans="1:23" ht="12.75" customHeight="1" x14ac:dyDescent="0.25">
      <c r="A37" s="7" t="s">
        <v>616</v>
      </c>
      <c r="B37" s="416">
        <v>9.6</v>
      </c>
      <c r="C37" s="416">
        <v>9.1999999999999993</v>
      </c>
      <c r="D37" s="416">
        <v>8.6</v>
      </c>
      <c r="E37" s="416">
        <v>8.1999999999999993</v>
      </c>
      <c r="F37" s="416">
        <v>8.6</v>
      </c>
      <c r="G37" s="416">
        <v>9</v>
      </c>
      <c r="H37" s="455">
        <f t="shared" si="6"/>
        <v>0</v>
      </c>
      <c r="I37" s="7" t="s">
        <v>616</v>
      </c>
      <c r="R37" s="453">
        <f t="shared" si="0"/>
        <v>0</v>
      </c>
      <c r="S37" s="453">
        <f t="shared" si="1"/>
        <v>0</v>
      </c>
      <c r="T37" s="453">
        <f t="shared" si="2"/>
        <v>0</v>
      </c>
      <c r="U37" s="453">
        <f t="shared" si="3"/>
        <v>0</v>
      </c>
      <c r="V37" s="453">
        <f t="shared" si="4"/>
        <v>0</v>
      </c>
      <c r="W37" s="453">
        <f t="shared" si="5"/>
        <v>0</v>
      </c>
    </row>
    <row r="38" spans="1:23" ht="12.75" customHeight="1" x14ac:dyDescent="0.25">
      <c r="A38" s="7" t="s">
        <v>617</v>
      </c>
      <c r="B38" s="416">
        <v>9.6</v>
      </c>
      <c r="C38" s="416">
        <v>9.3000000000000007</v>
      </c>
      <c r="D38" s="416">
        <v>8.6999999999999993</v>
      </c>
      <c r="E38" s="416">
        <v>8.5</v>
      </c>
      <c r="F38" s="416">
        <v>9.3000000000000007</v>
      </c>
      <c r="G38" s="416">
        <v>8.875</v>
      </c>
      <c r="H38" s="455">
        <f t="shared" si="6"/>
        <v>0</v>
      </c>
      <c r="I38" s="7" t="s">
        <v>617</v>
      </c>
      <c r="R38" s="453">
        <f t="shared" si="0"/>
        <v>0</v>
      </c>
      <c r="S38" s="453">
        <f t="shared" si="1"/>
        <v>0</v>
      </c>
      <c r="T38" s="453">
        <f t="shared" si="2"/>
        <v>0</v>
      </c>
      <c r="U38" s="453">
        <f t="shared" si="3"/>
        <v>0</v>
      </c>
      <c r="V38" s="453">
        <f t="shared" si="4"/>
        <v>0</v>
      </c>
      <c r="W38" s="453">
        <f t="shared" si="5"/>
        <v>0</v>
      </c>
    </row>
    <row r="39" spans="1:23" ht="12.75" customHeight="1" x14ac:dyDescent="0.25">
      <c r="A39" s="7" t="s">
        <v>618</v>
      </c>
      <c r="B39" s="416">
        <v>9.1999999999999993</v>
      </c>
      <c r="C39" s="416">
        <v>8.8000000000000007</v>
      </c>
      <c r="D39" s="416">
        <v>8.6</v>
      </c>
      <c r="E39" s="416">
        <v>8.4</v>
      </c>
      <c r="F39" s="416">
        <v>8.5</v>
      </c>
      <c r="G39" s="416">
        <v>8.5</v>
      </c>
      <c r="H39" s="455">
        <f t="shared" si="6"/>
        <v>818.35833333333346</v>
      </c>
      <c r="I39" s="7" t="s">
        <v>618</v>
      </c>
      <c r="L39" s="438" t="s">
        <v>130</v>
      </c>
      <c r="R39" s="453">
        <f t="shared" si="0"/>
        <v>0</v>
      </c>
      <c r="S39" s="453">
        <f t="shared" si="1"/>
        <v>0</v>
      </c>
      <c r="T39" s="453">
        <f t="shared" si="2"/>
        <v>818.35833333333346</v>
      </c>
      <c r="U39" s="453">
        <f t="shared" si="3"/>
        <v>0</v>
      </c>
      <c r="V39" s="453">
        <f t="shared" si="4"/>
        <v>0</v>
      </c>
      <c r="W39" s="453">
        <f t="shared" si="5"/>
        <v>0</v>
      </c>
    </row>
    <row r="40" spans="1:23" ht="12.75" customHeight="1" x14ac:dyDescent="0.25">
      <c r="A40" s="7" t="s">
        <v>619</v>
      </c>
      <c r="B40" s="416">
        <v>9.1999999999999993</v>
      </c>
      <c r="C40" s="416">
        <v>8.1999999999999993</v>
      </c>
      <c r="D40" s="416">
        <v>8.1999999999999993</v>
      </c>
      <c r="E40" s="416">
        <v>8.4</v>
      </c>
      <c r="F40" s="416">
        <v>8.4</v>
      </c>
      <c r="G40" s="416">
        <v>8</v>
      </c>
      <c r="H40" s="455">
        <f t="shared" si="6"/>
        <v>0</v>
      </c>
      <c r="I40" s="7" t="s">
        <v>619</v>
      </c>
      <c r="R40" s="453">
        <f t="shared" si="0"/>
        <v>0</v>
      </c>
      <c r="S40" s="453">
        <f t="shared" si="1"/>
        <v>0</v>
      </c>
      <c r="T40" s="453">
        <f t="shared" si="2"/>
        <v>0</v>
      </c>
      <c r="U40" s="453">
        <f t="shared" si="3"/>
        <v>0</v>
      </c>
      <c r="V40" s="453">
        <f t="shared" si="4"/>
        <v>0</v>
      </c>
      <c r="W40" s="453">
        <f t="shared" si="5"/>
        <v>0</v>
      </c>
    </row>
    <row r="41" spans="1:23" ht="12.75" customHeight="1" x14ac:dyDescent="0.25">
      <c r="A41" s="7" t="s">
        <v>620</v>
      </c>
      <c r="B41" s="416">
        <v>8.6</v>
      </c>
      <c r="C41" s="416">
        <v>7.6</v>
      </c>
      <c r="D41" s="416">
        <v>7.2</v>
      </c>
      <c r="E41" s="416">
        <v>8</v>
      </c>
      <c r="F41" s="416">
        <v>8.1</v>
      </c>
      <c r="G41" s="416">
        <v>6.75</v>
      </c>
      <c r="H41" s="455">
        <f t="shared" si="6"/>
        <v>0</v>
      </c>
      <c r="I41" s="7" t="s">
        <v>620</v>
      </c>
      <c r="R41" s="453">
        <f t="shared" si="0"/>
        <v>0</v>
      </c>
      <c r="S41" s="453">
        <f t="shared" si="1"/>
        <v>0</v>
      </c>
      <c r="T41" s="453">
        <f t="shared" si="2"/>
        <v>0</v>
      </c>
      <c r="U41" s="453">
        <f t="shared" si="3"/>
        <v>0</v>
      </c>
      <c r="V41" s="453">
        <f t="shared" si="4"/>
        <v>0</v>
      </c>
      <c r="W41" s="453">
        <f t="shared" si="5"/>
        <v>0</v>
      </c>
    </row>
    <row r="42" spans="1:23" ht="12.75" customHeight="1" x14ac:dyDescent="0.25">
      <c r="A42" s="7" t="s">
        <v>621</v>
      </c>
      <c r="B42" s="416">
        <v>9</v>
      </c>
      <c r="C42" s="416">
        <v>8.3000000000000007</v>
      </c>
      <c r="D42" s="416">
        <v>7.2</v>
      </c>
      <c r="E42" s="416">
        <v>7.4</v>
      </c>
      <c r="F42" s="416">
        <v>8.6</v>
      </c>
      <c r="G42" s="416">
        <v>9.125</v>
      </c>
      <c r="H42" s="455">
        <f t="shared" si="6"/>
        <v>0</v>
      </c>
      <c r="I42" s="7" t="s">
        <v>621</v>
      </c>
      <c r="R42" s="453">
        <f t="shared" si="0"/>
        <v>0</v>
      </c>
      <c r="S42" s="453">
        <f t="shared" si="1"/>
        <v>0</v>
      </c>
      <c r="T42" s="453">
        <f t="shared" si="2"/>
        <v>0</v>
      </c>
      <c r="U42" s="453">
        <f t="shared" si="3"/>
        <v>0</v>
      </c>
      <c r="V42" s="453">
        <f t="shared" si="4"/>
        <v>0</v>
      </c>
      <c r="W42" s="453">
        <f t="shared" si="5"/>
        <v>0</v>
      </c>
    </row>
    <row r="43" spans="1:23" ht="12.75" customHeight="1" x14ac:dyDescent="0.25">
      <c r="A43" s="7" t="s">
        <v>622</v>
      </c>
      <c r="B43" s="416">
        <v>8.9</v>
      </c>
      <c r="C43" s="416">
        <v>9.1999999999999993</v>
      </c>
      <c r="D43" s="416">
        <v>8.8000000000000007</v>
      </c>
      <c r="E43" s="416">
        <v>9</v>
      </c>
      <c r="F43" s="416">
        <v>8.8000000000000007</v>
      </c>
      <c r="G43" s="416">
        <v>9.25</v>
      </c>
      <c r="H43" s="455">
        <f t="shared" si="6"/>
        <v>0</v>
      </c>
      <c r="I43" s="7" t="s">
        <v>622</v>
      </c>
      <c r="R43" s="453">
        <f t="shared" si="0"/>
        <v>0</v>
      </c>
      <c r="S43" s="453">
        <f t="shared" si="1"/>
        <v>0</v>
      </c>
      <c r="T43" s="453">
        <f t="shared" si="2"/>
        <v>0</v>
      </c>
      <c r="U43" s="453">
        <f t="shared" si="3"/>
        <v>0</v>
      </c>
      <c r="V43" s="453">
        <f t="shared" si="4"/>
        <v>0</v>
      </c>
      <c r="W43" s="453">
        <f t="shared" si="5"/>
        <v>0</v>
      </c>
    </row>
    <row r="44" spans="1:23" ht="12.75" customHeight="1" x14ac:dyDescent="0.25">
      <c r="A44" s="7" t="s">
        <v>623</v>
      </c>
      <c r="B44" s="416">
        <v>9.1999999999999993</v>
      </c>
      <c r="C44" s="416">
        <v>9</v>
      </c>
      <c r="D44" s="416">
        <v>8.8000000000000007</v>
      </c>
      <c r="E44" s="416">
        <v>8.1999999999999993</v>
      </c>
      <c r="F44" s="416">
        <v>7.8</v>
      </c>
      <c r="G44" s="416">
        <v>8.5</v>
      </c>
      <c r="H44" s="455">
        <f t="shared" si="6"/>
        <v>0</v>
      </c>
      <c r="I44" s="7" t="s">
        <v>623</v>
      </c>
      <c r="R44" s="453">
        <f t="shared" si="0"/>
        <v>0</v>
      </c>
      <c r="S44" s="453">
        <f t="shared" si="1"/>
        <v>0</v>
      </c>
      <c r="T44" s="453">
        <f t="shared" si="2"/>
        <v>0</v>
      </c>
      <c r="U44" s="453">
        <f t="shared" si="3"/>
        <v>0</v>
      </c>
      <c r="V44" s="453">
        <f t="shared" si="4"/>
        <v>0</v>
      </c>
      <c r="W44" s="453">
        <f t="shared" si="5"/>
        <v>0</v>
      </c>
    </row>
    <row r="45" spans="1:23" ht="12.75" customHeight="1" x14ac:dyDescent="0.25">
      <c r="A45" s="7" t="s">
        <v>624</v>
      </c>
      <c r="B45" s="416">
        <v>9.4</v>
      </c>
      <c r="C45" s="416">
        <v>9.1999999999999993</v>
      </c>
      <c r="D45" s="416">
        <v>9.6</v>
      </c>
      <c r="E45" s="416">
        <v>9.4</v>
      </c>
      <c r="F45" s="416">
        <v>9.1999999999999993</v>
      </c>
      <c r="G45" s="416">
        <v>9.25</v>
      </c>
      <c r="H45" s="455">
        <f t="shared" si="6"/>
        <v>0</v>
      </c>
      <c r="I45" s="7" t="s">
        <v>624</v>
      </c>
      <c r="R45" s="453">
        <f t="shared" si="0"/>
        <v>0</v>
      </c>
      <c r="S45" s="453">
        <f t="shared" si="1"/>
        <v>0</v>
      </c>
      <c r="T45" s="453">
        <f t="shared" si="2"/>
        <v>0</v>
      </c>
      <c r="U45" s="453">
        <f t="shared" si="3"/>
        <v>0</v>
      </c>
      <c r="V45" s="453">
        <f t="shared" si="4"/>
        <v>0</v>
      </c>
      <c r="W45" s="453">
        <f t="shared" si="5"/>
        <v>0</v>
      </c>
    </row>
    <row r="46" spans="1:23" ht="12.75" customHeight="1" x14ac:dyDescent="0.25">
      <c r="A46" s="7" t="s">
        <v>625</v>
      </c>
      <c r="B46" s="416">
        <v>9</v>
      </c>
      <c r="C46" s="416">
        <v>8.6</v>
      </c>
      <c r="D46" s="416">
        <v>8</v>
      </c>
      <c r="E46" s="416">
        <v>8.6</v>
      </c>
      <c r="F46" s="416">
        <v>8.4</v>
      </c>
      <c r="G46" s="416">
        <v>7.5</v>
      </c>
      <c r="H46" s="455">
        <f t="shared" si="6"/>
        <v>0</v>
      </c>
      <c r="I46" s="7" t="s">
        <v>625</v>
      </c>
      <c r="R46" s="453">
        <f t="shared" si="0"/>
        <v>0</v>
      </c>
      <c r="S46" s="453">
        <f t="shared" si="1"/>
        <v>0</v>
      </c>
      <c r="T46" s="453">
        <f t="shared" si="2"/>
        <v>0</v>
      </c>
      <c r="U46" s="453">
        <f t="shared" si="3"/>
        <v>0</v>
      </c>
      <c r="V46" s="453">
        <f t="shared" si="4"/>
        <v>0</v>
      </c>
      <c r="W46" s="453">
        <f t="shared" si="5"/>
        <v>0</v>
      </c>
    </row>
    <row r="47" spans="1:23" ht="12.75" customHeight="1" x14ac:dyDescent="0.25">
      <c r="A47" s="7" t="s">
        <v>626</v>
      </c>
      <c r="B47" s="416">
        <v>9</v>
      </c>
      <c r="C47" s="416">
        <v>7.8</v>
      </c>
      <c r="D47" s="416">
        <v>7.4</v>
      </c>
      <c r="E47" s="416">
        <v>8.25</v>
      </c>
      <c r="F47" s="416">
        <v>7.75</v>
      </c>
      <c r="G47" s="416">
        <v>6.5</v>
      </c>
      <c r="H47" s="455">
        <f t="shared" si="6"/>
        <v>0</v>
      </c>
      <c r="I47" s="7" t="s">
        <v>626</v>
      </c>
      <c r="R47" s="453">
        <f t="shared" si="0"/>
        <v>0</v>
      </c>
      <c r="S47" s="453">
        <f t="shared" si="1"/>
        <v>0</v>
      </c>
      <c r="T47" s="453">
        <f t="shared" si="2"/>
        <v>0</v>
      </c>
      <c r="U47" s="453">
        <f t="shared" si="3"/>
        <v>0</v>
      </c>
      <c r="V47" s="453">
        <f t="shared" si="4"/>
        <v>0</v>
      </c>
      <c r="W47" s="453">
        <f t="shared" si="5"/>
        <v>0</v>
      </c>
    </row>
    <row r="48" spans="1:23" ht="12.75" customHeight="1" x14ac:dyDescent="0.25">
      <c r="A48" s="7" t="s">
        <v>627</v>
      </c>
      <c r="B48" s="416">
        <v>9</v>
      </c>
      <c r="C48" s="416">
        <v>7</v>
      </c>
      <c r="D48" s="416">
        <v>5.3</v>
      </c>
      <c r="E48" s="416">
        <v>8.25</v>
      </c>
      <c r="F48" s="416">
        <v>8.25</v>
      </c>
      <c r="G48" s="416">
        <v>7.75</v>
      </c>
      <c r="H48" s="455">
        <f t="shared" si="6"/>
        <v>2640</v>
      </c>
      <c r="I48" s="7" t="s">
        <v>627</v>
      </c>
      <c r="O48" s="438" t="s">
        <v>129</v>
      </c>
      <c r="R48" s="453">
        <f t="shared" si="0"/>
        <v>0</v>
      </c>
      <c r="S48" s="453">
        <f t="shared" si="1"/>
        <v>0</v>
      </c>
      <c r="T48" s="453">
        <f t="shared" si="2"/>
        <v>0</v>
      </c>
      <c r="U48" s="453">
        <f t="shared" si="3"/>
        <v>0</v>
      </c>
      <c r="V48" s="453">
        <f t="shared" si="4"/>
        <v>0</v>
      </c>
      <c r="W48" s="453">
        <f t="shared" si="5"/>
        <v>2640</v>
      </c>
    </row>
    <row r="49" spans="1:23" ht="12.75" customHeight="1" x14ac:dyDescent="0.25">
      <c r="A49" s="7" t="s">
        <v>628</v>
      </c>
      <c r="B49" s="416">
        <v>8.4</v>
      </c>
      <c r="C49" s="416">
        <v>9</v>
      </c>
      <c r="D49" s="416">
        <v>8.1</v>
      </c>
      <c r="E49" s="416">
        <v>8.5</v>
      </c>
      <c r="F49" s="416">
        <v>7.5</v>
      </c>
      <c r="G49" s="416">
        <v>6.5</v>
      </c>
      <c r="H49" s="455">
        <f t="shared" si="6"/>
        <v>264</v>
      </c>
      <c r="I49" s="7" t="s">
        <v>628</v>
      </c>
      <c r="O49" s="438" t="s">
        <v>130</v>
      </c>
      <c r="R49" s="453">
        <f t="shared" si="0"/>
        <v>0</v>
      </c>
      <c r="S49" s="453">
        <f t="shared" si="1"/>
        <v>0</v>
      </c>
      <c r="T49" s="453">
        <f t="shared" si="2"/>
        <v>0</v>
      </c>
      <c r="U49" s="453">
        <f t="shared" si="3"/>
        <v>0</v>
      </c>
      <c r="V49" s="453">
        <f t="shared" si="4"/>
        <v>0</v>
      </c>
      <c r="W49" s="453">
        <f t="shared" si="5"/>
        <v>264</v>
      </c>
    </row>
    <row r="50" spans="1:23" ht="12.75" customHeight="1" x14ac:dyDescent="0.25">
      <c r="A50" s="7" t="s">
        <v>629</v>
      </c>
      <c r="B50" s="416">
        <v>9.6</v>
      </c>
      <c r="C50" s="416">
        <v>9.1999999999999993</v>
      </c>
      <c r="D50" s="416">
        <v>8.6999999999999993</v>
      </c>
      <c r="E50" s="416">
        <v>9.25</v>
      </c>
      <c r="F50" s="416">
        <v>9.25</v>
      </c>
      <c r="G50" s="416">
        <v>9.5</v>
      </c>
      <c r="H50" s="455">
        <f t="shared" si="6"/>
        <v>0</v>
      </c>
      <c r="I50" s="7" t="s">
        <v>629</v>
      </c>
      <c r="R50" s="453">
        <f t="shared" si="0"/>
        <v>0</v>
      </c>
      <c r="S50" s="453">
        <f t="shared" si="1"/>
        <v>0</v>
      </c>
      <c r="T50" s="453">
        <f t="shared" si="2"/>
        <v>0</v>
      </c>
      <c r="U50" s="453">
        <f t="shared" si="3"/>
        <v>0</v>
      </c>
      <c r="V50" s="453">
        <f t="shared" si="4"/>
        <v>0</v>
      </c>
      <c r="W50" s="453">
        <f t="shared" si="5"/>
        <v>0</v>
      </c>
    </row>
    <row r="51" spans="1:23" ht="12.75" customHeight="1" x14ac:dyDescent="0.25">
      <c r="A51" s="7" t="s">
        <v>630</v>
      </c>
      <c r="B51" s="416">
        <v>9.4</v>
      </c>
      <c r="C51" s="416">
        <v>8.9</v>
      </c>
      <c r="D51" s="416">
        <v>7.7</v>
      </c>
      <c r="E51" s="416">
        <v>7.25</v>
      </c>
      <c r="F51" s="416">
        <v>8.625</v>
      </c>
      <c r="G51" s="416">
        <v>9.125</v>
      </c>
      <c r="H51" s="455">
        <f t="shared" si="6"/>
        <v>0</v>
      </c>
      <c r="I51" s="7" t="s">
        <v>630</v>
      </c>
      <c r="R51" s="453">
        <f t="shared" si="0"/>
        <v>0</v>
      </c>
      <c r="S51" s="453">
        <f t="shared" si="1"/>
        <v>0</v>
      </c>
      <c r="T51" s="453">
        <f t="shared" si="2"/>
        <v>0</v>
      </c>
      <c r="U51" s="453">
        <f t="shared" si="3"/>
        <v>0</v>
      </c>
      <c r="V51" s="453">
        <f t="shared" si="4"/>
        <v>0</v>
      </c>
      <c r="W51" s="453">
        <f t="shared" si="5"/>
        <v>0</v>
      </c>
    </row>
    <row r="52" spans="1:23" ht="12.75" customHeight="1" x14ac:dyDescent="0.25">
      <c r="A52" s="7" t="s">
        <v>631</v>
      </c>
      <c r="B52" s="416">
        <v>7.8</v>
      </c>
      <c r="C52" s="416">
        <v>9.8000000000000007</v>
      </c>
      <c r="D52" s="416">
        <v>9.6</v>
      </c>
      <c r="E52" s="416">
        <v>9.5</v>
      </c>
      <c r="F52" s="416">
        <v>9.25</v>
      </c>
      <c r="G52" s="416">
        <v>9.75</v>
      </c>
      <c r="H52" s="455">
        <f t="shared" si="6"/>
        <v>0</v>
      </c>
      <c r="I52" s="7" t="s">
        <v>631</v>
      </c>
      <c r="R52" s="453">
        <f t="shared" si="0"/>
        <v>0</v>
      </c>
      <c r="S52" s="453">
        <f t="shared" si="1"/>
        <v>0</v>
      </c>
      <c r="T52" s="453">
        <f t="shared" si="2"/>
        <v>0</v>
      </c>
      <c r="U52" s="453">
        <f t="shared" si="3"/>
        <v>0</v>
      </c>
      <c r="V52" s="453">
        <f t="shared" si="4"/>
        <v>0</v>
      </c>
      <c r="W52" s="453">
        <f t="shared" si="5"/>
        <v>0</v>
      </c>
    </row>
    <row r="53" spans="1:23" ht="12.75" customHeight="1" x14ac:dyDescent="0.25">
      <c r="A53" s="7" t="s">
        <v>632</v>
      </c>
      <c r="B53" s="416">
        <v>9.4</v>
      </c>
      <c r="C53" s="416">
        <v>9.6</v>
      </c>
      <c r="D53" s="416">
        <v>8.4</v>
      </c>
      <c r="E53" s="416">
        <v>7.75</v>
      </c>
      <c r="F53" s="416">
        <v>9.5</v>
      </c>
      <c r="G53" s="416">
        <v>9.75</v>
      </c>
      <c r="H53" s="455">
        <f t="shared" si="6"/>
        <v>264</v>
      </c>
      <c r="I53" s="7" t="s">
        <v>632</v>
      </c>
      <c r="O53" s="438" t="s">
        <v>130</v>
      </c>
      <c r="R53" s="453">
        <f t="shared" si="0"/>
        <v>0</v>
      </c>
      <c r="S53" s="453">
        <f t="shared" si="1"/>
        <v>0</v>
      </c>
      <c r="T53" s="453">
        <f t="shared" si="2"/>
        <v>0</v>
      </c>
      <c r="U53" s="453">
        <f t="shared" si="3"/>
        <v>0</v>
      </c>
      <c r="V53" s="453">
        <f t="shared" si="4"/>
        <v>0</v>
      </c>
      <c r="W53" s="453">
        <f t="shared" si="5"/>
        <v>264</v>
      </c>
    </row>
    <row r="54" spans="1:23" ht="12.75" customHeight="1" x14ac:dyDescent="0.25">
      <c r="A54" s="7" t="s">
        <v>633</v>
      </c>
      <c r="B54" s="416">
        <v>9.8000000000000007</v>
      </c>
      <c r="C54" s="416">
        <v>9.8000000000000007</v>
      </c>
      <c r="D54" s="416">
        <v>9.8000000000000007</v>
      </c>
      <c r="E54" s="416">
        <v>9.75</v>
      </c>
      <c r="F54" s="416">
        <v>9.25</v>
      </c>
      <c r="G54" s="416">
        <v>9.75</v>
      </c>
      <c r="H54" s="455">
        <f t="shared" si="6"/>
        <v>0</v>
      </c>
      <c r="I54" s="7" t="s">
        <v>633</v>
      </c>
      <c r="R54" s="453">
        <f t="shared" si="0"/>
        <v>0</v>
      </c>
      <c r="S54" s="453">
        <f t="shared" si="1"/>
        <v>0</v>
      </c>
      <c r="T54" s="453">
        <f t="shared" si="2"/>
        <v>0</v>
      </c>
      <c r="U54" s="453">
        <f t="shared" si="3"/>
        <v>0</v>
      </c>
      <c r="V54" s="453">
        <f t="shared" si="4"/>
        <v>0</v>
      </c>
      <c r="W54" s="453">
        <f t="shared" si="5"/>
        <v>0</v>
      </c>
    </row>
    <row r="55" spans="1:23" ht="12.75" customHeight="1" x14ac:dyDescent="0.25">
      <c r="A55" s="7" t="s">
        <v>634</v>
      </c>
      <c r="B55" s="416">
        <v>6.6</v>
      </c>
      <c r="C55" s="416">
        <v>8.4</v>
      </c>
      <c r="D55" s="416">
        <v>3.8</v>
      </c>
      <c r="E55" s="416">
        <v>8</v>
      </c>
      <c r="F55" s="416">
        <v>8.25</v>
      </c>
      <c r="G55" s="416">
        <v>9.75</v>
      </c>
      <c r="H55" s="455">
        <f t="shared" si="6"/>
        <v>0</v>
      </c>
      <c r="I55" s="7" t="s">
        <v>634</v>
      </c>
      <c r="R55" s="453">
        <f t="shared" si="0"/>
        <v>0</v>
      </c>
      <c r="S55" s="453">
        <f t="shared" si="1"/>
        <v>0</v>
      </c>
      <c r="T55" s="453">
        <f t="shared" si="2"/>
        <v>0</v>
      </c>
      <c r="U55" s="453">
        <f t="shared" si="3"/>
        <v>0</v>
      </c>
      <c r="V55" s="453">
        <f t="shared" si="4"/>
        <v>0</v>
      </c>
      <c r="W55" s="453">
        <f t="shared" si="5"/>
        <v>0</v>
      </c>
    </row>
    <row r="56" spans="1:23" ht="12.75" customHeight="1" x14ac:dyDescent="0.25">
      <c r="A56" s="7" t="s">
        <v>635</v>
      </c>
      <c r="B56" s="416">
        <v>9.1999999999999993</v>
      </c>
      <c r="C56" s="416">
        <v>9.6</v>
      </c>
      <c r="D56" s="416">
        <v>9</v>
      </c>
      <c r="E56" s="416">
        <v>9.5</v>
      </c>
      <c r="F56" s="416">
        <v>9.25</v>
      </c>
      <c r="G56" s="416">
        <v>9.5</v>
      </c>
      <c r="H56" s="455">
        <f t="shared" si="6"/>
        <v>0</v>
      </c>
      <c r="I56" s="7" t="s">
        <v>635</v>
      </c>
      <c r="R56" s="453">
        <f t="shared" si="0"/>
        <v>0</v>
      </c>
      <c r="S56" s="453">
        <f t="shared" si="1"/>
        <v>0</v>
      </c>
      <c r="T56" s="453">
        <f t="shared" si="2"/>
        <v>0</v>
      </c>
      <c r="U56" s="453">
        <f t="shared" si="3"/>
        <v>0</v>
      </c>
      <c r="V56" s="453">
        <f t="shared" si="4"/>
        <v>0</v>
      </c>
      <c r="W56" s="453">
        <f t="shared" si="5"/>
        <v>0</v>
      </c>
    </row>
    <row r="57" spans="1:23" ht="12.75" customHeight="1" x14ac:dyDescent="0.25">
      <c r="A57" s="7" t="s">
        <v>636</v>
      </c>
      <c r="B57" s="416">
        <v>8</v>
      </c>
      <c r="C57" s="416">
        <v>8.8000000000000007</v>
      </c>
      <c r="D57" s="416">
        <v>8.4</v>
      </c>
      <c r="E57" s="416">
        <v>8.75</v>
      </c>
      <c r="F57" s="416">
        <v>8.25</v>
      </c>
      <c r="G57" s="416">
        <v>7</v>
      </c>
      <c r="H57" s="455">
        <f t="shared" si="6"/>
        <v>0</v>
      </c>
      <c r="I57" s="7" t="s">
        <v>636</v>
      </c>
      <c r="R57" s="453">
        <f t="shared" si="0"/>
        <v>0</v>
      </c>
      <c r="S57" s="453">
        <f t="shared" si="1"/>
        <v>0</v>
      </c>
      <c r="T57" s="453">
        <f t="shared" si="2"/>
        <v>0</v>
      </c>
      <c r="U57" s="453">
        <f t="shared" si="3"/>
        <v>0</v>
      </c>
      <c r="V57" s="453">
        <f t="shared" si="4"/>
        <v>0</v>
      </c>
      <c r="W57" s="453">
        <f t="shared" si="5"/>
        <v>0</v>
      </c>
    </row>
    <row r="58" spans="1:23" ht="12.75" customHeight="1" x14ac:dyDescent="0.25">
      <c r="A58" s="7" t="s">
        <v>637</v>
      </c>
      <c r="B58" s="416">
        <v>9.6</v>
      </c>
      <c r="C58" s="416">
        <v>9.6</v>
      </c>
      <c r="D58" s="416">
        <v>9</v>
      </c>
      <c r="E58" s="416">
        <v>7.75</v>
      </c>
      <c r="F58" s="416">
        <v>9.5</v>
      </c>
      <c r="G58" s="416">
        <v>9.25</v>
      </c>
      <c r="H58" s="455">
        <f t="shared" si="6"/>
        <v>0</v>
      </c>
      <c r="I58" s="7" t="s">
        <v>637</v>
      </c>
      <c r="R58" s="453">
        <f t="shared" si="0"/>
        <v>0</v>
      </c>
      <c r="S58" s="453">
        <f t="shared" si="1"/>
        <v>0</v>
      </c>
      <c r="T58" s="453">
        <f t="shared" si="2"/>
        <v>0</v>
      </c>
      <c r="U58" s="453">
        <f t="shared" si="3"/>
        <v>0</v>
      </c>
      <c r="V58" s="453">
        <f t="shared" si="4"/>
        <v>0</v>
      </c>
      <c r="W58" s="453">
        <f t="shared" si="5"/>
        <v>0</v>
      </c>
    </row>
    <row r="59" spans="1:23" ht="12.75" customHeight="1" x14ac:dyDescent="0.25">
      <c r="A59" s="7" t="s">
        <v>638</v>
      </c>
      <c r="B59" s="416">
        <v>9.75</v>
      </c>
      <c r="C59" s="416">
        <v>9.8000000000000007</v>
      </c>
      <c r="D59" s="416">
        <v>9.8000000000000007</v>
      </c>
      <c r="E59" s="416">
        <v>9.75</v>
      </c>
      <c r="F59" s="416">
        <v>9.75</v>
      </c>
      <c r="G59" s="416">
        <v>9.75</v>
      </c>
      <c r="H59" s="455">
        <f t="shared" si="6"/>
        <v>0</v>
      </c>
      <c r="I59" s="7" t="s">
        <v>638</v>
      </c>
      <c r="R59" s="453">
        <f t="shared" si="0"/>
        <v>0</v>
      </c>
      <c r="S59" s="453">
        <f t="shared" si="1"/>
        <v>0</v>
      </c>
      <c r="T59" s="453">
        <f t="shared" si="2"/>
        <v>0</v>
      </c>
      <c r="U59" s="453">
        <f t="shared" si="3"/>
        <v>0</v>
      </c>
      <c r="V59" s="453">
        <f t="shared" si="4"/>
        <v>0</v>
      </c>
      <c r="W59" s="453">
        <f t="shared" si="5"/>
        <v>0</v>
      </c>
    </row>
    <row r="60" spans="1:23" ht="12.75" customHeight="1" x14ac:dyDescent="0.25">
      <c r="A60" s="7" t="s">
        <v>639</v>
      </c>
      <c r="B60" s="416">
        <v>9.6</v>
      </c>
      <c r="C60" s="416">
        <v>9.6</v>
      </c>
      <c r="D60" s="416">
        <v>9.4</v>
      </c>
      <c r="E60" s="416">
        <v>9.25</v>
      </c>
      <c r="F60" s="416">
        <v>9.25</v>
      </c>
      <c r="G60" s="416">
        <v>9.25</v>
      </c>
      <c r="H60" s="455">
        <f t="shared" si="6"/>
        <v>818.35833333333346</v>
      </c>
      <c r="I60" s="7" t="s">
        <v>639</v>
      </c>
      <c r="L60" s="438" t="s">
        <v>130</v>
      </c>
      <c r="R60" s="453">
        <f t="shared" si="0"/>
        <v>0</v>
      </c>
      <c r="S60" s="453">
        <f t="shared" si="1"/>
        <v>0</v>
      </c>
      <c r="T60" s="453">
        <f t="shared" si="2"/>
        <v>818.35833333333346</v>
      </c>
      <c r="U60" s="453">
        <f t="shared" si="3"/>
        <v>0</v>
      </c>
      <c r="V60" s="453">
        <f t="shared" si="4"/>
        <v>0</v>
      </c>
      <c r="W60" s="453">
        <f t="shared" si="5"/>
        <v>0</v>
      </c>
    </row>
    <row r="61" spans="1:23" ht="12.75" customHeight="1" x14ac:dyDescent="0.25">
      <c r="A61" s="7" t="s">
        <v>640</v>
      </c>
      <c r="B61" s="416">
        <v>9.6</v>
      </c>
      <c r="C61" s="416">
        <v>9.1999999999999993</v>
      </c>
      <c r="D61" s="416">
        <v>8.4</v>
      </c>
      <c r="E61" s="416">
        <v>8.25</v>
      </c>
      <c r="F61" s="416">
        <v>9</v>
      </c>
      <c r="G61" s="416">
        <v>8.25</v>
      </c>
      <c r="H61" s="455">
        <f t="shared" si="6"/>
        <v>0</v>
      </c>
      <c r="I61" s="7" t="s">
        <v>640</v>
      </c>
      <c r="R61" s="453">
        <f t="shared" si="0"/>
        <v>0</v>
      </c>
      <c r="S61" s="453">
        <f t="shared" si="1"/>
        <v>0</v>
      </c>
      <c r="T61" s="453">
        <f t="shared" si="2"/>
        <v>0</v>
      </c>
      <c r="U61" s="453">
        <f t="shared" si="3"/>
        <v>0</v>
      </c>
      <c r="V61" s="453">
        <f t="shared" si="4"/>
        <v>0</v>
      </c>
      <c r="W61" s="453">
        <f t="shared" si="5"/>
        <v>0</v>
      </c>
    </row>
    <row r="62" spans="1:23" ht="12.75" customHeight="1" x14ac:dyDescent="0.25">
      <c r="A62" s="7" t="s">
        <v>641</v>
      </c>
      <c r="B62" s="416">
        <v>9.5</v>
      </c>
      <c r="C62" s="416">
        <v>7.833333333333333</v>
      </c>
      <c r="D62" s="416">
        <v>6.5</v>
      </c>
      <c r="E62" s="416">
        <v>6.75</v>
      </c>
      <c r="F62" s="416">
        <v>4.25</v>
      </c>
      <c r="G62" s="416">
        <v>3</v>
      </c>
      <c r="H62" s="455">
        <f t="shared" si="6"/>
        <v>0</v>
      </c>
      <c r="I62" s="7" t="s">
        <v>641</v>
      </c>
      <c r="R62" s="453">
        <f t="shared" si="0"/>
        <v>0</v>
      </c>
      <c r="S62" s="453">
        <f t="shared" si="1"/>
        <v>0</v>
      </c>
      <c r="T62" s="453">
        <f t="shared" si="2"/>
        <v>0</v>
      </c>
      <c r="U62" s="453">
        <f t="shared" si="3"/>
        <v>0</v>
      </c>
      <c r="V62" s="453">
        <f t="shared" si="4"/>
        <v>0</v>
      </c>
      <c r="W62" s="453">
        <f t="shared" si="5"/>
        <v>0</v>
      </c>
    </row>
    <row r="63" spans="1:23" ht="12.75" customHeight="1" x14ac:dyDescent="0.25">
      <c r="A63" s="7" t="s">
        <v>642</v>
      </c>
      <c r="B63" s="416">
        <v>7.333333333333333</v>
      </c>
      <c r="C63" s="416">
        <v>8</v>
      </c>
      <c r="D63" s="416">
        <v>7.666666666666667</v>
      </c>
      <c r="E63" s="416">
        <v>7.5</v>
      </c>
      <c r="F63" s="416">
        <v>6.75</v>
      </c>
      <c r="G63" s="416">
        <v>7.5</v>
      </c>
      <c r="H63" s="455">
        <f t="shared" si="6"/>
        <v>0</v>
      </c>
      <c r="I63" s="7" t="s">
        <v>642</v>
      </c>
      <c r="R63" s="453">
        <f t="shared" si="0"/>
        <v>0</v>
      </c>
      <c r="S63" s="453">
        <f t="shared" si="1"/>
        <v>0</v>
      </c>
      <c r="T63" s="453">
        <f t="shared" si="2"/>
        <v>0</v>
      </c>
      <c r="U63" s="453">
        <f t="shared" si="3"/>
        <v>0</v>
      </c>
      <c r="V63" s="453">
        <f t="shared" si="4"/>
        <v>0</v>
      </c>
      <c r="W63" s="453">
        <f t="shared" si="5"/>
        <v>0</v>
      </c>
    </row>
    <row r="64" spans="1:23" ht="12.75" customHeight="1" x14ac:dyDescent="0.25">
      <c r="A64" s="7" t="s">
        <v>643</v>
      </c>
      <c r="B64" s="416">
        <v>8.3333333333333339</v>
      </c>
      <c r="C64" s="416">
        <v>6.666666666666667</v>
      </c>
      <c r="D64" s="416">
        <v>6.666666666666667</v>
      </c>
      <c r="E64" s="416">
        <v>7.5</v>
      </c>
      <c r="F64" s="416">
        <v>7.75</v>
      </c>
      <c r="G64" s="416">
        <v>7.75</v>
      </c>
      <c r="H64" s="455">
        <f t="shared" si="6"/>
        <v>0</v>
      </c>
      <c r="I64" s="7" t="s">
        <v>643</v>
      </c>
      <c r="R64" s="453">
        <f t="shared" si="0"/>
        <v>0</v>
      </c>
      <c r="S64" s="453">
        <f t="shared" si="1"/>
        <v>0</v>
      </c>
      <c r="T64" s="453">
        <f t="shared" si="2"/>
        <v>0</v>
      </c>
      <c r="U64" s="453">
        <f t="shared" si="3"/>
        <v>0</v>
      </c>
      <c r="V64" s="453">
        <f t="shared" si="4"/>
        <v>0</v>
      </c>
      <c r="W64" s="453">
        <f t="shared" si="5"/>
        <v>0</v>
      </c>
    </row>
    <row r="65" spans="1:23" ht="12.75" customHeight="1" x14ac:dyDescent="0.25">
      <c r="A65" s="7" t="s">
        <v>644</v>
      </c>
      <c r="B65" s="416">
        <v>8.8333333333333339</v>
      </c>
      <c r="C65" s="416">
        <v>7.5</v>
      </c>
      <c r="D65" s="416">
        <v>4</v>
      </c>
      <c r="E65" s="416">
        <v>6.5</v>
      </c>
      <c r="F65" s="416">
        <v>4.5</v>
      </c>
      <c r="G65" s="416">
        <v>0</v>
      </c>
      <c r="H65" s="455">
        <f t="shared" si="6"/>
        <v>0</v>
      </c>
      <c r="I65" s="7" t="s">
        <v>644</v>
      </c>
      <c r="R65" s="453">
        <f t="shared" si="0"/>
        <v>0</v>
      </c>
      <c r="S65" s="453">
        <f t="shared" si="1"/>
        <v>0</v>
      </c>
      <c r="T65" s="453">
        <f t="shared" si="2"/>
        <v>0</v>
      </c>
      <c r="U65" s="453">
        <f t="shared" si="3"/>
        <v>0</v>
      </c>
      <c r="V65" s="453">
        <f t="shared" si="4"/>
        <v>0</v>
      </c>
      <c r="W65" s="453">
        <f t="shared" si="5"/>
        <v>0</v>
      </c>
    </row>
    <row r="66" spans="1:23" ht="12.75" customHeight="1" x14ac:dyDescent="0.25">
      <c r="A66" s="7" t="s">
        <v>645</v>
      </c>
      <c r="B66" s="416">
        <v>9.6666666666666661</v>
      </c>
      <c r="C66" s="416">
        <v>9.3333333333333339</v>
      </c>
      <c r="D66" s="416">
        <v>8.8333333333333339</v>
      </c>
      <c r="E66" s="416">
        <v>7.75</v>
      </c>
      <c r="F66" s="416">
        <v>4.25</v>
      </c>
      <c r="G66" s="416">
        <v>0</v>
      </c>
      <c r="H66" s="455">
        <f t="shared" si="6"/>
        <v>0</v>
      </c>
      <c r="I66" s="7" t="s">
        <v>645</v>
      </c>
      <c r="R66" s="453">
        <f t="shared" si="0"/>
        <v>0</v>
      </c>
      <c r="S66" s="453">
        <f t="shared" si="1"/>
        <v>0</v>
      </c>
      <c r="T66" s="453">
        <f t="shared" si="2"/>
        <v>0</v>
      </c>
      <c r="U66" s="453">
        <f t="shared" si="3"/>
        <v>0</v>
      </c>
      <c r="V66" s="453">
        <f t="shared" si="4"/>
        <v>0</v>
      </c>
      <c r="W66" s="453">
        <f t="shared" si="5"/>
        <v>0</v>
      </c>
    </row>
    <row r="67" spans="1:23" ht="12.75" customHeight="1" x14ac:dyDescent="0.25">
      <c r="A67" s="7" t="s">
        <v>646</v>
      </c>
      <c r="B67" s="416">
        <v>9</v>
      </c>
      <c r="C67" s="416">
        <v>9</v>
      </c>
      <c r="D67" s="416">
        <v>8</v>
      </c>
      <c r="E67" s="416">
        <v>7</v>
      </c>
      <c r="F67" s="416">
        <v>6</v>
      </c>
      <c r="G67" s="416">
        <v>8.5</v>
      </c>
      <c r="H67" s="455">
        <f t="shared" si="6"/>
        <v>0</v>
      </c>
      <c r="I67" s="7" t="s">
        <v>646</v>
      </c>
      <c r="R67" s="453">
        <f t="shared" ref="R67:R130" si="7">IF(J67="High",J$1/Total_Weighting*High/J$309,IF(J67="Medium",J$1/Total_Weighting*Medium/J$310,IF(J67="Low",J$1/Total_Weighting*Low/J$311,0)))</f>
        <v>0</v>
      </c>
      <c r="S67" s="453">
        <f t="shared" ref="S67:S130" si="8">IF(K67="High",K$1/Total_Weighting*High/K$309,IF(K67="Medium",K$1/Total_Weighting*Medium/K$310,IF(K67="Low",K$1/Total_Weighting*Low/K$311,0)))</f>
        <v>0</v>
      </c>
      <c r="T67" s="453">
        <f t="shared" ref="T67:T130" si="9">IF(L67="High",L$1/Total_Weighting*High/L$309,IF(L67="Medium",L$1/Total_Weighting*Medium/L$310,IF(L67="Low",L$1/Total_Weighting*Low/L$311,0)))</f>
        <v>0</v>
      </c>
      <c r="U67" s="453">
        <f t="shared" ref="U67:U130" si="10">IF(M67="High",M$1/Total_Weighting*High/M$309,IF(M67="Medium",M$1/Total_Weighting*Medium/M$310,IF(M67="Low",M$1/Total_Weighting*Low/M$311,0)))</f>
        <v>0</v>
      </c>
      <c r="V67" s="453">
        <f t="shared" ref="V67:V130" si="11">IF(N67="High",N$1/Total_Weighting*High/N$309,IF(N67="Medium",N$1/Total_Weighting*Medium/N$310,IF(N67="Low",N$1/Total_Weighting*Low/N$311,0)))</f>
        <v>0</v>
      </c>
      <c r="W67" s="453">
        <f t="shared" ref="W67:W130" si="12">IF(O67="High",O$1/Total_Weighting*High/O$309,IF(O67="Medium",O$1/Total_Weighting*Medium/O$310,IF(O67="Low",O$1/Total_Weighting*Low/O$311,0)))</f>
        <v>0</v>
      </c>
    </row>
    <row r="68" spans="1:23" ht="12.75" customHeight="1" x14ac:dyDescent="0.25">
      <c r="A68" s="7" t="s">
        <v>647</v>
      </c>
      <c r="B68" s="416">
        <v>8.1666666666666661</v>
      </c>
      <c r="C68" s="416">
        <v>7</v>
      </c>
      <c r="D68" s="416">
        <v>8.3333333333333339</v>
      </c>
      <c r="E68" s="416">
        <v>6.75</v>
      </c>
      <c r="F68" s="416">
        <v>6.75</v>
      </c>
      <c r="G68" s="416">
        <v>5.25</v>
      </c>
      <c r="H68" s="455">
        <f t="shared" ref="H68:H131" si="13">SUM(R68:W68)</f>
        <v>0</v>
      </c>
      <c r="I68" s="7" t="s">
        <v>647</v>
      </c>
      <c r="R68" s="453">
        <f t="shared" si="7"/>
        <v>0</v>
      </c>
      <c r="S68" s="453">
        <f t="shared" si="8"/>
        <v>0</v>
      </c>
      <c r="T68" s="453">
        <f t="shared" si="9"/>
        <v>0</v>
      </c>
      <c r="U68" s="453">
        <f t="shared" si="10"/>
        <v>0</v>
      </c>
      <c r="V68" s="453">
        <f t="shared" si="11"/>
        <v>0</v>
      </c>
      <c r="W68" s="453">
        <f t="shared" si="12"/>
        <v>0</v>
      </c>
    </row>
    <row r="69" spans="1:23" ht="12.75" customHeight="1" x14ac:dyDescent="0.25">
      <c r="A69" s="7" t="s">
        <v>648</v>
      </c>
      <c r="B69" s="416">
        <v>7.333333333333333</v>
      </c>
      <c r="C69" s="416">
        <v>4.5</v>
      </c>
      <c r="D69" s="416">
        <v>4.833333333333333</v>
      </c>
      <c r="E69" s="416">
        <v>5.25</v>
      </c>
      <c r="F69" s="416">
        <v>5.75</v>
      </c>
      <c r="G69" s="416">
        <v>3.5</v>
      </c>
      <c r="H69" s="455">
        <f t="shared" si="13"/>
        <v>0</v>
      </c>
      <c r="I69" s="7" t="s">
        <v>648</v>
      </c>
      <c r="R69" s="453">
        <f t="shared" si="7"/>
        <v>0</v>
      </c>
      <c r="S69" s="453">
        <f t="shared" si="8"/>
        <v>0</v>
      </c>
      <c r="T69" s="453">
        <f t="shared" si="9"/>
        <v>0</v>
      </c>
      <c r="U69" s="453">
        <f t="shared" si="10"/>
        <v>0</v>
      </c>
      <c r="V69" s="453">
        <f t="shared" si="11"/>
        <v>0</v>
      </c>
      <c r="W69" s="453">
        <f t="shared" si="12"/>
        <v>0</v>
      </c>
    </row>
    <row r="70" spans="1:23" ht="12.75" customHeight="1" x14ac:dyDescent="0.25">
      <c r="A70" s="7" t="s">
        <v>649</v>
      </c>
      <c r="B70" s="416">
        <v>9</v>
      </c>
      <c r="C70" s="416">
        <v>7.666666666666667</v>
      </c>
      <c r="D70" s="416">
        <v>7</v>
      </c>
      <c r="E70" s="416">
        <v>5.5</v>
      </c>
      <c r="F70" s="416">
        <v>3.75</v>
      </c>
      <c r="G70" s="416">
        <v>3.75</v>
      </c>
      <c r="H70" s="455">
        <f t="shared" si="13"/>
        <v>0</v>
      </c>
      <c r="I70" s="7" t="s">
        <v>649</v>
      </c>
      <c r="R70" s="453">
        <f t="shared" si="7"/>
        <v>0</v>
      </c>
      <c r="S70" s="453">
        <f t="shared" si="8"/>
        <v>0</v>
      </c>
      <c r="T70" s="453">
        <f t="shared" si="9"/>
        <v>0</v>
      </c>
      <c r="U70" s="453">
        <f t="shared" si="10"/>
        <v>0</v>
      </c>
      <c r="V70" s="453">
        <f t="shared" si="11"/>
        <v>0</v>
      </c>
      <c r="W70" s="453">
        <f t="shared" si="12"/>
        <v>0</v>
      </c>
    </row>
    <row r="71" spans="1:23" ht="12.75" customHeight="1" x14ac:dyDescent="0.25">
      <c r="A71" s="7" t="s">
        <v>650</v>
      </c>
      <c r="B71" s="416">
        <v>9.6666666666666661</v>
      </c>
      <c r="C71" s="416">
        <v>8.3333333333333339</v>
      </c>
      <c r="D71" s="416">
        <v>7.333333333333333</v>
      </c>
      <c r="E71" s="416">
        <v>8</v>
      </c>
      <c r="F71" s="416">
        <v>7.75</v>
      </c>
      <c r="G71" s="416">
        <v>8</v>
      </c>
      <c r="H71" s="455">
        <f t="shared" si="13"/>
        <v>0</v>
      </c>
      <c r="I71" s="7" t="s">
        <v>650</v>
      </c>
      <c r="R71" s="453">
        <f t="shared" si="7"/>
        <v>0</v>
      </c>
      <c r="S71" s="453">
        <f t="shared" si="8"/>
        <v>0</v>
      </c>
      <c r="T71" s="453">
        <f t="shared" si="9"/>
        <v>0</v>
      </c>
      <c r="U71" s="453">
        <f t="shared" si="10"/>
        <v>0</v>
      </c>
      <c r="V71" s="453">
        <f t="shared" si="11"/>
        <v>0</v>
      </c>
      <c r="W71" s="453">
        <f t="shared" si="12"/>
        <v>0</v>
      </c>
    </row>
    <row r="72" spans="1:23" ht="12.75" customHeight="1" x14ac:dyDescent="0.25">
      <c r="A72" s="7" t="s">
        <v>651</v>
      </c>
      <c r="B72" s="416">
        <v>8.8333333333333339</v>
      </c>
      <c r="C72" s="416">
        <v>9</v>
      </c>
      <c r="D72" s="416">
        <v>7.666666666666667</v>
      </c>
      <c r="E72" s="416">
        <v>7.75</v>
      </c>
      <c r="F72" s="416">
        <v>6.25</v>
      </c>
      <c r="G72" s="416">
        <v>5.25</v>
      </c>
      <c r="H72" s="455">
        <f t="shared" si="13"/>
        <v>0</v>
      </c>
      <c r="I72" s="7" t="s">
        <v>651</v>
      </c>
      <c r="R72" s="453">
        <f t="shared" si="7"/>
        <v>0</v>
      </c>
      <c r="S72" s="453">
        <f t="shared" si="8"/>
        <v>0</v>
      </c>
      <c r="T72" s="453">
        <f t="shared" si="9"/>
        <v>0</v>
      </c>
      <c r="U72" s="453">
        <f t="shared" si="10"/>
        <v>0</v>
      </c>
      <c r="V72" s="453">
        <f t="shared" si="11"/>
        <v>0</v>
      </c>
      <c r="W72" s="453">
        <f t="shared" si="12"/>
        <v>0</v>
      </c>
    </row>
    <row r="73" spans="1:23" ht="12.75" customHeight="1" x14ac:dyDescent="0.25">
      <c r="A73" s="7" t="s">
        <v>652</v>
      </c>
      <c r="B73" s="416">
        <v>7.166666666666667</v>
      </c>
      <c r="C73" s="416">
        <v>7</v>
      </c>
      <c r="D73" s="416">
        <v>7.666666666666667</v>
      </c>
      <c r="E73" s="416">
        <v>7.75</v>
      </c>
      <c r="F73" s="416">
        <v>5.5</v>
      </c>
      <c r="G73" s="416">
        <v>3.5</v>
      </c>
      <c r="H73" s="455">
        <f t="shared" si="13"/>
        <v>0</v>
      </c>
      <c r="I73" s="7" t="s">
        <v>652</v>
      </c>
      <c r="R73" s="453">
        <f t="shared" si="7"/>
        <v>0</v>
      </c>
      <c r="S73" s="453">
        <f t="shared" si="8"/>
        <v>0</v>
      </c>
      <c r="T73" s="453">
        <f t="shared" si="9"/>
        <v>0</v>
      </c>
      <c r="U73" s="453">
        <f t="shared" si="10"/>
        <v>0</v>
      </c>
      <c r="V73" s="453">
        <f t="shared" si="11"/>
        <v>0</v>
      </c>
      <c r="W73" s="453">
        <f t="shared" si="12"/>
        <v>0</v>
      </c>
    </row>
    <row r="74" spans="1:23" ht="12.75" customHeight="1" x14ac:dyDescent="0.25">
      <c r="A74" s="7" t="s">
        <v>653</v>
      </c>
      <c r="B74" s="416">
        <v>7.833333333333333</v>
      </c>
      <c r="C74" s="416">
        <v>7.333333333333333</v>
      </c>
      <c r="D74" s="416">
        <v>8.3333333333333339</v>
      </c>
      <c r="E74" s="416">
        <v>7.75</v>
      </c>
      <c r="F74" s="416">
        <v>7.25</v>
      </c>
      <c r="G74" s="416">
        <v>7.5</v>
      </c>
      <c r="H74" s="455">
        <f t="shared" si="13"/>
        <v>0</v>
      </c>
      <c r="I74" s="7" t="s">
        <v>653</v>
      </c>
      <c r="R74" s="453">
        <f t="shared" si="7"/>
        <v>0</v>
      </c>
      <c r="S74" s="453">
        <f t="shared" si="8"/>
        <v>0</v>
      </c>
      <c r="T74" s="453">
        <f t="shared" si="9"/>
        <v>0</v>
      </c>
      <c r="U74" s="453">
        <f t="shared" si="10"/>
        <v>0</v>
      </c>
      <c r="V74" s="453">
        <f t="shared" si="11"/>
        <v>0</v>
      </c>
      <c r="W74" s="453">
        <f t="shared" si="12"/>
        <v>0</v>
      </c>
    </row>
    <row r="75" spans="1:23" ht="12.75" customHeight="1" x14ac:dyDescent="0.25">
      <c r="A75" s="7" t="s">
        <v>654</v>
      </c>
      <c r="B75" s="416">
        <v>9.1666666666666661</v>
      </c>
      <c r="C75" s="416">
        <v>8.8333333333333339</v>
      </c>
      <c r="D75" s="416">
        <v>9</v>
      </c>
      <c r="E75" s="416">
        <v>7</v>
      </c>
      <c r="F75" s="416">
        <v>9</v>
      </c>
      <c r="G75" s="416">
        <v>8</v>
      </c>
      <c r="H75" s="455">
        <f t="shared" si="13"/>
        <v>0</v>
      </c>
      <c r="I75" s="7" t="s">
        <v>654</v>
      </c>
      <c r="R75" s="453">
        <f t="shared" si="7"/>
        <v>0</v>
      </c>
      <c r="S75" s="453">
        <f t="shared" si="8"/>
        <v>0</v>
      </c>
      <c r="T75" s="453">
        <f t="shared" si="9"/>
        <v>0</v>
      </c>
      <c r="U75" s="453">
        <f t="shared" si="10"/>
        <v>0</v>
      </c>
      <c r="V75" s="453">
        <f t="shared" si="11"/>
        <v>0</v>
      </c>
      <c r="W75" s="453">
        <f t="shared" si="12"/>
        <v>0</v>
      </c>
    </row>
    <row r="76" spans="1:23" ht="12.75" customHeight="1" x14ac:dyDescent="0.25">
      <c r="A76" s="7" t="s">
        <v>655</v>
      </c>
      <c r="B76" s="416">
        <v>5.5</v>
      </c>
      <c r="C76" s="416">
        <v>7.666666666666667</v>
      </c>
      <c r="D76" s="416">
        <v>4.333333333333333</v>
      </c>
      <c r="E76" s="416">
        <v>1.5</v>
      </c>
      <c r="F76" s="416">
        <v>1</v>
      </c>
      <c r="G76" s="416">
        <v>1</v>
      </c>
      <c r="H76" s="455">
        <f t="shared" si="13"/>
        <v>0</v>
      </c>
      <c r="I76" s="7" t="s">
        <v>655</v>
      </c>
      <c r="R76" s="453">
        <f t="shared" si="7"/>
        <v>0</v>
      </c>
      <c r="S76" s="453">
        <f t="shared" si="8"/>
        <v>0</v>
      </c>
      <c r="T76" s="453">
        <f t="shared" si="9"/>
        <v>0</v>
      </c>
      <c r="U76" s="453">
        <f t="shared" si="10"/>
        <v>0</v>
      </c>
      <c r="V76" s="453">
        <f t="shared" si="11"/>
        <v>0</v>
      </c>
      <c r="W76" s="453">
        <f t="shared" si="12"/>
        <v>0</v>
      </c>
    </row>
    <row r="77" spans="1:23" ht="12.75" customHeight="1" x14ac:dyDescent="0.25">
      <c r="A77" s="7" t="s">
        <v>656</v>
      </c>
      <c r="B77" s="416">
        <v>8.6666666666666661</v>
      </c>
      <c r="C77" s="416">
        <v>6.333333333333333</v>
      </c>
      <c r="D77" s="416">
        <v>5.333333333333333</v>
      </c>
      <c r="E77" s="416">
        <v>8</v>
      </c>
      <c r="F77" s="416">
        <v>4.5</v>
      </c>
      <c r="G77" s="416">
        <v>4.5</v>
      </c>
      <c r="H77" s="455">
        <f t="shared" si="13"/>
        <v>264</v>
      </c>
      <c r="I77" s="7" t="s">
        <v>656</v>
      </c>
      <c r="O77" s="438" t="s">
        <v>130</v>
      </c>
      <c r="R77" s="453">
        <f t="shared" si="7"/>
        <v>0</v>
      </c>
      <c r="S77" s="453">
        <f t="shared" si="8"/>
        <v>0</v>
      </c>
      <c r="T77" s="453">
        <f t="shared" si="9"/>
        <v>0</v>
      </c>
      <c r="U77" s="453">
        <f t="shared" si="10"/>
        <v>0</v>
      </c>
      <c r="V77" s="453">
        <f t="shared" si="11"/>
        <v>0</v>
      </c>
      <c r="W77" s="453">
        <f t="shared" si="12"/>
        <v>264</v>
      </c>
    </row>
    <row r="78" spans="1:23" ht="12.75" customHeight="1" x14ac:dyDescent="0.25">
      <c r="A78" s="7" t="s">
        <v>657</v>
      </c>
      <c r="B78" s="416">
        <v>7.333333333333333</v>
      </c>
      <c r="C78" s="416">
        <v>7</v>
      </c>
      <c r="D78" s="416">
        <v>7</v>
      </c>
      <c r="E78" s="416">
        <v>9</v>
      </c>
      <c r="F78" s="416">
        <v>4.5</v>
      </c>
      <c r="G78" s="416">
        <v>4.5</v>
      </c>
      <c r="H78" s="455">
        <f t="shared" si="13"/>
        <v>0</v>
      </c>
      <c r="I78" s="7" t="s">
        <v>657</v>
      </c>
      <c r="R78" s="453">
        <f t="shared" si="7"/>
        <v>0</v>
      </c>
      <c r="S78" s="453">
        <f t="shared" si="8"/>
        <v>0</v>
      </c>
      <c r="T78" s="453">
        <f t="shared" si="9"/>
        <v>0</v>
      </c>
      <c r="U78" s="453">
        <f t="shared" si="10"/>
        <v>0</v>
      </c>
      <c r="V78" s="453">
        <f t="shared" si="11"/>
        <v>0</v>
      </c>
      <c r="W78" s="453">
        <f t="shared" si="12"/>
        <v>0</v>
      </c>
    </row>
    <row r="79" spans="1:23" ht="12.75" customHeight="1" x14ac:dyDescent="0.25">
      <c r="A79" s="7" t="s">
        <v>658</v>
      </c>
      <c r="B79" s="416">
        <v>9.6666666666666661</v>
      </c>
      <c r="C79" s="416">
        <v>9.6666666666666661</v>
      </c>
      <c r="D79" s="416">
        <v>8.3333333333333339</v>
      </c>
      <c r="E79" s="416">
        <v>9.5</v>
      </c>
      <c r="F79" s="416">
        <v>4.5</v>
      </c>
      <c r="G79" s="416">
        <v>4.5</v>
      </c>
      <c r="H79" s="455">
        <f t="shared" si="13"/>
        <v>792</v>
      </c>
      <c r="I79" s="7" t="s">
        <v>658</v>
      </c>
      <c r="O79" s="438" t="s">
        <v>131</v>
      </c>
      <c r="R79" s="453">
        <f t="shared" si="7"/>
        <v>0</v>
      </c>
      <c r="S79" s="453">
        <f t="shared" si="8"/>
        <v>0</v>
      </c>
      <c r="T79" s="453">
        <f t="shared" si="9"/>
        <v>0</v>
      </c>
      <c r="U79" s="453">
        <f t="shared" si="10"/>
        <v>0</v>
      </c>
      <c r="V79" s="453">
        <f t="shared" si="11"/>
        <v>0</v>
      </c>
      <c r="W79" s="453">
        <f t="shared" si="12"/>
        <v>792</v>
      </c>
    </row>
    <row r="80" spans="1:23" ht="12.75" customHeight="1" x14ac:dyDescent="0.25">
      <c r="A80" s="7" t="s">
        <v>659</v>
      </c>
      <c r="B80" s="416">
        <v>9.6666666666666661</v>
      </c>
      <c r="C80" s="416">
        <v>8</v>
      </c>
      <c r="D80" s="416">
        <v>6.666666666666667</v>
      </c>
      <c r="E80" s="416">
        <v>7.5</v>
      </c>
      <c r="F80" s="416">
        <v>4.5</v>
      </c>
      <c r="G80" s="416">
        <v>4.5</v>
      </c>
      <c r="H80" s="455">
        <f t="shared" si="13"/>
        <v>264</v>
      </c>
      <c r="I80" s="7" t="s">
        <v>659</v>
      </c>
      <c r="O80" s="438" t="s">
        <v>130</v>
      </c>
      <c r="R80" s="453">
        <f t="shared" si="7"/>
        <v>0</v>
      </c>
      <c r="S80" s="453">
        <f t="shared" si="8"/>
        <v>0</v>
      </c>
      <c r="T80" s="453">
        <f t="shared" si="9"/>
        <v>0</v>
      </c>
      <c r="U80" s="453">
        <f t="shared" si="10"/>
        <v>0</v>
      </c>
      <c r="V80" s="453">
        <f t="shared" si="11"/>
        <v>0</v>
      </c>
      <c r="W80" s="453">
        <f t="shared" si="12"/>
        <v>264</v>
      </c>
    </row>
    <row r="81" spans="1:23" ht="12.75" customHeight="1" x14ac:dyDescent="0.25">
      <c r="A81" s="7" t="s">
        <v>660</v>
      </c>
      <c r="B81" s="416">
        <v>6.333333333333333</v>
      </c>
      <c r="C81" s="416">
        <v>8</v>
      </c>
      <c r="D81" s="416">
        <v>7.333333333333333</v>
      </c>
      <c r="E81" s="416">
        <v>7.5</v>
      </c>
      <c r="F81" s="416">
        <v>4.5</v>
      </c>
      <c r="G81" s="416">
        <v>4.5</v>
      </c>
      <c r="H81" s="455">
        <f t="shared" si="13"/>
        <v>0</v>
      </c>
      <c r="I81" s="7" t="s">
        <v>660</v>
      </c>
      <c r="R81" s="453">
        <f t="shared" si="7"/>
        <v>0</v>
      </c>
      <c r="S81" s="453">
        <f t="shared" si="8"/>
        <v>0</v>
      </c>
      <c r="T81" s="453">
        <f t="shared" si="9"/>
        <v>0</v>
      </c>
      <c r="U81" s="453">
        <f t="shared" si="10"/>
        <v>0</v>
      </c>
      <c r="V81" s="453">
        <f t="shared" si="11"/>
        <v>0</v>
      </c>
      <c r="W81" s="453">
        <f t="shared" si="12"/>
        <v>0</v>
      </c>
    </row>
    <row r="82" spans="1:23" ht="12.75" customHeight="1" x14ac:dyDescent="0.25">
      <c r="A82" s="7" t="s">
        <v>661</v>
      </c>
      <c r="B82" s="416">
        <v>8.3333333333333339</v>
      </c>
      <c r="C82" s="416">
        <v>5.333333333333333</v>
      </c>
      <c r="D82" s="416">
        <v>2.6666666666666665</v>
      </c>
      <c r="E82" s="416">
        <v>6.5</v>
      </c>
      <c r="F82" s="416">
        <v>5.5</v>
      </c>
      <c r="G82" s="416">
        <v>5</v>
      </c>
      <c r="H82" s="455">
        <f t="shared" si="13"/>
        <v>0</v>
      </c>
      <c r="I82" s="7" t="s">
        <v>661</v>
      </c>
      <c r="R82" s="453">
        <f t="shared" si="7"/>
        <v>0</v>
      </c>
      <c r="S82" s="453">
        <f t="shared" si="8"/>
        <v>0</v>
      </c>
      <c r="T82" s="453">
        <f t="shared" si="9"/>
        <v>0</v>
      </c>
      <c r="U82" s="453">
        <f t="shared" si="10"/>
        <v>0</v>
      </c>
      <c r="V82" s="453">
        <f t="shared" si="11"/>
        <v>0</v>
      </c>
      <c r="W82" s="453">
        <f t="shared" si="12"/>
        <v>0</v>
      </c>
    </row>
    <row r="83" spans="1:23" ht="12.75" customHeight="1" x14ac:dyDescent="0.25">
      <c r="A83" s="7" t="s">
        <v>662</v>
      </c>
      <c r="B83" s="416">
        <v>9</v>
      </c>
      <c r="C83" s="416">
        <v>5.333333333333333</v>
      </c>
      <c r="D83" s="416">
        <v>2.3333333333333335</v>
      </c>
      <c r="E83" s="416">
        <v>4.5</v>
      </c>
      <c r="F83" s="416">
        <v>4</v>
      </c>
      <c r="G83" s="416">
        <v>1</v>
      </c>
      <c r="H83" s="455">
        <f t="shared" si="13"/>
        <v>0</v>
      </c>
      <c r="I83" s="7" t="s">
        <v>662</v>
      </c>
      <c r="R83" s="453">
        <f t="shared" si="7"/>
        <v>0</v>
      </c>
      <c r="S83" s="453">
        <f t="shared" si="8"/>
        <v>0</v>
      </c>
      <c r="T83" s="453">
        <f t="shared" si="9"/>
        <v>0</v>
      </c>
      <c r="U83" s="453">
        <f t="shared" si="10"/>
        <v>0</v>
      </c>
      <c r="V83" s="453">
        <f t="shared" si="11"/>
        <v>0</v>
      </c>
      <c r="W83" s="453">
        <f t="shared" si="12"/>
        <v>0</v>
      </c>
    </row>
    <row r="84" spans="1:23" ht="12.75" customHeight="1" x14ac:dyDescent="0.25">
      <c r="A84" s="7" t="s">
        <v>663</v>
      </c>
      <c r="B84" s="416">
        <v>8</v>
      </c>
      <c r="C84" s="416">
        <v>10</v>
      </c>
      <c r="D84" s="416">
        <v>4.666666666666667</v>
      </c>
      <c r="E84" s="416">
        <v>10</v>
      </c>
      <c r="F84" s="416">
        <v>8.3333333333333339</v>
      </c>
      <c r="G84" s="416">
        <v>10</v>
      </c>
      <c r="H84" s="455">
        <f t="shared" si="13"/>
        <v>0</v>
      </c>
      <c r="I84" s="7" t="s">
        <v>663</v>
      </c>
      <c r="R84" s="453">
        <f t="shared" si="7"/>
        <v>0</v>
      </c>
      <c r="S84" s="453">
        <f t="shared" si="8"/>
        <v>0</v>
      </c>
      <c r="T84" s="453">
        <f t="shared" si="9"/>
        <v>0</v>
      </c>
      <c r="U84" s="453">
        <f t="shared" si="10"/>
        <v>0</v>
      </c>
      <c r="V84" s="453">
        <f t="shared" si="11"/>
        <v>0</v>
      </c>
      <c r="W84" s="453">
        <f t="shared" si="12"/>
        <v>0</v>
      </c>
    </row>
    <row r="85" spans="1:23" ht="12.75" customHeight="1" x14ac:dyDescent="0.25">
      <c r="A85" s="7" t="s">
        <v>664</v>
      </c>
      <c r="B85" s="416">
        <v>10</v>
      </c>
      <c r="C85" s="416">
        <v>10</v>
      </c>
      <c r="D85" s="416">
        <v>10</v>
      </c>
      <c r="E85" s="416">
        <v>10</v>
      </c>
      <c r="F85" s="416">
        <v>8.3333333333333339</v>
      </c>
      <c r="G85" s="416">
        <v>10</v>
      </c>
      <c r="H85" s="455">
        <f t="shared" si="13"/>
        <v>0</v>
      </c>
      <c r="I85" s="7" t="s">
        <v>664</v>
      </c>
      <c r="R85" s="453">
        <f t="shared" si="7"/>
        <v>0</v>
      </c>
      <c r="S85" s="453">
        <f t="shared" si="8"/>
        <v>0</v>
      </c>
      <c r="T85" s="453">
        <f t="shared" si="9"/>
        <v>0</v>
      </c>
      <c r="U85" s="453">
        <f t="shared" si="10"/>
        <v>0</v>
      </c>
      <c r="V85" s="453">
        <f t="shared" si="11"/>
        <v>0</v>
      </c>
      <c r="W85" s="453">
        <f t="shared" si="12"/>
        <v>0</v>
      </c>
    </row>
    <row r="86" spans="1:23" ht="12.75" customHeight="1" x14ac:dyDescent="0.25">
      <c r="A86" s="7" t="s">
        <v>665</v>
      </c>
      <c r="B86" s="416">
        <v>6.666666666666667</v>
      </c>
      <c r="C86" s="416">
        <v>0.66666666666666663</v>
      </c>
      <c r="D86" s="416">
        <v>3.3333333333333335</v>
      </c>
      <c r="E86" s="416">
        <v>4.666666666666667</v>
      </c>
      <c r="F86" s="416">
        <v>8</v>
      </c>
      <c r="G86" s="416">
        <v>5</v>
      </c>
      <c r="H86" s="455">
        <f t="shared" si="13"/>
        <v>0</v>
      </c>
      <c r="I86" s="7" t="s">
        <v>665</v>
      </c>
      <c r="R86" s="453">
        <f t="shared" si="7"/>
        <v>0</v>
      </c>
      <c r="S86" s="453">
        <f t="shared" si="8"/>
        <v>0</v>
      </c>
      <c r="T86" s="453">
        <f t="shared" si="9"/>
        <v>0</v>
      </c>
      <c r="U86" s="453">
        <f t="shared" si="10"/>
        <v>0</v>
      </c>
      <c r="V86" s="453">
        <f t="shared" si="11"/>
        <v>0</v>
      </c>
      <c r="W86" s="453">
        <f t="shared" si="12"/>
        <v>0</v>
      </c>
    </row>
    <row r="87" spans="1:23" ht="12.75" customHeight="1" x14ac:dyDescent="0.25">
      <c r="A87" s="7" t="s">
        <v>666</v>
      </c>
      <c r="B87" s="416">
        <v>4.666666666666667</v>
      </c>
      <c r="C87" s="416">
        <v>2.6666666666666665</v>
      </c>
      <c r="D87" s="416">
        <v>5</v>
      </c>
      <c r="E87" s="416">
        <v>4.666666666666667</v>
      </c>
      <c r="F87" s="416">
        <v>10</v>
      </c>
      <c r="G87" s="416">
        <v>6.333333333333333</v>
      </c>
      <c r="H87" s="455">
        <f t="shared" si="13"/>
        <v>0</v>
      </c>
      <c r="I87" s="7" t="s">
        <v>666</v>
      </c>
      <c r="R87" s="453">
        <f t="shared" si="7"/>
        <v>0</v>
      </c>
      <c r="S87" s="453">
        <f t="shared" si="8"/>
        <v>0</v>
      </c>
      <c r="T87" s="453">
        <f t="shared" si="9"/>
        <v>0</v>
      </c>
      <c r="U87" s="453">
        <f t="shared" si="10"/>
        <v>0</v>
      </c>
      <c r="V87" s="453">
        <f t="shared" si="11"/>
        <v>0</v>
      </c>
      <c r="W87" s="453">
        <f t="shared" si="12"/>
        <v>0</v>
      </c>
    </row>
    <row r="88" spans="1:23" ht="12.75" customHeight="1" x14ac:dyDescent="0.25">
      <c r="A88" s="7" t="s">
        <v>667</v>
      </c>
      <c r="B88" s="416">
        <v>8.6666666666666661</v>
      </c>
      <c r="C88" s="416">
        <v>10</v>
      </c>
      <c r="D88" s="416">
        <v>8</v>
      </c>
      <c r="E88" s="416">
        <v>4.666666666666667</v>
      </c>
      <c r="F88" s="416">
        <v>10</v>
      </c>
      <c r="G88" s="416">
        <v>3.3333333333333335</v>
      </c>
      <c r="H88" s="455">
        <f t="shared" si="13"/>
        <v>0</v>
      </c>
      <c r="I88" s="7" t="s">
        <v>667</v>
      </c>
      <c r="R88" s="453">
        <f t="shared" si="7"/>
        <v>0</v>
      </c>
      <c r="S88" s="453">
        <f t="shared" si="8"/>
        <v>0</v>
      </c>
      <c r="T88" s="453">
        <f t="shared" si="9"/>
        <v>0</v>
      </c>
      <c r="U88" s="453">
        <f t="shared" si="10"/>
        <v>0</v>
      </c>
      <c r="V88" s="453">
        <f t="shared" si="11"/>
        <v>0</v>
      </c>
      <c r="W88" s="453">
        <f t="shared" si="12"/>
        <v>0</v>
      </c>
    </row>
    <row r="89" spans="1:23" ht="12.75" customHeight="1" x14ac:dyDescent="0.25">
      <c r="A89" s="7" t="s">
        <v>668</v>
      </c>
      <c r="B89" s="416">
        <v>10</v>
      </c>
      <c r="C89" s="416">
        <v>10</v>
      </c>
      <c r="D89" s="416">
        <v>8</v>
      </c>
      <c r="E89" s="416">
        <v>10</v>
      </c>
      <c r="F89" s="416">
        <v>10</v>
      </c>
      <c r="G89" s="416">
        <v>0</v>
      </c>
      <c r="H89" s="455">
        <f t="shared" si="13"/>
        <v>0</v>
      </c>
      <c r="I89" s="7" t="s">
        <v>668</v>
      </c>
      <c r="R89" s="453">
        <f t="shared" si="7"/>
        <v>0</v>
      </c>
      <c r="S89" s="453">
        <f t="shared" si="8"/>
        <v>0</v>
      </c>
      <c r="T89" s="453">
        <f t="shared" si="9"/>
        <v>0</v>
      </c>
      <c r="U89" s="453">
        <f t="shared" si="10"/>
        <v>0</v>
      </c>
      <c r="V89" s="453">
        <f t="shared" si="11"/>
        <v>0</v>
      </c>
      <c r="W89" s="453">
        <f t="shared" si="12"/>
        <v>0</v>
      </c>
    </row>
    <row r="90" spans="1:23" ht="12.75" customHeight="1" x14ac:dyDescent="0.25">
      <c r="A90" s="7" t="s">
        <v>669</v>
      </c>
      <c r="B90" s="416">
        <v>4.333333333333333</v>
      </c>
      <c r="C90" s="416">
        <v>10</v>
      </c>
      <c r="D90" s="416">
        <v>7</v>
      </c>
      <c r="E90" s="416">
        <v>10</v>
      </c>
      <c r="F90" s="416">
        <v>10</v>
      </c>
      <c r="G90" s="416">
        <v>10</v>
      </c>
      <c r="H90" s="455">
        <f t="shared" si="13"/>
        <v>0</v>
      </c>
      <c r="I90" s="7" t="s">
        <v>669</v>
      </c>
      <c r="R90" s="453">
        <f t="shared" si="7"/>
        <v>0</v>
      </c>
      <c r="S90" s="453">
        <f t="shared" si="8"/>
        <v>0</v>
      </c>
      <c r="T90" s="453">
        <f t="shared" si="9"/>
        <v>0</v>
      </c>
      <c r="U90" s="453">
        <f t="shared" si="10"/>
        <v>0</v>
      </c>
      <c r="V90" s="453">
        <f t="shared" si="11"/>
        <v>0</v>
      </c>
      <c r="W90" s="453">
        <f t="shared" si="12"/>
        <v>0</v>
      </c>
    </row>
    <row r="91" spans="1:23" ht="12.75" customHeight="1" x14ac:dyDescent="0.25">
      <c r="A91" s="7" t="s">
        <v>670</v>
      </c>
      <c r="B91" s="416">
        <v>6</v>
      </c>
      <c r="C91" s="416">
        <v>10</v>
      </c>
      <c r="D91" s="416">
        <v>8.6666666666666661</v>
      </c>
      <c r="E91" s="416">
        <v>10</v>
      </c>
      <c r="F91" s="416">
        <v>8.6666666666666661</v>
      </c>
      <c r="G91" s="416">
        <v>8</v>
      </c>
      <c r="H91" s="455">
        <f t="shared" si="13"/>
        <v>0</v>
      </c>
      <c r="I91" s="7" t="s">
        <v>670</v>
      </c>
      <c r="R91" s="453">
        <f t="shared" si="7"/>
        <v>0</v>
      </c>
      <c r="S91" s="453">
        <f t="shared" si="8"/>
        <v>0</v>
      </c>
      <c r="T91" s="453">
        <f t="shared" si="9"/>
        <v>0</v>
      </c>
      <c r="U91" s="453">
        <f t="shared" si="10"/>
        <v>0</v>
      </c>
      <c r="V91" s="453">
        <f t="shared" si="11"/>
        <v>0</v>
      </c>
      <c r="W91" s="453">
        <f t="shared" si="12"/>
        <v>0</v>
      </c>
    </row>
    <row r="92" spans="1:23" ht="12.75" customHeight="1" x14ac:dyDescent="0.25">
      <c r="A92" s="7" t="s">
        <v>671</v>
      </c>
      <c r="B92" s="416">
        <v>7</v>
      </c>
      <c r="C92" s="416">
        <v>5.333333333333333</v>
      </c>
      <c r="D92" s="416">
        <v>4</v>
      </c>
      <c r="E92" s="416">
        <v>7.666666666666667</v>
      </c>
      <c r="F92" s="416">
        <v>7.333333333333333</v>
      </c>
      <c r="G92" s="416">
        <v>7.333333333333333</v>
      </c>
      <c r="H92" s="455">
        <f t="shared" si="13"/>
        <v>0</v>
      </c>
      <c r="I92" s="7" t="s">
        <v>671</v>
      </c>
      <c r="R92" s="453">
        <f t="shared" si="7"/>
        <v>0</v>
      </c>
      <c r="S92" s="453">
        <f t="shared" si="8"/>
        <v>0</v>
      </c>
      <c r="T92" s="453">
        <f t="shared" si="9"/>
        <v>0</v>
      </c>
      <c r="U92" s="453">
        <f t="shared" si="10"/>
        <v>0</v>
      </c>
      <c r="V92" s="453">
        <f t="shared" si="11"/>
        <v>0</v>
      </c>
      <c r="W92" s="453">
        <f t="shared" si="12"/>
        <v>0</v>
      </c>
    </row>
    <row r="93" spans="1:23" ht="12.75" customHeight="1" x14ac:dyDescent="0.25">
      <c r="A93" s="7" t="s">
        <v>672</v>
      </c>
      <c r="B93" s="416">
        <v>8.3333333333333339</v>
      </c>
      <c r="C93" s="416">
        <v>7.666666666666667</v>
      </c>
      <c r="D93" s="416">
        <v>5.333333333333333</v>
      </c>
      <c r="E93" s="416">
        <v>7.333333333333333</v>
      </c>
      <c r="F93" s="416">
        <v>7.333333333333333</v>
      </c>
      <c r="G93" s="416">
        <v>4</v>
      </c>
      <c r="H93" s="455">
        <f t="shared" si="13"/>
        <v>0</v>
      </c>
      <c r="I93" s="7" t="s">
        <v>672</v>
      </c>
      <c r="R93" s="453">
        <f t="shared" si="7"/>
        <v>0</v>
      </c>
      <c r="S93" s="453">
        <f t="shared" si="8"/>
        <v>0</v>
      </c>
      <c r="T93" s="453">
        <f t="shared" si="9"/>
        <v>0</v>
      </c>
      <c r="U93" s="453">
        <f t="shared" si="10"/>
        <v>0</v>
      </c>
      <c r="V93" s="453">
        <f t="shared" si="11"/>
        <v>0</v>
      </c>
      <c r="W93" s="453">
        <f t="shared" si="12"/>
        <v>0</v>
      </c>
    </row>
    <row r="94" spans="1:23" ht="12.75" customHeight="1" x14ac:dyDescent="0.25">
      <c r="A94" s="7" t="s">
        <v>673</v>
      </c>
      <c r="B94" s="416">
        <v>5</v>
      </c>
      <c r="C94" s="416">
        <v>10</v>
      </c>
      <c r="D94" s="416">
        <v>6.666666666666667</v>
      </c>
      <c r="E94" s="416">
        <v>10</v>
      </c>
      <c r="F94" s="416">
        <v>7.333333333333333</v>
      </c>
      <c r="G94" s="416">
        <v>4.666666666666667</v>
      </c>
      <c r="H94" s="455">
        <f t="shared" si="13"/>
        <v>0</v>
      </c>
      <c r="I94" s="7" t="s">
        <v>673</v>
      </c>
      <c r="R94" s="453">
        <f t="shared" si="7"/>
        <v>0</v>
      </c>
      <c r="S94" s="453">
        <f t="shared" si="8"/>
        <v>0</v>
      </c>
      <c r="T94" s="453">
        <f t="shared" si="9"/>
        <v>0</v>
      </c>
      <c r="U94" s="453">
        <f t="shared" si="10"/>
        <v>0</v>
      </c>
      <c r="V94" s="453">
        <f t="shared" si="11"/>
        <v>0</v>
      </c>
      <c r="W94" s="453">
        <f t="shared" si="12"/>
        <v>0</v>
      </c>
    </row>
    <row r="95" spans="1:23" ht="12.75" customHeight="1" x14ac:dyDescent="0.25">
      <c r="A95" s="7" t="s">
        <v>674</v>
      </c>
      <c r="B95" s="416">
        <v>9.3333333333333339</v>
      </c>
      <c r="C95" s="416">
        <v>6.666666666666667</v>
      </c>
      <c r="D95" s="416">
        <v>6.666666666666667</v>
      </c>
      <c r="E95" s="416">
        <v>7</v>
      </c>
      <c r="F95" s="416">
        <v>7.333333333333333</v>
      </c>
      <c r="G95" s="416">
        <v>6</v>
      </c>
      <c r="H95" s="455">
        <f t="shared" si="13"/>
        <v>0</v>
      </c>
      <c r="I95" s="7" t="s">
        <v>674</v>
      </c>
      <c r="R95" s="453">
        <f t="shared" si="7"/>
        <v>0</v>
      </c>
      <c r="S95" s="453">
        <f t="shared" si="8"/>
        <v>0</v>
      </c>
      <c r="T95" s="453">
        <f t="shared" si="9"/>
        <v>0</v>
      </c>
      <c r="U95" s="453">
        <f t="shared" si="10"/>
        <v>0</v>
      </c>
      <c r="V95" s="453">
        <f t="shared" si="11"/>
        <v>0</v>
      </c>
      <c r="W95" s="453">
        <f t="shared" si="12"/>
        <v>0</v>
      </c>
    </row>
    <row r="96" spans="1:23" ht="12.75" customHeight="1" x14ac:dyDescent="0.25">
      <c r="A96" s="7" t="s">
        <v>675</v>
      </c>
      <c r="B96" s="416">
        <v>10</v>
      </c>
      <c r="C96" s="416">
        <v>10</v>
      </c>
      <c r="D96" s="416">
        <v>10</v>
      </c>
      <c r="E96" s="416">
        <v>10</v>
      </c>
      <c r="F96" s="416">
        <v>10</v>
      </c>
      <c r="G96" s="416">
        <v>10</v>
      </c>
      <c r="H96" s="455">
        <f t="shared" si="13"/>
        <v>0</v>
      </c>
      <c r="I96" s="7" t="s">
        <v>675</v>
      </c>
      <c r="R96" s="453">
        <f t="shared" si="7"/>
        <v>0</v>
      </c>
      <c r="S96" s="453">
        <f t="shared" si="8"/>
        <v>0</v>
      </c>
      <c r="T96" s="453">
        <f t="shared" si="9"/>
        <v>0</v>
      </c>
      <c r="U96" s="453">
        <f t="shared" si="10"/>
        <v>0</v>
      </c>
      <c r="V96" s="453">
        <f t="shared" si="11"/>
        <v>0</v>
      </c>
      <c r="W96" s="453">
        <f t="shared" si="12"/>
        <v>0</v>
      </c>
    </row>
    <row r="97" spans="1:23" ht="12.75" customHeight="1" x14ac:dyDescent="0.25">
      <c r="A97" s="7" t="s">
        <v>676</v>
      </c>
      <c r="B97" s="416">
        <v>6.333333333333333</v>
      </c>
      <c r="C97" s="416">
        <v>10</v>
      </c>
      <c r="D97" s="416">
        <v>6.666666666666667</v>
      </c>
      <c r="E97" s="416">
        <v>10</v>
      </c>
      <c r="F97" s="416">
        <v>4</v>
      </c>
      <c r="G97" s="416">
        <v>2</v>
      </c>
      <c r="H97" s="455">
        <f t="shared" si="13"/>
        <v>0</v>
      </c>
      <c r="I97" s="7" t="s">
        <v>676</v>
      </c>
      <c r="R97" s="453">
        <f t="shared" si="7"/>
        <v>0</v>
      </c>
      <c r="S97" s="453">
        <f t="shared" si="8"/>
        <v>0</v>
      </c>
      <c r="T97" s="453">
        <f t="shared" si="9"/>
        <v>0</v>
      </c>
      <c r="U97" s="453">
        <f t="shared" si="10"/>
        <v>0</v>
      </c>
      <c r="V97" s="453">
        <f t="shared" si="11"/>
        <v>0</v>
      </c>
      <c r="W97" s="453">
        <f t="shared" si="12"/>
        <v>0</v>
      </c>
    </row>
    <row r="98" spans="1:23" ht="12.75" customHeight="1" x14ac:dyDescent="0.25">
      <c r="A98" s="7" t="s">
        <v>677</v>
      </c>
      <c r="B98" s="416">
        <v>6</v>
      </c>
      <c r="C98" s="416">
        <v>8</v>
      </c>
      <c r="D98" s="416">
        <v>3.3333333333333335</v>
      </c>
      <c r="E98" s="416">
        <v>8.6666666666666661</v>
      </c>
      <c r="F98" s="416">
        <v>6.666666666666667</v>
      </c>
      <c r="G98" s="416">
        <v>2</v>
      </c>
      <c r="H98" s="455">
        <f t="shared" si="13"/>
        <v>0</v>
      </c>
      <c r="I98" s="7" t="s">
        <v>677</v>
      </c>
      <c r="R98" s="453">
        <f t="shared" si="7"/>
        <v>0</v>
      </c>
      <c r="S98" s="453">
        <f t="shared" si="8"/>
        <v>0</v>
      </c>
      <c r="T98" s="453">
        <f t="shared" si="9"/>
        <v>0</v>
      </c>
      <c r="U98" s="453">
        <f t="shared" si="10"/>
        <v>0</v>
      </c>
      <c r="V98" s="453">
        <f t="shared" si="11"/>
        <v>0</v>
      </c>
      <c r="W98" s="453">
        <f t="shared" si="12"/>
        <v>0</v>
      </c>
    </row>
    <row r="99" spans="1:23" ht="12.75" customHeight="1" x14ac:dyDescent="0.25">
      <c r="A99" s="7" t="s">
        <v>678</v>
      </c>
      <c r="B99" s="416">
        <v>10</v>
      </c>
      <c r="C99" s="416">
        <v>10</v>
      </c>
      <c r="D99" s="416">
        <v>10</v>
      </c>
      <c r="E99" s="416">
        <v>10</v>
      </c>
      <c r="F99" s="416">
        <v>10</v>
      </c>
      <c r="G99" s="416">
        <v>10</v>
      </c>
      <c r="H99" s="455">
        <f t="shared" si="13"/>
        <v>0</v>
      </c>
      <c r="I99" s="7" t="s">
        <v>678</v>
      </c>
      <c r="R99" s="453">
        <f t="shared" si="7"/>
        <v>0</v>
      </c>
      <c r="S99" s="453">
        <f t="shared" si="8"/>
        <v>0</v>
      </c>
      <c r="T99" s="453">
        <f t="shared" si="9"/>
        <v>0</v>
      </c>
      <c r="U99" s="453">
        <f t="shared" si="10"/>
        <v>0</v>
      </c>
      <c r="V99" s="453">
        <f t="shared" si="11"/>
        <v>0</v>
      </c>
      <c r="W99" s="453">
        <f t="shared" si="12"/>
        <v>0</v>
      </c>
    </row>
    <row r="100" spans="1:23" ht="12.75" customHeight="1" x14ac:dyDescent="0.25">
      <c r="A100" s="7" t="s">
        <v>679</v>
      </c>
      <c r="B100" s="416">
        <v>5.333333333333333</v>
      </c>
      <c r="C100" s="416">
        <v>6.666666666666667</v>
      </c>
      <c r="D100" s="416">
        <v>2</v>
      </c>
      <c r="E100" s="416">
        <v>5.333333333333333</v>
      </c>
      <c r="F100" s="416">
        <v>5.333333333333333</v>
      </c>
      <c r="G100" s="416">
        <v>2.6666666666666665</v>
      </c>
      <c r="H100" s="455">
        <f t="shared" si="13"/>
        <v>0</v>
      </c>
      <c r="I100" s="7" t="s">
        <v>679</v>
      </c>
      <c r="R100" s="453">
        <f t="shared" si="7"/>
        <v>0</v>
      </c>
      <c r="S100" s="453">
        <f t="shared" si="8"/>
        <v>0</v>
      </c>
      <c r="T100" s="453">
        <f t="shared" si="9"/>
        <v>0</v>
      </c>
      <c r="U100" s="453">
        <f t="shared" si="10"/>
        <v>0</v>
      </c>
      <c r="V100" s="453">
        <f t="shared" si="11"/>
        <v>0</v>
      </c>
      <c r="W100" s="453">
        <f t="shared" si="12"/>
        <v>0</v>
      </c>
    </row>
    <row r="101" spans="1:23" ht="12.75" customHeight="1" x14ac:dyDescent="0.25">
      <c r="A101" s="7" t="s">
        <v>680</v>
      </c>
      <c r="B101" s="416">
        <v>5.333333333333333</v>
      </c>
      <c r="C101" s="416">
        <v>6.666666666666667</v>
      </c>
      <c r="D101" s="416">
        <v>2</v>
      </c>
      <c r="E101" s="416">
        <v>5.333333333333333</v>
      </c>
      <c r="F101" s="416">
        <v>5.333333333333333</v>
      </c>
      <c r="G101" s="416">
        <v>2.6666666666666665</v>
      </c>
      <c r="H101" s="455">
        <f t="shared" si="13"/>
        <v>0</v>
      </c>
      <c r="I101" s="7" t="s">
        <v>680</v>
      </c>
      <c r="R101" s="453">
        <f t="shared" si="7"/>
        <v>0</v>
      </c>
      <c r="S101" s="453">
        <f t="shared" si="8"/>
        <v>0</v>
      </c>
      <c r="T101" s="453">
        <f t="shared" si="9"/>
        <v>0</v>
      </c>
      <c r="U101" s="453">
        <f t="shared" si="10"/>
        <v>0</v>
      </c>
      <c r="V101" s="453">
        <f t="shared" si="11"/>
        <v>0</v>
      </c>
      <c r="W101" s="453">
        <f t="shared" si="12"/>
        <v>0</v>
      </c>
    </row>
    <row r="102" spans="1:23" ht="12.75" customHeight="1" x14ac:dyDescent="0.25">
      <c r="A102" s="7" t="s">
        <v>681</v>
      </c>
      <c r="B102" s="416">
        <v>5.333333333333333</v>
      </c>
      <c r="C102" s="416">
        <v>6.666666666666667</v>
      </c>
      <c r="D102" s="416">
        <v>2</v>
      </c>
      <c r="E102" s="416">
        <v>8</v>
      </c>
      <c r="F102" s="416">
        <v>5.333333333333333</v>
      </c>
      <c r="G102" s="416">
        <v>2.6666666666666665</v>
      </c>
      <c r="H102" s="455">
        <f t="shared" si="13"/>
        <v>0</v>
      </c>
      <c r="I102" s="7" t="s">
        <v>681</v>
      </c>
      <c r="R102" s="453">
        <f t="shared" si="7"/>
        <v>0</v>
      </c>
      <c r="S102" s="453">
        <f t="shared" si="8"/>
        <v>0</v>
      </c>
      <c r="T102" s="453">
        <f t="shared" si="9"/>
        <v>0</v>
      </c>
      <c r="U102" s="453">
        <f t="shared" si="10"/>
        <v>0</v>
      </c>
      <c r="V102" s="453">
        <f t="shared" si="11"/>
        <v>0</v>
      </c>
      <c r="W102" s="453">
        <f t="shared" si="12"/>
        <v>0</v>
      </c>
    </row>
    <row r="103" spans="1:23" ht="12.75" customHeight="1" x14ac:dyDescent="0.25">
      <c r="A103" s="7" t="s">
        <v>682</v>
      </c>
      <c r="B103" s="416">
        <v>10</v>
      </c>
      <c r="C103" s="416">
        <v>8</v>
      </c>
      <c r="D103" s="416">
        <v>10</v>
      </c>
      <c r="E103" s="416">
        <v>7</v>
      </c>
      <c r="F103" s="416">
        <v>10</v>
      </c>
      <c r="G103" s="416">
        <v>9</v>
      </c>
      <c r="H103" s="455">
        <f t="shared" si="13"/>
        <v>0</v>
      </c>
      <c r="I103" s="7" t="s">
        <v>682</v>
      </c>
      <c r="R103" s="453">
        <f t="shared" si="7"/>
        <v>0</v>
      </c>
      <c r="S103" s="453">
        <f t="shared" si="8"/>
        <v>0</v>
      </c>
      <c r="T103" s="453">
        <f t="shared" si="9"/>
        <v>0</v>
      </c>
      <c r="U103" s="453">
        <f t="shared" si="10"/>
        <v>0</v>
      </c>
      <c r="V103" s="453">
        <f t="shared" si="11"/>
        <v>0</v>
      </c>
      <c r="W103" s="453">
        <f t="shared" si="12"/>
        <v>0</v>
      </c>
    </row>
    <row r="104" spans="1:23" ht="12.75" customHeight="1" x14ac:dyDescent="0.25">
      <c r="A104" s="7" t="s">
        <v>683</v>
      </c>
      <c r="B104" s="416">
        <v>3.3333333333333335</v>
      </c>
      <c r="C104" s="416">
        <v>6</v>
      </c>
      <c r="D104" s="416">
        <v>0.66666666666666663</v>
      </c>
      <c r="E104" s="416">
        <v>2</v>
      </c>
      <c r="F104" s="416">
        <v>4.666666666666667</v>
      </c>
      <c r="G104" s="416">
        <v>2</v>
      </c>
      <c r="H104" s="455">
        <f t="shared" si="13"/>
        <v>0</v>
      </c>
      <c r="I104" s="7" t="s">
        <v>683</v>
      </c>
      <c r="R104" s="453">
        <f t="shared" si="7"/>
        <v>0</v>
      </c>
      <c r="S104" s="453">
        <f t="shared" si="8"/>
        <v>0</v>
      </c>
      <c r="T104" s="453">
        <f t="shared" si="9"/>
        <v>0</v>
      </c>
      <c r="U104" s="453">
        <f t="shared" si="10"/>
        <v>0</v>
      </c>
      <c r="V104" s="453">
        <f t="shared" si="11"/>
        <v>0</v>
      </c>
      <c r="W104" s="453">
        <f t="shared" si="12"/>
        <v>0</v>
      </c>
    </row>
    <row r="105" spans="1:23" ht="25.5" customHeight="1" x14ac:dyDescent="0.25">
      <c r="A105" s="7" t="s">
        <v>684</v>
      </c>
      <c r="B105" s="416">
        <v>8.3333333333333339</v>
      </c>
      <c r="C105" s="416">
        <v>7.666666666666667</v>
      </c>
      <c r="D105" s="416">
        <v>6</v>
      </c>
      <c r="E105" s="416">
        <v>7</v>
      </c>
      <c r="F105" s="416">
        <v>5</v>
      </c>
      <c r="G105" s="416">
        <v>5.5</v>
      </c>
      <c r="H105" s="455">
        <f t="shared" si="13"/>
        <v>0</v>
      </c>
      <c r="I105" s="7" t="s">
        <v>684</v>
      </c>
      <c r="R105" s="453">
        <f t="shared" si="7"/>
        <v>0</v>
      </c>
      <c r="S105" s="453">
        <f t="shared" si="8"/>
        <v>0</v>
      </c>
      <c r="T105" s="453">
        <f t="shared" si="9"/>
        <v>0</v>
      </c>
      <c r="U105" s="453">
        <f t="shared" si="10"/>
        <v>0</v>
      </c>
      <c r="V105" s="453">
        <f t="shared" si="11"/>
        <v>0</v>
      </c>
      <c r="W105" s="453">
        <f t="shared" si="12"/>
        <v>0</v>
      </c>
    </row>
    <row r="106" spans="1:23" ht="12.75" customHeight="1" x14ac:dyDescent="0.25">
      <c r="A106" s="7" t="s">
        <v>685</v>
      </c>
      <c r="B106" s="416">
        <v>3.3333333333333335</v>
      </c>
      <c r="C106" s="416">
        <v>5.666666666666667</v>
      </c>
      <c r="D106" s="416">
        <v>2.6666666666666665</v>
      </c>
      <c r="E106" s="416">
        <v>5</v>
      </c>
      <c r="F106" s="416">
        <v>4.5</v>
      </c>
      <c r="G106" s="416">
        <v>1.5</v>
      </c>
      <c r="H106" s="455">
        <f t="shared" si="13"/>
        <v>0</v>
      </c>
      <c r="I106" s="7" t="s">
        <v>685</v>
      </c>
      <c r="R106" s="453">
        <f t="shared" si="7"/>
        <v>0</v>
      </c>
      <c r="S106" s="453">
        <f t="shared" si="8"/>
        <v>0</v>
      </c>
      <c r="T106" s="453">
        <f t="shared" si="9"/>
        <v>0</v>
      </c>
      <c r="U106" s="453">
        <f t="shared" si="10"/>
        <v>0</v>
      </c>
      <c r="V106" s="453">
        <f t="shared" si="11"/>
        <v>0</v>
      </c>
      <c r="W106" s="453">
        <f t="shared" si="12"/>
        <v>0</v>
      </c>
    </row>
    <row r="107" spans="1:23" ht="12.75" customHeight="1" x14ac:dyDescent="0.25">
      <c r="A107" s="7" t="s">
        <v>686</v>
      </c>
      <c r="B107" s="416">
        <v>7.333333333333333</v>
      </c>
      <c r="C107" s="416">
        <v>7</v>
      </c>
      <c r="D107" s="416">
        <v>7</v>
      </c>
      <c r="E107" s="416">
        <v>8</v>
      </c>
      <c r="F107" s="416">
        <v>7</v>
      </c>
      <c r="G107" s="416">
        <v>6.5</v>
      </c>
      <c r="H107" s="455">
        <f t="shared" si="13"/>
        <v>0</v>
      </c>
      <c r="I107" s="7" t="s">
        <v>686</v>
      </c>
      <c r="R107" s="453">
        <f t="shared" si="7"/>
        <v>0</v>
      </c>
      <c r="S107" s="453">
        <f t="shared" si="8"/>
        <v>0</v>
      </c>
      <c r="T107" s="453">
        <f t="shared" si="9"/>
        <v>0</v>
      </c>
      <c r="U107" s="453">
        <f t="shared" si="10"/>
        <v>0</v>
      </c>
      <c r="V107" s="453">
        <f t="shared" si="11"/>
        <v>0</v>
      </c>
      <c r="W107" s="453">
        <f t="shared" si="12"/>
        <v>0</v>
      </c>
    </row>
    <row r="108" spans="1:23" ht="12.75" customHeight="1" x14ac:dyDescent="0.25">
      <c r="A108" s="7" t="s">
        <v>687</v>
      </c>
      <c r="B108" s="416">
        <v>7.666666666666667</v>
      </c>
      <c r="C108" s="416">
        <v>7.333333333333333</v>
      </c>
      <c r="D108" s="416">
        <v>7</v>
      </c>
      <c r="E108" s="416">
        <v>7.5</v>
      </c>
      <c r="F108" s="416">
        <v>7.5</v>
      </c>
      <c r="G108" s="416">
        <v>6.5</v>
      </c>
      <c r="H108" s="455">
        <f t="shared" si="13"/>
        <v>0</v>
      </c>
      <c r="I108" s="7" t="s">
        <v>687</v>
      </c>
      <c r="R108" s="453">
        <f t="shared" si="7"/>
        <v>0</v>
      </c>
      <c r="S108" s="453">
        <f t="shared" si="8"/>
        <v>0</v>
      </c>
      <c r="T108" s="453">
        <f t="shared" si="9"/>
        <v>0</v>
      </c>
      <c r="U108" s="453">
        <f t="shared" si="10"/>
        <v>0</v>
      </c>
      <c r="V108" s="453">
        <f t="shared" si="11"/>
        <v>0</v>
      </c>
      <c r="W108" s="453">
        <f t="shared" si="12"/>
        <v>0</v>
      </c>
    </row>
    <row r="109" spans="1:23" ht="12.75" customHeight="1" x14ac:dyDescent="0.25">
      <c r="A109" s="7" t="s">
        <v>688</v>
      </c>
      <c r="B109" s="416">
        <v>6</v>
      </c>
      <c r="C109" s="416">
        <v>9</v>
      </c>
      <c r="D109" s="416">
        <v>5.666666666666667</v>
      </c>
      <c r="E109" s="416">
        <v>8.5</v>
      </c>
      <c r="F109" s="416">
        <v>7</v>
      </c>
      <c r="G109" s="416">
        <v>9</v>
      </c>
      <c r="H109" s="455">
        <f t="shared" si="13"/>
        <v>0</v>
      </c>
      <c r="I109" s="7" t="s">
        <v>688</v>
      </c>
      <c r="R109" s="453">
        <f t="shared" si="7"/>
        <v>0</v>
      </c>
      <c r="S109" s="453">
        <f t="shared" si="8"/>
        <v>0</v>
      </c>
      <c r="T109" s="453">
        <f t="shared" si="9"/>
        <v>0</v>
      </c>
      <c r="U109" s="453">
        <f t="shared" si="10"/>
        <v>0</v>
      </c>
      <c r="V109" s="453">
        <f t="shared" si="11"/>
        <v>0</v>
      </c>
      <c r="W109" s="453">
        <f t="shared" si="12"/>
        <v>0</v>
      </c>
    </row>
    <row r="110" spans="1:23" ht="12.75" customHeight="1" x14ac:dyDescent="0.25">
      <c r="A110" s="7" t="s">
        <v>689</v>
      </c>
      <c r="B110" s="416">
        <v>9.6666666666666661</v>
      </c>
      <c r="C110" s="416">
        <v>7.666666666666667</v>
      </c>
      <c r="D110" s="416">
        <v>4.666666666666667</v>
      </c>
      <c r="E110" s="416">
        <v>9</v>
      </c>
      <c r="F110" s="416">
        <v>5</v>
      </c>
      <c r="G110" s="416">
        <v>9</v>
      </c>
      <c r="H110" s="455">
        <f t="shared" si="13"/>
        <v>0</v>
      </c>
      <c r="I110" s="7" t="s">
        <v>689</v>
      </c>
      <c r="R110" s="453">
        <f t="shared" si="7"/>
        <v>0</v>
      </c>
      <c r="S110" s="453">
        <f t="shared" si="8"/>
        <v>0</v>
      </c>
      <c r="T110" s="453">
        <f t="shared" si="9"/>
        <v>0</v>
      </c>
      <c r="U110" s="453">
        <f t="shared" si="10"/>
        <v>0</v>
      </c>
      <c r="V110" s="453">
        <f t="shared" si="11"/>
        <v>0</v>
      </c>
      <c r="W110" s="453">
        <f t="shared" si="12"/>
        <v>0</v>
      </c>
    </row>
    <row r="111" spans="1:23" ht="12.75" customHeight="1" x14ac:dyDescent="0.25">
      <c r="A111" s="7" t="s">
        <v>690</v>
      </c>
      <c r="B111" s="416">
        <v>8.3333333333333339</v>
      </c>
      <c r="C111" s="416">
        <v>8</v>
      </c>
      <c r="D111" s="416">
        <v>4</v>
      </c>
      <c r="E111" s="416">
        <v>7</v>
      </c>
      <c r="F111" s="416">
        <v>5</v>
      </c>
      <c r="G111" s="416">
        <v>7.5</v>
      </c>
      <c r="H111" s="455">
        <f t="shared" si="13"/>
        <v>0</v>
      </c>
      <c r="I111" s="7" t="s">
        <v>690</v>
      </c>
      <c r="R111" s="453">
        <f t="shared" si="7"/>
        <v>0</v>
      </c>
      <c r="S111" s="453">
        <f t="shared" si="8"/>
        <v>0</v>
      </c>
      <c r="T111" s="453">
        <f t="shared" si="9"/>
        <v>0</v>
      </c>
      <c r="U111" s="453">
        <f t="shared" si="10"/>
        <v>0</v>
      </c>
      <c r="V111" s="453">
        <f t="shared" si="11"/>
        <v>0</v>
      </c>
      <c r="W111" s="453">
        <f t="shared" si="12"/>
        <v>0</v>
      </c>
    </row>
    <row r="112" spans="1:23" ht="12.75" customHeight="1" x14ac:dyDescent="0.25">
      <c r="A112" s="7" t="s">
        <v>691</v>
      </c>
      <c r="B112" s="416">
        <v>9</v>
      </c>
      <c r="C112" s="416">
        <v>9</v>
      </c>
      <c r="D112" s="416">
        <v>8.3333333333333339</v>
      </c>
      <c r="E112" s="416">
        <v>9</v>
      </c>
      <c r="F112" s="416">
        <v>8.5</v>
      </c>
      <c r="G112" s="416">
        <v>8</v>
      </c>
      <c r="H112" s="455">
        <f t="shared" si="13"/>
        <v>0</v>
      </c>
      <c r="I112" s="7" t="s">
        <v>691</v>
      </c>
      <c r="R112" s="453">
        <f t="shared" si="7"/>
        <v>0</v>
      </c>
      <c r="S112" s="453">
        <f t="shared" si="8"/>
        <v>0</v>
      </c>
      <c r="T112" s="453">
        <f t="shared" si="9"/>
        <v>0</v>
      </c>
      <c r="U112" s="453">
        <f t="shared" si="10"/>
        <v>0</v>
      </c>
      <c r="V112" s="453">
        <f t="shared" si="11"/>
        <v>0</v>
      </c>
      <c r="W112" s="453">
        <f t="shared" si="12"/>
        <v>0</v>
      </c>
    </row>
    <row r="113" spans="1:23" ht="12.75" customHeight="1" x14ac:dyDescent="0.25">
      <c r="A113" s="7" t="s">
        <v>692</v>
      </c>
      <c r="B113" s="416">
        <v>9.6666666666666661</v>
      </c>
      <c r="C113" s="416">
        <v>9.6666666666666661</v>
      </c>
      <c r="D113" s="416">
        <v>9.6666666666666661</v>
      </c>
      <c r="E113" s="416">
        <v>9.5</v>
      </c>
      <c r="F113" s="416">
        <v>9.5</v>
      </c>
      <c r="G113" s="416">
        <v>9.5</v>
      </c>
      <c r="H113" s="455">
        <f t="shared" si="13"/>
        <v>0</v>
      </c>
      <c r="I113" s="7" t="s">
        <v>692</v>
      </c>
      <c r="R113" s="453">
        <f t="shared" si="7"/>
        <v>0</v>
      </c>
      <c r="S113" s="453">
        <f t="shared" si="8"/>
        <v>0</v>
      </c>
      <c r="T113" s="453">
        <f t="shared" si="9"/>
        <v>0</v>
      </c>
      <c r="U113" s="453">
        <f t="shared" si="10"/>
        <v>0</v>
      </c>
      <c r="V113" s="453">
        <f t="shared" si="11"/>
        <v>0</v>
      </c>
      <c r="W113" s="453">
        <f t="shared" si="12"/>
        <v>0</v>
      </c>
    </row>
    <row r="114" spans="1:23" ht="12.75" customHeight="1" x14ac:dyDescent="0.25">
      <c r="A114" s="7" t="s">
        <v>693</v>
      </c>
      <c r="B114" s="416">
        <v>8.3333333333333339</v>
      </c>
      <c r="C114" s="416">
        <v>6.333333333333333</v>
      </c>
      <c r="D114" s="416">
        <v>6</v>
      </c>
      <c r="E114" s="416">
        <v>8.5</v>
      </c>
      <c r="F114" s="416">
        <v>6</v>
      </c>
      <c r="G114" s="416">
        <v>6</v>
      </c>
      <c r="H114" s="455">
        <f t="shared" si="13"/>
        <v>0</v>
      </c>
      <c r="I114" s="7" t="s">
        <v>693</v>
      </c>
      <c r="R114" s="453">
        <f t="shared" si="7"/>
        <v>0</v>
      </c>
      <c r="S114" s="453">
        <f t="shared" si="8"/>
        <v>0</v>
      </c>
      <c r="T114" s="453">
        <f t="shared" si="9"/>
        <v>0</v>
      </c>
      <c r="U114" s="453">
        <f t="shared" si="10"/>
        <v>0</v>
      </c>
      <c r="V114" s="453">
        <f t="shared" si="11"/>
        <v>0</v>
      </c>
      <c r="W114" s="453">
        <f t="shared" si="12"/>
        <v>0</v>
      </c>
    </row>
    <row r="115" spans="1:23" ht="12.75" customHeight="1" x14ac:dyDescent="0.25">
      <c r="A115" s="7" t="s">
        <v>694</v>
      </c>
      <c r="B115" s="416">
        <v>5.666666666666667</v>
      </c>
      <c r="C115" s="416">
        <v>6.333333333333333</v>
      </c>
      <c r="D115" s="416">
        <v>5.333333333333333</v>
      </c>
      <c r="E115" s="416">
        <v>7.5</v>
      </c>
      <c r="F115" s="416">
        <v>7.5</v>
      </c>
      <c r="G115" s="416">
        <v>9</v>
      </c>
      <c r="H115" s="455">
        <f t="shared" si="13"/>
        <v>0</v>
      </c>
      <c r="I115" s="7" t="s">
        <v>694</v>
      </c>
      <c r="R115" s="453">
        <f t="shared" si="7"/>
        <v>0</v>
      </c>
      <c r="S115" s="453">
        <f t="shared" si="8"/>
        <v>0</v>
      </c>
      <c r="T115" s="453">
        <f t="shared" si="9"/>
        <v>0</v>
      </c>
      <c r="U115" s="453">
        <f t="shared" si="10"/>
        <v>0</v>
      </c>
      <c r="V115" s="453">
        <f t="shared" si="11"/>
        <v>0</v>
      </c>
      <c r="W115" s="453">
        <f t="shared" si="12"/>
        <v>0</v>
      </c>
    </row>
    <row r="116" spans="1:23" ht="12.75" customHeight="1" x14ac:dyDescent="0.25">
      <c r="A116" s="7" t="s">
        <v>695</v>
      </c>
      <c r="B116" s="416">
        <v>5.666666666666667</v>
      </c>
      <c r="C116" s="416">
        <v>8</v>
      </c>
      <c r="D116" s="416">
        <v>7</v>
      </c>
      <c r="E116" s="416">
        <v>7</v>
      </c>
      <c r="F116" s="416">
        <v>9.5</v>
      </c>
      <c r="G116" s="416">
        <v>9.5</v>
      </c>
      <c r="H116" s="455">
        <f t="shared" si="13"/>
        <v>0</v>
      </c>
      <c r="I116" s="7" t="s">
        <v>695</v>
      </c>
      <c r="R116" s="453">
        <f t="shared" si="7"/>
        <v>0</v>
      </c>
      <c r="S116" s="453">
        <f t="shared" si="8"/>
        <v>0</v>
      </c>
      <c r="T116" s="453">
        <f t="shared" si="9"/>
        <v>0</v>
      </c>
      <c r="U116" s="453">
        <f t="shared" si="10"/>
        <v>0</v>
      </c>
      <c r="V116" s="453">
        <f t="shared" si="11"/>
        <v>0</v>
      </c>
      <c r="W116" s="453">
        <f t="shared" si="12"/>
        <v>0</v>
      </c>
    </row>
    <row r="117" spans="1:23" ht="12.75" customHeight="1" x14ac:dyDescent="0.25">
      <c r="A117" s="7" t="s">
        <v>696</v>
      </c>
      <c r="B117" s="416">
        <v>9.6666666666666661</v>
      </c>
      <c r="C117" s="416">
        <v>9.6666666666666661</v>
      </c>
      <c r="D117" s="416">
        <v>9</v>
      </c>
      <c r="E117" s="416">
        <v>9</v>
      </c>
      <c r="F117" s="416">
        <v>10</v>
      </c>
      <c r="G117" s="416">
        <v>9.5</v>
      </c>
      <c r="H117" s="455">
        <f t="shared" si="13"/>
        <v>0</v>
      </c>
      <c r="I117" s="7" t="s">
        <v>696</v>
      </c>
      <c r="R117" s="453">
        <f t="shared" si="7"/>
        <v>0</v>
      </c>
      <c r="S117" s="453">
        <f t="shared" si="8"/>
        <v>0</v>
      </c>
      <c r="T117" s="453">
        <f t="shared" si="9"/>
        <v>0</v>
      </c>
      <c r="U117" s="453">
        <f t="shared" si="10"/>
        <v>0</v>
      </c>
      <c r="V117" s="453">
        <f t="shared" si="11"/>
        <v>0</v>
      </c>
      <c r="W117" s="453">
        <f t="shared" si="12"/>
        <v>0</v>
      </c>
    </row>
    <row r="118" spans="1:23" ht="12.75" customHeight="1" x14ac:dyDescent="0.25">
      <c r="A118" s="7" t="s">
        <v>697</v>
      </c>
      <c r="B118" s="416">
        <v>9.6666666666666661</v>
      </c>
      <c r="C118" s="416">
        <v>9</v>
      </c>
      <c r="D118" s="416">
        <v>8.3333333333333339</v>
      </c>
      <c r="E118" s="416">
        <v>8.5</v>
      </c>
      <c r="F118" s="416">
        <v>8.5</v>
      </c>
      <c r="G118" s="416">
        <v>8.5</v>
      </c>
      <c r="H118" s="455">
        <f t="shared" si="13"/>
        <v>0</v>
      </c>
      <c r="I118" s="7" t="s">
        <v>697</v>
      </c>
      <c r="R118" s="453">
        <f t="shared" si="7"/>
        <v>0</v>
      </c>
      <c r="S118" s="453">
        <f t="shared" si="8"/>
        <v>0</v>
      </c>
      <c r="T118" s="453">
        <f t="shared" si="9"/>
        <v>0</v>
      </c>
      <c r="U118" s="453">
        <f t="shared" si="10"/>
        <v>0</v>
      </c>
      <c r="V118" s="453">
        <f t="shared" si="11"/>
        <v>0</v>
      </c>
      <c r="W118" s="453">
        <f t="shared" si="12"/>
        <v>0</v>
      </c>
    </row>
    <row r="119" spans="1:23" ht="12.75" customHeight="1" x14ac:dyDescent="0.25">
      <c r="A119" s="7" t="s">
        <v>698</v>
      </c>
      <c r="B119" s="416">
        <v>9.3333333333333339</v>
      </c>
      <c r="C119" s="416">
        <v>9.3333333333333339</v>
      </c>
      <c r="D119" s="416">
        <v>8</v>
      </c>
      <c r="E119" s="416">
        <v>9</v>
      </c>
      <c r="F119" s="416">
        <v>9</v>
      </c>
      <c r="G119" s="416">
        <v>8.5</v>
      </c>
      <c r="H119" s="455">
        <f t="shared" si="13"/>
        <v>0</v>
      </c>
      <c r="I119" s="7" t="s">
        <v>698</v>
      </c>
      <c r="R119" s="453">
        <f t="shared" si="7"/>
        <v>0</v>
      </c>
      <c r="S119" s="453">
        <f t="shared" si="8"/>
        <v>0</v>
      </c>
      <c r="T119" s="453">
        <f t="shared" si="9"/>
        <v>0</v>
      </c>
      <c r="U119" s="453">
        <f t="shared" si="10"/>
        <v>0</v>
      </c>
      <c r="V119" s="453">
        <f t="shared" si="11"/>
        <v>0</v>
      </c>
      <c r="W119" s="453">
        <f t="shared" si="12"/>
        <v>0</v>
      </c>
    </row>
    <row r="120" spans="1:23" ht="12.75" customHeight="1" x14ac:dyDescent="0.25">
      <c r="A120" s="7" t="s">
        <v>699</v>
      </c>
      <c r="B120" s="416">
        <v>9.6666666666666661</v>
      </c>
      <c r="C120" s="416">
        <v>8.6666666666666661</v>
      </c>
      <c r="D120" s="416">
        <v>8</v>
      </c>
      <c r="E120" s="416">
        <v>8.5</v>
      </c>
      <c r="F120" s="416">
        <v>8.5</v>
      </c>
      <c r="G120" s="416">
        <v>8.5</v>
      </c>
      <c r="H120" s="455">
        <f t="shared" si="13"/>
        <v>0</v>
      </c>
      <c r="I120" s="7" t="s">
        <v>699</v>
      </c>
      <c r="R120" s="453">
        <f t="shared" si="7"/>
        <v>0</v>
      </c>
      <c r="S120" s="453">
        <f t="shared" si="8"/>
        <v>0</v>
      </c>
      <c r="T120" s="453">
        <f t="shared" si="9"/>
        <v>0</v>
      </c>
      <c r="U120" s="453">
        <f t="shared" si="10"/>
        <v>0</v>
      </c>
      <c r="V120" s="453">
        <f t="shared" si="11"/>
        <v>0</v>
      </c>
      <c r="W120" s="453">
        <f t="shared" si="12"/>
        <v>0</v>
      </c>
    </row>
    <row r="121" spans="1:23" ht="12.75" customHeight="1" x14ac:dyDescent="0.25">
      <c r="A121" s="7" t="s">
        <v>700</v>
      </c>
      <c r="B121" s="416">
        <v>8.3333333333333339</v>
      </c>
      <c r="C121" s="416">
        <v>8.3333333333333339</v>
      </c>
      <c r="D121" s="416">
        <v>6.666666666666667</v>
      </c>
      <c r="E121" s="416">
        <v>8.5</v>
      </c>
      <c r="F121" s="416">
        <v>9.5</v>
      </c>
      <c r="G121" s="416">
        <v>9.5</v>
      </c>
      <c r="H121" s="455">
        <f t="shared" si="13"/>
        <v>0</v>
      </c>
      <c r="I121" s="7" t="s">
        <v>700</v>
      </c>
      <c r="R121" s="453">
        <f t="shared" si="7"/>
        <v>0</v>
      </c>
      <c r="S121" s="453">
        <f t="shared" si="8"/>
        <v>0</v>
      </c>
      <c r="T121" s="453">
        <f t="shared" si="9"/>
        <v>0</v>
      </c>
      <c r="U121" s="453">
        <f t="shared" si="10"/>
        <v>0</v>
      </c>
      <c r="V121" s="453">
        <f t="shared" si="11"/>
        <v>0</v>
      </c>
      <c r="W121" s="453">
        <f t="shared" si="12"/>
        <v>0</v>
      </c>
    </row>
    <row r="122" spans="1:23" ht="12.75" customHeight="1" x14ac:dyDescent="0.25">
      <c r="A122" s="7" t="s">
        <v>701</v>
      </c>
      <c r="B122" s="416">
        <v>9.6666666666666661</v>
      </c>
      <c r="C122" s="416">
        <v>9.3333333333333339</v>
      </c>
      <c r="D122" s="416">
        <v>7.666666666666667</v>
      </c>
      <c r="E122" s="416">
        <v>8.5</v>
      </c>
      <c r="F122" s="416">
        <v>9.5</v>
      </c>
      <c r="G122" s="416">
        <v>9.5</v>
      </c>
      <c r="H122" s="455">
        <f t="shared" si="13"/>
        <v>0</v>
      </c>
      <c r="I122" s="7" t="s">
        <v>701</v>
      </c>
      <c r="R122" s="453">
        <f t="shared" si="7"/>
        <v>0</v>
      </c>
      <c r="S122" s="453">
        <f t="shared" si="8"/>
        <v>0</v>
      </c>
      <c r="T122" s="453">
        <f t="shared" si="9"/>
        <v>0</v>
      </c>
      <c r="U122" s="453">
        <f t="shared" si="10"/>
        <v>0</v>
      </c>
      <c r="V122" s="453">
        <f t="shared" si="11"/>
        <v>0</v>
      </c>
      <c r="W122" s="453">
        <f t="shared" si="12"/>
        <v>0</v>
      </c>
    </row>
    <row r="123" spans="1:23" ht="12.75" customHeight="1" x14ac:dyDescent="0.25">
      <c r="A123" s="7" t="s">
        <v>702</v>
      </c>
      <c r="B123" s="416">
        <v>8</v>
      </c>
      <c r="C123" s="416">
        <v>9.3333333333333339</v>
      </c>
      <c r="D123" s="416">
        <v>7.333333333333333</v>
      </c>
      <c r="E123" s="416">
        <v>8.5</v>
      </c>
      <c r="F123" s="416">
        <v>9.5</v>
      </c>
      <c r="G123" s="416">
        <v>9.5</v>
      </c>
      <c r="H123" s="455">
        <f t="shared" si="13"/>
        <v>0</v>
      </c>
      <c r="I123" s="7" t="s">
        <v>702</v>
      </c>
      <c r="R123" s="453">
        <f t="shared" si="7"/>
        <v>0</v>
      </c>
      <c r="S123" s="453">
        <f t="shared" si="8"/>
        <v>0</v>
      </c>
      <c r="T123" s="453">
        <f t="shared" si="9"/>
        <v>0</v>
      </c>
      <c r="U123" s="453">
        <f t="shared" si="10"/>
        <v>0</v>
      </c>
      <c r="V123" s="453">
        <f t="shared" si="11"/>
        <v>0</v>
      </c>
      <c r="W123" s="453">
        <f t="shared" si="12"/>
        <v>0</v>
      </c>
    </row>
    <row r="124" spans="1:23" ht="12.75" customHeight="1" x14ac:dyDescent="0.25">
      <c r="A124" s="7" t="s">
        <v>703</v>
      </c>
      <c r="B124" s="416">
        <v>8</v>
      </c>
      <c r="C124" s="416">
        <v>9</v>
      </c>
      <c r="D124" s="416">
        <v>8</v>
      </c>
      <c r="E124" s="416">
        <v>8.5</v>
      </c>
      <c r="F124" s="416">
        <v>9.5</v>
      </c>
      <c r="G124" s="416">
        <v>9.5</v>
      </c>
      <c r="H124" s="455">
        <f t="shared" si="13"/>
        <v>0</v>
      </c>
      <c r="I124" s="7" t="s">
        <v>703</v>
      </c>
      <c r="R124" s="453">
        <f t="shared" si="7"/>
        <v>0</v>
      </c>
      <c r="S124" s="453">
        <f t="shared" si="8"/>
        <v>0</v>
      </c>
      <c r="T124" s="453">
        <f t="shared" si="9"/>
        <v>0</v>
      </c>
      <c r="U124" s="453">
        <f t="shared" si="10"/>
        <v>0</v>
      </c>
      <c r="V124" s="453">
        <f t="shared" si="11"/>
        <v>0</v>
      </c>
      <c r="W124" s="453">
        <f t="shared" si="12"/>
        <v>0</v>
      </c>
    </row>
    <row r="125" spans="1:23" ht="12.75" customHeight="1" x14ac:dyDescent="0.25">
      <c r="A125" s="7" t="s">
        <v>704</v>
      </c>
      <c r="B125" s="416">
        <v>9.5</v>
      </c>
      <c r="C125" s="416">
        <v>8.5</v>
      </c>
      <c r="D125" s="416">
        <v>8.5</v>
      </c>
      <c r="E125" s="416">
        <v>9</v>
      </c>
      <c r="F125" s="416">
        <v>8</v>
      </c>
      <c r="G125" s="416">
        <v>8</v>
      </c>
      <c r="H125" s="455">
        <f t="shared" si="13"/>
        <v>0</v>
      </c>
      <c r="I125" s="7" t="s">
        <v>704</v>
      </c>
      <c r="R125" s="453">
        <f t="shared" si="7"/>
        <v>0</v>
      </c>
      <c r="S125" s="453">
        <f t="shared" si="8"/>
        <v>0</v>
      </c>
      <c r="T125" s="453">
        <f t="shared" si="9"/>
        <v>0</v>
      </c>
      <c r="U125" s="453">
        <f t="shared" si="10"/>
        <v>0</v>
      </c>
      <c r="V125" s="453">
        <f t="shared" si="11"/>
        <v>0</v>
      </c>
      <c r="W125" s="453">
        <f t="shared" si="12"/>
        <v>0</v>
      </c>
    </row>
    <row r="126" spans="1:23" ht="12.75" customHeight="1" x14ac:dyDescent="0.25">
      <c r="A126" s="7" t="s">
        <v>705</v>
      </c>
      <c r="B126" s="416">
        <v>10</v>
      </c>
      <c r="C126" s="416">
        <v>9.6666666666666661</v>
      </c>
      <c r="D126" s="416">
        <v>9.3333333333333339</v>
      </c>
      <c r="E126" s="416">
        <v>9.5</v>
      </c>
      <c r="F126" s="416">
        <v>9.5</v>
      </c>
      <c r="G126" s="416">
        <v>9.5</v>
      </c>
      <c r="H126" s="455">
        <f t="shared" si="13"/>
        <v>0</v>
      </c>
      <c r="I126" s="7" t="s">
        <v>705</v>
      </c>
      <c r="R126" s="453">
        <f t="shared" si="7"/>
        <v>0</v>
      </c>
      <c r="S126" s="453">
        <f t="shared" si="8"/>
        <v>0</v>
      </c>
      <c r="T126" s="453">
        <f t="shared" si="9"/>
        <v>0</v>
      </c>
      <c r="U126" s="453">
        <f t="shared" si="10"/>
        <v>0</v>
      </c>
      <c r="V126" s="453">
        <f t="shared" si="11"/>
        <v>0</v>
      </c>
      <c r="W126" s="453">
        <f t="shared" si="12"/>
        <v>0</v>
      </c>
    </row>
    <row r="127" spans="1:23" ht="12.75" customHeight="1" x14ac:dyDescent="0.25">
      <c r="A127" s="7" t="s">
        <v>706</v>
      </c>
      <c r="B127" s="416">
        <v>10</v>
      </c>
      <c r="C127" s="416">
        <v>9.5</v>
      </c>
      <c r="D127" s="416">
        <v>9</v>
      </c>
      <c r="E127" s="416">
        <v>9</v>
      </c>
      <c r="F127" s="416">
        <v>3</v>
      </c>
      <c r="G127" s="416">
        <v>3</v>
      </c>
      <c r="H127" s="455">
        <f t="shared" si="13"/>
        <v>0</v>
      </c>
      <c r="I127" s="7" t="s">
        <v>706</v>
      </c>
      <c r="R127" s="453">
        <f t="shared" si="7"/>
        <v>0</v>
      </c>
      <c r="S127" s="453">
        <f t="shared" si="8"/>
        <v>0</v>
      </c>
      <c r="T127" s="453">
        <f t="shared" si="9"/>
        <v>0</v>
      </c>
      <c r="U127" s="453">
        <f t="shared" si="10"/>
        <v>0</v>
      </c>
      <c r="V127" s="453">
        <f t="shared" si="11"/>
        <v>0</v>
      </c>
      <c r="W127" s="453">
        <f t="shared" si="12"/>
        <v>0</v>
      </c>
    </row>
    <row r="128" spans="1:23" ht="12.75" customHeight="1" x14ac:dyDescent="0.25">
      <c r="A128" s="7" t="s">
        <v>707</v>
      </c>
      <c r="B128" s="416">
        <v>10</v>
      </c>
      <c r="C128" s="416">
        <v>9.6666666666666661</v>
      </c>
      <c r="D128" s="416">
        <v>8.6666666666666661</v>
      </c>
      <c r="E128" s="416">
        <v>8.5</v>
      </c>
      <c r="F128" s="416">
        <v>6.5</v>
      </c>
      <c r="G128" s="416">
        <v>6.5</v>
      </c>
      <c r="H128" s="455">
        <f t="shared" si="13"/>
        <v>0</v>
      </c>
      <c r="I128" s="7" t="s">
        <v>707</v>
      </c>
      <c r="R128" s="453">
        <f t="shared" si="7"/>
        <v>0</v>
      </c>
      <c r="S128" s="453">
        <f t="shared" si="8"/>
        <v>0</v>
      </c>
      <c r="T128" s="453">
        <f t="shared" si="9"/>
        <v>0</v>
      </c>
      <c r="U128" s="453">
        <f t="shared" si="10"/>
        <v>0</v>
      </c>
      <c r="V128" s="453">
        <f t="shared" si="11"/>
        <v>0</v>
      </c>
      <c r="W128" s="453">
        <f t="shared" si="12"/>
        <v>0</v>
      </c>
    </row>
    <row r="129" spans="1:23" ht="12.75" customHeight="1" x14ac:dyDescent="0.25">
      <c r="A129" s="7" t="s">
        <v>708</v>
      </c>
      <c r="B129" s="416">
        <v>10</v>
      </c>
      <c r="C129" s="416">
        <v>10</v>
      </c>
      <c r="D129" s="416">
        <v>10</v>
      </c>
      <c r="E129" s="416">
        <v>10</v>
      </c>
      <c r="F129" s="416">
        <v>10</v>
      </c>
      <c r="G129" s="416">
        <v>10</v>
      </c>
      <c r="H129" s="455">
        <f t="shared" si="13"/>
        <v>0</v>
      </c>
      <c r="I129" s="7" t="s">
        <v>708</v>
      </c>
      <c r="R129" s="453">
        <f t="shared" si="7"/>
        <v>0</v>
      </c>
      <c r="S129" s="453">
        <f t="shared" si="8"/>
        <v>0</v>
      </c>
      <c r="T129" s="453">
        <f t="shared" si="9"/>
        <v>0</v>
      </c>
      <c r="U129" s="453">
        <f t="shared" si="10"/>
        <v>0</v>
      </c>
      <c r="V129" s="453">
        <f t="shared" si="11"/>
        <v>0</v>
      </c>
      <c r="W129" s="453">
        <f t="shared" si="12"/>
        <v>0</v>
      </c>
    </row>
    <row r="130" spans="1:23" ht="12.75" customHeight="1" x14ac:dyDescent="0.25">
      <c r="A130" s="7" t="s">
        <v>709</v>
      </c>
      <c r="B130" s="416">
        <v>10</v>
      </c>
      <c r="C130" s="416">
        <v>9</v>
      </c>
      <c r="D130" s="416">
        <v>9</v>
      </c>
      <c r="E130" s="416">
        <v>10</v>
      </c>
      <c r="F130" s="416">
        <v>3</v>
      </c>
      <c r="G130" s="416">
        <v>3</v>
      </c>
      <c r="H130" s="455">
        <f t="shared" si="13"/>
        <v>0</v>
      </c>
      <c r="I130" s="7" t="s">
        <v>709</v>
      </c>
      <c r="R130" s="453">
        <f t="shared" si="7"/>
        <v>0</v>
      </c>
      <c r="S130" s="453">
        <f t="shared" si="8"/>
        <v>0</v>
      </c>
      <c r="T130" s="453">
        <f t="shared" si="9"/>
        <v>0</v>
      </c>
      <c r="U130" s="453">
        <f t="shared" si="10"/>
        <v>0</v>
      </c>
      <c r="V130" s="453">
        <f t="shared" si="11"/>
        <v>0</v>
      </c>
      <c r="W130" s="453">
        <f t="shared" si="12"/>
        <v>0</v>
      </c>
    </row>
    <row r="131" spans="1:23" ht="12.75" customHeight="1" x14ac:dyDescent="0.25">
      <c r="A131" s="7" t="s">
        <v>710</v>
      </c>
      <c r="B131" s="416">
        <v>6.666666666666667</v>
      </c>
      <c r="C131" s="416">
        <v>10</v>
      </c>
      <c r="D131" s="416">
        <v>10</v>
      </c>
      <c r="E131" s="416">
        <v>10</v>
      </c>
      <c r="F131" s="416">
        <v>5</v>
      </c>
      <c r="G131" s="416">
        <v>5</v>
      </c>
      <c r="H131" s="455">
        <f t="shared" si="13"/>
        <v>0</v>
      </c>
      <c r="I131" s="7" t="s">
        <v>710</v>
      </c>
      <c r="R131" s="453">
        <f t="shared" ref="R131:R194" si="14">IF(J131="High",J$1/Total_Weighting*High/J$309,IF(J131="Medium",J$1/Total_Weighting*Medium/J$310,IF(J131="Low",J$1/Total_Weighting*Low/J$311,0)))</f>
        <v>0</v>
      </c>
      <c r="S131" s="453">
        <f t="shared" ref="S131:S194" si="15">IF(K131="High",K$1/Total_Weighting*High/K$309,IF(K131="Medium",K$1/Total_Weighting*Medium/K$310,IF(K131="Low",K$1/Total_Weighting*Low/K$311,0)))</f>
        <v>0</v>
      </c>
      <c r="T131" s="453">
        <f t="shared" ref="T131:T194" si="16">IF(L131="High",L$1/Total_Weighting*High/L$309,IF(L131="Medium",L$1/Total_Weighting*Medium/L$310,IF(L131="Low",L$1/Total_Weighting*Low/L$311,0)))</f>
        <v>0</v>
      </c>
      <c r="U131" s="453">
        <f t="shared" ref="U131:U194" si="17">IF(M131="High",M$1/Total_Weighting*High/M$309,IF(M131="Medium",M$1/Total_Weighting*Medium/M$310,IF(M131="Low",M$1/Total_Weighting*Low/M$311,0)))</f>
        <v>0</v>
      </c>
      <c r="V131" s="453">
        <f t="shared" ref="V131:V194" si="18">IF(N131="High",N$1/Total_Weighting*High/N$309,IF(N131="Medium",N$1/Total_Weighting*Medium/N$310,IF(N131="Low",N$1/Total_Weighting*Low/N$311,0)))</f>
        <v>0</v>
      </c>
      <c r="W131" s="453">
        <f t="shared" ref="W131:W194" si="19">IF(O131="High",O$1/Total_Weighting*High/O$309,IF(O131="Medium",O$1/Total_Weighting*Medium/O$310,IF(O131="Low",O$1/Total_Weighting*Low/O$311,0)))</f>
        <v>0</v>
      </c>
    </row>
    <row r="132" spans="1:23" ht="12.75" customHeight="1" x14ac:dyDescent="0.25">
      <c r="A132" s="7" t="s">
        <v>711</v>
      </c>
      <c r="B132" s="416">
        <v>9.5</v>
      </c>
      <c r="C132" s="416">
        <v>10</v>
      </c>
      <c r="D132" s="416">
        <v>9</v>
      </c>
      <c r="E132" s="416">
        <v>8</v>
      </c>
      <c r="F132" s="416">
        <v>5</v>
      </c>
      <c r="G132" s="416">
        <v>5</v>
      </c>
      <c r="H132" s="455">
        <f t="shared" ref="H132:H195" si="20">SUM(R132:W132)</f>
        <v>0</v>
      </c>
      <c r="I132" s="7" t="s">
        <v>711</v>
      </c>
      <c r="R132" s="453">
        <f t="shared" si="14"/>
        <v>0</v>
      </c>
      <c r="S132" s="453">
        <f t="shared" si="15"/>
        <v>0</v>
      </c>
      <c r="T132" s="453">
        <f t="shared" si="16"/>
        <v>0</v>
      </c>
      <c r="U132" s="453">
        <f t="shared" si="17"/>
        <v>0</v>
      </c>
      <c r="V132" s="453">
        <f t="shared" si="18"/>
        <v>0</v>
      </c>
      <c r="W132" s="453">
        <f t="shared" si="19"/>
        <v>0</v>
      </c>
    </row>
    <row r="133" spans="1:23" ht="12.75" customHeight="1" x14ac:dyDescent="0.25">
      <c r="A133" s="7" t="s">
        <v>712</v>
      </c>
      <c r="B133" s="416">
        <v>10</v>
      </c>
      <c r="C133" s="416">
        <v>10</v>
      </c>
      <c r="D133" s="416">
        <v>10</v>
      </c>
      <c r="E133" s="416">
        <v>10</v>
      </c>
      <c r="F133" s="416">
        <v>10</v>
      </c>
      <c r="G133" s="416">
        <v>10</v>
      </c>
      <c r="H133" s="455">
        <f t="shared" si="20"/>
        <v>0</v>
      </c>
      <c r="I133" s="7" t="s">
        <v>712</v>
      </c>
      <c r="R133" s="453">
        <f t="shared" si="14"/>
        <v>0</v>
      </c>
      <c r="S133" s="453">
        <f t="shared" si="15"/>
        <v>0</v>
      </c>
      <c r="T133" s="453">
        <f t="shared" si="16"/>
        <v>0</v>
      </c>
      <c r="U133" s="453">
        <f t="shared" si="17"/>
        <v>0</v>
      </c>
      <c r="V133" s="453">
        <f t="shared" si="18"/>
        <v>0</v>
      </c>
      <c r="W133" s="453">
        <f t="shared" si="19"/>
        <v>0</v>
      </c>
    </row>
    <row r="134" spans="1:23" ht="12.75" customHeight="1" x14ac:dyDescent="0.25">
      <c r="A134" s="7" t="s">
        <v>713</v>
      </c>
      <c r="B134" s="416">
        <v>7.666666666666667</v>
      </c>
      <c r="C134" s="416">
        <v>10</v>
      </c>
      <c r="D134" s="416">
        <v>10</v>
      </c>
      <c r="E134" s="416">
        <v>10</v>
      </c>
      <c r="F134" s="416">
        <v>10</v>
      </c>
      <c r="G134" s="416">
        <v>10</v>
      </c>
      <c r="H134" s="455">
        <f t="shared" si="20"/>
        <v>0</v>
      </c>
      <c r="I134" s="7" t="s">
        <v>713</v>
      </c>
      <c r="R134" s="453">
        <f t="shared" si="14"/>
        <v>0</v>
      </c>
      <c r="S134" s="453">
        <f t="shared" si="15"/>
        <v>0</v>
      </c>
      <c r="T134" s="453">
        <f t="shared" si="16"/>
        <v>0</v>
      </c>
      <c r="U134" s="453">
        <f t="shared" si="17"/>
        <v>0</v>
      </c>
      <c r="V134" s="453">
        <f t="shared" si="18"/>
        <v>0</v>
      </c>
      <c r="W134" s="453">
        <f t="shared" si="19"/>
        <v>0</v>
      </c>
    </row>
    <row r="135" spans="1:23" ht="12.75" customHeight="1" x14ac:dyDescent="0.25">
      <c r="A135" s="7" t="s">
        <v>714</v>
      </c>
      <c r="B135" s="416">
        <v>7</v>
      </c>
      <c r="C135" s="416">
        <v>10</v>
      </c>
      <c r="D135" s="416">
        <v>10</v>
      </c>
      <c r="E135" s="416">
        <v>10</v>
      </c>
      <c r="F135" s="416">
        <v>10</v>
      </c>
      <c r="G135" s="416">
        <v>10</v>
      </c>
      <c r="H135" s="455">
        <f t="shared" si="20"/>
        <v>0</v>
      </c>
      <c r="I135" s="7" t="s">
        <v>714</v>
      </c>
      <c r="R135" s="453">
        <f t="shared" si="14"/>
        <v>0</v>
      </c>
      <c r="S135" s="453">
        <f t="shared" si="15"/>
        <v>0</v>
      </c>
      <c r="T135" s="453">
        <f t="shared" si="16"/>
        <v>0</v>
      </c>
      <c r="U135" s="453">
        <f t="shared" si="17"/>
        <v>0</v>
      </c>
      <c r="V135" s="453">
        <f t="shared" si="18"/>
        <v>0</v>
      </c>
      <c r="W135" s="453">
        <f t="shared" si="19"/>
        <v>0</v>
      </c>
    </row>
    <row r="136" spans="1:23" ht="12.75" customHeight="1" x14ac:dyDescent="0.25">
      <c r="A136" s="7" t="s">
        <v>715</v>
      </c>
      <c r="B136" s="416">
        <v>9.5</v>
      </c>
      <c r="C136" s="416">
        <v>8.5</v>
      </c>
      <c r="D136" s="416">
        <v>6.5</v>
      </c>
      <c r="E136" s="416">
        <v>6</v>
      </c>
      <c r="F136" s="416">
        <v>8</v>
      </c>
      <c r="G136" s="416">
        <v>8</v>
      </c>
      <c r="H136" s="455">
        <f t="shared" si="20"/>
        <v>0</v>
      </c>
      <c r="I136" s="7" t="s">
        <v>715</v>
      </c>
      <c r="R136" s="453">
        <f t="shared" si="14"/>
        <v>0</v>
      </c>
      <c r="S136" s="453">
        <f t="shared" si="15"/>
        <v>0</v>
      </c>
      <c r="T136" s="453">
        <f t="shared" si="16"/>
        <v>0</v>
      </c>
      <c r="U136" s="453">
        <f t="shared" si="17"/>
        <v>0</v>
      </c>
      <c r="V136" s="453">
        <f t="shared" si="18"/>
        <v>0</v>
      </c>
      <c r="W136" s="453">
        <f t="shared" si="19"/>
        <v>0</v>
      </c>
    </row>
    <row r="137" spans="1:23" ht="12.75" customHeight="1" x14ac:dyDescent="0.25">
      <c r="A137" s="7" t="s">
        <v>716</v>
      </c>
      <c r="B137" s="416">
        <v>8</v>
      </c>
      <c r="C137" s="416">
        <v>10</v>
      </c>
      <c r="D137" s="416">
        <v>8.3333333333333339</v>
      </c>
      <c r="E137" s="416">
        <v>7.5</v>
      </c>
      <c r="F137" s="416">
        <v>7.5</v>
      </c>
      <c r="G137" s="416">
        <v>10</v>
      </c>
      <c r="H137" s="455">
        <f t="shared" si="20"/>
        <v>0</v>
      </c>
      <c r="I137" s="7" t="s">
        <v>716</v>
      </c>
      <c r="R137" s="453">
        <f t="shared" si="14"/>
        <v>0</v>
      </c>
      <c r="S137" s="453">
        <f t="shared" si="15"/>
        <v>0</v>
      </c>
      <c r="T137" s="453">
        <f t="shared" si="16"/>
        <v>0</v>
      </c>
      <c r="U137" s="453">
        <f t="shared" si="17"/>
        <v>0</v>
      </c>
      <c r="V137" s="453">
        <f t="shared" si="18"/>
        <v>0</v>
      </c>
      <c r="W137" s="453">
        <f t="shared" si="19"/>
        <v>0</v>
      </c>
    </row>
    <row r="138" spans="1:23" ht="12.75" customHeight="1" x14ac:dyDescent="0.25">
      <c r="A138" s="7" t="s">
        <v>717</v>
      </c>
      <c r="B138" s="416">
        <v>7.333333333333333</v>
      </c>
      <c r="C138" s="416">
        <v>9</v>
      </c>
      <c r="D138" s="416">
        <v>8.3333333333333339</v>
      </c>
      <c r="E138" s="416">
        <v>7.5</v>
      </c>
      <c r="F138" s="416">
        <v>7.5</v>
      </c>
      <c r="G138" s="416">
        <v>10</v>
      </c>
      <c r="H138" s="455">
        <f t="shared" si="20"/>
        <v>0</v>
      </c>
      <c r="I138" s="7" t="s">
        <v>717</v>
      </c>
      <c r="R138" s="453">
        <f t="shared" si="14"/>
        <v>0</v>
      </c>
      <c r="S138" s="453">
        <f t="shared" si="15"/>
        <v>0</v>
      </c>
      <c r="T138" s="453">
        <f t="shared" si="16"/>
        <v>0</v>
      </c>
      <c r="U138" s="453">
        <f t="shared" si="17"/>
        <v>0</v>
      </c>
      <c r="V138" s="453">
        <f t="shared" si="18"/>
        <v>0</v>
      </c>
      <c r="W138" s="453">
        <f t="shared" si="19"/>
        <v>0</v>
      </c>
    </row>
    <row r="139" spans="1:23" ht="12.75" customHeight="1" x14ac:dyDescent="0.25">
      <c r="A139" s="7" t="s">
        <v>718</v>
      </c>
      <c r="B139" s="416">
        <v>8</v>
      </c>
      <c r="C139" s="416">
        <v>8.5</v>
      </c>
      <c r="D139" s="416">
        <v>9</v>
      </c>
      <c r="E139" s="416">
        <v>9</v>
      </c>
      <c r="F139" s="416">
        <v>9</v>
      </c>
      <c r="G139" s="416">
        <v>9</v>
      </c>
      <c r="H139" s="455">
        <f t="shared" si="20"/>
        <v>0</v>
      </c>
      <c r="I139" s="7" t="s">
        <v>718</v>
      </c>
      <c r="R139" s="453">
        <f t="shared" si="14"/>
        <v>0</v>
      </c>
      <c r="S139" s="453">
        <f t="shared" si="15"/>
        <v>0</v>
      </c>
      <c r="T139" s="453">
        <f t="shared" si="16"/>
        <v>0</v>
      </c>
      <c r="U139" s="453">
        <f t="shared" si="17"/>
        <v>0</v>
      </c>
      <c r="V139" s="453">
        <f t="shared" si="18"/>
        <v>0</v>
      </c>
      <c r="W139" s="453">
        <f t="shared" si="19"/>
        <v>0</v>
      </c>
    </row>
    <row r="140" spans="1:23" ht="12.75" customHeight="1" x14ac:dyDescent="0.25">
      <c r="A140" s="7" t="s">
        <v>719</v>
      </c>
      <c r="B140" s="416">
        <v>9</v>
      </c>
      <c r="C140" s="416">
        <v>9.5</v>
      </c>
      <c r="D140" s="416">
        <v>8</v>
      </c>
      <c r="E140" s="416">
        <v>7</v>
      </c>
      <c r="F140" s="416">
        <v>8</v>
      </c>
      <c r="G140" s="416">
        <v>8</v>
      </c>
      <c r="H140" s="455">
        <f t="shared" si="20"/>
        <v>0</v>
      </c>
      <c r="I140" s="7" t="s">
        <v>719</v>
      </c>
      <c r="R140" s="453">
        <f t="shared" si="14"/>
        <v>0</v>
      </c>
      <c r="S140" s="453">
        <f t="shared" si="15"/>
        <v>0</v>
      </c>
      <c r="T140" s="453">
        <f t="shared" si="16"/>
        <v>0</v>
      </c>
      <c r="U140" s="453">
        <f t="shared" si="17"/>
        <v>0</v>
      </c>
      <c r="V140" s="453">
        <f t="shared" si="18"/>
        <v>0</v>
      </c>
      <c r="W140" s="453">
        <f t="shared" si="19"/>
        <v>0</v>
      </c>
    </row>
    <row r="141" spans="1:23" ht="12.75" customHeight="1" x14ac:dyDescent="0.25">
      <c r="A141" s="7" t="s">
        <v>720</v>
      </c>
      <c r="B141" s="416">
        <v>9.6666666666666661</v>
      </c>
      <c r="C141" s="416">
        <v>9.3333333333333339</v>
      </c>
      <c r="D141" s="416">
        <v>9.3333333333333339</v>
      </c>
      <c r="E141" s="416">
        <v>9.5</v>
      </c>
      <c r="F141" s="416">
        <v>5</v>
      </c>
      <c r="G141" s="416">
        <v>0</v>
      </c>
      <c r="H141" s="455">
        <f t="shared" si="20"/>
        <v>0</v>
      </c>
      <c r="I141" s="7" t="s">
        <v>720</v>
      </c>
      <c r="R141" s="453">
        <f t="shared" si="14"/>
        <v>0</v>
      </c>
      <c r="S141" s="453">
        <f t="shared" si="15"/>
        <v>0</v>
      </c>
      <c r="T141" s="453">
        <f t="shared" si="16"/>
        <v>0</v>
      </c>
      <c r="U141" s="453">
        <f t="shared" si="17"/>
        <v>0</v>
      </c>
      <c r="V141" s="453">
        <f t="shared" si="18"/>
        <v>0</v>
      </c>
      <c r="W141" s="453">
        <f t="shared" si="19"/>
        <v>0</v>
      </c>
    </row>
    <row r="142" spans="1:23" ht="12.75" customHeight="1" x14ac:dyDescent="0.25">
      <c r="A142" s="7" t="s">
        <v>721</v>
      </c>
      <c r="B142" s="416">
        <v>10</v>
      </c>
      <c r="C142" s="416">
        <v>10</v>
      </c>
      <c r="D142" s="416">
        <v>10</v>
      </c>
      <c r="E142" s="416">
        <v>10</v>
      </c>
      <c r="F142" s="416">
        <v>10</v>
      </c>
      <c r="G142" s="416">
        <v>10</v>
      </c>
      <c r="H142" s="455">
        <f t="shared" si="20"/>
        <v>0</v>
      </c>
      <c r="I142" s="7" t="s">
        <v>721</v>
      </c>
      <c r="R142" s="453">
        <f t="shared" si="14"/>
        <v>0</v>
      </c>
      <c r="S142" s="453">
        <f t="shared" si="15"/>
        <v>0</v>
      </c>
      <c r="T142" s="453">
        <f t="shared" si="16"/>
        <v>0</v>
      </c>
      <c r="U142" s="453">
        <f t="shared" si="17"/>
        <v>0</v>
      </c>
      <c r="V142" s="453">
        <f t="shared" si="18"/>
        <v>0</v>
      </c>
      <c r="W142" s="453">
        <f t="shared" si="19"/>
        <v>0</v>
      </c>
    </row>
    <row r="143" spans="1:23" ht="12.75" customHeight="1" x14ac:dyDescent="0.25">
      <c r="A143" s="7" t="s">
        <v>722</v>
      </c>
      <c r="B143" s="416">
        <v>10</v>
      </c>
      <c r="C143" s="416">
        <v>10</v>
      </c>
      <c r="D143" s="416">
        <v>6.666666666666667</v>
      </c>
      <c r="E143" s="416">
        <v>10</v>
      </c>
      <c r="F143" s="416">
        <v>10</v>
      </c>
      <c r="G143" s="416">
        <v>10</v>
      </c>
      <c r="H143" s="455">
        <f t="shared" si="20"/>
        <v>0</v>
      </c>
      <c r="I143" s="7" t="s">
        <v>722</v>
      </c>
      <c r="R143" s="453">
        <f t="shared" si="14"/>
        <v>0</v>
      </c>
      <c r="S143" s="453">
        <f t="shared" si="15"/>
        <v>0</v>
      </c>
      <c r="T143" s="453">
        <f t="shared" si="16"/>
        <v>0</v>
      </c>
      <c r="U143" s="453">
        <f t="shared" si="17"/>
        <v>0</v>
      </c>
      <c r="V143" s="453">
        <f t="shared" si="18"/>
        <v>0</v>
      </c>
      <c r="W143" s="453">
        <f t="shared" si="19"/>
        <v>0</v>
      </c>
    </row>
    <row r="144" spans="1:23" ht="12.75" customHeight="1" x14ac:dyDescent="0.25">
      <c r="A144" s="7" t="s">
        <v>723</v>
      </c>
      <c r="B144" s="416">
        <v>10</v>
      </c>
      <c r="C144" s="416">
        <v>10</v>
      </c>
      <c r="D144" s="416">
        <v>6.666666666666667</v>
      </c>
      <c r="E144" s="416">
        <v>10</v>
      </c>
      <c r="F144" s="416">
        <v>10</v>
      </c>
      <c r="G144" s="416">
        <v>10</v>
      </c>
      <c r="H144" s="455">
        <f t="shared" si="20"/>
        <v>0</v>
      </c>
      <c r="I144" s="7" t="s">
        <v>723</v>
      </c>
      <c r="R144" s="453">
        <f t="shared" si="14"/>
        <v>0</v>
      </c>
      <c r="S144" s="453">
        <f t="shared" si="15"/>
        <v>0</v>
      </c>
      <c r="T144" s="453">
        <f t="shared" si="16"/>
        <v>0</v>
      </c>
      <c r="U144" s="453">
        <f t="shared" si="17"/>
        <v>0</v>
      </c>
      <c r="V144" s="453">
        <f t="shared" si="18"/>
        <v>0</v>
      </c>
      <c r="W144" s="453">
        <f t="shared" si="19"/>
        <v>0</v>
      </c>
    </row>
    <row r="145" spans="1:23" ht="12.75" customHeight="1" x14ac:dyDescent="0.25">
      <c r="A145" s="7" t="s">
        <v>724</v>
      </c>
      <c r="B145" s="416">
        <v>10</v>
      </c>
      <c r="C145" s="416">
        <v>10</v>
      </c>
      <c r="D145" s="416">
        <v>6.666666666666667</v>
      </c>
      <c r="E145" s="416">
        <v>10</v>
      </c>
      <c r="F145" s="416">
        <v>9.5</v>
      </c>
      <c r="G145" s="416">
        <v>9.5</v>
      </c>
      <c r="H145" s="455">
        <f t="shared" si="20"/>
        <v>0</v>
      </c>
      <c r="I145" s="7" t="s">
        <v>724</v>
      </c>
      <c r="R145" s="453">
        <f t="shared" si="14"/>
        <v>0</v>
      </c>
      <c r="S145" s="453">
        <f t="shared" si="15"/>
        <v>0</v>
      </c>
      <c r="T145" s="453">
        <f t="shared" si="16"/>
        <v>0</v>
      </c>
      <c r="U145" s="453">
        <f t="shared" si="17"/>
        <v>0</v>
      </c>
      <c r="V145" s="453">
        <f t="shared" si="18"/>
        <v>0</v>
      </c>
      <c r="W145" s="453">
        <f t="shared" si="19"/>
        <v>0</v>
      </c>
    </row>
    <row r="146" spans="1:23" ht="12.75" customHeight="1" x14ac:dyDescent="0.25">
      <c r="A146" s="7" t="s">
        <v>725</v>
      </c>
      <c r="B146" s="416">
        <v>10</v>
      </c>
      <c r="C146" s="416">
        <v>10</v>
      </c>
      <c r="D146" s="416">
        <v>6.666666666666667</v>
      </c>
      <c r="E146" s="416">
        <v>10</v>
      </c>
      <c r="F146" s="416">
        <v>9.5</v>
      </c>
      <c r="G146" s="416">
        <v>9.5</v>
      </c>
      <c r="H146" s="455">
        <f t="shared" si="20"/>
        <v>0</v>
      </c>
      <c r="I146" s="7" t="s">
        <v>725</v>
      </c>
      <c r="R146" s="453">
        <f t="shared" si="14"/>
        <v>0</v>
      </c>
      <c r="S146" s="453">
        <f t="shared" si="15"/>
        <v>0</v>
      </c>
      <c r="T146" s="453">
        <f t="shared" si="16"/>
        <v>0</v>
      </c>
      <c r="U146" s="453">
        <f t="shared" si="17"/>
        <v>0</v>
      </c>
      <c r="V146" s="453">
        <f t="shared" si="18"/>
        <v>0</v>
      </c>
      <c r="W146" s="453">
        <f t="shared" si="19"/>
        <v>0</v>
      </c>
    </row>
    <row r="147" spans="1:23" ht="12.75" customHeight="1" x14ac:dyDescent="0.25">
      <c r="A147" s="7" t="s">
        <v>726</v>
      </c>
      <c r="B147" s="416">
        <v>10</v>
      </c>
      <c r="C147" s="416">
        <v>10</v>
      </c>
      <c r="D147" s="416">
        <v>6.666666666666667</v>
      </c>
      <c r="E147" s="416">
        <v>10</v>
      </c>
      <c r="F147" s="416">
        <v>10</v>
      </c>
      <c r="G147" s="416">
        <v>10</v>
      </c>
      <c r="H147" s="455">
        <f t="shared" si="20"/>
        <v>0</v>
      </c>
      <c r="I147" s="7" t="s">
        <v>726</v>
      </c>
      <c r="R147" s="453">
        <f t="shared" si="14"/>
        <v>0</v>
      </c>
      <c r="S147" s="453">
        <f t="shared" si="15"/>
        <v>0</v>
      </c>
      <c r="T147" s="453">
        <f t="shared" si="16"/>
        <v>0</v>
      </c>
      <c r="U147" s="453">
        <f t="shared" si="17"/>
        <v>0</v>
      </c>
      <c r="V147" s="453">
        <f t="shared" si="18"/>
        <v>0</v>
      </c>
      <c r="W147" s="453">
        <f t="shared" si="19"/>
        <v>0</v>
      </c>
    </row>
    <row r="148" spans="1:23" ht="12.75" customHeight="1" x14ac:dyDescent="0.25">
      <c r="A148" s="7" t="s">
        <v>727</v>
      </c>
      <c r="B148" s="416">
        <v>10</v>
      </c>
      <c r="C148" s="416">
        <v>10</v>
      </c>
      <c r="D148" s="416">
        <v>6.666666666666667</v>
      </c>
      <c r="E148" s="416">
        <v>10</v>
      </c>
      <c r="F148" s="416">
        <v>9.5</v>
      </c>
      <c r="G148" s="416">
        <v>9.5</v>
      </c>
      <c r="H148" s="455">
        <f t="shared" si="20"/>
        <v>0</v>
      </c>
      <c r="I148" s="7" t="s">
        <v>727</v>
      </c>
      <c r="R148" s="453">
        <f t="shared" si="14"/>
        <v>0</v>
      </c>
      <c r="S148" s="453">
        <f t="shared" si="15"/>
        <v>0</v>
      </c>
      <c r="T148" s="453">
        <f t="shared" si="16"/>
        <v>0</v>
      </c>
      <c r="U148" s="453">
        <f t="shared" si="17"/>
        <v>0</v>
      </c>
      <c r="V148" s="453">
        <f t="shared" si="18"/>
        <v>0</v>
      </c>
      <c r="W148" s="453">
        <f t="shared" si="19"/>
        <v>0</v>
      </c>
    </row>
    <row r="149" spans="1:23" ht="12.75" customHeight="1" x14ac:dyDescent="0.25">
      <c r="A149" s="7" t="s">
        <v>728</v>
      </c>
      <c r="B149" s="416">
        <v>10</v>
      </c>
      <c r="C149" s="416">
        <v>10</v>
      </c>
      <c r="D149" s="416">
        <v>6.666666666666667</v>
      </c>
      <c r="E149" s="416">
        <v>10</v>
      </c>
      <c r="F149" s="416">
        <v>9.5</v>
      </c>
      <c r="G149" s="416">
        <v>9.5</v>
      </c>
      <c r="H149" s="455">
        <f t="shared" si="20"/>
        <v>0</v>
      </c>
      <c r="I149" s="7" t="s">
        <v>728</v>
      </c>
      <c r="R149" s="453">
        <f t="shared" si="14"/>
        <v>0</v>
      </c>
      <c r="S149" s="453">
        <f t="shared" si="15"/>
        <v>0</v>
      </c>
      <c r="T149" s="453">
        <f t="shared" si="16"/>
        <v>0</v>
      </c>
      <c r="U149" s="453">
        <f t="shared" si="17"/>
        <v>0</v>
      </c>
      <c r="V149" s="453">
        <f t="shared" si="18"/>
        <v>0</v>
      </c>
      <c r="W149" s="453">
        <f t="shared" si="19"/>
        <v>0</v>
      </c>
    </row>
    <row r="150" spans="1:23" ht="12.75" customHeight="1" x14ac:dyDescent="0.25">
      <c r="A150" s="7" t="s">
        <v>729</v>
      </c>
      <c r="B150" s="416">
        <v>10</v>
      </c>
      <c r="C150" s="416">
        <v>10</v>
      </c>
      <c r="D150" s="416">
        <v>6.666666666666667</v>
      </c>
      <c r="E150" s="416">
        <v>10</v>
      </c>
      <c r="F150" s="416">
        <v>10</v>
      </c>
      <c r="G150" s="416">
        <v>10</v>
      </c>
      <c r="H150" s="455">
        <f t="shared" si="20"/>
        <v>0</v>
      </c>
      <c r="I150" s="7" t="s">
        <v>729</v>
      </c>
      <c r="R150" s="453">
        <f t="shared" si="14"/>
        <v>0</v>
      </c>
      <c r="S150" s="453">
        <f t="shared" si="15"/>
        <v>0</v>
      </c>
      <c r="T150" s="453">
        <f t="shared" si="16"/>
        <v>0</v>
      </c>
      <c r="U150" s="453">
        <f t="shared" si="17"/>
        <v>0</v>
      </c>
      <c r="V150" s="453">
        <f t="shared" si="18"/>
        <v>0</v>
      </c>
      <c r="W150" s="453">
        <f t="shared" si="19"/>
        <v>0</v>
      </c>
    </row>
    <row r="151" spans="1:23" ht="12.75" customHeight="1" x14ac:dyDescent="0.25">
      <c r="A151" s="7" t="s">
        <v>730</v>
      </c>
      <c r="B151" s="416">
        <v>10</v>
      </c>
      <c r="C151" s="416">
        <v>10</v>
      </c>
      <c r="D151" s="416">
        <v>9</v>
      </c>
      <c r="E151" s="416">
        <v>8</v>
      </c>
      <c r="F151" s="416">
        <v>10</v>
      </c>
      <c r="G151" s="416">
        <v>10</v>
      </c>
      <c r="H151" s="455">
        <f t="shared" si="20"/>
        <v>0</v>
      </c>
      <c r="I151" s="7" t="s">
        <v>730</v>
      </c>
      <c r="R151" s="453">
        <f t="shared" si="14"/>
        <v>0</v>
      </c>
      <c r="S151" s="453">
        <f t="shared" si="15"/>
        <v>0</v>
      </c>
      <c r="T151" s="453">
        <f t="shared" si="16"/>
        <v>0</v>
      </c>
      <c r="U151" s="453">
        <f t="shared" si="17"/>
        <v>0</v>
      </c>
      <c r="V151" s="453">
        <f t="shared" si="18"/>
        <v>0</v>
      </c>
      <c r="W151" s="453">
        <f t="shared" si="19"/>
        <v>0</v>
      </c>
    </row>
    <row r="152" spans="1:23" ht="12.75" customHeight="1" x14ac:dyDescent="0.25">
      <c r="A152" s="7" t="s">
        <v>731</v>
      </c>
      <c r="B152" s="416">
        <v>10</v>
      </c>
      <c r="C152" s="416">
        <v>9.6666666666666661</v>
      </c>
      <c r="D152" s="416">
        <v>6</v>
      </c>
      <c r="E152" s="416">
        <v>9.5</v>
      </c>
      <c r="F152" s="416">
        <v>10</v>
      </c>
      <c r="G152" s="416">
        <v>10</v>
      </c>
      <c r="H152" s="455">
        <f t="shared" si="20"/>
        <v>0</v>
      </c>
      <c r="I152" s="7" t="s">
        <v>731</v>
      </c>
      <c r="R152" s="453">
        <f t="shared" si="14"/>
        <v>0</v>
      </c>
      <c r="S152" s="453">
        <f t="shared" si="15"/>
        <v>0</v>
      </c>
      <c r="T152" s="453">
        <f t="shared" si="16"/>
        <v>0</v>
      </c>
      <c r="U152" s="453">
        <f t="shared" si="17"/>
        <v>0</v>
      </c>
      <c r="V152" s="453">
        <f t="shared" si="18"/>
        <v>0</v>
      </c>
      <c r="W152" s="453">
        <f t="shared" si="19"/>
        <v>0</v>
      </c>
    </row>
    <row r="153" spans="1:23" ht="12.75" customHeight="1" x14ac:dyDescent="0.25">
      <c r="A153" s="7" t="s">
        <v>732</v>
      </c>
      <c r="B153" s="416">
        <v>9.6666666666666661</v>
      </c>
      <c r="C153" s="416">
        <v>9</v>
      </c>
      <c r="D153" s="416">
        <v>5.333333333333333</v>
      </c>
      <c r="E153" s="416">
        <v>9</v>
      </c>
      <c r="F153" s="416">
        <v>10</v>
      </c>
      <c r="G153" s="416">
        <v>10</v>
      </c>
      <c r="H153" s="455">
        <f t="shared" si="20"/>
        <v>0</v>
      </c>
      <c r="I153" s="7" t="s">
        <v>732</v>
      </c>
      <c r="R153" s="453">
        <f t="shared" si="14"/>
        <v>0</v>
      </c>
      <c r="S153" s="453">
        <f t="shared" si="15"/>
        <v>0</v>
      </c>
      <c r="T153" s="453">
        <f t="shared" si="16"/>
        <v>0</v>
      </c>
      <c r="U153" s="453">
        <f t="shared" si="17"/>
        <v>0</v>
      </c>
      <c r="V153" s="453">
        <f t="shared" si="18"/>
        <v>0</v>
      </c>
      <c r="W153" s="453">
        <f t="shared" si="19"/>
        <v>0</v>
      </c>
    </row>
    <row r="154" spans="1:23" ht="12.75" customHeight="1" x14ac:dyDescent="0.25">
      <c r="A154" s="7" t="s">
        <v>733</v>
      </c>
      <c r="B154" s="416">
        <v>10</v>
      </c>
      <c r="C154" s="416">
        <v>9.5</v>
      </c>
      <c r="D154" s="416">
        <v>9.5</v>
      </c>
      <c r="E154" s="416">
        <v>10</v>
      </c>
      <c r="F154" s="416">
        <v>10</v>
      </c>
      <c r="G154" s="416">
        <v>10</v>
      </c>
      <c r="H154" s="455">
        <f t="shared" si="20"/>
        <v>0</v>
      </c>
      <c r="I154" s="7" t="s">
        <v>733</v>
      </c>
      <c r="R154" s="453">
        <f t="shared" si="14"/>
        <v>0</v>
      </c>
      <c r="S154" s="453">
        <f t="shared" si="15"/>
        <v>0</v>
      </c>
      <c r="T154" s="453">
        <f t="shared" si="16"/>
        <v>0</v>
      </c>
      <c r="U154" s="453">
        <f t="shared" si="17"/>
        <v>0</v>
      </c>
      <c r="V154" s="453">
        <f t="shared" si="18"/>
        <v>0</v>
      </c>
      <c r="W154" s="453">
        <f t="shared" si="19"/>
        <v>0</v>
      </c>
    </row>
    <row r="155" spans="1:23" ht="12.75" customHeight="1" x14ac:dyDescent="0.25">
      <c r="A155" s="7" t="s">
        <v>734</v>
      </c>
      <c r="B155" s="416">
        <v>10</v>
      </c>
      <c r="C155" s="416">
        <v>9.6666666666666661</v>
      </c>
      <c r="D155" s="416">
        <v>6.333333333333333</v>
      </c>
      <c r="E155" s="416">
        <v>10</v>
      </c>
      <c r="F155" s="416">
        <v>10</v>
      </c>
      <c r="G155" s="416">
        <v>10</v>
      </c>
      <c r="H155" s="455">
        <f t="shared" si="20"/>
        <v>0</v>
      </c>
      <c r="I155" s="7" t="s">
        <v>734</v>
      </c>
      <c r="R155" s="453">
        <f t="shared" si="14"/>
        <v>0</v>
      </c>
      <c r="S155" s="453">
        <f t="shared" si="15"/>
        <v>0</v>
      </c>
      <c r="T155" s="453">
        <f t="shared" si="16"/>
        <v>0</v>
      </c>
      <c r="U155" s="453">
        <f t="shared" si="17"/>
        <v>0</v>
      </c>
      <c r="V155" s="453">
        <f t="shared" si="18"/>
        <v>0</v>
      </c>
      <c r="W155" s="453">
        <f t="shared" si="19"/>
        <v>0</v>
      </c>
    </row>
    <row r="156" spans="1:23" ht="12.75" customHeight="1" x14ac:dyDescent="0.25">
      <c r="A156" s="7" t="s">
        <v>735</v>
      </c>
      <c r="B156" s="416">
        <v>10</v>
      </c>
      <c r="C156" s="416">
        <v>9.6666666666666661</v>
      </c>
      <c r="D156" s="416">
        <v>6.333333333333333</v>
      </c>
      <c r="E156" s="416">
        <v>10</v>
      </c>
      <c r="F156" s="416">
        <v>10</v>
      </c>
      <c r="G156" s="416">
        <v>10</v>
      </c>
      <c r="H156" s="455">
        <f t="shared" si="20"/>
        <v>0</v>
      </c>
      <c r="I156" s="7" t="s">
        <v>735</v>
      </c>
      <c r="R156" s="453">
        <f t="shared" si="14"/>
        <v>0</v>
      </c>
      <c r="S156" s="453">
        <f t="shared" si="15"/>
        <v>0</v>
      </c>
      <c r="T156" s="453">
        <f t="shared" si="16"/>
        <v>0</v>
      </c>
      <c r="U156" s="453">
        <f t="shared" si="17"/>
        <v>0</v>
      </c>
      <c r="V156" s="453">
        <f t="shared" si="18"/>
        <v>0</v>
      </c>
      <c r="W156" s="453">
        <f t="shared" si="19"/>
        <v>0</v>
      </c>
    </row>
    <row r="157" spans="1:23" ht="12.75" customHeight="1" x14ac:dyDescent="0.25">
      <c r="A157" s="7" t="s">
        <v>736</v>
      </c>
      <c r="B157" s="416">
        <v>10</v>
      </c>
      <c r="C157" s="416">
        <v>9.6666666666666661</v>
      </c>
      <c r="D157" s="416">
        <v>6.333333333333333</v>
      </c>
      <c r="E157" s="416">
        <v>10</v>
      </c>
      <c r="F157" s="416">
        <v>10</v>
      </c>
      <c r="G157" s="416">
        <v>10</v>
      </c>
      <c r="H157" s="455">
        <f t="shared" si="20"/>
        <v>0</v>
      </c>
      <c r="I157" s="7" t="s">
        <v>736</v>
      </c>
      <c r="R157" s="453">
        <f t="shared" si="14"/>
        <v>0</v>
      </c>
      <c r="S157" s="453">
        <f t="shared" si="15"/>
        <v>0</v>
      </c>
      <c r="T157" s="453">
        <f t="shared" si="16"/>
        <v>0</v>
      </c>
      <c r="U157" s="453">
        <f t="shared" si="17"/>
        <v>0</v>
      </c>
      <c r="V157" s="453">
        <f t="shared" si="18"/>
        <v>0</v>
      </c>
      <c r="W157" s="453">
        <f t="shared" si="19"/>
        <v>0</v>
      </c>
    </row>
    <row r="158" spans="1:23" ht="12.75" customHeight="1" x14ac:dyDescent="0.25">
      <c r="A158" s="7" t="s">
        <v>737</v>
      </c>
      <c r="B158" s="416">
        <v>10</v>
      </c>
      <c r="C158" s="416">
        <v>9.6666666666666661</v>
      </c>
      <c r="D158" s="416">
        <v>6.333333333333333</v>
      </c>
      <c r="E158" s="416">
        <v>10</v>
      </c>
      <c r="F158" s="416">
        <v>10</v>
      </c>
      <c r="G158" s="416">
        <v>10</v>
      </c>
      <c r="H158" s="455">
        <f t="shared" si="20"/>
        <v>0</v>
      </c>
      <c r="I158" s="7" t="s">
        <v>737</v>
      </c>
      <c r="R158" s="453">
        <f t="shared" si="14"/>
        <v>0</v>
      </c>
      <c r="S158" s="453">
        <f t="shared" si="15"/>
        <v>0</v>
      </c>
      <c r="T158" s="453">
        <f t="shared" si="16"/>
        <v>0</v>
      </c>
      <c r="U158" s="453">
        <f t="shared" si="17"/>
        <v>0</v>
      </c>
      <c r="V158" s="453">
        <f t="shared" si="18"/>
        <v>0</v>
      </c>
      <c r="W158" s="453">
        <f t="shared" si="19"/>
        <v>0</v>
      </c>
    </row>
    <row r="159" spans="1:23" ht="12.75" customHeight="1" x14ac:dyDescent="0.25">
      <c r="A159" s="7" t="s">
        <v>738</v>
      </c>
      <c r="B159" s="416">
        <v>9</v>
      </c>
      <c r="C159" s="416">
        <v>8</v>
      </c>
      <c r="D159" s="416">
        <v>4.666666666666667</v>
      </c>
      <c r="E159" s="416">
        <v>8.5</v>
      </c>
      <c r="F159" s="416">
        <v>9.5</v>
      </c>
      <c r="G159" s="416">
        <v>9.5</v>
      </c>
      <c r="H159" s="455">
        <f t="shared" si="20"/>
        <v>0</v>
      </c>
      <c r="I159" s="7" t="s">
        <v>738</v>
      </c>
      <c r="R159" s="453">
        <f t="shared" si="14"/>
        <v>0</v>
      </c>
      <c r="S159" s="453">
        <f t="shared" si="15"/>
        <v>0</v>
      </c>
      <c r="T159" s="453">
        <f t="shared" si="16"/>
        <v>0</v>
      </c>
      <c r="U159" s="453">
        <f t="shared" si="17"/>
        <v>0</v>
      </c>
      <c r="V159" s="453">
        <f t="shared" si="18"/>
        <v>0</v>
      </c>
      <c r="W159" s="453">
        <f t="shared" si="19"/>
        <v>0</v>
      </c>
    </row>
    <row r="160" spans="1:23" ht="12.75" customHeight="1" x14ac:dyDescent="0.25">
      <c r="A160" s="7" t="s">
        <v>739</v>
      </c>
      <c r="B160" s="416">
        <v>9.3333333333333339</v>
      </c>
      <c r="C160" s="416">
        <v>8.3333333333333339</v>
      </c>
      <c r="D160" s="416">
        <v>4.666666666666667</v>
      </c>
      <c r="E160" s="416">
        <v>8.5</v>
      </c>
      <c r="F160" s="416">
        <v>9.5</v>
      </c>
      <c r="G160" s="416">
        <v>9.5</v>
      </c>
      <c r="H160" s="455">
        <f t="shared" si="20"/>
        <v>0</v>
      </c>
      <c r="I160" s="7" t="s">
        <v>739</v>
      </c>
      <c r="R160" s="453">
        <f t="shared" si="14"/>
        <v>0</v>
      </c>
      <c r="S160" s="453">
        <f t="shared" si="15"/>
        <v>0</v>
      </c>
      <c r="T160" s="453">
        <f t="shared" si="16"/>
        <v>0</v>
      </c>
      <c r="U160" s="453">
        <f t="shared" si="17"/>
        <v>0</v>
      </c>
      <c r="V160" s="453">
        <f t="shared" si="18"/>
        <v>0</v>
      </c>
      <c r="W160" s="453">
        <f t="shared" si="19"/>
        <v>0</v>
      </c>
    </row>
    <row r="161" spans="1:23" ht="12.75" customHeight="1" x14ac:dyDescent="0.25">
      <c r="A161" s="7" t="s">
        <v>740</v>
      </c>
      <c r="B161" s="416">
        <v>10</v>
      </c>
      <c r="C161" s="416">
        <v>7.666666666666667</v>
      </c>
      <c r="D161" s="416">
        <v>1</v>
      </c>
      <c r="E161" s="416">
        <v>5</v>
      </c>
      <c r="F161" s="416">
        <v>7.5</v>
      </c>
      <c r="G161" s="416">
        <v>7.5</v>
      </c>
      <c r="H161" s="455">
        <f t="shared" si="20"/>
        <v>0</v>
      </c>
      <c r="I161" s="7" t="s">
        <v>740</v>
      </c>
      <c r="R161" s="453">
        <f t="shared" si="14"/>
        <v>0</v>
      </c>
      <c r="S161" s="453">
        <f t="shared" si="15"/>
        <v>0</v>
      </c>
      <c r="T161" s="453">
        <f t="shared" si="16"/>
        <v>0</v>
      </c>
      <c r="U161" s="453">
        <f t="shared" si="17"/>
        <v>0</v>
      </c>
      <c r="V161" s="453">
        <f t="shared" si="18"/>
        <v>0</v>
      </c>
      <c r="W161" s="453">
        <f t="shared" si="19"/>
        <v>0</v>
      </c>
    </row>
    <row r="162" spans="1:23" ht="12.75" customHeight="1" x14ac:dyDescent="0.25">
      <c r="A162" s="7" t="s">
        <v>741</v>
      </c>
      <c r="B162" s="416">
        <v>10</v>
      </c>
      <c r="C162" s="416">
        <v>9</v>
      </c>
      <c r="D162" s="416">
        <v>8.5</v>
      </c>
      <c r="E162" s="416">
        <v>9</v>
      </c>
      <c r="F162" s="416">
        <v>10</v>
      </c>
      <c r="G162" s="416">
        <v>10</v>
      </c>
      <c r="H162" s="455">
        <f t="shared" si="20"/>
        <v>0</v>
      </c>
      <c r="I162" s="7" t="s">
        <v>741</v>
      </c>
      <c r="R162" s="453">
        <f t="shared" si="14"/>
        <v>0</v>
      </c>
      <c r="S162" s="453">
        <f t="shared" si="15"/>
        <v>0</v>
      </c>
      <c r="T162" s="453">
        <f t="shared" si="16"/>
        <v>0</v>
      </c>
      <c r="U162" s="453">
        <f t="shared" si="17"/>
        <v>0</v>
      </c>
      <c r="V162" s="453">
        <f t="shared" si="18"/>
        <v>0</v>
      </c>
      <c r="W162" s="453">
        <f t="shared" si="19"/>
        <v>0</v>
      </c>
    </row>
    <row r="163" spans="1:23" ht="12.75" customHeight="1" x14ac:dyDescent="0.25">
      <c r="A163" s="7" t="s">
        <v>742</v>
      </c>
      <c r="B163" s="416">
        <v>6.666666666666667</v>
      </c>
      <c r="C163" s="416">
        <v>10</v>
      </c>
      <c r="D163" s="416">
        <v>10</v>
      </c>
      <c r="E163" s="416">
        <v>10</v>
      </c>
      <c r="F163" s="416">
        <v>10</v>
      </c>
      <c r="G163" s="416">
        <v>10</v>
      </c>
      <c r="H163" s="455">
        <f t="shared" si="20"/>
        <v>0</v>
      </c>
      <c r="I163" s="7" t="s">
        <v>742</v>
      </c>
      <c r="R163" s="453">
        <f t="shared" si="14"/>
        <v>0</v>
      </c>
      <c r="S163" s="453">
        <f t="shared" si="15"/>
        <v>0</v>
      </c>
      <c r="T163" s="453">
        <f t="shared" si="16"/>
        <v>0</v>
      </c>
      <c r="U163" s="453">
        <f t="shared" si="17"/>
        <v>0</v>
      </c>
      <c r="V163" s="453">
        <f t="shared" si="18"/>
        <v>0</v>
      </c>
      <c r="W163" s="453">
        <f t="shared" si="19"/>
        <v>0</v>
      </c>
    </row>
    <row r="164" spans="1:23" ht="12.75" customHeight="1" x14ac:dyDescent="0.25">
      <c r="A164" s="7" t="s">
        <v>743</v>
      </c>
      <c r="B164" s="416">
        <v>9</v>
      </c>
      <c r="C164" s="416">
        <v>6</v>
      </c>
      <c r="D164" s="416">
        <v>5.5</v>
      </c>
      <c r="E164" s="416">
        <v>8</v>
      </c>
      <c r="F164" s="416">
        <v>9</v>
      </c>
      <c r="G164" s="416">
        <v>9</v>
      </c>
      <c r="H164" s="455">
        <f t="shared" si="20"/>
        <v>0</v>
      </c>
      <c r="I164" s="7" t="s">
        <v>743</v>
      </c>
      <c r="R164" s="453">
        <f t="shared" si="14"/>
        <v>0</v>
      </c>
      <c r="S164" s="453">
        <f t="shared" si="15"/>
        <v>0</v>
      </c>
      <c r="T164" s="453">
        <f t="shared" si="16"/>
        <v>0</v>
      </c>
      <c r="U164" s="453">
        <f t="shared" si="17"/>
        <v>0</v>
      </c>
      <c r="V164" s="453">
        <f t="shared" si="18"/>
        <v>0</v>
      </c>
      <c r="W164" s="453">
        <f t="shared" si="19"/>
        <v>0</v>
      </c>
    </row>
    <row r="165" spans="1:23" ht="12.75" customHeight="1" x14ac:dyDescent="0.25">
      <c r="A165" s="7" t="s">
        <v>744</v>
      </c>
      <c r="B165" s="416">
        <v>8.5</v>
      </c>
      <c r="C165" s="416">
        <v>8.5</v>
      </c>
      <c r="D165" s="416">
        <v>10</v>
      </c>
      <c r="E165" s="416">
        <v>10</v>
      </c>
      <c r="F165" s="416">
        <v>7</v>
      </c>
      <c r="G165" s="416">
        <v>7</v>
      </c>
      <c r="H165" s="455">
        <f t="shared" si="20"/>
        <v>0</v>
      </c>
      <c r="I165" s="7" t="s">
        <v>744</v>
      </c>
      <c r="R165" s="453">
        <f t="shared" si="14"/>
        <v>0</v>
      </c>
      <c r="S165" s="453">
        <f t="shared" si="15"/>
        <v>0</v>
      </c>
      <c r="T165" s="453">
        <f t="shared" si="16"/>
        <v>0</v>
      </c>
      <c r="U165" s="453">
        <f t="shared" si="17"/>
        <v>0</v>
      </c>
      <c r="V165" s="453">
        <f t="shared" si="18"/>
        <v>0</v>
      </c>
      <c r="W165" s="453">
        <f t="shared" si="19"/>
        <v>0</v>
      </c>
    </row>
    <row r="166" spans="1:23" ht="12.75" customHeight="1" x14ac:dyDescent="0.25">
      <c r="A166" s="7" t="s">
        <v>745</v>
      </c>
      <c r="B166" s="416">
        <v>10</v>
      </c>
      <c r="C166" s="416">
        <v>6.666666666666667</v>
      </c>
      <c r="D166" s="416">
        <v>10</v>
      </c>
      <c r="E166" s="416">
        <v>10</v>
      </c>
      <c r="F166" s="416">
        <v>10</v>
      </c>
      <c r="G166" s="416">
        <v>5</v>
      </c>
      <c r="H166" s="455">
        <f t="shared" si="20"/>
        <v>0</v>
      </c>
      <c r="I166" s="7" t="s">
        <v>745</v>
      </c>
      <c r="R166" s="453">
        <f t="shared" si="14"/>
        <v>0</v>
      </c>
      <c r="S166" s="453">
        <f t="shared" si="15"/>
        <v>0</v>
      </c>
      <c r="T166" s="453">
        <f t="shared" si="16"/>
        <v>0</v>
      </c>
      <c r="U166" s="453">
        <f t="shared" si="17"/>
        <v>0</v>
      </c>
      <c r="V166" s="453">
        <f t="shared" si="18"/>
        <v>0</v>
      </c>
      <c r="W166" s="453">
        <f t="shared" si="19"/>
        <v>0</v>
      </c>
    </row>
    <row r="167" spans="1:23" ht="12.75" customHeight="1" x14ac:dyDescent="0.25">
      <c r="A167" s="7" t="s">
        <v>746</v>
      </c>
      <c r="B167" s="416">
        <v>9</v>
      </c>
      <c r="C167" s="416">
        <v>5.666666666666667</v>
      </c>
      <c r="D167" s="416">
        <v>10</v>
      </c>
      <c r="E167" s="416">
        <v>10</v>
      </c>
      <c r="F167" s="416">
        <v>5</v>
      </c>
      <c r="G167" s="416">
        <v>0</v>
      </c>
      <c r="H167" s="455">
        <f t="shared" si="20"/>
        <v>0</v>
      </c>
      <c r="I167" s="7" t="s">
        <v>746</v>
      </c>
      <c r="R167" s="453">
        <f t="shared" si="14"/>
        <v>0</v>
      </c>
      <c r="S167" s="453">
        <f t="shared" si="15"/>
        <v>0</v>
      </c>
      <c r="T167" s="453">
        <f t="shared" si="16"/>
        <v>0</v>
      </c>
      <c r="U167" s="453">
        <f t="shared" si="17"/>
        <v>0</v>
      </c>
      <c r="V167" s="453">
        <f t="shared" si="18"/>
        <v>0</v>
      </c>
      <c r="W167" s="453">
        <f t="shared" si="19"/>
        <v>0</v>
      </c>
    </row>
    <row r="168" spans="1:23" ht="12.75" customHeight="1" x14ac:dyDescent="0.25">
      <c r="A168" s="7" t="s">
        <v>747</v>
      </c>
      <c r="B168" s="416">
        <v>10</v>
      </c>
      <c r="C168" s="416">
        <v>6.666666666666667</v>
      </c>
      <c r="D168" s="416">
        <v>10</v>
      </c>
      <c r="E168" s="416">
        <v>10</v>
      </c>
      <c r="F168" s="416">
        <v>10</v>
      </c>
      <c r="G168" s="416">
        <v>5</v>
      </c>
      <c r="H168" s="455">
        <f t="shared" si="20"/>
        <v>486.73333333333335</v>
      </c>
      <c r="I168" s="7" t="s">
        <v>747</v>
      </c>
      <c r="J168" s="438" t="s">
        <v>130</v>
      </c>
      <c r="R168" s="453">
        <f t="shared" si="14"/>
        <v>486.73333333333335</v>
      </c>
      <c r="S168" s="453">
        <f t="shared" si="15"/>
        <v>0</v>
      </c>
      <c r="T168" s="453">
        <f t="shared" si="16"/>
        <v>0</v>
      </c>
      <c r="U168" s="453">
        <f t="shared" si="17"/>
        <v>0</v>
      </c>
      <c r="V168" s="453">
        <f t="shared" si="18"/>
        <v>0</v>
      </c>
      <c r="W168" s="453">
        <f t="shared" si="19"/>
        <v>0</v>
      </c>
    </row>
    <row r="169" spans="1:23" ht="12.75" customHeight="1" x14ac:dyDescent="0.25">
      <c r="A169" s="7" t="s">
        <v>748</v>
      </c>
      <c r="B169" s="416">
        <v>10</v>
      </c>
      <c r="C169" s="416">
        <v>7.5</v>
      </c>
      <c r="D169" s="416">
        <v>7.5</v>
      </c>
      <c r="E169" s="416">
        <v>10</v>
      </c>
      <c r="F169" s="416">
        <v>0</v>
      </c>
      <c r="G169" s="416">
        <v>0</v>
      </c>
      <c r="H169" s="455">
        <f t="shared" si="20"/>
        <v>0</v>
      </c>
      <c r="I169" s="7" t="s">
        <v>748</v>
      </c>
      <c r="R169" s="453">
        <f t="shared" si="14"/>
        <v>0</v>
      </c>
      <c r="S169" s="453">
        <f t="shared" si="15"/>
        <v>0</v>
      </c>
      <c r="T169" s="453">
        <f t="shared" si="16"/>
        <v>0</v>
      </c>
      <c r="U169" s="453">
        <f t="shared" si="17"/>
        <v>0</v>
      </c>
      <c r="V169" s="453">
        <f t="shared" si="18"/>
        <v>0</v>
      </c>
      <c r="W169" s="453">
        <f t="shared" si="19"/>
        <v>0</v>
      </c>
    </row>
    <row r="170" spans="1:23" ht="12.75" customHeight="1" x14ac:dyDescent="0.25">
      <c r="A170" s="7" t="s">
        <v>749</v>
      </c>
      <c r="B170" s="416">
        <v>6.666666666666667</v>
      </c>
      <c r="C170" s="416">
        <v>10</v>
      </c>
      <c r="D170" s="416">
        <v>6.666666666666667</v>
      </c>
      <c r="E170" s="416">
        <v>5</v>
      </c>
      <c r="F170" s="416">
        <v>5</v>
      </c>
      <c r="G170" s="416">
        <v>5</v>
      </c>
      <c r="H170" s="455">
        <f t="shared" si="20"/>
        <v>0</v>
      </c>
      <c r="I170" s="7" t="s">
        <v>749</v>
      </c>
      <c r="R170" s="453">
        <f t="shared" si="14"/>
        <v>0</v>
      </c>
      <c r="S170" s="453">
        <f t="shared" si="15"/>
        <v>0</v>
      </c>
      <c r="T170" s="453">
        <f t="shared" si="16"/>
        <v>0</v>
      </c>
      <c r="U170" s="453">
        <f t="shared" si="17"/>
        <v>0</v>
      </c>
      <c r="V170" s="453">
        <f t="shared" si="18"/>
        <v>0</v>
      </c>
      <c r="W170" s="453">
        <f t="shared" si="19"/>
        <v>0</v>
      </c>
    </row>
    <row r="171" spans="1:23" ht="12.75" customHeight="1" x14ac:dyDescent="0.25">
      <c r="A171" s="7" t="s">
        <v>750</v>
      </c>
      <c r="B171" s="416">
        <v>10</v>
      </c>
      <c r="C171" s="416">
        <v>10</v>
      </c>
      <c r="D171" s="416">
        <v>10</v>
      </c>
      <c r="E171" s="416">
        <v>10</v>
      </c>
      <c r="F171" s="416">
        <v>10</v>
      </c>
      <c r="G171" s="416">
        <v>10</v>
      </c>
      <c r="H171" s="455">
        <f t="shared" si="20"/>
        <v>0</v>
      </c>
      <c r="I171" s="7" t="s">
        <v>750</v>
      </c>
      <c r="R171" s="453">
        <f t="shared" si="14"/>
        <v>0</v>
      </c>
      <c r="S171" s="453">
        <f t="shared" si="15"/>
        <v>0</v>
      </c>
      <c r="T171" s="453">
        <f t="shared" si="16"/>
        <v>0</v>
      </c>
      <c r="U171" s="453">
        <f t="shared" si="17"/>
        <v>0</v>
      </c>
      <c r="V171" s="453">
        <f t="shared" si="18"/>
        <v>0</v>
      </c>
      <c r="W171" s="453">
        <f t="shared" si="19"/>
        <v>0</v>
      </c>
    </row>
    <row r="172" spans="1:23" ht="12.75" customHeight="1" x14ac:dyDescent="0.25">
      <c r="A172" s="7" t="s">
        <v>751</v>
      </c>
      <c r="B172" s="416">
        <v>10</v>
      </c>
      <c r="C172" s="416">
        <v>10</v>
      </c>
      <c r="D172" s="416">
        <v>10</v>
      </c>
      <c r="E172" s="416">
        <v>10</v>
      </c>
      <c r="F172" s="416">
        <v>0</v>
      </c>
      <c r="G172" s="416">
        <v>5</v>
      </c>
      <c r="H172" s="455">
        <f t="shared" si="20"/>
        <v>0</v>
      </c>
      <c r="I172" s="7" t="s">
        <v>751</v>
      </c>
      <c r="R172" s="453">
        <f t="shared" si="14"/>
        <v>0</v>
      </c>
      <c r="S172" s="453">
        <f t="shared" si="15"/>
        <v>0</v>
      </c>
      <c r="T172" s="453">
        <f t="shared" si="16"/>
        <v>0</v>
      </c>
      <c r="U172" s="453">
        <f t="shared" si="17"/>
        <v>0</v>
      </c>
      <c r="V172" s="453">
        <f t="shared" si="18"/>
        <v>0</v>
      </c>
      <c r="W172" s="453">
        <f t="shared" si="19"/>
        <v>0</v>
      </c>
    </row>
    <row r="173" spans="1:23" ht="12.75" customHeight="1" x14ac:dyDescent="0.25">
      <c r="A173" s="7" t="s">
        <v>752</v>
      </c>
      <c r="B173" s="416">
        <v>7</v>
      </c>
      <c r="C173" s="416">
        <v>7</v>
      </c>
      <c r="D173" s="416">
        <v>7</v>
      </c>
      <c r="E173" s="416">
        <v>7</v>
      </c>
      <c r="F173" s="416">
        <v>0</v>
      </c>
      <c r="G173" s="416">
        <v>0</v>
      </c>
      <c r="H173" s="455">
        <f t="shared" si="20"/>
        <v>0</v>
      </c>
      <c r="I173" s="7" t="s">
        <v>752</v>
      </c>
      <c r="R173" s="453">
        <f t="shared" si="14"/>
        <v>0</v>
      </c>
      <c r="S173" s="453">
        <f t="shared" si="15"/>
        <v>0</v>
      </c>
      <c r="T173" s="453">
        <f t="shared" si="16"/>
        <v>0</v>
      </c>
      <c r="U173" s="453">
        <f t="shared" si="17"/>
        <v>0</v>
      </c>
      <c r="V173" s="453">
        <f t="shared" si="18"/>
        <v>0</v>
      </c>
      <c r="W173" s="453">
        <f t="shared" si="19"/>
        <v>0</v>
      </c>
    </row>
    <row r="174" spans="1:23" ht="12.75" customHeight="1" x14ac:dyDescent="0.25">
      <c r="A174" s="7" t="s">
        <v>753</v>
      </c>
      <c r="B174" s="416">
        <v>9</v>
      </c>
      <c r="C174" s="416">
        <v>6</v>
      </c>
      <c r="D174" s="416">
        <v>5</v>
      </c>
      <c r="E174" s="416">
        <v>7</v>
      </c>
      <c r="F174" s="416">
        <v>7</v>
      </c>
      <c r="G174" s="416">
        <v>7</v>
      </c>
      <c r="H174" s="455">
        <f t="shared" si="20"/>
        <v>0</v>
      </c>
      <c r="I174" s="7" t="s">
        <v>753</v>
      </c>
      <c r="R174" s="453">
        <f t="shared" si="14"/>
        <v>0</v>
      </c>
      <c r="S174" s="453">
        <f t="shared" si="15"/>
        <v>0</v>
      </c>
      <c r="T174" s="453">
        <f t="shared" si="16"/>
        <v>0</v>
      </c>
      <c r="U174" s="453">
        <f t="shared" si="17"/>
        <v>0</v>
      </c>
      <c r="V174" s="453">
        <f t="shared" si="18"/>
        <v>0</v>
      </c>
      <c r="W174" s="453">
        <f t="shared" si="19"/>
        <v>0</v>
      </c>
    </row>
    <row r="175" spans="1:23" ht="12.75" customHeight="1" x14ac:dyDescent="0.25">
      <c r="A175" s="7" t="s">
        <v>754</v>
      </c>
      <c r="B175" s="416">
        <v>10</v>
      </c>
      <c r="C175" s="416">
        <v>8</v>
      </c>
      <c r="D175" s="416">
        <v>6</v>
      </c>
      <c r="E175" s="416">
        <v>6</v>
      </c>
      <c r="F175" s="416">
        <v>6</v>
      </c>
      <c r="G175" s="416">
        <v>6</v>
      </c>
      <c r="H175" s="455">
        <f t="shared" si="20"/>
        <v>0</v>
      </c>
      <c r="I175" s="7" t="s">
        <v>754</v>
      </c>
      <c r="R175" s="453">
        <f t="shared" si="14"/>
        <v>0</v>
      </c>
      <c r="S175" s="453">
        <f t="shared" si="15"/>
        <v>0</v>
      </c>
      <c r="T175" s="453">
        <f t="shared" si="16"/>
        <v>0</v>
      </c>
      <c r="U175" s="453">
        <f t="shared" si="17"/>
        <v>0</v>
      </c>
      <c r="V175" s="453">
        <f t="shared" si="18"/>
        <v>0</v>
      </c>
      <c r="W175" s="453">
        <f t="shared" si="19"/>
        <v>0</v>
      </c>
    </row>
    <row r="176" spans="1:23" ht="12.75" customHeight="1" x14ac:dyDescent="0.25">
      <c r="A176" s="7" t="s">
        <v>755</v>
      </c>
      <c r="B176" s="416">
        <v>9.3333333333333339</v>
      </c>
      <c r="C176" s="416">
        <v>8</v>
      </c>
      <c r="D176" s="416">
        <v>7.333333333333333</v>
      </c>
      <c r="E176" s="416">
        <v>3</v>
      </c>
      <c r="F176" s="416">
        <v>9</v>
      </c>
      <c r="G176" s="416">
        <v>9</v>
      </c>
      <c r="H176" s="455">
        <f t="shared" si="20"/>
        <v>0</v>
      </c>
      <c r="I176" s="7" t="s">
        <v>755</v>
      </c>
      <c r="R176" s="453">
        <f t="shared" si="14"/>
        <v>0</v>
      </c>
      <c r="S176" s="453">
        <f t="shared" si="15"/>
        <v>0</v>
      </c>
      <c r="T176" s="453">
        <f t="shared" si="16"/>
        <v>0</v>
      </c>
      <c r="U176" s="453">
        <f t="shared" si="17"/>
        <v>0</v>
      </c>
      <c r="V176" s="453">
        <f t="shared" si="18"/>
        <v>0</v>
      </c>
      <c r="W176" s="453">
        <f t="shared" si="19"/>
        <v>0</v>
      </c>
    </row>
    <row r="177" spans="1:23" ht="12.75" customHeight="1" x14ac:dyDescent="0.25">
      <c r="A177" s="7" t="s">
        <v>756</v>
      </c>
      <c r="B177" s="416">
        <v>10</v>
      </c>
      <c r="C177" s="416">
        <v>10</v>
      </c>
      <c r="D177" s="416">
        <v>8.6666666666666661</v>
      </c>
      <c r="E177" s="416">
        <v>3</v>
      </c>
      <c r="F177" s="416">
        <v>5</v>
      </c>
      <c r="G177" s="416">
        <v>5</v>
      </c>
      <c r="H177" s="455">
        <f t="shared" si="20"/>
        <v>0</v>
      </c>
      <c r="I177" s="7" t="s">
        <v>756</v>
      </c>
      <c r="R177" s="453">
        <f t="shared" si="14"/>
        <v>0</v>
      </c>
      <c r="S177" s="453">
        <f t="shared" si="15"/>
        <v>0</v>
      </c>
      <c r="T177" s="453">
        <f t="shared" si="16"/>
        <v>0</v>
      </c>
      <c r="U177" s="453">
        <f t="shared" si="17"/>
        <v>0</v>
      </c>
      <c r="V177" s="453">
        <f t="shared" si="18"/>
        <v>0</v>
      </c>
      <c r="W177" s="453">
        <f t="shared" si="19"/>
        <v>0</v>
      </c>
    </row>
    <row r="178" spans="1:23" ht="12.75" customHeight="1" x14ac:dyDescent="0.25">
      <c r="A178" s="7" t="s">
        <v>757</v>
      </c>
      <c r="B178" s="416">
        <v>10</v>
      </c>
      <c r="C178" s="416">
        <v>8.6666666666666661</v>
      </c>
      <c r="D178" s="416">
        <v>7.333333333333333</v>
      </c>
      <c r="E178" s="416">
        <v>3</v>
      </c>
      <c r="F178" s="416">
        <v>10</v>
      </c>
      <c r="G178" s="416">
        <v>10</v>
      </c>
      <c r="H178" s="455">
        <f t="shared" si="20"/>
        <v>0</v>
      </c>
      <c r="I178" s="7" t="s">
        <v>757</v>
      </c>
      <c r="R178" s="453">
        <f t="shared" si="14"/>
        <v>0</v>
      </c>
      <c r="S178" s="453">
        <f t="shared" si="15"/>
        <v>0</v>
      </c>
      <c r="T178" s="453">
        <f t="shared" si="16"/>
        <v>0</v>
      </c>
      <c r="U178" s="453">
        <f t="shared" si="17"/>
        <v>0</v>
      </c>
      <c r="V178" s="453">
        <f t="shared" si="18"/>
        <v>0</v>
      </c>
      <c r="W178" s="453">
        <f t="shared" si="19"/>
        <v>0</v>
      </c>
    </row>
    <row r="179" spans="1:23" ht="12.75" customHeight="1" x14ac:dyDescent="0.25">
      <c r="A179" s="7" t="s">
        <v>758</v>
      </c>
      <c r="B179" s="416">
        <v>9.5</v>
      </c>
      <c r="C179" s="416">
        <v>9</v>
      </c>
      <c r="D179" s="416">
        <v>8</v>
      </c>
      <c r="E179" s="416">
        <v>7</v>
      </c>
      <c r="F179" s="416">
        <v>9</v>
      </c>
      <c r="G179" s="416">
        <v>9</v>
      </c>
      <c r="H179" s="455">
        <f t="shared" si="20"/>
        <v>0</v>
      </c>
      <c r="I179" s="7" t="s">
        <v>758</v>
      </c>
      <c r="R179" s="453">
        <f t="shared" si="14"/>
        <v>0</v>
      </c>
      <c r="S179" s="453">
        <f t="shared" si="15"/>
        <v>0</v>
      </c>
      <c r="T179" s="453">
        <f t="shared" si="16"/>
        <v>0</v>
      </c>
      <c r="U179" s="453">
        <f t="shared" si="17"/>
        <v>0</v>
      </c>
      <c r="V179" s="453">
        <f t="shared" si="18"/>
        <v>0</v>
      </c>
      <c r="W179" s="453">
        <f t="shared" si="19"/>
        <v>0</v>
      </c>
    </row>
    <row r="180" spans="1:23" ht="12.75" customHeight="1" x14ac:dyDescent="0.25">
      <c r="A180" s="7" t="s">
        <v>759</v>
      </c>
      <c r="B180" s="416">
        <v>10</v>
      </c>
      <c r="C180" s="416">
        <v>8</v>
      </c>
      <c r="D180" s="416">
        <v>5</v>
      </c>
      <c r="E180" s="416">
        <v>4</v>
      </c>
      <c r="F180" s="416">
        <v>10</v>
      </c>
      <c r="G180" s="416">
        <v>10</v>
      </c>
      <c r="H180" s="455">
        <f t="shared" si="20"/>
        <v>0</v>
      </c>
      <c r="I180" s="7" t="s">
        <v>759</v>
      </c>
      <c r="R180" s="453">
        <f t="shared" si="14"/>
        <v>0</v>
      </c>
      <c r="S180" s="453">
        <f t="shared" si="15"/>
        <v>0</v>
      </c>
      <c r="T180" s="453">
        <f t="shared" si="16"/>
        <v>0</v>
      </c>
      <c r="U180" s="453">
        <f t="shared" si="17"/>
        <v>0</v>
      </c>
      <c r="V180" s="453">
        <f t="shared" si="18"/>
        <v>0</v>
      </c>
      <c r="W180" s="453">
        <f t="shared" si="19"/>
        <v>0</v>
      </c>
    </row>
    <row r="181" spans="1:23" ht="12.75" customHeight="1" x14ac:dyDescent="0.25">
      <c r="A181" s="7" t="s">
        <v>760</v>
      </c>
      <c r="B181" s="416">
        <v>9.3333333333333339</v>
      </c>
      <c r="C181" s="416">
        <v>8.6666666666666661</v>
      </c>
      <c r="D181" s="416">
        <v>3.3333333333333335</v>
      </c>
      <c r="E181" s="416">
        <v>2</v>
      </c>
      <c r="F181" s="416">
        <v>0</v>
      </c>
      <c r="G181" s="416">
        <v>5</v>
      </c>
      <c r="H181" s="455">
        <f t="shared" si="20"/>
        <v>0</v>
      </c>
      <c r="I181" s="7" t="s">
        <v>760</v>
      </c>
      <c r="R181" s="453">
        <f t="shared" si="14"/>
        <v>0</v>
      </c>
      <c r="S181" s="453">
        <f t="shared" si="15"/>
        <v>0</v>
      </c>
      <c r="T181" s="453">
        <f t="shared" si="16"/>
        <v>0</v>
      </c>
      <c r="U181" s="453">
        <f t="shared" si="17"/>
        <v>0</v>
      </c>
      <c r="V181" s="453">
        <f t="shared" si="18"/>
        <v>0</v>
      </c>
      <c r="W181" s="453">
        <f t="shared" si="19"/>
        <v>0</v>
      </c>
    </row>
    <row r="182" spans="1:23" ht="12.75" customHeight="1" x14ac:dyDescent="0.25">
      <c r="A182" s="7" t="s">
        <v>761</v>
      </c>
      <c r="B182" s="416">
        <v>6.666666666666667</v>
      </c>
      <c r="C182" s="416">
        <v>8.6666666666666661</v>
      </c>
      <c r="D182" s="416">
        <v>3.3333333333333335</v>
      </c>
      <c r="E182" s="416">
        <v>2</v>
      </c>
      <c r="F182" s="416">
        <v>5</v>
      </c>
      <c r="G182" s="416">
        <v>5</v>
      </c>
      <c r="H182" s="455">
        <f t="shared" si="20"/>
        <v>0</v>
      </c>
      <c r="I182" s="7" t="s">
        <v>761</v>
      </c>
      <c r="R182" s="453">
        <f t="shared" si="14"/>
        <v>0</v>
      </c>
      <c r="S182" s="453">
        <f t="shared" si="15"/>
        <v>0</v>
      </c>
      <c r="T182" s="453">
        <f t="shared" si="16"/>
        <v>0</v>
      </c>
      <c r="U182" s="453">
        <f t="shared" si="17"/>
        <v>0</v>
      </c>
      <c r="V182" s="453">
        <f t="shared" si="18"/>
        <v>0</v>
      </c>
      <c r="W182" s="453">
        <f t="shared" si="19"/>
        <v>0</v>
      </c>
    </row>
    <row r="183" spans="1:23" ht="12.75" customHeight="1" x14ac:dyDescent="0.25">
      <c r="A183" s="7" t="s">
        <v>762</v>
      </c>
      <c r="B183" s="416">
        <v>10</v>
      </c>
      <c r="C183" s="416">
        <v>8.6666666666666661</v>
      </c>
      <c r="D183" s="416">
        <v>3.3333333333333335</v>
      </c>
      <c r="E183" s="416">
        <v>2</v>
      </c>
      <c r="F183" s="416">
        <v>5</v>
      </c>
      <c r="G183" s="416">
        <v>5</v>
      </c>
      <c r="H183" s="455">
        <f t="shared" si="20"/>
        <v>0</v>
      </c>
      <c r="I183" s="7" t="s">
        <v>762</v>
      </c>
      <c r="R183" s="453">
        <f t="shared" si="14"/>
        <v>0</v>
      </c>
      <c r="S183" s="453">
        <f t="shared" si="15"/>
        <v>0</v>
      </c>
      <c r="T183" s="453">
        <f t="shared" si="16"/>
        <v>0</v>
      </c>
      <c r="U183" s="453">
        <f t="shared" si="17"/>
        <v>0</v>
      </c>
      <c r="V183" s="453">
        <f t="shared" si="18"/>
        <v>0</v>
      </c>
      <c r="W183" s="453">
        <f t="shared" si="19"/>
        <v>0</v>
      </c>
    </row>
    <row r="184" spans="1:23" ht="12.75" customHeight="1" x14ac:dyDescent="0.25">
      <c r="A184" s="7" t="s">
        <v>763</v>
      </c>
      <c r="B184" s="416">
        <v>6.666666666666667</v>
      </c>
      <c r="C184" s="416">
        <v>8.6666666666666661</v>
      </c>
      <c r="D184" s="416">
        <v>3.3333333333333335</v>
      </c>
      <c r="E184" s="416">
        <v>2</v>
      </c>
      <c r="F184" s="416">
        <v>3</v>
      </c>
      <c r="G184" s="416">
        <v>3</v>
      </c>
      <c r="H184" s="455">
        <f t="shared" si="20"/>
        <v>0</v>
      </c>
      <c r="I184" s="7" t="s">
        <v>763</v>
      </c>
      <c r="R184" s="453">
        <f t="shared" si="14"/>
        <v>0</v>
      </c>
      <c r="S184" s="453">
        <f t="shared" si="15"/>
        <v>0</v>
      </c>
      <c r="T184" s="453">
        <f t="shared" si="16"/>
        <v>0</v>
      </c>
      <c r="U184" s="453">
        <f t="shared" si="17"/>
        <v>0</v>
      </c>
      <c r="V184" s="453">
        <f t="shared" si="18"/>
        <v>0</v>
      </c>
      <c r="W184" s="453">
        <f t="shared" si="19"/>
        <v>0</v>
      </c>
    </row>
    <row r="185" spans="1:23" ht="12.75" customHeight="1" x14ac:dyDescent="0.25">
      <c r="A185" s="7" t="s">
        <v>764</v>
      </c>
      <c r="B185" s="416">
        <v>6</v>
      </c>
      <c r="C185" s="416">
        <v>6</v>
      </c>
      <c r="D185" s="416">
        <v>0</v>
      </c>
      <c r="E185" s="416">
        <v>0</v>
      </c>
      <c r="F185" s="416">
        <v>1.5</v>
      </c>
      <c r="G185" s="416">
        <v>1.5</v>
      </c>
      <c r="H185" s="455">
        <f t="shared" si="20"/>
        <v>0</v>
      </c>
      <c r="I185" s="7" t="s">
        <v>764</v>
      </c>
      <c r="R185" s="453">
        <f t="shared" si="14"/>
        <v>0</v>
      </c>
      <c r="S185" s="453">
        <f t="shared" si="15"/>
        <v>0</v>
      </c>
      <c r="T185" s="453">
        <f t="shared" si="16"/>
        <v>0</v>
      </c>
      <c r="U185" s="453">
        <f t="shared" si="17"/>
        <v>0</v>
      </c>
      <c r="V185" s="453">
        <f t="shared" si="18"/>
        <v>0</v>
      </c>
      <c r="W185" s="453">
        <f t="shared" si="19"/>
        <v>0</v>
      </c>
    </row>
    <row r="186" spans="1:23" ht="12.75" customHeight="1" x14ac:dyDescent="0.25">
      <c r="A186" s="7" t="s">
        <v>765</v>
      </c>
      <c r="B186" s="416">
        <v>10</v>
      </c>
      <c r="C186" s="416">
        <v>5</v>
      </c>
      <c r="D186" s="416">
        <v>2</v>
      </c>
      <c r="E186" s="416">
        <v>4</v>
      </c>
      <c r="F186" s="416">
        <v>0</v>
      </c>
      <c r="G186" s="416">
        <v>0</v>
      </c>
      <c r="H186" s="455">
        <f t="shared" si="20"/>
        <v>0</v>
      </c>
      <c r="I186" s="7" t="s">
        <v>765</v>
      </c>
      <c r="R186" s="453">
        <f t="shared" si="14"/>
        <v>0</v>
      </c>
      <c r="S186" s="453">
        <f t="shared" si="15"/>
        <v>0</v>
      </c>
      <c r="T186" s="453">
        <f t="shared" si="16"/>
        <v>0</v>
      </c>
      <c r="U186" s="453">
        <f t="shared" si="17"/>
        <v>0</v>
      </c>
      <c r="V186" s="453">
        <f t="shared" si="18"/>
        <v>0</v>
      </c>
      <c r="W186" s="453">
        <f t="shared" si="19"/>
        <v>0</v>
      </c>
    </row>
    <row r="187" spans="1:23" ht="12.75" customHeight="1" x14ac:dyDescent="0.25">
      <c r="A187" s="7" t="s">
        <v>766</v>
      </c>
      <c r="B187" s="416">
        <v>7.666666666666667</v>
      </c>
      <c r="C187" s="416">
        <v>5.333333333333333</v>
      </c>
      <c r="D187" s="416">
        <v>2</v>
      </c>
      <c r="E187" s="416">
        <v>6.5</v>
      </c>
      <c r="F187" s="416">
        <v>5</v>
      </c>
      <c r="G187" s="416">
        <v>5</v>
      </c>
      <c r="H187" s="455">
        <f t="shared" si="20"/>
        <v>0</v>
      </c>
      <c r="I187" s="7" t="s">
        <v>766</v>
      </c>
      <c r="R187" s="453">
        <f t="shared" si="14"/>
        <v>0</v>
      </c>
      <c r="S187" s="453">
        <f t="shared" si="15"/>
        <v>0</v>
      </c>
      <c r="T187" s="453">
        <f t="shared" si="16"/>
        <v>0</v>
      </c>
      <c r="U187" s="453">
        <f t="shared" si="17"/>
        <v>0</v>
      </c>
      <c r="V187" s="453">
        <f t="shared" si="18"/>
        <v>0</v>
      </c>
      <c r="W187" s="453">
        <f t="shared" si="19"/>
        <v>0</v>
      </c>
    </row>
    <row r="188" spans="1:23" ht="12.75" customHeight="1" x14ac:dyDescent="0.25">
      <c r="A188" s="7" t="s">
        <v>767</v>
      </c>
      <c r="B188" s="416">
        <v>10</v>
      </c>
      <c r="C188" s="416">
        <v>6.666666666666667</v>
      </c>
      <c r="D188" s="416">
        <v>1</v>
      </c>
      <c r="E188" s="416">
        <v>6.5</v>
      </c>
      <c r="F188" s="416">
        <v>5</v>
      </c>
      <c r="G188" s="416">
        <v>5</v>
      </c>
      <c r="H188" s="455">
        <f t="shared" si="20"/>
        <v>0</v>
      </c>
      <c r="I188" s="7" t="s">
        <v>767</v>
      </c>
      <c r="R188" s="453">
        <f t="shared" si="14"/>
        <v>0</v>
      </c>
      <c r="S188" s="453">
        <f t="shared" si="15"/>
        <v>0</v>
      </c>
      <c r="T188" s="453">
        <f t="shared" si="16"/>
        <v>0</v>
      </c>
      <c r="U188" s="453">
        <f t="shared" si="17"/>
        <v>0</v>
      </c>
      <c r="V188" s="453">
        <f t="shared" si="18"/>
        <v>0</v>
      </c>
      <c r="W188" s="453">
        <f t="shared" si="19"/>
        <v>0</v>
      </c>
    </row>
    <row r="189" spans="1:23" ht="12.75" customHeight="1" x14ac:dyDescent="0.25">
      <c r="A189" s="7" t="s">
        <v>768</v>
      </c>
      <c r="B189" s="416">
        <v>10</v>
      </c>
      <c r="C189" s="416">
        <v>10</v>
      </c>
      <c r="D189" s="416">
        <v>10</v>
      </c>
      <c r="E189" s="416">
        <v>10</v>
      </c>
      <c r="F189" s="416">
        <v>10</v>
      </c>
      <c r="G189" s="416">
        <v>10</v>
      </c>
      <c r="H189" s="455">
        <f t="shared" si="20"/>
        <v>0</v>
      </c>
      <c r="I189" s="7" t="s">
        <v>768</v>
      </c>
      <c r="R189" s="453">
        <f t="shared" si="14"/>
        <v>0</v>
      </c>
      <c r="S189" s="453">
        <f t="shared" si="15"/>
        <v>0</v>
      </c>
      <c r="T189" s="453">
        <f t="shared" si="16"/>
        <v>0</v>
      </c>
      <c r="U189" s="453">
        <f t="shared" si="17"/>
        <v>0</v>
      </c>
      <c r="V189" s="453">
        <f t="shared" si="18"/>
        <v>0</v>
      </c>
      <c r="W189" s="453">
        <f t="shared" si="19"/>
        <v>0</v>
      </c>
    </row>
    <row r="190" spans="1:23" ht="12.75" customHeight="1" x14ac:dyDescent="0.25">
      <c r="A190" s="7" t="s">
        <v>769</v>
      </c>
      <c r="B190" s="416">
        <v>10</v>
      </c>
      <c r="C190" s="416">
        <v>10</v>
      </c>
      <c r="D190" s="416">
        <v>10</v>
      </c>
      <c r="E190" s="416">
        <v>10</v>
      </c>
      <c r="F190" s="416">
        <v>10</v>
      </c>
      <c r="G190" s="416">
        <v>10</v>
      </c>
      <c r="H190" s="455">
        <f t="shared" si="20"/>
        <v>0</v>
      </c>
      <c r="I190" s="7" t="s">
        <v>769</v>
      </c>
      <c r="R190" s="453">
        <f t="shared" si="14"/>
        <v>0</v>
      </c>
      <c r="S190" s="453">
        <f t="shared" si="15"/>
        <v>0</v>
      </c>
      <c r="T190" s="453">
        <f t="shared" si="16"/>
        <v>0</v>
      </c>
      <c r="U190" s="453">
        <f t="shared" si="17"/>
        <v>0</v>
      </c>
      <c r="V190" s="453">
        <f t="shared" si="18"/>
        <v>0</v>
      </c>
      <c r="W190" s="453">
        <f t="shared" si="19"/>
        <v>0</v>
      </c>
    </row>
    <row r="191" spans="1:23" ht="12.75" customHeight="1" x14ac:dyDescent="0.25">
      <c r="A191" s="7" t="s">
        <v>770</v>
      </c>
      <c r="B191" s="416">
        <v>10</v>
      </c>
      <c r="C191" s="416">
        <v>10</v>
      </c>
      <c r="D191" s="416">
        <v>10</v>
      </c>
      <c r="E191" s="416">
        <v>10</v>
      </c>
      <c r="F191" s="416">
        <v>10</v>
      </c>
      <c r="G191" s="416">
        <v>10</v>
      </c>
      <c r="H191" s="455">
        <f t="shared" si="20"/>
        <v>0</v>
      </c>
      <c r="I191" s="7" t="s">
        <v>770</v>
      </c>
      <c r="R191" s="453">
        <f t="shared" si="14"/>
        <v>0</v>
      </c>
      <c r="S191" s="453">
        <f t="shared" si="15"/>
        <v>0</v>
      </c>
      <c r="T191" s="453">
        <f t="shared" si="16"/>
        <v>0</v>
      </c>
      <c r="U191" s="453">
        <f t="shared" si="17"/>
        <v>0</v>
      </c>
      <c r="V191" s="453">
        <f t="shared" si="18"/>
        <v>0</v>
      </c>
      <c r="W191" s="453">
        <f t="shared" si="19"/>
        <v>0</v>
      </c>
    </row>
    <row r="192" spans="1:23" ht="12.75" customHeight="1" x14ac:dyDescent="0.25">
      <c r="A192" s="7" t="s">
        <v>771</v>
      </c>
      <c r="B192" s="416">
        <v>0</v>
      </c>
      <c r="C192" s="416">
        <v>0</v>
      </c>
      <c r="D192" s="416">
        <v>0</v>
      </c>
      <c r="E192" s="416">
        <v>0</v>
      </c>
      <c r="F192" s="416">
        <v>5</v>
      </c>
      <c r="G192" s="416">
        <v>5</v>
      </c>
      <c r="H192" s="455">
        <f t="shared" si="20"/>
        <v>0</v>
      </c>
      <c r="I192" s="7" t="s">
        <v>771</v>
      </c>
      <c r="R192" s="453">
        <f t="shared" si="14"/>
        <v>0</v>
      </c>
      <c r="S192" s="453">
        <f t="shared" si="15"/>
        <v>0</v>
      </c>
      <c r="T192" s="453">
        <f t="shared" si="16"/>
        <v>0</v>
      </c>
      <c r="U192" s="453">
        <f t="shared" si="17"/>
        <v>0</v>
      </c>
      <c r="V192" s="453">
        <f t="shared" si="18"/>
        <v>0</v>
      </c>
      <c r="W192" s="453">
        <f t="shared" si="19"/>
        <v>0</v>
      </c>
    </row>
    <row r="193" spans="1:23" ht="12.75" customHeight="1" x14ac:dyDescent="0.25">
      <c r="A193" s="7" t="s">
        <v>772</v>
      </c>
      <c r="B193" s="416">
        <v>0</v>
      </c>
      <c r="C193" s="416">
        <v>0</v>
      </c>
      <c r="D193" s="416">
        <v>0</v>
      </c>
      <c r="E193" s="416">
        <v>0</v>
      </c>
      <c r="F193" s="416">
        <v>0</v>
      </c>
      <c r="G193" s="416">
        <v>0</v>
      </c>
      <c r="H193" s="455">
        <f t="shared" si="20"/>
        <v>0</v>
      </c>
      <c r="I193" s="7" t="s">
        <v>772</v>
      </c>
      <c r="R193" s="453">
        <f t="shared" si="14"/>
        <v>0</v>
      </c>
      <c r="S193" s="453">
        <f t="shared" si="15"/>
        <v>0</v>
      </c>
      <c r="T193" s="453">
        <f t="shared" si="16"/>
        <v>0</v>
      </c>
      <c r="U193" s="453">
        <f t="shared" si="17"/>
        <v>0</v>
      </c>
      <c r="V193" s="453">
        <f t="shared" si="18"/>
        <v>0</v>
      </c>
      <c r="W193" s="453">
        <f t="shared" si="19"/>
        <v>0</v>
      </c>
    </row>
    <row r="194" spans="1:23" ht="12.75" customHeight="1" x14ac:dyDescent="0.25">
      <c r="A194" s="7" t="s">
        <v>773</v>
      </c>
      <c r="B194" s="416">
        <v>0</v>
      </c>
      <c r="C194" s="416">
        <v>0</v>
      </c>
      <c r="D194" s="416">
        <v>0</v>
      </c>
      <c r="E194" s="416">
        <v>0</v>
      </c>
      <c r="F194" s="416">
        <v>0</v>
      </c>
      <c r="G194" s="416">
        <v>0</v>
      </c>
      <c r="H194" s="455">
        <f t="shared" si="20"/>
        <v>0</v>
      </c>
      <c r="I194" s="7" t="s">
        <v>773</v>
      </c>
      <c r="R194" s="453">
        <f t="shared" si="14"/>
        <v>0</v>
      </c>
      <c r="S194" s="453">
        <f t="shared" si="15"/>
        <v>0</v>
      </c>
      <c r="T194" s="453">
        <f t="shared" si="16"/>
        <v>0</v>
      </c>
      <c r="U194" s="453">
        <f t="shared" si="17"/>
        <v>0</v>
      </c>
      <c r="V194" s="453">
        <f t="shared" si="18"/>
        <v>0</v>
      </c>
      <c r="W194" s="453">
        <f t="shared" si="19"/>
        <v>0</v>
      </c>
    </row>
    <row r="195" spans="1:23" ht="12.75" customHeight="1" x14ac:dyDescent="0.25">
      <c r="A195" s="7" t="s">
        <v>774</v>
      </c>
      <c r="B195" s="416">
        <v>0</v>
      </c>
      <c r="C195" s="416">
        <v>0</v>
      </c>
      <c r="D195" s="416">
        <v>0</v>
      </c>
      <c r="E195" s="416">
        <v>0</v>
      </c>
      <c r="F195" s="416">
        <v>0</v>
      </c>
      <c r="G195" s="416">
        <v>0</v>
      </c>
      <c r="H195" s="455">
        <f t="shared" si="20"/>
        <v>0</v>
      </c>
      <c r="I195" s="7" t="s">
        <v>774</v>
      </c>
      <c r="R195" s="453">
        <f t="shared" ref="R195:R258" si="21">IF(J195="High",J$1/Total_Weighting*High/J$309,IF(J195="Medium",J$1/Total_Weighting*Medium/J$310,IF(J195="Low",J$1/Total_Weighting*Low/J$311,0)))</f>
        <v>0</v>
      </c>
      <c r="S195" s="453">
        <f t="shared" ref="S195:S258" si="22">IF(K195="High",K$1/Total_Weighting*High/K$309,IF(K195="Medium",K$1/Total_Weighting*Medium/K$310,IF(K195="Low",K$1/Total_Weighting*Low/K$311,0)))</f>
        <v>0</v>
      </c>
      <c r="T195" s="453">
        <f t="shared" ref="T195:T258" si="23">IF(L195="High",L$1/Total_Weighting*High/L$309,IF(L195="Medium",L$1/Total_Weighting*Medium/L$310,IF(L195="Low",L$1/Total_Weighting*Low/L$311,0)))</f>
        <v>0</v>
      </c>
      <c r="U195" s="453">
        <f t="shared" ref="U195:U258" si="24">IF(M195="High",M$1/Total_Weighting*High/M$309,IF(M195="Medium",M$1/Total_Weighting*Medium/M$310,IF(M195="Low",M$1/Total_Weighting*Low/M$311,0)))</f>
        <v>0</v>
      </c>
      <c r="V195" s="453">
        <f t="shared" ref="V195:V258" si="25">IF(N195="High",N$1/Total_Weighting*High/N$309,IF(N195="Medium",N$1/Total_Weighting*Medium/N$310,IF(N195="Low",N$1/Total_Weighting*Low/N$311,0)))</f>
        <v>0</v>
      </c>
      <c r="W195" s="453">
        <f t="shared" ref="W195:W258" si="26">IF(O195="High",O$1/Total_Weighting*High/O$309,IF(O195="Medium",O$1/Total_Weighting*Medium/O$310,IF(O195="Low",O$1/Total_Weighting*Low/O$311,0)))</f>
        <v>0</v>
      </c>
    </row>
    <row r="196" spans="1:23" ht="12.75" customHeight="1" x14ac:dyDescent="0.25">
      <c r="A196" s="7" t="s">
        <v>775</v>
      </c>
      <c r="B196" s="416">
        <v>3.3333333333333335</v>
      </c>
      <c r="C196" s="416">
        <v>2.6666666666666665</v>
      </c>
      <c r="D196" s="416">
        <v>2</v>
      </c>
      <c r="E196" s="416">
        <v>1.5</v>
      </c>
      <c r="F196" s="416">
        <v>1.5</v>
      </c>
      <c r="G196" s="416">
        <v>1.5</v>
      </c>
      <c r="H196" s="455">
        <f t="shared" ref="H196:H259" si="27">SUM(R196:W196)</f>
        <v>0</v>
      </c>
      <c r="I196" s="7" t="s">
        <v>775</v>
      </c>
      <c r="R196" s="453">
        <f t="shared" si="21"/>
        <v>0</v>
      </c>
      <c r="S196" s="453">
        <f t="shared" si="22"/>
        <v>0</v>
      </c>
      <c r="T196" s="453">
        <f t="shared" si="23"/>
        <v>0</v>
      </c>
      <c r="U196" s="453">
        <f t="shared" si="24"/>
        <v>0</v>
      </c>
      <c r="V196" s="453">
        <f t="shared" si="25"/>
        <v>0</v>
      </c>
      <c r="W196" s="453">
        <f t="shared" si="26"/>
        <v>0</v>
      </c>
    </row>
    <row r="197" spans="1:23" ht="12.75" customHeight="1" x14ac:dyDescent="0.25">
      <c r="A197" s="7" t="s">
        <v>776</v>
      </c>
      <c r="B197" s="416">
        <v>2.5</v>
      </c>
      <c r="C197" s="416">
        <v>1.5</v>
      </c>
      <c r="D197" s="416">
        <v>3</v>
      </c>
      <c r="E197" s="416">
        <v>3</v>
      </c>
      <c r="F197" s="416">
        <v>5</v>
      </c>
      <c r="G197" s="416">
        <v>5</v>
      </c>
      <c r="H197" s="455">
        <f t="shared" si="27"/>
        <v>0</v>
      </c>
      <c r="I197" s="7" t="s">
        <v>776</v>
      </c>
      <c r="R197" s="453">
        <f t="shared" si="21"/>
        <v>0</v>
      </c>
      <c r="S197" s="453">
        <f t="shared" si="22"/>
        <v>0</v>
      </c>
      <c r="T197" s="453">
        <f t="shared" si="23"/>
        <v>0</v>
      </c>
      <c r="U197" s="453">
        <f t="shared" si="24"/>
        <v>0</v>
      </c>
      <c r="V197" s="453">
        <f t="shared" si="25"/>
        <v>0</v>
      </c>
      <c r="W197" s="453">
        <f t="shared" si="26"/>
        <v>0</v>
      </c>
    </row>
    <row r="198" spans="1:23" ht="12.75" customHeight="1" x14ac:dyDescent="0.25">
      <c r="A198" s="7" t="s">
        <v>777</v>
      </c>
      <c r="B198" s="416">
        <v>10</v>
      </c>
      <c r="C198" s="416">
        <v>9.5</v>
      </c>
      <c r="D198" s="416">
        <v>9</v>
      </c>
      <c r="E198" s="416">
        <v>9</v>
      </c>
      <c r="F198" s="416">
        <v>3</v>
      </c>
      <c r="G198" s="416">
        <v>3</v>
      </c>
      <c r="H198" s="455">
        <f t="shared" si="27"/>
        <v>0</v>
      </c>
      <c r="I198" s="7" t="s">
        <v>777</v>
      </c>
      <c r="R198" s="453">
        <f t="shared" si="21"/>
        <v>0</v>
      </c>
      <c r="S198" s="453">
        <f t="shared" si="22"/>
        <v>0</v>
      </c>
      <c r="T198" s="453">
        <f t="shared" si="23"/>
        <v>0</v>
      </c>
      <c r="U198" s="453">
        <f t="shared" si="24"/>
        <v>0</v>
      </c>
      <c r="V198" s="453">
        <f t="shared" si="25"/>
        <v>0</v>
      </c>
      <c r="W198" s="453">
        <f t="shared" si="26"/>
        <v>0</v>
      </c>
    </row>
    <row r="199" spans="1:23" ht="12.75" customHeight="1" x14ac:dyDescent="0.25">
      <c r="A199" s="7" t="s">
        <v>778</v>
      </c>
      <c r="B199" s="416">
        <v>10</v>
      </c>
      <c r="C199" s="416">
        <v>8.5</v>
      </c>
      <c r="D199" s="416">
        <v>7</v>
      </c>
      <c r="E199" s="416">
        <v>7</v>
      </c>
      <c r="F199" s="416">
        <v>7</v>
      </c>
      <c r="G199" s="416">
        <v>7</v>
      </c>
      <c r="H199" s="455">
        <f t="shared" si="27"/>
        <v>0</v>
      </c>
      <c r="I199" s="7" t="s">
        <v>778</v>
      </c>
      <c r="R199" s="453">
        <f t="shared" si="21"/>
        <v>0</v>
      </c>
      <c r="S199" s="453">
        <f t="shared" si="22"/>
        <v>0</v>
      </c>
      <c r="T199" s="453">
        <f t="shared" si="23"/>
        <v>0</v>
      </c>
      <c r="U199" s="453">
        <f t="shared" si="24"/>
        <v>0</v>
      </c>
      <c r="V199" s="453">
        <f t="shared" si="25"/>
        <v>0</v>
      </c>
      <c r="W199" s="453">
        <f t="shared" si="26"/>
        <v>0</v>
      </c>
    </row>
    <row r="200" spans="1:23" ht="12.75" customHeight="1" x14ac:dyDescent="0.25">
      <c r="A200" s="7" t="s">
        <v>779</v>
      </c>
      <c r="B200" s="416">
        <v>10</v>
      </c>
      <c r="C200" s="416">
        <v>8.5</v>
      </c>
      <c r="D200" s="416">
        <v>7</v>
      </c>
      <c r="E200" s="416">
        <v>7</v>
      </c>
      <c r="F200" s="416">
        <v>7</v>
      </c>
      <c r="G200" s="416">
        <v>7</v>
      </c>
      <c r="H200" s="455">
        <f t="shared" si="27"/>
        <v>0</v>
      </c>
      <c r="I200" s="7" t="s">
        <v>779</v>
      </c>
      <c r="R200" s="453">
        <f t="shared" si="21"/>
        <v>0</v>
      </c>
      <c r="S200" s="453">
        <f t="shared" si="22"/>
        <v>0</v>
      </c>
      <c r="T200" s="453">
        <f t="shared" si="23"/>
        <v>0</v>
      </c>
      <c r="U200" s="453">
        <f t="shared" si="24"/>
        <v>0</v>
      </c>
      <c r="V200" s="453">
        <f t="shared" si="25"/>
        <v>0</v>
      </c>
      <c r="W200" s="453">
        <f t="shared" si="26"/>
        <v>0</v>
      </c>
    </row>
    <row r="201" spans="1:23" ht="12.75" customHeight="1" x14ac:dyDescent="0.25">
      <c r="A201" s="7" t="s">
        <v>780</v>
      </c>
      <c r="B201" s="416">
        <v>7</v>
      </c>
      <c r="C201" s="416">
        <v>8.6666666666666661</v>
      </c>
      <c r="D201" s="416">
        <v>8</v>
      </c>
      <c r="E201" s="416">
        <v>4.5</v>
      </c>
      <c r="F201" s="416">
        <v>5</v>
      </c>
      <c r="G201" s="416">
        <v>8.5</v>
      </c>
      <c r="H201" s="455">
        <f t="shared" si="27"/>
        <v>0</v>
      </c>
      <c r="I201" s="7" t="s">
        <v>780</v>
      </c>
      <c r="R201" s="453">
        <f t="shared" si="21"/>
        <v>0</v>
      </c>
      <c r="S201" s="453">
        <f t="shared" si="22"/>
        <v>0</v>
      </c>
      <c r="T201" s="453">
        <f t="shared" si="23"/>
        <v>0</v>
      </c>
      <c r="U201" s="453">
        <f t="shared" si="24"/>
        <v>0</v>
      </c>
      <c r="V201" s="453">
        <f t="shared" si="25"/>
        <v>0</v>
      </c>
      <c r="W201" s="453">
        <f t="shared" si="26"/>
        <v>0</v>
      </c>
    </row>
    <row r="202" spans="1:23" ht="12.75" customHeight="1" x14ac:dyDescent="0.25">
      <c r="A202" s="7" t="s">
        <v>781</v>
      </c>
      <c r="B202" s="416">
        <v>5.666666666666667</v>
      </c>
      <c r="C202" s="416">
        <v>7</v>
      </c>
      <c r="D202" s="416">
        <v>4</v>
      </c>
      <c r="E202" s="416">
        <v>3</v>
      </c>
      <c r="F202" s="416">
        <v>4.5</v>
      </c>
      <c r="G202" s="416">
        <v>8</v>
      </c>
      <c r="H202" s="455">
        <f t="shared" si="27"/>
        <v>0</v>
      </c>
      <c r="I202" s="7" t="s">
        <v>781</v>
      </c>
      <c r="R202" s="453">
        <f t="shared" si="21"/>
        <v>0</v>
      </c>
      <c r="S202" s="453">
        <f t="shared" si="22"/>
        <v>0</v>
      </c>
      <c r="T202" s="453">
        <f t="shared" si="23"/>
        <v>0</v>
      </c>
      <c r="U202" s="453">
        <f t="shared" si="24"/>
        <v>0</v>
      </c>
      <c r="V202" s="453">
        <f t="shared" si="25"/>
        <v>0</v>
      </c>
      <c r="W202" s="453">
        <f t="shared" si="26"/>
        <v>0</v>
      </c>
    </row>
    <row r="203" spans="1:23" ht="12.75" customHeight="1" x14ac:dyDescent="0.25">
      <c r="A203" s="7" t="s">
        <v>782</v>
      </c>
      <c r="B203" s="416">
        <v>5.333333333333333</v>
      </c>
      <c r="C203" s="416">
        <v>7.333333333333333</v>
      </c>
      <c r="D203" s="416">
        <v>5</v>
      </c>
      <c r="E203" s="416">
        <v>0</v>
      </c>
      <c r="F203" s="416">
        <v>2.5</v>
      </c>
      <c r="G203" s="416">
        <v>0</v>
      </c>
      <c r="H203" s="455">
        <f t="shared" si="27"/>
        <v>0</v>
      </c>
      <c r="I203" s="7" t="s">
        <v>782</v>
      </c>
      <c r="R203" s="453">
        <f t="shared" si="21"/>
        <v>0</v>
      </c>
      <c r="S203" s="453">
        <f t="shared" si="22"/>
        <v>0</v>
      </c>
      <c r="T203" s="453">
        <f t="shared" si="23"/>
        <v>0</v>
      </c>
      <c r="U203" s="453">
        <f t="shared" si="24"/>
        <v>0</v>
      </c>
      <c r="V203" s="453">
        <f t="shared" si="25"/>
        <v>0</v>
      </c>
      <c r="W203" s="453">
        <f t="shared" si="26"/>
        <v>0</v>
      </c>
    </row>
    <row r="204" spans="1:23" ht="12.75" customHeight="1" x14ac:dyDescent="0.25">
      <c r="A204" s="7" t="s">
        <v>783</v>
      </c>
      <c r="B204" s="416">
        <v>4</v>
      </c>
      <c r="C204" s="416">
        <v>6.666666666666667</v>
      </c>
      <c r="D204" s="416">
        <v>2.6666666666666665</v>
      </c>
      <c r="E204" s="416">
        <v>0</v>
      </c>
      <c r="F204" s="416">
        <v>3.5</v>
      </c>
      <c r="G204" s="416">
        <v>0</v>
      </c>
      <c r="H204" s="455">
        <f t="shared" si="27"/>
        <v>0</v>
      </c>
      <c r="I204" s="7" t="s">
        <v>783</v>
      </c>
      <c r="R204" s="453">
        <f t="shared" si="21"/>
        <v>0</v>
      </c>
      <c r="S204" s="453">
        <f t="shared" si="22"/>
        <v>0</v>
      </c>
      <c r="T204" s="453">
        <f t="shared" si="23"/>
        <v>0</v>
      </c>
      <c r="U204" s="453">
        <f t="shared" si="24"/>
        <v>0</v>
      </c>
      <c r="V204" s="453">
        <f t="shared" si="25"/>
        <v>0</v>
      </c>
      <c r="W204" s="453">
        <f t="shared" si="26"/>
        <v>0</v>
      </c>
    </row>
    <row r="205" spans="1:23" ht="12.75" customHeight="1" x14ac:dyDescent="0.25">
      <c r="A205" s="7" t="s">
        <v>784</v>
      </c>
      <c r="B205" s="416">
        <v>8.6666666666666661</v>
      </c>
      <c r="C205" s="416">
        <v>8.6666666666666661</v>
      </c>
      <c r="D205" s="416">
        <v>6.666666666666667</v>
      </c>
      <c r="E205" s="416">
        <v>5.5</v>
      </c>
      <c r="F205" s="416">
        <v>3.5</v>
      </c>
      <c r="G205" s="416">
        <v>0</v>
      </c>
      <c r="H205" s="455">
        <f t="shared" si="27"/>
        <v>0</v>
      </c>
      <c r="I205" s="7" t="s">
        <v>784</v>
      </c>
      <c r="R205" s="453">
        <f t="shared" si="21"/>
        <v>0</v>
      </c>
      <c r="S205" s="453">
        <f t="shared" si="22"/>
        <v>0</v>
      </c>
      <c r="T205" s="453">
        <f t="shared" si="23"/>
        <v>0</v>
      </c>
      <c r="U205" s="453">
        <f t="shared" si="24"/>
        <v>0</v>
      </c>
      <c r="V205" s="453">
        <f t="shared" si="25"/>
        <v>0</v>
      </c>
      <c r="W205" s="453">
        <f t="shared" si="26"/>
        <v>0</v>
      </c>
    </row>
    <row r="206" spans="1:23" ht="12.75" customHeight="1" x14ac:dyDescent="0.25">
      <c r="A206" s="7" t="s">
        <v>785</v>
      </c>
      <c r="B206" s="416">
        <v>6</v>
      </c>
      <c r="C206" s="416">
        <v>8.3333333333333339</v>
      </c>
      <c r="D206" s="416">
        <v>7</v>
      </c>
      <c r="E206" s="416">
        <v>5.5</v>
      </c>
      <c r="F206" s="416">
        <v>2.5</v>
      </c>
      <c r="G206" s="416">
        <v>0</v>
      </c>
      <c r="H206" s="455">
        <f t="shared" si="27"/>
        <v>0</v>
      </c>
      <c r="I206" s="7" t="s">
        <v>785</v>
      </c>
      <c r="R206" s="453">
        <f t="shared" si="21"/>
        <v>0</v>
      </c>
      <c r="S206" s="453">
        <f t="shared" si="22"/>
        <v>0</v>
      </c>
      <c r="T206" s="453">
        <f t="shared" si="23"/>
        <v>0</v>
      </c>
      <c r="U206" s="453">
        <f t="shared" si="24"/>
        <v>0</v>
      </c>
      <c r="V206" s="453">
        <f t="shared" si="25"/>
        <v>0</v>
      </c>
      <c r="W206" s="453">
        <f t="shared" si="26"/>
        <v>0</v>
      </c>
    </row>
    <row r="207" spans="1:23" ht="12.75" customHeight="1" x14ac:dyDescent="0.25">
      <c r="A207" s="7" t="s">
        <v>786</v>
      </c>
      <c r="B207" s="416">
        <v>6</v>
      </c>
      <c r="C207" s="416">
        <v>6</v>
      </c>
      <c r="D207" s="416">
        <v>7</v>
      </c>
      <c r="E207" s="416">
        <v>3</v>
      </c>
      <c r="F207" s="416">
        <v>2.5</v>
      </c>
      <c r="G207" s="416">
        <v>0</v>
      </c>
      <c r="H207" s="455">
        <f t="shared" si="27"/>
        <v>0</v>
      </c>
      <c r="I207" s="7" t="s">
        <v>786</v>
      </c>
      <c r="R207" s="453">
        <f t="shared" si="21"/>
        <v>0</v>
      </c>
      <c r="S207" s="453">
        <f t="shared" si="22"/>
        <v>0</v>
      </c>
      <c r="T207" s="453">
        <f t="shared" si="23"/>
        <v>0</v>
      </c>
      <c r="U207" s="453">
        <f t="shared" si="24"/>
        <v>0</v>
      </c>
      <c r="V207" s="453">
        <f t="shared" si="25"/>
        <v>0</v>
      </c>
      <c r="W207" s="453">
        <f t="shared" si="26"/>
        <v>0</v>
      </c>
    </row>
    <row r="208" spans="1:23" ht="12.75" customHeight="1" x14ac:dyDescent="0.25">
      <c r="A208" s="7" t="s">
        <v>787</v>
      </c>
      <c r="B208" s="416">
        <v>6</v>
      </c>
      <c r="C208" s="416">
        <v>6.333333333333333</v>
      </c>
      <c r="D208" s="416">
        <v>7.666666666666667</v>
      </c>
      <c r="E208" s="416">
        <v>3.5</v>
      </c>
      <c r="F208" s="416">
        <v>1.5</v>
      </c>
      <c r="G208" s="416">
        <v>0</v>
      </c>
      <c r="H208" s="455">
        <f t="shared" si="27"/>
        <v>0</v>
      </c>
      <c r="I208" s="7" t="s">
        <v>787</v>
      </c>
      <c r="R208" s="453">
        <f t="shared" si="21"/>
        <v>0</v>
      </c>
      <c r="S208" s="453">
        <f t="shared" si="22"/>
        <v>0</v>
      </c>
      <c r="T208" s="453">
        <f t="shared" si="23"/>
        <v>0</v>
      </c>
      <c r="U208" s="453">
        <f t="shared" si="24"/>
        <v>0</v>
      </c>
      <c r="V208" s="453">
        <f t="shared" si="25"/>
        <v>0</v>
      </c>
      <c r="W208" s="453">
        <f t="shared" si="26"/>
        <v>0</v>
      </c>
    </row>
    <row r="209" spans="1:23" ht="12.75" customHeight="1" x14ac:dyDescent="0.25">
      <c r="A209" s="7" t="s">
        <v>788</v>
      </c>
      <c r="B209" s="416">
        <v>5.666666666666667</v>
      </c>
      <c r="C209" s="416">
        <v>7</v>
      </c>
      <c r="D209" s="416">
        <v>4.333333333333333</v>
      </c>
      <c r="E209" s="416">
        <v>0</v>
      </c>
      <c r="F209" s="416">
        <v>1.5</v>
      </c>
      <c r="G209" s="416">
        <v>0</v>
      </c>
      <c r="H209" s="455">
        <f t="shared" si="27"/>
        <v>0</v>
      </c>
      <c r="I209" s="7" t="s">
        <v>788</v>
      </c>
      <c r="R209" s="453">
        <f t="shared" si="21"/>
        <v>0</v>
      </c>
      <c r="S209" s="453">
        <f t="shared" si="22"/>
        <v>0</v>
      </c>
      <c r="T209" s="453">
        <f t="shared" si="23"/>
        <v>0</v>
      </c>
      <c r="U209" s="453">
        <f t="shared" si="24"/>
        <v>0</v>
      </c>
      <c r="V209" s="453">
        <f t="shared" si="25"/>
        <v>0</v>
      </c>
      <c r="W209" s="453">
        <f t="shared" si="26"/>
        <v>0</v>
      </c>
    </row>
    <row r="210" spans="1:23" ht="12.75" customHeight="1" x14ac:dyDescent="0.25">
      <c r="A210" s="7" t="s">
        <v>789</v>
      </c>
      <c r="B210" s="416">
        <v>9</v>
      </c>
      <c r="C210" s="416">
        <v>8.3333333333333339</v>
      </c>
      <c r="D210" s="416">
        <v>8.3333333333333339</v>
      </c>
      <c r="E210" s="416">
        <v>5</v>
      </c>
      <c r="F210" s="416">
        <v>2.5</v>
      </c>
      <c r="G210" s="416">
        <v>0</v>
      </c>
      <c r="H210" s="455">
        <f t="shared" si="27"/>
        <v>264</v>
      </c>
      <c r="I210" s="7" t="s">
        <v>789</v>
      </c>
      <c r="O210" s="438" t="s">
        <v>130</v>
      </c>
      <c r="R210" s="453">
        <f t="shared" si="21"/>
        <v>0</v>
      </c>
      <c r="S210" s="453">
        <f t="shared" si="22"/>
        <v>0</v>
      </c>
      <c r="T210" s="453">
        <f t="shared" si="23"/>
        <v>0</v>
      </c>
      <c r="U210" s="453">
        <f t="shared" si="24"/>
        <v>0</v>
      </c>
      <c r="V210" s="453">
        <f t="shared" si="25"/>
        <v>0</v>
      </c>
      <c r="W210" s="453">
        <f t="shared" si="26"/>
        <v>264</v>
      </c>
    </row>
    <row r="211" spans="1:23" ht="12.75" customHeight="1" x14ac:dyDescent="0.25">
      <c r="A211" s="7" t="s">
        <v>790</v>
      </c>
      <c r="B211" s="416">
        <v>6.666666666666667</v>
      </c>
      <c r="C211" s="416">
        <v>5.333333333333333</v>
      </c>
      <c r="D211" s="416">
        <v>8</v>
      </c>
      <c r="E211" s="416">
        <v>4</v>
      </c>
      <c r="F211" s="416">
        <v>1.5</v>
      </c>
      <c r="G211" s="416">
        <v>0</v>
      </c>
      <c r="H211" s="455">
        <f t="shared" si="27"/>
        <v>264</v>
      </c>
      <c r="I211" s="7" t="s">
        <v>790</v>
      </c>
      <c r="O211" s="438" t="s">
        <v>130</v>
      </c>
      <c r="R211" s="453">
        <f t="shared" si="21"/>
        <v>0</v>
      </c>
      <c r="S211" s="453">
        <f t="shared" si="22"/>
        <v>0</v>
      </c>
      <c r="T211" s="453">
        <f t="shared" si="23"/>
        <v>0</v>
      </c>
      <c r="U211" s="453">
        <f t="shared" si="24"/>
        <v>0</v>
      </c>
      <c r="V211" s="453">
        <f t="shared" si="25"/>
        <v>0</v>
      </c>
      <c r="W211" s="453">
        <f t="shared" si="26"/>
        <v>264</v>
      </c>
    </row>
    <row r="212" spans="1:23" ht="12.75" customHeight="1" x14ac:dyDescent="0.25">
      <c r="A212" s="7" t="s">
        <v>791</v>
      </c>
      <c r="B212" s="416">
        <v>9</v>
      </c>
      <c r="C212" s="416">
        <v>9</v>
      </c>
      <c r="D212" s="416">
        <v>9</v>
      </c>
      <c r="E212" s="416">
        <v>5</v>
      </c>
      <c r="F212" s="416">
        <v>7.5</v>
      </c>
      <c r="G212" s="416">
        <v>8.5</v>
      </c>
      <c r="H212" s="455">
        <f t="shared" si="27"/>
        <v>0</v>
      </c>
      <c r="I212" s="7" t="s">
        <v>791</v>
      </c>
      <c r="P212" s="438" t="s">
        <v>129</v>
      </c>
      <c r="R212" s="453">
        <f t="shared" si="21"/>
        <v>0</v>
      </c>
      <c r="S212" s="453">
        <f t="shared" si="22"/>
        <v>0</v>
      </c>
      <c r="T212" s="453">
        <f t="shared" si="23"/>
        <v>0</v>
      </c>
      <c r="U212" s="453">
        <f t="shared" si="24"/>
        <v>0</v>
      </c>
      <c r="V212" s="453">
        <f t="shared" si="25"/>
        <v>0</v>
      </c>
      <c r="W212" s="453">
        <f t="shared" si="26"/>
        <v>0</v>
      </c>
    </row>
    <row r="213" spans="1:23" ht="12.75" customHeight="1" x14ac:dyDescent="0.25">
      <c r="A213" s="7" t="s">
        <v>792</v>
      </c>
      <c r="B213" s="416">
        <v>8.3333333333333339</v>
      </c>
      <c r="C213" s="416">
        <v>8.6666666666666661</v>
      </c>
      <c r="D213" s="416">
        <v>9.3333333333333339</v>
      </c>
      <c r="E213" s="416">
        <v>5</v>
      </c>
      <c r="F213" s="416">
        <v>6</v>
      </c>
      <c r="G213" s="416">
        <v>8</v>
      </c>
      <c r="H213" s="455">
        <f t="shared" si="27"/>
        <v>0</v>
      </c>
      <c r="I213" s="7" t="s">
        <v>792</v>
      </c>
      <c r="P213" s="438" t="s">
        <v>131</v>
      </c>
      <c r="R213" s="453">
        <f t="shared" si="21"/>
        <v>0</v>
      </c>
      <c r="S213" s="453">
        <f t="shared" si="22"/>
        <v>0</v>
      </c>
      <c r="T213" s="453">
        <f t="shared" si="23"/>
        <v>0</v>
      </c>
      <c r="U213" s="453">
        <f t="shared" si="24"/>
        <v>0</v>
      </c>
      <c r="V213" s="453">
        <f t="shared" si="25"/>
        <v>0</v>
      </c>
      <c r="W213" s="453">
        <f t="shared" si="26"/>
        <v>0</v>
      </c>
    </row>
    <row r="214" spans="1:23" ht="12.75" customHeight="1" x14ac:dyDescent="0.25">
      <c r="A214" s="7" t="s">
        <v>793</v>
      </c>
      <c r="B214" s="416">
        <v>9</v>
      </c>
      <c r="C214" s="416">
        <v>9</v>
      </c>
      <c r="D214" s="416">
        <v>9.3333333333333339</v>
      </c>
      <c r="E214" s="416">
        <v>7.5</v>
      </c>
      <c r="F214" s="416">
        <v>4</v>
      </c>
      <c r="G214" s="416">
        <v>5</v>
      </c>
      <c r="H214" s="455">
        <f t="shared" si="27"/>
        <v>0</v>
      </c>
      <c r="I214" s="7" t="s">
        <v>793</v>
      </c>
      <c r="P214" s="438" t="s">
        <v>131</v>
      </c>
      <c r="R214" s="453">
        <f t="shared" si="21"/>
        <v>0</v>
      </c>
      <c r="S214" s="453">
        <f t="shared" si="22"/>
        <v>0</v>
      </c>
      <c r="T214" s="453">
        <f t="shared" si="23"/>
        <v>0</v>
      </c>
      <c r="U214" s="453">
        <f t="shared" si="24"/>
        <v>0</v>
      </c>
      <c r="V214" s="453">
        <f t="shared" si="25"/>
        <v>0</v>
      </c>
      <c r="W214" s="453">
        <f t="shared" si="26"/>
        <v>0</v>
      </c>
    </row>
    <row r="215" spans="1:23" ht="12.75" customHeight="1" x14ac:dyDescent="0.25">
      <c r="A215" s="7" t="s">
        <v>794</v>
      </c>
      <c r="B215" s="416">
        <v>8.6666666666666661</v>
      </c>
      <c r="C215" s="416">
        <v>6.666666666666667</v>
      </c>
      <c r="D215" s="416">
        <v>3.6666666666666665</v>
      </c>
      <c r="E215" s="416">
        <v>6.5</v>
      </c>
      <c r="F215" s="416">
        <v>5</v>
      </c>
      <c r="G215" s="416">
        <v>8.5</v>
      </c>
      <c r="H215" s="455">
        <f t="shared" si="27"/>
        <v>0</v>
      </c>
      <c r="I215" s="7" t="s">
        <v>794</v>
      </c>
      <c r="P215" s="438" t="s">
        <v>130</v>
      </c>
      <c r="R215" s="453">
        <f t="shared" si="21"/>
        <v>0</v>
      </c>
      <c r="S215" s="453">
        <f t="shared" si="22"/>
        <v>0</v>
      </c>
      <c r="T215" s="453">
        <f t="shared" si="23"/>
        <v>0</v>
      </c>
      <c r="U215" s="453">
        <f t="shared" si="24"/>
        <v>0</v>
      </c>
      <c r="V215" s="453">
        <f t="shared" si="25"/>
        <v>0</v>
      </c>
      <c r="W215" s="453">
        <f t="shared" si="26"/>
        <v>0</v>
      </c>
    </row>
    <row r="216" spans="1:23" ht="12.75" customHeight="1" x14ac:dyDescent="0.25">
      <c r="A216" s="7" t="s">
        <v>795</v>
      </c>
      <c r="B216" s="416">
        <v>7.333333333333333</v>
      </c>
      <c r="C216" s="416">
        <v>9</v>
      </c>
      <c r="D216" s="416">
        <v>9.3333333333333339</v>
      </c>
      <c r="E216" s="416">
        <v>7.5</v>
      </c>
      <c r="F216" s="416">
        <v>6.5</v>
      </c>
      <c r="G216" s="416">
        <v>8.5</v>
      </c>
      <c r="H216" s="455">
        <f t="shared" si="27"/>
        <v>0</v>
      </c>
      <c r="I216" s="7" t="s">
        <v>795</v>
      </c>
      <c r="P216" s="438" t="s">
        <v>129</v>
      </c>
      <c r="R216" s="453">
        <f t="shared" si="21"/>
        <v>0</v>
      </c>
      <c r="S216" s="453">
        <f t="shared" si="22"/>
        <v>0</v>
      </c>
      <c r="T216" s="453">
        <f t="shared" si="23"/>
        <v>0</v>
      </c>
      <c r="U216" s="453">
        <f t="shared" si="24"/>
        <v>0</v>
      </c>
      <c r="V216" s="453">
        <f t="shared" si="25"/>
        <v>0</v>
      </c>
      <c r="W216" s="453">
        <f t="shared" si="26"/>
        <v>0</v>
      </c>
    </row>
    <row r="217" spans="1:23" ht="12.75" customHeight="1" x14ac:dyDescent="0.25">
      <c r="A217" s="7" t="s">
        <v>796</v>
      </c>
      <c r="B217" s="416">
        <v>7.333333333333333</v>
      </c>
      <c r="C217" s="416">
        <v>9</v>
      </c>
      <c r="D217" s="416">
        <v>9.3333333333333339</v>
      </c>
      <c r="E217" s="416">
        <v>6.5</v>
      </c>
      <c r="F217" s="416">
        <v>5.5</v>
      </c>
      <c r="G217" s="416">
        <v>7.5</v>
      </c>
      <c r="H217" s="455">
        <f t="shared" si="27"/>
        <v>0</v>
      </c>
      <c r="I217" s="7" t="s">
        <v>796</v>
      </c>
      <c r="P217" s="438" t="s">
        <v>131</v>
      </c>
      <c r="R217" s="453">
        <f t="shared" si="21"/>
        <v>0</v>
      </c>
      <c r="S217" s="453">
        <f t="shared" si="22"/>
        <v>0</v>
      </c>
      <c r="T217" s="453">
        <f t="shared" si="23"/>
        <v>0</v>
      </c>
      <c r="U217" s="453">
        <f t="shared" si="24"/>
        <v>0</v>
      </c>
      <c r="V217" s="453">
        <f t="shared" si="25"/>
        <v>0</v>
      </c>
      <c r="W217" s="453">
        <f t="shared" si="26"/>
        <v>0</v>
      </c>
    </row>
    <row r="218" spans="1:23" ht="12.75" customHeight="1" x14ac:dyDescent="0.25">
      <c r="A218" s="7" t="s">
        <v>797</v>
      </c>
      <c r="B218" s="416">
        <v>7.333333333333333</v>
      </c>
      <c r="C218" s="416">
        <v>9</v>
      </c>
      <c r="D218" s="416">
        <v>8</v>
      </c>
      <c r="E218" s="416">
        <v>4.5</v>
      </c>
      <c r="F218" s="416">
        <v>6.5</v>
      </c>
      <c r="G218" s="416">
        <v>8.5</v>
      </c>
      <c r="H218" s="455">
        <f t="shared" si="27"/>
        <v>0</v>
      </c>
      <c r="I218" s="7" t="s">
        <v>797</v>
      </c>
      <c r="P218" s="438" t="s">
        <v>130</v>
      </c>
      <c r="R218" s="453">
        <f t="shared" si="21"/>
        <v>0</v>
      </c>
      <c r="S218" s="453">
        <f t="shared" si="22"/>
        <v>0</v>
      </c>
      <c r="T218" s="453">
        <f t="shared" si="23"/>
        <v>0</v>
      </c>
      <c r="U218" s="453">
        <f t="shared" si="24"/>
        <v>0</v>
      </c>
      <c r="V218" s="453">
        <f t="shared" si="25"/>
        <v>0</v>
      </c>
      <c r="W218" s="453">
        <f t="shared" si="26"/>
        <v>0</v>
      </c>
    </row>
    <row r="219" spans="1:23" ht="12.75" customHeight="1" x14ac:dyDescent="0.25">
      <c r="A219" s="7" t="s">
        <v>798</v>
      </c>
      <c r="B219" s="416">
        <v>6.333333333333333</v>
      </c>
      <c r="C219" s="416">
        <v>8</v>
      </c>
      <c r="D219" s="416">
        <v>7.333333333333333</v>
      </c>
      <c r="E219" s="416">
        <v>4.5</v>
      </c>
      <c r="F219" s="416">
        <v>1.5</v>
      </c>
      <c r="G219" s="416">
        <v>0</v>
      </c>
      <c r="H219" s="455">
        <f t="shared" si="27"/>
        <v>0</v>
      </c>
      <c r="I219" s="7" t="s">
        <v>798</v>
      </c>
      <c r="P219" s="438" t="s">
        <v>131</v>
      </c>
      <c r="R219" s="453">
        <f t="shared" si="21"/>
        <v>0</v>
      </c>
      <c r="S219" s="453">
        <f t="shared" si="22"/>
        <v>0</v>
      </c>
      <c r="T219" s="453">
        <f t="shared" si="23"/>
        <v>0</v>
      </c>
      <c r="U219" s="453">
        <f t="shared" si="24"/>
        <v>0</v>
      </c>
      <c r="V219" s="453">
        <f t="shared" si="25"/>
        <v>0</v>
      </c>
      <c r="W219" s="453">
        <f t="shared" si="26"/>
        <v>0</v>
      </c>
    </row>
    <row r="220" spans="1:23" ht="12.75" customHeight="1" x14ac:dyDescent="0.25">
      <c r="A220" s="7" t="s">
        <v>799</v>
      </c>
      <c r="B220" s="416">
        <v>7.333333333333333</v>
      </c>
      <c r="C220" s="416">
        <v>9</v>
      </c>
      <c r="D220" s="416">
        <v>9.3333333333333339</v>
      </c>
      <c r="E220" s="416">
        <v>6.5</v>
      </c>
      <c r="F220" s="416">
        <v>1.5</v>
      </c>
      <c r="G220" s="416">
        <v>0</v>
      </c>
      <c r="H220" s="455">
        <f t="shared" si="27"/>
        <v>0</v>
      </c>
      <c r="I220" s="7" t="s">
        <v>799</v>
      </c>
      <c r="R220" s="453">
        <f t="shared" si="21"/>
        <v>0</v>
      </c>
      <c r="S220" s="453">
        <f t="shared" si="22"/>
        <v>0</v>
      </c>
      <c r="T220" s="453">
        <f t="shared" si="23"/>
        <v>0</v>
      </c>
      <c r="U220" s="453">
        <f t="shared" si="24"/>
        <v>0</v>
      </c>
      <c r="V220" s="453">
        <f t="shared" si="25"/>
        <v>0</v>
      </c>
      <c r="W220" s="453">
        <f t="shared" si="26"/>
        <v>0</v>
      </c>
    </row>
    <row r="221" spans="1:23" ht="12.75" customHeight="1" x14ac:dyDescent="0.25">
      <c r="A221" s="7" t="s">
        <v>800</v>
      </c>
      <c r="B221" s="416">
        <v>5</v>
      </c>
      <c r="C221" s="416">
        <v>9</v>
      </c>
      <c r="D221" s="416">
        <v>9.3333333333333339</v>
      </c>
      <c r="E221" s="416">
        <v>6</v>
      </c>
      <c r="F221" s="416">
        <v>7.5</v>
      </c>
      <c r="G221" s="416">
        <v>7.5</v>
      </c>
      <c r="H221" s="455">
        <f t="shared" si="27"/>
        <v>0</v>
      </c>
      <c r="I221" s="7" t="s">
        <v>800</v>
      </c>
      <c r="R221" s="453">
        <f t="shared" si="21"/>
        <v>0</v>
      </c>
      <c r="S221" s="453">
        <f t="shared" si="22"/>
        <v>0</v>
      </c>
      <c r="T221" s="453">
        <f t="shared" si="23"/>
        <v>0</v>
      </c>
      <c r="U221" s="453">
        <f t="shared" si="24"/>
        <v>0</v>
      </c>
      <c r="V221" s="453">
        <f t="shared" si="25"/>
        <v>0</v>
      </c>
      <c r="W221" s="453">
        <f t="shared" si="26"/>
        <v>0</v>
      </c>
    </row>
    <row r="222" spans="1:23" ht="12.75" customHeight="1" x14ac:dyDescent="0.25">
      <c r="A222" s="7" t="s">
        <v>801</v>
      </c>
      <c r="B222" s="416">
        <v>5</v>
      </c>
      <c r="C222" s="416">
        <v>9</v>
      </c>
      <c r="D222" s="416">
        <v>9.3333333333333339</v>
      </c>
      <c r="E222" s="416">
        <v>6</v>
      </c>
      <c r="F222" s="416">
        <v>7.5</v>
      </c>
      <c r="G222" s="416">
        <v>7.5</v>
      </c>
      <c r="H222" s="455">
        <f t="shared" si="27"/>
        <v>0</v>
      </c>
      <c r="I222" s="7" t="s">
        <v>801</v>
      </c>
      <c r="R222" s="453">
        <f t="shared" si="21"/>
        <v>0</v>
      </c>
      <c r="S222" s="453">
        <f t="shared" si="22"/>
        <v>0</v>
      </c>
      <c r="T222" s="453">
        <f t="shared" si="23"/>
        <v>0</v>
      </c>
      <c r="U222" s="453">
        <f t="shared" si="24"/>
        <v>0</v>
      </c>
      <c r="V222" s="453">
        <f t="shared" si="25"/>
        <v>0</v>
      </c>
      <c r="W222" s="453">
        <f t="shared" si="26"/>
        <v>0</v>
      </c>
    </row>
    <row r="223" spans="1:23" ht="12.75" customHeight="1" x14ac:dyDescent="0.25">
      <c r="A223" s="7" t="s">
        <v>802</v>
      </c>
      <c r="B223" s="416">
        <v>5</v>
      </c>
      <c r="C223" s="416">
        <v>9</v>
      </c>
      <c r="D223" s="416">
        <v>9.3333333333333339</v>
      </c>
      <c r="E223" s="416">
        <v>7.5</v>
      </c>
      <c r="F223" s="416">
        <v>7.5</v>
      </c>
      <c r="G223" s="416">
        <v>7.5</v>
      </c>
      <c r="H223" s="455">
        <f t="shared" si="27"/>
        <v>0</v>
      </c>
      <c r="I223" s="7" t="s">
        <v>802</v>
      </c>
      <c r="R223" s="453">
        <f t="shared" si="21"/>
        <v>0</v>
      </c>
      <c r="S223" s="453">
        <f t="shared" si="22"/>
        <v>0</v>
      </c>
      <c r="T223" s="453">
        <f t="shared" si="23"/>
        <v>0</v>
      </c>
      <c r="U223" s="453">
        <f t="shared" si="24"/>
        <v>0</v>
      </c>
      <c r="V223" s="453">
        <f t="shared" si="25"/>
        <v>0</v>
      </c>
      <c r="W223" s="453">
        <f t="shared" si="26"/>
        <v>0</v>
      </c>
    </row>
    <row r="224" spans="1:23" ht="12.75" customHeight="1" x14ac:dyDescent="0.25">
      <c r="A224" s="7" t="s">
        <v>803</v>
      </c>
      <c r="B224" s="416">
        <v>5</v>
      </c>
      <c r="C224" s="416">
        <v>9</v>
      </c>
      <c r="D224" s="416">
        <v>9.3333333333333339</v>
      </c>
      <c r="E224" s="416">
        <v>6</v>
      </c>
      <c r="F224" s="416">
        <v>3</v>
      </c>
      <c r="G224" s="416">
        <v>3</v>
      </c>
      <c r="H224" s="455">
        <f t="shared" si="27"/>
        <v>0</v>
      </c>
      <c r="I224" s="7" t="s">
        <v>803</v>
      </c>
      <c r="R224" s="453">
        <f t="shared" si="21"/>
        <v>0</v>
      </c>
      <c r="S224" s="453">
        <f t="shared" si="22"/>
        <v>0</v>
      </c>
      <c r="T224" s="453">
        <f t="shared" si="23"/>
        <v>0</v>
      </c>
      <c r="U224" s="453">
        <f t="shared" si="24"/>
        <v>0</v>
      </c>
      <c r="V224" s="453">
        <f t="shared" si="25"/>
        <v>0</v>
      </c>
      <c r="W224" s="453">
        <f t="shared" si="26"/>
        <v>0</v>
      </c>
    </row>
    <row r="225" spans="1:23" ht="12.75" customHeight="1" x14ac:dyDescent="0.25">
      <c r="A225" s="7" t="s">
        <v>804</v>
      </c>
      <c r="B225" s="416">
        <v>5</v>
      </c>
      <c r="C225" s="416">
        <v>9</v>
      </c>
      <c r="D225" s="416">
        <v>9.3333333333333339</v>
      </c>
      <c r="E225" s="416">
        <v>7.5</v>
      </c>
      <c r="F225" s="416">
        <v>5.5</v>
      </c>
      <c r="G225" s="416">
        <v>3</v>
      </c>
      <c r="H225" s="455">
        <f t="shared" si="27"/>
        <v>0</v>
      </c>
      <c r="I225" s="7" t="s">
        <v>804</v>
      </c>
      <c r="R225" s="453">
        <f t="shared" si="21"/>
        <v>0</v>
      </c>
      <c r="S225" s="453">
        <f t="shared" si="22"/>
        <v>0</v>
      </c>
      <c r="T225" s="453">
        <f t="shared" si="23"/>
        <v>0</v>
      </c>
      <c r="U225" s="453">
        <f t="shared" si="24"/>
        <v>0</v>
      </c>
      <c r="V225" s="453">
        <f t="shared" si="25"/>
        <v>0</v>
      </c>
      <c r="W225" s="453">
        <f t="shared" si="26"/>
        <v>0</v>
      </c>
    </row>
    <row r="226" spans="1:23" ht="12.75" customHeight="1" x14ac:dyDescent="0.25">
      <c r="A226" s="7" t="s">
        <v>805</v>
      </c>
      <c r="B226" s="416">
        <v>4.333333333333333</v>
      </c>
      <c r="C226" s="416">
        <v>8.3333333333333339</v>
      </c>
      <c r="D226" s="416">
        <v>9.3333333333333339</v>
      </c>
      <c r="E226" s="416">
        <v>7.5</v>
      </c>
      <c r="F226" s="416">
        <v>7.5</v>
      </c>
      <c r="G226" s="416">
        <v>7.5</v>
      </c>
      <c r="H226" s="455">
        <f t="shared" si="27"/>
        <v>0</v>
      </c>
      <c r="I226" s="7" t="s">
        <v>805</v>
      </c>
      <c r="R226" s="453">
        <f t="shared" si="21"/>
        <v>0</v>
      </c>
      <c r="S226" s="453">
        <f t="shared" si="22"/>
        <v>0</v>
      </c>
      <c r="T226" s="453">
        <f t="shared" si="23"/>
        <v>0</v>
      </c>
      <c r="U226" s="453">
        <f t="shared" si="24"/>
        <v>0</v>
      </c>
      <c r="V226" s="453">
        <f t="shared" si="25"/>
        <v>0</v>
      </c>
      <c r="W226" s="453">
        <f t="shared" si="26"/>
        <v>0</v>
      </c>
    </row>
    <row r="227" spans="1:23" ht="12.75" customHeight="1" x14ac:dyDescent="0.25">
      <c r="A227" s="7" t="s">
        <v>806</v>
      </c>
      <c r="B227" s="416">
        <v>4.333333333333333</v>
      </c>
      <c r="C227" s="416">
        <v>8.3333333333333339</v>
      </c>
      <c r="D227" s="416">
        <v>9.3333333333333339</v>
      </c>
      <c r="E227" s="416">
        <v>7.5</v>
      </c>
      <c r="F227" s="416">
        <v>7.5</v>
      </c>
      <c r="G227" s="416">
        <v>7.5</v>
      </c>
      <c r="H227" s="455">
        <f t="shared" si="27"/>
        <v>0</v>
      </c>
      <c r="I227" s="7" t="s">
        <v>806</v>
      </c>
      <c r="R227" s="453">
        <f t="shared" si="21"/>
        <v>0</v>
      </c>
      <c r="S227" s="453">
        <f t="shared" si="22"/>
        <v>0</v>
      </c>
      <c r="T227" s="453">
        <f t="shared" si="23"/>
        <v>0</v>
      </c>
      <c r="U227" s="453">
        <f t="shared" si="24"/>
        <v>0</v>
      </c>
      <c r="V227" s="453">
        <f t="shared" si="25"/>
        <v>0</v>
      </c>
      <c r="W227" s="453">
        <f t="shared" si="26"/>
        <v>0</v>
      </c>
    </row>
    <row r="228" spans="1:23" ht="12.75" customHeight="1" x14ac:dyDescent="0.25">
      <c r="A228" s="7" t="s">
        <v>807</v>
      </c>
      <c r="B228" s="416">
        <v>4.333333333333333</v>
      </c>
      <c r="C228" s="416">
        <v>8.3333333333333339</v>
      </c>
      <c r="D228" s="416">
        <v>9.3333333333333339</v>
      </c>
      <c r="E228" s="416">
        <v>6.5</v>
      </c>
      <c r="F228" s="416">
        <v>7.5</v>
      </c>
      <c r="G228" s="416">
        <v>7.5</v>
      </c>
      <c r="H228" s="455">
        <f t="shared" si="27"/>
        <v>0</v>
      </c>
      <c r="I228" s="7" t="s">
        <v>807</v>
      </c>
      <c r="R228" s="453">
        <f t="shared" si="21"/>
        <v>0</v>
      </c>
      <c r="S228" s="453">
        <f t="shared" si="22"/>
        <v>0</v>
      </c>
      <c r="T228" s="453">
        <f t="shared" si="23"/>
        <v>0</v>
      </c>
      <c r="U228" s="453">
        <f t="shared" si="24"/>
        <v>0</v>
      </c>
      <c r="V228" s="453">
        <f t="shared" si="25"/>
        <v>0</v>
      </c>
      <c r="W228" s="453">
        <f t="shared" si="26"/>
        <v>0</v>
      </c>
    </row>
    <row r="229" spans="1:23" ht="12.75" customHeight="1" x14ac:dyDescent="0.25">
      <c r="A229" s="7" t="s">
        <v>808</v>
      </c>
      <c r="B229" s="416">
        <v>4.333333333333333</v>
      </c>
      <c r="C229" s="416">
        <v>8.3333333333333339</v>
      </c>
      <c r="D229" s="416">
        <v>9.3333333333333339</v>
      </c>
      <c r="E229" s="416">
        <v>5</v>
      </c>
      <c r="F229" s="416">
        <v>7.5</v>
      </c>
      <c r="G229" s="416">
        <v>7.5</v>
      </c>
      <c r="H229" s="455">
        <f t="shared" si="27"/>
        <v>0</v>
      </c>
      <c r="I229" s="7" t="s">
        <v>808</v>
      </c>
      <c r="R229" s="453">
        <f t="shared" si="21"/>
        <v>0</v>
      </c>
      <c r="S229" s="453">
        <f t="shared" si="22"/>
        <v>0</v>
      </c>
      <c r="T229" s="453">
        <f t="shared" si="23"/>
        <v>0</v>
      </c>
      <c r="U229" s="453">
        <f t="shared" si="24"/>
        <v>0</v>
      </c>
      <c r="V229" s="453">
        <f t="shared" si="25"/>
        <v>0</v>
      </c>
      <c r="W229" s="453">
        <f t="shared" si="26"/>
        <v>0</v>
      </c>
    </row>
    <row r="230" spans="1:23" ht="12.75" customHeight="1" x14ac:dyDescent="0.25">
      <c r="A230" s="7" t="s">
        <v>809</v>
      </c>
      <c r="B230" s="416">
        <v>4.333333333333333</v>
      </c>
      <c r="C230" s="416">
        <v>8.3333333333333339</v>
      </c>
      <c r="D230" s="416">
        <v>9.3333333333333339</v>
      </c>
      <c r="E230" s="416">
        <v>6.5</v>
      </c>
      <c r="F230" s="416">
        <v>7.5</v>
      </c>
      <c r="G230" s="416">
        <v>7.5</v>
      </c>
      <c r="H230" s="455">
        <f t="shared" si="27"/>
        <v>0</v>
      </c>
      <c r="I230" s="7" t="s">
        <v>809</v>
      </c>
      <c r="R230" s="453">
        <f t="shared" si="21"/>
        <v>0</v>
      </c>
      <c r="S230" s="453">
        <f t="shared" si="22"/>
        <v>0</v>
      </c>
      <c r="T230" s="453">
        <f t="shared" si="23"/>
        <v>0</v>
      </c>
      <c r="U230" s="453">
        <f t="shared" si="24"/>
        <v>0</v>
      </c>
      <c r="V230" s="453">
        <f t="shared" si="25"/>
        <v>0</v>
      </c>
      <c r="W230" s="453">
        <f t="shared" si="26"/>
        <v>0</v>
      </c>
    </row>
    <row r="231" spans="1:23" ht="12.75" customHeight="1" x14ac:dyDescent="0.25">
      <c r="A231" s="7" t="s">
        <v>810</v>
      </c>
      <c r="B231" s="416">
        <v>6.666666666666667</v>
      </c>
      <c r="C231" s="416">
        <v>9</v>
      </c>
      <c r="D231" s="416">
        <v>9.3333333333333339</v>
      </c>
      <c r="E231" s="416">
        <v>6.5</v>
      </c>
      <c r="F231" s="416">
        <v>7.5</v>
      </c>
      <c r="G231" s="416">
        <v>7.5</v>
      </c>
      <c r="H231" s="455">
        <f t="shared" si="27"/>
        <v>0</v>
      </c>
      <c r="I231" s="7" t="s">
        <v>810</v>
      </c>
      <c r="R231" s="453">
        <f t="shared" si="21"/>
        <v>0</v>
      </c>
      <c r="S231" s="453">
        <f t="shared" si="22"/>
        <v>0</v>
      </c>
      <c r="T231" s="453">
        <f t="shared" si="23"/>
        <v>0</v>
      </c>
      <c r="U231" s="453">
        <f t="shared" si="24"/>
        <v>0</v>
      </c>
      <c r="V231" s="453">
        <f t="shared" si="25"/>
        <v>0</v>
      </c>
      <c r="W231" s="453">
        <f t="shared" si="26"/>
        <v>0</v>
      </c>
    </row>
    <row r="232" spans="1:23" ht="12.75" customHeight="1" x14ac:dyDescent="0.25">
      <c r="A232" s="7" t="s">
        <v>811</v>
      </c>
      <c r="B232" s="416">
        <v>6.666666666666667</v>
      </c>
      <c r="C232" s="416">
        <v>9</v>
      </c>
      <c r="D232" s="416">
        <v>9.3333333333333339</v>
      </c>
      <c r="E232" s="416">
        <v>5</v>
      </c>
      <c r="F232" s="416">
        <v>7.5</v>
      </c>
      <c r="G232" s="416">
        <v>7.5</v>
      </c>
      <c r="H232" s="455">
        <f t="shared" si="27"/>
        <v>0</v>
      </c>
      <c r="I232" s="7" t="s">
        <v>811</v>
      </c>
      <c r="R232" s="453">
        <f t="shared" si="21"/>
        <v>0</v>
      </c>
      <c r="S232" s="453">
        <f t="shared" si="22"/>
        <v>0</v>
      </c>
      <c r="T232" s="453">
        <f t="shared" si="23"/>
        <v>0</v>
      </c>
      <c r="U232" s="453">
        <f t="shared" si="24"/>
        <v>0</v>
      </c>
      <c r="V232" s="453">
        <f t="shared" si="25"/>
        <v>0</v>
      </c>
      <c r="W232" s="453">
        <f t="shared" si="26"/>
        <v>0</v>
      </c>
    </row>
    <row r="233" spans="1:23" ht="12.75" customHeight="1" x14ac:dyDescent="0.25">
      <c r="A233" s="7" t="s">
        <v>812</v>
      </c>
      <c r="B233" s="416">
        <v>6.666666666666667</v>
      </c>
      <c r="C233" s="416">
        <v>6</v>
      </c>
      <c r="D233" s="416">
        <v>7</v>
      </c>
      <c r="E233" s="416">
        <v>4.5</v>
      </c>
      <c r="F233" s="416">
        <v>2</v>
      </c>
      <c r="G233" s="416">
        <v>0</v>
      </c>
      <c r="H233" s="455">
        <f t="shared" si="27"/>
        <v>264</v>
      </c>
      <c r="I233" s="7" t="s">
        <v>812</v>
      </c>
      <c r="O233" s="438" t="s">
        <v>130</v>
      </c>
      <c r="R233" s="453">
        <f t="shared" si="21"/>
        <v>0</v>
      </c>
      <c r="S233" s="453">
        <f t="shared" si="22"/>
        <v>0</v>
      </c>
      <c r="T233" s="453">
        <f t="shared" si="23"/>
        <v>0</v>
      </c>
      <c r="U233" s="453">
        <f t="shared" si="24"/>
        <v>0</v>
      </c>
      <c r="V233" s="453">
        <f t="shared" si="25"/>
        <v>0</v>
      </c>
      <c r="W233" s="453">
        <f t="shared" si="26"/>
        <v>264</v>
      </c>
    </row>
    <row r="234" spans="1:23" ht="12.75" customHeight="1" x14ac:dyDescent="0.25">
      <c r="A234" s="7" t="s">
        <v>813</v>
      </c>
      <c r="B234" s="416">
        <v>7.666666666666667</v>
      </c>
      <c r="C234" s="416">
        <v>6.333333333333333</v>
      </c>
      <c r="D234" s="416">
        <v>6.666666666666667</v>
      </c>
      <c r="E234" s="416">
        <v>3</v>
      </c>
      <c r="F234" s="416">
        <v>2.5</v>
      </c>
      <c r="G234" s="416">
        <v>0</v>
      </c>
      <c r="H234" s="455">
        <f t="shared" si="27"/>
        <v>0</v>
      </c>
      <c r="I234" s="7" t="s">
        <v>813</v>
      </c>
      <c r="R234" s="453">
        <f t="shared" si="21"/>
        <v>0</v>
      </c>
      <c r="S234" s="453">
        <f t="shared" si="22"/>
        <v>0</v>
      </c>
      <c r="T234" s="453">
        <f t="shared" si="23"/>
        <v>0</v>
      </c>
      <c r="U234" s="453">
        <f t="shared" si="24"/>
        <v>0</v>
      </c>
      <c r="V234" s="453">
        <f t="shared" si="25"/>
        <v>0</v>
      </c>
      <c r="W234" s="453">
        <f t="shared" si="26"/>
        <v>0</v>
      </c>
    </row>
    <row r="235" spans="1:23" ht="12.75" customHeight="1" x14ac:dyDescent="0.25">
      <c r="A235" s="7" t="s">
        <v>814</v>
      </c>
      <c r="B235" s="416">
        <v>6</v>
      </c>
      <c r="C235" s="416">
        <v>4.333333333333333</v>
      </c>
      <c r="D235" s="416">
        <v>0</v>
      </c>
      <c r="E235" s="416">
        <v>2.5</v>
      </c>
      <c r="F235" s="416">
        <v>7.5</v>
      </c>
      <c r="G235" s="416">
        <v>6.5</v>
      </c>
      <c r="H235" s="455">
        <f t="shared" si="27"/>
        <v>0</v>
      </c>
      <c r="I235" s="7" t="s">
        <v>814</v>
      </c>
      <c r="R235" s="453">
        <f t="shared" si="21"/>
        <v>0</v>
      </c>
      <c r="S235" s="453">
        <f t="shared" si="22"/>
        <v>0</v>
      </c>
      <c r="T235" s="453">
        <f t="shared" si="23"/>
        <v>0</v>
      </c>
      <c r="U235" s="453">
        <f t="shared" si="24"/>
        <v>0</v>
      </c>
      <c r="V235" s="453">
        <f t="shared" si="25"/>
        <v>0</v>
      </c>
      <c r="W235" s="453">
        <f t="shared" si="26"/>
        <v>0</v>
      </c>
    </row>
    <row r="236" spans="1:23" ht="12.75" customHeight="1" x14ac:dyDescent="0.25">
      <c r="A236" s="7" t="s">
        <v>815</v>
      </c>
      <c r="B236" s="416">
        <v>4.666666666666667</v>
      </c>
      <c r="C236" s="416">
        <v>4.333333333333333</v>
      </c>
      <c r="D236" s="416">
        <v>1.6666666666666667</v>
      </c>
      <c r="E236" s="416">
        <v>4</v>
      </c>
      <c r="F236" s="416">
        <v>6</v>
      </c>
      <c r="G236" s="416">
        <v>5.5</v>
      </c>
      <c r="H236" s="455">
        <f t="shared" si="27"/>
        <v>0</v>
      </c>
      <c r="I236" s="7" t="s">
        <v>815</v>
      </c>
      <c r="R236" s="453">
        <f t="shared" si="21"/>
        <v>0</v>
      </c>
      <c r="S236" s="453">
        <f t="shared" si="22"/>
        <v>0</v>
      </c>
      <c r="T236" s="453">
        <f t="shared" si="23"/>
        <v>0</v>
      </c>
      <c r="U236" s="453">
        <f t="shared" si="24"/>
        <v>0</v>
      </c>
      <c r="V236" s="453">
        <f t="shared" si="25"/>
        <v>0</v>
      </c>
      <c r="W236" s="453">
        <f t="shared" si="26"/>
        <v>0</v>
      </c>
    </row>
    <row r="237" spans="1:23" ht="12.75" customHeight="1" x14ac:dyDescent="0.25">
      <c r="A237" s="7" t="s">
        <v>816</v>
      </c>
      <c r="B237" s="416">
        <v>7.333333333333333</v>
      </c>
      <c r="C237" s="416">
        <v>9</v>
      </c>
      <c r="D237" s="416">
        <v>9</v>
      </c>
      <c r="E237" s="416">
        <v>8.5</v>
      </c>
      <c r="F237" s="416">
        <v>8.5</v>
      </c>
      <c r="G237" s="416">
        <v>7.5</v>
      </c>
      <c r="H237" s="455">
        <f t="shared" si="27"/>
        <v>0</v>
      </c>
      <c r="I237" s="7" t="s">
        <v>816</v>
      </c>
      <c r="R237" s="453">
        <f t="shared" si="21"/>
        <v>0</v>
      </c>
      <c r="S237" s="453">
        <f t="shared" si="22"/>
        <v>0</v>
      </c>
      <c r="T237" s="453">
        <f t="shared" si="23"/>
        <v>0</v>
      </c>
      <c r="U237" s="453">
        <f t="shared" si="24"/>
        <v>0</v>
      </c>
      <c r="V237" s="453">
        <f t="shared" si="25"/>
        <v>0</v>
      </c>
      <c r="W237" s="453">
        <f t="shared" si="26"/>
        <v>0</v>
      </c>
    </row>
    <row r="238" spans="1:23" ht="12.75" customHeight="1" x14ac:dyDescent="0.25">
      <c r="A238" s="7" t="s">
        <v>817</v>
      </c>
      <c r="B238" s="416">
        <v>7.333333333333333</v>
      </c>
      <c r="C238" s="416">
        <v>9</v>
      </c>
      <c r="D238" s="416">
        <v>9</v>
      </c>
      <c r="E238" s="416">
        <v>7.5</v>
      </c>
      <c r="F238" s="416">
        <v>8.5</v>
      </c>
      <c r="G238" s="416">
        <v>7.5</v>
      </c>
      <c r="H238" s="455">
        <f t="shared" si="27"/>
        <v>0</v>
      </c>
      <c r="I238" s="7" t="s">
        <v>817</v>
      </c>
      <c r="R238" s="453">
        <f t="shared" si="21"/>
        <v>0</v>
      </c>
      <c r="S238" s="453">
        <f t="shared" si="22"/>
        <v>0</v>
      </c>
      <c r="T238" s="453">
        <f t="shared" si="23"/>
        <v>0</v>
      </c>
      <c r="U238" s="453">
        <f t="shared" si="24"/>
        <v>0</v>
      </c>
      <c r="V238" s="453">
        <f t="shared" si="25"/>
        <v>0</v>
      </c>
      <c r="W238" s="453">
        <f t="shared" si="26"/>
        <v>0</v>
      </c>
    </row>
    <row r="239" spans="1:23" ht="12.75" customHeight="1" x14ac:dyDescent="0.25">
      <c r="A239" s="7" t="s">
        <v>818</v>
      </c>
      <c r="B239" s="416">
        <v>5.333333333333333</v>
      </c>
      <c r="C239" s="416">
        <v>9</v>
      </c>
      <c r="D239" s="416">
        <v>7.333333333333333</v>
      </c>
      <c r="E239" s="416">
        <v>5</v>
      </c>
      <c r="F239" s="416">
        <v>8.5</v>
      </c>
      <c r="G239" s="416">
        <v>7.5</v>
      </c>
      <c r="H239" s="455">
        <f t="shared" si="27"/>
        <v>0</v>
      </c>
      <c r="I239" s="7" t="s">
        <v>818</v>
      </c>
      <c r="R239" s="453">
        <f t="shared" si="21"/>
        <v>0</v>
      </c>
      <c r="S239" s="453">
        <f t="shared" si="22"/>
        <v>0</v>
      </c>
      <c r="T239" s="453">
        <f t="shared" si="23"/>
        <v>0</v>
      </c>
      <c r="U239" s="453">
        <f t="shared" si="24"/>
        <v>0</v>
      </c>
      <c r="V239" s="453">
        <f t="shared" si="25"/>
        <v>0</v>
      </c>
      <c r="W239" s="453">
        <f t="shared" si="26"/>
        <v>0</v>
      </c>
    </row>
    <row r="240" spans="1:23" ht="12.75" customHeight="1" x14ac:dyDescent="0.25">
      <c r="A240" s="7" t="s">
        <v>819</v>
      </c>
      <c r="B240" s="416">
        <v>7.333333333333333</v>
      </c>
      <c r="C240" s="416">
        <v>9</v>
      </c>
      <c r="D240" s="416">
        <v>9</v>
      </c>
      <c r="E240" s="416">
        <v>7.5</v>
      </c>
      <c r="F240" s="416">
        <v>8.5</v>
      </c>
      <c r="G240" s="416">
        <v>7.5</v>
      </c>
      <c r="H240" s="455">
        <f t="shared" si="27"/>
        <v>0</v>
      </c>
      <c r="I240" s="7" t="s">
        <v>819</v>
      </c>
      <c r="R240" s="453">
        <f t="shared" si="21"/>
        <v>0</v>
      </c>
      <c r="S240" s="453">
        <f t="shared" si="22"/>
        <v>0</v>
      </c>
      <c r="T240" s="453">
        <f t="shared" si="23"/>
        <v>0</v>
      </c>
      <c r="U240" s="453">
        <f t="shared" si="24"/>
        <v>0</v>
      </c>
      <c r="V240" s="453">
        <f t="shared" si="25"/>
        <v>0</v>
      </c>
      <c r="W240" s="453">
        <f t="shared" si="26"/>
        <v>0</v>
      </c>
    </row>
    <row r="241" spans="1:23" ht="12.75" customHeight="1" x14ac:dyDescent="0.25">
      <c r="A241" s="7" t="s">
        <v>820</v>
      </c>
      <c r="B241" s="416">
        <v>5.666666666666667</v>
      </c>
      <c r="C241" s="416">
        <v>9</v>
      </c>
      <c r="D241" s="416">
        <v>9.3333333333333339</v>
      </c>
      <c r="E241" s="416">
        <v>7.5</v>
      </c>
      <c r="F241" s="416">
        <v>5</v>
      </c>
      <c r="G241" s="416">
        <v>7.5</v>
      </c>
      <c r="H241" s="455">
        <f t="shared" si="27"/>
        <v>0</v>
      </c>
      <c r="I241" s="7" t="s">
        <v>820</v>
      </c>
      <c r="R241" s="453">
        <f t="shared" si="21"/>
        <v>0</v>
      </c>
      <c r="S241" s="453">
        <f t="shared" si="22"/>
        <v>0</v>
      </c>
      <c r="T241" s="453">
        <f t="shared" si="23"/>
        <v>0</v>
      </c>
      <c r="U241" s="453">
        <f t="shared" si="24"/>
        <v>0</v>
      </c>
      <c r="V241" s="453">
        <f t="shared" si="25"/>
        <v>0</v>
      </c>
      <c r="W241" s="453">
        <f t="shared" si="26"/>
        <v>0</v>
      </c>
    </row>
    <row r="242" spans="1:23" ht="12.75" customHeight="1" x14ac:dyDescent="0.25">
      <c r="A242" s="7" t="s">
        <v>821</v>
      </c>
      <c r="B242" s="416">
        <v>3.3333333333333335</v>
      </c>
      <c r="C242" s="416">
        <v>3.3333333333333335</v>
      </c>
      <c r="D242" s="416">
        <v>2</v>
      </c>
      <c r="E242" s="416">
        <v>5</v>
      </c>
      <c r="F242" s="416">
        <v>0</v>
      </c>
      <c r="G242" s="416">
        <v>0</v>
      </c>
      <c r="H242" s="455">
        <f t="shared" si="27"/>
        <v>0</v>
      </c>
      <c r="I242" s="7" t="s">
        <v>821</v>
      </c>
      <c r="R242" s="453">
        <f t="shared" si="21"/>
        <v>0</v>
      </c>
      <c r="S242" s="453">
        <f t="shared" si="22"/>
        <v>0</v>
      </c>
      <c r="T242" s="453">
        <f t="shared" si="23"/>
        <v>0</v>
      </c>
      <c r="U242" s="453">
        <f t="shared" si="24"/>
        <v>0</v>
      </c>
      <c r="V242" s="453">
        <f t="shared" si="25"/>
        <v>0</v>
      </c>
      <c r="W242" s="453">
        <f t="shared" si="26"/>
        <v>0</v>
      </c>
    </row>
    <row r="243" spans="1:23" ht="12.75" customHeight="1" x14ac:dyDescent="0.25">
      <c r="A243" s="7" t="s">
        <v>822</v>
      </c>
      <c r="B243" s="416">
        <v>9.25</v>
      </c>
      <c r="C243" s="416">
        <v>8.5</v>
      </c>
      <c r="D243" s="416">
        <v>6.25</v>
      </c>
      <c r="E243" s="416">
        <v>7.666666666666667</v>
      </c>
      <c r="F243" s="416">
        <v>0</v>
      </c>
      <c r="G243" s="416">
        <v>0</v>
      </c>
      <c r="H243" s="455">
        <f t="shared" si="27"/>
        <v>0</v>
      </c>
      <c r="I243" s="7" t="s">
        <v>822</v>
      </c>
      <c r="R243" s="453">
        <f t="shared" si="21"/>
        <v>0</v>
      </c>
      <c r="S243" s="453">
        <f t="shared" si="22"/>
        <v>0</v>
      </c>
      <c r="T243" s="453">
        <f t="shared" si="23"/>
        <v>0</v>
      </c>
      <c r="U243" s="453">
        <f t="shared" si="24"/>
        <v>0</v>
      </c>
      <c r="V243" s="453">
        <f t="shared" si="25"/>
        <v>0</v>
      </c>
      <c r="W243" s="453">
        <f t="shared" si="26"/>
        <v>0</v>
      </c>
    </row>
    <row r="244" spans="1:23" ht="12.75" customHeight="1" x14ac:dyDescent="0.25">
      <c r="A244" s="7" t="s">
        <v>823</v>
      </c>
      <c r="B244" s="416">
        <v>8.75</v>
      </c>
      <c r="C244" s="416">
        <v>8</v>
      </c>
      <c r="D244" s="416">
        <v>6.75</v>
      </c>
      <c r="E244" s="416">
        <v>9</v>
      </c>
      <c r="F244" s="416">
        <v>0</v>
      </c>
      <c r="G244" s="416">
        <v>0</v>
      </c>
      <c r="H244" s="455">
        <f t="shared" si="27"/>
        <v>0</v>
      </c>
      <c r="I244" s="7" t="s">
        <v>823</v>
      </c>
      <c r="R244" s="453">
        <f t="shared" si="21"/>
        <v>0</v>
      </c>
      <c r="S244" s="453">
        <f t="shared" si="22"/>
        <v>0</v>
      </c>
      <c r="T244" s="453">
        <f t="shared" si="23"/>
        <v>0</v>
      </c>
      <c r="U244" s="453">
        <f t="shared" si="24"/>
        <v>0</v>
      </c>
      <c r="V244" s="453">
        <f t="shared" si="25"/>
        <v>0</v>
      </c>
      <c r="W244" s="453">
        <f t="shared" si="26"/>
        <v>0</v>
      </c>
    </row>
    <row r="245" spans="1:23" x14ac:dyDescent="0.25">
      <c r="A245" s="7" t="s">
        <v>824</v>
      </c>
      <c r="B245" s="416">
        <v>10</v>
      </c>
      <c r="C245" s="416">
        <v>10</v>
      </c>
      <c r="D245" s="416">
        <v>10</v>
      </c>
      <c r="E245" s="416">
        <v>10</v>
      </c>
      <c r="F245" s="416">
        <v>9.3333333333333339</v>
      </c>
      <c r="G245" s="416">
        <v>10</v>
      </c>
      <c r="H245" s="455">
        <f t="shared" si="27"/>
        <v>0</v>
      </c>
      <c r="I245" s="7" t="s">
        <v>824</v>
      </c>
      <c r="R245" s="453">
        <f t="shared" si="21"/>
        <v>0</v>
      </c>
      <c r="S245" s="453">
        <f t="shared" si="22"/>
        <v>0</v>
      </c>
      <c r="T245" s="453">
        <f t="shared" si="23"/>
        <v>0</v>
      </c>
      <c r="U245" s="453">
        <f t="shared" si="24"/>
        <v>0</v>
      </c>
      <c r="V245" s="453">
        <f t="shared" si="25"/>
        <v>0</v>
      </c>
      <c r="W245" s="453">
        <f t="shared" si="26"/>
        <v>0</v>
      </c>
    </row>
    <row r="246" spans="1:23" x14ac:dyDescent="0.25">
      <c r="A246" s="7" t="s">
        <v>825</v>
      </c>
      <c r="B246" s="416">
        <v>10</v>
      </c>
      <c r="C246" s="416">
        <v>10</v>
      </c>
      <c r="D246" s="416">
        <v>10</v>
      </c>
      <c r="E246" s="416">
        <v>10</v>
      </c>
      <c r="F246" s="416">
        <v>9.3333333333333339</v>
      </c>
      <c r="G246" s="416">
        <v>10</v>
      </c>
      <c r="H246" s="455">
        <f t="shared" si="27"/>
        <v>0</v>
      </c>
      <c r="I246" s="7" t="s">
        <v>825</v>
      </c>
      <c r="R246" s="453">
        <f t="shared" si="21"/>
        <v>0</v>
      </c>
      <c r="S246" s="453">
        <f t="shared" si="22"/>
        <v>0</v>
      </c>
      <c r="T246" s="453">
        <f t="shared" si="23"/>
        <v>0</v>
      </c>
      <c r="U246" s="453">
        <f t="shared" si="24"/>
        <v>0</v>
      </c>
      <c r="V246" s="453">
        <f t="shared" si="25"/>
        <v>0</v>
      </c>
      <c r="W246" s="453">
        <f t="shared" si="26"/>
        <v>0</v>
      </c>
    </row>
    <row r="247" spans="1:23" x14ac:dyDescent="0.25">
      <c r="A247" s="7" t="s">
        <v>826</v>
      </c>
      <c r="B247" s="416">
        <v>10</v>
      </c>
      <c r="C247" s="416">
        <v>10</v>
      </c>
      <c r="D247" s="416">
        <v>10</v>
      </c>
      <c r="E247" s="416">
        <v>10</v>
      </c>
      <c r="F247" s="416">
        <v>9.3333333333333339</v>
      </c>
      <c r="G247" s="416">
        <v>10</v>
      </c>
      <c r="H247" s="455">
        <f t="shared" si="27"/>
        <v>0</v>
      </c>
      <c r="I247" s="7" t="s">
        <v>826</v>
      </c>
      <c r="R247" s="453">
        <f t="shared" si="21"/>
        <v>0</v>
      </c>
      <c r="S247" s="453">
        <f t="shared" si="22"/>
        <v>0</v>
      </c>
      <c r="T247" s="453">
        <f t="shared" si="23"/>
        <v>0</v>
      </c>
      <c r="U247" s="453">
        <f t="shared" si="24"/>
        <v>0</v>
      </c>
      <c r="V247" s="453">
        <f t="shared" si="25"/>
        <v>0</v>
      </c>
      <c r="W247" s="453">
        <f t="shared" si="26"/>
        <v>0</v>
      </c>
    </row>
    <row r="248" spans="1:23" x14ac:dyDescent="0.25">
      <c r="A248" s="7" t="s">
        <v>827</v>
      </c>
      <c r="B248" s="416">
        <v>9.75</v>
      </c>
      <c r="C248" s="416">
        <v>10</v>
      </c>
      <c r="D248" s="416">
        <v>10</v>
      </c>
      <c r="E248" s="416">
        <v>10</v>
      </c>
      <c r="F248" s="416">
        <v>10</v>
      </c>
      <c r="G248" s="416">
        <v>10</v>
      </c>
      <c r="H248" s="455">
        <f t="shared" si="27"/>
        <v>0</v>
      </c>
      <c r="I248" s="7" t="s">
        <v>827</v>
      </c>
      <c r="R248" s="453">
        <f t="shared" si="21"/>
        <v>0</v>
      </c>
      <c r="S248" s="453">
        <f t="shared" si="22"/>
        <v>0</v>
      </c>
      <c r="T248" s="453">
        <f t="shared" si="23"/>
        <v>0</v>
      </c>
      <c r="U248" s="453">
        <f t="shared" si="24"/>
        <v>0</v>
      </c>
      <c r="V248" s="453">
        <f t="shared" si="25"/>
        <v>0</v>
      </c>
      <c r="W248" s="453">
        <f t="shared" si="26"/>
        <v>0</v>
      </c>
    </row>
    <row r="249" spans="1:23" x14ac:dyDescent="0.25">
      <c r="A249" s="7" t="s">
        <v>828</v>
      </c>
      <c r="B249" s="416">
        <v>8.5</v>
      </c>
      <c r="C249" s="416">
        <v>7.5</v>
      </c>
      <c r="D249" s="416">
        <v>8.75</v>
      </c>
      <c r="E249" s="416">
        <v>7.666666666666667</v>
      </c>
      <c r="F249" s="416">
        <v>6</v>
      </c>
      <c r="G249" s="416">
        <v>9.6666666666666661</v>
      </c>
      <c r="H249" s="455">
        <f t="shared" si="27"/>
        <v>0</v>
      </c>
      <c r="I249" s="7" t="s">
        <v>828</v>
      </c>
      <c r="R249" s="453">
        <f t="shared" si="21"/>
        <v>0</v>
      </c>
      <c r="S249" s="453">
        <f t="shared" si="22"/>
        <v>0</v>
      </c>
      <c r="T249" s="453">
        <f t="shared" si="23"/>
        <v>0</v>
      </c>
      <c r="U249" s="453">
        <f t="shared" si="24"/>
        <v>0</v>
      </c>
      <c r="V249" s="453">
        <f t="shared" si="25"/>
        <v>0</v>
      </c>
      <c r="W249" s="453">
        <f t="shared" si="26"/>
        <v>0</v>
      </c>
    </row>
    <row r="250" spans="1:23" x14ac:dyDescent="0.25">
      <c r="A250" s="7" t="s">
        <v>829</v>
      </c>
      <c r="B250" s="416">
        <v>6.75</v>
      </c>
      <c r="C250" s="416">
        <v>8.75</v>
      </c>
      <c r="D250" s="416">
        <v>9.75</v>
      </c>
      <c r="E250" s="416">
        <v>10</v>
      </c>
      <c r="F250" s="416">
        <v>6.333333333333333</v>
      </c>
      <c r="G250" s="416">
        <v>10</v>
      </c>
      <c r="H250" s="455">
        <f t="shared" si="27"/>
        <v>0</v>
      </c>
      <c r="I250" s="7" t="s">
        <v>829</v>
      </c>
      <c r="R250" s="453">
        <f t="shared" si="21"/>
        <v>0</v>
      </c>
      <c r="S250" s="453">
        <f t="shared" si="22"/>
        <v>0</v>
      </c>
      <c r="T250" s="453">
        <f t="shared" si="23"/>
        <v>0</v>
      </c>
      <c r="U250" s="453">
        <f t="shared" si="24"/>
        <v>0</v>
      </c>
      <c r="V250" s="453">
        <f t="shared" si="25"/>
        <v>0</v>
      </c>
      <c r="W250" s="453">
        <f t="shared" si="26"/>
        <v>0</v>
      </c>
    </row>
    <row r="251" spans="1:23" x14ac:dyDescent="0.25">
      <c r="A251" s="7" t="s">
        <v>830</v>
      </c>
      <c r="B251" s="416">
        <v>8.75</v>
      </c>
      <c r="C251" s="416">
        <v>8.5</v>
      </c>
      <c r="D251" s="416">
        <v>7</v>
      </c>
      <c r="E251" s="416">
        <v>8</v>
      </c>
      <c r="F251" s="416">
        <v>7</v>
      </c>
      <c r="G251" s="416">
        <v>8</v>
      </c>
      <c r="H251" s="455">
        <f t="shared" si="27"/>
        <v>0</v>
      </c>
      <c r="I251" s="7" t="s">
        <v>830</v>
      </c>
      <c r="R251" s="453">
        <f t="shared" si="21"/>
        <v>0</v>
      </c>
      <c r="S251" s="453">
        <f t="shared" si="22"/>
        <v>0</v>
      </c>
      <c r="T251" s="453">
        <f t="shared" si="23"/>
        <v>0</v>
      </c>
      <c r="U251" s="453">
        <f t="shared" si="24"/>
        <v>0</v>
      </c>
      <c r="V251" s="453">
        <f t="shared" si="25"/>
        <v>0</v>
      </c>
      <c r="W251" s="453">
        <f t="shared" si="26"/>
        <v>0</v>
      </c>
    </row>
    <row r="252" spans="1:23" x14ac:dyDescent="0.25">
      <c r="A252" s="7" t="s">
        <v>831</v>
      </c>
      <c r="B252" s="416">
        <v>8.75</v>
      </c>
      <c r="C252" s="416">
        <v>8.5</v>
      </c>
      <c r="D252" s="416">
        <v>7</v>
      </c>
      <c r="E252" s="416">
        <v>8</v>
      </c>
      <c r="F252" s="416">
        <v>6.666666666666667</v>
      </c>
      <c r="G252" s="416">
        <v>8</v>
      </c>
      <c r="H252" s="455">
        <f t="shared" si="27"/>
        <v>0</v>
      </c>
      <c r="I252" s="7" t="s">
        <v>831</v>
      </c>
      <c r="R252" s="453">
        <f t="shared" si="21"/>
        <v>0</v>
      </c>
      <c r="S252" s="453">
        <f t="shared" si="22"/>
        <v>0</v>
      </c>
      <c r="T252" s="453">
        <f t="shared" si="23"/>
        <v>0</v>
      </c>
      <c r="U252" s="453">
        <f t="shared" si="24"/>
        <v>0</v>
      </c>
      <c r="V252" s="453">
        <f t="shared" si="25"/>
        <v>0</v>
      </c>
      <c r="W252" s="453">
        <f t="shared" si="26"/>
        <v>0</v>
      </c>
    </row>
    <row r="253" spans="1:23" x14ac:dyDescent="0.25">
      <c r="A253" s="7" t="s">
        <v>832</v>
      </c>
      <c r="B253" s="416">
        <v>9.25</v>
      </c>
      <c r="C253" s="416">
        <v>9</v>
      </c>
      <c r="D253" s="416">
        <v>8</v>
      </c>
      <c r="E253" s="416">
        <v>1.6666666666666667</v>
      </c>
      <c r="F253" s="416">
        <v>7</v>
      </c>
      <c r="G253" s="416">
        <v>8.3333333333333339</v>
      </c>
      <c r="H253" s="455">
        <f t="shared" si="27"/>
        <v>0</v>
      </c>
      <c r="I253" s="7" t="s">
        <v>832</v>
      </c>
      <c r="R253" s="453">
        <f t="shared" si="21"/>
        <v>0</v>
      </c>
      <c r="S253" s="453">
        <f t="shared" si="22"/>
        <v>0</v>
      </c>
      <c r="T253" s="453">
        <f t="shared" si="23"/>
        <v>0</v>
      </c>
      <c r="U253" s="453">
        <f t="shared" si="24"/>
        <v>0</v>
      </c>
      <c r="V253" s="453">
        <f t="shared" si="25"/>
        <v>0</v>
      </c>
      <c r="W253" s="453">
        <f t="shared" si="26"/>
        <v>0</v>
      </c>
    </row>
    <row r="254" spans="1:23" x14ac:dyDescent="0.25">
      <c r="A254" s="7" t="s">
        <v>833</v>
      </c>
      <c r="B254" s="416">
        <v>9.75</v>
      </c>
      <c r="C254" s="416">
        <v>8</v>
      </c>
      <c r="D254" s="416">
        <v>6.5</v>
      </c>
      <c r="E254" s="416">
        <v>8.3333333333333339</v>
      </c>
      <c r="F254" s="416">
        <v>7.666666666666667</v>
      </c>
      <c r="G254" s="416">
        <v>8.3333333333333339</v>
      </c>
      <c r="H254" s="455">
        <f t="shared" si="27"/>
        <v>0</v>
      </c>
      <c r="I254" s="7" t="s">
        <v>833</v>
      </c>
      <c r="R254" s="453">
        <f t="shared" si="21"/>
        <v>0</v>
      </c>
      <c r="S254" s="453">
        <f t="shared" si="22"/>
        <v>0</v>
      </c>
      <c r="T254" s="453">
        <f t="shared" si="23"/>
        <v>0</v>
      </c>
      <c r="U254" s="453">
        <f t="shared" si="24"/>
        <v>0</v>
      </c>
      <c r="V254" s="453">
        <f t="shared" si="25"/>
        <v>0</v>
      </c>
      <c r="W254" s="453">
        <f t="shared" si="26"/>
        <v>0</v>
      </c>
    </row>
    <row r="255" spans="1:23" x14ac:dyDescent="0.25">
      <c r="A255" s="7" t="s">
        <v>834</v>
      </c>
      <c r="B255" s="416">
        <v>9.25</v>
      </c>
      <c r="C255" s="416">
        <v>7.75</v>
      </c>
      <c r="D255" s="416">
        <v>8.25</v>
      </c>
      <c r="E255" s="416">
        <v>9.3333333333333339</v>
      </c>
      <c r="F255" s="416">
        <v>8</v>
      </c>
      <c r="G255" s="416">
        <v>5</v>
      </c>
      <c r="H255" s="455">
        <f t="shared" si="27"/>
        <v>0</v>
      </c>
      <c r="I255" s="7" t="s">
        <v>834</v>
      </c>
      <c r="R255" s="453">
        <f t="shared" si="21"/>
        <v>0</v>
      </c>
      <c r="S255" s="453">
        <f t="shared" si="22"/>
        <v>0</v>
      </c>
      <c r="T255" s="453">
        <f t="shared" si="23"/>
        <v>0</v>
      </c>
      <c r="U255" s="453">
        <f t="shared" si="24"/>
        <v>0</v>
      </c>
      <c r="V255" s="453">
        <f t="shared" si="25"/>
        <v>0</v>
      </c>
      <c r="W255" s="453">
        <f t="shared" si="26"/>
        <v>0</v>
      </c>
    </row>
    <row r="256" spans="1:23" x14ac:dyDescent="0.25">
      <c r="A256" s="7" t="s">
        <v>835</v>
      </c>
      <c r="B256" s="416">
        <v>9.25</v>
      </c>
      <c r="C256" s="416">
        <v>7.75</v>
      </c>
      <c r="D256" s="416">
        <v>8.25</v>
      </c>
      <c r="E256" s="416">
        <v>9.3333333333333339</v>
      </c>
      <c r="F256" s="416">
        <v>8</v>
      </c>
      <c r="G256" s="416">
        <v>5</v>
      </c>
      <c r="H256" s="455">
        <f t="shared" si="27"/>
        <v>0</v>
      </c>
      <c r="I256" s="7" t="s">
        <v>835</v>
      </c>
      <c r="R256" s="453">
        <f t="shared" si="21"/>
        <v>0</v>
      </c>
      <c r="S256" s="453">
        <f t="shared" si="22"/>
        <v>0</v>
      </c>
      <c r="T256" s="453">
        <f t="shared" si="23"/>
        <v>0</v>
      </c>
      <c r="U256" s="453">
        <f t="shared" si="24"/>
        <v>0</v>
      </c>
      <c r="V256" s="453">
        <f t="shared" si="25"/>
        <v>0</v>
      </c>
      <c r="W256" s="453">
        <f t="shared" si="26"/>
        <v>0</v>
      </c>
    </row>
    <row r="257" spans="1:23" x14ac:dyDescent="0.25">
      <c r="A257" s="7" t="s">
        <v>836</v>
      </c>
      <c r="B257" s="416">
        <v>9.25</v>
      </c>
      <c r="C257" s="416">
        <v>7.75</v>
      </c>
      <c r="D257" s="416">
        <v>8.25</v>
      </c>
      <c r="E257" s="416">
        <v>9.3333333333333339</v>
      </c>
      <c r="F257" s="416">
        <v>8</v>
      </c>
      <c r="G257" s="416">
        <v>5</v>
      </c>
      <c r="H257" s="455">
        <f t="shared" si="27"/>
        <v>0</v>
      </c>
      <c r="I257" s="7" t="s">
        <v>836</v>
      </c>
      <c r="R257" s="453">
        <f t="shared" si="21"/>
        <v>0</v>
      </c>
      <c r="S257" s="453">
        <f t="shared" si="22"/>
        <v>0</v>
      </c>
      <c r="T257" s="453">
        <f t="shared" si="23"/>
        <v>0</v>
      </c>
      <c r="U257" s="453">
        <f t="shared" si="24"/>
        <v>0</v>
      </c>
      <c r="V257" s="453">
        <f t="shared" si="25"/>
        <v>0</v>
      </c>
      <c r="W257" s="453">
        <f t="shared" si="26"/>
        <v>0</v>
      </c>
    </row>
    <row r="258" spans="1:23" x14ac:dyDescent="0.25">
      <c r="A258" s="7" t="s">
        <v>837</v>
      </c>
      <c r="B258" s="416">
        <v>9.25</v>
      </c>
      <c r="C258" s="416">
        <v>7.75</v>
      </c>
      <c r="D258" s="416">
        <v>8.25</v>
      </c>
      <c r="E258" s="416">
        <v>9.3333333333333339</v>
      </c>
      <c r="F258" s="416">
        <v>8</v>
      </c>
      <c r="G258" s="416">
        <v>5</v>
      </c>
      <c r="H258" s="455">
        <f t="shared" si="27"/>
        <v>0</v>
      </c>
      <c r="I258" s="7" t="s">
        <v>837</v>
      </c>
      <c r="R258" s="453">
        <f t="shared" si="21"/>
        <v>0</v>
      </c>
      <c r="S258" s="453">
        <f t="shared" si="22"/>
        <v>0</v>
      </c>
      <c r="T258" s="453">
        <f t="shared" si="23"/>
        <v>0</v>
      </c>
      <c r="U258" s="453">
        <f t="shared" si="24"/>
        <v>0</v>
      </c>
      <c r="V258" s="453">
        <f t="shared" si="25"/>
        <v>0</v>
      </c>
      <c r="W258" s="453">
        <f t="shared" si="26"/>
        <v>0</v>
      </c>
    </row>
    <row r="259" spans="1:23" x14ac:dyDescent="0.25">
      <c r="A259" s="7" t="s">
        <v>838</v>
      </c>
      <c r="B259" s="416">
        <v>9.25</v>
      </c>
      <c r="C259" s="416">
        <v>8.5</v>
      </c>
      <c r="D259" s="416">
        <v>8.5</v>
      </c>
      <c r="E259" s="416">
        <v>8.6666666666666661</v>
      </c>
      <c r="F259" s="416">
        <v>2.3333333333333335</v>
      </c>
      <c r="G259" s="416">
        <v>9</v>
      </c>
      <c r="H259" s="455">
        <f t="shared" si="27"/>
        <v>0</v>
      </c>
      <c r="I259" s="7" t="s">
        <v>838</v>
      </c>
      <c r="R259" s="453">
        <f t="shared" ref="R259:R308" si="28">IF(J259="High",J$1/Total_Weighting*High/J$309,IF(J259="Medium",J$1/Total_Weighting*Medium/J$310,IF(J259="Low",J$1/Total_Weighting*Low/J$311,0)))</f>
        <v>0</v>
      </c>
      <c r="S259" s="453">
        <f t="shared" ref="S259:S308" si="29">IF(K259="High",K$1/Total_Weighting*High/K$309,IF(K259="Medium",K$1/Total_Weighting*Medium/K$310,IF(K259="Low",K$1/Total_Weighting*Low/K$311,0)))</f>
        <v>0</v>
      </c>
      <c r="T259" s="453">
        <f t="shared" ref="T259:T308" si="30">IF(L259="High",L$1/Total_Weighting*High/L$309,IF(L259="Medium",L$1/Total_Weighting*Medium/L$310,IF(L259="Low",L$1/Total_Weighting*Low/L$311,0)))</f>
        <v>0</v>
      </c>
      <c r="U259" s="453">
        <f t="shared" ref="U259:U308" si="31">IF(M259="High",M$1/Total_Weighting*High/M$309,IF(M259="Medium",M$1/Total_Weighting*Medium/M$310,IF(M259="Low",M$1/Total_Weighting*Low/M$311,0)))</f>
        <v>0</v>
      </c>
      <c r="V259" s="453">
        <f t="shared" ref="V259:V308" si="32">IF(N259="High",N$1/Total_Weighting*High/N$309,IF(N259="Medium",N$1/Total_Weighting*Medium/N$310,IF(N259="Low",N$1/Total_Weighting*Low/N$311,0)))</f>
        <v>0</v>
      </c>
      <c r="W259" s="453">
        <f t="shared" ref="W259:W308" si="33">IF(O259="High",O$1/Total_Weighting*High/O$309,IF(O259="Medium",O$1/Total_Weighting*Medium/O$310,IF(O259="Low",O$1/Total_Weighting*Low/O$311,0)))</f>
        <v>0</v>
      </c>
    </row>
    <row r="260" spans="1:23" x14ac:dyDescent="0.25">
      <c r="A260" s="7" t="s">
        <v>839</v>
      </c>
      <c r="B260" s="416">
        <v>9.25</v>
      </c>
      <c r="C260" s="416">
        <v>8.5</v>
      </c>
      <c r="D260" s="416">
        <v>8</v>
      </c>
      <c r="E260" s="416">
        <v>9</v>
      </c>
      <c r="F260" s="416">
        <v>2.3333333333333335</v>
      </c>
      <c r="G260" s="416">
        <v>2.3333333333333335</v>
      </c>
      <c r="H260" s="455">
        <f t="shared" ref="H260:H308" si="34">SUM(R260:W260)</f>
        <v>0</v>
      </c>
      <c r="I260" s="7" t="s">
        <v>839</v>
      </c>
      <c r="R260" s="453">
        <f t="shared" si="28"/>
        <v>0</v>
      </c>
      <c r="S260" s="453">
        <f t="shared" si="29"/>
        <v>0</v>
      </c>
      <c r="T260" s="453">
        <f t="shared" si="30"/>
        <v>0</v>
      </c>
      <c r="U260" s="453">
        <f t="shared" si="31"/>
        <v>0</v>
      </c>
      <c r="V260" s="453">
        <f t="shared" si="32"/>
        <v>0</v>
      </c>
      <c r="W260" s="453">
        <f t="shared" si="33"/>
        <v>0</v>
      </c>
    </row>
    <row r="261" spans="1:23" x14ac:dyDescent="0.25">
      <c r="A261" s="7" t="s">
        <v>840</v>
      </c>
      <c r="B261" s="416">
        <v>10</v>
      </c>
      <c r="C261" s="416">
        <v>10</v>
      </c>
      <c r="D261" s="416">
        <v>10</v>
      </c>
      <c r="E261" s="416">
        <v>10</v>
      </c>
      <c r="F261" s="416">
        <v>6</v>
      </c>
      <c r="G261" s="416">
        <v>10</v>
      </c>
      <c r="H261" s="455">
        <f t="shared" si="34"/>
        <v>0</v>
      </c>
      <c r="I261" s="7" t="s">
        <v>840</v>
      </c>
      <c r="R261" s="453">
        <f t="shared" si="28"/>
        <v>0</v>
      </c>
      <c r="S261" s="453">
        <f t="shared" si="29"/>
        <v>0</v>
      </c>
      <c r="T261" s="453">
        <f t="shared" si="30"/>
        <v>0</v>
      </c>
      <c r="U261" s="453">
        <f t="shared" si="31"/>
        <v>0</v>
      </c>
      <c r="V261" s="453">
        <f t="shared" si="32"/>
        <v>0</v>
      </c>
      <c r="W261" s="453">
        <f t="shared" si="33"/>
        <v>0</v>
      </c>
    </row>
    <row r="262" spans="1:23" x14ac:dyDescent="0.25">
      <c r="A262" s="7" t="s">
        <v>841</v>
      </c>
      <c r="B262" s="416">
        <v>9.5</v>
      </c>
      <c r="C262" s="416">
        <v>9</v>
      </c>
      <c r="D262" s="416">
        <v>7.75</v>
      </c>
      <c r="E262" s="416">
        <v>8.6666666666666661</v>
      </c>
      <c r="F262" s="416">
        <v>7.666666666666667</v>
      </c>
      <c r="G262" s="416">
        <v>9.3333333333333339</v>
      </c>
      <c r="H262" s="455">
        <f t="shared" si="34"/>
        <v>0</v>
      </c>
      <c r="I262" s="7" t="s">
        <v>841</v>
      </c>
      <c r="R262" s="453">
        <f t="shared" si="28"/>
        <v>0</v>
      </c>
      <c r="S262" s="453">
        <f t="shared" si="29"/>
        <v>0</v>
      </c>
      <c r="T262" s="453">
        <f t="shared" si="30"/>
        <v>0</v>
      </c>
      <c r="U262" s="453">
        <f t="shared" si="31"/>
        <v>0</v>
      </c>
      <c r="V262" s="453">
        <f t="shared" si="32"/>
        <v>0</v>
      </c>
      <c r="W262" s="453">
        <f t="shared" si="33"/>
        <v>0</v>
      </c>
    </row>
    <row r="263" spans="1:23" x14ac:dyDescent="0.25">
      <c r="A263" s="7" t="s">
        <v>842</v>
      </c>
      <c r="B263" s="416">
        <v>10</v>
      </c>
      <c r="C263" s="416">
        <v>10</v>
      </c>
      <c r="D263" s="416">
        <v>10</v>
      </c>
      <c r="E263" s="416">
        <v>10</v>
      </c>
      <c r="F263" s="416">
        <v>3.3333333333333335</v>
      </c>
      <c r="G263" s="416">
        <v>10</v>
      </c>
      <c r="H263" s="455">
        <f t="shared" si="34"/>
        <v>0</v>
      </c>
      <c r="I263" s="7" t="s">
        <v>842</v>
      </c>
      <c r="R263" s="453">
        <f t="shared" si="28"/>
        <v>0</v>
      </c>
      <c r="S263" s="453">
        <f t="shared" si="29"/>
        <v>0</v>
      </c>
      <c r="T263" s="453">
        <f t="shared" si="30"/>
        <v>0</v>
      </c>
      <c r="U263" s="453">
        <f t="shared" si="31"/>
        <v>0</v>
      </c>
      <c r="V263" s="453">
        <f t="shared" si="32"/>
        <v>0</v>
      </c>
      <c r="W263" s="453">
        <f t="shared" si="33"/>
        <v>0</v>
      </c>
    </row>
    <row r="264" spans="1:23" x14ac:dyDescent="0.25">
      <c r="A264" s="7" t="s">
        <v>843</v>
      </c>
      <c r="B264" s="416">
        <v>9.5</v>
      </c>
      <c r="C264" s="416">
        <v>8.75</v>
      </c>
      <c r="D264" s="416">
        <v>7.75</v>
      </c>
      <c r="E264" s="416">
        <v>7.666666666666667</v>
      </c>
      <c r="F264" s="416">
        <v>9</v>
      </c>
      <c r="G264" s="416">
        <v>8.3333333333333339</v>
      </c>
      <c r="H264" s="455">
        <f t="shared" si="34"/>
        <v>0</v>
      </c>
      <c r="I264" s="7" t="s">
        <v>843</v>
      </c>
      <c r="R264" s="453">
        <f t="shared" si="28"/>
        <v>0</v>
      </c>
      <c r="S264" s="453">
        <f t="shared" si="29"/>
        <v>0</v>
      </c>
      <c r="T264" s="453">
        <f t="shared" si="30"/>
        <v>0</v>
      </c>
      <c r="U264" s="453">
        <f t="shared" si="31"/>
        <v>0</v>
      </c>
      <c r="V264" s="453">
        <f t="shared" si="32"/>
        <v>0</v>
      </c>
      <c r="W264" s="453">
        <f t="shared" si="33"/>
        <v>0</v>
      </c>
    </row>
    <row r="265" spans="1:23" x14ac:dyDescent="0.25">
      <c r="A265" s="7" t="s">
        <v>844</v>
      </c>
      <c r="B265" s="416">
        <v>9.5</v>
      </c>
      <c r="C265" s="416">
        <v>7.5</v>
      </c>
      <c r="D265" s="416">
        <v>7.75</v>
      </c>
      <c r="E265" s="416">
        <v>10</v>
      </c>
      <c r="F265" s="416">
        <v>9</v>
      </c>
      <c r="G265" s="416">
        <v>8.6666666666666661</v>
      </c>
      <c r="H265" s="455">
        <f t="shared" si="34"/>
        <v>0</v>
      </c>
      <c r="I265" s="7" t="s">
        <v>844</v>
      </c>
      <c r="R265" s="453">
        <f t="shared" si="28"/>
        <v>0</v>
      </c>
      <c r="S265" s="453">
        <f t="shared" si="29"/>
        <v>0</v>
      </c>
      <c r="T265" s="453">
        <f t="shared" si="30"/>
        <v>0</v>
      </c>
      <c r="U265" s="453">
        <f t="shared" si="31"/>
        <v>0</v>
      </c>
      <c r="V265" s="453">
        <f t="shared" si="32"/>
        <v>0</v>
      </c>
      <c r="W265" s="453">
        <f t="shared" si="33"/>
        <v>0</v>
      </c>
    </row>
    <row r="266" spans="1:23" x14ac:dyDescent="0.25">
      <c r="A266" s="7" t="s">
        <v>845</v>
      </c>
      <c r="B266" s="416">
        <v>9.25</v>
      </c>
      <c r="C266" s="416">
        <v>8.5</v>
      </c>
      <c r="D266" s="416">
        <v>8.5</v>
      </c>
      <c r="E266" s="416">
        <v>7</v>
      </c>
      <c r="F266" s="416">
        <v>7.666666666666667</v>
      </c>
      <c r="G266" s="416">
        <v>7.333333333333333</v>
      </c>
      <c r="H266" s="455">
        <f t="shared" si="34"/>
        <v>0</v>
      </c>
      <c r="I266" s="7" t="s">
        <v>845</v>
      </c>
      <c r="R266" s="453">
        <f t="shared" si="28"/>
        <v>0</v>
      </c>
      <c r="S266" s="453">
        <f t="shared" si="29"/>
        <v>0</v>
      </c>
      <c r="T266" s="453">
        <f t="shared" si="30"/>
        <v>0</v>
      </c>
      <c r="U266" s="453">
        <f t="shared" si="31"/>
        <v>0</v>
      </c>
      <c r="V266" s="453">
        <f t="shared" si="32"/>
        <v>0</v>
      </c>
      <c r="W266" s="453">
        <f t="shared" si="33"/>
        <v>0</v>
      </c>
    </row>
    <row r="267" spans="1:23" x14ac:dyDescent="0.25">
      <c r="A267" s="7" t="s">
        <v>846</v>
      </c>
      <c r="B267" s="416">
        <v>9.75</v>
      </c>
      <c r="C267" s="416">
        <v>8.75</v>
      </c>
      <c r="D267" s="416">
        <v>8.25</v>
      </c>
      <c r="E267" s="416">
        <v>7.333333333333333</v>
      </c>
      <c r="F267" s="416">
        <v>8.3333333333333339</v>
      </c>
      <c r="G267" s="416">
        <v>7.333333333333333</v>
      </c>
      <c r="H267" s="455">
        <f t="shared" si="34"/>
        <v>0</v>
      </c>
      <c r="I267" s="7" t="s">
        <v>846</v>
      </c>
      <c r="R267" s="453">
        <f t="shared" si="28"/>
        <v>0</v>
      </c>
      <c r="S267" s="453">
        <f t="shared" si="29"/>
        <v>0</v>
      </c>
      <c r="T267" s="453">
        <f t="shared" si="30"/>
        <v>0</v>
      </c>
      <c r="U267" s="453">
        <f t="shared" si="31"/>
        <v>0</v>
      </c>
      <c r="V267" s="453">
        <f t="shared" si="32"/>
        <v>0</v>
      </c>
      <c r="W267" s="453">
        <f t="shared" si="33"/>
        <v>0</v>
      </c>
    </row>
    <row r="268" spans="1:23" x14ac:dyDescent="0.25">
      <c r="A268" s="7" t="s">
        <v>847</v>
      </c>
      <c r="B268" s="416">
        <v>9.75</v>
      </c>
      <c r="C268" s="416">
        <v>8.75</v>
      </c>
      <c r="D268" s="416">
        <v>8.25</v>
      </c>
      <c r="E268" s="416">
        <v>7.333333333333333</v>
      </c>
      <c r="F268" s="416">
        <v>7.666666666666667</v>
      </c>
      <c r="G268" s="416">
        <v>7.666666666666667</v>
      </c>
      <c r="H268" s="455">
        <f t="shared" si="34"/>
        <v>0</v>
      </c>
      <c r="I268" s="7" t="s">
        <v>847</v>
      </c>
      <c r="R268" s="453">
        <f t="shared" si="28"/>
        <v>0</v>
      </c>
      <c r="S268" s="453">
        <f t="shared" si="29"/>
        <v>0</v>
      </c>
      <c r="T268" s="453">
        <f t="shared" si="30"/>
        <v>0</v>
      </c>
      <c r="U268" s="453">
        <f t="shared" si="31"/>
        <v>0</v>
      </c>
      <c r="V268" s="453">
        <f t="shared" si="32"/>
        <v>0</v>
      </c>
      <c r="W268" s="453">
        <f t="shared" si="33"/>
        <v>0</v>
      </c>
    </row>
    <row r="269" spans="1:23" x14ac:dyDescent="0.25">
      <c r="A269" s="7" t="s">
        <v>848</v>
      </c>
      <c r="B269" s="416">
        <v>9.5</v>
      </c>
      <c r="C269" s="416">
        <v>8.5</v>
      </c>
      <c r="D269" s="416">
        <v>8.5</v>
      </c>
      <c r="E269" s="416">
        <v>7.333333333333333</v>
      </c>
      <c r="F269" s="416">
        <v>7.333333333333333</v>
      </c>
      <c r="G269" s="416">
        <v>7.333333333333333</v>
      </c>
      <c r="H269" s="455">
        <f t="shared" si="34"/>
        <v>0</v>
      </c>
      <c r="I269" s="7" t="s">
        <v>848</v>
      </c>
      <c r="R269" s="453">
        <f t="shared" si="28"/>
        <v>0</v>
      </c>
      <c r="S269" s="453">
        <f t="shared" si="29"/>
        <v>0</v>
      </c>
      <c r="T269" s="453">
        <f t="shared" si="30"/>
        <v>0</v>
      </c>
      <c r="U269" s="453">
        <f t="shared" si="31"/>
        <v>0</v>
      </c>
      <c r="V269" s="453">
        <f t="shared" si="32"/>
        <v>0</v>
      </c>
      <c r="W269" s="453">
        <f t="shared" si="33"/>
        <v>0</v>
      </c>
    </row>
    <row r="270" spans="1:23" ht="12.75" customHeight="1" x14ac:dyDescent="0.25">
      <c r="A270" s="7" t="s">
        <v>849</v>
      </c>
      <c r="B270" s="416">
        <v>9.5</v>
      </c>
      <c r="C270" s="416">
        <v>9.25</v>
      </c>
      <c r="D270" s="416">
        <v>9.5</v>
      </c>
      <c r="E270" s="416">
        <v>8.6666666666666661</v>
      </c>
      <c r="F270" s="416">
        <v>7.333333333333333</v>
      </c>
      <c r="G270" s="416">
        <v>7.666666666666667</v>
      </c>
      <c r="H270" s="455">
        <f t="shared" si="34"/>
        <v>0</v>
      </c>
      <c r="I270" s="7" t="s">
        <v>849</v>
      </c>
      <c r="R270" s="453">
        <f t="shared" si="28"/>
        <v>0</v>
      </c>
      <c r="S270" s="453">
        <f t="shared" si="29"/>
        <v>0</v>
      </c>
      <c r="T270" s="453">
        <f t="shared" si="30"/>
        <v>0</v>
      </c>
      <c r="U270" s="453">
        <f t="shared" si="31"/>
        <v>0</v>
      </c>
      <c r="V270" s="453">
        <f t="shared" si="32"/>
        <v>0</v>
      </c>
      <c r="W270" s="453">
        <f t="shared" si="33"/>
        <v>0</v>
      </c>
    </row>
    <row r="271" spans="1:23" ht="25.5" customHeight="1" x14ac:dyDescent="0.25">
      <c r="A271" s="7" t="s">
        <v>850</v>
      </c>
      <c r="B271" s="416">
        <v>9</v>
      </c>
      <c r="C271" s="416">
        <v>8.25</v>
      </c>
      <c r="D271" s="416">
        <v>6</v>
      </c>
      <c r="E271" s="416">
        <v>6</v>
      </c>
      <c r="F271" s="416">
        <v>6.333333333333333</v>
      </c>
      <c r="G271" s="416">
        <v>7</v>
      </c>
      <c r="H271" s="455">
        <f t="shared" si="34"/>
        <v>0</v>
      </c>
      <c r="I271" s="7" t="s">
        <v>850</v>
      </c>
      <c r="R271" s="453">
        <f t="shared" si="28"/>
        <v>0</v>
      </c>
      <c r="S271" s="453">
        <f t="shared" si="29"/>
        <v>0</v>
      </c>
      <c r="T271" s="453">
        <f t="shared" si="30"/>
        <v>0</v>
      </c>
      <c r="U271" s="453">
        <f t="shared" si="31"/>
        <v>0</v>
      </c>
      <c r="V271" s="453">
        <f t="shared" si="32"/>
        <v>0</v>
      </c>
      <c r="W271" s="453">
        <f t="shared" si="33"/>
        <v>0</v>
      </c>
    </row>
    <row r="272" spans="1:23" ht="12.75" customHeight="1" x14ac:dyDescent="0.25">
      <c r="A272" s="7" t="s">
        <v>851</v>
      </c>
      <c r="B272" s="416">
        <v>7.75</v>
      </c>
      <c r="C272" s="416">
        <v>8</v>
      </c>
      <c r="D272" s="416">
        <v>7.5</v>
      </c>
      <c r="E272" s="416">
        <v>7.666666666666667</v>
      </c>
      <c r="F272" s="416">
        <v>7</v>
      </c>
      <c r="G272" s="416">
        <v>8</v>
      </c>
      <c r="H272" s="455">
        <f t="shared" si="34"/>
        <v>0</v>
      </c>
      <c r="I272" s="7" t="s">
        <v>851</v>
      </c>
      <c r="R272" s="453">
        <f t="shared" si="28"/>
        <v>0</v>
      </c>
      <c r="S272" s="453">
        <f t="shared" si="29"/>
        <v>0</v>
      </c>
      <c r="T272" s="453">
        <f t="shared" si="30"/>
        <v>0</v>
      </c>
      <c r="U272" s="453">
        <f t="shared" si="31"/>
        <v>0</v>
      </c>
      <c r="V272" s="453">
        <f t="shared" si="32"/>
        <v>0</v>
      </c>
      <c r="W272" s="453">
        <f t="shared" si="33"/>
        <v>0</v>
      </c>
    </row>
    <row r="273" spans="1:23" ht="12.75" customHeight="1" x14ac:dyDescent="0.25">
      <c r="A273" s="7" t="s">
        <v>852</v>
      </c>
      <c r="B273" s="416">
        <v>8.25</v>
      </c>
      <c r="C273" s="416">
        <v>6.5</v>
      </c>
      <c r="D273" s="416">
        <v>5.75</v>
      </c>
      <c r="E273" s="416">
        <v>8.3333333333333339</v>
      </c>
      <c r="F273" s="416">
        <v>7.666666666666667</v>
      </c>
      <c r="G273" s="416">
        <v>8.3333333333333339</v>
      </c>
      <c r="H273" s="455">
        <f t="shared" si="34"/>
        <v>0</v>
      </c>
      <c r="I273" s="7" t="s">
        <v>852</v>
      </c>
      <c r="R273" s="453">
        <f t="shared" si="28"/>
        <v>0</v>
      </c>
      <c r="S273" s="453">
        <f t="shared" si="29"/>
        <v>0</v>
      </c>
      <c r="T273" s="453">
        <f t="shared" si="30"/>
        <v>0</v>
      </c>
      <c r="U273" s="453">
        <f t="shared" si="31"/>
        <v>0</v>
      </c>
      <c r="V273" s="453">
        <f t="shared" si="32"/>
        <v>0</v>
      </c>
      <c r="W273" s="453">
        <f t="shared" si="33"/>
        <v>0</v>
      </c>
    </row>
    <row r="274" spans="1:23" x14ac:dyDescent="0.25">
      <c r="A274" s="7" t="s">
        <v>853</v>
      </c>
      <c r="B274" s="416">
        <v>9.25</v>
      </c>
      <c r="C274" s="416">
        <v>7.25</v>
      </c>
      <c r="D274" s="416">
        <v>7.25</v>
      </c>
      <c r="E274" s="416">
        <v>7.333333333333333</v>
      </c>
      <c r="F274" s="416">
        <v>9.3333333333333339</v>
      </c>
      <c r="G274" s="416">
        <v>9.6666666666666661</v>
      </c>
      <c r="H274" s="455">
        <f t="shared" si="34"/>
        <v>156.44999999999999</v>
      </c>
      <c r="I274" s="7" t="s">
        <v>853</v>
      </c>
      <c r="J274" s="438" t="s">
        <v>131</v>
      </c>
      <c r="R274" s="453">
        <f t="shared" si="28"/>
        <v>156.44999999999999</v>
      </c>
      <c r="S274" s="453">
        <f t="shared" si="29"/>
        <v>0</v>
      </c>
      <c r="T274" s="453">
        <f t="shared" si="30"/>
        <v>0</v>
      </c>
      <c r="U274" s="453">
        <f t="shared" si="31"/>
        <v>0</v>
      </c>
      <c r="V274" s="453">
        <f t="shared" si="32"/>
        <v>0</v>
      </c>
      <c r="W274" s="453">
        <f t="shared" si="33"/>
        <v>0</v>
      </c>
    </row>
    <row r="275" spans="1:23" x14ac:dyDescent="0.25">
      <c r="A275" s="7" t="s">
        <v>854</v>
      </c>
      <c r="B275" s="416">
        <v>7.5</v>
      </c>
      <c r="C275" s="416">
        <v>5.5</v>
      </c>
      <c r="D275" s="416">
        <v>6.75</v>
      </c>
      <c r="E275" s="416">
        <v>9</v>
      </c>
      <c r="F275" s="416">
        <v>0</v>
      </c>
      <c r="G275" s="416">
        <v>7</v>
      </c>
      <c r="H275" s="455">
        <f t="shared" si="34"/>
        <v>0</v>
      </c>
      <c r="I275" s="7" t="s">
        <v>854</v>
      </c>
      <c r="R275" s="453">
        <f t="shared" si="28"/>
        <v>0</v>
      </c>
      <c r="S275" s="453">
        <f t="shared" si="29"/>
        <v>0</v>
      </c>
      <c r="T275" s="453">
        <f t="shared" si="30"/>
        <v>0</v>
      </c>
      <c r="U275" s="453">
        <f t="shared" si="31"/>
        <v>0</v>
      </c>
      <c r="V275" s="453">
        <f t="shared" si="32"/>
        <v>0</v>
      </c>
      <c r="W275" s="453">
        <f t="shared" si="33"/>
        <v>0</v>
      </c>
    </row>
    <row r="276" spans="1:23" ht="12.75" customHeight="1" x14ac:dyDescent="0.25">
      <c r="A276" s="7" t="s">
        <v>855</v>
      </c>
      <c r="B276" s="416">
        <v>9.25</v>
      </c>
      <c r="C276" s="416">
        <v>7.25</v>
      </c>
      <c r="D276" s="416">
        <v>6.75</v>
      </c>
      <c r="E276" s="416">
        <v>7.333333333333333</v>
      </c>
      <c r="F276" s="416">
        <v>8</v>
      </c>
      <c r="G276" s="416">
        <v>7</v>
      </c>
      <c r="H276" s="455">
        <f t="shared" si="34"/>
        <v>695.33333333333337</v>
      </c>
      <c r="I276" s="7" t="s">
        <v>855</v>
      </c>
      <c r="J276" s="438" t="s">
        <v>129</v>
      </c>
      <c r="R276" s="453">
        <f t="shared" si="28"/>
        <v>695.33333333333337</v>
      </c>
      <c r="S276" s="453">
        <f t="shared" si="29"/>
        <v>0</v>
      </c>
      <c r="T276" s="453">
        <f t="shared" si="30"/>
        <v>0</v>
      </c>
      <c r="U276" s="453">
        <f t="shared" si="31"/>
        <v>0</v>
      </c>
      <c r="V276" s="453">
        <f t="shared" si="32"/>
        <v>0</v>
      </c>
      <c r="W276" s="453">
        <f t="shared" si="33"/>
        <v>0</v>
      </c>
    </row>
    <row r="277" spans="1:23" ht="12.75" customHeight="1" x14ac:dyDescent="0.25">
      <c r="A277" s="7" t="s">
        <v>856</v>
      </c>
      <c r="B277" s="416">
        <v>9.25</v>
      </c>
      <c r="C277" s="416">
        <v>5.75</v>
      </c>
      <c r="D277" s="416">
        <v>2.5</v>
      </c>
      <c r="E277" s="416">
        <v>8.3333333333333339</v>
      </c>
      <c r="F277" s="416">
        <v>6.333333333333333</v>
      </c>
      <c r="G277" s="416">
        <v>8</v>
      </c>
      <c r="H277" s="455">
        <f t="shared" si="34"/>
        <v>486.73333333333335</v>
      </c>
      <c r="I277" s="7" t="s">
        <v>856</v>
      </c>
      <c r="J277" s="438" t="s">
        <v>130</v>
      </c>
      <c r="R277" s="453">
        <f t="shared" si="28"/>
        <v>486.73333333333335</v>
      </c>
      <c r="S277" s="453">
        <f t="shared" si="29"/>
        <v>0</v>
      </c>
      <c r="T277" s="453">
        <f t="shared" si="30"/>
        <v>0</v>
      </c>
      <c r="U277" s="453">
        <f t="shared" si="31"/>
        <v>0</v>
      </c>
      <c r="V277" s="453">
        <f t="shared" si="32"/>
        <v>0</v>
      </c>
      <c r="W277" s="453">
        <f t="shared" si="33"/>
        <v>0</v>
      </c>
    </row>
    <row r="278" spans="1:23" ht="12.75" customHeight="1" x14ac:dyDescent="0.25">
      <c r="A278" s="7" t="s">
        <v>857</v>
      </c>
      <c r="B278" s="416">
        <v>5.666666666666667</v>
      </c>
      <c r="C278" s="416">
        <v>8</v>
      </c>
      <c r="D278" s="416">
        <v>8.3333333333333339</v>
      </c>
      <c r="E278" s="416">
        <v>9.5</v>
      </c>
      <c r="F278" s="416">
        <v>8.5</v>
      </c>
      <c r="G278" s="416">
        <v>8.5</v>
      </c>
      <c r="H278" s="455">
        <f t="shared" si="34"/>
        <v>695.33333333333337</v>
      </c>
      <c r="I278" s="7" t="s">
        <v>857</v>
      </c>
      <c r="J278" s="438" t="s">
        <v>129</v>
      </c>
      <c r="R278" s="453">
        <f t="shared" si="28"/>
        <v>695.33333333333337</v>
      </c>
      <c r="S278" s="453">
        <f t="shared" si="29"/>
        <v>0</v>
      </c>
      <c r="T278" s="453">
        <f t="shared" si="30"/>
        <v>0</v>
      </c>
      <c r="U278" s="453">
        <f t="shared" si="31"/>
        <v>0</v>
      </c>
      <c r="V278" s="453">
        <f t="shared" si="32"/>
        <v>0</v>
      </c>
      <c r="W278" s="453">
        <f t="shared" si="33"/>
        <v>0</v>
      </c>
    </row>
    <row r="279" spans="1:23" ht="12.75" customHeight="1" x14ac:dyDescent="0.25">
      <c r="A279" s="7" t="s">
        <v>858</v>
      </c>
      <c r="B279" s="416">
        <v>5.666666666666667</v>
      </c>
      <c r="C279" s="416">
        <v>8</v>
      </c>
      <c r="D279" s="416">
        <v>8.3333333333333339</v>
      </c>
      <c r="E279" s="416">
        <v>9.5</v>
      </c>
      <c r="F279" s="416">
        <v>8.5</v>
      </c>
      <c r="G279" s="416">
        <v>8.5</v>
      </c>
      <c r="H279" s="455">
        <f t="shared" si="34"/>
        <v>695.33333333333337</v>
      </c>
      <c r="I279" s="7" t="s">
        <v>858</v>
      </c>
      <c r="J279" s="438" t="s">
        <v>129</v>
      </c>
      <c r="R279" s="453">
        <f t="shared" si="28"/>
        <v>695.33333333333337</v>
      </c>
      <c r="S279" s="453">
        <f t="shared" si="29"/>
        <v>0</v>
      </c>
      <c r="T279" s="453">
        <f t="shared" si="30"/>
        <v>0</v>
      </c>
      <c r="U279" s="453">
        <f t="shared" si="31"/>
        <v>0</v>
      </c>
      <c r="V279" s="453">
        <f t="shared" si="32"/>
        <v>0</v>
      </c>
      <c r="W279" s="453">
        <f t="shared" si="33"/>
        <v>0</v>
      </c>
    </row>
    <row r="280" spans="1:23" ht="12.75" customHeight="1" x14ac:dyDescent="0.25">
      <c r="A280" s="7" t="s">
        <v>859</v>
      </c>
      <c r="B280" s="416">
        <v>10</v>
      </c>
      <c r="C280" s="416">
        <v>10</v>
      </c>
      <c r="D280" s="416">
        <v>10</v>
      </c>
      <c r="E280" s="416">
        <v>10</v>
      </c>
      <c r="F280" s="416">
        <v>10</v>
      </c>
      <c r="G280" s="416">
        <v>10</v>
      </c>
      <c r="H280" s="455">
        <f t="shared" si="34"/>
        <v>156.44999999999999</v>
      </c>
      <c r="I280" s="7" t="s">
        <v>859</v>
      </c>
      <c r="J280" s="438" t="s">
        <v>131</v>
      </c>
      <c r="R280" s="453">
        <f t="shared" si="28"/>
        <v>156.44999999999999</v>
      </c>
      <c r="S280" s="453">
        <f t="shared" si="29"/>
        <v>0</v>
      </c>
      <c r="T280" s="453">
        <f t="shared" si="30"/>
        <v>0</v>
      </c>
      <c r="U280" s="453">
        <f t="shared" si="31"/>
        <v>0</v>
      </c>
      <c r="V280" s="453">
        <f t="shared" si="32"/>
        <v>0</v>
      </c>
      <c r="W280" s="453">
        <f t="shared" si="33"/>
        <v>0</v>
      </c>
    </row>
    <row r="281" spans="1:23" ht="12.75" customHeight="1" x14ac:dyDescent="0.25">
      <c r="A281" s="7" t="s">
        <v>860</v>
      </c>
      <c r="B281" s="416">
        <v>10</v>
      </c>
      <c r="C281" s="416">
        <v>10</v>
      </c>
      <c r="D281" s="416">
        <v>10</v>
      </c>
      <c r="E281" s="416">
        <v>10</v>
      </c>
      <c r="F281" s="416">
        <v>10</v>
      </c>
      <c r="G281" s="416">
        <v>10</v>
      </c>
      <c r="H281" s="455">
        <f t="shared" si="34"/>
        <v>0</v>
      </c>
      <c r="I281" s="7" t="s">
        <v>860</v>
      </c>
      <c r="R281" s="453">
        <f t="shared" si="28"/>
        <v>0</v>
      </c>
      <c r="S281" s="453">
        <f t="shared" si="29"/>
        <v>0</v>
      </c>
      <c r="T281" s="453">
        <f t="shared" si="30"/>
        <v>0</v>
      </c>
      <c r="U281" s="453">
        <f t="shared" si="31"/>
        <v>0</v>
      </c>
      <c r="V281" s="453">
        <f t="shared" si="32"/>
        <v>0</v>
      </c>
      <c r="W281" s="453">
        <f t="shared" si="33"/>
        <v>0</v>
      </c>
    </row>
    <row r="282" spans="1:23" ht="12.75" customHeight="1" x14ac:dyDescent="0.25">
      <c r="A282" s="7" t="s">
        <v>861</v>
      </c>
      <c r="B282" s="416">
        <v>9.6666666666666661</v>
      </c>
      <c r="C282" s="416">
        <v>9.6666666666666661</v>
      </c>
      <c r="D282" s="416">
        <v>9</v>
      </c>
      <c r="E282" s="416">
        <v>9.5</v>
      </c>
      <c r="F282" s="416">
        <v>6</v>
      </c>
      <c r="G282" s="416">
        <v>6</v>
      </c>
      <c r="H282" s="455">
        <f t="shared" si="34"/>
        <v>0</v>
      </c>
      <c r="I282" s="7" t="s">
        <v>861</v>
      </c>
      <c r="R282" s="453">
        <f t="shared" si="28"/>
        <v>0</v>
      </c>
      <c r="S282" s="453">
        <f t="shared" si="29"/>
        <v>0</v>
      </c>
      <c r="T282" s="453">
        <f t="shared" si="30"/>
        <v>0</v>
      </c>
      <c r="U282" s="453">
        <f t="shared" si="31"/>
        <v>0</v>
      </c>
      <c r="V282" s="453">
        <f t="shared" si="32"/>
        <v>0</v>
      </c>
      <c r="W282" s="453">
        <f t="shared" si="33"/>
        <v>0</v>
      </c>
    </row>
    <row r="283" spans="1:23" ht="12.75" customHeight="1" x14ac:dyDescent="0.25">
      <c r="A283" s="7" t="s">
        <v>862</v>
      </c>
      <c r="B283" s="416">
        <v>5</v>
      </c>
      <c r="C283" s="416">
        <v>2.6666666666666665</v>
      </c>
      <c r="D283" s="416">
        <v>2.6666666666666665</v>
      </c>
      <c r="E283" s="416">
        <v>4</v>
      </c>
      <c r="F283" s="416">
        <v>5</v>
      </c>
      <c r="G283" s="416">
        <v>0</v>
      </c>
      <c r="H283" s="455">
        <f t="shared" si="34"/>
        <v>0</v>
      </c>
      <c r="I283" s="7" t="s">
        <v>862</v>
      </c>
      <c r="R283" s="453">
        <f t="shared" si="28"/>
        <v>0</v>
      </c>
      <c r="S283" s="453">
        <f t="shared" si="29"/>
        <v>0</v>
      </c>
      <c r="T283" s="453">
        <f t="shared" si="30"/>
        <v>0</v>
      </c>
      <c r="U283" s="453">
        <f t="shared" si="31"/>
        <v>0</v>
      </c>
      <c r="V283" s="453">
        <f t="shared" si="32"/>
        <v>0</v>
      </c>
      <c r="W283" s="453">
        <f t="shared" si="33"/>
        <v>0</v>
      </c>
    </row>
    <row r="284" spans="1:23" ht="12.75" customHeight="1" x14ac:dyDescent="0.25">
      <c r="A284" s="7" t="s">
        <v>863</v>
      </c>
      <c r="B284" s="416">
        <v>7.333333333333333</v>
      </c>
      <c r="C284" s="416">
        <v>3.3333333333333335</v>
      </c>
      <c r="D284" s="416">
        <v>3.6666666666666665</v>
      </c>
      <c r="E284" s="416">
        <v>3</v>
      </c>
      <c r="F284" s="416">
        <v>7</v>
      </c>
      <c r="G284" s="416">
        <v>3</v>
      </c>
      <c r="H284" s="455">
        <f t="shared" si="34"/>
        <v>0</v>
      </c>
      <c r="I284" s="7" t="s">
        <v>863</v>
      </c>
      <c r="R284" s="453">
        <f t="shared" si="28"/>
        <v>0</v>
      </c>
      <c r="S284" s="453">
        <f t="shared" si="29"/>
        <v>0</v>
      </c>
      <c r="T284" s="453">
        <f t="shared" si="30"/>
        <v>0</v>
      </c>
      <c r="U284" s="453">
        <f t="shared" si="31"/>
        <v>0</v>
      </c>
      <c r="V284" s="453">
        <f t="shared" si="32"/>
        <v>0</v>
      </c>
      <c r="W284" s="453">
        <f t="shared" si="33"/>
        <v>0</v>
      </c>
    </row>
    <row r="285" spans="1:23" ht="12.75" customHeight="1" x14ac:dyDescent="0.25">
      <c r="A285" s="7" t="s">
        <v>864</v>
      </c>
      <c r="B285" s="416">
        <v>7</v>
      </c>
      <c r="C285" s="416">
        <v>5</v>
      </c>
      <c r="D285" s="416">
        <v>2.5</v>
      </c>
      <c r="E285" s="416">
        <v>0</v>
      </c>
      <c r="F285" s="416">
        <v>0</v>
      </c>
      <c r="G285" s="416">
        <v>0</v>
      </c>
      <c r="H285" s="455">
        <f t="shared" si="34"/>
        <v>0</v>
      </c>
      <c r="I285" s="7" t="s">
        <v>864</v>
      </c>
      <c r="R285" s="453">
        <f t="shared" si="28"/>
        <v>0</v>
      </c>
      <c r="S285" s="453">
        <f t="shared" si="29"/>
        <v>0</v>
      </c>
      <c r="T285" s="453">
        <f t="shared" si="30"/>
        <v>0</v>
      </c>
      <c r="U285" s="453">
        <f t="shared" si="31"/>
        <v>0</v>
      </c>
      <c r="V285" s="453">
        <f t="shared" si="32"/>
        <v>0</v>
      </c>
      <c r="W285" s="453">
        <f t="shared" si="33"/>
        <v>0</v>
      </c>
    </row>
    <row r="286" spans="1:23" ht="12.75" customHeight="1" x14ac:dyDescent="0.25">
      <c r="A286" s="7" t="s">
        <v>865</v>
      </c>
      <c r="B286" s="416">
        <v>6.333333333333333</v>
      </c>
      <c r="C286" s="416">
        <v>4.333333333333333</v>
      </c>
      <c r="D286" s="416">
        <v>3.3333333333333335</v>
      </c>
      <c r="E286" s="416">
        <v>2.5</v>
      </c>
      <c r="F286" s="416">
        <v>2.5</v>
      </c>
      <c r="G286" s="416">
        <v>2.5</v>
      </c>
      <c r="H286" s="455">
        <f t="shared" si="34"/>
        <v>0</v>
      </c>
      <c r="I286" s="7" t="s">
        <v>865</v>
      </c>
      <c r="R286" s="453">
        <f t="shared" si="28"/>
        <v>0</v>
      </c>
      <c r="S286" s="453">
        <f t="shared" si="29"/>
        <v>0</v>
      </c>
      <c r="T286" s="453">
        <f t="shared" si="30"/>
        <v>0</v>
      </c>
      <c r="U286" s="453">
        <f t="shared" si="31"/>
        <v>0</v>
      </c>
      <c r="V286" s="453">
        <f t="shared" si="32"/>
        <v>0</v>
      </c>
      <c r="W286" s="453">
        <f t="shared" si="33"/>
        <v>0</v>
      </c>
    </row>
    <row r="287" spans="1:23" ht="12.75" customHeight="1" x14ac:dyDescent="0.25">
      <c r="A287" s="7" t="s">
        <v>866</v>
      </c>
      <c r="B287" s="416">
        <v>7</v>
      </c>
      <c r="C287" s="416">
        <v>8.3333333333333339</v>
      </c>
      <c r="D287" s="416">
        <v>8</v>
      </c>
      <c r="E287" s="416">
        <v>8.5</v>
      </c>
      <c r="F287" s="416">
        <v>5.5</v>
      </c>
      <c r="G287" s="416">
        <v>3</v>
      </c>
      <c r="H287" s="455">
        <f t="shared" si="34"/>
        <v>350</v>
      </c>
      <c r="I287" s="7" t="s">
        <v>866</v>
      </c>
      <c r="K287" s="438" t="s">
        <v>129</v>
      </c>
      <c r="R287" s="453">
        <f t="shared" si="28"/>
        <v>0</v>
      </c>
      <c r="S287" s="453">
        <f t="shared" si="29"/>
        <v>350</v>
      </c>
      <c r="T287" s="453">
        <f t="shared" si="30"/>
        <v>0</v>
      </c>
      <c r="U287" s="453">
        <f t="shared" si="31"/>
        <v>0</v>
      </c>
      <c r="V287" s="453">
        <f t="shared" si="32"/>
        <v>0</v>
      </c>
      <c r="W287" s="453">
        <f t="shared" si="33"/>
        <v>0</v>
      </c>
    </row>
    <row r="288" spans="1:23" ht="12.75" customHeight="1" x14ac:dyDescent="0.25">
      <c r="A288" s="7" t="s">
        <v>867</v>
      </c>
      <c r="B288" s="416">
        <v>7.666666666666667</v>
      </c>
      <c r="C288" s="416">
        <v>8.6666666666666661</v>
      </c>
      <c r="D288" s="416">
        <v>8.3333333333333339</v>
      </c>
      <c r="E288" s="416">
        <v>9</v>
      </c>
      <c r="F288" s="416">
        <v>5.5</v>
      </c>
      <c r="G288" s="416">
        <v>3</v>
      </c>
      <c r="H288" s="455">
        <f t="shared" si="34"/>
        <v>26.25</v>
      </c>
      <c r="I288" s="7" t="s">
        <v>867</v>
      </c>
      <c r="K288" s="438" t="s">
        <v>131</v>
      </c>
      <c r="R288" s="453">
        <f t="shared" si="28"/>
        <v>0</v>
      </c>
      <c r="S288" s="453">
        <f t="shared" si="29"/>
        <v>26.25</v>
      </c>
      <c r="T288" s="453">
        <f t="shared" si="30"/>
        <v>0</v>
      </c>
      <c r="U288" s="453">
        <f t="shared" si="31"/>
        <v>0</v>
      </c>
      <c r="V288" s="453">
        <f t="shared" si="32"/>
        <v>0</v>
      </c>
      <c r="W288" s="453">
        <f t="shared" si="33"/>
        <v>0</v>
      </c>
    </row>
    <row r="289" spans="1:23" ht="25.5" customHeight="1" x14ac:dyDescent="0.25">
      <c r="A289" s="7" t="s">
        <v>868</v>
      </c>
      <c r="B289" s="416">
        <v>7.333333333333333</v>
      </c>
      <c r="C289" s="416">
        <v>1.6666666666666667</v>
      </c>
      <c r="D289" s="416">
        <v>3.3333333333333335</v>
      </c>
      <c r="E289" s="416">
        <v>10</v>
      </c>
      <c r="F289" s="416">
        <v>8</v>
      </c>
      <c r="G289" s="416">
        <v>3</v>
      </c>
      <c r="H289" s="455">
        <f t="shared" si="34"/>
        <v>26.25</v>
      </c>
      <c r="I289" s="7" t="s">
        <v>868</v>
      </c>
      <c r="K289" s="438" t="s">
        <v>131</v>
      </c>
      <c r="R289" s="453">
        <f t="shared" si="28"/>
        <v>0</v>
      </c>
      <c r="S289" s="453">
        <f t="shared" si="29"/>
        <v>26.25</v>
      </c>
      <c r="T289" s="453">
        <f t="shared" si="30"/>
        <v>0</v>
      </c>
      <c r="U289" s="453">
        <f t="shared" si="31"/>
        <v>0</v>
      </c>
      <c r="V289" s="453">
        <f t="shared" si="32"/>
        <v>0</v>
      </c>
      <c r="W289" s="453">
        <f t="shared" si="33"/>
        <v>0</v>
      </c>
    </row>
    <row r="290" spans="1:23" ht="12.75" customHeight="1" x14ac:dyDescent="0.25">
      <c r="A290" s="7" t="s">
        <v>869</v>
      </c>
      <c r="B290" s="416">
        <v>6.666666666666667</v>
      </c>
      <c r="C290" s="416">
        <v>5</v>
      </c>
      <c r="D290" s="416">
        <v>4.333333333333333</v>
      </c>
      <c r="E290" s="416">
        <v>8</v>
      </c>
      <c r="F290" s="416">
        <v>8.5</v>
      </c>
      <c r="G290" s="416">
        <v>5.5</v>
      </c>
      <c r="H290" s="455">
        <f t="shared" si="34"/>
        <v>0</v>
      </c>
      <c r="I290" s="7" t="s">
        <v>869</v>
      </c>
      <c r="R290" s="453">
        <f t="shared" si="28"/>
        <v>0</v>
      </c>
      <c r="S290" s="453">
        <f t="shared" si="29"/>
        <v>0</v>
      </c>
      <c r="T290" s="453">
        <f t="shared" si="30"/>
        <v>0</v>
      </c>
      <c r="U290" s="453">
        <f t="shared" si="31"/>
        <v>0</v>
      </c>
      <c r="V290" s="453">
        <f t="shared" si="32"/>
        <v>0</v>
      </c>
      <c r="W290" s="453">
        <f t="shared" si="33"/>
        <v>0</v>
      </c>
    </row>
    <row r="291" spans="1:23" ht="12.75" customHeight="1" x14ac:dyDescent="0.25">
      <c r="A291" s="7" t="s">
        <v>870</v>
      </c>
      <c r="B291" s="416">
        <v>8.6666666666666661</v>
      </c>
      <c r="C291" s="416">
        <v>8.3333333333333339</v>
      </c>
      <c r="D291" s="416">
        <v>8.3333333333333339</v>
      </c>
      <c r="E291" s="416">
        <v>8.5</v>
      </c>
      <c r="F291" s="416">
        <v>8.5</v>
      </c>
      <c r="G291" s="416">
        <v>7.5</v>
      </c>
      <c r="H291" s="455">
        <f t="shared" si="34"/>
        <v>0</v>
      </c>
      <c r="I291" s="7" t="s">
        <v>870</v>
      </c>
      <c r="R291" s="453">
        <f t="shared" si="28"/>
        <v>0</v>
      </c>
      <c r="S291" s="453">
        <f t="shared" si="29"/>
        <v>0</v>
      </c>
      <c r="T291" s="453">
        <f t="shared" si="30"/>
        <v>0</v>
      </c>
      <c r="U291" s="453">
        <f t="shared" si="31"/>
        <v>0</v>
      </c>
      <c r="V291" s="453">
        <f t="shared" si="32"/>
        <v>0</v>
      </c>
      <c r="W291" s="453">
        <f t="shared" si="33"/>
        <v>0</v>
      </c>
    </row>
    <row r="292" spans="1:23" ht="12.75" customHeight="1" x14ac:dyDescent="0.25">
      <c r="A292" s="7" t="s">
        <v>871</v>
      </c>
      <c r="B292" s="416">
        <v>7</v>
      </c>
      <c r="C292" s="416">
        <v>5.666666666666667</v>
      </c>
      <c r="D292" s="416">
        <v>9.3333333333333339</v>
      </c>
      <c r="E292" s="416">
        <v>9</v>
      </c>
      <c r="F292" s="416">
        <v>4</v>
      </c>
      <c r="G292" s="416">
        <v>6.5</v>
      </c>
      <c r="H292" s="455">
        <f t="shared" si="34"/>
        <v>0</v>
      </c>
      <c r="I292" s="7" t="s">
        <v>871</v>
      </c>
      <c r="R292" s="453">
        <f t="shared" si="28"/>
        <v>0</v>
      </c>
      <c r="S292" s="453">
        <f t="shared" si="29"/>
        <v>0</v>
      </c>
      <c r="T292" s="453">
        <f t="shared" si="30"/>
        <v>0</v>
      </c>
      <c r="U292" s="453">
        <f t="shared" si="31"/>
        <v>0</v>
      </c>
      <c r="V292" s="453">
        <f t="shared" si="32"/>
        <v>0</v>
      </c>
      <c r="W292" s="453">
        <f t="shared" si="33"/>
        <v>0</v>
      </c>
    </row>
    <row r="293" spans="1:23" ht="12.75" customHeight="1" x14ac:dyDescent="0.25">
      <c r="A293" s="7" t="s">
        <v>872</v>
      </c>
      <c r="B293" s="416">
        <v>9</v>
      </c>
      <c r="C293" s="416">
        <v>8</v>
      </c>
      <c r="D293" s="416">
        <v>5.666666666666667</v>
      </c>
      <c r="E293" s="416">
        <v>6</v>
      </c>
      <c r="F293" s="416">
        <v>4.5</v>
      </c>
      <c r="G293" s="416">
        <v>7</v>
      </c>
      <c r="H293" s="455">
        <f t="shared" si="34"/>
        <v>0</v>
      </c>
      <c r="I293" s="7" t="s">
        <v>872</v>
      </c>
      <c r="R293" s="453">
        <f t="shared" si="28"/>
        <v>0</v>
      </c>
      <c r="S293" s="453">
        <f t="shared" si="29"/>
        <v>0</v>
      </c>
      <c r="T293" s="453">
        <f t="shared" si="30"/>
        <v>0</v>
      </c>
      <c r="U293" s="453">
        <f t="shared" si="31"/>
        <v>0</v>
      </c>
      <c r="V293" s="453">
        <f t="shared" si="32"/>
        <v>0</v>
      </c>
      <c r="W293" s="453">
        <f t="shared" si="33"/>
        <v>0</v>
      </c>
    </row>
    <row r="294" spans="1:23" ht="12.75" customHeight="1" x14ac:dyDescent="0.25">
      <c r="A294" s="7" t="s">
        <v>873</v>
      </c>
      <c r="B294" s="416">
        <v>9.3333333333333339</v>
      </c>
      <c r="C294" s="416">
        <v>9.6666666666666661</v>
      </c>
      <c r="D294" s="416">
        <v>9.3333333333333339</v>
      </c>
      <c r="E294" s="416">
        <v>9</v>
      </c>
      <c r="F294" s="416">
        <v>8.5</v>
      </c>
      <c r="G294" s="416">
        <v>9.5</v>
      </c>
      <c r="H294" s="455">
        <f t="shared" si="34"/>
        <v>26.25</v>
      </c>
      <c r="I294" s="7" t="s">
        <v>873</v>
      </c>
      <c r="K294" s="438" t="s">
        <v>131</v>
      </c>
      <c r="R294" s="453">
        <f t="shared" si="28"/>
        <v>0</v>
      </c>
      <c r="S294" s="453">
        <f t="shared" si="29"/>
        <v>26.25</v>
      </c>
      <c r="T294" s="453">
        <f t="shared" si="30"/>
        <v>0</v>
      </c>
      <c r="U294" s="453">
        <f t="shared" si="31"/>
        <v>0</v>
      </c>
      <c r="V294" s="453">
        <f t="shared" si="32"/>
        <v>0</v>
      </c>
      <c r="W294" s="453">
        <f t="shared" si="33"/>
        <v>0</v>
      </c>
    </row>
    <row r="295" spans="1:23" ht="12.75" customHeight="1" x14ac:dyDescent="0.25">
      <c r="A295" s="7" t="s">
        <v>874</v>
      </c>
      <c r="B295" s="416">
        <v>8</v>
      </c>
      <c r="C295" s="416">
        <v>7.333333333333333</v>
      </c>
      <c r="D295" s="416">
        <v>5</v>
      </c>
      <c r="E295" s="416">
        <v>6.5</v>
      </c>
      <c r="F295" s="416">
        <v>7.5</v>
      </c>
      <c r="G295" s="416">
        <v>6</v>
      </c>
      <c r="H295" s="455">
        <f t="shared" si="34"/>
        <v>0</v>
      </c>
      <c r="I295" s="7" t="s">
        <v>874</v>
      </c>
      <c r="R295" s="453">
        <f t="shared" si="28"/>
        <v>0</v>
      </c>
      <c r="S295" s="453">
        <f t="shared" si="29"/>
        <v>0</v>
      </c>
      <c r="T295" s="453">
        <f t="shared" si="30"/>
        <v>0</v>
      </c>
      <c r="U295" s="453">
        <f t="shared" si="31"/>
        <v>0</v>
      </c>
      <c r="V295" s="453">
        <f t="shared" si="32"/>
        <v>0</v>
      </c>
      <c r="W295" s="453">
        <f t="shared" si="33"/>
        <v>0</v>
      </c>
    </row>
    <row r="296" spans="1:23" ht="12.75" customHeight="1" x14ac:dyDescent="0.25">
      <c r="A296" s="7" t="s">
        <v>875</v>
      </c>
      <c r="B296" s="416">
        <v>9.3333333333333339</v>
      </c>
      <c r="C296" s="416">
        <v>9.3333333333333339</v>
      </c>
      <c r="D296" s="416">
        <v>4.333333333333333</v>
      </c>
      <c r="E296" s="416">
        <v>0</v>
      </c>
      <c r="F296" s="416">
        <v>5</v>
      </c>
      <c r="G296" s="416">
        <v>2</v>
      </c>
      <c r="H296" s="455">
        <f t="shared" si="34"/>
        <v>0</v>
      </c>
      <c r="I296" s="7" t="s">
        <v>875</v>
      </c>
      <c r="R296" s="453">
        <f t="shared" si="28"/>
        <v>0</v>
      </c>
      <c r="S296" s="453">
        <f t="shared" si="29"/>
        <v>0</v>
      </c>
      <c r="T296" s="453">
        <f t="shared" si="30"/>
        <v>0</v>
      </c>
      <c r="U296" s="453">
        <f t="shared" si="31"/>
        <v>0</v>
      </c>
      <c r="V296" s="453">
        <f t="shared" si="32"/>
        <v>0</v>
      </c>
      <c r="W296" s="453">
        <f t="shared" si="33"/>
        <v>0</v>
      </c>
    </row>
    <row r="297" spans="1:23" ht="12.75" customHeight="1" x14ac:dyDescent="0.25">
      <c r="A297" s="7" t="s">
        <v>876</v>
      </c>
      <c r="B297" s="416">
        <v>8.6666666666666661</v>
      </c>
      <c r="C297" s="416">
        <v>7.666666666666667</v>
      </c>
      <c r="D297" s="416">
        <v>5.666666666666667</v>
      </c>
      <c r="E297" s="416">
        <v>5.5</v>
      </c>
      <c r="F297" s="416">
        <v>4</v>
      </c>
      <c r="G297" s="416">
        <v>1.5</v>
      </c>
      <c r="H297" s="455">
        <f t="shared" si="34"/>
        <v>0</v>
      </c>
      <c r="I297" s="7" t="s">
        <v>876</v>
      </c>
      <c r="R297" s="453">
        <f t="shared" si="28"/>
        <v>0</v>
      </c>
      <c r="S297" s="453">
        <f t="shared" si="29"/>
        <v>0</v>
      </c>
      <c r="T297" s="453">
        <f t="shared" si="30"/>
        <v>0</v>
      </c>
      <c r="U297" s="453">
        <f t="shared" si="31"/>
        <v>0</v>
      </c>
      <c r="V297" s="453">
        <f t="shared" si="32"/>
        <v>0</v>
      </c>
      <c r="W297" s="453">
        <f t="shared" si="33"/>
        <v>0</v>
      </c>
    </row>
    <row r="298" spans="1:23" ht="12.75" customHeight="1" x14ac:dyDescent="0.25">
      <c r="A298" s="7" t="s">
        <v>877</v>
      </c>
      <c r="B298" s="416">
        <v>8.3333333333333339</v>
      </c>
      <c r="C298" s="416">
        <v>8.3333333333333339</v>
      </c>
      <c r="D298" s="416">
        <v>6.333333333333333</v>
      </c>
      <c r="E298" s="416">
        <v>5</v>
      </c>
      <c r="F298" s="416">
        <v>2.5</v>
      </c>
      <c r="G298" s="416">
        <v>0</v>
      </c>
      <c r="H298" s="455">
        <f t="shared" si="34"/>
        <v>1699.1916666666671</v>
      </c>
      <c r="I298" s="7" t="s">
        <v>877</v>
      </c>
      <c r="K298" s="438" t="s">
        <v>130</v>
      </c>
      <c r="L298" s="438" t="s">
        <v>130</v>
      </c>
      <c r="N298" s="438" t="s">
        <v>129</v>
      </c>
      <c r="R298" s="453">
        <f t="shared" si="28"/>
        <v>0</v>
      </c>
      <c r="S298" s="453">
        <f t="shared" si="29"/>
        <v>245</v>
      </c>
      <c r="T298" s="453">
        <f t="shared" si="30"/>
        <v>818.35833333333346</v>
      </c>
      <c r="U298" s="453">
        <f t="shared" si="31"/>
        <v>0</v>
      </c>
      <c r="V298" s="453">
        <f t="shared" si="32"/>
        <v>635.83333333333337</v>
      </c>
      <c r="W298" s="453">
        <f t="shared" si="33"/>
        <v>0</v>
      </c>
    </row>
    <row r="299" spans="1:23" ht="12.75" customHeight="1" x14ac:dyDescent="0.25">
      <c r="A299" s="7" t="s">
        <v>878</v>
      </c>
      <c r="B299" s="416">
        <v>8.3333333333333339</v>
      </c>
      <c r="C299" s="416">
        <v>4</v>
      </c>
      <c r="D299" s="416">
        <v>3</v>
      </c>
      <c r="E299" s="416">
        <v>5.5</v>
      </c>
      <c r="F299" s="416">
        <v>2.5</v>
      </c>
      <c r="G299" s="416">
        <v>1.5</v>
      </c>
      <c r="H299" s="455">
        <f t="shared" si="34"/>
        <v>844.51250000000016</v>
      </c>
      <c r="I299" s="7" t="s">
        <v>878</v>
      </c>
      <c r="L299" s="438" t="s">
        <v>131</v>
      </c>
      <c r="N299" s="438" t="s">
        <v>131</v>
      </c>
      <c r="R299" s="453">
        <f t="shared" si="28"/>
        <v>0</v>
      </c>
      <c r="S299" s="453">
        <f t="shared" si="29"/>
        <v>0</v>
      </c>
      <c r="T299" s="453">
        <f t="shared" si="30"/>
        <v>701.45000000000016</v>
      </c>
      <c r="U299" s="453">
        <f t="shared" si="31"/>
        <v>0</v>
      </c>
      <c r="V299" s="453">
        <f t="shared" si="32"/>
        <v>143.0625</v>
      </c>
      <c r="W299" s="453">
        <f t="shared" si="33"/>
        <v>0</v>
      </c>
    </row>
    <row r="300" spans="1:23" ht="12.75" customHeight="1" x14ac:dyDescent="0.25">
      <c r="A300" s="7" t="s">
        <v>879</v>
      </c>
      <c r="B300" s="416">
        <v>9</v>
      </c>
      <c r="C300" s="416">
        <v>6.666666666666667</v>
      </c>
      <c r="D300" s="416">
        <v>4.333333333333333</v>
      </c>
      <c r="E300" s="416">
        <v>9</v>
      </c>
      <c r="F300" s="416">
        <v>7</v>
      </c>
      <c r="G300" s="416">
        <v>8</v>
      </c>
      <c r="H300" s="455">
        <f t="shared" si="34"/>
        <v>26.25</v>
      </c>
      <c r="I300" s="7" t="s">
        <v>879</v>
      </c>
      <c r="K300" s="438" t="s">
        <v>131</v>
      </c>
      <c r="R300" s="453">
        <f t="shared" si="28"/>
        <v>0</v>
      </c>
      <c r="S300" s="453">
        <f t="shared" si="29"/>
        <v>26.25</v>
      </c>
      <c r="T300" s="453">
        <f t="shared" si="30"/>
        <v>0</v>
      </c>
      <c r="U300" s="453">
        <f t="shared" si="31"/>
        <v>0</v>
      </c>
      <c r="V300" s="453">
        <f t="shared" si="32"/>
        <v>0</v>
      </c>
      <c r="W300" s="453">
        <f t="shared" si="33"/>
        <v>0</v>
      </c>
    </row>
    <row r="301" spans="1:23" ht="12.75" customHeight="1" x14ac:dyDescent="0.25">
      <c r="A301" s="7" t="s">
        <v>880</v>
      </c>
      <c r="B301" s="416">
        <v>9.6666666666666661</v>
      </c>
      <c r="C301" s="416">
        <v>9.6666666666666661</v>
      </c>
      <c r="D301" s="416">
        <v>9.6666666666666661</v>
      </c>
      <c r="E301" s="416">
        <v>7.5</v>
      </c>
      <c r="F301" s="416">
        <v>4.5</v>
      </c>
      <c r="G301" s="416">
        <v>0</v>
      </c>
      <c r="H301" s="455">
        <f t="shared" si="34"/>
        <v>156.44999999999999</v>
      </c>
      <c r="I301" s="7" t="s">
        <v>880</v>
      </c>
      <c r="J301" s="438" t="s">
        <v>131</v>
      </c>
      <c r="R301" s="453">
        <f t="shared" si="28"/>
        <v>156.44999999999999</v>
      </c>
      <c r="S301" s="453">
        <f t="shared" si="29"/>
        <v>0</v>
      </c>
      <c r="T301" s="453">
        <f t="shared" si="30"/>
        <v>0</v>
      </c>
      <c r="U301" s="453">
        <f t="shared" si="31"/>
        <v>0</v>
      </c>
      <c r="V301" s="453">
        <f t="shared" si="32"/>
        <v>0</v>
      </c>
      <c r="W301" s="453">
        <f t="shared" si="33"/>
        <v>0</v>
      </c>
    </row>
    <row r="302" spans="1:23" ht="12.75" customHeight="1" x14ac:dyDescent="0.25">
      <c r="A302" s="7" t="s">
        <v>881</v>
      </c>
      <c r="B302" s="416">
        <v>9.6666666666666661</v>
      </c>
      <c r="C302" s="416">
        <v>9.6666666666666661</v>
      </c>
      <c r="D302" s="416">
        <v>9.6666666666666661</v>
      </c>
      <c r="E302" s="416">
        <v>7.5</v>
      </c>
      <c r="F302" s="416">
        <v>4.5</v>
      </c>
      <c r="G302" s="416">
        <v>0</v>
      </c>
      <c r="H302" s="455">
        <f t="shared" si="34"/>
        <v>156.44999999999999</v>
      </c>
      <c r="I302" s="7" t="s">
        <v>881</v>
      </c>
      <c r="J302" s="438" t="s">
        <v>131</v>
      </c>
      <c r="R302" s="453">
        <f t="shared" si="28"/>
        <v>156.44999999999999</v>
      </c>
      <c r="S302" s="453">
        <f t="shared" si="29"/>
        <v>0</v>
      </c>
      <c r="T302" s="453">
        <f t="shared" si="30"/>
        <v>0</v>
      </c>
      <c r="U302" s="453">
        <f t="shared" si="31"/>
        <v>0</v>
      </c>
      <c r="V302" s="453">
        <f t="shared" si="32"/>
        <v>0</v>
      </c>
      <c r="W302" s="453">
        <f t="shared" si="33"/>
        <v>0</v>
      </c>
    </row>
    <row r="303" spans="1:23" ht="12.75" customHeight="1" x14ac:dyDescent="0.25">
      <c r="A303" s="7" t="s">
        <v>882</v>
      </c>
      <c r="B303" s="416">
        <v>7.666666666666667</v>
      </c>
      <c r="C303" s="416">
        <v>4.666666666666667</v>
      </c>
      <c r="D303" s="416">
        <v>6</v>
      </c>
      <c r="E303" s="416">
        <v>7</v>
      </c>
      <c r="F303" s="416">
        <v>5</v>
      </c>
      <c r="G303" s="416">
        <v>0</v>
      </c>
      <c r="H303" s="455">
        <f t="shared" si="34"/>
        <v>0</v>
      </c>
      <c r="I303" s="7" t="s">
        <v>882</v>
      </c>
      <c r="R303" s="453">
        <f t="shared" si="28"/>
        <v>0</v>
      </c>
      <c r="S303" s="453">
        <f t="shared" si="29"/>
        <v>0</v>
      </c>
      <c r="T303" s="453">
        <f t="shared" si="30"/>
        <v>0</v>
      </c>
      <c r="U303" s="453">
        <f t="shared" si="31"/>
        <v>0</v>
      </c>
      <c r="V303" s="453">
        <f t="shared" si="32"/>
        <v>0</v>
      </c>
      <c r="W303" s="453">
        <f t="shared" si="33"/>
        <v>0</v>
      </c>
    </row>
    <row r="304" spans="1:23" ht="12.75" customHeight="1" x14ac:dyDescent="0.25">
      <c r="A304" s="7" t="s">
        <v>883</v>
      </c>
      <c r="B304" s="416">
        <v>9</v>
      </c>
      <c r="C304" s="416">
        <v>8.6666666666666661</v>
      </c>
      <c r="D304" s="416">
        <v>7.666666666666667</v>
      </c>
      <c r="E304" s="416">
        <v>5.5</v>
      </c>
      <c r="F304" s="416">
        <v>4.5</v>
      </c>
      <c r="G304" s="416">
        <v>0</v>
      </c>
      <c r="H304" s="455">
        <f t="shared" si="34"/>
        <v>0</v>
      </c>
      <c r="I304" s="7" t="s">
        <v>883</v>
      </c>
      <c r="R304" s="453">
        <f t="shared" si="28"/>
        <v>0</v>
      </c>
      <c r="S304" s="453">
        <f t="shared" si="29"/>
        <v>0</v>
      </c>
      <c r="T304" s="453">
        <f t="shared" si="30"/>
        <v>0</v>
      </c>
      <c r="U304" s="453">
        <f t="shared" si="31"/>
        <v>0</v>
      </c>
      <c r="V304" s="453">
        <f t="shared" si="32"/>
        <v>0</v>
      </c>
      <c r="W304" s="453">
        <f t="shared" si="33"/>
        <v>0</v>
      </c>
    </row>
    <row r="305" spans="1:23" x14ac:dyDescent="0.25">
      <c r="A305" s="7" t="s">
        <v>884</v>
      </c>
      <c r="B305" s="416">
        <v>6</v>
      </c>
      <c r="C305" s="416">
        <v>6.333333333333333</v>
      </c>
      <c r="D305" s="416">
        <v>3.6666666666666665</v>
      </c>
      <c r="E305" s="416">
        <v>4.5</v>
      </c>
      <c r="F305" s="416">
        <v>4</v>
      </c>
      <c r="G305" s="416">
        <v>0</v>
      </c>
      <c r="H305" s="455">
        <f t="shared" si="34"/>
        <v>486.73333333333335</v>
      </c>
      <c r="I305" s="7" t="s">
        <v>884</v>
      </c>
      <c r="J305" s="438" t="s">
        <v>130</v>
      </c>
      <c r="R305" s="453">
        <f t="shared" si="28"/>
        <v>486.73333333333335</v>
      </c>
      <c r="S305" s="453">
        <f t="shared" si="29"/>
        <v>0</v>
      </c>
      <c r="T305" s="453">
        <f t="shared" si="30"/>
        <v>0</v>
      </c>
      <c r="U305" s="453">
        <f t="shared" si="31"/>
        <v>0</v>
      </c>
      <c r="V305" s="453">
        <f t="shared" si="32"/>
        <v>0</v>
      </c>
      <c r="W305" s="453">
        <f t="shared" si="33"/>
        <v>0</v>
      </c>
    </row>
    <row r="306" spans="1:23" x14ac:dyDescent="0.25">
      <c r="A306" s="7" t="s">
        <v>885</v>
      </c>
      <c r="B306" s="416">
        <v>4.333333333333333</v>
      </c>
      <c r="C306" s="416">
        <v>6.333333333333333</v>
      </c>
      <c r="D306" s="416">
        <v>3.6666666666666665</v>
      </c>
      <c r="E306" s="416">
        <v>4</v>
      </c>
      <c r="F306" s="416">
        <v>4</v>
      </c>
      <c r="G306" s="416">
        <v>0</v>
      </c>
      <c r="H306" s="455">
        <f t="shared" si="34"/>
        <v>0</v>
      </c>
      <c r="I306" s="7" t="s">
        <v>885</v>
      </c>
      <c r="R306" s="453">
        <f t="shared" si="28"/>
        <v>0</v>
      </c>
      <c r="S306" s="453">
        <f t="shared" si="29"/>
        <v>0</v>
      </c>
      <c r="T306" s="453">
        <f t="shared" si="30"/>
        <v>0</v>
      </c>
      <c r="U306" s="453">
        <f t="shared" si="31"/>
        <v>0</v>
      </c>
      <c r="V306" s="453">
        <f t="shared" si="32"/>
        <v>0</v>
      </c>
      <c r="W306" s="453">
        <f t="shared" si="33"/>
        <v>0</v>
      </c>
    </row>
    <row r="307" spans="1:23" x14ac:dyDescent="0.25">
      <c r="A307" s="7" t="s">
        <v>886</v>
      </c>
      <c r="B307" s="416">
        <v>4.333333333333333</v>
      </c>
      <c r="C307" s="416">
        <v>6.333333333333333</v>
      </c>
      <c r="D307" s="416">
        <v>5.666666666666667</v>
      </c>
      <c r="E307" s="416">
        <v>6</v>
      </c>
      <c r="F307" s="416">
        <v>4</v>
      </c>
      <c r="G307" s="416">
        <v>0</v>
      </c>
      <c r="H307" s="455">
        <f t="shared" si="34"/>
        <v>0</v>
      </c>
      <c r="I307" s="7" t="s">
        <v>886</v>
      </c>
      <c r="R307" s="453">
        <f t="shared" si="28"/>
        <v>0</v>
      </c>
      <c r="S307" s="453">
        <f t="shared" si="29"/>
        <v>0</v>
      </c>
      <c r="T307" s="453">
        <f t="shared" si="30"/>
        <v>0</v>
      </c>
      <c r="U307" s="453">
        <f t="shared" si="31"/>
        <v>0</v>
      </c>
      <c r="V307" s="453">
        <f t="shared" si="32"/>
        <v>0</v>
      </c>
      <c r="W307" s="453">
        <f t="shared" si="33"/>
        <v>0</v>
      </c>
    </row>
    <row r="308" spans="1:23" x14ac:dyDescent="0.25">
      <c r="A308" s="7" t="s">
        <v>887</v>
      </c>
      <c r="B308" s="416">
        <v>8.3333333333333339</v>
      </c>
      <c r="C308" s="416">
        <v>7</v>
      </c>
      <c r="D308" s="416">
        <v>5</v>
      </c>
      <c r="E308" s="416">
        <v>8</v>
      </c>
      <c r="F308" s="416">
        <v>5</v>
      </c>
      <c r="G308" s="416">
        <v>4</v>
      </c>
      <c r="H308" s="455">
        <f t="shared" si="34"/>
        <v>0</v>
      </c>
      <c r="I308" s="7" t="s">
        <v>887</v>
      </c>
      <c r="R308" s="453">
        <f t="shared" si="28"/>
        <v>0</v>
      </c>
      <c r="S308" s="453">
        <f t="shared" si="29"/>
        <v>0</v>
      </c>
      <c r="T308" s="453">
        <f t="shared" si="30"/>
        <v>0</v>
      </c>
      <c r="U308" s="453">
        <f t="shared" si="31"/>
        <v>0</v>
      </c>
      <c r="V308" s="453">
        <f t="shared" si="32"/>
        <v>0</v>
      </c>
      <c r="W308" s="453">
        <f t="shared" si="33"/>
        <v>0</v>
      </c>
    </row>
    <row r="309" spans="1:23" x14ac:dyDescent="0.25">
      <c r="I309" s="7" t="s">
        <v>903</v>
      </c>
      <c r="J309" s="438">
        <f>COUNTIF(J$3:J$308,"=High")</f>
        <v>3</v>
      </c>
      <c r="K309" s="438">
        <f t="shared" ref="K309:N309" si="35">COUNTIF(K$3:K$308,"=High")</f>
        <v>1</v>
      </c>
      <c r="L309" s="438">
        <f t="shared" si="35"/>
        <v>6</v>
      </c>
      <c r="M309" s="438">
        <f t="shared" si="35"/>
        <v>2</v>
      </c>
      <c r="N309" s="438">
        <f t="shared" si="35"/>
        <v>3</v>
      </c>
      <c r="O309" s="438">
        <f>COUNTIF(O$3:O$308,"=High")</f>
        <v>1</v>
      </c>
    </row>
    <row r="310" spans="1:23" x14ac:dyDescent="0.25">
      <c r="I310" s="7" t="s">
        <v>904</v>
      </c>
      <c r="J310" s="438">
        <f>COUNTIF(J$3:J$308,"=Medium")</f>
        <v>3</v>
      </c>
      <c r="K310" s="438">
        <f t="shared" ref="K310:N310" si="36">COUNTIF(K$3:K$308,"=Medium")</f>
        <v>1</v>
      </c>
      <c r="L310" s="438">
        <f t="shared" si="36"/>
        <v>6</v>
      </c>
      <c r="M310" s="438">
        <f t="shared" si="36"/>
        <v>4</v>
      </c>
      <c r="N310" s="438">
        <f t="shared" si="36"/>
        <v>4</v>
      </c>
      <c r="O310" s="438">
        <f>COUNTIF(O$3:O$308,"=Medium")</f>
        <v>7</v>
      </c>
    </row>
    <row r="311" spans="1:23" x14ac:dyDescent="0.25">
      <c r="I311" s="7" t="s">
        <v>905</v>
      </c>
      <c r="J311" s="438">
        <f>COUNTIF(J$3:J$308,"=Low")</f>
        <v>4</v>
      </c>
      <c r="K311" s="438">
        <f t="shared" ref="K311:N311" si="37">COUNTIF(K$3:K$308,"=Low")</f>
        <v>4</v>
      </c>
      <c r="L311" s="438">
        <f t="shared" si="37"/>
        <v>3</v>
      </c>
      <c r="M311" s="438">
        <f t="shared" si="37"/>
        <v>3</v>
      </c>
      <c r="N311" s="438">
        <f t="shared" si="37"/>
        <v>4</v>
      </c>
      <c r="O311" s="438">
        <f>COUNTIF(O$3:O$308,"=Low")</f>
        <v>1</v>
      </c>
    </row>
  </sheetData>
  <autoFilter ref="A2:P311"/>
  <conditionalFormatting sqref="B105:G108">
    <cfRule type="cellIs" dxfId="175" priority="282" operator="lessThan">
      <formula>4</formula>
    </cfRule>
  </conditionalFormatting>
  <conditionalFormatting sqref="B104:G104">
    <cfRule type="cellIs" dxfId="174" priority="281" operator="lessThan">
      <formula>4</formula>
    </cfRule>
  </conditionalFormatting>
  <conditionalFormatting sqref="B103:G103">
    <cfRule type="cellIs" dxfId="173" priority="280" operator="lessThan">
      <formula>4</formula>
    </cfRule>
  </conditionalFormatting>
  <conditionalFormatting sqref="B100:G100">
    <cfRule type="cellIs" dxfId="172" priority="279" operator="lessThan">
      <formula>4</formula>
    </cfRule>
  </conditionalFormatting>
  <conditionalFormatting sqref="B101:G101">
    <cfRule type="cellIs" dxfId="171" priority="278" operator="lessThan">
      <formula>4</formula>
    </cfRule>
  </conditionalFormatting>
  <conditionalFormatting sqref="B102:G102">
    <cfRule type="cellIs" dxfId="170" priority="277" operator="lessThan">
      <formula>4</formula>
    </cfRule>
  </conditionalFormatting>
  <conditionalFormatting sqref="B97:G97">
    <cfRule type="cellIs" dxfId="169" priority="276" operator="lessThan">
      <formula>4</formula>
    </cfRule>
  </conditionalFormatting>
  <conditionalFormatting sqref="B98:G98">
    <cfRule type="cellIs" dxfId="168" priority="275" operator="lessThan">
      <formula>4</formula>
    </cfRule>
  </conditionalFormatting>
  <conditionalFormatting sqref="B94:G94">
    <cfRule type="cellIs" dxfId="167" priority="274" operator="lessThan">
      <formula>4</formula>
    </cfRule>
  </conditionalFormatting>
  <conditionalFormatting sqref="B95:G95">
    <cfRule type="cellIs" dxfId="166" priority="273" operator="lessThan">
      <formula>4</formula>
    </cfRule>
  </conditionalFormatting>
  <conditionalFormatting sqref="B96:G96">
    <cfRule type="cellIs" dxfId="165" priority="272" operator="lessThan">
      <formula>4</formula>
    </cfRule>
  </conditionalFormatting>
  <conditionalFormatting sqref="B84:G93">
    <cfRule type="cellIs" dxfId="164" priority="271" operator="lessThan">
      <formula>4</formula>
    </cfRule>
  </conditionalFormatting>
  <conditionalFormatting sqref="B82:G82">
    <cfRule type="cellIs" dxfId="163" priority="270" operator="lessThan">
      <formula>4</formula>
    </cfRule>
  </conditionalFormatting>
  <conditionalFormatting sqref="B83:G83">
    <cfRule type="cellIs" dxfId="162" priority="269" operator="lessThan">
      <formula>4</formula>
    </cfRule>
  </conditionalFormatting>
  <conditionalFormatting sqref="B77:G81">
    <cfRule type="cellIs" dxfId="161" priority="268" operator="lessThan">
      <formula>4</formula>
    </cfRule>
  </conditionalFormatting>
  <conditionalFormatting sqref="B76:G76">
    <cfRule type="cellIs" dxfId="160" priority="267" operator="lessThan">
      <formula>4</formula>
    </cfRule>
  </conditionalFormatting>
  <conditionalFormatting sqref="B74:G75">
    <cfRule type="cellIs" dxfId="159" priority="266" operator="lessThan">
      <formula>4</formula>
    </cfRule>
  </conditionalFormatting>
  <conditionalFormatting sqref="B73:G73">
    <cfRule type="cellIs" dxfId="158" priority="265" operator="lessThan">
      <formula>4</formula>
    </cfRule>
  </conditionalFormatting>
  <conditionalFormatting sqref="B72:G72">
    <cfRule type="cellIs" dxfId="157" priority="264" operator="lessThan">
      <formula>4</formula>
    </cfRule>
  </conditionalFormatting>
  <conditionalFormatting sqref="B71:G71">
    <cfRule type="cellIs" dxfId="156" priority="263" operator="lessThan">
      <formula>4</formula>
    </cfRule>
  </conditionalFormatting>
  <conditionalFormatting sqref="B70:G70">
    <cfRule type="cellIs" dxfId="155" priority="262" operator="lessThan">
      <formula>4</formula>
    </cfRule>
  </conditionalFormatting>
  <conditionalFormatting sqref="B69:G69">
    <cfRule type="cellIs" dxfId="154" priority="261" operator="lessThan">
      <formula>4</formula>
    </cfRule>
  </conditionalFormatting>
  <conditionalFormatting sqref="B67:G68">
    <cfRule type="cellIs" dxfId="153" priority="260" operator="lessThan">
      <formula>4</formula>
    </cfRule>
  </conditionalFormatting>
  <conditionalFormatting sqref="B62:G66">
    <cfRule type="cellIs" dxfId="152" priority="259" operator="lessThan">
      <formula>4</formula>
    </cfRule>
  </conditionalFormatting>
  <conditionalFormatting sqref="B61:G61">
    <cfRule type="cellIs" dxfId="151" priority="258" operator="lessThan">
      <formula>4</formula>
    </cfRule>
  </conditionalFormatting>
  <conditionalFormatting sqref="B60:G60">
    <cfRule type="cellIs" dxfId="150" priority="257" operator="lessThan">
      <formula>4</formula>
    </cfRule>
  </conditionalFormatting>
  <conditionalFormatting sqref="B51:G59">
    <cfRule type="cellIs" dxfId="149" priority="256" operator="lessThan">
      <formula>4</formula>
    </cfRule>
  </conditionalFormatting>
  <conditionalFormatting sqref="B45:G50">
    <cfRule type="cellIs" dxfId="148" priority="255" operator="lessThan">
      <formula>4</formula>
    </cfRule>
  </conditionalFormatting>
  <conditionalFormatting sqref="B43:G44">
    <cfRule type="cellIs" dxfId="147" priority="254" operator="lessThan">
      <formula>4</formula>
    </cfRule>
  </conditionalFormatting>
  <conditionalFormatting sqref="B41:G42">
    <cfRule type="cellIs" dxfId="146" priority="253" operator="lessThan">
      <formula>4</formula>
    </cfRule>
  </conditionalFormatting>
  <conditionalFormatting sqref="B34:G40">
    <cfRule type="cellIs" dxfId="145" priority="252" operator="lessThan">
      <formula>4</formula>
    </cfRule>
  </conditionalFormatting>
  <conditionalFormatting sqref="B30:G33">
    <cfRule type="cellIs" dxfId="144" priority="251" operator="lessThan">
      <formula>4</formula>
    </cfRule>
  </conditionalFormatting>
  <conditionalFormatting sqref="B25:G29">
    <cfRule type="cellIs" dxfId="143" priority="250" operator="lessThan">
      <formula>4</formula>
    </cfRule>
  </conditionalFormatting>
  <conditionalFormatting sqref="B17:G24">
    <cfRule type="cellIs" dxfId="142" priority="249" operator="lessThan">
      <formula>4</formula>
    </cfRule>
  </conditionalFormatting>
  <conditionalFormatting sqref="B12:G16">
    <cfRule type="cellIs" dxfId="141" priority="248" operator="lessThan">
      <formula>4</formula>
    </cfRule>
  </conditionalFormatting>
  <conditionalFormatting sqref="B3:G11">
    <cfRule type="cellIs" dxfId="140" priority="247" operator="lessThan">
      <formula>4</formula>
    </cfRule>
  </conditionalFormatting>
  <conditionalFormatting sqref="B109:G109">
    <cfRule type="cellIs" dxfId="139" priority="246" operator="lessThan">
      <formula>4</formula>
    </cfRule>
  </conditionalFormatting>
  <conditionalFormatting sqref="B110:G110">
    <cfRule type="cellIs" dxfId="138" priority="245" operator="lessThan">
      <formula>4</formula>
    </cfRule>
  </conditionalFormatting>
  <conditionalFormatting sqref="B111:G111">
    <cfRule type="cellIs" dxfId="137" priority="244" operator="lessThan">
      <formula>4</formula>
    </cfRule>
  </conditionalFormatting>
  <conditionalFormatting sqref="B112:G112">
    <cfRule type="cellIs" dxfId="136" priority="243" operator="lessThan">
      <formula>4</formula>
    </cfRule>
  </conditionalFormatting>
  <conditionalFormatting sqref="B113:G113">
    <cfRule type="cellIs" dxfId="135" priority="242" operator="lessThan">
      <formula>4</formula>
    </cfRule>
  </conditionalFormatting>
  <conditionalFormatting sqref="B114:G114">
    <cfRule type="cellIs" dxfId="134" priority="241" operator="lessThan">
      <formula>4</formula>
    </cfRule>
  </conditionalFormatting>
  <conditionalFormatting sqref="B115:G115">
    <cfRule type="cellIs" dxfId="133" priority="240" operator="lessThan">
      <formula>4</formula>
    </cfRule>
  </conditionalFormatting>
  <conditionalFormatting sqref="B116:G116">
    <cfRule type="cellIs" dxfId="132" priority="239" operator="lessThan">
      <formula>4</formula>
    </cfRule>
  </conditionalFormatting>
  <conditionalFormatting sqref="B117:G117">
    <cfRule type="cellIs" dxfId="131" priority="238" operator="lessThan">
      <formula>4</formula>
    </cfRule>
  </conditionalFormatting>
  <conditionalFormatting sqref="B118:G118">
    <cfRule type="cellIs" dxfId="130" priority="237" operator="lessThan">
      <formula>4</formula>
    </cfRule>
  </conditionalFormatting>
  <conditionalFormatting sqref="B119:G119">
    <cfRule type="cellIs" dxfId="129" priority="236" operator="lessThan">
      <formula>4</formula>
    </cfRule>
  </conditionalFormatting>
  <conditionalFormatting sqref="B120:G120">
    <cfRule type="cellIs" dxfId="128" priority="235" operator="lessThan">
      <formula>4</formula>
    </cfRule>
  </conditionalFormatting>
  <conditionalFormatting sqref="B121:G121">
    <cfRule type="cellIs" dxfId="127" priority="234" operator="lessThan">
      <formula>4</formula>
    </cfRule>
  </conditionalFormatting>
  <conditionalFormatting sqref="B122:G122">
    <cfRule type="cellIs" dxfId="126" priority="233" operator="lessThan">
      <formula>4</formula>
    </cfRule>
  </conditionalFormatting>
  <conditionalFormatting sqref="B123:G123">
    <cfRule type="cellIs" dxfId="125" priority="232" operator="lessThan">
      <formula>4</formula>
    </cfRule>
  </conditionalFormatting>
  <conditionalFormatting sqref="B124:G124">
    <cfRule type="cellIs" dxfId="124" priority="231" operator="lessThan">
      <formula>4</formula>
    </cfRule>
  </conditionalFormatting>
  <conditionalFormatting sqref="B125:G125">
    <cfRule type="cellIs" dxfId="123" priority="230" operator="lessThan">
      <formula>4</formula>
    </cfRule>
  </conditionalFormatting>
  <conditionalFormatting sqref="B126:G126">
    <cfRule type="cellIs" dxfId="122" priority="229" operator="lessThan">
      <formula>4</formula>
    </cfRule>
  </conditionalFormatting>
  <conditionalFormatting sqref="B127:G127">
    <cfRule type="cellIs" dxfId="121" priority="228" operator="lessThan">
      <formula>4</formula>
    </cfRule>
  </conditionalFormatting>
  <conditionalFormatting sqref="B128:G128">
    <cfRule type="cellIs" dxfId="120" priority="227" operator="lessThan">
      <formula>4</formula>
    </cfRule>
  </conditionalFormatting>
  <conditionalFormatting sqref="B129:G129">
    <cfRule type="cellIs" dxfId="119" priority="226" operator="lessThan">
      <formula>4</formula>
    </cfRule>
  </conditionalFormatting>
  <conditionalFormatting sqref="B130:G130">
    <cfRule type="cellIs" dxfId="118" priority="225" operator="lessThan">
      <formula>4</formula>
    </cfRule>
  </conditionalFormatting>
  <conditionalFormatting sqref="B131:G131">
    <cfRule type="cellIs" dxfId="117" priority="224" operator="lessThan">
      <formula>4</formula>
    </cfRule>
  </conditionalFormatting>
  <conditionalFormatting sqref="B132:G132">
    <cfRule type="cellIs" dxfId="116" priority="223" operator="lessThan">
      <formula>4</formula>
    </cfRule>
  </conditionalFormatting>
  <conditionalFormatting sqref="B133:G133">
    <cfRule type="cellIs" dxfId="115" priority="222" operator="lessThan">
      <formula>4</formula>
    </cfRule>
  </conditionalFormatting>
  <conditionalFormatting sqref="B134:G134">
    <cfRule type="cellIs" dxfId="114" priority="221" operator="lessThan">
      <formula>4</formula>
    </cfRule>
  </conditionalFormatting>
  <conditionalFormatting sqref="B135:G135">
    <cfRule type="cellIs" dxfId="113" priority="220" operator="lessThan">
      <formula>4</formula>
    </cfRule>
  </conditionalFormatting>
  <conditionalFormatting sqref="B136:G136">
    <cfRule type="cellIs" dxfId="112" priority="219" operator="lessThan">
      <formula>4</formula>
    </cfRule>
  </conditionalFormatting>
  <conditionalFormatting sqref="B137:G137">
    <cfRule type="cellIs" dxfId="111" priority="218" operator="lessThan">
      <formula>4</formula>
    </cfRule>
  </conditionalFormatting>
  <conditionalFormatting sqref="B138:G138">
    <cfRule type="cellIs" dxfId="110" priority="217" operator="lessThan">
      <formula>4</formula>
    </cfRule>
  </conditionalFormatting>
  <conditionalFormatting sqref="B142:G142">
    <cfRule type="cellIs" dxfId="109" priority="216" operator="lessThan">
      <formula>4</formula>
    </cfRule>
  </conditionalFormatting>
  <conditionalFormatting sqref="B143:G143">
    <cfRule type="cellIs" dxfId="108" priority="215" operator="lessThan">
      <formula>4</formula>
    </cfRule>
  </conditionalFormatting>
  <conditionalFormatting sqref="B144:G144">
    <cfRule type="cellIs" dxfId="107" priority="214" operator="lessThan">
      <formula>4</formula>
    </cfRule>
  </conditionalFormatting>
  <conditionalFormatting sqref="B139:G139">
    <cfRule type="cellIs" dxfId="106" priority="213" operator="lessThan">
      <formula>4</formula>
    </cfRule>
  </conditionalFormatting>
  <conditionalFormatting sqref="B140:G140">
    <cfRule type="cellIs" dxfId="105" priority="212" operator="lessThan">
      <formula>4</formula>
    </cfRule>
  </conditionalFormatting>
  <conditionalFormatting sqref="B141:G141">
    <cfRule type="cellIs" dxfId="104" priority="211" operator="lessThan">
      <formula>4</formula>
    </cfRule>
  </conditionalFormatting>
  <conditionalFormatting sqref="B145:G145">
    <cfRule type="cellIs" dxfId="103" priority="210" operator="lessThan">
      <formula>4</formula>
    </cfRule>
  </conditionalFormatting>
  <conditionalFormatting sqref="B146:G146">
    <cfRule type="cellIs" dxfId="102" priority="209" operator="lessThan">
      <formula>4</formula>
    </cfRule>
  </conditionalFormatting>
  <conditionalFormatting sqref="B147:G147">
    <cfRule type="cellIs" dxfId="101" priority="208" operator="lessThan">
      <formula>4</formula>
    </cfRule>
  </conditionalFormatting>
  <conditionalFormatting sqref="B148:G148">
    <cfRule type="cellIs" dxfId="100" priority="207" operator="lessThan">
      <formula>4</formula>
    </cfRule>
  </conditionalFormatting>
  <conditionalFormatting sqref="B149:G149">
    <cfRule type="cellIs" dxfId="99" priority="206" operator="lessThan">
      <formula>4</formula>
    </cfRule>
  </conditionalFormatting>
  <conditionalFormatting sqref="B150:G150">
    <cfRule type="cellIs" dxfId="98" priority="205" operator="lessThan">
      <formula>4</formula>
    </cfRule>
  </conditionalFormatting>
  <conditionalFormatting sqref="B151:G151">
    <cfRule type="cellIs" dxfId="97" priority="204" operator="lessThan">
      <formula>4</formula>
    </cfRule>
  </conditionalFormatting>
  <conditionalFormatting sqref="B152:G152">
    <cfRule type="cellIs" dxfId="96" priority="203" operator="lessThan">
      <formula>4</formula>
    </cfRule>
  </conditionalFormatting>
  <conditionalFormatting sqref="B153:G153">
    <cfRule type="cellIs" dxfId="95" priority="202" operator="lessThan">
      <formula>4</formula>
    </cfRule>
  </conditionalFormatting>
  <conditionalFormatting sqref="B154:G161">
    <cfRule type="cellIs" dxfId="94" priority="201" operator="lessThan">
      <formula>4</formula>
    </cfRule>
  </conditionalFormatting>
  <conditionalFormatting sqref="B162:G162">
    <cfRule type="cellIs" dxfId="93" priority="200" operator="lessThan">
      <formula>4</formula>
    </cfRule>
  </conditionalFormatting>
  <conditionalFormatting sqref="B163:G163">
    <cfRule type="cellIs" dxfId="92" priority="199" operator="lessThan">
      <formula>4</formula>
    </cfRule>
  </conditionalFormatting>
  <conditionalFormatting sqref="B164:G164">
    <cfRule type="cellIs" dxfId="91" priority="198" operator="lessThan">
      <formula>4</formula>
    </cfRule>
  </conditionalFormatting>
  <conditionalFormatting sqref="B165:G165">
    <cfRule type="cellIs" dxfId="90" priority="197" operator="lessThan">
      <formula>4</formula>
    </cfRule>
  </conditionalFormatting>
  <conditionalFormatting sqref="B166:G166">
    <cfRule type="cellIs" dxfId="89" priority="196" operator="lessThan">
      <formula>4</formula>
    </cfRule>
  </conditionalFormatting>
  <conditionalFormatting sqref="B167:G167">
    <cfRule type="cellIs" dxfId="88" priority="195" operator="lessThan">
      <formula>4</formula>
    </cfRule>
  </conditionalFormatting>
  <conditionalFormatting sqref="B168:G168">
    <cfRule type="cellIs" dxfId="87" priority="194" operator="lessThan">
      <formula>4</formula>
    </cfRule>
  </conditionalFormatting>
  <conditionalFormatting sqref="B169:G169">
    <cfRule type="cellIs" dxfId="86" priority="193" operator="lessThan">
      <formula>4</formula>
    </cfRule>
  </conditionalFormatting>
  <conditionalFormatting sqref="B170:G170">
    <cfRule type="cellIs" dxfId="85" priority="192" operator="lessThan">
      <formula>4</formula>
    </cfRule>
  </conditionalFormatting>
  <conditionalFormatting sqref="B171:G171">
    <cfRule type="cellIs" dxfId="84" priority="191" operator="lessThan">
      <formula>4</formula>
    </cfRule>
  </conditionalFormatting>
  <conditionalFormatting sqref="B172:G172">
    <cfRule type="cellIs" dxfId="83" priority="190" operator="lessThan">
      <formula>4</formula>
    </cfRule>
  </conditionalFormatting>
  <conditionalFormatting sqref="B173:G173">
    <cfRule type="cellIs" dxfId="82" priority="189" operator="lessThan">
      <formula>4</formula>
    </cfRule>
  </conditionalFormatting>
  <conditionalFormatting sqref="B174:G174">
    <cfRule type="cellIs" dxfId="81" priority="188" operator="lessThan">
      <formula>4</formula>
    </cfRule>
  </conditionalFormatting>
  <conditionalFormatting sqref="B175:G175">
    <cfRule type="cellIs" dxfId="80" priority="187" operator="lessThan">
      <formula>4</formula>
    </cfRule>
  </conditionalFormatting>
  <conditionalFormatting sqref="B176:G176">
    <cfRule type="cellIs" dxfId="79" priority="186" operator="lessThan">
      <formula>4</formula>
    </cfRule>
  </conditionalFormatting>
  <conditionalFormatting sqref="B177:G177">
    <cfRule type="cellIs" dxfId="78" priority="185" operator="lessThan">
      <formula>4</formula>
    </cfRule>
  </conditionalFormatting>
  <conditionalFormatting sqref="B178:G178">
    <cfRule type="cellIs" dxfId="77" priority="184" operator="lessThan">
      <formula>4</formula>
    </cfRule>
  </conditionalFormatting>
  <conditionalFormatting sqref="B179:G179">
    <cfRule type="cellIs" dxfId="76" priority="183" operator="lessThan">
      <formula>4</formula>
    </cfRule>
  </conditionalFormatting>
  <conditionalFormatting sqref="B180:G185">
    <cfRule type="cellIs" dxfId="75" priority="182" operator="lessThan">
      <formula>4</formula>
    </cfRule>
  </conditionalFormatting>
  <conditionalFormatting sqref="B186:G186">
    <cfRule type="cellIs" dxfId="74" priority="181" operator="lessThan">
      <formula>4</formula>
    </cfRule>
  </conditionalFormatting>
  <conditionalFormatting sqref="B187:G187">
    <cfRule type="cellIs" dxfId="73" priority="180" operator="lessThan">
      <formula>4</formula>
    </cfRule>
  </conditionalFormatting>
  <conditionalFormatting sqref="B188:G188">
    <cfRule type="cellIs" dxfId="72" priority="179" operator="lessThan">
      <formula>4</formula>
    </cfRule>
  </conditionalFormatting>
  <conditionalFormatting sqref="B189:G189">
    <cfRule type="cellIs" dxfId="71" priority="178" operator="lessThan">
      <formula>4</formula>
    </cfRule>
  </conditionalFormatting>
  <conditionalFormatting sqref="B190:G190">
    <cfRule type="cellIs" dxfId="70" priority="177" operator="lessThan">
      <formula>4</formula>
    </cfRule>
  </conditionalFormatting>
  <conditionalFormatting sqref="B191:G191">
    <cfRule type="cellIs" dxfId="69" priority="176" operator="lessThan">
      <formula>4</formula>
    </cfRule>
  </conditionalFormatting>
  <conditionalFormatting sqref="B192:G192">
    <cfRule type="cellIs" dxfId="68" priority="175" operator="lessThan">
      <formula>4</formula>
    </cfRule>
  </conditionalFormatting>
  <conditionalFormatting sqref="B193:G193">
    <cfRule type="cellIs" dxfId="67" priority="174" operator="lessThan">
      <formula>4</formula>
    </cfRule>
  </conditionalFormatting>
  <conditionalFormatting sqref="B194:G194">
    <cfRule type="cellIs" dxfId="66" priority="173" operator="lessThan">
      <formula>4</formula>
    </cfRule>
  </conditionalFormatting>
  <conditionalFormatting sqref="B195:G195">
    <cfRule type="cellIs" dxfId="65" priority="172" operator="lessThan">
      <formula>4</formula>
    </cfRule>
  </conditionalFormatting>
  <conditionalFormatting sqref="B196:G196">
    <cfRule type="cellIs" dxfId="64" priority="171" operator="lessThan">
      <formula>4</formula>
    </cfRule>
  </conditionalFormatting>
  <conditionalFormatting sqref="B197:G197">
    <cfRule type="cellIs" dxfId="63" priority="170" operator="lessThan">
      <formula>4</formula>
    </cfRule>
  </conditionalFormatting>
  <conditionalFormatting sqref="B198:G198">
    <cfRule type="cellIs" dxfId="62" priority="169" operator="lessThan">
      <formula>4</formula>
    </cfRule>
  </conditionalFormatting>
  <conditionalFormatting sqref="B199:G199">
    <cfRule type="cellIs" dxfId="61" priority="168" operator="lessThan">
      <formula>4</formula>
    </cfRule>
  </conditionalFormatting>
  <conditionalFormatting sqref="B200:G200">
    <cfRule type="cellIs" dxfId="60" priority="167" operator="lessThan">
      <formula>4</formula>
    </cfRule>
  </conditionalFormatting>
  <conditionalFormatting sqref="B201:G201">
    <cfRule type="cellIs" dxfId="59" priority="166" operator="lessThan">
      <formula>4</formula>
    </cfRule>
  </conditionalFormatting>
  <conditionalFormatting sqref="B202:G202">
    <cfRule type="cellIs" dxfId="58" priority="165" operator="lessThan">
      <formula>4</formula>
    </cfRule>
  </conditionalFormatting>
  <conditionalFormatting sqref="B203:G203">
    <cfRule type="cellIs" dxfId="57" priority="164" operator="lessThan">
      <formula>4</formula>
    </cfRule>
  </conditionalFormatting>
  <conditionalFormatting sqref="B204:G204">
    <cfRule type="cellIs" dxfId="56" priority="163" operator="lessThan">
      <formula>4</formula>
    </cfRule>
  </conditionalFormatting>
  <conditionalFormatting sqref="B205:G205 B208:G208">
    <cfRule type="cellIs" dxfId="55" priority="162" operator="lessThan">
      <formula>4</formula>
    </cfRule>
  </conditionalFormatting>
  <conditionalFormatting sqref="B206:G206 B209:G209">
    <cfRule type="cellIs" dxfId="54" priority="161" operator="lessThan">
      <formula>4</formula>
    </cfRule>
  </conditionalFormatting>
  <conditionalFormatting sqref="B207:G207">
    <cfRule type="cellIs" dxfId="53" priority="160" operator="lessThan">
      <formula>4</formula>
    </cfRule>
  </conditionalFormatting>
  <conditionalFormatting sqref="B210:G210">
    <cfRule type="cellIs" dxfId="52" priority="159" operator="lessThan">
      <formula>4</formula>
    </cfRule>
  </conditionalFormatting>
  <conditionalFormatting sqref="B211:G211">
    <cfRule type="cellIs" dxfId="51" priority="158" operator="lessThan">
      <formula>4</formula>
    </cfRule>
  </conditionalFormatting>
  <conditionalFormatting sqref="B212:G212 B214:G214">
    <cfRule type="cellIs" dxfId="50" priority="157" operator="lessThan">
      <formula>4</formula>
    </cfRule>
  </conditionalFormatting>
  <conditionalFormatting sqref="B213:G213 B215:G215">
    <cfRule type="cellIs" dxfId="49" priority="156" operator="lessThan">
      <formula>4</formula>
    </cfRule>
  </conditionalFormatting>
  <conditionalFormatting sqref="B216:G216 B218:G218 B220:G220">
    <cfRule type="cellIs" dxfId="48" priority="155" operator="lessThan">
      <formula>4</formula>
    </cfRule>
  </conditionalFormatting>
  <conditionalFormatting sqref="B217:G217 B219:G219">
    <cfRule type="cellIs" dxfId="47" priority="154" operator="lessThan">
      <formula>4</formula>
    </cfRule>
  </conditionalFormatting>
  <conditionalFormatting sqref="B221:G221 B223:G223 B225:G226 B228:G228 B230:G232">
    <cfRule type="cellIs" dxfId="46" priority="153" operator="lessThan">
      <formula>4</formula>
    </cfRule>
  </conditionalFormatting>
  <conditionalFormatting sqref="B222:G222 B224:G224 B227:G227 B229:G229">
    <cfRule type="cellIs" dxfId="45" priority="152" operator="lessThan">
      <formula>4</formula>
    </cfRule>
  </conditionalFormatting>
  <conditionalFormatting sqref="B233:G233">
    <cfRule type="cellIs" dxfId="44" priority="151" operator="lessThan">
      <formula>4</formula>
    </cfRule>
  </conditionalFormatting>
  <conditionalFormatting sqref="B234:G234">
    <cfRule type="cellIs" dxfId="43" priority="150" operator="lessThan">
      <formula>4</formula>
    </cfRule>
  </conditionalFormatting>
  <conditionalFormatting sqref="B235:G235">
    <cfRule type="cellIs" dxfId="42" priority="149" operator="lessThan">
      <formula>4</formula>
    </cfRule>
  </conditionalFormatting>
  <conditionalFormatting sqref="B236:G236">
    <cfRule type="cellIs" dxfId="41" priority="148" operator="lessThan">
      <formula>4</formula>
    </cfRule>
  </conditionalFormatting>
  <conditionalFormatting sqref="B237:G241">
    <cfRule type="cellIs" dxfId="40" priority="147" operator="lessThan">
      <formula>4</formula>
    </cfRule>
  </conditionalFormatting>
  <conditionalFormatting sqref="B242:G244">
    <cfRule type="cellIs" dxfId="39" priority="146" operator="lessThan">
      <formula>4</formula>
    </cfRule>
  </conditionalFormatting>
  <conditionalFormatting sqref="B245:G250">
    <cfRule type="cellIs" dxfId="38" priority="145" operator="lessThan">
      <formula>4</formula>
    </cfRule>
  </conditionalFormatting>
  <conditionalFormatting sqref="B251:G258">
    <cfRule type="cellIs" dxfId="37" priority="144" operator="lessThan">
      <formula>4</formula>
    </cfRule>
  </conditionalFormatting>
  <conditionalFormatting sqref="B259:G263">
    <cfRule type="cellIs" dxfId="36" priority="143" operator="lessThan">
      <formula>4</formula>
    </cfRule>
  </conditionalFormatting>
  <conditionalFormatting sqref="B264:G264">
    <cfRule type="cellIs" dxfId="35" priority="142" operator="lessThan">
      <formula>4</formula>
    </cfRule>
  </conditionalFormatting>
  <conditionalFormatting sqref="B265:G265">
    <cfRule type="cellIs" dxfId="34" priority="141" operator="lessThan">
      <formula>4</formula>
    </cfRule>
  </conditionalFormatting>
  <conditionalFormatting sqref="B266:G266">
    <cfRule type="cellIs" dxfId="33" priority="140" operator="lessThan">
      <formula>4</formula>
    </cfRule>
  </conditionalFormatting>
  <conditionalFormatting sqref="B267:G267">
    <cfRule type="cellIs" dxfId="32" priority="139" operator="lessThan">
      <formula>4</formula>
    </cfRule>
  </conditionalFormatting>
  <conditionalFormatting sqref="B268:G268">
    <cfRule type="cellIs" dxfId="31" priority="138" operator="lessThan">
      <formula>4</formula>
    </cfRule>
  </conditionalFormatting>
  <conditionalFormatting sqref="B269:G269">
    <cfRule type="cellIs" dxfId="30" priority="137" operator="lessThan">
      <formula>4</formula>
    </cfRule>
  </conditionalFormatting>
  <conditionalFormatting sqref="B270:G270">
    <cfRule type="cellIs" dxfId="29" priority="136" operator="lessThan">
      <formula>4</formula>
    </cfRule>
  </conditionalFormatting>
  <conditionalFormatting sqref="B271:G271">
    <cfRule type="cellIs" dxfId="28" priority="135" operator="lessThan">
      <formula>4</formula>
    </cfRule>
  </conditionalFormatting>
  <conditionalFormatting sqref="B272:G272">
    <cfRule type="cellIs" dxfId="27" priority="134" operator="lessThan">
      <formula>4</formula>
    </cfRule>
  </conditionalFormatting>
  <conditionalFormatting sqref="B273:G273">
    <cfRule type="cellIs" dxfId="26" priority="133" operator="lessThan">
      <formula>4</formula>
    </cfRule>
  </conditionalFormatting>
  <conditionalFormatting sqref="B274:G274">
    <cfRule type="cellIs" dxfId="25" priority="132" operator="lessThan">
      <formula>4</formula>
    </cfRule>
  </conditionalFormatting>
  <conditionalFormatting sqref="B275:G275">
    <cfRule type="cellIs" dxfId="24" priority="131" operator="lessThan">
      <formula>4</formula>
    </cfRule>
  </conditionalFormatting>
  <conditionalFormatting sqref="B276:G276">
    <cfRule type="cellIs" dxfId="23" priority="130" operator="lessThan">
      <formula>4</formula>
    </cfRule>
  </conditionalFormatting>
  <conditionalFormatting sqref="B277:G277">
    <cfRule type="cellIs" dxfId="22" priority="129" operator="lessThan">
      <formula>4</formula>
    </cfRule>
  </conditionalFormatting>
  <conditionalFormatting sqref="B278:G278">
    <cfRule type="cellIs" dxfId="21" priority="128" operator="lessThan">
      <formula>4</formula>
    </cfRule>
  </conditionalFormatting>
  <conditionalFormatting sqref="B279:G279">
    <cfRule type="cellIs" dxfId="20" priority="127" operator="lessThan">
      <formula>4</formula>
    </cfRule>
  </conditionalFormatting>
  <conditionalFormatting sqref="B280:G280">
    <cfRule type="cellIs" dxfId="19" priority="126" operator="lessThan">
      <formula>4</formula>
    </cfRule>
  </conditionalFormatting>
  <conditionalFormatting sqref="B281:G281">
    <cfRule type="cellIs" dxfId="18" priority="125" operator="lessThan">
      <formula>4</formula>
    </cfRule>
  </conditionalFormatting>
  <conditionalFormatting sqref="B282:G282">
    <cfRule type="cellIs" dxfId="17" priority="124" operator="lessThan">
      <formula>4</formula>
    </cfRule>
  </conditionalFormatting>
  <conditionalFormatting sqref="B283:G283">
    <cfRule type="cellIs" dxfId="16" priority="123" operator="lessThan">
      <formula>4</formula>
    </cfRule>
  </conditionalFormatting>
  <conditionalFormatting sqref="B284:G284">
    <cfRule type="cellIs" dxfId="15" priority="122" operator="lessThan">
      <formula>4</formula>
    </cfRule>
  </conditionalFormatting>
  <conditionalFormatting sqref="B285:G285">
    <cfRule type="cellIs" dxfId="14" priority="121" operator="lessThan">
      <formula>4</formula>
    </cfRule>
  </conditionalFormatting>
  <conditionalFormatting sqref="B286:G286">
    <cfRule type="cellIs" dxfId="13" priority="120" operator="lessThan">
      <formula>4</formula>
    </cfRule>
  </conditionalFormatting>
  <conditionalFormatting sqref="B287:G287">
    <cfRule type="cellIs" dxfId="12" priority="119" operator="lessThan">
      <formula>4</formula>
    </cfRule>
  </conditionalFormatting>
  <conditionalFormatting sqref="B288:G288">
    <cfRule type="cellIs" dxfId="11" priority="118" operator="lessThan">
      <formula>4</formula>
    </cfRule>
  </conditionalFormatting>
  <conditionalFormatting sqref="B289:G294">
    <cfRule type="cellIs" dxfId="10" priority="117" operator="lessThan">
      <formula>4</formula>
    </cfRule>
  </conditionalFormatting>
  <conditionalFormatting sqref="B295:G295">
    <cfRule type="cellIs" dxfId="9" priority="116" operator="lessThan">
      <formula>4</formula>
    </cfRule>
  </conditionalFormatting>
  <conditionalFormatting sqref="B296:G296">
    <cfRule type="cellIs" dxfId="8" priority="115" operator="lessThan">
      <formula>4</formula>
    </cfRule>
  </conditionalFormatting>
  <conditionalFormatting sqref="B297:G297">
    <cfRule type="cellIs" dxfId="7" priority="114" operator="lessThan">
      <formula>4</formula>
    </cfRule>
  </conditionalFormatting>
  <conditionalFormatting sqref="B298:G298">
    <cfRule type="cellIs" dxfId="6" priority="113" operator="lessThan">
      <formula>4</formula>
    </cfRule>
  </conditionalFormatting>
  <conditionalFormatting sqref="B299:G299">
    <cfRule type="cellIs" dxfId="5" priority="112" operator="lessThan">
      <formula>4</formula>
    </cfRule>
  </conditionalFormatting>
  <conditionalFormatting sqref="B300:G300">
    <cfRule type="cellIs" dxfId="4" priority="111" operator="lessThan">
      <formula>4</formula>
    </cfRule>
  </conditionalFormatting>
  <conditionalFormatting sqref="B301:G304">
    <cfRule type="cellIs" dxfId="3" priority="110" operator="lessThan">
      <formula>4</formula>
    </cfRule>
  </conditionalFormatting>
  <conditionalFormatting sqref="B305:G307">
    <cfRule type="cellIs" dxfId="2" priority="109" operator="lessThan">
      <formula>4</formula>
    </cfRule>
  </conditionalFormatting>
  <conditionalFormatting sqref="B308:G308">
    <cfRule type="cellIs" dxfId="1" priority="108" operator="lessThan">
      <formula>4</formula>
    </cfRule>
  </conditionalFormatting>
  <conditionalFormatting sqref="B99:G99">
    <cfRule type="cellIs" dxfId="0" priority="3" operator="lessThan">
      <formula>4</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B3:K84"/>
  <sheetViews>
    <sheetView topLeftCell="F27" zoomScale="110" zoomScaleNormal="110" workbookViewId="0">
      <selection activeCell="Q41" sqref="Q41"/>
    </sheetView>
  </sheetViews>
  <sheetFormatPr defaultRowHeight="13.2" x14ac:dyDescent="0.25"/>
  <cols>
    <col min="2" max="2" width="27.44140625" customWidth="1"/>
    <col min="3" max="8" width="10.88671875" customWidth="1"/>
  </cols>
  <sheetData>
    <row r="3" spans="2:8" ht="39.6" x14ac:dyDescent="0.25">
      <c r="B3" s="442" t="s">
        <v>129</v>
      </c>
      <c r="C3" s="445" t="s">
        <v>206</v>
      </c>
      <c r="D3" s="445" t="s">
        <v>207</v>
      </c>
      <c r="E3" s="445" t="s">
        <v>208</v>
      </c>
      <c r="F3" s="445" t="s">
        <v>209</v>
      </c>
      <c r="G3" s="445" t="s">
        <v>438</v>
      </c>
      <c r="H3" s="445" t="s">
        <v>437</v>
      </c>
    </row>
    <row r="4" spans="2:8" ht="27" customHeight="1" x14ac:dyDescent="0.25">
      <c r="B4" s="446" t="s">
        <v>888</v>
      </c>
      <c r="C4" s="447">
        <f>IFERROR(SUMIF('Reqs x System'!$J$3:$J$308,$B$3,'Reqs x System'!B$3:B$308)/COUNTIF('Reqs x System'!$J$3:$J$308,$B$3),"")</f>
        <v>6.8611111111111116</v>
      </c>
      <c r="D4" s="447">
        <f>IFERROR(SUMIF('Reqs x System'!$J$3:$J$308,$B$3,'Reqs x System'!C$3:C$308)/COUNTIF('Reqs x System'!$J$3:$J$308,$B$3),"")</f>
        <v>7.75</v>
      </c>
      <c r="E4" s="447">
        <f>IFERROR(SUMIF('Reqs x System'!$J$3:$J$308,$B$3,'Reqs x System'!D$3:D$308)/COUNTIF('Reqs x System'!$J$3:$J$308,$B$3),"")</f>
        <v>7.8055555555555562</v>
      </c>
      <c r="F4" s="447">
        <f>IFERROR(SUMIF('Reqs x System'!$J$3:$J$308,$B$3,'Reqs x System'!E$3:E$308)/COUNTIF('Reqs x System'!$J$3:$J$308,$B$3),"")</f>
        <v>8.7777777777777768</v>
      </c>
      <c r="G4" s="447">
        <f>IFERROR(SUMIF('Reqs x System'!$J$3:$J$308,$B$3,'Reqs x System'!F$3:F$308)/COUNTIF('Reqs x System'!$J$3:$J$308,$B$3),"")</f>
        <v>8.3333333333333339</v>
      </c>
      <c r="H4" s="447">
        <f>IFERROR(SUMIF('Reqs x System'!$J$3:$J$308,$B$3,'Reqs x System'!G$3:G$308)/COUNTIF('Reqs x System'!$J$3:$J$308,$B$3),"")</f>
        <v>8</v>
      </c>
    </row>
    <row r="5" spans="2:8" ht="27" customHeight="1" x14ac:dyDescent="0.25">
      <c r="B5" s="446" t="s">
        <v>889</v>
      </c>
      <c r="C5" s="447">
        <f>IFERROR(SUMIF('Reqs x System'!$K$3:$K$308,$B$3,'Reqs x System'!B$3:B$308)/COUNTIF('Reqs x System'!$K$3:$K$308,$B$3),"")</f>
        <v>7</v>
      </c>
      <c r="D5" s="447">
        <f>IFERROR(SUMIF('Reqs x System'!$K$3:$K$308,$B$3,'Reqs x System'!C$3:C$308)/COUNTIF('Reqs x System'!$K$3:$K$308,$B$3),"")</f>
        <v>8.3333333333333339</v>
      </c>
      <c r="E5" s="447">
        <f>IFERROR(SUMIF('Reqs x System'!$K$3:$K$308,$B$3,'Reqs x System'!D$3:D$308)/COUNTIF('Reqs x System'!$K$3:$K$308,$B$3),"")</f>
        <v>8</v>
      </c>
      <c r="F5" s="447">
        <f>IFERROR(SUMIF('Reqs x System'!$K$3:$K$308,$B$3,'Reqs x System'!E$3:E$308)/COUNTIF('Reqs x System'!$K$3:$K$308,$B$3),"")</f>
        <v>8.5</v>
      </c>
      <c r="G5" s="447">
        <f>IFERROR(SUMIF('Reqs x System'!$K$3:$K$308,$B$3,'Reqs x System'!F$3:F$308)/COUNTIF('Reqs x System'!$K$3:$K$308,$B$3),"")</f>
        <v>5.5</v>
      </c>
      <c r="H5" s="447">
        <f>IFERROR(SUMIF('Reqs x System'!$K$3:$K$308,$B$3,'Reqs x System'!G$3:G$308)/COUNTIF('Reqs x System'!$K$3:$K$308,$B$3),"")</f>
        <v>3</v>
      </c>
    </row>
    <row r="6" spans="2:8" ht="27" customHeight="1" x14ac:dyDescent="0.25">
      <c r="B6" s="446" t="s">
        <v>890</v>
      </c>
      <c r="C6" s="447">
        <f>IFERROR(SUMIF('Reqs x System'!$L$3:$L$308,$B$3,'Reqs x System'!B$3:B$308)/COUNTIF('Reqs x System'!$L$3:$L$308,$B$3),"")</f>
        <v>8.7000000000000011</v>
      </c>
      <c r="D6" s="447">
        <f>IFERROR(SUMIF('Reqs x System'!$L$3:$L$308,$B$3,'Reqs x System'!C$3:C$308)/COUNTIF('Reqs x System'!$L$3:$L$308,$B$3),"")</f>
        <v>8.25</v>
      </c>
      <c r="E6" s="447">
        <f>IFERROR(SUMIF('Reqs x System'!$L$3:$L$308,$B$3,'Reqs x System'!D$3:D$308)/COUNTIF('Reqs x System'!$L$3:$L$308,$B$3),"")</f>
        <v>7.9666666666666677</v>
      </c>
      <c r="F6" s="447">
        <f>IFERROR(SUMIF('Reqs x System'!$L$3:$L$308,$B$3,'Reqs x System'!E$3:E$308)/COUNTIF('Reqs x System'!$L$3:$L$308,$B$3),"")</f>
        <v>8.3333333333333339</v>
      </c>
      <c r="G6" s="447">
        <f>IFERROR(SUMIF('Reqs x System'!$L$3:$L$308,$B$3,'Reqs x System'!F$3:F$308)/COUNTIF('Reqs x System'!$L$3:$L$308,$B$3),"")</f>
        <v>8.0499999999999989</v>
      </c>
      <c r="H6" s="447">
        <f>IFERROR(SUMIF('Reqs x System'!$L$3:$L$308,$B$3,'Reqs x System'!G$3:G$308)/COUNTIF('Reqs x System'!$L$3:$L$308,$B$3),"")</f>
        <v>8.25</v>
      </c>
    </row>
    <row r="7" spans="2:8" ht="27" customHeight="1" x14ac:dyDescent="0.25">
      <c r="B7" s="446" t="s">
        <v>891</v>
      </c>
      <c r="C7" s="447">
        <f>IFERROR(SUMIF('Reqs x System'!$M$3:$M$308,$B$3,'Reqs x System'!B$3:B$308)/COUNTIF('Reqs x System'!$M$3:$M$308,$B$3),"")</f>
        <v>8.8000000000000007</v>
      </c>
      <c r="D7" s="447">
        <f>IFERROR(SUMIF('Reqs x System'!$M$3:$M$308,$B$3,'Reqs x System'!C$3:C$308)/COUNTIF('Reqs x System'!$M$3:$M$308,$B$3),"")</f>
        <v>7.6999999999999993</v>
      </c>
      <c r="E7" s="447">
        <f>IFERROR(SUMIF('Reqs x System'!$M$3:$M$308,$B$3,'Reqs x System'!D$3:D$308)/COUNTIF('Reqs x System'!$M$3:$M$308,$B$3),"")</f>
        <v>7.8000000000000007</v>
      </c>
      <c r="F7" s="447">
        <f>IFERROR(SUMIF('Reqs x System'!$M$3:$M$308,$B$3,'Reqs x System'!E$3:E$308)/COUNTIF('Reqs x System'!$M$3:$M$308,$B$3),"")</f>
        <v>7.9</v>
      </c>
      <c r="G7" s="447">
        <f>IFERROR(SUMIF('Reqs x System'!$M$3:$M$308,$B$3,'Reqs x System'!F$3:F$308)/COUNTIF('Reqs x System'!$M$3:$M$308,$B$3),"")</f>
        <v>7.1999999999999993</v>
      </c>
      <c r="H7" s="447">
        <f>IFERROR(SUMIF('Reqs x System'!$M$3:$M$308,$B$3,'Reqs x System'!G$3:G$308)/COUNTIF('Reqs x System'!$M$3:$M$308,$B$3),"")</f>
        <v>8</v>
      </c>
    </row>
    <row r="8" spans="2:8" ht="27" customHeight="1" x14ac:dyDescent="0.25">
      <c r="B8" s="446" t="s">
        <v>892</v>
      </c>
      <c r="C8" s="447">
        <f>IFERROR(SUMIF('Reqs x System'!$N$3:$N$308,$B$3,'Reqs x System'!B$3:B$308)/COUNTIF('Reqs x System'!$N$3:$N$308,$B$3),"")</f>
        <v>8.6444444444444457</v>
      </c>
      <c r="D8" s="447">
        <f>IFERROR(SUMIF('Reqs x System'!$N$3:$N$308,$B$3,'Reqs x System'!C$3:C$308)/COUNTIF('Reqs x System'!$N$3:$N$308,$B$3),"")</f>
        <v>7.9111111111111114</v>
      </c>
      <c r="E8" s="447">
        <f>IFERROR(SUMIF('Reqs x System'!$N$3:$N$308,$B$3,'Reqs x System'!D$3:D$308)/COUNTIF('Reqs x System'!$N$3:$N$308,$B$3),"")</f>
        <v>7.3111111111111109</v>
      </c>
      <c r="F8" s="447">
        <f>IFERROR(SUMIF('Reqs x System'!$N$3:$N$308,$B$3,'Reqs x System'!E$3:E$308)/COUNTIF('Reqs x System'!$N$3:$N$308,$B$3),"")</f>
        <v>6.9333333333333336</v>
      </c>
      <c r="G8" s="447">
        <f>IFERROR(SUMIF('Reqs x System'!$N$3:$N$308,$B$3,'Reqs x System'!F$3:F$308)/COUNTIF('Reqs x System'!$N$3:$N$308,$B$3),"")</f>
        <v>5.6333333333333329</v>
      </c>
      <c r="H8" s="447">
        <f>IFERROR(SUMIF('Reqs x System'!$N$3:$N$308,$B$3,'Reqs x System'!G$3:G$308)/COUNTIF('Reqs x System'!$N$3:$N$308,$B$3),"")</f>
        <v>5.333333333333333</v>
      </c>
    </row>
    <row r="9" spans="2:8" ht="27" customHeight="1" x14ac:dyDescent="0.25">
      <c r="B9" s="446" t="s">
        <v>893</v>
      </c>
      <c r="C9" s="447">
        <f>IFERROR(SUMIF('Reqs x System'!$O$3:$O$308,$B$3,'Reqs x System'!B$3:B$308)/COUNTIF('Reqs x System'!$O$3:$O$308,$B$3),"")</f>
        <v>9</v>
      </c>
      <c r="D9" s="447">
        <f>IFERROR(SUMIF('Reqs x System'!$O$3:$O$308,$B$3,'Reqs x System'!C$3:C$308)/COUNTIF('Reqs x System'!$O$3:$O$308,$B$3),"")</f>
        <v>7</v>
      </c>
      <c r="E9" s="447">
        <f>IFERROR(SUMIF('Reqs x System'!$O$3:$O$308,$B$3,'Reqs x System'!D$3:D$308)/COUNTIF('Reqs x System'!$O$3:$O$308,$B$3),"")</f>
        <v>5.3</v>
      </c>
      <c r="F9" s="447">
        <f>IFERROR(SUMIF('Reqs x System'!$O$3:$O$308,$B$3,'Reqs x System'!E$3:E$308)/COUNTIF('Reqs x System'!$O$3:$O$308,$B$3),"")</f>
        <v>8.25</v>
      </c>
      <c r="G9" s="447">
        <f>IFERROR(SUMIF('Reqs x System'!$O$3:$O$308,$B$3,'Reqs x System'!F$3:F$308)/COUNTIF('Reqs x System'!$O$3:$O$308,$B$3),"")</f>
        <v>8.25</v>
      </c>
      <c r="H9" s="447">
        <f>IFERROR(SUMIF('Reqs x System'!$O$3:$O$308,$B$3,'Reqs x System'!G$3:G$308)/COUNTIF('Reqs x System'!$O$3:$O$308,$B$3),"")</f>
        <v>7.75</v>
      </c>
    </row>
    <row r="10" spans="2:8" ht="27" customHeight="1" x14ac:dyDescent="0.25">
      <c r="B10" s="446" t="s">
        <v>894</v>
      </c>
      <c r="C10" s="447">
        <f>IFERROR(SUMIF('Reqs x System'!$P$3:$P$308,$B$3,'Reqs x System'!B$3:B$308)/COUNTIF('Reqs x System'!$P$3:$P$308,$B$3),"")</f>
        <v>8.1666666666666661</v>
      </c>
      <c r="D10" s="447">
        <f>IFERROR(SUMIF('Reqs x System'!$P$3:$P$308,$B$3,'Reqs x System'!C$3:C$308)/COUNTIF('Reqs x System'!$P$3:$P$308,$B$3),"")</f>
        <v>9</v>
      </c>
      <c r="E10" s="447">
        <f>IFERROR(SUMIF('Reqs x System'!$P$3:$P$308,$B$3,'Reqs x System'!D$3:D$308)/COUNTIF('Reqs x System'!$P$3:$P$308,$B$3),"")</f>
        <v>9.1666666666666679</v>
      </c>
      <c r="F10" s="447">
        <f>IFERROR(SUMIF('Reqs x System'!$P$3:$P$308,$B$3,'Reqs x System'!E$3:E$308)/COUNTIF('Reqs x System'!$P$3:$P$308,$B$3),"")</f>
        <v>6.25</v>
      </c>
      <c r="G10" s="447">
        <f>IFERROR(SUMIF('Reqs x System'!$P$3:$P$308,$B$3,'Reqs x System'!F$3:F$308)/COUNTIF('Reqs x System'!$P$3:$P$308,$B$3),"")</f>
        <v>7</v>
      </c>
      <c r="H10" s="447">
        <f>IFERROR(SUMIF('Reqs x System'!$P$3:$P$308,$B$3,'Reqs x System'!G$3:G$308)/COUNTIF('Reqs x System'!$P$3:$P$308,$B$3),"")</f>
        <v>8.5</v>
      </c>
    </row>
    <row r="11" spans="2:8" ht="21" customHeight="1" x14ac:dyDescent="0.25">
      <c r="B11" s="448" t="str">
        <f>"Average based on "&amp;B3</f>
        <v>Average based on High</v>
      </c>
      <c r="C11" s="447">
        <f>AVERAGE(C4:C10)</f>
        <v>8.1674603174603178</v>
      </c>
      <c r="D11" s="447">
        <f t="shared" ref="D11:H11" si="0">AVERAGE(D4:D10)</f>
        <v>7.9920634920634921</v>
      </c>
      <c r="E11" s="447">
        <f t="shared" si="0"/>
        <v>7.6214285714285728</v>
      </c>
      <c r="F11" s="447">
        <f t="shared" si="0"/>
        <v>7.8492063492063489</v>
      </c>
      <c r="G11" s="447">
        <f t="shared" si="0"/>
        <v>7.1380952380952385</v>
      </c>
      <c r="H11" s="447">
        <f t="shared" si="0"/>
        <v>6.9761904761904763</v>
      </c>
    </row>
    <row r="12" spans="2:8" x14ac:dyDescent="0.25">
      <c r="C12" s="441">
        <f>RANK(C11,$C11:$H11)</f>
        <v>1</v>
      </c>
      <c r="D12" s="441">
        <f t="shared" ref="D12" si="1">RANK(D11,$C11:$H11)</f>
        <v>2</v>
      </c>
      <c r="E12" s="441">
        <f t="shared" ref="E12" si="2">RANK(E11,$C11:$H11)</f>
        <v>4</v>
      </c>
      <c r="F12" s="441">
        <f t="shared" ref="F12" si="3">RANK(F11,$C11:$H11)</f>
        <v>3</v>
      </c>
      <c r="G12" s="441">
        <f t="shared" ref="G12" si="4">RANK(G11,$C11:$H11)</f>
        <v>5</v>
      </c>
      <c r="H12" s="441">
        <f t="shared" ref="H12" si="5">RANK(H11,$C11:$H11)</f>
        <v>6</v>
      </c>
    </row>
    <row r="13" spans="2:8" x14ac:dyDescent="0.25">
      <c r="B13" s="449" t="s">
        <v>895</v>
      </c>
      <c r="C13" s="443">
        <f>ScoreSummary!C$13/10</f>
        <v>8.0834808327550824</v>
      </c>
      <c r="D13" s="443">
        <f>ScoreSummary!D$13/10</f>
        <v>7.8947002490590261</v>
      </c>
      <c r="E13" s="443">
        <f>ScoreSummary!E$13/10</f>
        <v>6.8836860489490279</v>
      </c>
      <c r="F13" s="443">
        <f>ScoreSummary!F$13/10</f>
        <v>7.1748443986853321</v>
      </c>
      <c r="G13" s="443">
        <f>ScoreSummary!G$13/10</f>
        <v>6.4590286439236237</v>
      </c>
      <c r="H13" s="443">
        <f>ScoreSummary!H$13/10</f>
        <v>5.9601483893876317</v>
      </c>
    </row>
    <row r="14" spans="2:8" x14ac:dyDescent="0.25">
      <c r="C14" s="441">
        <f>RANK(C13,$C13:$H13)</f>
        <v>1</v>
      </c>
      <c r="D14" s="441">
        <f t="shared" ref="D14" si="6">RANK(D13,$C13:$H13)</f>
        <v>2</v>
      </c>
      <c r="E14" s="441">
        <f t="shared" ref="E14" si="7">RANK(E13,$C13:$H13)</f>
        <v>4</v>
      </c>
      <c r="F14" s="441">
        <f t="shared" ref="F14" si="8">RANK(F13,$C13:$H13)</f>
        <v>3</v>
      </c>
      <c r="G14" s="441">
        <f t="shared" ref="G14" si="9">RANK(G13,$C13:$H13)</f>
        <v>5</v>
      </c>
      <c r="H14" s="441">
        <f t="shared" ref="H14" si="10">RANK(H13,$C13:$H13)</f>
        <v>6</v>
      </c>
    </row>
    <row r="15" spans="2:8" x14ac:dyDescent="0.25">
      <c r="B15" s="450" t="str">
        <f>B3&amp;" Vs Average"</f>
        <v>High Vs Average</v>
      </c>
      <c r="C15" s="444">
        <f>C11-C13</f>
        <v>8.3979484705235308E-2</v>
      </c>
      <c r="D15" s="444">
        <f t="shared" ref="D15:H15" si="11">D11-D13</f>
        <v>9.7363243004465971E-2</v>
      </c>
      <c r="E15" s="444">
        <f t="shared" si="11"/>
        <v>0.73774252247954486</v>
      </c>
      <c r="F15" s="444">
        <f t="shared" si="11"/>
        <v>0.67436195052101677</v>
      </c>
      <c r="G15" s="444">
        <f t="shared" si="11"/>
        <v>0.67906659417161475</v>
      </c>
      <c r="H15" s="444">
        <f t="shared" si="11"/>
        <v>1.0160420868028446</v>
      </c>
    </row>
    <row r="17" spans="2:8" ht="39.6" x14ac:dyDescent="0.25">
      <c r="B17" s="442" t="s">
        <v>130</v>
      </c>
      <c r="C17" s="445" t="s">
        <v>206</v>
      </c>
      <c r="D17" s="445" t="s">
        <v>207</v>
      </c>
      <c r="E17" s="445" t="s">
        <v>208</v>
      </c>
      <c r="F17" s="445" t="s">
        <v>209</v>
      </c>
      <c r="G17" s="445" t="s">
        <v>438</v>
      </c>
      <c r="H17" s="445" t="s">
        <v>437</v>
      </c>
    </row>
    <row r="18" spans="2:8" ht="27" customHeight="1" x14ac:dyDescent="0.25">
      <c r="B18" s="446" t="s">
        <v>888</v>
      </c>
      <c r="C18" s="447">
        <f>IFERROR(SUMIF('Reqs x System'!$J$3:$J$308,$B$17,'Reqs x System'!B$3:B$308)/COUNTIF('Reqs x System'!$J$3:$J$308,$B$17),"")</f>
        <v>8.4166666666666661</v>
      </c>
      <c r="D18" s="447">
        <f>IFERROR(SUMIF('Reqs x System'!$J$3:$J$308,$B$17,'Reqs x System'!C$3:C$308)/COUNTIF('Reqs x System'!$J$3:$J$308,$B$17),"")</f>
        <v>6.25</v>
      </c>
      <c r="E18" s="447">
        <f>IFERROR(SUMIF('Reqs x System'!$J$3:$J$308,$B$17,'Reqs x System'!D$3:D$308)/COUNTIF('Reqs x System'!$J$3:$J$308,$B$17),"")</f>
        <v>5.3888888888888893</v>
      </c>
      <c r="F18" s="447">
        <f>IFERROR(SUMIF('Reqs x System'!$J$3:$J$308,$B$17,'Reqs x System'!E$3:E$308)/COUNTIF('Reqs x System'!$J$3:$J$308,$B$17),"")</f>
        <v>7.6111111111111116</v>
      </c>
      <c r="G18" s="447">
        <f>IFERROR(SUMIF('Reqs x System'!$J$3:$J$308,$B$17,'Reqs x System'!F$3:F$308)/COUNTIF('Reqs x System'!$J$3:$J$308,$B$17),"")</f>
        <v>6.7777777777777777</v>
      </c>
      <c r="H18" s="447">
        <f>IFERROR(SUMIF('Reqs x System'!$J$3:$J$308,$B$17,'Reqs x System'!G$3:G$308)/COUNTIF('Reqs x System'!$J$3:$J$308,$B$17),"")</f>
        <v>4.333333333333333</v>
      </c>
    </row>
    <row r="19" spans="2:8" ht="27" customHeight="1" x14ac:dyDescent="0.25">
      <c r="B19" s="446" t="s">
        <v>889</v>
      </c>
      <c r="C19" s="447">
        <f>IFERROR(SUMIF('Reqs x System'!$K$3:$K$308,$B$17,'Reqs x System'!B$3:B$308)/COUNTIF('Reqs x System'!$K$3:$K$308,$B$17),"")</f>
        <v>8.3333333333333339</v>
      </c>
      <c r="D19" s="447">
        <f>IFERROR(SUMIF('Reqs x System'!$K$3:$K$308,$B$17,'Reqs x System'!C$3:C$308)/COUNTIF('Reqs x System'!$K$3:$K$308,$B$17),"")</f>
        <v>8.3333333333333339</v>
      </c>
      <c r="E19" s="447">
        <f>IFERROR(SUMIF('Reqs x System'!$K$3:$K$308,$B$17,'Reqs x System'!D$3:D$308)/COUNTIF('Reqs x System'!$K$3:$K$308,$B$17),"")</f>
        <v>6.333333333333333</v>
      </c>
      <c r="F19" s="447">
        <f>IFERROR(SUMIF('Reqs x System'!$K$3:$K$308,$B$17,'Reqs x System'!E$3:E$308)/COUNTIF('Reqs x System'!$K$3:$K$308,$B$17),"")</f>
        <v>5</v>
      </c>
      <c r="G19" s="447">
        <f>IFERROR(SUMIF('Reqs x System'!$K$3:$K$308,$B$17,'Reqs x System'!F$3:F$308)/COUNTIF('Reqs x System'!$K$3:$K$308,$B$17),"")</f>
        <v>2.5</v>
      </c>
      <c r="H19" s="447">
        <f>IFERROR(SUMIF('Reqs x System'!$K$3:$K$308,$B$17,'Reqs x System'!G$3:G$308)/COUNTIF('Reqs x System'!$K$3:$K$308,$B$17),"")</f>
        <v>0</v>
      </c>
    </row>
    <row r="20" spans="2:8" ht="27" customHeight="1" x14ac:dyDescent="0.25">
      <c r="B20" s="446" t="s">
        <v>890</v>
      </c>
      <c r="C20" s="447">
        <f>IFERROR(SUMIF('Reqs x System'!$L$3:$L$308,$B$17,'Reqs x System'!B$3:B$308)/COUNTIF('Reqs x System'!$L$3:$L$308,$B$17),"")</f>
        <v>9.1555555555555568</v>
      </c>
      <c r="D20" s="447">
        <f>IFERROR(SUMIF('Reqs x System'!$L$3:$L$308,$B$17,'Reqs x System'!C$3:C$308)/COUNTIF('Reqs x System'!$L$3:$L$308,$B$17),"")</f>
        <v>9.2222222222222232</v>
      </c>
      <c r="E20" s="447">
        <f>IFERROR(SUMIF('Reqs x System'!$L$3:$L$308,$B$17,'Reqs x System'!D$3:D$308)/COUNTIF('Reqs x System'!$L$3:$L$308,$B$17),"")</f>
        <v>8.3055555555555554</v>
      </c>
      <c r="F20" s="447">
        <f>IFERROR(SUMIF('Reqs x System'!$L$3:$L$308,$B$17,'Reqs x System'!E$3:E$308)/COUNTIF('Reqs x System'!$L$3:$L$308,$B$17),"")</f>
        <v>7.7583333333333337</v>
      </c>
      <c r="G20" s="447">
        <f>IFERROR(SUMIF('Reqs x System'!$L$3:$L$308,$B$17,'Reqs x System'!F$3:F$308)/COUNTIF('Reqs x System'!$L$3:$L$308,$B$17),"")</f>
        <v>7.7583333333333329</v>
      </c>
      <c r="H20" s="447">
        <f>IFERROR(SUMIF('Reqs x System'!$L$3:$L$308,$B$17,'Reqs x System'!G$3:G$308)/COUNTIF('Reqs x System'!$L$3:$L$308,$B$17),"")</f>
        <v>7.375</v>
      </c>
    </row>
    <row r="21" spans="2:8" ht="27" customHeight="1" x14ac:dyDescent="0.25">
      <c r="B21" s="446" t="s">
        <v>891</v>
      </c>
      <c r="C21" s="447">
        <f>IFERROR(SUMIF('Reqs x System'!$M$3:$M$308,$B$17,'Reqs x System'!B$3:B$308)/COUNTIF('Reqs x System'!$M$3:$M$308,$B$17),"")</f>
        <v>9.15</v>
      </c>
      <c r="D21" s="447">
        <f>IFERROR(SUMIF('Reqs x System'!$M$3:$M$308,$B$17,'Reqs x System'!C$3:C$308)/COUNTIF('Reqs x System'!$M$3:$M$308,$B$17),"")</f>
        <v>8.25</v>
      </c>
      <c r="E21" s="447">
        <f>IFERROR(SUMIF('Reqs x System'!$M$3:$M$308,$B$17,'Reqs x System'!D$3:D$308)/COUNTIF('Reqs x System'!$M$3:$M$308,$B$17),"")</f>
        <v>8.4</v>
      </c>
      <c r="F21" s="447">
        <f>IFERROR(SUMIF('Reqs x System'!$M$3:$M$308,$B$17,'Reqs x System'!E$3:E$308)/COUNTIF('Reqs x System'!$M$3:$M$308,$B$17),"")</f>
        <v>8.6</v>
      </c>
      <c r="G21" s="447">
        <f>IFERROR(SUMIF('Reqs x System'!$M$3:$M$308,$B$17,'Reqs x System'!F$3:F$308)/COUNTIF('Reqs x System'!$M$3:$M$308,$B$17),"")</f>
        <v>8.35</v>
      </c>
      <c r="H21" s="447">
        <f>IFERROR(SUMIF('Reqs x System'!$M$3:$M$308,$B$17,'Reqs x System'!G$3:G$308)/COUNTIF('Reqs x System'!$M$3:$M$308,$B$17),"")</f>
        <v>9</v>
      </c>
    </row>
    <row r="22" spans="2:8" ht="27" customHeight="1" x14ac:dyDescent="0.25">
      <c r="B22" s="446" t="s">
        <v>892</v>
      </c>
      <c r="C22" s="447">
        <f>IFERROR(SUMIF('Reqs x System'!$N$3:$N$308,$B$17,'Reqs x System'!B$3:B$308)/COUNTIF('Reqs x System'!$N$3:$N$308,$B$17),"")</f>
        <v>9.15</v>
      </c>
      <c r="D22" s="447">
        <f>IFERROR(SUMIF('Reqs x System'!$N$3:$N$308,$B$17,'Reqs x System'!C$3:C$308)/COUNTIF('Reqs x System'!$N$3:$N$308,$B$17),"")</f>
        <v>8.25</v>
      </c>
      <c r="E22" s="447">
        <f>IFERROR(SUMIF('Reqs x System'!$N$3:$N$308,$B$17,'Reqs x System'!D$3:D$308)/COUNTIF('Reqs x System'!$N$3:$N$308,$B$17),"")</f>
        <v>8.4</v>
      </c>
      <c r="F22" s="447">
        <f>IFERROR(SUMIF('Reqs x System'!$N$3:$N$308,$B$17,'Reqs x System'!E$3:E$308)/COUNTIF('Reqs x System'!$N$3:$N$308,$B$17),"")</f>
        <v>8.6</v>
      </c>
      <c r="G22" s="447">
        <f>IFERROR(SUMIF('Reqs x System'!$N$3:$N$308,$B$17,'Reqs x System'!F$3:F$308)/COUNTIF('Reqs x System'!$N$3:$N$308,$B$17),"")</f>
        <v>8.35</v>
      </c>
      <c r="H22" s="447">
        <f>IFERROR(SUMIF('Reqs x System'!$N$3:$N$308,$B$17,'Reqs x System'!G$3:G$308)/COUNTIF('Reqs x System'!$N$3:$N$308,$B$17),"")</f>
        <v>9</v>
      </c>
    </row>
    <row r="23" spans="2:8" ht="27" customHeight="1" x14ac:dyDescent="0.25">
      <c r="B23" s="446" t="s">
        <v>893</v>
      </c>
      <c r="C23" s="447">
        <f>IFERROR(SUMIF('Reqs x System'!$O$3:$O$308,$B$17,'Reqs x System'!B$3:B$308)/COUNTIF('Reqs x System'!$O$3:$O$308,$B$17),"")</f>
        <v>8.3523809523809511</v>
      </c>
      <c r="D23" s="447">
        <f>IFERROR(SUMIF('Reqs x System'!$O$3:$O$308,$B$17,'Reqs x System'!C$3:C$308)/COUNTIF('Reqs x System'!$O$3:$O$308,$B$17),"")</f>
        <v>7.5142857142857151</v>
      </c>
      <c r="E23" s="447">
        <f>IFERROR(SUMIF('Reqs x System'!$O$3:$O$308,$B$17,'Reqs x System'!D$3:D$308)/COUNTIF('Reqs x System'!$O$3:$O$308,$B$17),"")</f>
        <v>7.4047619047619051</v>
      </c>
      <c r="F23" s="447">
        <f>IFERROR(SUMIF('Reqs x System'!$O$3:$O$308,$B$17,'Reqs x System'!E$3:E$308)/COUNTIF('Reqs x System'!$O$3:$O$308,$B$17),"")</f>
        <v>6.4642857142857144</v>
      </c>
      <c r="G23" s="447">
        <f>IFERROR(SUMIF('Reqs x System'!$O$3:$O$308,$B$17,'Reqs x System'!F$3:F$308)/COUNTIF('Reqs x System'!$O$3:$O$308,$B$17),"")</f>
        <v>4.5714285714285712</v>
      </c>
      <c r="H23" s="447">
        <f>IFERROR(SUMIF('Reqs x System'!$O$3:$O$308,$B$17,'Reqs x System'!G$3:G$308)/COUNTIF('Reqs x System'!$O$3:$O$308,$B$17),"")</f>
        <v>3.6071428571428572</v>
      </c>
    </row>
    <row r="24" spans="2:8" ht="27" customHeight="1" x14ac:dyDescent="0.25">
      <c r="B24" s="446" t="s">
        <v>894</v>
      </c>
      <c r="C24" s="447">
        <f>AVERAGE(C17:C23)</f>
        <v>8.7596560846560845</v>
      </c>
      <c r="D24" s="447">
        <f t="shared" ref="D24" si="12">AVERAGE(D17:D23)</f>
        <v>7.9699735449735449</v>
      </c>
      <c r="E24" s="447">
        <f t="shared" ref="E24" si="13">AVERAGE(E17:E23)</f>
        <v>7.3720899470899468</v>
      </c>
      <c r="F24" s="447">
        <f t="shared" ref="F24" si="14">AVERAGE(F17:F23)</f>
        <v>7.3389550264550261</v>
      </c>
      <c r="G24" s="447">
        <f t="shared" ref="G24" si="15">AVERAGE(G17:G23)</f>
        <v>6.384589947089947</v>
      </c>
      <c r="H24" s="447">
        <f t="shared" ref="H24" si="16">AVERAGE(H17:H23)</f>
        <v>5.5525793650793647</v>
      </c>
    </row>
    <row r="25" spans="2:8" ht="21" customHeight="1" x14ac:dyDescent="0.25">
      <c r="B25" s="448" t="str">
        <f>"Average based on "&amp;B17</f>
        <v>Average based on Medium</v>
      </c>
      <c r="C25" s="447">
        <f>AVERAGE(C18:C24)</f>
        <v>8.7596560846560845</v>
      </c>
      <c r="D25" s="447">
        <f t="shared" ref="D25" si="17">AVERAGE(D18:D24)</f>
        <v>7.9699735449735458</v>
      </c>
      <c r="E25" s="447">
        <f t="shared" ref="E25" si="18">AVERAGE(E18:E24)</f>
        <v>7.3720899470899468</v>
      </c>
      <c r="F25" s="447">
        <f t="shared" ref="F25" si="19">AVERAGE(F18:F24)</f>
        <v>7.3389550264550261</v>
      </c>
      <c r="G25" s="447">
        <f t="shared" ref="G25" si="20">AVERAGE(G18:G24)</f>
        <v>6.3845899470899479</v>
      </c>
      <c r="H25" s="447">
        <f t="shared" ref="H25" si="21">AVERAGE(H18:H24)</f>
        <v>5.5525793650793656</v>
      </c>
    </row>
    <row r="26" spans="2:8" x14ac:dyDescent="0.25">
      <c r="C26" s="441">
        <f>RANK(C25,$C25:$H25)</f>
        <v>1</v>
      </c>
      <c r="D26" s="441">
        <f t="shared" ref="D26" si="22">RANK(D25,$C25:$H25)</f>
        <v>2</v>
      </c>
      <c r="E26" s="441">
        <f t="shared" ref="E26" si="23">RANK(E25,$C25:$H25)</f>
        <v>3</v>
      </c>
      <c r="F26" s="441">
        <f t="shared" ref="F26" si="24">RANK(F25,$C25:$H25)</f>
        <v>4</v>
      </c>
      <c r="G26" s="441">
        <f t="shared" ref="G26" si="25">RANK(G25,$C25:$H25)</f>
        <v>5</v>
      </c>
      <c r="H26" s="441">
        <f t="shared" ref="H26" si="26">RANK(H25,$C25:$H25)</f>
        <v>6</v>
      </c>
    </row>
    <row r="27" spans="2:8" x14ac:dyDescent="0.25">
      <c r="B27" s="449" t="s">
        <v>895</v>
      </c>
      <c r="C27" s="443">
        <f>ScoreSummary!C$13/10</f>
        <v>8.0834808327550824</v>
      </c>
      <c r="D27" s="443">
        <f>ScoreSummary!D$13/10</f>
        <v>7.8947002490590261</v>
      </c>
      <c r="E27" s="443">
        <f>ScoreSummary!E$13/10</f>
        <v>6.8836860489490279</v>
      </c>
      <c r="F27" s="443">
        <f>ScoreSummary!F$13/10</f>
        <v>7.1748443986853321</v>
      </c>
      <c r="G27" s="443">
        <f>ScoreSummary!G$13/10</f>
        <v>6.4590286439236237</v>
      </c>
      <c r="H27" s="443">
        <f>ScoreSummary!H$13/10</f>
        <v>5.9601483893876317</v>
      </c>
    </row>
    <row r="28" spans="2:8" x14ac:dyDescent="0.25">
      <c r="C28" s="441">
        <f>RANK(C27,$C27:$H27)</f>
        <v>1</v>
      </c>
      <c r="D28" s="441">
        <f t="shared" ref="D28" si="27">RANK(D27,$C27:$H27)</f>
        <v>2</v>
      </c>
      <c r="E28" s="441">
        <f t="shared" ref="E28" si="28">RANK(E27,$C27:$H27)</f>
        <v>4</v>
      </c>
      <c r="F28" s="441">
        <f t="shared" ref="F28" si="29">RANK(F27,$C27:$H27)</f>
        <v>3</v>
      </c>
      <c r="G28" s="441">
        <f t="shared" ref="G28" si="30">RANK(G27,$C27:$H27)</f>
        <v>5</v>
      </c>
      <c r="H28" s="441">
        <f t="shared" ref="H28" si="31">RANK(H27,$C27:$H27)</f>
        <v>6</v>
      </c>
    </row>
    <row r="29" spans="2:8" x14ac:dyDescent="0.25">
      <c r="B29" s="450" t="str">
        <f>B17&amp;" Vs Average"</f>
        <v>Medium Vs Average</v>
      </c>
      <c r="C29" s="444">
        <f>C25-C27</f>
        <v>0.67617525190100203</v>
      </c>
      <c r="D29" s="444">
        <f t="shared" ref="D29:H29" si="32">D25-D27</f>
        <v>7.52732959145197E-2</v>
      </c>
      <c r="E29" s="444">
        <f t="shared" si="32"/>
        <v>0.48840389814091889</v>
      </c>
      <c r="F29" s="444">
        <f t="shared" si="32"/>
        <v>0.16411062776969398</v>
      </c>
      <c r="G29" s="444">
        <f t="shared" si="32"/>
        <v>-7.4438696833675877E-2</v>
      </c>
      <c r="H29" s="444">
        <f t="shared" si="32"/>
        <v>-0.40756902430826614</v>
      </c>
    </row>
    <row r="30" spans="2:8" x14ac:dyDescent="0.25">
      <c r="B30" s="450"/>
      <c r="C30" s="444"/>
      <c r="D30" s="444"/>
      <c r="E30" s="444"/>
      <c r="F30" s="444"/>
      <c r="G30" s="444"/>
      <c r="H30" s="444"/>
    </row>
    <row r="32" spans="2:8" ht="39.6" x14ac:dyDescent="0.25">
      <c r="B32" s="442" t="s">
        <v>131</v>
      </c>
      <c r="C32" s="445" t="s">
        <v>206</v>
      </c>
      <c r="D32" s="445" t="s">
        <v>207</v>
      </c>
      <c r="E32" s="445" t="s">
        <v>208</v>
      </c>
      <c r="F32" s="445" t="s">
        <v>209</v>
      </c>
      <c r="G32" s="445" t="s">
        <v>438</v>
      </c>
      <c r="H32" s="445" t="s">
        <v>437</v>
      </c>
    </row>
    <row r="33" spans="2:11" ht="27" customHeight="1" x14ac:dyDescent="0.25">
      <c r="B33" s="446" t="s">
        <v>888</v>
      </c>
      <c r="C33" s="447">
        <f>IFERROR(SUMIF('Reqs x System'!$J$3:$J$308,$B$32,'Reqs x System'!B$3:B$308)/COUNTIF('Reqs x System'!$J$3:$J$308,$B$32),"")</f>
        <v>9.6458333333333321</v>
      </c>
      <c r="D33" s="447">
        <f>IFERROR(SUMIF('Reqs x System'!$J$3:$J$308,$B$32,'Reqs x System'!C$3:C$308)/COUNTIF('Reqs x System'!$J$3:$J$308,$B$32),"")</f>
        <v>9.1458333333333321</v>
      </c>
      <c r="E33" s="447">
        <f>IFERROR(SUMIF('Reqs x System'!$J$3:$J$308,$B$32,'Reqs x System'!D$3:D$308)/COUNTIF('Reqs x System'!$J$3:$J$308,$B$32),"")</f>
        <v>9.1458333333333321</v>
      </c>
      <c r="F33" s="447">
        <f>IFERROR(SUMIF('Reqs x System'!$J$3:$J$308,$B$32,'Reqs x System'!E$3:E$308)/COUNTIF('Reqs x System'!$J$3:$J$308,$B$32),"")</f>
        <v>8.0833333333333321</v>
      </c>
      <c r="G33" s="447">
        <f>IFERROR(SUMIF('Reqs x System'!$J$3:$J$308,$B$32,'Reqs x System'!F$3:F$308)/COUNTIF('Reqs x System'!$J$3:$J$308,$B$32),"")</f>
        <v>7.0833333333333339</v>
      </c>
      <c r="H33" s="447">
        <f>IFERROR(SUMIF('Reqs x System'!$J$3:$J$308,$B$32,'Reqs x System'!G$3:G$308)/COUNTIF('Reqs x System'!$J$3:$J$308,$B$32),"")</f>
        <v>4.9166666666666661</v>
      </c>
    </row>
    <row r="34" spans="2:11" ht="27" customHeight="1" x14ac:dyDescent="0.25">
      <c r="B34" s="446" t="s">
        <v>889</v>
      </c>
      <c r="C34" s="447">
        <f>IFERROR(SUMIF('Reqs x System'!$K$3:$K$308,$B$32,'Reqs x System'!B$3:B$308)/COUNTIF('Reqs x System'!$K$3:$K$308,$B$32),"")</f>
        <v>8.3333333333333339</v>
      </c>
      <c r="D34" s="447">
        <f>IFERROR(SUMIF('Reqs x System'!$K$3:$K$308,$B$32,'Reqs x System'!C$3:C$308)/COUNTIF('Reqs x System'!$K$3:$K$308,$B$32),"")</f>
        <v>6.666666666666667</v>
      </c>
      <c r="E34" s="447">
        <f>IFERROR(SUMIF('Reqs x System'!$K$3:$K$308,$B$32,'Reqs x System'!D$3:D$308)/COUNTIF('Reqs x System'!$K$3:$K$308,$B$32),"")</f>
        <v>6.333333333333333</v>
      </c>
      <c r="F34" s="447">
        <f>IFERROR(SUMIF('Reqs x System'!$K$3:$K$308,$B$32,'Reqs x System'!E$3:E$308)/COUNTIF('Reqs x System'!$K$3:$K$308,$B$32),"")</f>
        <v>9.25</v>
      </c>
      <c r="G34" s="447">
        <f>IFERROR(SUMIF('Reqs x System'!$K$3:$K$308,$B$32,'Reqs x System'!F$3:F$308)/COUNTIF('Reqs x System'!$K$3:$K$308,$B$32),"")</f>
        <v>7.25</v>
      </c>
      <c r="H34" s="447">
        <f>IFERROR(SUMIF('Reqs x System'!$K$3:$K$308,$B$32,'Reqs x System'!G$3:G$308)/COUNTIF('Reqs x System'!$K$3:$K$308,$B$32),"")</f>
        <v>5.875</v>
      </c>
    </row>
    <row r="35" spans="2:11" ht="27" customHeight="1" x14ac:dyDescent="0.25">
      <c r="B35" s="446" t="s">
        <v>890</v>
      </c>
      <c r="C35" s="447">
        <f>IFERROR(SUMIF('Reqs x System'!$L$3:$L$308,$B$32,'Reqs x System'!B$3:B$308)/COUNTIF('Reqs x System'!$L$3:$L$308,$B$32),"")</f>
        <v>6.7777777777777786</v>
      </c>
      <c r="D35" s="447">
        <f>IFERROR(SUMIF('Reqs x System'!$L$3:$L$308,$B$32,'Reqs x System'!C$3:C$308)/COUNTIF('Reqs x System'!$L$3:$L$308,$B$32),"")</f>
        <v>6.1333333333333329</v>
      </c>
      <c r="E35" s="447">
        <f>IFERROR(SUMIF('Reqs x System'!$L$3:$L$308,$B$32,'Reqs x System'!D$3:D$308)/COUNTIF('Reqs x System'!$L$3:$L$308,$B$32),"")</f>
        <v>4.666666666666667</v>
      </c>
      <c r="F35" s="447">
        <f>IFERROR(SUMIF('Reqs x System'!$L$3:$L$308,$B$32,'Reqs x System'!E$3:E$308)/COUNTIF('Reqs x System'!$L$3:$L$308,$B$32),"")</f>
        <v>6.5666666666666664</v>
      </c>
      <c r="G35" s="447">
        <f>IFERROR(SUMIF('Reqs x System'!$L$3:$L$308,$B$32,'Reqs x System'!F$3:F$308)/COUNTIF('Reqs x System'!$L$3:$L$308,$B$32),"")</f>
        <v>5.0333333333333332</v>
      </c>
      <c r="H35" s="447">
        <f>IFERROR(SUMIF('Reqs x System'!$L$3:$L$308,$B$32,'Reqs x System'!G$3:G$308)/COUNTIF('Reqs x System'!$L$3:$L$308,$B$32),"")</f>
        <v>3.9166666666666665</v>
      </c>
    </row>
    <row r="36" spans="2:11" ht="27" customHeight="1" x14ac:dyDescent="0.25">
      <c r="B36" s="446" t="s">
        <v>891</v>
      </c>
      <c r="C36" s="447">
        <f>IFERROR(SUMIF('Reqs x System'!$M$3:$M$308,$B$32,'Reqs x System'!B$3:B$308)/COUNTIF('Reqs x System'!$M$3:$M$308,$B$32),"")</f>
        <v>7.8666666666666671</v>
      </c>
      <c r="D36" s="447">
        <f>IFERROR(SUMIF('Reqs x System'!$M$3:$M$308,$B$32,'Reqs x System'!C$3:C$308)/COUNTIF('Reqs x System'!$M$3:$M$308,$B$32),"")</f>
        <v>7.2</v>
      </c>
      <c r="E36" s="447">
        <f>IFERROR(SUMIF('Reqs x System'!$M$3:$M$308,$B$32,'Reqs x System'!D$3:D$308)/COUNTIF('Reqs x System'!$M$3:$M$308,$B$32),"")</f>
        <v>8.6666666666666661</v>
      </c>
      <c r="F36" s="447">
        <f>IFERROR(SUMIF('Reqs x System'!$M$3:$M$308,$B$32,'Reqs x System'!E$3:E$308)/COUNTIF('Reqs x System'!$M$3:$M$308,$B$32),"")</f>
        <v>8.5333333333333332</v>
      </c>
      <c r="G36" s="447">
        <f>IFERROR(SUMIF('Reqs x System'!$M$3:$M$308,$B$32,'Reqs x System'!F$3:F$308)/COUNTIF('Reqs x System'!$M$3:$M$308,$B$32),"")</f>
        <v>7.666666666666667</v>
      </c>
      <c r="H36" s="447">
        <f>IFERROR(SUMIF('Reqs x System'!$M$3:$M$308,$B$32,'Reqs x System'!G$3:G$308)/COUNTIF('Reqs x System'!$M$3:$M$308,$B$32),"")</f>
        <v>6.833333333333333</v>
      </c>
    </row>
    <row r="37" spans="2:11" ht="27" customHeight="1" x14ac:dyDescent="0.25">
      <c r="B37" s="446" t="s">
        <v>892</v>
      </c>
      <c r="C37" s="447">
        <f>IFERROR(SUMIF('Reqs x System'!$N$3:$N$308,$B$32,'Reqs x System'!B$3:B$308)/COUNTIF('Reqs x System'!$N$3:$N$308,$B$32),"")</f>
        <v>7.9833333333333343</v>
      </c>
      <c r="D37" s="447">
        <f>IFERROR(SUMIF('Reqs x System'!$N$3:$N$308,$B$32,'Reqs x System'!C$3:C$308)/COUNTIF('Reqs x System'!$N$3:$N$308,$B$32),"")</f>
        <v>6.4</v>
      </c>
      <c r="E37" s="447">
        <f>IFERROR(SUMIF('Reqs x System'!$N$3:$N$308,$B$32,'Reqs x System'!D$3:D$308)/COUNTIF('Reqs x System'!$N$3:$N$308,$B$32),"")</f>
        <v>7.25</v>
      </c>
      <c r="F37" s="447">
        <f>IFERROR(SUMIF('Reqs x System'!$N$3:$N$308,$B$32,'Reqs x System'!E$3:E$308)/COUNTIF('Reqs x System'!$N$3:$N$308,$B$32),"")</f>
        <v>7.7750000000000004</v>
      </c>
      <c r="G37" s="447">
        <f>IFERROR(SUMIF('Reqs x System'!$N$3:$N$308,$B$32,'Reqs x System'!F$3:F$308)/COUNTIF('Reqs x System'!$N$3:$N$308,$B$32),"")</f>
        <v>6.375</v>
      </c>
      <c r="H37" s="447">
        <f>IFERROR(SUMIF('Reqs x System'!$N$3:$N$308,$B$32,'Reqs x System'!G$3:G$308)/COUNTIF('Reqs x System'!$N$3:$N$308,$B$32),"")</f>
        <v>5.5</v>
      </c>
    </row>
    <row r="38" spans="2:11" ht="27" customHeight="1" x14ac:dyDescent="0.25">
      <c r="B38" s="446" t="s">
        <v>893</v>
      </c>
      <c r="C38" s="447">
        <f>IFERROR(SUMIF('Reqs x System'!$O$3:$O$308,$B$32,'Reqs x System'!B$3:B$308)/COUNTIF('Reqs x System'!$O$3:$O$308,$B$32),"")</f>
        <v>9.6666666666666661</v>
      </c>
      <c r="D38" s="447">
        <f>IFERROR(SUMIF('Reqs x System'!$O$3:$O$308,$B$32,'Reqs x System'!C$3:C$308)/COUNTIF('Reqs x System'!$O$3:$O$308,$B$32),"")</f>
        <v>9.6666666666666661</v>
      </c>
      <c r="E38" s="447">
        <f>IFERROR(SUMIF('Reqs x System'!$O$3:$O$308,$B$32,'Reqs x System'!D$3:D$308)/COUNTIF('Reqs x System'!$O$3:$O$308,$B$32),"")</f>
        <v>8.3333333333333339</v>
      </c>
      <c r="F38" s="447">
        <f>IFERROR(SUMIF('Reqs x System'!$O$3:$O$308,$B$32,'Reqs x System'!E$3:E$308)/COUNTIF('Reqs x System'!$O$3:$O$308,$B$32),"")</f>
        <v>9.5</v>
      </c>
      <c r="G38" s="447">
        <f>IFERROR(SUMIF('Reqs x System'!$O$3:$O$308,$B$32,'Reqs x System'!F$3:F$308)/COUNTIF('Reqs x System'!$O$3:$O$308,$B$32),"")</f>
        <v>4.5</v>
      </c>
      <c r="H38" s="447">
        <f>IFERROR(SUMIF('Reqs x System'!$O$3:$O$308,$B$32,'Reqs x System'!G$3:G$308)/COUNTIF('Reqs x System'!$O$3:$O$308,$B$32),"")</f>
        <v>4.5</v>
      </c>
    </row>
    <row r="39" spans="2:11" ht="27" customHeight="1" x14ac:dyDescent="0.25">
      <c r="B39" s="446" t="s">
        <v>894</v>
      </c>
      <c r="C39" s="447">
        <f>IFERROR(SUMIF('Reqs x System'!$P$3:$P$308,$B$32,'Reqs x System'!B$3:B$308)/COUNTIF('Reqs x System'!$P$3:$P$308,$B$32),"")</f>
        <v>7.75</v>
      </c>
      <c r="D39" s="447">
        <f>IFERROR(SUMIF('Reqs x System'!$P$3:$P$308,$B$32,'Reqs x System'!C$3:C$308)/COUNTIF('Reqs x System'!$P$3:$P$308,$B$32),"")</f>
        <v>8.6666666666666661</v>
      </c>
      <c r="E39" s="447">
        <f>IFERROR(SUMIF('Reqs x System'!$P$3:$P$308,$B$32,'Reqs x System'!D$3:D$308)/COUNTIF('Reqs x System'!$P$3:$P$308,$B$32),"")</f>
        <v>8.8333333333333339</v>
      </c>
      <c r="F39" s="447">
        <f>IFERROR(SUMIF('Reqs x System'!$P$3:$P$308,$B$32,'Reqs x System'!E$3:E$308)/COUNTIF('Reqs x System'!$P$3:$P$308,$B$32),"")</f>
        <v>5.875</v>
      </c>
      <c r="G39" s="447">
        <f>IFERROR(SUMIF('Reqs x System'!$P$3:$P$308,$B$32,'Reqs x System'!F$3:F$308)/COUNTIF('Reqs x System'!$P$3:$P$308,$B$32),"")</f>
        <v>4.25</v>
      </c>
      <c r="H39" s="447">
        <f>IFERROR(SUMIF('Reqs x System'!$P$3:$P$308,$B$32,'Reqs x System'!G$3:G$308)/COUNTIF('Reqs x System'!$P$3:$P$308,$B$32),"")</f>
        <v>5.125</v>
      </c>
    </row>
    <row r="40" spans="2:11" ht="21" customHeight="1" x14ac:dyDescent="0.25">
      <c r="B40" s="448" t="str">
        <f>"Average based on "&amp;B32</f>
        <v>Average based on Low</v>
      </c>
      <c r="C40" s="447">
        <f>AVERAGE(C33:C39)</f>
        <v>8.2890873015873012</v>
      </c>
      <c r="D40" s="447">
        <f t="shared" ref="D40" si="33">AVERAGE(D33:D39)</f>
        <v>7.6970238095238086</v>
      </c>
      <c r="E40" s="447">
        <f t="shared" ref="E40" si="34">AVERAGE(E33:E39)</f>
        <v>7.604166666666667</v>
      </c>
      <c r="F40" s="447">
        <f t="shared" ref="F40" si="35">AVERAGE(F33:F39)</f>
        <v>7.9404761904761898</v>
      </c>
      <c r="G40" s="447">
        <f t="shared" ref="G40" si="36">AVERAGE(G33:G39)</f>
        <v>6.0226190476190471</v>
      </c>
      <c r="H40" s="447">
        <f t="shared" ref="H40" si="37">AVERAGE(H33:H39)</f>
        <v>5.2380952380952381</v>
      </c>
    </row>
    <row r="41" spans="2:11" x14ac:dyDescent="0.25">
      <c r="C41" s="441">
        <f>RANK(C40,$C40:$H40)</f>
        <v>1</v>
      </c>
      <c r="D41" s="441">
        <f t="shared" ref="D41" si="38">RANK(D40,$C40:$H40)</f>
        <v>3</v>
      </c>
      <c r="E41" s="441">
        <f t="shared" ref="E41" si="39">RANK(E40,$C40:$H40)</f>
        <v>4</v>
      </c>
      <c r="F41" s="441">
        <f t="shared" ref="F41" si="40">RANK(F40,$C40:$H40)</f>
        <v>2</v>
      </c>
      <c r="G41" s="441">
        <f t="shared" ref="G41" si="41">RANK(G40,$C40:$H40)</f>
        <v>5</v>
      </c>
      <c r="H41" s="441">
        <f t="shared" ref="H41" si="42">RANK(H40,$C40:$H40)</f>
        <v>6</v>
      </c>
    </row>
    <row r="42" spans="2:11" x14ac:dyDescent="0.25">
      <c r="B42" s="449" t="s">
        <v>895</v>
      </c>
      <c r="C42" s="443">
        <f>ScoreSummary!C$13/10</f>
        <v>8.0834808327550824</v>
      </c>
      <c r="D42" s="443">
        <f>ScoreSummary!D$13/10</f>
        <v>7.8947002490590261</v>
      </c>
      <c r="E42" s="443">
        <f>ScoreSummary!E$13/10</f>
        <v>6.8836860489490279</v>
      </c>
      <c r="F42" s="443">
        <f>ScoreSummary!F$13/10</f>
        <v>7.1748443986853321</v>
      </c>
      <c r="G42" s="443">
        <f>ScoreSummary!G$13/10</f>
        <v>6.4590286439236237</v>
      </c>
      <c r="H42" s="443">
        <f>ScoreSummary!H$13/10</f>
        <v>5.9601483893876317</v>
      </c>
    </row>
    <row r="43" spans="2:11" x14ac:dyDescent="0.25">
      <c r="C43" s="441">
        <f>RANK(C42,$C42:$H42)</f>
        <v>1</v>
      </c>
      <c r="D43" s="441">
        <f t="shared" ref="D43" si="43">RANK(D42,$C42:$H42)</f>
        <v>2</v>
      </c>
      <c r="E43" s="441">
        <f t="shared" ref="E43" si="44">RANK(E42,$C42:$H42)</f>
        <v>4</v>
      </c>
      <c r="F43" s="441">
        <f t="shared" ref="F43" si="45">RANK(F42,$C42:$H42)</f>
        <v>3</v>
      </c>
      <c r="G43" s="441">
        <f t="shared" ref="G43" si="46">RANK(G42,$C42:$H42)</f>
        <v>5</v>
      </c>
      <c r="H43" s="441">
        <f t="shared" ref="H43" si="47">RANK(H42,$C42:$H42)</f>
        <v>6</v>
      </c>
    </row>
    <row r="44" spans="2:11" x14ac:dyDescent="0.25">
      <c r="B44" s="450" t="str">
        <f>B32&amp;" Vs Average"</f>
        <v>Low Vs Average</v>
      </c>
      <c r="C44" s="444">
        <f>C40-C42</f>
        <v>0.20560646883221878</v>
      </c>
      <c r="D44" s="444">
        <f t="shared" ref="D44:H44" si="48">D40-D42</f>
        <v>-0.19767643953521752</v>
      </c>
      <c r="E44" s="444">
        <f t="shared" si="48"/>
        <v>0.72048061771763905</v>
      </c>
      <c r="F44" s="444">
        <f t="shared" si="48"/>
        <v>0.76563179179085772</v>
      </c>
      <c r="G44" s="444">
        <f t="shared" si="48"/>
        <v>-0.43640959630457665</v>
      </c>
      <c r="H44" s="444">
        <f t="shared" si="48"/>
        <v>-0.72205315129239356</v>
      </c>
    </row>
    <row r="47" spans="2:11" ht="39.6" x14ac:dyDescent="0.25">
      <c r="B47" s="442" t="s">
        <v>896</v>
      </c>
      <c r="C47" s="445" t="s">
        <v>206</v>
      </c>
      <c r="D47" s="445" t="s">
        <v>207</v>
      </c>
      <c r="E47" s="445" t="s">
        <v>208</v>
      </c>
      <c r="F47" s="445" t="s">
        <v>209</v>
      </c>
      <c r="G47" s="445" t="s">
        <v>438</v>
      </c>
      <c r="H47" s="445" t="s">
        <v>437</v>
      </c>
      <c r="J47" t="s">
        <v>129</v>
      </c>
      <c r="K47" s="438">
        <v>10</v>
      </c>
    </row>
    <row r="48" spans="2:11" ht="27" customHeight="1" x14ac:dyDescent="0.25">
      <c r="B48" s="446" t="s">
        <v>888</v>
      </c>
      <c r="C48" s="447">
        <f t="shared" ref="C48:C53" si="49">(IF(ISNUMBER(C4),C4,0)*$K$47+IF(ISNUMBER(C18),C18,0)*$K$48+IF(ISNUMBER(C33),C33,0)*$K$49)/(IF(ISNUMBER(C4),$K$47,0)+IF(ISNUMBER(C18),$K$48,0)+IF(ISNUMBER(C33),$K$49,0))</f>
        <v>7.8232638888888886</v>
      </c>
      <c r="D48" s="447">
        <f t="shared" ref="D48:H53" si="50">(IF(ISNUMBER(D4),D4,0)*$K$47+IF(ISNUMBER(D18),D18,0)*$K$48+IF(ISNUMBER(D33),D33,0)*$K$49)/(IF(ISNUMBER(D4),$K$47,0)+IF(ISNUMBER(D18),$K$48,0)+IF(ISNUMBER(D33),$K$49,0))</f>
        <v>7.4343750000000002</v>
      </c>
      <c r="E48" s="447">
        <f t="shared" si="50"/>
        <v>7.1607638888888889</v>
      </c>
      <c r="F48" s="447">
        <f t="shared" si="50"/>
        <v>8.2652777777777775</v>
      </c>
      <c r="G48" s="447">
        <f t="shared" si="50"/>
        <v>7.6013888888888888</v>
      </c>
      <c r="H48" s="447">
        <f t="shared" si="50"/>
        <v>6.2541666666666664</v>
      </c>
      <c r="J48" t="s">
        <v>130</v>
      </c>
      <c r="K48" s="438">
        <v>7</v>
      </c>
    </row>
    <row r="49" spans="2:11" ht="27" customHeight="1" x14ac:dyDescent="0.25">
      <c r="B49" s="446" t="s">
        <v>889</v>
      </c>
      <c r="C49" s="447">
        <f t="shared" si="49"/>
        <v>7.666666666666667</v>
      </c>
      <c r="D49" s="447">
        <f t="shared" si="50"/>
        <v>8.0833333333333339</v>
      </c>
      <c r="E49" s="447">
        <f t="shared" si="50"/>
        <v>7.1666666666666661</v>
      </c>
      <c r="F49" s="447">
        <f t="shared" si="50"/>
        <v>7.3875000000000002</v>
      </c>
      <c r="G49" s="447">
        <f t="shared" si="50"/>
        <v>4.7125000000000004</v>
      </c>
      <c r="H49" s="447">
        <f t="shared" si="50"/>
        <v>2.3812500000000001</v>
      </c>
      <c r="J49" t="s">
        <v>131</v>
      </c>
      <c r="K49" s="438">
        <v>3</v>
      </c>
    </row>
    <row r="50" spans="2:11" ht="27" customHeight="1" x14ac:dyDescent="0.25">
      <c r="B50" s="446" t="s">
        <v>890</v>
      </c>
      <c r="C50" s="447">
        <f t="shared" si="49"/>
        <v>8.5711111111111116</v>
      </c>
      <c r="D50" s="447">
        <f t="shared" si="50"/>
        <v>8.2727777777777778</v>
      </c>
      <c r="E50" s="447">
        <f t="shared" si="50"/>
        <v>7.5902777777777768</v>
      </c>
      <c r="F50" s="447">
        <f t="shared" si="50"/>
        <v>7.8670833333333334</v>
      </c>
      <c r="G50" s="447">
        <f t="shared" si="50"/>
        <v>7.4954166666666655</v>
      </c>
      <c r="H50" s="447">
        <f t="shared" si="50"/>
        <v>7.2937500000000002</v>
      </c>
    </row>
    <row r="51" spans="2:11" ht="27" customHeight="1" x14ac:dyDescent="0.25">
      <c r="B51" s="446" t="s">
        <v>891</v>
      </c>
      <c r="C51" s="447">
        <f t="shared" si="49"/>
        <v>8.7825000000000006</v>
      </c>
      <c r="D51" s="447">
        <f t="shared" si="50"/>
        <v>7.8174999999999999</v>
      </c>
      <c r="E51" s="447">
        <f t="shared" si="50"/>
        <v>8.14</v>
      </c>
      <c r="F51" s="447">
        <f t="shared" si="50"/>
        <v>8.2399999999999984</v>
      </c>
      <c r="G51" s="447">
        <f t="shared" si="50"/>
        <v>7.6724999999999994</v>
      </c>
      <c r="H51" s="447">
        <f t="shared" si="50"/>
        <v>8.1750000000000007</v>
      </c>
    </row>
    <row r="52" spans="2:11" ht="27" customHeight="1" x14ac:dyDescent="0.25">
      <c r="B52" s="446" t="s">
        <v>892</v>
      </c>
      <c r="C52" s="447">
        <f t="shared" si="49"/>
        <v>8.7222222222222232</v>
      </c>
      <c r="D52" s="447">
        <f t="shared" si="50"/>
        <v>7.8030555555555567</v>
      </c>
      <c r="E52" s="447">
        <f t="shared" si="50"/>
        <v>7.6830555555555566</v>
      </c>
      <c r="F52" s="447">
        <f t="shared" si="50"/>
        <v>7.6429166666666672</v>
      </c>
      <c r="G52" s="447">
        <f t="shared" si="50"/>
        <v>6.6954166666666666</v>
      </c>
      <c r="H52" s="447">
        <f t="shared" si="50"/>
        <v>6.6416666666666657</v>
      </c>
    </row>
    <row r="53" spans="2:11" ht="27" customHeight="1" x14ac:dyDescent="0.25">
      <c r="B53" s="446" t="s">
        <v>893</v>
      </c>
      <c r="C53" s="447">
        <f t="shared" si="49"/>
        <v>8.8733333333333313</v>
      </c>
      <c r="D53" s="447">
        <f t="shared" si="50"/>
        <v>7.580000000000001</v>
      </c>
      <c r="E53" s="447">
        <f t="shared" si="50"/>
        <v>6.4916666666666671</v>
      </c>
      <c r="F53" s="447">
        <f t="shared" si="50"/>
        <v>7.8125</v>
      </c>
      <c r="G53" s="447">
        <f t="shared" si="50"/>
        <v>6.4</v>
      </c>
      <c r="H53" s="447">
        <f>(IF(ISNUMBER(H9),H9,0)*$K$47+IF(ISNUMBER(H23),H23,0)*$K$48+IF(ISNUMBER(H38),H38,0)*$K$49)/(IF(ISNUMBER(H9),$K$47,0)+IF(ISNUMBER(H23),$K$48,0)+IF(ISNUMBER(H38),$K$49,0))</f>
        <v>5.8125</v>
      </c>
    </row>
    <row r="54" spans="2:11" ht="27" customHeight="1" x14ac:dyDescent="0.25">
      <c r="B54" s="446" t="s">
        <v>894</v>
      </c>
      <c r="C54" s="447">
        <f>IFERROR(SUMIF('Reqs x System'!$P$3:$P$308,$B$32,'Reqs x System'!B$3:B$308)/COUNTIF('Reqs x System'!$P$3:$P$308,$B$32),"")</f>
        <v>7.75</v>
      </c>
      <c r="D54" s="447">
        <f>IFERROR(SUMIF('Reqs x System'!$P$3:$P$308,$B$32,'Reqs x System'!C$3:C$308)/COUNTIF('Reqs x System'!$P$3:$P$308,$B$32),"")</f>
        <v>8.6666666666666661</v>
      </c>
      <c r="E54" s="447">
        <f>IFERROR(SUMIF('Reqs x System'!$P$3:$P$308,$B$32,'Reqs x System'!D$3:D$308)/COUNTIF('Reqs x System'!$P$3:$P$308,$B$32),"")</f>
        <v>8.8333333333333339</v>
      </c>
      <c r="F54" s="447">
        <f>IFERROR(SUMIF('Reqs x System'!$P$3:$P$308,$B$32,'Reqs x System'!E$3:E$308)/COUNTIF('Reqs x System'!$P$3:$P$308,$B$32),"")</f>
        <v>5.875</v>
      </c>
      <c r="G54" s="447">
        <f>IFERROR(SUMIF('Reqs x System'!$P$3:$P$308,$B$32,'Reqs x System'!F$3:F$308)/COUNTIF('Reqs x System'!$P$3:$P$308,$B$32),"")</f>
        <v>4.25</v>
      </c>
      <c r="H54" s="447">
        <f>IFERROR(SUMIF('Reqs x System'!$P$3:$P$308,$B$32,'Reqs x System'!G$3:G$308)/COUNTIF('Reqs x System'!$P$3:$P$308,$B$32),"")</f>
        <v>5.125</v>
      </c>
    </row>
    <row r="55" spans="2:11" ht="21" customHeight="1" x14ac:dyDescent="0.25">
      <c r="B55" s="448" t="str">
        <f>"Average based on "&amp;B47</f>
        <v>Average based on All Benefit Drivers</v>
      </c>
      <c r="C55" s="447">
        <f>AVERAGE(C48:C54)</f>
        <v>8.3127281746031745</v>
      </c>
      <c r="D55" s="447">
        <f t="shared" ref="D55" si="51">AVERAGE(D48:D54)</f>
        <v>7.9511011904761899</v>
      </c>
      <c r="E55" s="447">
        <f t="shared" ref="E55" si="52">AVERAGE(E48:E54)</f>
        <v>7.5808234126984129</v>
      </c>
      <c r="F55" s="447">
        <f t="shared" ref="F55" si="53">AVERAGE(F48:F54)</f>
        <v>7.5843253968253972</v>
      </c>
      <c r="G55" s="447">
        <f t="shared" ref="G55" si="54">AVERAGE(G48:G54)</f>
        <v>6.4038888888888881</v>
      </c>
      <c r="H55" s="447">
        <f t="shared" ref="H55" si="55">AVERAGE(H48:H54)</f>
        <v>5.9547619047619049</v>
      </c>
    </row>
    <row r="56" spans="2:11" x14ac:dyDescent="0.25">
      <c r="C56" s="441">
        <f>RANK(C55,$C55:$H55)</f>
        <v>1</v>
      </c>
      <c r="D56" s="441">
        <f t="shared" ref="D56" si="56">RANK(D55,$C55:$H55)</f>
        <v>2</v>
      </c>
      <c r="E56" s="441">
        <f t="shared" ref="E56" si="57">RANK(E55,$C55:$H55)</f>
        <v>4</v>
      </c>
      <c r="F56" s="441">
        <f t="shared" ref="F56" si="58">RANK(F55,$C55:$H55)</f>
        <v>3</v>
      </c>
      <c r="G56" s="441">
        <f t="shared" ref="G56" si="59">RANK(G55,$C55:$H55)</f>
        <v>5</v>
      </c>
      <c r="H56" s="441">
        <f t="shared" ref="H56" si="60">RANK(H55,$C55:$H55)</f>
        <v>6</v>
      </c>
    </row>
    <row r="57" spans="2:11" x14ac:dyDescent="0.25">
      <c r="B57" s="449" t="s">
        <v>895</v>
      </c>
      <c r="C57" s="443">
        <f>ScoreSummary!C$13/10</f>
        <v>8.0834808327550824</v>
      </c>
      <c r="D57" s="443">
        <f>ScoreSummary!D$13/10</f>
        <v>7.8947002490590261</v>
      </c>
      <c r="E57" s="443">
        <f>ScoreSummary!E$13/10</f>
        <v>6.8836860489490279</v>
      </c>
      <c r="F57" s="443">
        <f>ScoreSummary!F$13/10</f>
        <v>7.1748443986853321</v>
      </c>
      <c r="G57" s="443">
        <f>ScoreSummary!G$13/10</f>
        <v>6.4590286439236237</v>
      </c>
      <c r="H57" s="443">
        <f>ScoreSummary!H$13/10</f>
        <v>5.9601483893876317</v>
      </c>
    </row>
    <row r="58" spans="2:11" x14ac:dyDescent="0.25">
      <c r="C58" s="441">
        <f>RANK(C57,$C57:$H57)</f>
        <v>1</v>
      </c>
      <c r="D58" s="441">
        <f t="shared" ref="D58" si="61">RANK(D57,$C57:$H57)</f>
        <v>2</v>
      </c>
      <c r="E58" s="441">
        <f t="shared" ref="E58" si="62">RANK(E57,$C57:$H57)</f>
        <v>4</v>
      </c>
      <c r="F58" s="441">
        <f t="shared" ref="F58" si="63">RANK(F57,$C57:$H57)</f>
        <v>3</v>
      </c>
      <c r="G58" s="441">
        <f t="shared" ref="G58" si="64">RANK(G57,$C57:$H57)</f>
        <v>5</v>
      </c>
      <c r="H58" s="441">
        <f t="shared" ref="H58" si="65">RANK(H57,$C57:$H57)</f>
        <v>6</v>
      </c>
    </row>
    <row r="59" spans="2:11" x14ac:dyDescent="0.25">
      <c r="B59" s="450" t="str">
        <f>B47&amp;" Vs Average"</f>
        <v>All Benefit Drivers Vs Average</v>
      </c>
      <c r="C59" s="444">
        <f>C55-C57</f>
        <v>0.22924734184809203</v>
      </c>
      <c r="D59" s="444">
        <f t="shared" ref="D59:H59" si="66">D55-D57</f>
        <v>5.6400941417163786E-2</v>
      </c>
      <c r="E59" s="444">
        <f t="shared" si="66"/>
        <v>0.69713736374938495</v>
      </c>
      <c r="F59" s="444">
        <f t="shared" si="66"/>
        <v>0.40948099814006511</v>
      </c>
      <c r="G59" s="444">
        <f t="shared" si="66"/>
        <v>-5.5139755034735671E-2</v>
      </c>
      <c r="H59" s="444">
        <f t="shared" si="66"/>
        <v>-5.3864846257267729E-3</v>
      </c>
    </row>
    <row r="62" spans="2:11" ht="39.6" x14ac:dyDescent="0.25">
      <c r="B62" s="452" t="s">
        <v>902</v>
      </c>
      <c r="C62" s="445" t="s">
        <v>206</v>
      </c>
      <c r="D62" s="445" t="s">
        <v>207</v>
      </c>
      <c r="E62" s="445" t="s">
        <v>208</v>
      </c>
      <c r="F62" s="445" t="s">
        <v>209</v>
      </c>
      <c r="G62" s="445" t="s">
        <v>438</v>
      </c>
      <c r="H62" s="445" t="s">
        <v>437</v>
      </c>
      <c r="K62" s="438"/>
    </row>
    <row r="63" spans="2:11" ht="27" customHeight="1" x14ac:dyDescent="0.25">
      <c r="B63" s="446" t="s">
        <v>888</v>
      </c>
      <c r="C63" s="447">
        <f t="shared" ref="C63:C68" si="67">C48</f>
        <v>7.8232638888888886</v>
      </c>
      <c r="D63" s="447">
        <f t="shared" ref="D63:H68" si="68">D48</f>
        <v>7.4343750000000002</v>
      </c>
      <c r="E63" s="447">
        <f t="shared" si="68"/>
        <v>7.1607638888888889</v>
      </c>
      <c r="F63" s="447">
        <f t="shared" si="68"/>
        <v>8.2652777777777775</v>
      </c>
      <c r="G63" s="447">
        <f t="shared" si="68"/>
        <v>7.6013888888888888</v>
      </c>
      <c r="H63" s="447">
        <f t="shared" si="68"/>
        <v>6.2541666666666664</v>
      </c>
      <c r="K63" s="438"/>
    </row>
    <row r="64" spans="2:11" ht="27" customHeight="1" x14ac:dyDescent="0.25">
      <c r="B64" s="446" t="s">
        <v>889</v>
      </c>
      <c r="C64" s="447">
        <f t="shared" si="67"/>
        <v>7.666666666666667</v>
      </c>
      <c r="D64" s="447">
        <f t="shared" si="68"/>
        <v>8.0833333333333339</v>
      </c>
      <c r="E64" s="447">
        <f t="shared" si="68"/>
        <v>7.1666666666666661</v>
      </c>
      <c r="F64" s="447">
        <f t="shared" si="68"/>
        <v>7.3875000000000002</v>
      </c>
      <c r="G64" s="447">
        <f t="shared" si="68"/>
        <v>4.7125000000000004</v>
      </c>
      <c r="H64" s="447">
        <f t="shared" si="68"/>
        <v>2.3812500000000001</v>
      </c>
      <c r="K64" s="438"/>
    </row>
    <row r="65" spans="2:8" ht="27" customHeight="1" x14ac:dyDescent="0.25">
      <c r="B65" s="446" t="s">
        <v>890</v>
      </c>
      <c r="C65" s="447">
        <f t="shared" si="67"/>
        <v>8.5711111111111116</v>
      </c>
      <c r="D65" s="447">
        <f t="shared" si="68"/>
        <v>8.2727777777777778</v>
      </c>
      <c r="E65" s="447">
        <f t="shared" si="68"/>
        <v>7.5902777777777768</v>
      </c>
      <c r="F65" s="447">
        <f t="shared" si="68"/>
        <v>7.8670833333333334</v>
      </c>
      <c r="G65" s="447">
        <f t="shared" si="68"/>
        <v>7.4954166666666655</v>
      </c>
      <c r="H65" s="447">
        <f t="shared" si="68"/>
        <v>7.2937500000000002</v>
      </c>
    </row>
    <row r="66" spans="2:8" ht="27" customHeight="1" x14ac:dyDescent="0.25">
      <c r="B66" s="446" t="s">
        <v>891</v>
      </c>
      <c r="C66" s="447">
        <f t="shared" si="67"/>
        <v>8.7825000000000006</v>
      </c>
      <c r="D66" s="447">
        <f t="shared" si="68"/>
        <v>7.8174999999999999</v>
      </c>
      <c r="E66" s="447">
        <f t="shared" si="68"/>
        <v>8.14</v>
      </c>
      <c r="F66" s="447">
        <f t="shared" si="68"/>
        <v>8.2399999999999984</v>
      </c>
      <c r="G66" s="447">
        <f t="shared" si="68"/>
        <v>7.6724999999999994</v>
      </c>
      <c r="H66" s="447">
        <f t="shared" si="68"/>
        <v>8.1750000000000007</v>
      </c>
    </row>
    <row r="67" spans="2:8" ht="27" customHeight="1" x14ac:dyDescent="0.25">
      <c r="B67" s="446" t="s">
        <v>892</v>
      </c>
      <c r="C67" s="447">
        <f t="shared" si="67"/>
        <v>8.7222222222222232</v>
      </c>
      <c r="D67" s="447">
        <f t="shared" si="68"/>
        <v>7.8030555555555567</v>
      </c>
      <c r="E67" s="447">
        <f t="shared" si="68"/>
        <v>7.6830555555555566</v>
      </c>
      <c r="F67" s="447">
        <f t="shared" si="68"/>
        <v>7.6429166666666672</v>
      </c>
      <c r="G67" s="447">
        <f t="shared" si="68"/>
        <v>6.6954166666666666</v>
      </c>
      <c r="H67" s="447">
        <f t="shared" si="68"/>
        <v>6.6416666666666657</v>
      </c>
    </row>
    <row r="68" spans="2:8" ht="27" customHeight="1" x14ac:dyDescent="0.25">
      <c r="B68" s="446" t="s">
        <v>893</v>
      </c>
      <c r="C68" s="447">
        <f t="shared" si="67"/>
        <v>8.8733333333333313</v>
      </c>
      <c r="D68" s="447">
        <f t="shared" si="68"/>
        <v>7.580000000000001</v>
      </c>
      <c r="E68" s="447">
        <f t="shared" si="68"/>
        <v>6.4916666666666671</v>
      </c>
      <c r="F68" s="447">
        <f t="shared" si="68"/>
        <v>7.8125</v>
      </c>
      <c r="G68" s="447">
        <f t="shared" si="68"/>
        <v>6.4</v>
      </c>
      <c r="H68" s="447">
        <f t="shared" si="68"/>
        <v>5.8125</v>
      </c>
    </row>
    <row r="69" spans="2:8" ht="27" customHeight="1" x14ac:dyDescent="0.25">
      <c r="B69" s="446" t="s">
        <v>894</v>
      </c>
      <c r="C69" s="447">
        <f>C54</f>
        <v>7.75</v>
      </c>
      <c r="D69" s="447">
        <f t="shared" ref="D69:H69" si="69">D54</f>
        <v>8.6666666666666661</v>
      </c>
      <c r="E69" s="447">
        <f t="shared" si="69"/>
        <v>8.8333333333333339</v>
      </c>
      <c r="F69" s="447">
        <f t="shared" si="69"/>
        <v>5.875</v>
      </c>
      <c r="G69" s="447">
        <f t="shared" si="69"/>
        <v>4.25</v>
      </c>
      <c r="H69" s="447">
        <f t="shared" si="69"/>
        <v>5.125</v>
      </c>
    </row>
    <row r="70" spans="2:8" ht="30" customHeight="1" x14ac:dyDescent="0.25">
      <c r="B70" s="448" t="str">
        <f>"Average based on "&amp;B62</f>
        <v>Average based on All Benefit Drivers (Weighted)</v>
      </c>
      <c r="C70" s="447">
        <f>(C63*'Reqs x System'!$J1+C64*'Reqs x System'!$K1+'Benefits Reporting'!C65*'Reqs x System'!$L1+'Benefits Reporting'!C66*'Reqs x System'!$M1+'Benefits Reporting'!C67*'Reqs x System'!$N1+'Benefits Reporting'!C68*'Reqs x System'!$O1)/SUM('Reqs x System'!$J1:$O1)</f>
        <v>8.5282896595364814</v>
      </c>
      <c r="D70" s="447">
        <f>(D63*'Reqs x System'!$J1+D64*'Reqs x System'!$K1+'Benefits Reporting'!D65*'Reqs x System'!$L1+'Benefits Reporting'!D66*'Reqs x System'!$M1+'Benefits Reporting'!D67*'Reqs x System'!$N1+'Benefits Reporting'!D68*'Reqs x System'!$O1)/SUM('Reqs x System'!$J1:$O1)</f>
        <v>7.9417642876783017</v>
      </c>
      <c r="E70" s="447">
        <f>(E63*'Reqs x System'!$J1+E64*'Reqs x System'!$K1+'Benefits Reporting'!E65*'Reqs x System'!$L1+'Benefits Reporting'!E66*'Reqs x System'!$M1+'Benefits Reporting'!E67*'Reqs x System'!$N1+'Benefits Reporting'!E68*'Reqs x System'!$O1)/SUM('Reqs x System'!$J1:$O1)</f>
        <v>7.3628481473948266</v>
      </c>
      <c r="F70" s="447">
        <f>(F63*'Reqs x System'!$J1+F64*'Reqs x System'!$K1+'Benefits Reporting'!F65*'Reqs x System'!$L1+'Benefits Reporting'!F66*'Reqs x System'!$M1+'Benefits Reporting'!F67*'Reqs x System'!$N1+'Benefits Reporting'!F68*'Reqs x System'!$O1)/SUM('Reqs x System'!$J1:$O1)</f>
        <v>7.8922589937135346</v>
      </c>
      <c r="G70" s="447">
        <f>(G63*'Reqs x System'!$J1+G64*'Reqs x System'!$K1+'Benefits Reporting'!G65*'Reqs x System'!$L1+'Benefits Reporting'!G66*'Reqs x System'!$M1+'Benefits Reporting'!G67*'Reqs x System'!$N1+'Benefits Reporting'!G68*'Reqs x System'!$O1)/SUM('Reqs x System'!$J1:$O1)</f>
        <v>7.1538603662647686</v>
      </c>
      <c r="H70" s="447">
        <f>(H63*'Reqs x System'!$J1+H64*'Reqs x System'!$K1+'Benefits Reporting'!H65*'Reqs x System'!$L1+'Benefits Reporting'!H66*'Reqs x System'!$M1+'Benefits Reporting'!H67*'Reqs x System'!$N1+'Benefits Reporting'!H68*'Reqs x System'!$O1)/SUM('Reqs x System'!$J1:$O1)</f>
        <v>6.725592746081789</v>
      </c>
    </row>
    <row r="71" spans="2:8" x14ac:dyDescent="0.25">
      <c r="C71" s="441">
        <f>RANK(C70,$C70:$H70)</f>
        <v>1</v>
      </c>
      <c r="D71" s="441">
        <f t="shared" ref="D71" si="70">RANK(D70,$C70:$H70)</f>
        <v>2</v>
      </c>
      <c r="E71" s="441">
        <f t="shared" ref="E71" si="71">RANK(E70,$C70:$H70)</f>
        <v>4</v>
      </c>
      <c r="F71" s="441">
        <f t="shared" ref="F71" si="72">RANK(F70,$C70:$H70)</f>
        <v>3</v>
      </c>
      <c r="G71" s="441">
        <f t="shared" ref="G71" si="73">RANK(G70,$C70:$H70)</f>
        <v>5</v>
      </c>
      <c r="H71" s="441">
        <f t="shared" ref="H71" si="74">RANK(H70,$C70:$H70)</f>
        <v>6</v>
      </c>
    </row>
    <row r="72" spans="2:8" x14ac:dyDescent="0.25">
      <c r="B72" s="449" t="s">
        <v>895</v>
      </c>
      <c r="C72" s="443">
        <f>ScoreSummary!C$13/10</f>
        <v>8.0834808327550824</v>
      </c>
      <c r="D72" s="443">
        <f>ScoreSummary!D$13/10</f>
        <v>7.8947002490590261</v>
      </c>
      <c r="E72" s="443">
        <f>ScoreSummary!E$13/10</f>
        <v>6.8836860489490279</v>
      </c>
      <c r="F72" s="443">
        <f>ScoreSummary!F$13/10</f>
        <v>7.1748443986853321</v>
      </c>
      <c r="G72" s="443">
        <f>ScoreSummary!G$13/10</f>
        <v>6.4590286439236237</v>
      </c>
      <c r="H72" s="443">
        <f>ScoreSummary!H$13/10</f>
        <v>5.9601483893876317</v>
      </c>
    </row>
    <row r="73" spans="2:8" x14ac:dyDescent="0.25">
      <c r="C73" s="441">
        <f>RANK(C72,$C72:$H72)</f>
        <v>1</v>
      </c>
      <c r="D73" s="441">
        <f t="shared" ref="D73" si="75">RANK(D72,$C72:$H72)</f>
        <v>2</v>
      </c>
      <c r="E73" s="441">
        <f t="shared" ref="E73" si="76">RANK(E72,$C72:$H72)</f>
        <v>4</v>
      </c>
      <c r="F73" s="441">
        <f t="shared" ref="F73" si="77">RANK(F72,$C72:$H72)</f>
        <v>3</v>
      </c>
      <c r="G73" s="441">
        <f t="shared" ref="G73" si="78">RANK(G72,$C72:$H72)</f>
        <v>5</v>
      </c>
      <c r="H73" s="441">
        <f t="shared" ref="H73" si="79">RANK(H72,$C72:$H72)</f>
        <v>6</v>
      </c>
    </row>
    <row r="74" spans="2:8" x14ac:dyDescent="0.25">
      <c r="B74" s="450" t="str">
        <f>B62&amp;" Vs Average"</f>
        <v>All Benefit Drivers (Weighted) Vs Average</v>
      </c>
      <c r="C74" s="444">
        <f>C70-C72</f>
        <v>0.44480882678139899</v>
      </c>
      <c r="D74" s="444">
        <f t="shared" ref="D74:H74" si="80">D70-D72</f>
        <v>4.706403861927555E-2</v>
      </c>
      <c r="E74" s="444">
        <f t="shared" si="80"/>
        <v>0.47916209844579871</v>
      </c>
      <c r="F74" s="444">
        <f t="shared" si="80"/>
        <v>0.71741459502820248</v>
      </c>
      <c r="G74" s="444">
        <f t="shared" si="80"/>
        <v>0.69483172234114488</v>
      </c>
      <c r="H74" s="444">
        <f t="shared" si="80"/>
        <v>0.76544435669415734</v>
      </c>
    </row>
    <row r="78" spans="2:8" ht="39.6" x14ac:dyDescent="0.25">
      <c r="B78" s="452" t="s">
        <v>901</v>
      </c>
      <c r="C78" s="445" t="s">
        <v>206</v>
      </c>
      <c r="D78" s="445" t="s">
        <v>207</v>
      </c>
      <c r="E78" s="445" t="s">
        <v>208</v>
      </c>
      <c r="F78" s="445" t="s">
        <v>209</v>
      </c>
      <c r="G78" s="445" t="s">
        <v>438</v>
      </c>
      <c r="H78" s="445" t="s">
        <v>437</v>
      </c>
    </row>
    <row r="79" spans="2:8" ht="27.75" customHeight="1" x14ac:dyDescent="0.25">
      <c r="B79" s="446" t="s">
        <v>897</v>
      </c>
      <c r="C79" s="451">
        <f>C12</f>
        <v>1</v>
      </c>
      <c r="D79" s="451">
        <f t="shared" ref="D79:H79" si="81">D12</f>
        <v>2</v>
      </c>
      <c r="E79" s="451">
        <f t="shared" si="81"/>
        <v>4</v>
      </c>
      <c r="F79" s="451">
        <f t="shared" si="81"/>
        <v>3</v>
      </c>
      <c r="G79" s="451">
        <f t="shared" si="81"/>
        <v>5</v>
      </c>
      <c r="H79" s="451">
        <f t="shared" si="81"/>
        <v>6</v>
      </c>
    </row>
    <row r="80" spans="2:8" ht="27.75" customHeight="1" x14ac:dyDescent="0.25">
      <c r="B80" s="446" t="s">
        <v>898</v>
      </c>
      <c r="C80" s="451">
        <f>C26</f>
        <v>1</v>
      </c>
      <c r="D80" s="451">
        <f t="shared" ref="D80:H80" si="82">D26</f>
        <v>2</v>
      </c>
      <c r="E80" s="451">
        <f t="shared" si="82"/>
        <v>3</v>
      </c>
      <c r="F80" s="451">
        <f t="shared" si="82"/>
        <v>4</v>
      </c>
      <c r="G80" s="451">
        <f t="shared" si="82"/>
        <v>5</v>
      </c>
      <c r="H80" s="451">
        <f t="shared" si="82"/>
        <v>6</v>
      </c>
    </row>
    <row r="81" spans="2:8" ht="27.75" customHeight="1" x14ac:dyDescent="0.25">
      <c r="B81" s="446" t="s">
        <v>899</v>
      </c>
      <c r="C81" s="451">
        <f>C41</f>
        <v>1</v>
      </c>
      <c r="D81" s="451">
        <f t="shared" ref="D81:H81" si="83">D41</f>
        <v>3</v>
      </c>
      <c r="E81" s="451">
        <f t="shared" si="83"/>
        <v>4</v>
      </c>
      <c r="F81" s="451">
        <f t="shared" si="83"/>
        <v>2</v>
      </c>
      <c r="G81" s="451">
        <f t="shared" si="83"/>
        <v>5</v>
      </c>
      <c r="H81" s="451">
        <f t="shared" si="83"/>
        <v>6</v>
      </c>
    </row>
    <row r="82" spans="2:8" ht="27.75" customHeight="1" x14ac:dyDescent="0.25">
      <c r="B82" s="446" t="s">
        <v>900</v>
      </c>
      <c r="C82" s="451">
        <f>C56</f>
        <v>1</v>
      </c>
      <c r="D82" s="451">
        <f t="shared" ref="D82:H82" si="84">D56</f>
        <v>2</v>
      </c>
      <c r="E82" s="451">
        <f t="shared" si="84"/>
        <v>4</v>
      </c>
      <c r="F82" s="451">
        <f t="shared" si="84"/>
        <v>3</v>
      </c>
      <c r="G82" s="451">
        <f t="shared" si="84"/>
        <v>5</v>
      </c>
      <c r="H82" s="451">
        <f t="shared" si="84"/>
        <v>6</v>
      </c>
    </row>
    <row r="83" spans="2:8" ht="27.75" customHeight="1" x14ac:dyDescent="0.25">
      <c r="B83" s="446" t="s">
        <v>911</v>
      </c>
      <c r="C83" s="451">
        <f>C71</f>
        <v>1</v>
      </c>
      <c r="D83" s="451">
        <f t="shared" ref="D83:H83" si="85">D71</f>
        <v>2</v>
      </c>
      <c r="E83" s="451">
        <f t="shared" si="85"/>
        <v>4</v>
      </c>
      <c r="F83" s="451">
        <f t="shared" si="85"/>
        <v>3</v>
      </c>
      <c r="G83" s="451">
        <f t="shared" si="85"/>
        <v>5</v>
      </c>
      <c r="H83" s="451">
        <f t="shared" si="85"/>
        <v>6</v>
      </c>
    </row>
    <row r="84" spans="2:8" ht="27.75" customHeight="1" x14ac:dyDescent="0.25">
      <c r="B84" s="446" t="s">
        <v>912</v>
      </c>
      <c r="C84" s="451">
        <f>C73</f>
        <v>1</v>
      </c>
      <c r="D84" s="451">
        <f t="shared" ref="D84:H84" si="86">D73</f>
        <v>2</v>
      </c>
      <c r="E84" s="451">
        <f t="shared" si="86"/>
        <v>4</v>
      </c>
      <c r="F84" s="451">
        <f t="shared" si="86"/>
        <v>3</v>
      </c>
      <c r="G84" s="451">
        <f t="shared" si="86"/>
        <v>5</v>
      </c>
      <c r="H84" s="451">
        <f t="shared" si="86"/>
        <v>6</v>
      </c>
    </row>
  </sheetData>
  <conditionalFormatting sqref="C4:H4">
    <cfRule type="colorScale" priority="45">
      <colorScale>
        <cfvo type="min"/>
        <cfvo type="percentile" val="50"/>
        <cfvo type="max"/>
        <color rgb="FFF8696B"/>
        <color rgb="FFFFEB84"/>
        <color rgb="FF63BE7B"/>
      </colorScale>
    </cfRule>
  </conditionalFormatting>
  <conditionalFormatting sqref="C5:H5">
    <cfRule type="colorScale" priority="44">
      <colorScale>
        <cfvo type="min"/>
        <cfvo type="percentile" val="50"/>
        <cfvo type="max"/>
        <color rgb="FFF8696B"/>
        <color rgb="FFFFEB84"/>
        <color rgb="FF63BE7B"/>
      </colorScale>
    </cfRule>
  </conditionalFormatting>
  <conditionalFormatting sqref="C6:H6">
    <cfRule type="colorScale" priority="43">
      <colorScale>
        <cfvo type="min"/>
        <cfvo type="percentile" val="50"/>
        <cfvo type="max"/>
        <color rgb="FFF8696B"/>
        <color rgb="FFFFEB84"/>
        <color rgb="FF63BE7B"/>
      </colorScale>
    </cfRule>
  </conditionalFormatting>
  <conditionalFormatting sqref="C7:H7">
    <cfRule type="colorScale" priority="42">
      <colorScale>
        <cfvo type="min"/>
        <cfvo type="percentile" val="50"/>
        <cfvo type="max"/>
        <color rgb="FFF8696B"/>
        <color rgb="FFFFEB84"/>
        <color rgb="FF63BE7B"/>
      </colorScale>
    </cfRule>
  </conditionalFormatting>
  <conditionalFormatting sqref="C8:H8">
    <cfRule type="colorScale" priority="41">
      <colorScale>
        <cfvo type="min"/>
        <cfvo type="percentile" val="50"/>
        <cfvo type="max"/>
        <color rgb="FFF8696B"/>
        <color rgb="FFFFEB84"/>
        <color rgb="FF63BE7B"/>
      </colorScale>
    </cfRule>
  </conditionalFormatting>
  <conditionalFormatting sqref="C9:H9">
    <cfRule type="colorScale" priority="40">
      <colorScale>
        <cfvo type="min"/>
        <cfvo type="percentile" val="50"/>
        <cfvo type="max"/>
        <color rgb="FFF8696B"/>
        <color rgb="FFFFEB84"/>
        <color rgb="FF63BE7B"/>
      </colorScale>
    </cfRule>
  </conditionalFormatting>
  <conditionalFormatting sqref="C18:H18">
    <cfRule type="colorScale" priority="39">
      <colorScale>
        <cfvo type="min"/>
        <cfvo type="percentile" val="50"/>
        <cfvo type="max"/>
        <color rgb="FFF8696B"/>
        <color rgb="FFFFEB84"/>
        <color rgb="FF63BE7B"/>
      </colorScale>
    </cfRule>
  </conditionalFormatting>
  <conditionalFormatting sqref="C19:H19">
    <cfRule type="colorScale" priority="38">
      <colorScale>
        <cfvo type="min"/>
        <cfvo type="percentile" val="50"/>
        <cfvo type="max"/>
        <color rgb="FFF8696B"/>
        <color rgb="FFFFEB84"/>
        <color rgb="FF63BE7B"/>
      </colorScale>
    </cfRule>
  </conditionalFormatting>
  <conditionalFormatting sqref="C20:H20">
    <cfRule type="colorScale" priority="37">
      <colorScale>
        <cfvo type="min"/>
        <cfvo type="percentile" val="50"/>
        <cfvo type="max"/>
        <color rgb="FFF8696B"/>
        <color rgb="FFFFEB84"/>
        <color rgb="FF63BE7B"/>
      </colorScale>
    </cfRule>
  </conditionalFormatting>
  <conditionalFormatting sqref="C21:H21">
    <cfRule type="colorScale" priority="36">
      <colorScale>
        <cfvo type="min"/>
        <cfvo type="percentile" val="50"/>
        <cfvo type="max"/>
        <color rgb="FFF8696B"/>
        <color rgb="FFFFEB84"/>
        <color rgb="FF63BE7B"/>
      </colorScale>
    </cfRule>
  </conditionalFormatting>
  <conditionalFormatting sqref="C22:H22">
    <cfRule type="colorScale" priority="35">
      <colorScale>
        <cfvo type="min"/>
        <cfvo type="percentile" val="50"/>
        <cfvo type="max"/>
        <color rgb="FFF8696B"/>
        <color rgb="FFFFEB84"/>
        <color rgb="FF63BE7B"/>
      </colorScale>
    </cfRule>
  </conditionalFormatting>
  <conditionalFormatting sqref="C23:H23">
    <cfRule type="colorScale" priority="34">
      <colorScale>
        <cfvo type="min"/>
        <cfvo type="percentile" val="50"/>
        <cfvo type="max"/>
        <color rgb="FFF8696B"/>
        <color rgb="FFFFEB84"/>
        <color rgb="FF63BE7B"/>
      </colorScale>
    </cfRule>
  </conditionalFormatting>
  <conditionalFormatting sqref="C33:H33">
    <cfRule type="colorScale" priority="33">
      <colorScale>
        <cfvo type="min"/>
        <cfvo type="percentile" val="50"/>
        <cfvo type="max"/>
        <color rgb="FFF8696B"/>
        <color rgb="FFFFEB84"/>
        <color rgb="FF63BE7B"/>
      </colorScale>
    </cfRule>
  </conditionalFormatting>
  <conditionalFormatting sqref="C34:H34">
    <cfRule type="colorScale" priority="32">
      <colorScale>
        <cfvo type="min"/>
        <cfvo type="percentile" val="50"/>
        <cfvo type="max"/>
        <color rgb="FFF8696B"/>
        <color rgb="FFFFEB84"/>
        <color rgb="FF63BE7B"/>
      </colorScale>
    </cfRule>
  </conditionalFormatting>
  <conditionalFormatting sqref="C35:H35">
    <cfRule type="colorScale" priority="31">
      <colorScale>
        <cfvo type="min"/>
        <cfvo type="percentile" val="50"/>
        <cfvo type="max"/>
        <color rgb="FFF8696B"/>
        <color rgb="FFFFEB84"/>
        <color rgb="FF63BE7B"/>
      </colorScale>
    </cfRule>
  </conditionalFormatting>
  <conditionalFormatting sqref="C36:H36">
    <cfRule type="colorScale" priority="30">
      <colorScale>
        <cfvo type="min"/>
        <cfvo type="percentile" val="50"/>
        <cfvo type="max"/>
        <color rgb="FFF8696B"/>
        <color rgb="FFFFEB84"/>
        <color rgb="FF63BE7B"/>
      </colorScale>
    </cfRule>
  </conditionalFormatting>
  <conditionalFormatting sqref="C37:H37">
    <cfRule type="colorScale" priority="29">
      <colorScale>
        <cfvo type="min"/>
        <cfvo type="percentile" val="50"/>
        <cfvo type="max"/>
        <color rgb="FFF8696B"/>
        <color rgb="FFFFEB84"/>
        <color rgb="FF63BE7B"/>
      </colorScale>
    </cfRule>
  </conditionalFormatting>
  <conditionalFormatting sqref="C38:H38">
    <cfRule type="colorScale" priority="28">
      <colorScale>
        <cfvo type="min"/>
        <cfvo type="percentile" val="50"/>
        <cfvo type="max"/>
        <color rgb="FFF8696B"/>
        <color rgb="FFFFEB84"/>
        <color rgb="FF63BE7B"/>
      </colorScale>
    </cfRule>
  </conditionalFormatting>
  <conditionalFormatting sqref="C48:H48">
    <cfRule type="colorScale" priority="27">
      <colorScale>
        <cfvo type="min"/>
        <cfvo type="percentile" val="50"/>
        <cfvo type="max"/>
        <color rgb="FFF8696B"/>
        <color rgb="FFFFEB84"/>
        <color rgb="FF63BE7B"/>
      </colorScale>
    </cfRule>
  </conditionalFormatting>
  <conditionalFormatting sqref="C49:H49">
    <cfRule type="colorScale" priority="21">
      <colorScale>
        <cfvo type="min"/>
        <cfvo type="percentile" val="50"/>
        <cfvo type="max"/>
        <color rgb="FFF8696B"/>
        <color rgb="FFFFEB84"/>
        <color rgb="FF63BE7B"/>
      </colorScale>
    </cfRule>
  </conditionalFormatting>
  <conditionalFormatting sqref="C50:H50">
    <cfRule type="colorScale" priority="20">
      <colorScale>
        <cfvo type="min"/>
        <cfvo type="percentile" val="50"/>
        <cfvo type="max"/>
        <color rgb="FFF8696B"/>
        <color rgb="FFFFEB84"/>
        <color rgb="FF63BE7B"/>
      </colorScale>
    </cfRule>
  </conditionalFormatting>
  <conditionalFormatting sqref="C51:H51">
    <cfRule type="colorScale" priority="19">
      <colorScale>
        <cfvo type="min"/>
        <cfvo type="percentile" val="50"/>
        <cfvo type="max"/>
        <color rgb="FFF8696B"/>
        <color rgb="FFFFEB84"/>
        <color rgb="FF63BE7B"/>
      </colorScale>
    </cfRule>
  </conditionalFormatting>
  <conditionalFormatting sqref="C52:H52">
    <cfRule type="colorScale" priority="18">
      <colorScale>
        <cfvo type="min"/>
        <cfvo type="percentile" val="50"/>
        <cfvo type="max"/>
        <color rgb="FFF8696B"/>
        <color rgb="FFFFEB84"/>
        <color rgb="FF63BE7B"/>
      </colorScale>
    </cfRule>
  </conditionalFormatting>
  <conditionalFormatting sqref="C53:H53">
    <cfRule type="colorScale" priority="17">
      <colorScale>
        <cfvo type="min"/>
        <cfvo type="percentile" val="50"/>
        <cfvo type="max"/>
        <color rgb="FFF8696B"/>
        <color rgb="FFFFEB84"/>
        <color rgb="FF63BE7B"/>
      </colorScale>
    </cfRule>
  </conditionalFormatting>
  <conditionalFormatting sqref="C63:H63">
    <cfRule type="colorScale" priority="16">
      <colorScale>
        <cfvo type="min"/>
        <cfvo type="percentile" val="50"/>
        <cfvo type="max"/>
        <color rgb="FFF8696B"/>
        <color rgb="FFFFEB84"/>
        <color rgb="FF63BE7B"/>
      </colorScale>
    </cfRule>
  </conditionalFormatting>
  <conditionalFormatting sqref="C64:H64">
    <cfRule type="colorScale" priority="10">
      <colorScale>
        <cfvo type="min"/>
        <cfvo type="percentile" val="50"/>
        <cfvo type="max"/>
        <color rgb="FFF8696B"/>
        <color rgb="FFFFEB84"/>
        <color rgb="FF63BE7B"/>
      </colorScale>
    </cfRule>
  </conditionalFormatting>
  <conditionalFormatting sqref="C65:H65">
    <cfRule type="colorScale" priority="9">
      <colorScale>
        <cfvo type="min"/>
        <cfvo type="percentile" val="50"/>
        <cfvo type="max"/>
        <color rgb="FFF8696B"/>
        <color rgb="FFFFEB84"/>
        <color rgb="FF63BE7B"/>
      </colorScale>
    </cfRule>
  </conditionalFormatting>
  <conditionalFormatting sqref="C66:H66">
    <cfRule type="colorScale" priority="8">
      <colorScale>
        <cfvo type="min"/>
        <cfvo type="percentile" val="50"/>
        <cfvo type="max"/>
        <color rgb="FFF8696B"/>
        <color rgb="FFFFEB84"/>
        <color rgb="FF63BE7B"/>
      </colorScale>
    </cfRule>
  </conditionalFormatting>
  <conditionalFormatting sqref="C67:H67">
    <cfRule type="colorScale" priority="7">
      <colorScale>
        <cfvo type="min"/>
        <cfvo type="percentile" val="50"/>
        <cfvo type="max"/>
        <color rgb="FFF8696B"/>
        <color rgb="FFFFEB84"/>
        <color rgb="FF63BE7B"/>
      </colorScale>
    </cfRule>
  </conditionalFormatting>
  <conditionalFormatting sqref="C68:H68">
    <cfRule type="colorScale" priority="6">
      <colorScale>
        <cfvo type="min"/>
        <cfvo type="percentile" val="50"/>
        <cfvo type="max"/>
        <color rgb="FFF8696B"/>
        <color rgb="FFFFEB84"/>
        <color rgb="FF63BE7B"/>
      </colorScale>
    </cfRule>
  </conditionalFormatting>
  <conditionalFormatting sqref="C10:H10">
    <cfRule type="colorScale" priority="5">
      <colorScale>
        <cfvo type="min"/>
        <cfvo type="percentile" val="50"/>
        <cfvo type="max"/>
        <color rgb="FFF8696B"/>
        <color rgb="FFFFEB84"/>
        <color rgb="FF63BE7B"/>
      </colorScale>
    </cfRule>
  </conditionalFormatting>
  <conditionalFormatting sqref="C39:H39">
    <cfRule type="colorScale" priority="3">
      <colorScale>
        <cfvo type="min"/>
        <cfvo type="percentile" val="50"/>
        <cfvo type="max"/>
        <color rgb="FFF8696B"/>
        <color rgb="FFFFEB84"/>
        <color rgb="FF63BE7B"/>
      </colorScale>
    </cfRule>
  </conditionalFormatting>
  <conditionalFormatting sqref="C54:H54">
    <cfRule type="colorScale" priority="2">
      <colorScale>
        <cfvo type="min"/>
        <cfvo type="percentile" val="50"/>
        <cfvo type="max"/>
        <color rgb="FFF8696B"/>
        <color rgb="FFFFEB84"/>
        <color rgb="FF63BE7B"/>
      </colorScale>
    </cfRule>
  </conditionalFormatting>
  <conditionalFormatting sqref="C69:H69">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4"/>
  <sheetViews>
    <sheetView workbookViewId="0">
      <selection activeCell="B5" sqref="B5"/>
    </sheetView>
  </sheetViews>
  <sheetFormatPr defaultRowHeight="13.2" x14ac:dyDescent="0.25"/>
  <cols>
    <col min="1" max="1" width="17.44140625" customWidth="1"/>
  </cols>
  <sheetData>
    <row r="1" spans="1:2" x14ac:dyDescent="0.25">
      <c r="A1" t="s">
        <v>907</v>
      </c>
      <c r="B1">
        <v>10</v>
      </c>
    </row>
    <row r="2" spans="1:2" x14ac:dyDescent="0.25">
      <c r="A2" t="s">
        <v>909</v>
      </c>
      <c r="B2">
        <v>7</v>
      </c>
    </row>
    <row r="3" spans="1:2" x14ac:dyDescent="0.25">
      <c r="A3" t="s">
        <v>908</v>
      </c>
      <c r="B3">
        <v>3</v>
      </c>
    </row>
    <row r="4" spans="1:2" x14ac:dyDescent="0.25">
      <c r="A4" t="s">
        <v>910</v>
      </c>
      <c r="B4">
        <f>SUM(B1:B3)</f>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29</vt:i4>
      </vt:variant>
    </vt:vector>
  </HeadingPairs>
  <TitlesOfParts>
    <vt:vector size="43" baseType="lpstr">
      <vt:lpstr>League Table</vt:lpstr>
      <vt:lpstr>Overview</vt:lpstr>
      <vt:lpstr>ScoreSummary</vt:lpstr>
      <vt:lpstr>Summaries</vt:lpstr>
      <vt:lpstr>Graphs</vt:lpstr>
      <vt:lpstr>Cost Detail</vt:lpstr>
      <vt:lpstr>Functional Requirements Scores</vt:lpstr>
      <vt:lpstr>ITT Scores</vt:lpstr>
      <vt:lpstr>IT and Infrastructure Scores</vt:lpstr>
      <vt:lpstr>RefSiteScores</vt:lpstr>
      <vt:lpstr>SYSTEMS</vt:lpstr>
      <vt:lpstr>Reqs x System</vt:lpstr>
      <vt:lpstr>Benefits Reporting</vt:lpstr>
      <vt:lpstr>Data</vt:lpstr>
      <vt:lpstr>'ITT Scores'!_Ref401759405</vt:lpstr>
      <vt:lpstr>'ITT Scores'!_Toc418869921</vt:lpstr>
      <vt:lpstr>Costs</vt:lpstr>
      <vt:lpstr>RefSiteScores!High</vt:lpstr>
      <vt:lpstr>High</vt:lpstr>
      <vt:lpstr>ITTHigh</vt:lpstr>
      <vt:lpstr>ITTLow</vt:lpstr>
      <vt:lpstr>ITTMed</vt:lpstr>
      <vt:lpstr>RefSiteScores!Low</vt:lpstr>
      <vt:lpstr>Low</vt:lpstr>
      <vt:lpstr>RefSiteScores!Medium</vt:lpstr>
      <vt:lpstr>Medium</vt:lpstr>
      <vt:lpstr>'ITT Scores'!Print_Titles</vt:lpstr>
      <vt:lpstr>RQTImportant</vt:lpstr>
      <vt:lpstr>RQTMustHave</vt:lpstr>
      <vt:lpstr>RQTNiceToHave</vt:lpstr>
      <vt:lpstr>RQTStandard</vt:lpstr>
      <vt:lpstr>System01</vt:lpstr>
      <vt:lpstr>System02</vt:lpstr>
      <vt:lpstr>System03</vt:lpstr>
      <vt:lpstr>System04</vt:lpstr>
      <vt:lpstr>System05</vt:lpstr>
      <vt:lpstr>System06</vt:lpstr>
      <vt:lpstr>System07</vt:lpstr>
      <vt:lpstr>System08</vt:lpstr>
      <vt:lpstr>TECHHigh</vt:lpstr>
      <vt:lpstr>TechLow</vt:lpstr>
      <vt:lpstr>TECHMed</vt:lpstr>
      <vt:lpstr>Total_Weighting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Donagher</dc:creator>
  <cp:lastModifiedBy>Sean Jackson</cp:lastModifiedBy>
  <cp:lastPrinted>2014-01-20T20:19:21Z</cp:lastPrinted>
  <dcterms:created xsi:type="dcterms:W3CDTF">2011-01-28T13:45:10Z</dcterms:created>
  <dcterms:modified xsi:type="dcterms:W3CDTF">2016-05-31T10:19:40Z</dcterms:modified>
</cp:coreProperties>
</file>